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chartsheets/sheet1.xml" ContentType="application/vnd.openxmlformats-officedocument.spreadsheetml.chartsheet+xml"/>
  <Override PartName="/xl/chartsheets/sheet2.xml" ContentType="application/vnd.openxmlformats-officedocument.spreadsheetml.chartsheet+xml"/>
  <Override PartName="/xl/chartsheets/sheet3.xml" ContentType="application/vnd.openxmlformats-officedocument.spreadsheetml.chartsheet+xml"/>
  <Override PartName="/xl/chartsheets/sheet4.xml" ContentType="application/vnd.openxmlformats-officedocument.spreadsheetml.chartsheet+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drawings/drawing3.xml" ContentType="application/vnd.openxmlformats-officedocument.drawing+xml"/>
  <Override PartName="/xl/charts/chart3.xml" ContentType="application/vnd.openxmlformats-officedocument.drawingml.chart+xml"/>
  <Override PartName="/xl/drawings/drawing4.xml" ContentType="application/vnd.openxmlformats-officedocument.drawing+xml"/>
  <Override PartName="/xl/charts/chart4.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filterPrivacy="1" defaultThemeVersion="124226"/>
  <bookViews>
    <workbookView xWindow="915" yWindow="-15" windowWidth="13935" windowHeight="13440" activeTab="9"/>
  </bookViews>
  <sheets>
    <sheet name="HBM IV Curves" sheetId="12" r:id="rId1"/>
    <sheet name="Event Timeline" sheetId="4" r:id="rId2"/>
    <sheet name="Voltage Wfms" sheetId="15" r:id="rId3"/>
    <sheet name="Current Wfms" sheetId="17" r:id="rId4"/>
    <sheet name="Parameters" sheetId="6" r:id="rId5"/>
    <sheet name="Data" sheetId="2" r:id="rId6"/>
    <sheet name="Event Timeline Data" sheetId="3" state="hidden" r:id="rId7"/>
    <sheet name="HBM IV Curves Data" sheetId="14" r:id="rId8"/>
    <sheet name="Voltage Wfms Data" sheetId="16" r:id="rId9"/>
    <sheet name="Current Wfms Data" sheetId="18" r:id="rId10"/>
  </sheets>
  <calcPr calcId="145621"/>
</workbook>
</file>

<file path=xl/calcChain.xml><?xml version="1.0" encoding="utf-8"?>
<calcChain xmlns="http://schemas.openxmlformats.org/spreadsheetml/2006/main">
  <c r="A5" i="18" l="1"/>
  <c r="A6" i="18"/>
  <c r="A7" i="18"/>
  <c r="A8" i="18"/>
  <c r="A9" i="18"/>
  <c r="A10" i="18"/>
  <c r="A11" i="18"/>
  <c r="A12" i="18"/>
  <c r="A13" i="18"/>
  <c r="A14" i="18"/>
  <c r="A15" i="18"/>
  <c r="A16" i="18"/>
  <c r="A17" i="18"/>
  <c r="A18" i="18"/>
  <c r="A19" i="18"/>
  <c r="A20" i="18"/>
  <c r="A21" i="18"/>
  <c r="A22" i="18"/>
  <c r="A23" i="18"/>
  <c r="A24" i="18"/>
  <c r="A25" i="18"/>
  <c r="A26" i="18"/>
  <c r="A27" i="18"/>
  <c r="A28" i="18"/>
  <c r="A29" i="18"/>
  <c r="A30" i="18"/>
  <c r="A31" i="18"/>
  <c r="A32" i="18"/>
  <c r="A33" i="18"/>
  <c r="A34" i="18"/>
  <c r="A35" i="18"/>
  <c r="A36" i="18"/>
  <c r="A37" i="18"/>
  <c r="A38" i="18"/>
  <c r="A39" i="18"/>
  <c r="A40" i="18"/>
  <c r="A41" i="18"/>
  <c r="A42" i="18"/>
  <c r="A43" i="18"/>
  <c r="A44" i="18"/>
  <c r="A45" i="18"/>
  <c r="A46" i="18"/>
  <c r="A47" i="18"/>
  <c r="A48" i="18"/>
  <c r="A49" i="18"/>
  <c r="A50" i="18"/>
  <c r="A51" i="18"/>
  <c r="A52" i="18"/>
  <c r="A53" i="18"/>
  <c r="A54" i="18"/>
  <c r="A55" i="18"/>
  <c r="A56" i="18"/>
  <c r="A57" i="18"/>
  <c r="A58" i="18"/>
  <c r="A59" i="18"/>
  <c r="A60" i="18"/>
  <c r="A61" i="18"/>
  <c r="A62" i="18"/>
  <c r="A63" i="18"/>
  <c r="A64" i="18"/>
  <c r="A65" i="18"/>
  <c r="A66" i="18"/>
  <c r="A67" i="18"/>
  <c r="A68" i="18"/>
  <c r="A69" i="18"/>
  <c r="A70" i="18"/>
  <c r="A71" i="18"/>
  <c r="A72" i="18"/>
  <c r="A73" i="18"/>
  <c r="A74" i="18"/>
  <c r="A75" i="18"/>
  <c r="A76" i="18"/>
  <c r="A77" i="18"/>
  <c r="A78" i="18"/>
  <c r="A79" i="18"/>
  <c r="A80" i="18"/>
  <c r="A81" i="18"/>
  <c r="A82" i="18"/>
  <c r="A83" i="18"/>
  <c r="A84" i="18"/>
  <c r="A85" i="18"/>
  <c r="A86" i="18"/>
  <c r="A87" i="18"/>
  <c r="A88" i="18"/>
  <c r="A89" i="18"/>
  <c r="A90" i="18"/>
  <c r="A91" i="18"/>
  <c r="A92" i="18"/>
  <c r="A93" i="18"/>
  <c r="A94" i="18"/>
  <c r="A95" i="18"/>
  <c r="A96" i="18"/>
  <c r="A97" i="18"/>
  <c r="A98" i="18"/>
  <c r="A99" i="18"/>
  <c r="A100" i="18"/>
  <c r="A101" i="18"/>
  <c r="A102" i="18"/>
  <c r="A103" i="18"/>
  <c r="A104" i="18"/>
  <c r="A105" i="18"/>
  <c r="A106" i="18"/>
  <c r="A107" i="18"/>
  <c r="A108" i="18"/>
  <c r="A109" i="18"/>
  <c r="A110" i="18"/>
  <c r="A111" i="18"/>
  <c r="A112" i="18"/>
  <c r="A113" i="18"/>
  <c r="A114" i="18"/>
  <c r="A115" i="18"/>
  <c r="A116" i="18"/>
  <c r="A117" i="18"/>
  <c r="A118" i="18"/>
  <c r="A119" i="18"/>
  <c r="A120" i="18"/>
  <c r="A121" i="18"/>
  <c r="A122" i="18"/>
  <c r="A123" i="18"/>
  <c r="A124" i="18"/>
  <c r="A125" i="18"/>
  <c r="A126" i="18"/>
  <c r="A127" i="18"/>
  <c r="A128" i="18"/>
  <c r="A129" i="18"/>
  <c r="A130" i="18"/>
  <c r="A131" i="18"/>
  <c r="A132" i="18"/>
  <c r="A133" i="18"/>
  <c r="A134" i="18"/>
  <c r="A135" i="18"/>
  <c r="A136" i="18"/>
  <c r="A137" i="18"/>
  <c r="A138" i="18"/>
  <c r="A139" i="18"/>
  <c r="A140" i="18"/>
  <c r="A141" i="18"/>
  <c r="A142" i="18"/>
  <c r="A143" i="18"/>
  <c r="A144" i="18"/>
  <c r="A145" i="18"/>
  <c r="A146" i="18"/>
  <c r="A147" i="18"/>
  <c r="A148" i="18"/>
  <c r="A149" i="18"/>
  <c r="A150" i="18"/>
  <c r="A151" i="18"/>
  <c r="A152" i="18"/>
  <c r="A153" i="18"/>
  <c r="A154" i="18"/>
  <c r="A155" i="18"/>
  <c r="A156" i="18"/>
  <c r="A157" i="18"/>
  <c r="A158" i="18"/>
  <c r="A159" i="18"/>
  <c r="A160" i="18"/>
  <c r="A161" i="18"/>
  <c r="A162" i="18"/>
  <c r="A163" i="18"/>
  <c r="A164" i="18"/>
  <c r="A165" i="18"/>
  <c r="A166" i="18"/>
  <c r="A167" i="18"/>
  <c r="A168" i="18"/>
  <c r="A169" i="18"/>
  <c r="A170" i="18"/>
  <c r="A171" i="18"/>
  <c r="A172" i="18"/>
  <c r="A173" i="18"/>
  <c r="A174" i="18"/>
  <c r="A175" i="18"/>
  <c r="A176" i="18"/>
  <c r="A177" i="18"/>
  <c r="A178" i="18"/>
  <c r="A179" i="18"/>
  <c r="A180" i="18"/>
  <c r="A181" i="18"/>
  <c r="A182" i="18"/>
  <c r="A183" i="18"/>
  <c r="A184" i="18"/>
  <c r="A185" i="18"/>
  <c r="A186" i="18"/>
  <c r="A187" i="18"/>
  <c r="A188" i="18"/>
  <c r="A189" i="18"/>
  <c r="A190" i="18"/>
  <c r="A191" i="18"/>
  <c r="A192" i="18"/>
  <c r="A193" i="18"/>
  <c r="A194" i="18"/>
  <c r="A195" i="18"/>
  <c r="A196" i="18"/>
  <c r="A197" i="18"/>
  <c r="A198" i="18"/>
  <c r="A199" i="18"/>
  <c r="A200" i="18"/>
  <c r="A201" i="18"/>
  <c r="A202" i="18"/>
  <c r="A203" i="18"/>
  <c r="A204" i="18"/>
  <c r="A205" i="18"/>
  <c r="A206" i="18"/>
  <c r="A207" i="18"/>
  <c r="A208" i="18"/>
  <c r="A209" i="18"/>
  <c r="A210" i="18"/>
  <c r="A211" i="18"/>
  <c r="A212" i="18"/>
  <c r="A213" i="18"/>
  <c r="A214" i="18"/>
  <c r="A215" i="18"/>
  <c r="A216" i="18"/>
  <c r="A217" i="18"/>
  <c r="A218" i="18"/>
  <c r="A219" i="18"/>
  <c r="A220" i="18"/>
  <c r="A221" i="18"/>
  <c r="A222" i="18"/>
  <c r="A223" i="18"/>
  <c r="A224" i="18"/>
  <c r="A225" i="18"/>
  <c r="A226" i="18"/>
  <c r="A227" i="18"/>
  <c r="A228" i="18"/>
  <c r="A229" i="18"/>
  <c r="A230" i="18"/>
  <c r="A231" i="18"/>
  <c r="A232" i="18"/>
  <c r="A233" i="18"/>
  <c r="A234" i="18"/>
  <c r="A235" i="18"/>
  <c r="A236" i="18"/>
  <c r="A237" i="18"/>
  <c r="A238" i="18"/>
  <c r="A239" i="18"/>
  <c r="A240" i="18"/>
  <c r="A241" i="18"/>
  <c r="A242" i="18"/>
  <c r="A243" i="18"/>
  <c r="A244" i="18"/>
  <c r="A245" i="18"/>
  <c r="A246" i="18"/>
  <c r="A247" i="18"/>
  <c r="A248" i="18"/>
  <c r="A249" i="18"/>
  <c r="A250" i="18"/>
  <c r="A251" i="18"/>
  <c r="A252" i="18"/>
  <c r="A253" i="18"/>
  <c r="A254" i="18"/>
  <c r="A255" i="18"/>
  <c r="A256" i="18"/>
  <c r="A257" i="18"/>
  <c r="A258" i="18"/>
  <c r="A259" i="18"/>
  <c r="A260" i="18"/>
  <c r="A261" i="18"/>
  <c r="A262" i="18"/>
  <c r="A263" i="18"/>
  <c r="A264" i="18"/>
  <c r="A265" i="18"/>
  <c r="A266" i="18"/>
  <c r="A267" i="18"/>
  <c r="A268" i="18"/>
  <c r="A269" i="18"/>
  <c r="A270" i="18"/>
  <c r="A271" i="18"/>
  <c r="A272" i="18"/>
  <c r="A273" i="18"/>
  <c r="A274" i="18"/>
  <c r="A275" i="18"/>
  <c r="A276" i="18"/>
  <c r="A277" i="18"/>
  <c r="A278" i="18"/>
  <c r="A279" i="18"/>
  <c r="A280" i="18"/>
  <c r="A281" i="18"/>
  <c r="A282" i="18"/>
  <c r="A283" i="18"/>
  <c r="A284" i="18"/>
  <c r="A285" i="18"/>
  <c r="A286" i="18"/>
  <c r="A287" i="18"/>
  <c r="A288" i="18"/>
  <c r="A289" i="18"/>
  <c r="A290" i="18"/>
  <c r="A291" i="18"/>
  <c r="A292" i="18"/>
  <c r="A293" i="18"/>
  <c r="A294" i="18"/>
  <c r="A295" i="18"/>
  <c r="A296" i="18"/>
  <c r="A297" i="18"/>
  <c r="A298" i="18"/>
  <c r="A299" i="18"/>
  <c r="A300" i="18"/>
  <c r="A301" i="18"/>
  <c r="A302" i="18"/>
  <c r="A303" i="18"/>
  <c r="A304" i="18"/>
  <c r="A305" i="18"/>
  <c r="A306" i="18"/>
  <c r="A307" i="18"/>
  <c r="A308" i="18"/>
  <c r="A309" i="18"/>
  <c r="A310" i="18"/>
  <c r="A311" i="18"/>
  <c r="A312" i="18"/>
  <c r="A313" i="18"/>
  <c r="A314" i="18"/>
  <c r="A315" i="18"/>
  <c r="A316" i="18"/>
  <c r="A317" i="18"/>
  <c r="A318" i="18"/>
  <c r="A319" i="18"/>
  <c r="A320" i="18"/>
  <c r="A321" i="18"/>
  <c r="A322" i="18"/>
  <c r="A323" i="18"/>
  <c r="A324" i="18"/>
  <c r="A325" i="18"/>
  <c r="A326" i="18"/>
  <c r="A327" i="18"/>
  <c r="A328" i="18"/>
  <c r="A329" i="18"/>
  <c r="A330" i="18"/>
  <c r="A331" i="18"/>
  <c r="A332" i="18"/>
  <c r="A333" i="18"/>
  <c r="A334" i="18"/>
  <c r="A335" i="18"/>
  <c r="A336" i="18"/>
  <c r="A337" i="18"/>
  <c r="A338" i="18"/>
  <c r="A339" i="18"/>
  <c r="A340" i="18"/>
  <c r="A341" i="18"/>
  <c r="A342" i="18"/>
  <c r="A343" i="18"/>
  <c r="A344" i="18"/>
  <c r="A345" i="18"/>
  <c r="A346" i="18"/>
  <c r="A347" i="18"/>
  <c r="A348" i="18"/>
  <c r="A349" i="18"/>
  <c r="A350" i="18"/>
  <c r="A351" i="18"/>
  <c r="A352" i="18"/>
  <c r="A353" i="18"/>
  <c r="A354" i="18"/>
  <c r="A355" i="18"/>
  <c r="A356" i="18"/>
  <c r="A357" i="18"/>
  <c r="A358" i="18"/>
  <c r="A359" i="18"/>
  <c r="A360" i="18"/>
  <c r="A361" i="18"/>
  <c r="A362" i="18"/>
  <c r="A363" i="18"/>
  <c r="A364" i="18"/>
  <c r="A365" i="18"/>
  <c r="A366" i="18"/>
  <c r="A367" i="18"/>
  <c r="A368" i="18"/>
  <c r="A369" i="18"/>
  <c r="A370" i="18"/>
  <c r="A371" i="18"/>
  <c r="A372" i="18"/>
  <c r="A373" i="18"/>
  <c r="A374" i="18"/>
  <c r="A375" i="18"/>
  <c r="A376" i="18"/>
  <c r="A377" i="18"/>
  <c r="A378" i="18"/>
  <c r="A379" i="18"/>
  <c r="A380" i="18"/>
  <c r="A381" i="18"/>
  <c r="A382" i="18"/>
  <c r="A383" i="18"/>
  <c r="A384" i="18"/>
  <c r="A385" i="18"/>
  <c r="A386" i="18"/>
  <c r="A387" i="18"/>
  <c r="A388" i="18"/>
  <c r="A389" i="18"/>
  <c r="A390" i="18"/>
  <c r="A391" i="18"/>
  <c r="A392" i="18"/>
  <c r="A393" i="18"/>
  <c r="A394" i="18"/>
  <c r="A395" i="18"/>
  <c r="A396" i="18"/>
  <c r="A397" i="18"/>
  <c r="A398" i="18"/>
  <c r="A399" i="18"/>
  <c r="A400" i="18"/>
  <c r="A401" i="18"/>
  <c r="A402" i="18"/>
  <c r="A403" i="18"/>
  <c r="A404" i="18"/>
  <c r="A405" i="18"/>
  <c r="A406" i="18"/>
  <c r="A407" i="18"/>
  <c r="A408" i="18"/>
  <c r="A409" i="18"/>
  <c r="A410" i="18"/>
  <c r="A411" i="18"/>
  <c r="A412" i="18"/>
  <c r="A413" i="18"/>
  <c r="A414" i="18"/>
  <c r="A415" i="18"/>
  <c r="A416" i="18"/>
  <c r="A417" i="18"/>
  <c r="A418" i="18"/>
  <c r="A419" i="18"/>
  <c r="A420" i="18"/>
  <c r="A421" i="18"/>
  <c r="A422" i="18"/>
  <c r="A423" i="18"/>
  <c r="A424" i="18"/>
  <c r="A425" i="18"/>
  <c r="A426" i="18"/>
  <c r="A427" i="18"/>
  <c r="A428" i="18"/>
  <c r="A429" i="18"/>
  <c r="A430" i="18"/>
  <c r="A431" i="18"/>
  <c r="A432" i="18"/>
  <c r="A433" i="18"/>
  <c r="A434" i="18"/>
  <c r="A435" i="18"/>
  <c r="A436" i="18"/>
  <c r="A437" i="18"/>
  <c r="A438" i="18"/>
  <c r="A439" i="18"/>
  <c r="A440" i="18"/>
  <c r="A441" i="18"/>
  <c r="A442" i="18"/>
  <c r="A443" i="18"/>
  <c r="A444" i="18"/>
  <c r="A445" i="18"/>
  <c r="A446" i="18"/>
  <c r="A447" i="18"/>
  <c r="A448" i="18"/>
  <c r="A449" i="18"/>
  <c r="A450" i="18"/>
  <c r="A451" i="18"/>
  <c r="A452" i="18"/>
  <c r="A453" i="18"/>
  <c r="A454" i="18"/>
  <c r="A455" i="18"/>
  <c r="A456" i="18"/>
  <c r="A457" i="18"/>
  <c r="A458" i="18"/>
  <c r="A459" i="18"/>
  <c r="A460" i="18"/>
  <c r="A461" i="18"/>
  <c r="A462" i="18"/>
  <c r="A463" i="18"/>
  <c r="A464" i="18"/>
  <c r="A465" i="18"/>
  <c r="A466" i="18"/>
  <c r="A467" i="18"/>
  <c r="A468" i="18"/>
  <c r="A469" i="18"/>
  <c r="A470" i="18"/>
  <c r="A471" i="18"/>
  <c r="A472" i="18"/>
  <c r="A473" i="18"/>
  <c r="A474" i="18"/>
  <c r="A475" i="18"/>
  <c r="A476" i="18"/>
  <c r="A477" i="18"/>
  <c r="A478" i="18"/>
  <c r="A479" i="18"/>
  <c r="A480" i="18"/>
  <c r="A481" i="18"/>
  <c r="A482" i="18"/>
  <c r="A483" i="18"/>
  <c r="A484" i="18"/>
  <c r="A485" i="18"/>
  <c r="A486" i="18"/>
  <c r="A487" i="18"/>
  <c r="A488" i="18"/>
  <c r="A489" i="18"/>
  <c r="A490" i="18"/>
  <c r="A491" i="18"/>
  <c r="A492" i="18"/>
  <c r="A493" i="18"/>
  <c r="A494" i="18"/>
  <c r="A495" i="18"/>
  <c r="A496" i="18"/>
  <c r="A497" i="18"/>
  <c r="A498" i="18"/>
  <c r="A499" i="18"/>
  <c r="A500" i="18"/>
  <c r="A501" i="18"/>
  <c r="A502" i="18"/>
  <c r="A503" i="18"/>
  <c r="A504" i="18"/>
  <c r="A505" i="18"/>
  <c r="A506" i="18"/>
  <c r="A507" i="18"/>
  <c r="A508" i="18"/>
  <c r="A509" i="18"/>
  <c r="A510" i="18"/>
  <c r="A511" i="18"/>
  <c r="A512" i="18"/>
  <c r="A513" i="18"/>
  <c r="A514" i="18"/>
  <c r="A515" i="18"/>
  <c r="A516" i="18"/>
  <c r="A517" i="18"/>
  <c r="A518" i="18"/>
  <c r="A519" i="18"/>
  <c r="A520" i="18"/>
  <c r="A521" i="18"/>
  <c r="A522" i="18"/>
  <c r="A523" i="18"/>
  <c r="A524" i="18"/>
  <c r="A525" i="18"/>
  <c r="A526" i="18"/>
  <c r="A527" i="18"/>
  <c r="A528" i="18"/>
  <c r="A529" i="18"/>
  <c r="A530" i="18"/>
  <c r="A531" i="18"/>
  <c r="A532" i="18"/>
  <c r="A533" i="18"/>
  <c r="A534" i="18"/>
  <c r="A535" i="18"/>
  <c r="A536" i="18"/>
  <c r="A537" i="18"/>
  <c r="A538" i="18"/>
  <c r="A539" i="18"/>
  <c r="A540" i="18"/>
  <c r="A541" i="18"/>
  <c r="A542" i="18"/>
  <c r="A543" i="18"/>
  <c r="A544" i="18"/>
  <c r="A545" i="18"/>
  <c r="A546" i="18"/>
  <c r="A547" i="18"/>
  <c r="A548" i="18"/>
  <c r="A549" i="18"/>
  <c r="A550" i="18"/>
  <c r="A551" i="18"/>
  <c r="A552" i="18"/>
  <c r="A553" i="18"/>
  <c r="A554" i="18"/>
  <c r="A555" i="18"/>
  <c r="A556" i="18"/>
  <c r="A557" i="18"/>
  <c r="A558" i="18"/>
  <c r="A559" i="18"/>
  <c r="A560" i="18"/>
  <c r="A561" i="18"/>
  <c r="A562" i="18"/>
  <c r="A563" i="18"/>
  <c r="A564" i="18"/>
  <c r="A565" i="18"/>
  <c r="A566" i="18"/>
  <c r="A567" i="18"/>
  <c r="A568" i="18"/>
  <c r="A569" i="18"/>
  <c r="A570" i="18"/>
  <c r="A571" i="18"/>
  <c r="A572" i="18"/>
  <c r="A573" i="18"/>
  <c r="A574" i="18"/>
  <c r="A575" i="18"/>
  <c r="A576" i="18"/>
  <c r="A577" i="18"/>
  <c r="A578" i="18"/>
  <c r="A579" i="18"/>
  <c r="A580" i="18"/>
  <c r="A581" i="18"/>
  <c r="A582" i="18"/>
  <c r="A583" i="18"/>
  <c r="A584" i="18"/>
  <c r="A585" i="18"/>
  <c r="A586" i="18"/>
  <c r="A587" i="18"/>
  <c r="A588" i="18"/>
  <c r="A589" i="18"/>
  <c r="A590" i="18"/>
  <c r="A591" i="18"/>
  <c r="A592" i="18"/>
  <c r="A593" i="18"/>
  <c r="A594" i="18"/>
  <c r="A595" i="18"/>
  <c r="A596" i="18"/>
  <c r="A597" i="18"/>
  <c r="A598" i="18"/>
  <c r="A599" i="18"/>
  <c r="A600" i="18"/>
  <c r="A601" i="18"/>
  <c r="A602" i="18"/>
  <c r="A603" i="18"/>
  <c r="A604" i="18"/>
  <c r="A605" i="18"/>
  <c r="A606" i="18"/>
  <c r="A607" i="18"/>
  <c r="A608" i="18"/>
  <c r="A609" i="18"/>
  <c r="A610" i="18"/>
  <c r="A611" i="18"/>
  <c r="A612" i="18"/>
  <c r="A613" i="18"/>
  <c r="A614" i="18"/>
  <c r="A615" i="18"/>
  <c r="A616" i="18"/>
  <c r="A617" i="18"/>
  <c r="A618" i="18"/>
  <c r="A619" i="18"/>
  <c r="A620" i="18"/>
  <c r="A621" i="18"/>
  <c r="A622" i="18"/>
  <c r="A623" i="18"/>
  <c r="A624" i="18"/>
  <c r="A625" i="18"/>
  <c r="A626" i="18"/>
  <c r="A627" i="18"/>
  <c r="A628" i="18"/>
  <c r="A629" i="18"/>
  <c r="A630" i="18"/>
  <c r="A631" i="18"/>
  <c r="A632" i="18"/>
  <c r="A633" i="18"/>
  <c r="A634" i="18"/>
  <c r="A635" i="18"/>
  <c r="A636" i="18"/>
  <c r="A637" i="18"/>
  <c r="A638" i="18"/>
  <c r="A639" i="18"/>
  <c r="A640" i="18"/>
  <c r="A641" i="18"/>
  <c r="A642" i="18"/>
  <c r="A643" i="18"/>
  <c r="A644" i="18"/>
  <c r="A645" i="18"/>
  <c r="A646" i="18"/>
  <c r="A647" i="18"/>
  <c r="A648" i="18"/>
  <c r="A649" i="18"/>
  <c r="A650" i="18"/>
  <c r="A651" i="18"/>
  <c r="A652" i="18"/>
  <c r="A653" i="18"/>
  <c r="A654" i="18"/>
  <c r="A655" i="18"/>
  <c r="A656" i="18"/>
  <c r="A657" i="18"/>
  <c r="A658" i="18"/>
  <c r="A659" i="18"/>
  <c r="A660" i="18"/>
  <c r="A661" i="18"/>
  <c r="A662" i="18"/>
  <c r="A663" i="18"/>
  <c r="A664" i="18"/>
  <c r="A665" i="18"/>
  <c r="A666" i="18"/>
  <c r="A667" i="18"/>
  <c r="A668" i="18"/>
  <c r="A669" i="18"/>
  <c r="A670" i="18"/>
  <c r="A671" i="18"/>
  <c r="A672" i="18"/>
  <c r="A673" i="18"/>
  <c r="A674" i="18"/>
  <c r="A675" i="18"/>
  <c r="A676" i="18"/>
  <c r="A677" i="18"/>
  <c r="A678" i="18"/>
  <c r="A679" i="18"/>
  <c r="A680" i="18"/>
  <c r="A681" i="18"/>
  <c r="A682" i="18"/>
  <c r="A683" i="18"/>
  <c r="A684" i="18"/>
  <c r="A685" i="18"/>
  <c r="A686" i="18"/>
  <c r="A687" i="18"/>
  <c r="A688" i="18"/>
  <c r="A689" i="18"/>
  <c r="A690" i="18"/>
  <c r="A691" i="18"/>
  <c r="A692" i="18"/>
  <c r="A693" i="18"/>
  <c r="A694" i="18"/>
  <c r="A695" i="18"/>
  <c r="A696" i="18"/>
  <c r="A697" i="18"/>
  <c r="A698" i="18"/>
  <c r="A699" i="18"/>
  <c r="A700" i="18"/>
  <c r="A701" i="18"/>
  <c r="A702" i="18"/>
  <c r="A703" i="18"/>
  <c r="A704" i="18"/>
  <c r="A705" i="18"/>
  <c r="A706" i="18"/>
  <c r="A707" i="18"/>
  <c r="A708" i="18"/>
  <c r="A709" i="18"/>
  <c r="A710" i="18"/>
  <c r="A711" i="18"/>
  <c r="A712" i="18"/>
  <c r="A713" i="18"/>
  <c r="A714" i="18"/>
  <c r="A715" i="18"/>
  <c r="A716" i="18"/>
  <c r="A717" i="18"/>
  <c r="A718" i="18"/>
  <c r="A719" i="18"/>
  <c r="A720" i="18"/>
  <c r="A721" i="18"/>
  <c r="A722" i="18"/>
  <c r="A723" i="18"/>
  <c r="A724" i="18"/>
  <c r="A725" i="18"/>
  <c r="A726" i="18"/>
  <c r="A727" i="18"/>
  <c r="A728" i="18"/>
  <c r="A729" i="18"/>
  <c r="A730" i="18"/>
  <c r="A731" i="18"/>
  <c r="A732" i="18"/>
  <c r="A733" i="18"/>
  <c r="A734" i="18"/>
  <c r="A735" i="18"/>
  <c r="A736" i="18"/>
  <c r="A737" i="18"/>
  <c r="A738" i="18"/>
  <c r="A739" i="18"/>
  <c r="A740" i="18"/>
  <c r="A741" i="18"/>
  <c r="A742" i="18"/>
  <c r="A743" i="18"/>
  <c r="A744" i="18"/>
  <c r="A745" i="18"/>
  <c r="A746" i="18"/>
  <c r="A747" i="18"/>
  <c r="A748" i="18"/>
  <c r="A749" i="18"/>
  <c r="A750" i="18"/>
  <c r="A751" i="18"/>
  <c r="A752" i="18"/>
  <c r="A753" i="18"/>
  <c r="A754" i="18"/>
  <c r="A755" i="18"/>
  <c r="A756" i="18"/>
  <c r="A757" i="18"/>
  <c r="A758" i="18"/>
  <c r="A759" i="18"/>
  <c r="A760" i="18"/>
  <c r="A761" i="18"/>
  <c r="A762" i="18"/>
  <c r="A763" i="18"/>
  <c r="A764" i="18"/>
  <c r="A765" i="18"/>
  <c r="A766" i="18"/>
  <c r="A767" i="18"/>
  <c r="A768" i="18"/>
  <c r="A769" i="18"/>
  <c r="A770" i="18"/>
  <c r="A771" i="18"/>
  <c r="A772" i="18"/>
  <c r="A773" i="18"/>
  <c r="A774" i="18"/>
  <c r="A775" i="18"/>
  <c r="A776" i="18"/>
  <c r="A777" i="18"/>
  <c r="A778" i="18"/>
  <c r="A779" i="18"/>
  <c r="A780" i="18"/>
  <c r="A781" i="18"/>
  <c r="A782" i="18"/>
  <c r="A783" i="18"/>
  <c r="A784" i="18"/>
  <c r="A785" i="18"/>
  <c r="A786" i="18"/>
  <c r="A787" i="18"/>
  <c r="A788" i="18"/>
  <c r="A789" i="18"/>
  <c r="A790" i="18"/>
  <c r="A791" i="18"/>
  <c r="A792" i="18"/>
  <c r="A793" i="18"/>
  <c r="A794" i="18"/>
  <c r="A795" i="18"/>
  <c r="A796" i="18"/>
  <c r="A797" i="18"/>
  <c r="A798" i="18"/>
  <c r="A799" i="18"/>
  <c r="A800" i="18"/>
  <c r="A801" i="18"/>
  <c r="A802" i="18"/>
  <c r="A803" i="18"/>
  <c r="A804" i="18"/>
  <c r="A805" i="18"/>
  <c r="A806" i="18"/>
  <c r="A807" i="18"/>
  <c r="A808" i="18"/>
  <c r="A809" i="18"/>
  <c r="A810" i="18"/>
  <c r="A811" i="18"/>
  <c r="A812" i="18"/>
  <c r="A813" i="18"/>
  <c r="A814" i="18"/>
  <c r="A815" i="18"/>
  <c r="A816" i="18"/>
  <c r="A817" i="18"/>
  <c r="A818" i="18"/>
  <c r="A819" i="18"/>
  <c r="A820" i="18"/>
  <c r="A821" i="18"/>
  <c r="A822" i="18"/>
  <c r="A823" i="18"/>
  <c r="A824" i="18"/>
  <c r="A825" i="18"/>
  <c r="A826" i="18"/>
  <c r="A827" i="18"/>
  <c r="A828" i="18"/>
  <c r="A829" i="18"/>
  <c r="A830" i="18"/>
  <c r="A831" i="18"/>
  <c r="A832" i="18"/>
  <c r="A833" i="18"/>
  <c r="A834" i="18"/>
  <c r="A835" i="18"/>
  <c r="A836" i="18"/>
  <c r="A837" i="18"/>
  <c r="A838" i="18"/>
  <c r="A839" i="18"/>
  <c r="A840" i="18"/>
  <c r="A841" i="18"/>
  <c r="A842" i="18"/>
  <c r="A843" i="18"/>
  <c r="A844" i="18"/>
  <c r="A845" i="18"/>
  <c r="A846" i="18"/>
  <c r="A847" i="18"/>
  <c r="A848" i="18"/>
  <c r="A849" i="18"/>
  <c r="A850" i="18"/>
  <c r="A851" i="18"/>
  <c r="A852" i="18"/>
  <c r="A853" i="18"/>
  <c r="A854" i="18"/>
  <c r="A855" i="18"/>
  <c r="A856" i="18"/>
  <c r="A857" i="18"/>
  <c r="A858" i="18"/>
  <c r="A859" i="18"/>
  <c r="A860" i="18"/>
  <c r="A861" i="18"/>
  <c r="A862" i="18"/>
  <c r="A863" i="18"/>
  <c r="A864" i="18"/>
  <c r="A865" i="18"/>
  <c r="A866" i="18"/>
  <c r="A867" i="18"/>
  <c r="A868" i="18"/>
  <c r="A869" i="18"/>
  <c r="A870" i="18"/>
  <c r="A871" i="18"/>
  <c r="A872" i="18"/>
  <c r="A873" i="18"/>
  <c r="A874" i="18"/>
  <c r="A875" i="18"/>
  <c r="A876" i="18"/>
  <c r="A877" i="18"/>
  <c r="A878" i="18"/>
  <c r="A879" i="18"/>
  <c r="A880" i="18"/>
  <c r="A881" i="18"/>
  <c r="A882" i="18"/>
  <c r="A883" i="18"/>
  <c r="A884" i="18"/>
  <c r="A885" i="18"/>
  <c r="A886" i="18"/>
  <c r="A887" i="18"/>
  <c r="A888" i="18"/>
  <c r="A889" i="18"/>
  <c r="A890" i="18"/>
  <c r="A891" i="18"/>
  <c r="A892" i="18"/>
  <c r="A893" i="18"/>
  <c r="A894" i="18"/>
  <c r="A895" i="18"/>
  <c r="A896" i="18"/>
  <c r="A897" i="18"/>
  <c r="A898" i="18"/>
  <c r="A899" i="18"/>
  <c r="A900" i="18"/>
  <c r="A901" i="18"/>
  <c r="A902" i="18"/>
  <c r="A903" i="18"/>
  <c r="A904" i="18"/>
  <c r="A905" i="18"/>
  <c r="A906" i="18"/>
  <c r="A907" i="18"/>
  <c r="A908" i="18"/>
  <c r="A909" i="18"/>
  <c r="A910" i="18"/>
  <c r="A911" i="18"/>
  <c r="A912" i="18"/>
  <c r="A913" i="18"/>
  <c r="A914" i="18"/>
  <c r="A915" i="18"/>
  <c r="A916" i="18"/>
  <c r="A917" i="18"/>
  <c r="A918" i="18"/>
  <c r="A919" i="18"/>
  <c r="A920" i="18"/>
  <c r="A921" i="18"/>
  <c r="A922" i="18"/>
  <c r="A923" i="18"/>
  <c r="A924" i="18"/>
  <c r="A925" i="18"/>
  <c r="A926" i="18"/>
  <c r="A927" i="18"/>
  <c r="A928" i="18"/>
  <c r="A929" i="18"/>
  <c r="A930" i="18"/>
  <c r="A931" i="18"/>
  <c r="A932" i="18"/>
  <c r="A933" i="18"/>
  <c r="A934" i="18"/>
  <c r="A935" i="18"/>
  <c r="A936" i="18"/>
  <c r="A937" i="18"/>
  <c r="A938" i="18"/>
  <c r="A939" i="18"/>
  <c r="A940" i="18"/>
  <c r="A941" i="18"/>
  <c r="A942" i="18"/>
  <c r="A943" i="18"/>
  <c r="A944" i="18"/>
  <c r="A945" i="18"/>
  <c r="A946" i="18"/>
  <c r="A947" i="18"/>
  <c r="A948" i="18"/>
  <c r="A949" i="18"/>
  <c r="A950" i="18"/>
  <c r="A951" i="18"/>
  <c r="A952" i="18"/>
  <c r="A953" i="18"/>
  <c r="A954" i="18"/>
  <c r="A955" i="18"/>
  <c r="A956" i="18"/>
  <c r="A957" i="18"/>
  <c r="A958" i="18"/>
  <c r="A959" i="18"/>
  <c r="A960" i="18"/>
  <c r="A961" i="18"/>
  <c r="A962" i="18"/>
  <c r="A963" i="18"/>
  <c r="A964" i="18"/>
  <c r="A965" i="18"/>
  <c r="A966" i="18"/>
  <c r="A967" i="18"/>
  <c r="A968" i="18"/>
  <c r="A969" i="18"/>
  <c r="A970" i="18"/>
  <c r="A971" i="18"/>
  <c r="A972" i="18"/>
  <c r="A973" i="18"/>
  <c r="A974" i="18"/>
  <c r="A975" i="18"/>
  <c r="A976" i="18"/>
  <c r="A977" i="18"/>
  <c r="A978" i="18"/>
  <c r="A979" i="18"/>
  <c r="A980" i="18"/>
  <c r="A981" i="18"/>
  <c r="A982" i="18"/>
  <c r="A983" i="18"/>
  <c r="A984" i="18"/>
  <c r="A985" i="18"/>
  <c r="A986" i="18"/>
  <c r="A987" i="18"/>
  <c r="A988" i="18"/>
  <c r="A989" i="18"/>
  <c r="A990" i="18"/>
  <c r="A991" i="18"/>
  <c r="A992" i="18"/>
  <c r="A993" i="18"/>
  <c r="A994" i="18"/>
  <c r="A995" i="18"/>
  <c r="A996" i="18"/>
  <c r="A997" i="18"/>
  <c r="A998" i="18"/>
  <c r="A999" i="18"/>
  <c r="A1000" i="18"/>
  <c r="A1001" i="18"/>
  <c r="A1002" i="18"/>
  <c r="A1003" i="18"/>
  <c r="A1004" i="18"/>
  <c r="A5" i="16"/>
  <c r="A6" i="16"/>
  <c r="A7" i="16"/>
  <c r="A8" i="16"/>
  <c r="A9" i="16"/>
  <c r="A10" i="16"/>
  <c r="A11" i="16"/>
  <c r="A12" i="16"/>
  <c r="A13" i="16"/>
  <c r="A14" i="16"/>
  <c r="A15" i="16"/>
  <c r="A16" i="16"/>
  <c r="A17" i="16"/>
  <c r="A18" i="16"/>
  <c r="A19" i="16"/>
  <c r="A20" i="16"/>
  <c r="A21" i="16"/>
  <c r="A22" i="16"/>
  <c r="A23" i="16"/>
  <c r="A24" i="16"/>
  <c r="A25" i="16"/>
  <c r="A26" i="16"/>
  <c r="A27" i="16"/>
  <c r="A28" i="16"/>
  <c r="A29" i="16"/>
  <c r="A30" i="16"/>
  <c r="A31" i="16"/>
  <c r="A32" i="16"/>
  <c r="A33" i="16"/>
  <c r="A34" i="16"/>
  <c r="A35" i="16"/>
  <c r="A36" i="16"/>
  <c r="A37" i="16"/>
  <c r="A38" i="16"/>
  <c r="A39" i="16"/>
  <c r="A40" i="16"/>
  <c r="A41" i="16"/>
  <c r="A42" i="16"/>
  <c r="A43" i="16"/>
  <c r="A44" i="16"/>
  <c r="A45" i="16"/>
  <c r="A46" i="16"/>
  <c r="A47" i="16"/>
  <c r="A48" i="16"/>
  <c r="A49" i="16"/>
  <c r="A50" i="16"/>
  <c r="A51" i="16"/>
  <c r="A52" i="16"/>
  <c r="A53" i="16"/>
  <c r="A54" i="16"/>
  <c r="A55" i="16"/>
  <c r="A56" i="16"/>
  <c r="A57" i="16"/>
  <c r="A58" i="16"/>
  <c r="A59" i="16"/>
  <c r="A60" i="16"/>
  <c r="A61" i="16"/>
  <c r="A62" i="16"/>
  <c r="A63" i="16"/>
  <c r="A64" i="16"/>
  <c r="A65" i="16"/>
  <c r="A66" i="16"/>
  <c r="A67" i="16"/>
  <c r="A68" i="16"/>
  <c r="A69" i="16"/>
  <c r="A70" i="16"/>
  <c r="A71" i="16"/>
  <c r="A72" i="16"/>
  <c r="A73" i="16"/>
  <c r="A74" i="16"/>
  <c r="A75" i="16"/>
  <c r="A76" i="16"/>
  <c r="A77" i="16"/>
  <c r="A78" i="16"/>
  <c r="A79" i="16"/>
  <c r="A80" i="16"/>
  <c r="A81" i="16"/>
  <c r="A82" i="16"/>
  <c r="A83" i="16"/>
  <c r="A84" i="16"/>
  <c r="A85" i="16"/>
  <c r="A86" i="16"/>
  <c r="A87" i="16"/>
  <c r="A88" i="16"/>
  <c r="A89" i="16"/>
  <c r="A90" i="16"/>
  <c r="A91" i="16"/>
  <c r="A92" i="16"/>
  <c r="A93" i="16"/>
  <c r="A94" i="16"/>
  <c r="A95" i="16"/>
  <c r="A96" i="16"/>
  <c r="A97" i="16"/>
  <c r="A98" i="16"/>
  <c r="A99" i="16"/>
  <c r="A100" i="16"/>
  <c r="A101" i="16"/>
  <c r="A102" i="16"/>
  <c r="A103" i="16"/>
  <c r="A104" i="16"/>
  <c r="A105" i="16"/>
  <c r="A106" i="16"/>
  <c r="A107" i="16"/>
  <c r="A108" i="16"/>
  <c r="A109" i="16"/>
  <c r="A110" i="16"/>
  <c r="A111" i="16"/>
  <c r="A112" i="16"/>
  <c r="A113" i="16"/>
  <c r="A114" i="16"/>
  <c r="A115" i="16"/>
  <c r="A116" i="16"/>
  <c r="A117" i="16"/>
  <c r="A118" i="16"/>
  <c r="A119" i="16"/>
  <c r="A120" i="16"/>
  <c r="A121" i="16"/>
  <c r="A122" i="16"/>
  <c r="A123" i="16"/>
  <c r="A124" i="16"/>
  <c r="A125" i="16"/>
  <c r="A126" i="16"/>
  <c r="A127" i="16"/>
  <c r="A128" i="16"/>
  <c r="A129" i="16"/>
  <c r="A130" i="16"/>
  <c r="A131" i="16"/>
  <c r="A132" i="16"/>
  <c r="A133" i="16"/>
  <c r="A134" i="16"/>
  <c r="A135" i="16"/>
  <c r="A136" i="16"/>
  <c r="A137" i="16"/>
  <c r="A138" i="16"/>
  <c r="A139" i="16"/>
  <c r="A140" i="16"/>
  <c r="A141" i="16"/>
  <c r="A142" i="16"/>
  <c r="A143" i="16"/>
  <c r="A144" i="16"/>
  <c r="A145" i="16"/>
  <c r="A146" i="16"/>
  <c r="A147" i="16"/>
  <c r="A148" i="16"/>
  <c r="A149" i="16"/>
  <c r="A150" i="16"/>
  <c r="A151" i="16"/>
  <c r="A152" i="16"/>
  <c r="A153" i="16"/>
  <c r="A154" i="16"/>
  <c r="A155" i="16"/>
  <c r="A156" i="16"/>
  <c r="A157" i="16"/>
  <c r="A158" i="16"/>
  <c r="A159" i="16"/>
  <c r="A160" i="16"/>
  <c r="A161" i="16"/>
  <c r="A162" i="16"/>
  <c r="A163" i="16"/>
  <c r="A164" i="16"/>
  <c r="A165" i="16"/>
  <c r="A166" i="16"/>
  <c r="A167" i="16"/>
  <c r="A168" i="16"/>
  <c r="A169" i="16"/>
  <c r="A170" i="16"/>
  <c r="A171" i="16"/>
  <c r="A172" i="16"/>
  <c r="A173" i="16"/>
  <c r="A174" i="16"/>
  <c r="A175" i="16"/>
  <c r="A176" i="16"/>
  <c r="A177" i="16"/>
  <c r="A178" i="16"/>
  <c r="A179" i="16"/>
  <c r="A180" i="16"/>
  <c r="A181" i="16"/>
  <c r="A182" i="16"/>
  <c r="A183" i="16"/>
  <c r="A184" i="16"/>
  <c r="A185" i="16"/>
  <c r="A186" i="16"/>
  <c r="A187" i="16"/>
  <c r="A188" i="16"/>
  <c r="A189" i="16"/>
  <c r="A190" i="16"/>
  <c r="A191" i="16"/>
  <c r="A192" i="16"/>
  <c r="A193" i="16"/>
  <c r="A194" i="16"/>
  <c r="A195" i="16"/>
  <c r="A196" i="16"/>
  <c r="A197" i="16"/>
  <c r="A198" i="16"/>
  <c r="A199" i="16"/>
  <c r="A200" i="16"/>
  <c r="A201" i="16"/>
  <c r="A202" i="16"/>
  <c r="A203" i="16"/>
  <c r="A204" i="16"/>
  <c r="A205" i="16"/>
  <c r="A206" i="16"/>
  <c r="A207" i="16"/>
  <c r="A208" i="16"/>
  <c r="A209" i="16"/>
  <c r="A210" i="16"/>
  <c r="A211" i="16"/>
  <c r="A212" i="16"/>
  <c r="A213" i="16"/>
  <c r="A214" i="16"/>
  <c r="A215" i="16"/>
  <c r="A216" i="16"/>
  <c r="A217" i="16"/>
  <c r="A218" i="16"/>
  <c r="A219" i="16"/>
  <c r="A220" i="16"/>
  <c r="A221" i="16"/>
  <c r="A222" i="16"/>
  <c r="A223" i="16"/>
  <c r="A224" i="16"/>
  <c r="A225" i="16"/>
  <c r="A226" i="16"/>
  <c r="A227" i="16"/>
  <c r="A228" i="16"/>
  <c r="A229" i="16"/>
  <c r="A230" i="16"/>
  <c r="A231" i="16"/>
  <c r="A232" i="16"/>
  <c r="A233" i="16"/>
  <c r="A234" i="16"/>
  <c r="A235" i="16"/>
  <c r="A236" i="16"/>
  <c r="A237" i="16"/>
  <c r="A238" i="16"/>
  <c r="A239" i="16"/>
  <c r="A240" i="16"/>
  <c r="A241" i="16"/>
  <c r="A242" i="16"/>
  <c r="A243" i="16"/>
  <c r="A244" i="16"/>
  <c r="A245" i="16"/>
  <c r="A246" i="16"/>
  <c r="A247" i="16"/>
  <c r="A248" i="16"/>
  <c r="A249" i="16"/>
  <c r="A250" i="16"/>
  <c r="A251" i="16"/>
  <c r="A252" i="16"/>
  <c r="A253" i="16"/>
  <c r="A254" i="16"/>
  <c r="A255" i="16"/>
  <c r="A256" i="16"/>
  <c r="A257" i="16"/>
  <c r="A258" i="16"/>
  <c r="A259" i="16"/>
  <c r="A260" i="16"/>
  <c r="A261" i="16"/>
  <c r="A262" i="16"/>
  <c r="A263" i="16"/>
  <c r="A264" i="16"/>
  <c r="A265" i="16"/>
  <c r="A266" i="16"/>
  <c r="A267" i="16"/>
  <c r="A268" i="16"/>
  <c r="A269" i="16"/>
  <c r="A270" i="16"/>
  <c r="A271" i="16"/>
  <c r="A272" i="16"/>
  <c r="A273" i="16"/>
  <c r="A274" i="16"/>
  <c r="A275" i="16"/>
  <c r="A276" i="16"/>
  <c r="A277" i="16"/>
  <c r="A278" i="16"/>
  <c r="A279" i="16"/>
  <c r="A280" i="16"/>
  <c r="A281" i="16"/>
  <c r="A282" i="16"/>
  <c r="A283" i="16"/>
  <c r="A284" i="16"/>
  <c r="A285" i="16"/>
  <c r="A286" i="16"/>
  <c r="A287" i="16"/>
  <c r="A288" i="16"/>
  <c r="A289" i="16"/>
  <c r="A290" i="16"/>
  <c r="A291" i="16"/>
  <c r="A292" i="16"/>
  <c r="A293" i="16"/>
  <c r="A294" i="16"/>
  <c r="A295" i="16"/>
  <c r="A296" i="16"/>
  <c r="A297" i="16"/>
  <c r="A298" i="16"/>
  <c r="A299" i="16"/>
  <c r="A300" i="16"/>
  <c r="A301" i="16"/>
  <c r="A302" i="16"/>
  <c r="A303" i="16"/>
  <c r="A304" i="16"/>
  <c r="A305" i="16"/>
  <c r="A306" i="16"/>
  <c r="A307" i="16"/>
  <c r="A308" i="16"/>
  <c r="A309" i="16"/>
  <c r="A310" i="16"/>
  <c r="A311" i="16"/>
  <c r="A312" i="16"/>
  <c r="A313" i="16"/>
  <c r="A314" i="16"/>
  <c r="A315" i="16"/>
  <c r="A316" i="16"/>
  <c r="A317" i="16"/>
  <c r="A318" i="16"/>
  <c r="A319" i="16"/>
  <c r="A320" i="16"/>
  <c r="A321" i="16"/>
  <c r="A322" i="16"/>
  <c r="A323" i="16"/>
  <c r="A324" i="16"/>
  <c r="A325" i="16"/>
  <c r="A326" i="16"/>
  <c r="A327" i="16"/>
  <c r="A328" i="16"/>
  <c r="A329" i="16"/>
  <c r="A330" i="16"/>
  <c r="A331" i="16"/>
  <c r="A332" i="16"/>
  <c r="A333" i="16"/>
  <c r="A334" i="16"/>
  <c r="A335" i="16"/>
  <c r="A336" i="16"/>
  <c r="A337" i="16"/>
  <c r="A338" i="16"/>
  <c r="A339" i="16"/>
  <c r="A340" i="16"/>
  <c r="A341" i="16"/>
  <c r="A342" i="16"/>
  <c r="A343" i="16"/>
  <c r="A344" i="16"/>
  <c r="A345" i="16"/>
  <c r="A346" i="16"/>
  <c r="A347" i="16"/>
  <c r="A348" i="16"/>
  <c r="A349" i="16"/>
  <c r="A350" i="16"/>
  <c r="A351" i="16"/>
  <c r="A352" i="16"/>
  <c r="A353" i="16"/>
  <c r="A354" i="16"/>
  <c r="A355" i="16"/>
  <c r="A356" i="16"/>
  <c r="A357" i="16"/>
  <c r="A358" i="16"/>
  <c r="A359" i="16"/>
  <c r="A360" i="16"/>
  <c r="A361" i="16"/>
  <c r="A362" i="16"/>
  <c r="A363" i="16"/>
  <c r="A364" i="16"/>
  <c r="A365" i="16"/>
  <c r="A366" i="16"/>
  <c r="A367" i="16"/>
  <c r="A368" i="16"/>
  <c r="A369" i="16"/>
  <c r="A370" i="16"/>
  <c r="A371" i="16"/>
  <c r="A372" i="16"/>
  <c r="A373" i="16"/>
  <c r="A374" i="16"/>
  <c r="A375" i="16"/>
  <c r="A376" i="16"/>
  <c r="A377" i="16"/>
  <c r="A378" i="16"/>
  <c r="A379" i="16"/>
  <c r="A380" i="16"/>
  <c r="A381" i="16"/>
  <c r="A382" i="16"/>
  <c r="A383" i="16"/>
  <c r="A384" i="16"/>
  <c r="A385" i="16"/>
  <c r="A386" i="16"/>
  <c r="A387" i="16"/>
  <c r="A388" i="16"/>
  <c r="A389" i="16"/>
  <c r="A390" i="16"/>
  <c r="A391" i="16"/>
  <c r="A392" i="16"/>
  <c r="A393" i="16"/>
  <c r="A394" i="16"/>
  <c r="A395" i="16"/>
  <c r="A396" i="16"/>
  <c r="A397" i="16"/>
  <c r="A398" i="16"/>
  <c r="A399" i="16"/>
  <c r="A400" i="16"/>
  <c r="A401" i="16"/>
  <c r="A402" i="16"/>
  <c r="A403" i="16"/>
  <c r="A404" i="16"/>
  <c r="A405" i="16"/>
  <c r="A406" i="16"/>
  <c r="A407" i="16"/>
  <c r="A408" i="16"/>
  <c r="A409" i="16"/>
  <c r="A410" i="16"/>
  <c r="A411" i="16"/>
  <c r="A412" i="16"/>
  <c r="A413" i="16"/>
  <c r="A414" i="16"/>
  <c r="A415" i="16"/>
  <c r="A416" i="16"/>
  <c r="A417" i="16"/>
  <c r="A418" i="16"/>
  <c r="A419" i="16"/>
  <c r="A420" i="16"/>
  <c r="A421" i="16"/>
  <c r="A422" i="16"/>
  <c r="A423" i="16"/>
  <c r="A424" i="16"/>
  <c r="A425" i="16"/>
  <c r="A426" i="16"/>
  <c r="A427" i="16"/>
  <c r="A428" i="16"/>
  <c r="A429" i="16"/>
  <c r="A430" i="16"/>
  <c r="A431" i="16"/>
  <c r="A432" i="16"/>
  <c r="A433" i="16"/>
  <c r="A434" i="16"/>
  <c r="A435" i="16"/>
  <c r="A436" i="16"/>
  <c r="A437" i="16"/>
  <c r="A438" i="16"/>
  <c r="A439" i="16"/>
  <c r="A440" i="16"/>
  <c r="A441" i="16"/>
  <c r="A442" i="16"/>
  <c r="A443" i="16"/>
  <c r="A444" i="16"/>
  <c r="A445" i="16"/>
  <c r="A446" i="16"/>
  <c r="A447" i="16"/>
  <c r="A448" i="16"/>
  <c r="A449" i="16"/>
  <c r="A450" i="16"/>
  <c r="A451" i="16"/>
  <c r="A452" i="16"/>
  <c r="A453" i="16"/>
  <c r="A454" i="16"/>
  <c r="A455" i="16"/>
  <c r="A456" i="16"/>
  <c r="A457" i="16"/>
  <c r="A458" i="16"/>
  <c r="A459" i="16"/>
  <c r="A460" i="16"/>
  <c r="A461" i="16"/>
  <c r="A462" i="16"/>
  <c r="A463" i="16"/>
  <c r="A464" i="16"/>
  <c r="A465" i="16"/>
  <c r="A466" i="16"/>
  <c r="A467" i="16"/>
  <c r="A468" i="16"/>
  <c r="A469" i="16"/>
  <c r="A470" i="16"/>
  <c r="A471" i="16"/>
  <c r="A472" i="16"/>
  <c r="A473" i="16"/>
  <c r="A474" i="16"/>
  <c r="A475" i="16"/>
  <c r="A476" i="16"/>
  <c r="A477" i="16"/>
  <c r="A478" i="16"/>
  <c r="A479" i="16"/>
  <c r="A480" i="16"/>
  <c r="A481" i="16"/>
  <c r="A482" i="16"/>
  <c r="A483" i="16"/>
  <c r="A484" i="16"/>
  <c r="A485" i="16"/>
  <c r="A486" i="16"/>
  <c r="A487" i="16"/>
  <c r="A488" i="16"/>
  <c r="A489" i="16"/>
  <c r="A490" i="16"/>
  <c r="A491" i="16"/>
  <c r="A492" i="16"/>
  <c r="A493" i="16"/>
  <c r="A494" i="16"/>
  <c r="A495" i="16"/>
  <c r="A496" i="16"/>
  <c r="A497" i="16"/>
  <c r="A498" i="16"/>
  <c r="A499" i="16"/>
  <c r="A500" i="16"/>
  <c r="A501" i="16"/>
  <c r="A502" i="16"/>
  <c r="A503" i="16"/>
  <c r="A504" i="16"/>
  <c r="A505" i="16"/>
  <c r="A506" i="16"/>
  <c r="A507" i="16"/>
  <c r="A508" i="16"/>
  <c r="A509" i="16"/>
  <c r="A510" i="16"/>
  <c r="A511" i="16"/>
  <c r="A512" i="16"/>
  <c r="A513" i="16"/>
  <c r="A514" i="16"/>
  <c r="A515" i="16"/>
  <c r="A516" i="16"/>
  <c r="A517" i="16"/>
  <c r="A518" i="16"/>
  <c r="A519" i="16"/>
  <c r="A520" i="16"/>
  <c r="A521" i="16"/>
  <c r="A522" i="16"/>
  <c r="A523" i="16"/>
  <c r="A524" i="16"/>
  <c r="A525" i="16"/>
  <c r="A526" i="16"/>
  <c r="A527" i="16"/>
  <c r="A528" i="16"/>
  <c r="A529" i="16"/>
  <c r="A530" i="16"/>
  <c r="A531" i="16"/>
  <c r="A532" i="16"/>
  <c r="A533" i="16"/>
  <c r="A534" i="16"/>
  <c r="A535" i="16"/>
  <c r="A536" i="16"/>
  <c r="A537" i="16"/>
  <c r="A538" i="16"/>
  <c r="A539" i="16"/>
  <c r="A540" i="16"/>
  <c r="A541" i="16"/>
  <c r="A542" i="16"/>
  <c r="A543" i="16"/>
  <c r="A544" i="16"/>
  <c r="A545" i="16"/>
  <c r="A546" i="16"/>
  <c r="A547" i="16"/>
  <c r="A548" i="16"/>
  <c r="A549" i="16"/>
  <c r="A550" i="16"/>
  <c r="A551" i="16"/>
  <c r="A552" i="16"/>
  <c r="A553" i="16"/>
  <c r="A554" i="16"/>
  <c r="A555" i="16"/>
  <c r="A556" i="16"/>
  <c r="A557" i="16"/>
  <c r="A558" i="16"/>
  <c r="A559" i="16"/>
  <c r="A560" i="16"/>
  <c r="A561" i="16"/>
  <c r="A562" i="16"/>
  <c r="A563" i="16"/>
  <c r="A564" i="16"/>
  <c r="A565" i="16"/>
  <c r="A566" i="16"/>
  <c r="A567" i="16"/>
  <c r="A568" i="16"/>
  <c r="A569" i="16"/>
  <c r="A570" i="16"/>
  <c r="A571" i="16"/>
  <c r="A572" i="16"/>
  <c r="A573" i="16"/>
  <c r="A574" i="16"/>
  <c r="A575" i="16"/>
  <c r="A576" i="16"/>
  <c r="A577" i="16"/>
  <c r="A578" i="16"/>
  <c r="A579" i="16"/>
  <c r="A580" i="16"/>
  <c r="A581" i="16"/>
  <c r="A582" i="16"/>
  <c r="A583" i="16"/>
  <c r="A584" i="16"/>
  <c r="A585" i="16"/>
  <c r="A586" i="16"/>
  <c r="A587" i="16"/>
  <c r="A588" i="16"/>
  <c r="A589" i="16"/>
  <c r="A590" i="16"/>
  <c r="A591" i="16"/>
  <c r="A592" i="16"/>
  <c r="A593" i="16"/>
  <c r="A594" i="16"/>
  <c r="A595" i="16"/>
  <c r="A596" i="16"/>
  <c r="A597" i="16"/>
  <c r="A598" i="16"/>
  <c r="A599" i="16"/>
  <c r="A600" i="16"/>
  <c r="A601" i="16"/>
  <c r="A602" i="16"/>
  <c r="A603" i="16"/>
  <c r="A604" i="16"/>
  <c r="A605" i="16"/>
  <c r="A606" i="16"/>
  <c r="A607" i="16"/>
  <c r="A608" i="16"/>
  <c r="A609" i="16"/>
  <c r="A610" i="16"/>
  <c r="A611" i="16"/>
  <c r="A612" i="16"/>
  <c r="A613" i="16"/>
  <c r="A614" i="16"/>
  <c r="A615" i="16"/>
  <c r="A616" i="16"/>
  <c r="A617" i="16"/>
  <c r="A618" i="16"/>
  <c r="A619" i="16"/>
  <c r="A620" i="16"/>
  <c r="A621" i="16"/>
  <c r="A622" i="16"/>
  <c r="A623" i="16"/>
  <c r="A624" i="16"/>
  <c r="A625" i="16"/>
  <c r="A626" i="16"/>
  <c r="A627" i="16"/>
  <c r="A628" i="16"/>
  <c r="A629" i="16"/>
  <c r="A630" i="16"/>
  <c r="A631" i="16"/>
  <c r="A632" i="16"/>
  <c r="A633" i="16"/>
  <c r="A634" i="16"/>
  <c r="A635" i="16"/>
  <c r="A636" i="16"/>
  <c r="A637" i="16"/>
  <c r="A638" i="16"/>
  <c r="A639" i="16"/>
  <c r="A640" i="16"/>
  <c r="A641" i="16"/>
  <c r="A642" i="16"/>
  <c r="A643" i="16"/>
  <c r="A644" i="16"/>
  <c r="A645" i="16"/>
  <c r="A646" i="16"/>
  <c r="A647" i="16"/>
  <c r="A648" i="16"/>
  <c r="A649" i="16"/>
  <c r="A650" i="16"/>
  <c r="A651" i="16"/>
  <c r="A652" i="16"/>
  <c r="A653" i="16"/>
  <c r="A654" i="16"/>
  <c r="A655" i="16"/>
  <c r="A656" i="16"/>
  <c r="A657" i="16"/>
  <c r="A658" i="16"/>
  <c r="A659" i="16"/>
  <c r="A660" i="16"/>
  <c r="A661" i="16"/>
  <c r="A662" i="16"/>
  <c r="A663" i="16"/>
  <c r="A664" i="16"/>
  <c r="A665" i="16"/>
  <c r="A666" i="16"/>
  <c r="A667" i="16"/>
  <c r="A668" i="16"/>
  <c r="A669" i="16"/>
  <c r="A670" i="16"/>
  <c r="A671" i="16"/>
  <c r="A672" i="16"/>
  <c r="A673" i="16"/>
  <c r="A674" i="16"/>
  <c r="A675" i="16"/>
  <c r="A676" i="16"/>
  <c r="A677" i="16"/>
  <c r="A678" i="16"/>
  <c r="A679" i="16"/>
  <c r="A680" i="16"/>
  <c r="A681" i="16"/>
  <c r="A682" i="16"/>
  <c r="A683" i="16"/>
  <c r="A684" i="16"/>
  <c r="A685" i="16"/>
  <c r="A686" i="16"/>
  <c r="A687" i="16"/>
  <c r="A688" i="16"/>
  <c r="A689" i="16"/>
  <c r="A690" i="16"/>
  <c r="A691" i="16"/>
  <c r="A692" i="16"/>
  <c r="A693" i="16"/>
  <c r="A694" i="16"/>
  <c r="A695" i="16"/>
  <c r="A696" i="16"/>
  <c r="A697" i="16"/>
  <c r="A698" i="16"/>
  <c r="A699" i="16"/>
  <c r="A700" i="16"/>
  <c r="A701" i="16"/>
  <c r="A702" i="16"/>
  <c r="A703" i="16"/>
  <c r="A704" i="16"/>
  <c r="A705" i="16"/>
  <c r="A706" i="16"/>
  <c r="A707" i="16"/>
  <c r="A708" i="16"/>
  <c r="A709" i="16"/>
  <c r="A710" i="16"/>
  <c r="A711" i="16"/>
  <c r="A712" i="16"/>
  <c r="A713" i="16"/>
  <c r="A714" i="16"/>
  <c r="A715" i="16"/>
  <c r="A716" i="16"/>
  <c r="A717" i="16"/>
  <c r="A718" i="16"/>
  <c r="A719" i="16"/>
  <c r="A720" i="16"/>
  <c r="A721" i="16"/>
  <c r="A722" i="16"/>
  <c r="A723" i="16"/>
  <c r="A724" i="16"/>
  <c r="A725" i="16"/>
  <c r="A726" i="16"/>
  <c r="A727" i="16"/>
  <c r="A728" i="16"/>
  <c r="A729" i="16"/>
  <c r="A730" i="16"/>
  <c r="A731" i="16"/>
  <c r="A732" i="16"/>
  <c r="A733" i="16"/>
  <c r="A734" i="16"/>
  <c r="A735" i="16"/>
  <c r="A736" i="16"/>
  <c r="A737" i="16"/>
  <c r="A738" i="16"/>
  <c r="A739" i="16"/>
  <c r="A740" i="16"/>
  <c r="A741" i="16"/>
  <c r="A742" i="16"/>
  <c r="A743" i="16"/>
  <c r="A744" i="16"/>
  <c r="A745" i="16"/>
  <c r="A746" i="16"/>
  <c r="A747" i="16"/>
  <c r="A748" i="16"/>
  <c r="A749" i="16"/>
  <c r="A750" i="16"/>
  <c r="A751" i="16"/>
  <c r="A752" i="16"/>
  <c r="A753" i="16"/>
  <c r="A754" i="16"/>
  <c r="A755" i="16"/>
  <c r="A756" i="16"/>
  <c r="A757" i="16"/>
  <c r="A758" i="16"/>
  <c r="A759" i="16"/>
  <c r="A760" i="16"/>
  <c r="A761" i="16"/>
  <c r="A762" i="16"/>
  <c r="A763" i="16"/>
  <c r="A764" i="16"/>
  <c r="A765" i="16"/>
  <c r="A766" i="16"/>
  <c r="A767" i="16"/>
  <c r="A768" i="16"/>
  <c r="A769" i="16"/>
  <c r="A770" i="16"/>
  <c r="A771" i="16"/>
  <c r="A772" i="16"/>
  <c r="A773" i="16"/>
  <c r="A774" i="16"/>
  <c r="A775" i="16"/>
  <c r="A776" i="16"/>
  <c r="A777" i="16"/>
  <c r="A778" i="16"/>
  <c r="A779" i="16"/>
  <c r="A780" i="16"/>
  <c r="A781" i="16"/>
  <c r="A782" i="16"/>
  <c r="A783" i="16"/>
  <c r="A784" i="16"/>
  <c r="A785" i="16"/>
  <c r="A786" i="16"/>
  <c r="A787" i="16"/>
  <c r="A788" i="16"/>
  <c r="A789" i="16"/>
  <c r="A790" i="16"/>
  <c r="A791" i="16"/>
  <c r="A792" i="16"/>
  <c r="A793" i="16"/>
  <c r="A794" i="16"/>
  <c r="A795" i="16"/>
  <c r="A796" i="16"/>
  <c r="A797" i="16"/>
  <c r="A798" i="16"/>
  <c r="A799" i="16"/>
  <c r="A800" i="16"/>
  <c r="A801" i="16"/>
  <c r="A802" i="16"/>
  <c r="A803" i="16"/>
  <c r="A804" i="16"/>
  <c r="A805" i="16"/>
  <c r="A806" i="16"/>
  <c r="A807" i="16"/>
  <c r="A808" i="16"/>
  <c r="A809" i="16"/>
  <c r="A810" i="16"/>
  <c r="A811" i="16"/>
  <c r="A812" i="16"/>
  <c r="A813" i="16"/>
  <c r="A814" i="16"/>
  <c r="A815" i="16"/>
  <c r="A816" i="16"/>
  <c r="A817" i="16"/>
  <c r="A818" i="16"/>
  <c r="A819" i="16"/>
  <c r="A820" i="16"/>
  <c r="A821" i="16"/>
  <c r="A822" i="16"/>
  <c r="A823" i="16"/>
  <c r="A824" i="16"/>
  <c r="A825" i="16"/>
  <c r="A826" i="16"/>
  <c r="A827" i="16"/>
  <c r="A828" i="16"/>
  <c r="A829" i="16"/>
  <c r="A830" i="16"/>
  <c r="A831" i="16"/>
  <c r="A832" i="16"/>
  <c r="A833" i="16"/>
  <c r="A834" i="16"/>
  <c r="A835" i="16"/>
  <c r="A836" i="16"/>
  <c r="A837" i="16"/>
  <c r="A838" i="16"/>
  <c r="A839" i="16"/>
  <c r="A840" i="16"/>
  <c r="A841" i="16"/>
  <c r="A842" i="16"/>
  <c r="A843" i="16"/>
  <c r="A844" i="16"/>
  <c r="A845" i="16"/>
  <c r="A846" i="16"/>
  <c r="A847" i="16"/>
  <c r="A848" i="16"/>
  <c r="A849" i="16"/>
  <c r="A850" i="16"/>
  <c r="A851" i="16"/>
  <c r="A852" i="16"/>
  <c r="A853" i="16"/>
  <c r="A854" i="16"/>
  <c r="A855" i="16"/>
  <c r="A856" i="16"/>
  <c r="A857" i="16"/>
  <c r="A858" i="16"/>
  <c r="A859" i="16"/>
  <c r="A860" i="16"/>
  <c r="A861" i="16"/>
  <c r="A862" i="16"/>
  <c r="A863" i="16"/>
  <c r="A864" i="16"/>
  <c r="A865" i="16"/>
  <c r="A866" i="16"/>
  <c r="A867" i="16"/>
  <c r="A868" i="16"/>
  <c r="A869" i="16"/>
  <c r="A870" i="16"/>
  <c r="A871" i="16"/>
  <c r="A872" i="16"/>
  <c r="A873" i="16"/>
  <c r="A874" i="16"/>
  <c r="A875" i="16"/>
  <c r="A876" i="16"/>
  <c r="A877" i="16"/>
  <c r="A878" i="16"/>
  <c r="A879" i="16"/>
  <c r="A880" i="16"/>
  <c r="A881" i="16"/>
  <c r="A882" i="16"/>
  <c r="A883" i="16"/>
  <c r="A884" i="16"/>
  <c r="A885" i="16"/>
  <c r="A886" i="16"/>
  <c r="A887" i="16"/>
  <c r="A888" i="16"/>
  <c r="A889" i="16"/>
  <c r="A890" i="16"/>
  <c r="A891" i="16"/>
  <c r="A892" i="16"/>
  <c r="A893" i="16"/>
  <c r="A894" i="16"/>
  <c r="A895" i="16"/>
  <c r="A896" i="16"/>
  <c r="A897" i="16"/>
  <c r="A898" i="16"/>
  <c r="A899" i="16"/>
  <c r="A900" i="16"/>
  <c r="A901" i="16"/>
  <c r="A902" i="16"/>
  <c r="A903" i="16"/>
  <c r="A904" i="16"/>
  <c r="A905" i="16"/>
  <c r="A906" i="16"/>
  <c r="A907" i="16"/>
  <c r="A908" i="16"/>
  <c r="A909" i="16"/>
  <c r="A910" i="16"/>
  <c r="A911" i="16"/>
  <c r="A912" i="16"/>
  <c r="A913" i="16"/>
  <c r="A914" i="16"/>
  <c r="A915" i="16"/>
  <c r="A916" i="16"/>
  <c r="A917" i="16"/>
  <c r="A918" i="16"/>
  <c r="A919" i="16"/>
  <c r="A920" i="16"/>
  <c r="A921" i="16"/>
  <c r="A922" i="16"/>
  <c r="A923" i="16"/>
  <c r="A924" i="16"/>
  <c r="A925" i="16"/>
  <c r="A926" i="16"/>
  <c r="A927" i="16"/>
  <c r="A928" i="16"/>
  <c r="A929" i="16"/>
  <c r="A930" i="16"/>
  <c r="A931" i="16"/>
  <c r="A932" i="16"/>
  <c r="A933" i="16"/>
  <c r="A934" i="16"/>
  <c r="A935" i="16"/>
  <c r="A936" i="16"/>
  <c r="A937" i="16"/>
  <c r="A938" i="16"/>
  <c r="A939" i="16"/>
  <c r="A940" i="16"/>
  <c r="A941" i="16"/>
  <c r="A942" i="16"/>
  <c r="A943" i="16"/>
  <c r="A944" i="16"/>
  <c r="A945" i="16"/>
  <c r="A946" i="16"/>
  <c r="A947" i="16"/>
  <c r="A948" i="16"/>
  <c r="A949" i="16"/>
  <c r="A950" i="16"/>
  <c r="A951" i="16"/>
  <c r="A952" i="16"/>
  <c r="A953" i="16"/>
  <c r="A954" i="16"/>
  <c r="A955" i="16"/>
  <c r="A956" i="16"/>
  <c r="A957" i="16"/>
  <c r="A958" i="16"/>
  <c r="A959" i="16"/>
  <c r="A960" i="16"/>
  <c r="A961" i="16"/>
  <c r="A962" i="16"/>
  <c r="A963" i="16"/>
  <c r="A964" i="16"/>
  <c r="A965" i="16"/>
  <c r="A966" i="16"/>
  <c r="A967" i="16"/>
  <c r="A968" i="16"/>
  <c r="A969" i="16"/>
  <c r="A970" i="16"/>
  <c r="A971" i="16"/>
  <c r="A972" i="16"/>
  <c r="A973" i="16"/>
  <c r="A974" i="16"/>
  <c r="A975" i="16"/>
  <c r="A976" i="16"/>
  <c r="A977" i="16"/>
  <c r="A978" i="16"/>
  <c r="A979" i="16"/>
  <c r="A980" i="16"/>
  <c r="A981" i="16"/>
  <c r="A982" i="16"/>
  <c r="A983" i="16"/>
  <c r="A984" i="16"/>
  <c r="A985" i="16"/>
  <c r="A986" i="16"/>
  <c r="A987" i="16"/>
  <c r="A988" i="16"/>
  <c r="A989" i="16"/>
  <c r="A990" i="16"/>
  <c r="A991" i="16"/>
  <c r="A992" i="16"/>
  <c r="A993" i="16"/>
  <c r="A994" i="16"/>
  <c r="A995" i="16"/>
  <c r="A996" i="16"/>
  <c r="A997" i="16"/>
  <c r="A998" i="16"/>
  <c r="A999" i="16"/>
  <c r="A1000" i="16"/>
  <c r="A1001" i="16"/>
  <c r="A1002" i="16"/>
  <c r="A1003" i="16"/>
  <c r="A119" i="14"/>
  <c r="A118" i="14"/>
  <c r="A117" i="14"/>
  <c r="A116" i="14"/>
  <c r="A115" i="14"/>
  <c r="A114" i="14"/>
  <c r="A113" i="14"/>
  <c r="A112" i="14"/>
  <c r="A111" i="14"/>
  <c r="A110" i="14"/>
  <c r="A109" i="14"/>
  <c r="A108" i="14"/>
  <c r="A107" i="14"/>
  <c r="A106" i="14"/>
  <c r="A105" i="14"/>
  <c r="A104" i="14"/>
  <c r="A103" i="14"/>
  <c r="A102" i="14"/>
  <c r="A101" i="14"/>
  <c r="A100" i="14"/>
  <c r="A99" i="14"/>
  <c r="A98" i="14"/>
  <c r="A97" i="14"/>
  <c r="A96" i="14"/>
  <c r="A95" i="14"/>
  <c r="A94" i="14"/>
  <c r="A93" i="14"/>
  <c r="A92" i="14"/>
  <c r="A91" i="14"/>
  <c r="A90" i="14"/>
  <c r="A89" i="14"/>
  <c r="A88" i="14"/>
  <c r="A87" i="14"/>
  <c r="A86" i="14"/>
  <c r="A85" i="14"/>
  <c r="A84" i="14"/>
  <c r="A83" i="14"/>
  <c r="A82" i="14"/>
  <c r="A81" i="14"/>
  <c r="A80" i="14"/>
  <c r="A79" i="14"/>
  <c r="A78" i="14"/>
  <c r="A77" i="14"/>
  <c r="A76" i="14"/>
  <c r="A75" i="14"/>
  <c r="A74" i="14"/>
  <c r="A73" i="14"/>
  <c r="A72" i="14"/>
  <c r="A71" i="14"/>
  <c r="A70" i="14"/>
  <c r="A69" i="14"/>
  <c r="A68" i="14"/>
  <c r="A67" i="14"/>
  <c r="A66" i="14"/>
  <c r="A65" i="14"/>
  <c r="A64" i="14"/>
  <c r="A63" i="14"/>
  <c r="A62" i="14"/>
  <c r="A61" i="14"/>
  <c r="A60" i="14"/>
  <c r="A59" i="14"/>
  <c r="A58" i="14"/>
  <c r="A57" i="14"/>
  <c r="A56" i="14"/>
  <c r="A55" i="14"/>
  <c r="A54" i="14"/>
  <c r="A53" i="14"/>
  <c r="A52" i="14"/>
  <c r="A51" i="14"/>
  <c r="A50" i="14"/>
  <c r="A49" i="14"/>
  <c r="A48" i="14"/>
  <c r="A47" i="14"/>
  <c r="A46" i="14"/>
  <c r="A45" i="14"/>
  <c r="A44" i="14"/>
  <c r="A43" i="14"/>
  <c r="A42" i="14"/>
  <c r="A41" i="14"/>
  <c r="A40" i="14"/>
  <c r="A39" i="14"/>
  <c r="A38" i="14"/>
  <c r="A37" i="14"/>
  <c r="A36" i="14"/>
  <c r="A35" i="14"/>
  <c r="A34" i="14"/>
  <c r="A33" i="14"/>
  <c r="A32" i="14"/>
  <c r="A31" i="14"/>
  <c r="A30" i="14"/>
  <c r="A29" i="14"/>
  <c r="A28" i="14"/>
  <c r="A27" i="14"/>
  <c r="A26" i="14"/>
  <c r="A25" i="14"/>
  <c r="A24" i="14"/>
  <c r="A23" i="14"/>
  <c r="A22" i="14"/>
  <c r="A21" i="14"/>
  <c r="A20" i="14"/>
  <c r="A19" i="14"/>
  <c r="A18" i="14"/>
  <c r="A17" i="14"/>
  <c r="A16" i="14"/>
  <c r="A15" i="14"/>
  <c r="A14" i="14"/>
  <c r="A13" i="14"/>
  <c r="A12" i="14"/>
  <c r="A11" i="14"/>
  <c r="A10" i="14"/>
  <c r="A9" i="14"/>
  <c r="A8" i="14"/>
  <c r="A7" i="14"/>
  <c r="A6" i="14"/>
  <c r="A5" i="14"/>
  <c r="B21" i="3"/>
  <c r="A21" i="3"/>
  <c r="B20" i="3"/>
  <c r="A20" i="3"/>
  <c r="B19" i="3"/>
  <c r="A19" i="3"/>
  <c r="B18" i="3"/>
  <c r="A18" i="3"/>
  <c r="B17" i="3"/>
  <c r="A17" i="3"/>
  <c r="B16" i="3"/>
  <c r="A16" i="3"/>
  <c r="B15" i="3"/>
  <c r="A15" i="3"/>
  <c r="B14" i="3"/>
  <c r="A14" i="3"/>
  <c r="B13" i="3"/>
  <c r="A13" i="3"/>
  <c r="B12" i="3"/>
  <c r="A12" i="3"/>
  <c r="B11" i="3"/>
  <c r="A11" i="3"/>
  <c r="B10" i="3"/>
  <c r="A10" i="3"/>
  <c r="B9" i="3"/>
  <c r="A9" i="3"/>
  <c r="B8" i="3"/>
  <c r="A8" i="3"/>
  <c r="B7" i="3"/>
  <c r="A7" i="3"/>
  <c r="B6" i="3"/>
  <c r="A6" i="3"/>
  <c r="B5" i="3"/>
  <c r="A5" i="3"/>
  <c r="B4" i="3"/>
  <c r="A4" i="3"/>
  <c r="B3" i="3"/>
  <c r="A3" i="3"/>
  <c r="B2" i="3"/>
  <c r="A2" i="3"/>
  <c r="B21" i="2"/>
  <c r="B20" i="2"/>
  <c r="B19" i="2"/>
  <c r="B18" i="2"/>
  <c r="B17" i="2"/>
  <c r="B16" i="2"/>
  <c r="B15" i="2"/>
  <c r="B14" i="2"/>
  <c r="B13" i="2"/>
  <c r="B12" i="2"/>
  <c r="B11" i="2"/>
  <c r="B10" i="2"/>
  <c r="B9" i="2"/>
  <c r="B8" i="2"/>
  <c r="B7" i="2"/>
  <c r="B6" i="2"/>
  <c r="B5" i="2"/>
  <c r="B4" i="2"/>
  <c r="B3" i="2"/>
  <c r="B2" i="2"/>
  <c r="B11" i="6" l="1"/>
</calcChain>
</file>

<file path=xl/sharedStrings.xml><?xml version="1.0" encoding="utf-8"?>
<sst xmlns="http://schemas.openxmlformats.org/spreadsheetml/2006/main" count="154" uniqueCount="65">
  <si>
    <t>Outcome:</t>
  </si>
  <si>
    <t>Outcome</t>
  </si>
  <si>
    <t>Start Time:</t>
  </si>
  <si>
    <t>Duration:</t>
  </si>
  <si>
    <t>Summary:</t>
  </si>
  <si>
    <t>Event</t>
  </si>
  <si>
    <t>Test Value</t>
  </si>
  <si>
    <t>Result</t>
  </si>
  <si>
    <t>Result Unit</t>
  </si>
  <si>
    <t>Action Name</t>
  </si>
  <si>
    <t>Action Type</t>
  </si>
  <si>
    <t>Test Unit</t>
  </si>
  <si>
    <t>Test Job Information</t>
  </si>
  <si>
    <t>GTS Excel Version:</t>
  </si>
  <si>
    <t>Stresses Per Voltage:</t>
  </si>
  <si>
    <t>When Failure is Detected:</t>
  </si>
  <si>
    <t>Stress Levels:</t>
  </si>
  <si>
    <t>+ HBM</t>
  </si>
  <si>
    <t>- HBM</t>
  </si>
  <si>
    <t>Stop Time:</t>
  </si>
  <si>
    <t>Measured Voltage</t>
  </si>
  <si>
    <t>Measured Current</t>
  </si>
  <si>
    <t>Test Parameters and Outcome</t>
  </si>
  <si>
    <t>Stress Polarity:</t>
  </si>
  <si>
    <t>Test Configuration:</t>
  </si>
  <si>
    <t>Stress Pin:</t>
  </si>
  <si>
    <t>N/A</t>
  </si>
  <si>
    <t>Ground Pin:</t>
  </si>
  <si>
    <t>Site Name:</t>
  </si>
  <si>
    <t>Die Index X:</t>
  </si>
  <si>
    <t>Die Index Y:</t>
  </si>
  <si>
    <t>TLP Pulse Width:</t>
  </si>
  <si>
    <t>TLP Rise Time:</t>
  </si>
  <si>
    <t>TLP Meas. Window Start:</t>
  </si>
  <si>
    <t>TLP Meas. Window Stop:</t>
  </si>
  <si>
    <t>DUT Name:</t>
  </si>
  <si>
    <t>Uncorrected Measured Voltage</t>
  </si>
  <si>
    <t>Uncorrected Measured Current</t>
  </si>
  <si>
    <t>3.0.0</t>
  </si>
  <si>
    <t>NotAvailable</t>
  </si>
  <si>
    <t>Summary N/A</t>
  </si>
  <si>
    <t>500V_SHORT</t>
  </si>
  <si>
    <t>Positive</t>
  </si>
  <si>
    <t>Prompt the User</t>
  </si>
  <si>
    <t>HBM (50Ω Delivery, 50Ω Ground)</t>
  </si>
  <si>
    <t>Operator:</t>
  </si>
  <si>
    <t>jani</t>
  </si>
  <si>
    <t>Technology:</t>
  </si>
  <si>
    <t>Product:</t>
  </si>
  <si>
    <t>short</t>
  </si>
  <si>
    <t>Revision:</t>
  </si>
  <si>
    <t>Job:</t>
  </si>
  <si>
    <t>Voltage</t>
  </si>
  <si>
    <t>Complete</t>
  </si>
  <si>
    <t>HBM IV Curves Data</t>
  </si>
  <si>
    <t>Each HBM IV Curve is generated by combining the Voltage waveform values with the Current waveform values to form IV Data Points.  These IV Data Points are plotted together to create the HBM IV Curve for each HBM pulse.</t>
  </si>
  <si>
    <t>Pulse &amp; Event #</t>
  </si>
  <si>
    <t>Time (ns) \\ Wfm</t>
  </si>
  <si>
    <t>Current</t>
  </si>
  <si>
    <t>Measured Voltage Waveforms</t>
  </si>
  <si>
    <t>Each Waveform's Time values are listed in Column A.  The Measured Voltage (V) values are each listed in a subsequent column.  Row 3 shows the pulse voltage, and Row 4 shows the Event number of the pulse.</t>
  </si>
  <si>
    <t>Pulse Voltage:</t>
  </si>
  <si>
    <t>Time (ns) \ Event #</t>
  </si>
  <si>
    <t>Measured Current Waveforms</t>
  </si>
  <si>
    <t>Each Waveform's Time values are listed in Column A.  The Measured Current (A) values are each listed in a subsequent column.  Row 3 shows the pulse voltage, and Row 4 shows the Event number of the pulse.</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</si>
</sst>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E+0"/>
  </numFmts>
  <fonts count="16" x14ac:knownFonts="1">
    <font>
      <sz val="11"/>
      <color theme="1"/>
      <name val="Calibri"/>
      <family val="2"/>
      <scheme val="minor"/>
    </font>
    <font>
      <b/>
      <sz val="11"/>
      <color theme="1"/>
      <name val="Calibri"/>
      <family val="2"/>
      <scheme val="minor"/>
    </font>
    <font>
      <b/>
      <u/>
      <sz val="11"/>
      <color theme="1"/>
      <name val="Calibri"/>
      <family val="2"/>
      <scheme val="minor"/>
    </font>
    <font>
      <u/>
      <sz val="16"/>
      <color theme="1"/>
      <name val="Calibri"/>
      <family val="2"/>
      <scheme val="minor"/>
    </font>
    <font>
      <sz val="9"/>
      <color theme="1"/>
      <name val="Calibri"/>
      <family val="2"/>
      <scheme val="minor"/>
    </font>
    <font>
      <b/>
      <sz val="16"/>
      <color theme="1"/>
      <name val="Calibri"/>
      <family val="2"/>
      <scheme val="minor"/>
    </font>
    <font>
      <b/>
      <sz val="10"/>
      <name val="Courier New"/>
      <family val="3"/>
    </font>
    <font>
      <b/>
      <u/>
      <sz val="10"/>
      <name val="Arial"/>
      <family val="2"/>
    </font>
    <font>
      <b/>
      <sz val="10"/>
      <name val="Arial"/>
      <family val="2"/>
    </font>
    <font>
      <sz val="10"/>
      <name val="Arial"/>
      <family val="2"/>
    </font>
    <font>
      <sz val="11"/>
      <color rgb="FF9C6500"/>
      <name val="Calibri"/>
      <family val="2"/>
      <scheme val="minor"/>
    </font>
    <font>
      <sz val="10"/>
      <color rgb="FF9C6500"/>
      <name val="Calibri"/>
      <family val="2"/>
      <scheme val="minor"/>
    </font>
    <font>
      <b/>
      <sz val="18"/>
      <color theme="1"/>
      <name val="Calibri"/>
      <family val="2"/>
      <scheme val="minor"/>
    </font>
    <font>
      <sz val="10"/>
      <color theme="1"/>
      <name val="Courier New"/>
      <family val="3"/>
    </font>
    <font>
      <b/>
      <sz val="11"/>
      <color theme="1"/>
      <name val="Calibri"/>
      <family val="2"/>
    </font>
    <font>
      <b/>
      <sz val="10"/>
      <color theme="1"/>
      <name val="Calibri"/>
      <family val="2"/>
      <scheme val="minor"/>
    </font>
  </fonts>
  <fills count="6">
    <fill>
      <patternFill patternType="none"/>
    </fill>
    <fill>
      <patternFill patternType="gray125"/>
    </fill>
    <fill>
      <patternFill patternType="solid">
        <fgColor theme="1" tint="0.34998626667073579"/>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FEB9C"/>
      </patternFill>
    </fill>
  </fills>
  <borders count="13">
    <border>
      <left/>
      <right/>
      <top/>
      <bottom/>
      <diagonal/>
    </border>
    <border>
      <left/>
      <right/>
      <top/>
      <bottom style="medium">
        <color auto="1"/>
      </bottom>
      <diagonal/>
    </border>
    <border>
      <left style="thin">
        <color theme="0" tint="-0.24994659260841701"/>
      </left>
      <right style="thin">
        <color theme="0" tint="-0.24994659260841701"/>
      </right>
      <top/>
      <bottom/>
      <diagonal/>
    </border>
    <border>
      <left style="thin">
        <color theme="2" tint="-0.499984740745262"/>
      </left>
      <right/>
      <top style="thin">
        <color theme="2" tint="-0.499984740745262"/>
      </top>
      <bottom style="thin">
        <color theme="2" tint="-0.499984740745262"/>
      </bottom>
      <diagonal/>
    </border>
    <border>
      <left/>
      <right/>
      <top style="thin">
        <color theme="2" tint="-0.499984740745262"/>
      </top>
      <bottom style="thin">
        <color theme="2" tint="-0.499984740745262"/>
      </bottom>
      <diagonal/>
    </border>
    <border>
      <left/>
      <right style="thin">
        <color theme="2" tint="-0.499984740745262"/>
      </right>
      <top style="thin">
        <color theme="2" tint="-0.499984740745262"/>
      </top>
      <bottom style="thin">
        <color theme="2" tint="-0.499984740745262"/>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style="thin">
        <color theme="0" tint="-0.24994659260841701"/>
      </right>
      <top style="thin">
        <color theme="0" tint="-0.24994659260841701"/>
      </top>
      <bottom/>
      <diagonal/>
    </border>
    <border>
      <left/>
      <right style="thin">
        <color theme="0" tint="-0.24994659260841701"/>
      </right>
      <top/>
      <bottom style="thin">
        <color theme="0" tint="-0.24994659260841701"/>
      </bottom>
      <diagonal/>
    </border>
    <border>
      <left/>
      <right style="thin">
        <color theme="0" tint="-0.24994659260841701"/>
      </right>
      <top style="thin">
        <color theme="0" tint="-0.24994659260841701"/>
      </top>
      <bottom/>
      <diagonal/>
    </border>
    <border>
      <left style="thin">
        <color theme="0" tint="-0.24994659260841701"/>
      </left>
      <right style="thin">
        <color auto="1"/>
      </right>
      <top style="thin">
        <color theme="2" tint="-0.499984740745262"/>
      </top>
      <bottom style="thin">
        <color theme="0" tint="-0.24994659260841701"/>
      </bottom>
      <diagonal/>
    </border>
    <border>
      <left style="thin">
        <color theme="0" tint="-0.24994659260841701"/>
      </left>
      <right style="thin">
        <color auto="1"/>
      </right>
      <top style="thin">
        <color theme="0" tint="-0.24994659260841701"/>
      </top>
      <bottom/>
      <diagonal/>
    </border>
    <border>
      <left style="thin">
        <color theme="2" tint="-0.499984740745262"/>
      </left>
      <right/>
      <top/>
      <bottom/>
      <diagonal/>
    </border>
  </borders>
  <cellStyleXfs count="6">
    <xf numFmtId="0" fontId="0" fillId="0" borderId="0"/>
    <xf numFmtId="0" fontId="6" fillId="0" borderId="0"/>
    <xf numFmtId="0" fontId="7" fillId="0" borderId="0">
      <alignment horizontal="center"/>
    </xf>
    <xf numFmtId="0" fontId="8" fillId="0" borderId="0">
      <alignment horizontal="right" indent="1"/>
    </xf>
    <xf numFmtId="0" fontId="9" fillId="0" borderId="0">
      <alignment horizontal="left" indent="1"/>
    </xf>
    <xf numFmtId="0" fontId="10" fillId="5" borderId="0" applyNumberFormat="0" applyBorder="0" applyAlignment="0" applyProtection="0"/>
  </cellStyleXfs>
  <cellXfs count="33">
    <xf numFmtId="0" fontId="0" fillId="0" borderId="0" xfId="0"/>
    <xf numFmtId="0" fontId="0" fillId="0" borderId="0" xfId="0" applyAlignment="1">
      <alignment horizontal="center" vertical="center"/>
    </xf>
    <xf numFmtId="0" fontId="0" fillId="0" borderId="0" xfId="0" applyAlignment="1"/>
    <xf numFmtId="0" fontId="2" fillId="0" borderId="0" xfId="0" applyFont="1" applyAlignment="1">
      <alignment horizontal="center"/>
    </xf>
    <xf numFmtId="0" fontId="3" fillId="0" borderId="0" xfId="0" applyFont="1" applyAlignment="1">
      <alignment vertical="center"/>
    </xf>
    <xf numFmtId="0" fontId="0" fillId="0" borderId="0" xfId="0" applyAlignment="1">
      <alignment horizontal="left" indent="1"/>
    </xf>
    <xf numFmtId="0" fontId="3" fillId="2" borderId="0" xfId="0" applyFont="1" applyFill="1" applyAlignment="1">
      <alignment vertical="center"/>
    </xf>
    <xf numFmtId="0" fontId="0" fillId="2" borderId="0" xfId="0" applyFill="1"/>
    <xf numFmtId="0" fontId="1" fillId="4" borderId="0" xfId="0" applyFont="1" applyFill="1" applyAlignment="1">
      <alignment horizontal="right" indent="1"/>
    </xf>
    <xf numFmtId="0" fontId="0" fillId="0" borderId="0" xfId="0" applyBorder="1"/>
    <xf numFmtId="0" fontId="1" fillId="3" borderId="2" xfId="0" applyFont="1" applyFill="1" applyBorder="1" applyAlignment="1">
      <alignment horizontal="center" vertical="center"/>
    </xf>
    <xf numFmtId="0" fontId="1" fillId="3" borderId="6" xfId="0" applyFont="1" applyFill="1" applyBorder="1" applyAlignment="1">
      <alignment horizontal="center"/>
    </xf>
    <xf numFmtId="0" fontId="1" fillId="3" borderId="7" xfId="0" applyFont="1" applyFill="1" applyBorder="1" applyAlignment="1">
      <alignment horizontal="center"/>
    </xf>
    <xf numFmtId="0" fontId="1" fillId="3" borderId="8" xfId="0" applyFont="1" applyFill="1" applyBorder="1" applyAlignment="1">
      <alignment horizontal="center"/>
    </xf>
    <xf numFmtId="0" fontId="1" fillId="3" borderId="9" xfId="0" applyFont="1" applyFill="1" applyBorder="1" applyAlignment="1">
      <alignment horizontal="center"/>
    </xf>
    <xf numFmtId="164" fontId="14" fillId="3" borderId="2" xfId="0" applyNumberFormat="1" applyFont="1" applyFill="1" applyBorder="1" applyAlignment="1">
      <alignment horizontal="center" vertical="center" wrapText="1"/>
    </xf>
    <xf numFmtId="164" fontId="6" fillId="0" borderId="0" xfId="1" applyNumberFormat="1" applyFont="1"/>
    <xf numFmtId="164" fontId="13" fillId="0" borderId="0" xfId="0" applyNumberFormat="1" applyFont="1" applyAlignment="1">
      <alignment wrapText="1"/>
    </xf>
    <xf numFmtId="0" fontId="1" fillId="0" borderId="10" xfId="0" applyNumberFormat="1" applyFont="1" applyFill="1" applyBorder="1" applyAlignment="1">
      <alignment horizontal="right"/>
    </xf>
    <xf numFmtId="0" fontId="1" fillId="0" borderId="11" xfId="0" applyNumberFormat="1" applyFont="1" applyFill="1" applyBorder="1" applyAlignment="1">
      <alignment horizontal="right"/>
    </xf>
    <xf numFmtId="0" fontId="1" fillId="3" borderId="0" xfId="0" applyNumberFormat="1" applyFont="1" applyFill="1" applyAlignment="1">
      <alignment horizontal="right" vertical="center" indent="1"/>
    </xf>
    <xf numFmtId="0" fontId="15" fillId="0" borderId="2" xfId="0" applyFont="1" applyFill="1" applyBorder="1" applyAlignment="1">
      <alignment horizontal="center" vertical="center" wrapText="1"/>
    </xf>
    <xf numFmtId="0" fontId="15" fillId="0" borderId="0" xfId="0" applyFont="1" applyBorder="1" applyAlignment="1">
      <alignment horizontal="center" vertical="center" wrapText="1"/>
    </xf>
    <xf numFmtId="22" fontId="0" fillId="0" borderId="0" xfId="0" applyNumberFormat="1" applyAlignment="1">
      <alignment horizontal="left" indent="1"/>
    </xf>
    <xf numFmtId="46" fontId="0" fillId="0" borderId="0" xfId="0" applyNumberFormat="1" applyAlignment="1">
      <alignment horizontal="left" indent="1"/>
    </xf>
    <xf numFmtId="0" fontId="5" fillId="3" borderId="1" xfId="0" applyFont="1" applyFill="1" applyBorder="1" applyAlignment="1">
      <alignment horizontal="center" vertical="center"/>
    </xf>
    <xf numFmtId="0" fontId="4" fillId="0" borderId="0" xfId="0" applyFont="1" applyAlignment="1">
      <alignment horizontal="left" vertical="top" wrapText="1"/>
    </xf>
    <xf numFmtId="0" fontId="4" fillId="0" borderId="0" xfId="0" applyFont="1" applyAlignment="1">
      <alignment horizontal="left" vertical="top" wrapText="1" indent="1"/>
    </xf>
    <xf numFmtId="164" fontId="12" fillId="3" borderId="3" xfId="0" applyNumberFormat="1" applyFont="1" applyFill="1" applyBorder="1" applyAlignment="1">
      <alignment horizontal="center" vertical="center"/>
    </xf>
    <xf numFmtId="164" fontId="12" fillId="3" borderId="4" xfId="0" applyNumberFormat="1" applyFont="1" applyFill="1" applyBorder="1" applyAlignment="1">
      <alignment horizontal="center" vertical="center"/>
    </xf>
    <xf numFmtId="164" fontId="12" fillId="3" borderId="5" xfId="0" applyNumberFormat="1" applyFont="1" applyFill="1" applyBorder="1" applyAlignment="1">
      <alignment horizontal="center" vertical="center"/>
    </xf>
    <xf numFmtId="0" fontId="11" fillId="5" borderId="12" xfId="5" applyFont="1" applyBorder="1" applyAlignment="1">
      <alignment horizontal="left" vertical="top" wrapText="1"/>
    </xf>
    <xf numFmtId="0" fontId="11" fillId="5" borderId="0" xfId="5" applyFont="1" applyBorder="1" applyAlignment="1">
      <alignment horizontal="left" vertical="top" wrapText="1"/>
    </xf>
  </cellXfs>
  <cellStyles count="6">
    <cellStyle name="data" xfId="1"/>
    <cellStyle name="heading" xfId="2"/>
    <cellStyle name="key" xfId="3"/>
    <cellStyle name="Neutral" xfId="5" builtinId="28"/>
    <cellStyle name="Normal" xfId="0" builtinId="0"/>
    <cellStyle name="value" xfId="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4.xml"/><Relationship Id="rId13" Type="http://schemas.openxmlformats.org/officeDocument/2006/relationships/sharedStrings" Target="sharedStrings.xml"/><Relationship Id="rId3" Type="http://schemas.openxmlformats.org/officeDocument/2006/relationships/chartsheet" Target="chartsheets/sheet3.xml"/><Relationship Id="rId7" Type="http://schemas.openxmlformats.org/officeDocument/2006/relationships/worksheet" Target="worksheets/sheet3.xml"/><Relationship Id="rId12" Type="http://schemas.openxmlformats.org/officeDocument/2006/relationships/styles" Target="styles.xml"/><Relationship Id="rId2" Type="http://schemas.openxmlformats.org/officeDocument/2006/relationships/chartsheet" Target="chartsheets/sheet2.xml"/><Relationship Id="rId1" Type="http://schemas.openxmlformats.org/officeDocument/2006/relationships/chartsheet" Target="chartsheets/sheet1.xml"/><Relationship Id="rId6" Type="http://schemas.openxmlformats.org/officeDocument/2006/relationships/worksheet" Target="worksheets/sheet2.xml"/><Relationship Id="rId11" Type="http://schemas.openxmlformats.org/officeDocument/2006/relationships/theme" Target="theme/theme1.xml"/><Relationship Id="rId5" Type="http://schemas.openxmlformats.org/officeDocument/2006/relationships/worksheet" Target="worksheets/sheet1.xml"/><Relationship Id="rId10" Type="http://schemas.openxmlformats.org/officeDocument/2006/relationships/worksheet" Target="worksheets/sheet6.xml"/><Relationship Id="rId4" Type="http://schemas.openxmlformats.org/officeDocument/2006/relationships/chartsheet" Target="chartsheets/sheet4.xml"/><Relationship Id="rId9" Type="http://schemas.openxmlformats.org/officeDocument/2006/relationships/worksheet" Target="worksheets/sheet5.xml"/><Relationship Id="rId14"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Calibri"/>
                <a:ea typeface="Calibri"/>
                <a:cs typeface="Calibri"/>
              </a:defRPr>
            </a:pPr>
            <a:r>
              <a:rPr lang="en-US"/>
              <a:t>HBM IV Curves</a:t>
            </a:r>
          </a:p>
        </c:rich>
      </c:tx>
      <c:layout/>
      <c:overlay val="0"/>
    </c:title>
    <c:autoTitleDeleted val="0"/>
    <c:plotArea>
      <c:layout/>
      <c:scatterChart>
        <c:scatterStyle val="lineMarker"/>
        <c:varyColors val="0"/>
        <c:ser>
          <c:idx val="0"/>
          <c:order val="0"/>
          <c:tx>
            <c:v>+500V (#1)</c:v>
          </c:tx>
          <c:spPr>
            <a:ln w="19050">
              <a:solidFill>
                <a:srgbClr val="0000FF"/>
              </a:solidFill>
            </a:ln>
          </c:spPr>
          <c:marker>
            <c:symbol val="none"/>
          </c:marker>
          <c:xVal>
            <c:numRef>
              <c:f>'HBM IV Curves Data'!$B$5:$B$574</c:f>
              <c:numCache>
                <c:formatCode>General</c:formatCode>
                <c:ptCount val="570"/>
                <c:pt idx="0">
                  <c:v>1.8231299999999999</c:v>
                </c:pt>
                <c:pt idx="1">
                  <c:v>2.8754379999999999</c:v>
                </c:pt>
                <c:pt idx="2">
                  <c:v>3.2518289999999999</c:v>
                </c:pt>
                <c:pt idx="3">
                  <c:v>2.4918140000000002</c:v>
                </c:pt>
                <c:pt idx="4">
                  <c:v>1.137861</c:v>
                </c:pt>
                <c:pt idx="5">
                  <c:v>0.69801880000000005</c:v>
                </c:pt>
                <c:pt idx="6">
                  <c:v>1.9103950000000001</c:v>
                </c:pt>
                <c:pt idx="7">
                  <c:v>3.1942499999999998</c:v>
                </c:pt>
                <c:pt idx="8">
                  <c:v>2.6746789999999998</c:v>
                </c:pt>
                <c:pt idx="9">
                  <c:v>0.97481289999999998</c:v>
                </c:pt>
                <c:pt idx="10">
                  <c:v>-0.1343539</c:v>
                </c:pt>
                <c:pt idx="11">
                  <c:v>-9.8081020000000005E-2</c:v>
                </c:pt>
                <c:pt idx="12">
                  <c:v>0.27901559999999997</c:v>
                </c:pt>
                <c:pt idx="13">
                  <c:v>8.1128770000000003E-2</c:v>
                </c:pt>
                <c:pt idx="14">
                  <c:v>-8.6929090000000001E-2</c:v>
                </c:pt>
                <c:pt idx="15">
                  <c:v>0.63718419999999998</c:v>
                </c:pt>
                <c:pt idx="16">
                  <c:v>1.237665</c:v>
                </c:pt>
                <c:pt idx="17">
                  <c:v>0.74631259999999999</c:v>
                </c:pt>
                <c:pt idx="18">
                  <c:v>0.65469049999999995</c:v>
                </c:pt>
                <c:pt idx="19">
                  <c:v>1.646496</c:v>
                </c:pt>
                <c:pt idx="20">
                  <c:v>1.572433</c:v>
                </c:pt>
                <c:pt idx="21">
                  <c:v>0.58020360000000004</c:v>
                </c:pt>
                <c:pt idx="22">
                  <c:v>1.002456</c:v>
                </c:pt>
                <c:pt idx="23">
                  <c:v>1.8539019999999999</c:v>
                </c:pt>
                <c:pt idx="24">
                  <c:v>1.68289</c:v>
                </c:pt>
                <c:pt idx="25">
                  <c:v>1.433934</c:v>
                </c:pt>
                <c:pt idx="26">
                  <c:v>0.88763769999999997</c:v>
                </c:pt>
                <c:pt idx="27">
                  <c:v>-3.503353E-2</c:v>
                </c:pt>
                <c:pt idx="28">
                  <c:v>0.11618970000000001</c:v>
                </c:pt>
                <c:pt idx="29">
                  <c:v>0.90525350000000004</c:v>
                </c:pt>
                <c:pt idx="30">
                  <c:v>1.189648</c:v>
                </c:pt>
                <c:pt idx="31">
                  <c:v>1.1592370000000001</c:v>
                </c:pt>
                <c:pt idx="32">
                  <c:v>0.93135259999999997</c:v>
                </c:pt>
                <c:pt idx="33">
                  <c:v>1.179861</c:v>
                </c:pt>
                <c:pt idx="34">
                  <c:v>2.0797910000000002</c:v>
                </c:pt>
                <c:pt idx="35">
                  <c:v>2.470602</c:v>
                </c:pt>
                <c:pt idx="36">
                  <c:v>2.0659459999999998</c:v>
                </c:pt>
                <c:pt idx="37">
                  <c:v>1.0727819999999999</c:v>
                </c:pt>
                <c:pt idx="38">
                  <c:v>0.3708822</c:v>
                </c:pt>
                <c:pt idx="39">
                  <c:v>0.88078679999999998</c:v>
                </c:pt>
                <c:pt idx="40">
                  <c:v>1.6551629999999999</c:v>
                </c:pt>
                <c:pt idx="41">
                  <c:v>1.4159759999999999</c:v>
                </c:pt>
                <c:pt idx="42">
                  <c:v>0.66039219999999998</c:v>
                </c:pt>
                <c:pt idx="43">
                  <c:v>0.79332369999999997</c:v>
                </c:pt>
                <c:pt idx="44">
                  <c:v>1.397295</c:v>
                </c:pt>
                <c:pt idx="45">
                  <c:v>0.93406290000000003</c:v>
                </c:pt>
                <c:pt idx="46">
                  <c:v>-0.27579369999999997</c:v>
                </c:pt>
                <c:pt idx="47">
                  <c:v>-0.58527090000000004</c:v>
                </c:pt>
                <c:pt idx="48">
                  <c:v>0.30699480000000001</c:v>
                </c:pt>
                <c:pt idx="49">
                  <c:v>1.3023629999999999</c:v>
                </c:pt>
                <c:pt idx="50">
                  <c:v>1.499123</c:v>
                </c:pt>
                <c:pt idx="51">
                  <c:v>1.1173090000000001</c:v>
                </c:pt>
                <c:pt idx="52">
                  <c:v>0.60397080000000003</c:v>
                </c:pt>
                <c:pt idx="53">
                  <c:v>3.2843810000000001E-2</c:v>
                </c:pt>
                <c:pt idx="54">
                  <c:v>0.58533060000000003</c:v>
                </c:pt>
                <c:pt idx="55">
                  <c:v>1.819331</c:v>
                </c:pt>
                <c:pt idx="56">
                  <c:v>1.2760849999999999</c:v>
                </c:pt>
                <c:pt idx="57">
                  <c:v>0.35106789999999999</c:v>
                </c:pt>
                <c:pt idx="58">
                  <c:v>1.093475</c:v>
                </c:pt>
                <c:pt idx="59">
                  <c:v>1.9057280000000001</c:v>
                </c:pt>
                <c:pt idx="60">
                  <c:v>1.891953</c:v>
                </c:pt>
                <c:pt idx="61">
                  <c:v>1.253908</c:v>
                </c:pt>
                <c:pt idx="62">
                  <c:v>0.57507909999999995</c:v>
                </c:pt>
                <c:pt idx="63">
                  <c:v>0.37632359999999998</c:v>
                </c:pt>
                <c:pt idx="64">
                  <c:v>0.1625315</c:v>
                </c:pt>
                <c:pt idx="65">
                  <c:v>0.1093891</c:v>
                </c:pt>
                <c:pt idx="66">
                  <c:v>0.38828790000000002</c:v>
                </c:pt>
                <c:pt idx="67">
                  <c:v>1.1002590000000001</c:v>
                </c:pt>
                <c:pt idx="68">
                  <c:v>1.753358</c:v>
                </c:pt>
                <c:pt idx="69">
                  <c:v>1.2988500000000001</c:v>
                </c:pt>
                <c:pt idx="70">
                  <c:v>0.67189319999999997</c:v>
                </c:pt>
                <c:pt idx="71">
                  <c:v>0.89399960000000001</c:v>
                </c:pt>
                <c:pt idx="72">
                  <c:v>1.1297600000000001</c:v>
                </c:pt>
                <c:pt idx="73">
                  <c:v>0.94330809999999998</c:v>
                </c:pt>
                <c:pt idx="74">
                  <c:v>0.51127840000000002</c:v>
                </c:pt>
                <c:pt idx="75">
                  <c:v>-8.5921049999999999E-2</c:v>
                </c:pt>
                <c:pt idx="76">
                  <c:v>5.9794219999999999E-3</c:v>
                </c:pt>
                <c:pt idx="77">
                  <c:v>0.84717799999999999</c:v>
                </c:pt>
                <c:pt idx="78">
                  <c:v>1.67239</c:v>
                </c:pt>
                <c:pt idx="79">
                  <c:v>2.1722190000000001</c:v>
                </c:pt>
                <c:pt idx="80">
                  <c:v>1.4662459999999999</c:v>
                </c:pt>
                <c:pt idx="81">
                  <c:v>0.3956635</c:v>
                </c:pt>
                <c:pt idx="82">
                  <c:v>0.78594310000000001</c:v>
                </c:pt>
                <c:pt idx="83">
                  <c:v>0.83267679999999999</c:v>
                </c:pt>
                <c:pt idx="84">
                  <c:v>-0.41313349999999999</c:v>
                </c:pt>
                <c:pt idx="85">
                  <c:v>-0.57402759999999997</c:v>
                </c:pt>
                <c:pt idx="86">
                  <c:v>-5.7068930000000002E-3</c:v>
                </c:pt>
                <c:pt idx="87">
                  <c:v>-0.35012739999999998</c:v>
                </c:pt>
                <c:pt idx="88">
                  <c:v>-0.50101150000000005</c:v>
                </c:pt>
                <c:pt idx="89">
                  <c:v>-0.17788590000000001</c:v>
                </c:pt>
                <c:pt idx="90">
                  <c:v>-0.3342485</c:v>
                </c:pt>
                <c:pt idx="91">
                  <c:v>-6.4841280000000001E-2</c:v>
                </c:pt>
                <c:pt idx="92">
                  <c:v>0.73937540000000002</c:v>
                </c:pt>
                <c:pt idx="93">
                  <c:v>1.2649900000000001</c:v>
                </c:pt>
                <c:pt idx="94">
                  <c:v>2.0496470000000002</c:v>
                </c:pt>
                <c:pt idx="95">
                  <c:v>1.7911330000000001</c:v>
                </c:pt>
                <c:pt idx="96">
                  <c:v>-0.23546700000000001</c:v>
                </c:pt>
                <c:pt idx="97">
                  <c:v>-0.4501793</c:v>
                </c:pt>
                <c:pt idx="98">
                  <c:v>1.610609</c:v>
                </c:pt>
                <c:pt idx="99">
                  <c:v>2.3026010000000001</c:v>
                </c:pt>
                <c:pt idx="100">
                  <c:v>1.934167</c:v>
                </c:pt>
                <c:pt idx="101">
                  <c:v>2.4039419999999998</c:v>
                </c:pt>
                <c:pt idx="102">
                  <c:v>1.9096420000000001</c:v>
                </c:pt>
                <c:pt idx="103">
                  <c:v>-0.64475450000000001</c:v>
                </c:pt>
                <c:pt idx="104">
                  <c:v>-2.236443</c:v>
                </c:pt>
                <c:pt idx="105">
                  <c:v>-1.0510949999999999</c:v>
                </c:pt>
                <c:pt idx="106">
                  <c:v>1.0133810000000001</c:v>
                </c:pt>
                <c:pt idx="107">
                  <c:v>1.7147410000000001</c:v>
                </c:pt>
                <c:pt idx="108">
                  <c:v>0.92793910000000002</c:v>
                </c:pt>
                <c:pt idx="109">
                  <c:v>0.53783409999999998</c:v>
                </c:pt>
                <c:pt idx="110">
                  <c:v>0.49283470000000001</c:v>
                </c:pt>
                <c:pt idx="111">
                  <c:v>-7.4892390000000003E-2</c:v>
                </c:pt>
                <c:pt idx="112">
                  <c:v>-0.2303094</c:v>
                </c:pt>
                <c:pt idx="113">
                  <c:v>-7.7604099999999995E-2</c:v>
                </c:pt>
                <c:pt idx="114">
                  <c:v>6.8028469999999994E-2</c:v>
                </c:pt>
                <c:pt idx="115">
                  <c:v>0.45519310000000002</c:v>
                </c:pt>
                <c:pt idx="116">
                  <c:v>0.90812020000000004</c:v>
                </c:pt>
                <c:pt idx="117">
                  <c:v>0.98629860000000003</c:v>
                </c:pt>
                <c:pt idx="118">
                  <c:v>0.67838730000000003</c:v>
                </c:pt>
                <c:pt idx="119">
                  <c:v>0.31619239999999998</c:v>
                </c:pt>
                <c:pt idx="120">
                  <c:v>-0.1987139</c:v>
                </c:pt>
                <c:pt idx="121">
                  <c:v>0.31946439999999998</c:v>
                </c:pt>
                <c:pt idx="122">
                  <c:v>1.750205</c:v>
                </c:pt>
                <c:pt idx="123">
                  <c:v>1.400647</c:v>
                </c:pt>
                <c:pt idx="124">
                  <c:v>-0.85379119999999997</c:v>
                </c:pt>
                <c:pt idx="125">
                  <c:v>-2.4375179999999999</c:v>
                </c:pt>
                <c:pt idx="126">
                  <c:v>-1.3921110000000001</c:v>
                </c:pt>
                <c:pt idx="127">
                  <c:v>1.453524</c:v>
                </c:pt>
                <c:pt idx="128">
                  <c:v>2.7528429999999999</c:v>
                </c:pt>
                <c:pt idx="129">
                  <c:v>1.3724719999999999</c:v>
                </c:pt>
                <c:pt idx="130">
                  <c:v>0.27595190000000003</c:v>
                </c:pt>
                <c:pt idx="131">
                  <c:v>0.83535479999999995</c:v>
                </c:pt>
                <c:pt idx="132">
                  <c:v>1.366158</c:v>
                </c:pt>
                <c:pt idx="133">
                  <c:v>1.2237830000000001</c:v>
                </c:pt>
                <c:pt idx="134">
                  <c:v>0.83677199999999996</c:v>
                </c:pt>
                <c:pt idx="135">
                  <c:v>1.3306370000000001</c:v>
                </c:pt>
                <c:pt idx="136">
                  <c:v>2.2089780000000001</c:v>
                </c:pt>
                <c:pt idx="137">
                  <c:v>1.0316419999999999</c:v>
                </c:pt>
                <c:pt idx="138">
                  <c:v>-0.49960949999999998</c:v>
                </c:pt>
                <c:pt idx="139">
                  <c:v>0.49158859999999999</c:v>
                </c:pt>
                <c:pt idx="140">
                  <c:v>1.7873000000000001</c:v>
                </c:pt>
                <c:pt idx="141">
                  <c:v>1.2009399999999999</c:v>
                </c:pt>
                <c:pt idx="142">
                  <c:v>0.78768280000000002</c:v>
                </c:pt>
                <c:pt idx="143">
                  <c:v>1.4877130000000001</c:v>
                </c:pt>
                <c:pt idx="144">
                  <c:v>1.121572</c:v>
                </c:pt>
                <c:pt idx="145">
                  <c:v>-3.1409029999999998E-2</c:v>
                </c:pt>
                <c:pt idx="146">
                  <c:v>-0.5602741</c:v>
                </c:pt>
                <c:pt idx="147">
                  <c:v>-1.401904</c:v>
                </c:pt>
                <c:pt idx="148">
                  <c:v>-1.710774</c:v>
                </c:pt>
                <c:pt idx="149">
                  <c:v>0.21209810000000001</c:v>
                </c:pt>
                <c:pt idx="150">
                  <c:v>2.279979</c:v>
                </c:pt>
                <c:pt idx="151">
                  <c:v>1.927643</c:v>
                </c:pt>
                <c:pt idx="152">
                  <c:v>0.31399860000000002</c:v>
                </c:pt>
                <c:pt idx="153">
                  <c:v>-0.39269579999999998</c:v>
                </c:pt>
                <c:pt idx="154">
                  <c:v>-6.7271999999999998E-2</c:v>
                </c:pt>
                <c:pt idx="155">
                  <c:v>0.32136409999999999</c:v>
                </c:pt>
                <c:pt idx="156">
                  <c:v>0.29722490000000001</c:v>
                </c:pt>
                <c:pt idx="157">
                  <c:v>-3.221036E-2</c:v>
                </c:pt>
                <c:pt idx="158">
                  <c:v>-1.05436</c:v>
                </c:pt>
                <c:pt idx="159">
                  <c:v>-1.767282</c:v>
                </c:pt>
                <c:pt idx="160">
                  <c:v>-0.3609328</c:v>
                </c:pt>
                <c:pt idx="161">
                  <c:v>0.56264510000000001</c:v>
                </c:pt>
                <c:pt idx="162">
                  <c:v>-0.42077340000000002</c:v>
                </c:pt>
                <c:pt idx="163">
                  <c:v>-0.31226739999999997</c:v>
                </c:pt>
                <c:pt idx="164">
                  <c:v>0.20699100000000001</c:v>
                </c:pt>
                <c:pt idx="165">
                  <c:v>-0.23052039999999999</c:v>
                </c:pt>
                <c:pt idx="166">
                  <c:v>0.12140720000000001</c:v>
                </c:pt>
                <c:pt idx="167">
                  <c:v>0.59647220000000001</c:v>
                </c:pt>
                <c:pt idx="168">
                  <c:v>-0.28391189999999999</c:v>
                </c:pt>
                <c:pt idx="169">
                  <c:v>-1.42679</c:v>
                </c:pt>
                <c:pt idx="170">
                  <c:v>-2.5286209999999998</c:v>
                </c:pt>
                <c:pt idx="171">
                  <c:v>-2.7289150000000002</c:v>
                </c:pt>
                <c:pt idx="172">
                  <c:v>-0.51052690000000001</c:v>
                </c:pt>
                <c:pt idx="173">
                  <c:v>1.712761</c:v>
                </c:pt>
                <c:pt idx="174">
                  <c:v>1.9061509999999999</c:v>
                </c:pt>
                <c:pt idx="175">
                  <c:v>0.45050020000000002</c:v>
                </c:pt>
                <c:pt idx="176">
                  <c:v>-1.6238669999999999</c:v>
                </c:pt>
                <c:pt idx="177">
                  <c:v>-1.86</c:v>
                </c:pt>
                <c:pt idx="178">
                  <c:v>-0.16132340000000001</c:v>
                </c:pt>
                <c:pt idx="179">
                  <c:v>1.113089</c:v>
                </c:pt>
                <c:pt idx="180">
                  <c:v>0.87408300000000005</c:v>
                </c:pt>
                <c:pt idx="181">
                  <c:v>-2.2784120000000001E-2</c:v>
                </c:pt>
                <c:pt idx="182">
                  <c:v>-0.64254180000000005</c:v>
                </c:pt>
                <c:pt idx="183">
                  <c:v>-0.97309579999999996</c:v>
                </c:pt>
                <c:pt idx="184">
                  <c:v>-0.2304542</c:v>
                </c:pt>
                <c:pt idx="185">
                  <c:v>0.77828589999999997</c:v>
                </c:pt>
                <c:pt idx="186">
                  <c:v>0.50658219999999998</c:v>
                </c:pt>
                <c:pt idx="187">
                  <c:v>0.42809239999999998</c:v>
                </c:pt>
                <c:pt idx="188">
                  <c:v>0.77300559999999996</c:v>
                </c:pt>
                <c:pt idx="189">
                  <c:v>-3.1713119999999997E-2</c:v>
                </c:pt>
                <c:pt idx="190">
                  <c:v>-0.33349269999999998</c:v>
                </c:pt>
                <c:pt idx="191">
                  <c:v>1.5185150000000001</c:v>
                </c:pt>
                <c:pt idx="192">
                  <c:v>2.5574089999999998</c:v>
                </c:pt>
                <c:pt idx="193">
                  <c:v>0.76910469999999997</c:v>
                </c:pt>
                <c:pt idx="194">
                  <c:v>-1.2183580000000001</c:v>
                </c:pt>
                <c:pt idx="195">
                  <c:v>-0.6048576</c:v>
                </c:pt>
                <c:pt idx="196">
                  <c:v>1.0375760000000001</c:v>
                </c:pt>
                <c:pt idx="197">
                  <c:v>0.39082820000000001</c:v>
                </c:pt>
                <c:pt idx="198">
                  <c:v>-0.95223369999999996</c:v>
                </c:pt>
                <c:pt idx="199">
                  <c:v>-0.97781370000000001</c:v>
                </c:pt>
                <c:pt idx="200">
                  <c:v>-1.030764</c:v>
                </c:pt>
                <c:pt idx="201">
                  <c:v>-1.1967509999999999</c:v>
                </c:pt>
                <c:pt idx="202">
                  <c:v>-1.306416</c:v>
                </c:pt>
                <c:pt idx="203">
                  <c:v>-1.839046</c:v>
                </c:pt>
                <c:pt idx="204">
                  <c:v>-1.7230760000000001</c:v>
                </c:pt>
                <c:pt idx="205">
                  <c:v>4.7434120000000003E-2</c:v>
                </c:pt>
                <c:pt idx="206">
                  <c:v>1.5997509999999999</c:v>
                </c:pt>
                <c:pt idx="207">
                  <c:v>1.118671</c:v>
                </c:pt>
                <c:pt idx="208">
                  <c:v>0.1522184</c:v>
                </c:pt>
                <c:pt idx="209">
                  <c:v>0.47668300000000002</c:v>
                </c:pt>
                <c:pt idx="210">
                  <c:v>1.5139279999999999</c:v>
                </c:pt>
                <c:pt idx="211">
                  <c:v>1.836387</c:v>
                </c:pt>
                <c:pt idx="212">
                  <c:v>0.68707620000000003</c:v>
                </c:pt>
                <c:pt idx="213">
                  <c:v>-1.0707139999999999</c:v>
                </c:pt>
                <c:pt idx="214">
                  <c:v>-1.023099</c:v>
                </c:pt>
                <c:pt idx="215">
                  <c:v>0.67416500000000001</c:v>
                </c:pt>
                <c:pt idx="216">
                  <c:v>1.142965</c:v>
                </c:pt>
                <c:pt idx="217">
                  <c:v>0.32234089999999999</c:v>
                </c:pt>
                <c:pt idx="218">
                  <c:v>0.37297730000000001</c:v>
                </c:pt>
                <c:pt idx="219">
                  <c:v>1.1961310000000001</c:v>
                </c:pt>
                <c:pt idx="220">
                  <c:v>1.334975</c:v>
                </c:pt>
                <c:pt idx="221">
                  <c:v>0.72933550000000003</c:v>
                </c:pt>
                <c:pt idx="222">
                  <c:v>0.19864989999999999</c:v>
                </c:pt>
                <c:pt idx="223">
                  <c:v>0.46450760000000002</c:v>
                </c:pt>
                <c:pt idx="224">
                  <c:v>0.28715459999999998</c:v>
                </c:pt>
                <c:pt idx="225">
                  <c:v>-1.215708</c:v>
                </c:pt>
                <c:pt idx="226">
                  <c:v>-1.4710270000000001</c:v>
                </c:pt>
                <c:pt idx="227">
                  <c:v>-0.15399280000000001</c:v>
                </c:pt>
                <c:pt idx="228">
                  <c:v>0.39553110000000002</c:v>
                </c:pt>
                <c:pt idx="229">
                  <c:v>0.44058510000000001</c:v>
                </c:pt>
                <c:pt idx="230">
                  <c:v>0.59627459999999999</c:v>
                </c:pt>
                <c:pt idx="231">
                  <c:v>0.36427730000000003</c:v>
                </c:pt>
                <c:pt idx="232">
                  <c:v>0.48321429999999999</c:v>
                </c:pt>
                <c:pt idx="233">
                  <c:v>1.321172</c:v>
                </c:pt>
                <c:pt idx="234">
                  <c:v>1.804022</c:v>
                </c:pt>
                <c:pt idx="235">
                  <c:v>0.92904540000000002</c:v>
                </c:pt>
                <c:pt idx="236">
                  <c:v>-0.89341079999999995</c:v>
                </c:pt>
                <c:pt idx="237">
                  <c:v>-1.499725</c:v>
                </c:pt>
                <c:pt idx="238">
                  <c:v>-0.83073900000000001</c:v>
                </c:pt>
                <c:pt idx="239">
                  <c:v>-0.91601690000000002</c:v>
                </c:pt>
                <c:pt idx="240">
                  <c:v>-1.5645039999999999</c:v>
                </c:pt>
                <c:pt idx="241">
                  <c:v>-1.5943020000000001</c:v>
                </c:pt>
                <c:pt idx="242">
                  <c:v>-0.70919080000000001</c:v>
                </c:pt>
                <c:pt idx="243">
                  <c:v>0.64995919999999996</c:v>
                </c:pt>
                <c:pt idx="244">
                  <c:v>0.96161640000000004</c:v>
                </c:pt>
                <c:pt idx="245">
                  <c:v>6.582789E-2</c:v>
                </c:pt>
                <c:pt idx="246">
                  <c:v>-8.59708E-2</c:v>
                </c:pt>
                <c:pt idx="247">
                  <c:v>-0.16427349999999999</c:v>
                </c:pt>
                <c:pt idx="248">
                  <c:v>-1.730051</c:v>
                </c:pt>
                <c:pt idx="249">
                  <c:v>-2.5112139999999998</c:v>
                </c:pt>
                <c:pt idx="250">
                  <c:v>-0.89434930000000001</c:v>
                </c:pt>
                <c:pt idx="251">
                  <c:v>0.60232079999999999</c:v>
                </c:pt>
                <c:pt idx="252">
                  <c:v>0.41479450000000001</c:v>
                </c:pt>
                <c:pt idx="253">
                  <c:v>0.39059870000000002</c:v>
                </c:pt>
                <c:pt idx="254">
                  <c:v>0.8105926</c:v>
                </c:pt>
                <c:pt idx="255">
                  <c:v>9.7864939999999997E-2</c:v>
                </c:pt>
                <c:pt idx="256">
                  <c:v>-0.97750939999999997</c:v>
                </c:pt>
                <c:pt idx="257">
                  <c:v>-1.0378449999999999</c:v>
                </c:pt>
                <c:pt idx="258">
                  <c:v>-0.84710540000000001</c:v>
                </c:pt>
                <c:pt idx="259">
                  <c:v>-1.076112</c:v>
                </c:pt>
                <c:pt idx="260">
                  <c:v>-1.3202670000000001</c:v>
                </c:pt>
                <c:pt idx="261">
                  <c:v>-1.4117170000000001</c:v>
                </c:pt>
                <c:pt idx="262">
                  <c:v>-0.98785089999999998</c:v>
                </c:pt>
                <c:pt idx="263">
                  <c:v>-0.390708</c:v>
                </c:pt>
                <c:pt idx="264">
                  <c:v>-0.56820029999999999</c:v>
                </c:pt>
                <c:pt idx="265">
                  <c:v>-0.93573039999999996</c:v>
                </c:pt>
                <c:pt idx="266">
                  <c:v>-0.584198</c:v>
                </c:pt>
                <c:pt idx="267">
                  <c:v>9.5736440000000006E-2</c:v>
                </c:pt>
                <c:pt idx="268">
                  <c:v>0.58921650000000003</c:v>
                </c:pt>
                <c:pt idx="269">
                  <c:v>0.82028310000000004</c:v>
                </c:pt>
                <c:pt idx="270">
                  <c:v>0.44598130000000002</c:v>
                </c:pt>
                <c:pt idx="271">
                  <c:v>-0.14019470000000001</c:v>
                </c:pt>
                <c:pt idx="272">
                  <c:v>-0.106396</c:v>
                </c:pt>
                <c:pt idx="273">
                  <c:v>0.20115710000000001</c:v>
                </c:pt>
                <c:pt idx="274">
                  <c:v>0.10938779999999999</c:v>
                </c:pt>
                <c:pt idx="275">
                  <c:v>-0.38348149999999998</c:v>
                </c:pt>
                <c:pt idx="276">
                  <c:v>-3.7439050000000001E-2</c:v>
                </c:pt>
                <c:pt idx="277">
                  <c:v>1.1811119999999999</c:v>
                </c:pt>
                <c:pt idx="278">
                  <c:v>0.88249429999999995</c:v>
                </c:pt>
                <c:pt idx="279">
                  <c:v>-1.1053219999999999</c:v>
                </c:pt>
                <c:pt idx="280">
                  <c:v>-1.8509519999999999</c:v>
                </c:pt>
                <c:pt idx="281">
                  <c:v>-0.1041219</c:v>
                </c:pt>
                <c:pt idx="282">
                  <c:v>0.97567599999999999</c:v>
                </c:pt>
                <c:pt idx="283">
                  <c:v>-0.72701760000000004</c:v>
                </c:pt>
                <c:pt idx="284">
                  <c:v>-2.0449700000000002</c:v>
                </c:pt>
                <c:pt idx="285">
                  <c:v>-0.84135990000000005</c:v>
                </c:pt>
                <c:pt idx="286">
                  <c:v>1.181576</c:v>
                </c:pt>
                <c:pt idx="287">
                  <c:v>2.2429220000000001</c:v>
                </c:pt>
                <c:pt idx="288">
                  <c:v>1.4425920000000001</c:v>
                </c:pt>
                <c:pt idx="289">
                  <c:v>0.10511429999999999</c:v>
                </c:pt>
                <c:pt idx="290">
                  <c:v>0.442019</c:v>
                </c:pt>
                <c:pt idx="291">
                  <c:v>1.166911</c:v>
                </c:pt>
                <c:pt idx="292">
                  <c:v>0.51568340000000001</c:v>
                </c:pt>
                <c:pt idx="293">
                  <c:v>-0.4103774</c:v>
                </c:pt>
                <c:pt idx="294">
                  <c:v>-7.8537079999999995E-2</c:v>
                </c:pt>
                <c:pt idx="295">
                  <c:v>1.3164290000000001</c:v>
                </c:pt>
                <c:pt idx="296">
                  <c:v>1.8520779999999999</c:v>
                </c:pt>
                <c:pt idx="297">
                  <c:v>1.026311</c:v>
                </c:pt>
                <c:pt idx="298">
                  <c:v>0.2357736</c:v>
                </c:pt>
                <c:pt idx="299">
                  <c:v>0.12878609999999999</c:v>
                </c:pt>
                <c:pt idx="300">
                  <c:v>0.86312330000000004</c:v>
                </c:pt>
                <c:pt idx="301">
                  <c:v>1.4226289999999999</c:v>
                </c:pt>
                <c:pt idx="302">
                  <c:v>0.45520060000000001</c:v>
                </c:pt>
                <c:pt idx="303">
                  <c:v>-0.91145790000000004</c:v>
                </c:pt>
                <c:pt idx="304">
                  <c:v>-1.680318</c:v>
                </c:pt>
                <c:pt idx="305">
                  <c:v>-1.5683039999999999</c:v>
                </c:pt>
                <c:pt idx="306">
                  <c:v>5.5596409999999999E-2</c:v>
                </c:pt>
                <c:pt idx="307">
                  <c:v>1.008367</c:v>
                </c:pt>
                <c:pt idx="308">
                  <c:v>-0.1224433</c:v>
                </c:pt>
                <c:pt idx="309">
                  <c:v>-1.292257</c:v>
                </c:pt>
                <c:pt idx="310">
                  <c:v>-1.7981259999999999</c:v>
                </c:pt>
                <c:pt idx="311">
                  <c:v>-1.6938200000000001</c:v>
                </c:pt>
                <c:pt idx="312">
                  <c:v>-1.072411</c:v>
                </c:pt>
                <c:pt idx="313">
                  <c:v>-0.75928110000000004</c:v>
                </c:pt>
                <c:pt idx="314">
                  <c:v>-0.37113020000000002</c:v>
                </c:pt>
                <c:pt idx="315">
                  <c:v>0.2482037</c:v>
                </c:pt>
                <c:pt idx="316">
                  <c:v>8.2274159999999999E-2</c:v>
                </c:pt>
                <c:pt idx="317">
                  <c:v>-1.01274</c:v>
                </c:pt>
                <c:pt idx="318">
                  <c:v>-1.737536</c:v>
                </c:pt>
                <c:pt idx="319">
                  <c:v>-1.2721690000000001</c:v>
                </c:pt>
                <c:pt idx="320">
                  <c:v>-0.67983280000000001</c:v>
                </c:pt>
                <c:pt idx="321">
                  <c:v>-0.538323</c:v>
                </c:pt>
                <c:pt idx="322">
                  <c:v>-8.0964690000000006E-2</c:v>
                </c:pt>
                <c:pt idx="323">
                  <c:v>0.28622510000000001</c:v>
                </c:pt>
                <c:pt idx="324">
                  <c:v>-3.7870010000000003E-2</c:v>
                </c:pt>
                <c:pt idx="325">
                  <c:v>2.7943909999999999E-2</c:v>
                </c:pt>
                <c:pt idx="326">
                  <c:v>0.4997955</c:v>
                </c:pt>
                <c:pt idx="327">
                  <c:v>6.3390509999999997E-2</c:v>
                </c:pt>
                <c:pt idx="328">
                  <c:v>-0.7940509</c:v>
                </c:pt>
                <c:pt idx="329">
                  <c:v>-1.1361129999999999</c:v>
                </c:pt>
                <c:pt idx="330">
                  <c:v>-0.83720119999999998</c:v>
                </c:pt>
                <c:pt idx="331">
                  <c:v>1.518567E-3</c:v>
                </c:pt>
                <c:pt idx="332">
                  <c:v>0.59875489999999998</c:v>
                </c:pt>
                <c:pt idx="333">
                  <c:v>0.7413151</c:v>
                </c:pt>
                <c:pt idx="334">
                  <c:v>0.73744949999999998</c:v>
                </c:pt>
                <c:pt idx="335">
                  <c:v>-0.2155938</c:v>
                </c:pt>
                <c:pt idx="336">
                  <c:v>-1.530931</c:v>
                </c:pt>
                <c:pt idx="337">
                  <c:v>-0.40646060000000001</c:v>
                </c:pt>
                <c:pt idx="338">
                  <c:v>1.9120760000000001</c:v>
                </c:pt>
                <c:pt idx="339">
                  <c:v>1.2198560000000001</c:v>
                </c:pt>
                <c:pt idx="340">
                  <c:v>-1.0095099999999999</c:v>
                </c:pt>
                <c:pt idx="341">
                  <c:v>-0.43499660000000001</c:v>
                </c:pt>
                <c:pt idx="342">
                  <c:v>1.63537</c:v>
                </c:pt>
                <c:pt idx="343">
                  <c:v>1.1462870000000001</c:v>
                </c:pt>
                <c:pt idx="344">
                  <c:v>-1.1393979999999999</c:v>
                </c:pt>
                <c:pt idx="345">
                  <c:v>-1.8909229999999999</c:v>
                </c:pt>
                <c:pt idx="346">
                  <c:v>-0.79320109999999999</c:v>
                </c:pt>
                <c:pt idx="347">
                  <c:v>0.55153149999999995</c:v>
                </c:pt>
                <c:pt idx="348">
                  <c:v>0.49577500000000002</c:v>
                </c:pt>
                <c:pt idx="349">
                  <c:v>-1.0089360000000001</c:v>
                </c:pt>
                <c:pt idx="350">
                  <c:v>-1.176868</c:v>
                </c:pt>
                <c:pt idx="351">
                  <c:v>0.58865299999999998</c:v>
                </c:pt>
                <c:pt idx="352">
                  <c:v>1.634884</c:v>
                </c:pt>
                <c:pt idx="353">
                  <c:v>1.3779520000000001</c:v>
                </c:pt>
                <c:pt idx="354">
                  <c:v>1.039595</c:v>
                </c:pt>
                <c:pt idx="355">
                  <c:v>1.118916</c:v>
                </c:pt>
                <c:pt idx="356">
                  <c:v>1.029825</c:v>
                </c:pt>
                <c:pt idx="357">
                  <c:v>-7.4285760000000006E-2</c:v>
                </c:pt>
                <c:pt idx="358">
                  <c:v>-1.1661189999999999</c:v>
                </c:pt>
                <c:pt idx="359">
                  <c:v>-0.7158601</c:v>
                </c:pt>
                <c:pt idx="360">
                  <c:v>0.33713399999999999</c:v>
                </c:pt>
                <c:pt idx="361">
                  <c:v>0.43572919999999998</c:v>
                </c:pt>
                <c:pt idx="362">
                  <c:v>-0.72716009999999998</c:v>
                </c:pt>
                <c:pt idx="363">
                  <c:v>-1.6180890000000001</c:v>
                </c:pt>
                <c:pt idx="364">
                  <c:v>-0.23775850000000001</c:v>
                </c:pt>
                <c:pt idx="365">
                  <c:v>0.98234180000000004</c:v>
                </c:pt>
                <c:pt idx="366">
                  <c:v>-2.5465290000000002E-2</c:v>
                </c:pt>
                <c:pt idx="367">
                  <c:v>-0.22870689999999999</c:v>
                </c:pt>
                <c:pt idx="368">
                  <c:v>0.45144089999999998</c:v>
                </c:pt>
                <c:pt idx="369">
                  <c:v>0.21760180000000001</c:v>
                </c:pt>
                <c:pt idx="370">
                  <c:v>0.2432965</c:v>
                </c:pt>
                <c:pt idx="371">
                  <c:v>0.10296909999999999</c:v>
                </c:pt>
                <c:pt idx="372">
                  <c:v>-0.67352469999999998</c:v>
                </c:pt>
                <c:pt idx="373">
                  <c:v>-0.42679820000000002</c:v>
                </c:pt>
                <c:pt idx="374">
                  <c:v>0.65083599999999997</c:v>
                </c:pt>
                <c:pt idx="375">
                  <c:v>1.367783</c:v>
                </c:pt>
                <c:pt idx="376">
                  <c:v>1.753959</c:v>
                </c:pt>
                <c:pt idx="377">
                  <c:v>1.677864</c:v>
                </c:pt>
                <c:pt idx="378">
                  <c:v>1.191621</c:v>
                </c:pt>
                <c:pt idx="379">
                  <c:v>0.56331730000000002</c:v>
                </c:pt>
                <c:pt idx="380">
                  <c:v>-0.52910029999999997</c:v>
                </c:pt>
                <c:pt idx="381">
                  <c:v>-0.92482019999999998</c:v>
                </c:pt>
                <c:pt idx="382">
                  <c:v>1.6154080000000001E-2</c:v>
                </c:pt>
                <c:pt idx="383">
                  <c:v>0.67131010000000002</c:v>
                </c:pt>
                <c:pt idx="384">
                  <c:v>1.0799810000000001</c:v>
                </c:pt>
                <c:pt idx="385">
                  <c:v>1.626315</c:v>
                </c:pt>
                <c:pt idx="386">
                  <c:v>1.326641</c:v>
                </c:pt>
                <c:pt idx="387">
                  <c:v>0.80269579999999996</c:v>
                </c:pt>
                <c:pt idx="388">
                  <c:v>1.0676939999999999</c:v>
                </c:pt>
                <c:pt idx="389">
                  <c:v>0.66291929999999999</c:v>
                </c:pt>
                <c:pt idx="390">
                  <c:v>-1.0530600000000001</c:v>
                </c:pt>
                <c:pt idx="391">
                  <c:v>-1.726904</c:v>
                </c:pt>
                <c:pt idx="392">
                  <c:v>-1.367324</c:v>
                </c:pt>
                <c:pt idx="393">
                  <c:v>-1.6043130000000001</c:v>
                </c:pt>
                <c:pt idx="394">
                  <c:v>-1.2438130000000001</c:v>
                </c:pt>
                <c:pt idx="395">
                  <c:v>-0.47950989999999999</c:v>
                </c:pt>
                <c:pt idx="396">
                  <c:v>-0.63921539999999999</c:v>
                </c:pt>
                <c:pt idx="397">
                  <c:v>-0.48403930000000001</c:v>
                </c:pt>
                <c:pt idx="398">
                  <c:v>0.3309108</c:v>
                </c:pt>
                <c:pt idx="399">
                  <c:v>0.96369400000000005</c:v>
                </c:pt>
                <c:pt idx="400">
                  <c:v>1.1035809999999999</c:v>
                </c:pt>
                <c:pt idx="401">
                  <c:v>0.36959370000000002</c:v>
                </c:pt>
                <c:pt idx="402">
                  <c:v>-0.46088240000000003</c:v>
                </c:pt>
                <c:pt idx="403">
                  <c:v>-0.30484670000000003</c:v>
                </c:pt>
                <c:pt idx="404">
                  <c:v>0.39053159999999998</c:v>
                </c:pt>
                <c:pt idx="405">
                  <c:v>0.50452359999999996</c:v>
                </c:pt>
                <c:pt idx="406">
                  <c:v>-4.4276210000000003E-2</c:v>
                </c:pt>
                <c:pt idx="407">
                  <c:v>0.2614168</c:v>
                </c:pt>
                <c:pt idx="408">
                  <c:v>1.661843</c:v>
                </c:pt>
                <c:pt idx="409">
                  <c:v>1.4971319999999999</c:v>
                </c:pt>
                <c:pt idx="410">
                  <c:v>-0.25616119999999998</c:v>
                </c:pt>
                <c:pt idx="411">
                  <c:v>-8.5749599999999995E-2</c:v>
                </c:pt>
                <c:pt idx="412">
                  <c:v>1.5887910000000001</c:v>
                </c:pt>
                <c:pt idx="413">
                  <c:v>1.2790029999999999</c:v>
                </c:pt>
                <c:pt idx="414">
                  <c:v>-0.31385750000000001</c:v>
                </c:pt>
                <c:pt idx="415">
                  <c:v>-0.1175752</c:v>
                </c:pt>
                <c:pt idx="416">
                  <c:v>1.1011919999999999</c:v>
                </c:pt>
                <c:pt idx="417">
                  <c:v>0.76412150000000001</c:v>
                </c:pt>
                <c:pt idx="418">
                  <c:v>-0.62130200000000002</c:v>
                </c:pt>
                <c:pt idx="419">
                  <c:v>-1.0988800000000001</c:v>
                </c:pt>
                <c:pt idx="420">
                  <c:v>-0.72069890000000003</c:v>
                </c:pt>
                <c:pt idx="421">
                  <c:v>0.1108474</c:v>
                </c:pt>
                <c:pt idx="422">
                  <c:v>1.143545</c:v>
                </c:pt>
                <c:pt idx="423">
                  <c:v>0.87456650000000002</c:v>
                </c:pt>
                <c:pt idx="424">
                  <c:v>0.30325049999999998</c:v>
                </c:pt>
                <c:pt idx="425">
                  <c:v>1.661716</c:v>
                </c:pt>
                <c:pt idx="426">
                  <c:v>3.4494419999999999</c:v>
                </c:pt>
                <c:pt idx="427">
                  <c:v>2.7935729999999999</c:v>
                </c:pt>
                <c:pt idx="428">
                  <c:v>-0.23788980000000001</c:v>
                </c:pt>
                <c:pt idx="429">
                  <c:v>-1.7957590000000001</c:v>
                </c:pt>
                <c:pt idx="430">
                  <c:v>-0.31628450000000002</c:v>
                </c:pt>
                <c:pt idx="431">
                  <c:v>0.9424013</c:v>
                </c:pt>
                <c:pt idx="432">
                  <c:v>1.07595</c:v>
                </c:pt>
                <c:pt idx="433">
                  <c:v>1.513698</c:v>
                </c:pt>
                <c:pt idx="434">
                  <c:v>1.3829549999999999</c:v>
                </c:pt>
                <c:pt idx="435">
                  <c:v>0.1381529</c:v>
                </c:pt>
                <c:pt idx="436">
                  <c:v>-1.4389479999999999</c:v>
                </c:pt>
                <c:pt idx="437">
                  <c:v>-2.5877129999999999</c:v>
                </c:pt>
                <c:pt idx="438">
                  <c:v>-1.6700660000000001</c:v>
                </c:pt>
                <c:pt idx="439">
                  <c:v>0.48525859999999998</c:v>
                </c:pt>
                <c:pt idx="440">
                  <c:v>0.53324229999999995</c:v>
                </c:pt>
                <c:pt idx="441">
                  <c:v>-0.83704920000000005</c:v>
                </c:pt>
                <c:pt idx="442">
                  <c:v>-0.58474539999999997</c:v>
                </c:pt>
                <c:pt idx="443">
                  <c:v>0.92049219999999998</c:v>
                </c:pt>
                <c:pt idx="444">
                  <c:v>1.6719349999999999</c:v>
                </c:pt>
                <c:pt idx="445">
                  <c:v>1.3510610000000001</c:v>
                </c:pt>
                <c:pt idx="446">
                  <c:v>0.66425350000000005</c:v>
                </c:pt>
                <c:pt idx="447">
                  <c:v>0.31496279999999999</c:v>
                </c:pt>
                <c:pt idx="448">
                  <c:v>0.40640569999999998</c:v>
                </c:pt>
                <c:pt idx="449">
                  <c:v>0.2474731</c:v>
                </c:pt>
                <c:pt idx="450">
                  <c:v>0.44428440000000002</c:v>
                </c:pt>
                <c:pt idx="451">
                  <c:v>1.3985510000000001</c:v>
                </c:pt>
                <c:pt idx="452">
                  <c:v>1.259347</c:v>
                </c:pt>
                <c:pt idx="453">
                  <c:v>0.26022899999999999</c:v>
                </c:pt>
                <c:pt idx="454">
                  <c:v>0.1010422</c:v>
                </c:pt>
                <c:pt idx="455">
                  <c:v>8.5197300000000004E-2</c:v>
                </c:pt>
                <c:pt idx="456">
                  <c:v>-0.41007500000000002</c:v>
                </c:pt>
                <c:pt idx="457">
                  <c:v>-0.2323759</c:v>
                </c:pt>
                <c:pt idx="458">
                  <c:v>1.225927</c:v>
                </c:pt>
                <c:pt idx="459">
                  <c:v>1.9911000000000001</c:v>
                </c:pt>
                <c:pt idx="460">
                  <c:v>0.60633910000000002</c:v>
                </c:pt>
                <c:pt idx="461">
                  <c:v>-1.122161</c:v>
                </c:pt>
                <c:pt idx="462">
                  <c:v>-1.3159609999999999</c:v>
                </c:pt>
                <c:pt idx="463">
                  <c:v>-0.27729799999999999</c:v>
                </c:pt>
                <c:pt idx="464">
                  <c:v>9.1820379999999993E-2</c:v>
                </c:pt>
                <c:pt idx="465">
                  <c:v>-0.8175964</c:v>
                </c:pt>
                <c:pt idx="466">
                  <c:v>-1.394963</c:v>
                </c:pt>
                <c:pt idx="467">
                  <c:v>-0.95337749999999999</c:v>
                </c:pt>
                <c:pt idx="468">
                  <c:v>-0.43795640000000002</c:v>
                </c:pt>
                <c:pt idx="469">
                  <c:v>-0.59084000000000003</c:v>
                </c:pt>
                <c:pt idx="470">
                  <c:v>-0.79263669999999997</c:v>
                </c:pt>
                <c:pt idx="471">
                  <c:v>0.25973829999999998</c:v>
                </c:pt>
                <c:pt idx="472">
                  <c:v>1.249798</c:v>
                </c:pt>
                <c:pt idx="473">
                  <c:v>-0.177039</c:v>
                </c:pt>
                <c:pt idx="474">
                  <c:v>-1.749962</c:v>
                </c:pt>
                <c:pt idx="475">
                  <c:v>-1.384064</c:v>
                </c:pt>
                <c:pt idx="476">
                  <c:v>-0.65073309999999995</c:v>
                </c:pt>
                <c:pt idx="477">
                  <c:v>-0.19905490000000001</c:v>
                </c:pt>
                <c:pt idx="478">
                  <c:v>-0.188744</c:v>
                </c:pt>
                <c:pt idx="479">
                  <c:v>-0.23773259999999999</c:v>
                </c:pt>
                <c:pt idx="480">
                  <c:v>0.4380676</c:v>
                </c:pt>
                <c:pt idx="481">
                  <c:v>0.4747499</c:v>
                </c:pt>
                <c:pt idx="482">
                  <c:v>-0.5582606</c:v>
                </c:pt>
                <c:pt idx="483">
                  <c:v>-0.48025830000000003</c:v>
                </c:pt>
                <c:pt idx="484">
                  <c:v>0.62823519999999999</c:v>
                </c:pt>
                <c:pt idx="485">
                  <c:v>0.69966039999999996</c:v>
                </c:pt>
                <c:pt idx="486">
                  <c:v>4.5235169999999998E-2</c:v>
                </c:pt>
                <c:pt idx="487">
                  <c:v>0.34640349999999998</c:v>
                </c:pt>
                <c:pt idx="488">
                  <c:v>1.4780869999999999</c:v>
                </c:pt>
                <c:pt idx="489">
                  <c:v>1.3164340000000001</c:v>
                </c:pt>
                <c:pt idx="490">
                  <c:v>-0.115173</c:v>
                </c:pt>
                <c:pt idx="491">
                  <c:v>-0.3750503</c:v>
                </c:pt>
                <c:pt idx="492">
                  <c:v>0.23200609999999999</c:v>
                </c:pt>
                <c:pt idx="493">
                  <c:v>-8.8082450000000007E-2</c:v>
                </c:pt>
                <c:pt idx="494">
                  <c:v>-0.32969949999999998</c:v>
                </c:pt>
                <c:pt idx="495">
                  <c:v>0.35435949999999999</c:v>
                </c:pt>
                <c:pt idx="496">
                  <c:v>0.3036681</c:v>
                </c:pt>
                <c:pt idx="497">
                  <c:v>-0.1837802</c:v>
                </c:pt>
                <c:pt idx="498">
                  <c:v>0.45779540000000002</c:v>
                </c:pt>
                <c:pt idx="499">
                  <c:v>1.3767259999999999</c:v>
                </c:pt>
                <c:pt idx="500">
                  <c:v>0.7980003</c:v>
                </c:pt>
                <c:pt idx="501">
                  <c:v>-0.76945249999999998</c:v>
                </c:pt>
                <c:pt idx="502">
                  <c:v>-0.63940490000000005</c:v>
                </c:pt>
                <c:pt idx="503">
                  <c:v>0.62076830000000005</c:v>
                </c:pt>
                <c:pt idx="504">
                  <c:v>0.57258969999999998</c:v>
                </c:pt>
                <c:pt idx="505">
                  <c:v>4.7498279999999997E-2</c:v>
                </c:pt>
                <c:pt idx="506">
                  <c:v>0.14609040000000001</c:v>
                </c:pt>
                <c:pt idx="507">
                  <c:v>9.7720509999999997E-2</c:v>
                </c:pt>
                <c:pt idx="508">
                  <c:v>-0.91414700000000004</c:v>
                </c:pt>
                <c:pt idx="509">
                  <c:v>-2.3405749999999999</c:v>
                </c:pt>
                <c:pt idx="510">
                  <c:v>-2.179691</c:v>
                </c:pt>
                <c:pt idx="511">
                  <c:v>-0.36715920000000002</c:v>
                </c:pt>
                <c:pt idx="512">
                  <c:v>0.62466429999999995</c:v>
                </c:pt>
                <c:pt idx="513">
                  <c:v>2.6413430000000002E-2</c:v>
                </c:pt>
                <c:pt idx="514">
                  <c:v>-1.220807</c:v>
                </c:pt>
                <c:pt idx="515">
                  <c:v>-2.3242060000000002</c:v>
                </c:pt>
                <c:pt idx="516">
                  <c:v>-2.3695900000000001</c:v>
                </c:pt>
                <c:pt idx="517">
                  <c:v>-0.95006570000000001</c:v>
                </c:pt>
                <c:pt idx="518">
                  <c:v>0.66839219999999999</c:v>
                </c:pt>
                <c:pt idx="519">
                  <c:v>0.55272710000000003</c:v>
                </c:pt>
                <c:pt idx="520">
                  <c:v>-0.91700320000000002</c:v>
                </c:pt>
                <c:pt idx="521">
                  <c:v>-1.0586390000000001</c:v>
                </c:pt>
                <c:pt idx="522">
                  <c:v>0.3530741</c:v>
                </c:pt>
                <c:pt idx="523">
                  <c:v>0.63366259999999996</c:v>
                </c:pt>
                <c:pt idx="524">
                  <c:v>0.115967</c:v>
                </c:pt>
                <c:pt idx="525">
                  <c:v>0.73971710000000002</c:v>
                </c:pt>
                <c:pt idx="526">
                  <c:v>1.574738</c:v>
                </c:pt>
                <c:pt idx="527">
                  <c:v>0.97363040000000001</c:v>
                </c:pt>
                <c:pt idx="528">
                  <c:v>-0.59122079999999999</c:v>
                </c:pt>
                <c:pt idx="529">
                  <c:v>-0.68446949999999995</c:v>
                </c:pt>
                <c:pt idx="530">
                  <c:v>0.71011150000000001</c:v>
                </c:pt>
                <c:pt idx="531">
                  <c:v>1.501007</c:v>
                </c:pt>
                <c:pt idx="532">
                  <c:v>1.52885</c:v>
                </c:pt>
                <c:pt idx="533">
                  <c:v>1.006885</c:v>
                </c:pt>
                <c:pt idx="534">
                  <c:v>0.44528089999999998</c:v>
                </c:pt>
                <c:pt idx="535">
                  <c:v>0.46517449999999999</c:v>
                </c:pt>
                <c:pt idx="536">
                  <c:v>0.3303547</c:v>
                </c:pt>
                <c:pt idx="537">
                  <c:v>1.9958E-2</c:v>
                </c:pt>
                <c:pt idx="538">
                  <c:v>0.28321220000000003</c:v>
                </c:pt>
                <c:pt idx="539">
                  <c:v>0.2937843</c:v>
                </c:pt>
                <c:pt idx="540">
                  <c:v>-0.66747650000000003</c:v>
                </c:pt>
                <c:pt idx="541">
                  <c:v>-0.96632949999999995</c:v>
                </c:pt>
                <c:pt idx="542">
                  <c:v>-9.0175309999999995E-2</c:v>
                </c:pt>
                <c:pt idx="543">
                  <c:v>0.16851840000000001</c:v>
                </c:pt>
                <c:pt idx="544">
                  <c:v>-0.88145660000000003</c:v>
                </c:pt>
                <c:pt idx="545">
                  <c:v>-2.2832880000000002</c:v>
                </c:pt>
                <c:pt idx="546">
                  <c:v>-2.114404</c:v>
                </c:pt>
                <c:pt idx="547">
                  <c:v>-0.18704899999999999</c:v>
                </c:pt>
                <c:pt idx="548">
                  <c:v>0.55680180000000001</c:v>
                </c:pt>
                <c:pt idx="549">
                  <c:v>-0.20024719999999999</c:v>
                </c:pt>
                <c:pt idx="550">
                  <c:v>6.735302E-2</c:v>
                </c:pt>
                <c:pt idx="551">
                  <c:v>0.68598009999999998</c:v>
                </c:pt>
                <c:pt idx="552">
                  <c:v>-0.28302500000000003</c:v>
                </c:pt>
                <c:pt idx="553">
                  <c:v>-1.2508619999999999</c:v>
                </c:pt>
                <c:pt idx="554">
                  <c:v>-0.26938970000000001</c:v>
                </c:pt>
                <c:pt idx="555">
                  <c:v>0.91236539999999999</c:v>
                </c:pt>
                <c:pt idx="556">
                  <c:v>0.94405709999999998</c:v>
                </c:pt>
                <c:pt idx="557">
                  <c:v>0.76965430000000001</c:v>
                </c:pt>
                <c:pt idx="558">
                  <c:v>0.3901038</c:v>
                </c:pt>
                <c:pt idx="559">
                  <c:v>-0.4004548</c:v>
                </c:pt>
                <c:pt idx="560">
                  <c:v>-0.72467060000000005</c:v>
                </c:pt>
                <c:pt idx="561">
                  <c:v>2.7758390000000001E-2</c:v>
                </c:pt>
                <c:pt idx="562">
                  <c:v>0.84944960000000003</c:v>
                </c:pt>
                <c:pt idx="563">
                  <c:v>0.30966529999999998</c:v>
                </c:pt>
                <c:pt idx="564">
                  <c:v>-1.153932</c:v>
                </c:pt>
                <c:pt idx="565">
                  <c:v>-1.329995</c:v>
                </c:pt>
                <c:pt idx="566">
                  <c:v>0.53824039999999995</c:v>
                </c:pt>
                <c:pt idx="567">
                  <c:v>1.6138269999999999</c:v>
                </c:pt>
                <c:pt idx="568">
                  <c:v>0.4912879</c:v>
                </c:pt>
                <c:pt idx="569">
                  <c:v>-0.95456079999999999</c:v>
                </c:pt>
              </c:numCache>
            </c:numRef>
          </c:xVal>
          <c:yVal>
            <c:numRef>
              <c:f>'HBM IV Curves Data'!$C$5:$C$574</c:f>
              <c:numCache>
                <c:formatCode>General</c:formatCode>
                <c:ptCount val="570"/>
                <c:pt idx="0">
                  <c:v>0.28702480000000002</c:v>
                </c:pt>
                <c:pt idx="1">
                  <c:v>0.27972089999999999</c:v>
                </c:pt>
                <c:pt idx="2">
                  <c:v>0.2683237</c:v>
                </c:pt>
                <c:pt idx="3">
                  <c:v>0.26787480000000002</c:v>
                </c:pt>
                <c:pt idx="4">
                  <c:v>0.28068130000000002</c:v>
                </c:pt>
                <c:pt idx="5">
                  <c:v>0.28974820000000001</c:v>
                </c:pt>
                <c:pt idx="6">
                  <c:v>0.28812019999999999</c:v>
                </c:pt>
                <c:pt idx="7">
                  <c:v>0.2817366</c:v>
                </c:pt>
                <c:pt idx="8">
                  <c:v>0.2718197</c:v>
                </c:pt>
                <c:pt idx="9">
                  <c:v>0.26677849999999997</c:v>
                </c:pt>
                <c:pt idx="10">
                  <c:v>0.27618799999999999</c:v>
                </c:pt>
                <c:pt idx="11">
                  <c:v>0.29067310000000002</c:v>
                </c:pt>
                <c:pt idx="12">
                  <c:v>0.29254649999999999</c:v>
                </c:pt>
                <c:pt idx="13">
                  <c:v>0.28485470000000002</c:v>
                </c:pt>
                <c:pt idx="14">
                  <c:v>0.27917039999999999</c:v>
                </c:pt>
                <c:pt idx="15">
                  <c:v>0.27195079999999999</c:v>
                </c:pt>
                <c:pt idx="16">
                  <c:v>0.26913049999999999</c:v>
                </c:pt>
                <c:pt idx="17">
                  <c:v>0.2761516</c:v>
                </c:pt>
                <c:pt idx="18">
                  <c:v>0.27195720000000001</c:v>
                </c:pt>
                <c:pt idx="19">
                  <c:v>0.25309730000000003</c:v>
                </c:pt>
                <c:pt idx="20">
                  <c:v>0.24946289999999999</c:v>
                </c:pt>
                <c:pt idx="21">
                  <c:v>0.2615635</c:v>
                </c:pt>
                <c:pt idx="22">
                  <c:v>0.26334970000000002</c:v>
                </c:pt>
                <c:pt idx="23">
                  <c:v>0.25695990000000002</c:v>
                </c:pt>
                <c:pt idx="24">
                  <c:v>0.254695</c:v>
                </c:pt>
                <c:pt idx="25">
                  <c:v>0.25215500000000002</c:v>
                </c:pt>
                <c:pt idx="26">
                  <c:v>0.2432685</c:v>
                </c:pt>
                <c:pt idx="27">
                  <c:v>0.23895459999999999</c:v>
                </c:pt>
                <c:pt idx="28">
                  <c:v>0.24977930000000001</c:v>
                </c:pt>
                <c:pt idx="29">
                  <c:v>0.25386799999999998</c:v>
                </c:pt>
                <c:pt idx="30">
                  <c:v>0.23765520000000001</c:v>
                </c:pt>
                <c:pt idx="31">
                  <c:v>0.2290625</c:v>
                </c:pt>
                <c:pt idx="32">
                  <c:v>0.24248210000000001</c:v>
                </c:pt>
                <c:pt idx="33">
                  <c:v>0.2555848</c:v>
                </c:pt>
                <c:pt idx="34">
                  <c:v>0.2498369</c:v>
                </c:pt>
                <c:pt idx="35">
                  <c:v>0.23731250000000001</c:v>
                </c:pt>
                <c:pt idx="36">
                  <c:v>0.23313639999999999</c:v>
                </c:pt>
                <c:pt idx="37">
                  <c:v>0.23495569999999999</c:v>
                </c:pt>
                <c:pt idx="38">
                  <c:v>0.24069450000000001</c:v>
                </c:pt>
                <c:pt idx="39">
                  <c:v>0.2407184</c:v>
                </c:pt>
                <c:pt idx="40">
                  <c:v>0.2334918</c:v>
                </c:pt>
                <c:pt idx="41">
                  <c:v>0.2327158</c:v>
                </c:pt>
                <c:pt idx="42">
                  <c:v>0.2310055</c:v>
                </c:pt>
                <c:pt idx="43">
                  <c:v>0.2221988</c:v>
                </c:pt>
                <c:pt idx="44">
                  <c:v>0.2178196</c:v>
                </c:pt>
                <c:pt idx="45">
                  <c:v>0.2170753</c:v>
                </c:pt>
                <c:pt idx="46">
                  <c:v>0.21783559999999999</c:v>
                </c:pt>
                <c:pt idx="47">
                  <c:v>0.22737199999999999</c:v>
                </c:pt>
                <c:pt idx="48">
                  <c:v>0.23747579999999999</c:v>
                </c:pt>
                <c:pt idx="49">
                  <c:v>0.23400650000000001</c:v>
                </c:pt>
                <c:pt idx="50">
                  <c:v>0.22218080000000001</c:v>
                </c:pt>
                <c:pt idx="51">
                  <c:v>0.21480089999999999</c:v>
                </c:pt>
                <c:pt idx="52">
                  <c:v>0.21186450000000001</c:v>
                </c:pt>
                <c:pt idx="53">
                  <c:v>0.20852090000000001</c:v>
                </c:pt>
                <c:pt idx="54">
                  <c:v>0.20833979999999999</c:v>
                </c:pt>
                <c:pt idx="55">
                  <c:v>0.21010309999999999</c:v>
                </c:pt>
                <c:pt idx="56">
                  <c:v>0.2095033</c:v>
                </c:pt>
                <c:pt idx="57">
                  <c:v>0.2098865</c:v>
                </c:pt>
                <c:pt idx="58">
                  <c:v>0.21049019999999999</c:v>
                </c:pt>
                <c:pt idx="59">
                  <c:v>0.21128820000000001</c:v>
                </c:pt>
                <c:pt idx="60">
                  <c:v>0.21486450000000001</c:v>
                </c:pt>
                <c:pt idx="61">
                  <c:v>0.2142182</c:v>
                </c:pt>
                <c:pt idx="62">
                  <c:v>0.20718059999999999</c:v>
                </c:pt>
                <c:pt idx="63">
                  <c:v>0.2034077</c:v>
                </c:pt>
                <c:pt idx="64">
                  <c:v>0.21051839999999999</c:v>
                </c:pt>
                <c:pt idx="65">
                  <c:v>0.22044630000000001</c:v>
                </c:pt>
                <c:pt idx="66">
                  <c:v>0.21949669999999999</c:v>
                </c:pt>
                <c:pt idx="67">
                  <c:v>0.21215999999999999</c:v>
                </c:pt>
                <c:pt idx="68">
                  <c:v>0.2049473</c:v>
                </c:pt>
                <c:pt idx="69">
                  <c:v>0.19657350000000001</c:v>
                </c:pt>
                <c:pt idx="70">
                  <c:v>0.19094140000000001</c:v>
                </c:pt>
                <c:pt idx="71">
                  <c:v>0.19237889999999999</c:v>
                </c:pt>
                <c:pt idx="72">
                  <c:v>0.20161770000000001</c:v>
                </c:pt>
                <c:pt idx="73">
                  <c:v>0.20850440000000001</c:v>
                </c:pt>
                <c:pt idx="74">
                  <c:v>0.20123779999999999</c:v>
                </c:pt>
                <c:pt idx="75">
                  <c:v>0.19511029999999999</c:v>
                </c:pt>
                <c:pt idx="76">
                  <c:v>0.20144339999999999</c:v>
                </c:pt>
                <c:pt idx="77">
                  <c:v>0.19758890000000001</c:v>
                </c:pt>
                <c:pt idx="78">
                  <c:v>0.18058730000000001</c:v>
                </c:pt>
                <c:pt idx="79">
                  <c:v>0.17385429999999999</c:v>
                </c:pt>
                <c:pt idx="80">
                  <c:v>0.17897440000000001</c:v>
                </c:pt>
                <c:pt idx="81">
                  <c:v>0.18680289999999999</c:v>
                </c:pt>
                <c:pt idx="82">
                  <c:v>0.18876209999999999</c:v>
                </c:pt>
                <c:pt idx="83">
                  <c:v>0.18589149999999999</c:v>
                </c:pt>
                <c:pt idx="84">
                  <c:v>0.19591610000000001</c:v>
                </c:pt>
                <c:pt idx="85">
                  <c:v>0.20663799999999999</c:v>
                </c:pt>
                <c:pt idx="86">
                  <c:v>0.19341810000000001</c:v>
                </c:pt>
                <c:pt idx="87">
                  <c:v>0.17610770000000001</c:v>
                </c:pt>
                <c:pt idx="88">
                  <c:v>0.17821590000000001</c:v>
                </c:pt>
                <c:pt idx="89">
                  <c:v>0.1808623</c:v>
                </c:pt>
                <c:pt idx="90">
                  <c:v>0.17032410000000001</c:v>
                </c:pt>
                <c:pt idx="91">
                  <c:v>0.16703989999999999</c:v>
                </c:pt>
                <c:pt idx="92">
                  <c:v>0.17194380000000001</c:v>
                </c:pt>
                <c:pt idx="93">
                  <c:v>0.16488849999999999</c:v>
                </c:pt>
                <c:pt idx="94">
                  <c:v>0.15444579999999999</c:v>
                </c:pt>
                <c:pt idx="95">
                  <c:v>0.15730459999999999</c:v>
                </c:pt>
                <c:pt idx="96">
                  <c:v>0.17307980000000001</c:v>
                </c:pt>
                <c:pt idx="97">
                  <c:v>0.19011539999999999</c:v>
                </c:pt>
                <c:pt idx="98">
                  <c:v>0.1843418</c:v>
                </c:pt>
                <c:pt idx="99">
                  <c:v>0.1637865</c:v>
                </c:pt>
                <c:pt idx="100">
                  <c:v>0.15795619999999999</c:v>
                </c:pt>
                <c:pt idx="101">
                  <c:v>0.1559864</c:v>
                </c:pt>
                <c:pt idx="102">
                  <c:v>0.14577960000000001</c:v>
                </c:pt>
                <c:pt idx="103">
                  <c:v>0.14468619999999999</c:v>
                </c:pt>
                <c:pt idx="104">
                  <c:v>0.16104089999999999</c:v>
                </c:pt>
                <c:pt idx="105">
                  <c:v>0.17461070000000001</c:v>
                </c:pt>
                <c:pt idx="106">
                  <c:v>0.16820830000000001</c:v>
                </c:pt>
                <c:pt idx="107">
                  <c:v>0.15412300000000001</c:v>
                </c:pt>
                <c:pt idx="108">
                  <c:v>0.14966209999999999</c:v>
                </c:pt>
                <c:pt idx="109">
                  <c:v>0.1509808</c:v>
                </c:pt>
                <c:pt idx="110">
                  <c:v>0.14450979999999999</c:v>
                </c:pt>
                <c:pt idx="111">
                  <c:v>0.14294490000000001</c:v>
                </c:pt>
                <c:pt idx="112">
                  <c:v>0.1566903</c:v>
                </c:pt>
                <c:pt idx="113">
                  <c:v>0.16078129999999999</c:v>
                </c:pt>
                <c:pt idx="114">
                  <c:v>0.1491305</c:v>
                </c:pt>
                <c:pt idx="115">
                  <c:v>0.14164959999999999</c:v>
                </c:pt>
                <c:pt idx="116">
                  <c:v>0.14064969999999999</c:v>
                </c:pt>
                <c:pt idx="117">
                  <c:v>0.1380817</c:v>
                </c:pt>
                <c:pt idx="118">
                  <c:v>0.135463</c:v>
                </c:pt>
                <c:pt idx="119">
                  <c:v>0.13745070000000001</c:v>
                </c:pt>
                <c:pt idx="120">
                  <c:v>0.14454059999999999</c:v>
                </c:pt>
                <c:pt idx="121">
                  <c:v>0.150697</c:v>
                </c:pt>
                <c:pt idx="122">
                  <c:v>0.14654700000000001</c:v>
                </c:pt>
                <c:pt idx="123">
                  <c:v>0.133796</c:v>
                </c:pt>
                <c:pt idx="124">
                  <c:v>0.1240738</c:v>
                </c:pt>
                <c:pt idx="125">
                  <c:v>0.12853339999999999</c:v>
                </c:pt>
                <c:pt idx="126">
                  <c:v>0.14380850000000001</c:v>
                </c:pt>
                <c:pt idx="127">
                  <c:v>0.1490274</c:v>
                </c:pt>
                <c:pt idx="128">
                  <c:v>0.13616349999999999</c:v>
                </c:pt>
                <c:pt idx="129">
                  <c:v>0.1172137</c:v>
                </c:pt>
                <c:pt idx="130">
                  <c:v>0.1090313</c:v>
                </c:pt>
                <c:pt idx="131">
                  <c:v>0.1230961</c:v>
                </c:pt>
                <c:pt idx="132">
                  <c:v>0.14302619999999999</c:v>
                </c:pt>
                <c:pt idx="133">
                  <c:v>0.14178650000000001</c:v>
                </c:pt>
                <c:pt idx="134">
                  <c:v>0.1232892</c:v>
                </c:pt>
                <c:pt idx="135">
                  <c:v>0.1111506</c:v>
                </c:pt>
                <c:pt idx="136">
                  <c:v>0.1148594</c:v>
                </c:pt>
                <c:pt idx="137">
                  <c:v>0.1205208</c:v>
                </c:pt>
                <c:pt idx="138">
                  <c:v>0.1175158</c:v>
                </c:pt>
                <c:pt idx="139">
                  <c:v>0.1143482</c:v>
                </c:pt>
                <c:pt idx="140">
                  <c:v>0.1184982</c:v>
                </c:pt>
                <c:pt idx="141">
                  <c:v>0.12662789999999999</c:v>
                </c:pt>
                <c:pt idx="142">
                  <c:v>0.12645600000000001</c:v>
                </c:pt>
                <c:pt idx="143">
                  <c:v>0.1169079</c:v>
                </c:pt>
                <c:pt idx="144">
                  <c:v>0.11536109999999999</c:v>
                </c:pt>
                <c:pt idx="145">
                  <c:v>0.1231502</c:v>
                </c:pt>
                <c:pt idx="146">
                  <c:v>0.1227193</c:v>
                </c:pt>
                <c:pt idx="147">
                  <c:v>0.1140063</c:v>
                </c:pt>
                <c:pt idx="148">
                  <c:v>0.11583830000000001</c:v>
                </c:pt>
                <c:pt idx="149">
                  <c:v>0.1213933</c:v>
                </c:pt>
                <c:pt idx="150">
                  <c:v>0.11090709999999999</c:v>
                </c:pt>
                <c:pt idx="151">
                  <c:v>0.1057715</c:v>
                </c:pt>
                <c:pt idx="152">
                  <c:v>0.1174743</c:v>
                </c:pt>
                <c:pt idx="153">
                  <c:v>0.1168981</c:v>
                </c:pt>
                <c:pt idx="154">
                  <c:v>0.10556939999999999</c:v>
                </c:pt>
                <c:pt idx="155">
                  <c:v>0.10854229999999999</c:v>
                </c:pt>
                <c:pt idx="156">
                  <c:v>0.1228498</c:v>
                </c:pt>
                <c:pt idx="157">
                  <c:v>0.1258495</c:v>
                </c:pt>
                <c:pt idx="158">
                  <c:v>0.1124443</c:v>
                </c:pt>
                <c:pt idx="159">
                  <c:v>0.10838390000000001</c:v>
                </c:pt>
                <c:pt idx="160">
                  <c:v>0.1209011</c:v>
                </c:pt>
                <c:pt idx="161">
                  <c:v>0.12353069999999999</c:v>
                </c:pt>
                <c:pt idx="162">
                  <c:v>0.1114464</c:v>
                </c:pt>
                <c:pt idx="163">
                  <c:v>0.1018303</c:v>
                </c:pt>
                <c:pt idx="164">
                  <c:v>9.9809120000000001E-2</c:v>
                </c:pt>
                <c:pt idx="165">
                  <c:v>9.6786819999999996E-2</c:v>
                </c:pt>
                <c:pt idx="166">
                  <c:v>8.485152E-2</c:v>
                </c:pt>
                <c:pt idx="167">
                  <c:v>7.7147380000000002E-2</c:v>
                </c:pt>
                <c:pt idx="168">
                  <c:v>8.9831999999999995E-2</c:v>
                </c:pt>
                <c:pt idx="169">
                  <c:v>0.1074755</c:v>
                </c:pt>
                <c:pt idx="170">
                  <c:v>0.1080792</c:v>
                </c:pt>
                <c:pt idx="171">
                  <c:v>0.1051237</c:v>
                </c:pt>
                <c:pt idx="172">
                  <c:v>0.10921409999999999</c:v>
                </c:pt>
                <c:pt idx="173">
                  <c:v>0.1008168</c:v>
                </c:pt>
                <c:pt idx="174">
                  <c:v>8.5091470000000002E-2</c:v>
                </c:pt>
                <c:pt idx="175">
                  <c:v>8.1012349999999997E-2</c:v>
                </c:pt>
                <c:pt idx="176">
                  <c:v>8.6193859999999997E-2</c:v>
                </c:pt>
                <c:pt idx="177">
                  <c:v>9.5222370000000001E-2</c:v>
                </c:pt>
                <c:pt idx="178">
                  <c:v>9.7558259999999994E-2</c:v>
                </c:pt>
                <c:pt idx="179">
                  <c:v>9.0339790000000003E-2</c:v>
                </c:pt>
                <c:pt idx="180">
                  <c:v>8.4919309999999998E-2</c:v>
                </c:pt>
                <c:pt idx="181">
                  <c:v>8.4291030000000003E-2</c:v>
                </c:pt>
                <c:pt idx="182">
                  <c:v>8.5866890000000001E-2</c:v>
                </c:pt>
                <c:pt idx="183">
                  <c:v>8.6627170000000003E-2</c:v>
                </c:pt>
                <c:pt idx="184">
                  <c:v>8.4219230000000006E-2</c:v>
                </c:pt>
                <c:pt idx="185">
                  <c:v>7.9997319999999997E-2</c:v>
                </c:pt>
                <c:pt idx="186">
                  <c:v>7.9495960000000004E-2</c:v>
                </c:pt>
                <c:pt idx="187">
                  <c:v>8.4856109999999998E-2</c:v>
                </c:pt>
                <c:pt idx="188">
                  <c:v>8.7972789999999995E-2</c:v>
                </c:pt>
                <c:pt idx="189">
                  <c:v>8.820712E-2</c:v>
                </c:pt>
                <c:pt idx="190">
                  <c:v>8.9435249999999994E-2</c:v>
                </c:pt>
                <c:pt idx="191">
                  <c:v>8.0987310000000007E-2</c:v>
                </c:pt>
                <c:pt idx="192">
                  <c:v>6.3687809999999997E-2</c:v>
                </c:pt>
                <c:pt idx="193">
                  <c:v>5.7358529999999998E-2</c:v>
                </c:pt>
                <c:pt idx="194">
                  <c:v>6.6918560000000002E-2</c:v>
                </c:pt>
                <c:pt idx="195">
                  <c:v>7.9852889999999996E-2</c:v>
                </c:pt>
                <c:pt idx="196">
                  <c:v>8.1587709999999994E-2</c:v>
                </c:pt>
                <c:pt idx="197">
                  <c:v>7.9597210000000002E-2</c:v>
                </c:pt>
                <c:pt idx="198">
                  <c:v>8.3675550000000001E-2</c:v>
                </c:pt>
                <c:pt idx="199">
                  <c:v>7.8265689999999999E-2</c:v>
                </c:pt>
                <c:pt idx="200">
                  <c:v>7.5106060000000002E-2</c:v>
                </c:pt>
                <c:pt idx="201">
                  <c:v>8.6782960000000006E-2</c:v>
                </c:pt>
                <c:pt idx="202">
                  <c:v>8.8253890000000002E-2</c:v>
                </c:pt>
                <c:pt idx="203">
                  <c:v>7.7391470000000004E-2</c:v>
                </c:pt>
                <c:pt idx="204">
                  <c:v>7.2258539999999996E-2</c:v>
                </c:pt>
                <c:pt idx="205">
                  <c:v>7.3032609999999998E-2</c:v>
                </c:pt>
                <c:pt idx="206">
                  <c:v>6.7835880000000001E-2</c:v>
                </c:pt>
                <c:pt idx="207">
                  <c:v>5.9643000000000002E-2</c:v>
                </c:pt>
                <c:pt idx="208">
                  <c:v>6.1405359999999999E-2</c:v>
                </c:pt>
                <c:pt idx="209">
                  <c:v>6.6712229999999997E-2</c:v>
                </c:pt>
                <c:pt idx="210">
                  <c:v>6.5511910000000007E-2</c:v>
                </c:pt>
                <c:pt idx="211">
                  <c:v>6.144049E-2</c:v>
                </c:pt>
                <c:pt idx="212">
                  <c:v>6.3847650000000006E-2</c:v>
                </c:pt>
                <c:pt idx="213">
                  <c:v>7.6599589999999995E-2</c:v>
                </c:pt>
                <c:pt idx="214">
                  <c:v>8.3627839999999995E-2</c:v>
                </c:pt>
                <c:pt idx="215">
                  <c:v>7.3137750000000001E-2</c:v>
                </c:pt>
                <c:pt idx="216">
                  <c:v>6.6212030000000005E-2</c:v>
                </c:pt>
                <c:pt idx="217">
                  <c:v>7.1161310000000005E-2</c:v>
                </c:pt>
                <c:pt idx="218">
                  <c:v>6.8111089999999999E-2</c:v>
                </c:pt>
                <c:pt idx="219">
                  <c:v>6.1965050000000001E-2</c:v>
                </c:pt>
                <c:pt idx="220">
                  <c:v>6.9489250000000002E-2</c:v>
                </c:pt>
                <c:pt idx="221">
                  <c:v>7.6706510000000006E-2</c:v>
                </c:pt>
                <c:pt idx="222">
                  <c:v>6.7776420000000004E-2</c:v>
                </c:pt>
                <c:pt idx="223">
                  <c:v>5.5122589999999999E-2</c:v>
                </c:pt>
                <c:pt idx="224">
                  <c:v>5.2400540000000002E-2</c:v>
                </c:pt>
                <c:pt idx="225">
                  <c:v>5.7661459999999998E-2</c:v>
                </c:pt>
                <c:pt idx="226">
                  <c:v>6.2182719999999997E-2</c:v>
                </c:pt>
                <c:pt idx="227">
                  <c:v>5.664011E-2</c:v>
                </c:pt>
                <c:pt idx="228">
                  <c:v>5.0210749999999998E-2</c:v>
                </c:pt>
                <c:pt idx="229">
                  <c:v>5.7231560000000001E-2</c:v>
                </c:pt>
                <c:pt idx="230">
                  <c:v>6.217176E-2</c:v>
                </c:pt>
                <c:pt idx="231">
                  <c:v>5.5638430000000003E-2</c:v>
                </c:pt>
                <c:pt idx="232">
                  <c:v>6.0099029999999998E-2</c:v>
                </c:pt>
                <c:pt idx="233">
                  <c:v>7.2497569999999997E-2</c:v>
                </c:pt>
                <c:pt idx="234">
                  <c:v>6.3948420000000006E-2</c:v>
                </c:pt>
                <c:pt idx="235">
                  <c:v>4.5971400000000003E-2</c:v>
                </c:pt>
                <c:pt idx="236">
                  <c:v>4.8532560000000002E-2</c:v>
                </c:pt>
                <c:pt idx="237">
                  <c:v>6.3970979999999997E-2</c:v>
                </c:pt>
                <c:pt idx="238">
                  <c:v>6.4969319999999997E-2</c:v>
                </c:pt>
                <c:pt idx="239">
                  <c:v>5.0867719999999998E-2</c:v>
                </c:pt>
                <c:pt idx="240">
                  <c:v>4.7477520000000002E-2</c:v>
                </c:pt>
                <c:pt idx="241">
                  <c:v>5.6777719999999997E-2</c:v>
                </c:pt>
                <c:pt idx="242">
                  <c:v>6.0297820000000002E-2</c:v>
                </c:pt>
                <c:pt idx="243">
                  <c:v>5.763629E-2</c:v>
                </c:pt>
                <c:pt idx="244">
                  <c:v>5.498596E-2</c:v>
                </c:pt>
                <c:pt idx="245">
                  <c:v>5.5026070000000003E-2</c:v>
                </c:pt>
                <c:pt idx="246">
                  <c:v>5.2212389999999997E-2</c:v>
                </c:pt>
                <c:pt idx="247">
                  <c:v>3.9911019999999998E-2</c:v>
                </c:pt>
                <c:pt idx="248">
                  <c:v>3.7937659999999998E-2</c:v>
                </c:pt>
                <c:pt idx="249">
                  <c:v>5.3101629999999997E-2</c:v>
                </c:pt>
                <c:pt idx="250">
                  <c:v>5.3828679999999997E-2</c:v>
                </c:pt>
                <c:pt idx="251">
                  <c:v>3.4836329999999999E-2</c:v>
                </c:pt>
                <c:pt idx="252">
                  <c:v>2.7156389999999999E-2</c:v>
                </c:pt>
                <c:pt idx="253">
                  <c:v>4.3842939999999997E-2</c:v>
                </c:pt>
                <c:pt idx="254">
                  <c:v>5.9652820000000002E-2</c:v>
                </c:pt>
                <c:pt idx="255">
                  <c:v>4.8664159999999998E-2</c:v>
                </c:pt>
                <c:pt idx="256">
                  <c:v>3.088484E-2</c:v>
                </c:pt>
                <c:pt idx="257">
                  <c:v>3.1365009999999999E-2</c:v>
                </c:pt>
                <c:pt idx="258">
                  <c:v>3.6406529999999999E-2</c:v>
                </c:pt>
                <c:pt idx="259">
                  <c:v>3.7342029999999998E-2</c:v>
                </c:pt>
                <c:pt idx="260">
                  <c:v>4.4728089999999998E-2</c:v>
                </c:pt>
                <c:pt idx="261">
                  <c:v>5.5380699999999998E-2</c:v>
                </c:pt>
                <c:pt idx="262">
                  <c:v>5.276343E-2</c:v>
                </c:pt>
                <c:pt idx="263">
                  <c:v>4.1106030000000002E-2</c:v>
                </c:pt>
                <c:pt idx="264">
                  <c:v>4.000985E-2</c:v>
                </c:pt>
                <c:pt idx="265">
                  <c:v>4.1796769999999997E-2</c:v>
                </c:pt>
                <c:pt idx="266">
                  <c:v>4.0293799999999998E-2</c:v>
                </c:pt>
                <c:pt idx="267">
                  <c:v>4.655314E-2</c:v>
                </c:pt>
                <c:pt idx="268">
                  <c:v>5.321505E-2</c:v>
                </c:pt>
                <c:pt idx="269">
                  <c:v>5.281284E-2</c:v>
                </c:pt>
                <c:pt idx="270">
                  <c:v>4.4064890000000002E-2</c:v>
                </c:pt>
                <c:pt idx="271">
                  <c:v>3.4032720000000002E-2</c:v>
                </c:pt>
                <c:pt idx="272">
                  <c:v>3.8479989999999999E-2</c:v>
                </c:pt>
                <c:pt idx="273">
                  <c:v>4.4596280000000002E-2</c:v>
                </c:pt>
                <c:pt idx="274">
                  <c:v>3.7511940000000001E-2</c:v>
                </c:pt>
                <c:pt idx="275">
                  <c:v>3.590778E-2</c:v>
                </c:pt>
                <c:pt idx="276">
                  <c:v>4.89881E-2</c:v>
                </c:pt>
                <c:pt idx="277">
                  <c:v>4.9577049999999998E-2</c:v>
                </c:pt>
                <c:pt idx="278">
                  <c:v>3.1477119999999997E-2</c:v>
                </c:pt>
                <c:pt idx="279">
                  <c:v>2.6587039999999999E-2</c:v>
                </c:pt>
                <c:pt idx="280">
                  <c:v>3.9230620000000001E-2</c:v>
                </c:pt>
                <c:pt idx="281">
                  <c:v>4.7259120000000002E-2</c:v>
                </c:pt>
                <c:pt idx="282">
                  <c:v>4.283526E-2</c:v>
                </c:pt>
                <c:pt idx="283">
                  <c:v>3.7056829999999999E-2</c:v>
                </c:pt>
                <c:pt idx="284">
                  <c:v>4.5286350000000003E-2</c:v>
                </c:pt>
                <c:pt idx="285">
                  <c:v>5.6127549999999998E-2</c:v>
                </c:pt>
                <c:pt idx="286">
                  <c:v>4.7020579999999999E-2</c:v>
                </c:pt>
                <c:pt idx="287">
                  <c:v>2.5823929999999998E-2</c:v>
                </c:pt>
                <c:pt idx="288">
                  <c:v>1.682902E-2</c:v>
                </c:pt>
                <c:pt idx="289">
                  <c:v>2.7812159999999999E-2</c:v>
                </c:pt>
                <c:pt idx="290">
                  <c:v>3.9984560000000002E-2</c:v>
                </c:pt>
                <c:pt idx="291">
                  <c:v>3.5228540000000003E-2</c:v>
                </c:pt>
                <c:pt idx="292">
                  <c:v>2.6542059999999999E-2</c:v>
                </c:pt>
                <c:pt idx="293">
                  <c:v>3.356079E-2</c:v>
                </c:pt>
                <c:pt idx="294">
                  <c:v>4.7114910000000003E-2</c:v>
                </c:pt>
                <c:pt idx="295">
                  <c:v>4.3570749999999998E-2</c:v>
                </c:pt>
                <c:pt idx="296">
                  <c:v>2.7366370000000001E-2</c:v>
                </c:pt>
                <c:pt idx="297">
                  <c:v>1.7312939999999999E-2</c:v>
                </c:pt>
                <c:pt idx="298">
                  <c:v>1.638676E-2</c:v>
                </c:pt>
                <c:pt idx="299">
                  <c:v>2.657487E-2</c:v>
                </c:pt>
                <c:pt idx="300">
                  <c:v>3.5037640000000002E-2</c:v>
                </c:pt>
                <c:pt idx="301">
                  <c:v>2.701593E-2</c:v>
                </c:pt>
                <c:pt idx="302">
                  <c:v>2.1819169999999999E-2</c:v>
                </c:pt>
                <c:pt idx="303">
                  <c:v>3.0118659999999998E-2</c:v>
                </c:pt>
                <c:pt idx="304">
                  <c:v>3.5169039999999999E-2</c:v>
                </c:pt>
                <c:pt idx="305">
                  <c:v>3.3125500000000002E-2</c:v>
                </c:pt>
                <c:pt idx="306">
                  <c:v>2.812365E-2</c:v>
                </c:pt>
                <c:pt idx="307">
                  <c:v>2.2076700000000001E-2</c:v>
                </c:pt>
                <c:pt idx="308">
                  <c:v>2.6471109999999999E-2</c:v>
                </c:pt>
                <c:pt idx="309">
                  <c:v>3.6132959999999999E-2</c:v>
                </c:pt>
                <c:pt idx="310">
                  <c:v>3.5734050000000003E-2</c:v>
                </c:pt>
                <c:pt idx="311">
                  <c:v>3.116207E-2</c:v>
                </c:pt>
                <c:pt idx="312">
                  <c:v>3.2168549999999997E-2</c:v>
                </c:pt>
                <c:pt idx="313">
                  <c:v>3.622997E-2</c:v>
                </c:pt>
                <c:pt idx="314">
                  <c:v>3.0530640000000001E-2</c:v>
                </c:pt>
                <c:pt idx="315">
                  <c:v>1.919481E-2</c:v>
                </c:pt>
                <c:pt idx="316">
                  <c:v>2.3864860000000002E-2</c:v>
                </c:pt>
                <c:pt idx="317">
                  <c:v>3.6214980000000001E-2</c:v>
                </c:pt>
                <c:pt idx="318">
                  <c:v>3.5537640000000002E-2</c:v>
                </c:pt>
                <c:pt idx="319">
                  <c:v>2.9701890000000002E-2</c:v>
                </c:pt>
                <c:pt idx="320">
                  <c:v>3.0956750000000002E-2</c:v>
                </c:pt>
                <c:pt idx="321">
                  <c:v>3.1381779999999998E-2</c:v>
                </c:pt>
                <c:pt idx="322">
                  <c:v>2.1963239999999998E-2</c:v>
                </c:pt>
                <c:pt idx="323">
                  <c:v>1.380355E-2</c:v>
                </c:pt>
                <c:pt idx="324">
                  <c:v>2.1659049999999999E-2</c:v>
                </c:pt>
                <c:pt idx="325">
                  <c:v>3.5249019999999999E-2</c:v>
                </c:pt>
                <c:pt idx="326">
                  <c:v>3.1069380000000001E-2</c:v>
                </c:pt>
                <c:pt idx="327">
                  <c:v>1.6126620000000001E-2</c:v>
                </c:pt>
                <c:pt idx="328">
                  <c:v>1.807607E-2</c:v>
                </c:pt>
                <c:pt idx="329">
                  <c:v>2.9018019999999999E-2</c:v>
                </c:pt>
                <c:pt idx="330">
                  <c:v>2.5650920000000001E-2</c:v>
                </c:pt>
                <c:pt idx="331">
                  <c:v>1.8100499999999999E-2</c:v>
                </c:pt>
                <c:pt idx="332">
                  <c:v>2.1137989999999999E-2</c:v>
                </c:pt>
                <c:pt idx="333">
                  <c:v>3.0449400000000001E-2</c:v>
                </c:pt>
                <c:pt idx="334">
                  <c:v>3.8944979999999997E-2</c:v>
                </c:pt>
                <c:pt idx="335">
                  <c:v>3.9453830000000002E-2</c:v>
                </c:pt>
                <c:pt idx="336">
                  <c:v>3.757402E-2</c:v>
                </c:pt>
                <c:pt idx="337">
                  <c:v>3.6962009999999997E-2</c:v>
                </c:pt>
                <c:pt idx="338">
                  <c:v>2.0219029999999999E-2</c:v>
                </c:pt>
                <c:pt idx="339">
                  <c:v>-7.6383390000000004E-5</c:v>
                </c:pt>
                <c:pt idx="340">
                  <c:v>8.686427E-3</c:v>
                </c:pt>
                <c:pt idx="341">
                  <c:v>2.921694E-2</c:v>
                </c:pt>
                <c:pt idx="342">
                  <c:v>2.5149970000000001E-2</c:v>
                </c:pt>
                <c:pt idx="343">
                  <c:v>1.3713090000000001E-2</c:v>
                </c:pt>
                <c:pt idx="344">
                  <c:v>2.6773020000000002E-2</c:v>
                </c:pt>
                <c:pt idx="345">
                  <c:v>4.5603629999999999E-2</c:v>
                </c:pt>
                <c:pt idx="346">
                  <c:v>4.2228740000000001E-2</c:v>
                </c:pt>
                <c:pt idx="347">
                  <c:v>2.266864E-2</c:v>
                </c:pt>
                <c:pt idx="348">
                  <c:v>1.116291E-2</c:v>
                </c:pt>
                <c:pt idx="349">
                  <c:v>2.034733E-2</c:v>
                </c:pt>
                <c:pt idx="350">
                  <c:v>3.4385369999999998E-2</c:v>
                </c:pt>
                <c:pt idx="351">
                  <c:v>3.2576960000000002E-2</c:v>
                </c:pt>
                <c:pt idx="352">
                  <c:v>2.0696530000000001E-2</c:v>
                </c:pt>
                <c:pt idx="353">
                  <c:v>1.976841E-2</c:v>
                </c:pt>
                <c:pt idx="354">
                  <c:v>2.667305E-2</c:v>
                </c:pt>
                <c:pt idx="355">
                  <c:v>2.6328310000000001E-2</c:v>
                </c:pt>
                <c:pt idx="356">
                  <c:v>2.7237009999999999E-2</c:v>
                </c:pt>
                <c:pt idx="357">
                  <c:v>2.7500259999999999E-2</c:v>
                </c:pt>
                <c:pt idx="358">
                  <c:v>1.759612E-2</c:v>
                </c:pt>
                <c:pt idx="359">
                  <c:v>1.6227370000000001E-2</c:v>
                </c:pt>
                <c:pt idx="360">
                  <c:v>2.572638E-2</c:v>
                </c:pt>
                <c:pt idx="361">
                  <c:v>2.4112080000000001E-2</c:v>
                </c:pt>
                <c:pt idx="362">
                  <c:v>1.0758429999999999E-2</c:v>
                </c:pt>
                <c:pt idx="363">
                  <c:v>8.1742340000000007E-3</c:v>
                </c:pt>
                <c:pt idx="364">
                  <c:v>2.122098E-2</c:v>
                </c:pt>
                <c:pt idx="365">
                  <c:v>2.5372309999999999E-2</c:v>
                </c:pt>
                <c:pt idx="366">
                  <c:v>1.7072830000000001E-2</c:v>
                </c:pt>
                <c:pt idx="367">
                  <c:v>1.48652E-2</c:v>
                </c:pt>
                <c:pt idx="368">
                  <c:v>2.2066780000000001E-2</c:v>
                </c:pt>
                <c:pt idx="369">
                  <c:v>2.8300470000000001E-2</c:v>
                </c:pt>
                <c:pt idx="370">
                  <c:v>2.2616190000000001E-2</c:v>
                </c:pt>
                <c:pt idx="371">
                  <c:v>1.006785E-2</c:v>
                </c:pt>
                <c:pt idx="372">
                  <c:v>8.8546920000000008E-3</c:v>
                </c:pt>
                <c:pt idx="373">
                  <c:v>2.4748699999999998E-2</c:v>
                </c:pt>
                <c:pt idx="374">
                  <c:v>3.7720400000000001E-2</c:v>
                </c:pt>
                <c:pt idx="375">
                  <c:v>2.6552530000000001E-2</c:v>
                </c:pt>
                <c:pt idx="376">
                  <c:v>1.00202E-2</c:v>
                </c:pt>
                <c:pt idx="377">
                  <c:v>1.383648E-2</c:v>
                </c:pt>
                <c:pt idx="378">
                  <c:v>1.981919E-2</c:v>
                </c:pt>
                <c:pt idx="379">
                  <c:v>1.654636E-2</c:v>
                </c:pt>
                <c:pt idx="380">
                  <c:v>2.1352510000000002E-2</c:v>
                </c:pt>
                <c:pt idx="381">
                  <c:v>2.7838020000000002E-2</c:v>
                </c:pt>
                <c:pt idx="382">
                  <c:v>1.962794E-2</c:v>
                </c:pt>
                <c:pt idx="383">
                  <c:v>7.5984160000000002E-3</c:v>
                </c:pt>
                <c:pt idx="384">
                  <c:v>1.0149470000000001E-2</c:v>
                </c:pt>
                <c:pt idx="385">
                  <c:v>2.2986119999999999E-2</c:v>
                </c:pt>
                <c:pt idx="386">
                  <c:v>2.921255E-2</c:v>
                </c:pt>
                <c:pt idx="387">
                  <c:v>2.3294430000000001E-2</c:v>
                </c:pt>
                <c:pt idx="388">
                  <c:v>1.3263540000000001E-2</c:v>
                </c:pt>
                <c:pt idx="389">
                  <c:v>1.1784279999999999E-2</c:v>
                </c:pt>
                <c:pt idx="390">
                  <c:v>1.9518979999999998E-2</c:v>
                </c:pt>
                <c:pt idx="391">
                  <c:v>2.5042330000000002E-2</c:v>
                </c:pt>
                <c:pt idx="392">
                  <c:v>2.6187490000000001E-2</c:v>
                </c:pt>
                <c:pt idx="393">
                  <c:v>2.7744390000000001E-2</c:v>
                </c:pt>
                <c:pt idx="394">
                  <c:v>2.4823479999999998E-2</c:v>
                </c:pt>
                <c:pt idx="395">
                  <c:v>1.4483340000000001E-2</c:v>
                </c:pt>
                <c:pt idx="396">
                  <c:v>1.040926E-2</c:v>
                </c:pt>
                <c:pt idx="397">
                  <c:v>1.9376040000000001E-2</c:v>
                </c:pt>
                <c:pt idx="398">
                  <c:v>2.2830179999999999E-2</c:v>
                </c:pt>
                <c:pt idx="399">
                  <c:v>1.3961970000000001E-2</c:v>
                </c:pt>
                <c:pt idx="400">
                  <c:v>1.222431E-2</c:v>
                </c:pt>
                <c:pt idx="401">
                  <c:v>2.0144860000000001E-2</c:v>
                </c:pt>
                <c:pt idx="402">
                  <c:v>2.07964E-2</c:v>
                </c:pt>
                <c:pt idx="403">
                  <c:v>1.222615E-2</c:v>
                </c:pt>
                <c:pt idx="404">
                  <c:v>1.071546E-2</c:v>
                </c:pt>
                <c:pt idx="405">
                  <c:v>1.9147359999999999E-2</c:v>
                </c:pt>
                <c:pt idx="406">
                  <c:v>1.477737E-2</c:v>
                </c:pt>
                <c:pt idx="407">
                  <c:v>-1.727169E-3</c:v>
                </c:pt>
                <c:pt idx="408">
                  <c:v>-2.7036579999999998E-3</c:v>
                </c:pt>
                <c:pt idx="409">
                  <c:v>8.5466129999999998E-3</c:v>
                </c:pt>
                <c:pt idx="410">
                  <c:v>1.5775359999999999E-2</c:v>
                </c:pt>
                <c:pt idx="411">
                  <c:v>2.0116189999999999E-2</c:v>
                </c:pt>
                <c:pt idx="412">
                  <c:v>1.8527140000000001E-2</c:v>
                </c:pt>
                <c:pt idx="413">
                  <c:v>1.1699279999999999E-2</c:v>
                </c:pt>
                <c:pt idx="414">
                  <c:v>7.8084449999999998E-3</c:v>
                </c:pt>
                <c:pt idx="415">
                  <c:v>9.9416399999999999E-3</c:v>
                </c:pt>
                <c:pt idx="416">
                  <c:v>1.6328200000000001E-2</c:v>
                </c:pt>
                <c:pt idx="417">
                  <c:v>1.2671E-2</c:v>
                </c:pt>
                <c:pt idx="418">
                  <c:v>-3.399775E-4</c:v>
                </c:pt>
                <c:pt idx="419">
                  <c:v>8.6345789999999996E-4</c:v>
                </c:pt>
                <c:pt idx="420">
                  <c:v>1.379815E-2</c:v>
                </c:pt>
                <c:pt idx="421">
                  <c:v>1.8434160000000002E-2</c:v>
                </c:pt>
                <c:pt idx="422">
                  <c:v>1.092892E-2</c:v>
                </c:pt>
                <c:pt idx="423">
                  <c:v>2.8006519999999998E-3</c:v>
                </c:pt>
                <c:pt idx="424">
                  <c:v>5.9041329999999998E-3</c:v>
                </c:pt>
                <c:pt idx="425">
                  <c:v>1.0478070000000001E-2</c:v>
                </c:pt>
                <c:pt idx="426">
                  <c:v>-1.417352E-4</c:v>
                </c:pt>
                <c:pt idx="427">
                  <c:v>-1.5068069999999999E-2</c:v>
                </c:pt>
                <c:pt idx="428">
                  <c:v>-7.0326690000000001E-3</c:v>
                </c:pt>
                <c:pt idx="429">
                  <c:v>1.6646680000000001E-2</c:v>
                </c:pt>
                <c:pt idx="430">
                  <c:v>1.785082E-2</c:v>
                </c:pt>
                <c:pt idx="431">
                  <c:v>4.2044819999999998E-3</c:v>
                </c:pt>
                <c:pt idx="432">
                  <c:v>8.9779430000000004E-3</c:v>
                </c:pt>
                <c:pt idx="433">
                  <c:v>1.310645E-2</c:v>
                </c:pt>
                <c:pt idx="434">
                  <c:v>-2.8637599999999999E-3</c:v>
                </c:pt>
                <c:pt idx="435">
                  <c:v>-9.3459530000000006E-3</c:v>
                </c:pt>
                <c:pt idx="436">
                  <c:v>8.8540919999999992E-3</c:v>
                </c:pt>
                <c:pt idx="437">
                  <c:v>2.6109070000000002E-2</c:v>
                </c:pt>
                <c:pt idx="438">
                  <c:v>2.5769360000000002E-2</c:v>
                </c:pt>
                <c:pt idx="439">
                  <c:v>1.358289E-2</c:v>
                </c:pt>
                <c:pt idx="440">
                  <c:v>4.8400650000000002E-3</c:v>
                </c:pt>
                <c:pt idx="441">
                  <c:v>1.227958E-2</c:v>
                </c:pt>
                <c:pt idx="442">
                  <c:v>1.6757270000000001E-2</c:v>
                </c:pt>
                <c:pt idx="443">
                  <c:v>1.4000029999999999E-3</c:v>
                </c:pt>
                <c:pt idx="444">
                  <c:v>-1.165852E-2</c:v>
                </c:pt>
                <c:pt idx="445">
                  <c:v>-7.1875469999999999E-3</c:v>
                </c:pt>
                <c:pt idx="446">
                  <c:v>2.2053480000000002E-3</c:v>
                </c:pt>
                <c:pt idx="447">
                  <c:v>6.1389610000000001E-3</c:v>
                </c:pt>
                <c:pt idx="448">
                  <c:v>9.0000470000000006E-3</c:v>
                </c:pt>
                <c:pt idx="449">
                  <c:v>1.3562009999999999E-2</c:v>
                </c:pt>
                <c:pt idx="450">
                  <c:v>1.107932E-2</c:v>
                </c:pt>
                <c:pt idx="451">
                  <c:v>-1.1989430000000001E-3</c:v>
                </c:pt>
                <c:pt idx="452">
                  <c:v>-4.7834310000000003E-3</c:v>
                </c:pt>
                <c:pt idx="453">
                  <c:v>7.7686839999999997E-3</c:v>
                </c:pt>
                <c:pt idx="454">
                  <c:v>9.0963229999999999E-3</c:v>
                </c:pt>
                <c:pt idx="455">
                  <c:v>-4.2475949999999998E-3</c:v>
                </c:pt>
                <c:pt idx="456">
                  <c:v>2.017993E-4</c:v>
                </c:pt>
                <c:pt idx="457">
                  <c:v>1.98516E-2</c:v>
                </c:pt>
                <c:pt idx="458">
                  <c:v>2.4042870000000001E-2</c:v>
                </c:pt>
                <c:pt idx="459">
                  <c:v>1.147856E-2</c:v>
                </c:pt>
                <c:pt idx="460">
                  <c:v>7.0061109999999998E-3</c:v>
                </c:pt>
                <c:pt idx="461">
                  <c:v>1.256559E-2</c:v>
                </c:pt>
                <c:pt idx="462">
                  <c:v>1.001633E-2</c:v>
                </c:pt>
                <c:pt idx="463">
                  <c:v>5.0432000000000003E-3</c:v>
                </c:pt>
                <c:pt idx="464">
                  <c:v>9.0523219999999998E-3</c:v>
                </c:pt>
                <c:pt idx="465">
                  <c:v>1.5702529999999999E-2</c:v>
                </c:pt>
                <c:pt idx="466">
                  <c:v>1.6883510000000001E-2</c:v>
                </c:pt>
                <c:pt idx="467">
                  <c:v>1.5031620000000001E-2</c:v>
                </c:pt>
                <c:pt idx="468">
                  <c:v>1.6256489999999998E-2</c:v>
                </c:pt>
                <c:pt idx="469">
                  <c:v>1.644025E-2</c:v>
                </c:pt>
                <c:pt idx="470">
                  <c:v>8.9670310000000003E-3</c:v>
                </c:pt>
                <c:pt idx="471">
                  <c:v>2.5667989999999998E-4</c:v>
                </c:pt>
                <c:pt idx="472">
                  <c:v>-2.5683669999999998E-3</c:v>
                </c:pt>
                <c:pt idx="473">
                  <c:v>2.9075070000000001E-3</c:v>
                </c:pt>
                <c:pt idx="474">
                  <c:v>1.5254820000000001E-2</c:v>
                </c:pt>
                <c:pt idx="475">
                  <c:v>2.0694540000000001E-2</c:v>
                </c:pt>
                <c:pt idx="476">
                  <c:v>2.1459550000000001E-2</c:v>
                </c:pt>
                <c:pt idx="477">
                  <c:v>2.1075099999999999E-2</c:v>
                </c:pt>
                <c:pt idx="478">
                  <c:v>1.125542E-2</c:v>
                </c:pt>
                <c:pt idx="479">
                  <c:v>5.5609209999999999E-3</c:v>
                </c:pt>
                <c:pt idx="480">
                  <c:v>7.7170149999999998E-3</c:v>
                </c:pt>
                <c:pt idx="481">
                  <c:v>5.0970069999999998E-3</c:v>
                </c:pt>
                <c:pt idx="482">
                  <c:v>4.7217739999999998E-3</c:v>
                </c:pt>
                <c:pt idx="483">
                  <c:v>1.3851779999999999E-2</c:v>
                </c:pt>
                <c:pt idx="484">
                  <c:v>1.7928360000000001E-2</c:v>
                </c:pt>
                <c:pt idx="485">
                  <c:v>1.1932389999999999E-2</c:v>
                </c:pt>
                <c:pt idx="486">
                  <c:v>9.7277879999999994E-3</c:v>
                </c:pt>
                <c:pt idx="487">
                  <c:v>1.053053E-2</c:v>
                </c:pt>
                <c:pt idx="488">
                  <c:v>6.4250879999999998E-3</c:v>
                </c:pt>
                <c:pt idx="489">
                  <c:v>-2.0382429999999999E-3</c:v>
                </c:pt>
                <c:pt idx="490">
                  <c:v>-1.292461E-2</c:v>
                </c:pt>
                <c:pt idx="491">
                  <c:v>-1.429587E-2</c:v>
                </c:pt>
                <c:pt idx="492">
                  <c:v>-1.299978E-3</c:v>
                </c:pt>
                <c:pt idx="493">
                  <c:v>5.153538E-3</c:v>
                </c:pt>
                <c:pt idx="494">
                  <c:v>2.4726790000000002E-3</c:v>
                </c:pt>
                <c:pt idx="495">
                  <c:v>5.4111920000000004E-3</c:v>
                </c:pt>
                <c:pt idx="496">
                  <c:v>4.360348E-3</c:v>
                </c:pt>
                <c:pt idx="497">
                  <c:v>-3.261084E-3</c:v>
                </c:pt>
                <c:pt idx="498">
                  <c:v>-3.3121460000000002E-3</c:v>
                </c:pt>
                <c:pt idx="499">
                  <c:v>7.0776110000000004E-4</c:v>
                </c:pt>
                <c:pt idx="500">
                  <c:v>1.72251E-3</c:v>
                </c:pt>
                <c:pt idx="501">
                  <c:v>5.107505E-3</c:v>
                </c:pt>
                <c:pt idx="502">
                  <c:v>9.0467589999999997E-3</c:v>
                </c:pt>
                <c:pt idx="503">
                  <c:v>4.1671920000000001E-3</c:v>
                </c:pt>
                <c:pt idx="504">
                  <c:v>-1.4268029999999999E-3</c:v>
                </c:pt>
                <c:pt idx="505">
                  <c:v>5.7706160000000001E-3</c:v>
                </c:pt>
                <c:pt idx="506">
                  <c:v>1.2667329999999999E-2</c:v>
                </c:pt>
                <c:pt idx="507">
                  <c:v>6.0029669999999997E-3</c:v>
                </c:pt>
                <c:pt idx="508">
                  <c:v>1.134974E-3</c:v>
                </c:pt>
                <c:pt idx="509">
                  <c:v>1.0251619999999999E-2</c:v>
                </c:pt>
                <c:pt idx="510">
                  <c:v>1.9393779999999999E-2</c:v>
                </c:pt>
                <c:pt idx="511">
                  <c:v>1.168078E-2</c:v>
                </c:pt>
                <c:pt idx="512">
                  <c:v>-1.337626E-3</c:v>
                </c:pt>
                <c:pt idx="513">
                  <c:v>-6.609625E-3</c:v>
                </c:pt>
                <c:pt idx="514">
                  <c:v>-1.080412E-2</c:v>
                </c:pt>
                <c:pt idx="515">
                  <c:v>-6.0907729999999998E-3</c:v>
                </c:pt>
                <c:pt idx="516">
                  <c:v>1.107E-2</c:v>
                </c:pt>
                <c:pt idx="517">
                  <c:v>1.9145590000000001E-2</c:v>
                </c:pt>
                <c:pt idx="518">
                  <c:v>6.3577900000000003E-3</c:v>
                </c:pt>
                <c:pt idx="519">
                  <c:v>-7.7026079999999997E-3</c:v>
                </c:pt>
                <c:pt idx="520">
                  <c:v>2.3275409999999998E-3</c:v>
                </c:pt>
                <c:pt idx="521">
                  <c:v>2.4018399999999999E-2</c:v>
                </c:pt>
                <c:pt idx="522">
                  <c:v>2.4478260000000002E-2</c:v>
                </c:pt>
                <c:pt idx="523">
                  <c:v>7.7186010000000003E-3</c:v>
                </c:pt>
                <c:pt idx="524">
                  <c:v>2.6247499999999999E-3</c:v>
                </c:pt>
                <c:pt idx="525">
                  <c:v>6.9783800000000002E-3</c:v>
                </c:pt>
                <c:pt idx="526">
                  <c:v>6.5637220000000001E-3</c:v>
                </c:pt>
                <c:pt idx="527">
                  <c:v>3.650197E-3</c:v>
                </c:pt>
                <c:pt idx="528">
                  <c:v>3.7204880000000001E-3</c:v>
                </c:pt>
                <c:pt idx="529">
                  <c:v>6.9702100000000001E-3</c:v>
                </c:pt>
                <c:pt idx="530">
                  <c:v>1.170347E-3</c:v>
                </c:pt>
                <c:pt idx="531">
                  <c:v>-4.9518710000000001E-3</c:v>
                </c:pt>
                <c:pt idx="532">
                  <c:v>5.8562930000000003E-3</c:v>
                </c:pt>
                <c:pt idx="533">
                  <c:v>9.7515770000000009E-3</c:v>
                </c:pt>
                <c:pt idx="534">
                  <c:v>-4.5833169999999999E-3</c:v>
                </c:pt>
                <c:pt idx="535">
                  <c:v>-9.7961049999999994E-3</c:v>
                </c:pt>
                <c:pt idx="536">
                  <c:v>2.1401760000000001E-3</c:v>
                </c:pt>
                <c:pt idx="537">
                  <c:v>1.3594520000000001E-2</c:v>
                </c:pt>
                <c:pt idx="538">
                  <c:v>1.383586E-2</c:v>
                </c:pt>
                <c:pt idx="539">
                  <c:v>6.239545E-3</c:v>
                </c:pt>
                <c:pt idx="540">
                  <c:v>4.4752699999999999E-3</c:v>
                </c:pt>
                <c:pt idx="541">
                  <c:v>1.354288E-2</c:v>
                </c:pt>
                <c:pt idx="542">
                  <c:v>1.527602E-2</c:v>
                </c:pt>
                <c:pt idx="543">
                  <c:v>5.5780860000000003E-3</c:v>
                </c:pt>
                <c:pt idx="544">
                  <c:v>4.8680879999999996E-3</c:v>
                </c:pt>
                <c:pt idx="545">
                  <c:v>1.3204759999999999E-2</c:v>
                </c:pt>
                <c:pt idx="546">
                  <c:v>1.528095E-2</c:v>
                </c:pt>
                <c:pt idx="547">
                  <c:v>1.1869640000000001E-2</c:v>
                </c:pt>
                <c:pt idx="548">
                  <c:v>9.8674650000000006E-3</c:v>
                </c:pt>
                <c:pt idx="549">
                  <c:v>5.9397520000000004E-3</c:v>
                </c:pt>
                <c:pt idx="550">
                  <c:v>-3.221453E-3</c:v>
                </c:pt>
                <c:pt idx="551">
                  <c:v>-6.997306E-3</c:v>
                </c:pt>
                <c:pt idx="552">
                  <c:v>-7.4488819999999999E-5</c:v>
                </c:pt>
                <c:pt idx="553">
                  <c:v>1.1647309999999999E-2</c:v>
                </c:pt>
                <c:pt idx="554">
                  <c:v>2.2748709999999998E-2</c:v>
                </c:pt>
                <c:pt idx="555">
                  <c:v>1.831064E-2</c:v>
                </c:pt>
                <c:pt idx="556">
                  <c:v>-1.175401E-4</c:v>
                </c:pt>
                <c:pt idx="557">
                  <c:v>-7.2755449999999996E-3</c:v>
                </c:pt>
                <c:pt idx="558">
                  <c:v>-4.76357E-3</c:v>
                </c:pt>
                <c:pt idx="559">
                  <c:v>-4.3879990000000001E-3</c:v>
                </c:pt>
                <c:pt idx="560">
                  <c:v>3.6804839999999999E-3</c:v>
                </c:pt>
                <c:pt idx="561">
                  <c:v>1.237108E-2</c:v>
                </c:pt>
                <c:pt idx="562">
                  <c:v>5.3110980000000002E-3</c:v>
                </c:pt>
                <c:pt idx="563">
                  <c:v>-1.4960030000000001E-3</c:v>
                </c:pt>
                <c:pt idx="564">
                  <c:v>6.9009589999999999E-3</c:v>
                </c:pt>
                <c:pt idx="565">
                  <c:v>1.5327790000000001E-2</c:v>
                </c:pt>
                <c:pt idx="566">
                  <c:v>1.165388E-2</c:v>
                </c:pt>
                <c:pt idx="567">
                  <c:v>2.5717800000000001E-3</c:v>
                </c:pt>
                <c:pt idx="568">
                  <c:v>-9.4833530000000001E-4</c:v>
                </c:pt>
                <c:pt idx="569">
                  <c:v>1.6676480000000001E-3</c:v>
                </c:pt>
              </c:numCache>
            </c:numRef>
          </c:yVal>
          <c:smooth val="0"/>
        </c:ser>
        <c:ser>
          <c:idx val="1"/>
          <c:order val="1"/>
          <c:tx>
            <c:v>+500V (#2)</c:v>
          </c:tx>
          <c:spPr>
            <a:ln w="19050">
              <a:solidFill>
                <a:srgbClr val="0000FF"/>
              </a:solidFill>
            </a:ln>
          </c:spPr>
          <c:marker>
            <c:symbol val="none"/>
          </c:marker>
          <c:xVal>
            <c:numRef>
              <c:f>'HBM IV Curves Data'!$D$5:$D$574</c:f>
              <c:numCache>
                <c:formatCode>General</c:formatCode>
                <c:ptCount val="570"/>
                <c:pt idx="0">
                  <c:v>2.552457</c:v>
                </c:pt>
                <c:pt idx="1">
                  <c:v>2.6507079999999998</c:v>
                </c:pt>
                <c:pt idx="2">
                  <c:v>2.1113719999999998</c:v>
                </c:pt>
                <c:pt idx="3">
                  <c:v>2.3522820000000002</c:v>
                </c:pt>
                <c:pt idx="4">
                  <c:v>2.3519329999999998</c:v>
                </c:pt>
                <c:pt idx="5">
                  <c:v>1.344419</c:v>
                </c:pt>
                <c:pt idx="6">
                  <c:v>1.056505</c:v>
                </c:pt>
                <c:pt idx="7">
                  <c:v>1.2394970000000001</c:v>
                </c:pt>
                <c:pt idx="8">
                  <c:v>0.99911720000000004</c:v>
                </c:pt>
                <c:pt idx="9">
                  <c:v>1.149033</c:v>
                </c:pt>
                <c:pt idx="10">
                  <c:v>2.1994590000000001</c:v>
                </c:pt>
                <c:pt idx="11">
                  <c:v>2.7839489999999998</c:v>
                </c:pt>
                <c:pt idx="12">
                  <c:v>1.774111</c:v>
                </c:pt>
                <c:pt idx="13">
                  <c:v>0.74451820000000002</c:v>
                </c:pt>
                <c:pt idx="14">
                  <c:v>0.6626166</c:v>
                </c:pt>
                <c:pt idx="15">
                  <c:v>0.47754819999999998</c:v>
                </c:pt>
                <c:pt idx="16">
                  <c:v>7.7491270000000001E-2</c:v>
                </c:pt>
                <c:pt idx="17">
                  <c:v>-7.0707469999999994E-2</c:v>
                </c:pt>
                <c:pt idx="18">
                  <c:v>-0.91859610000000003</c:v>
                </c:pt>
                <c:pt idx="19">
                  <c:v>-1.867262</c:v>
                </c:pt>
                <c:pt idx="20">
                  <c:v>-1.1484319999999999</c:v>
                </c:pt>
                <c:pt idx="21">
                  <c:v>-1.447233E-3</c:v>
                </c:pt>
                <c:pt idx="22">
                  <c:v>0.35244979999999998</c:v>
                </c:pt>
                <c:pt idx="23">
                  <c:v>7.0782520000000002E-2</c:v>
                </c:pt>
                <c:pt idx="24">
                  <c:v>-5.5935319999999997E-2</c:v>
                </c:pt>
                <c:pt idx="25">
                  <c:v>1.347102</c:v>
                </c:pt>
                <c:pt idx="26">
                  <c:v>3.0735779999999999</c:v>
                </c:pt>
                <c:pt idx="27">
                  <c:v>2.9252280000000002</c:v>
                </c:pt>
                <c:pt idx="28">
                  <c:v>1.4690559999999999</c:v>
                </c:pt>
                <c:pt idx="29">
                  <c:v>0.81375489999999995</c:v>
                </c:pt>
                <c:pt idx="30">
                  <c:v>1.5303249999999999</c:v>
                </c:pt>
                <c:pt idx="31">
                  <c:v>1.872204</c:v>
                </c:pt>
                <c:pt idx="32">
                  <c:v>0.30690669999999998</c:v>
                </c:pt>
                <c:pt idx="33">
                  <c:v>-1.362473</c:v>
                </c:pt>
                <c:pt idx="34">
                  <c:v>-0.67302859999999998</c:v>
                </c:pt>
                <c:pt idx="35">
                  <c:v>0.25002390000000002</c:v>
                </c:pt>
                <c:pt idx="36">
                  <c:v>-0.3280187</c:v>
                </c:pt>
                <c:pt idx="37">
                  <c:v>-0.30296529999999999</c:v>
                </c:pt>
                <c:pt idx="38">
                  <c:v>0.1189369</c:v>
                </c:pt>
                <c:pt idx="39">
                  <c:v>-0.25206289999999998</c:v>
                </c:pt>
                <c:pt idx="40">
                  <c:v>5.7414369999999999E-2</c:v>
                </c:pt>
                <c:pt idx="41">
                  <c:v>1.5018009999999999</c:v>
                </c:pt>
                <c:pt idx="42">
                  <c:v>2.058478</c:v>
                </c:pt>
                <c:pt idx="43">
                  <c:v>0.98955979999999999</c:v>
                </c:pt>
                <c:pt idx="44">
                  <c:v>3.1729640000000003E-2</c:v>
                </c:pt>
                <c:pt idx="45">
                  <c:v>-0.19539599999999999</c:v>
                </c:pt>
                <c:pt idx="46">
                  <c:v>-0.41459610000000002</c:v>
                </c:pt>
                <c:pt idx="47">
                  <c:v>-6.9231550000000003E-2</c:v>
                </c:pt>
                <c:pt idx="48">
                  <c:v>0.3813011</c:v>
                </c:pt>
                <c:pt idx="49">
                  <c:v>6.5659060000000005E-2</c:v>
                </c:pt>
                <c:pt idx="50">
                  <c:v>0.61342980000000003</c:v>
                </c:pt>
                <c:pt idx="51">
                  <c:v>1.6922140000000001</c:v>
                </c:pt>
                <c:pt idx="52">
                  <c:v>1.4610540000000001</c:v>
                </c:pt>
                <c:pt idx="53">
                  <c:v>0.82781329999999997</c:v>
                </c:pt>
                <c:pt idx="54">
                  <c:v>0.69700099999999998</c:v>
                </c:pt>
                <c:pt idx="55">
                  <c:v>0.59536599999999995</c:v>
                </c:pt>
                <c:pt idx="56">
                  <c:v>0.12702260000000001</c:v>
                </c:pt>
                <c:pt idx="57">
                  <c:v>-0.22131970000000001</c:v>
                </c:pt>
                <c:pt idx="58">
                  <c:v>0.61884620000000001</c:v>
                </c:pt>
                <c:pt idx="59">
                  <c:v>1.8533269999999999</c:v>
                </c:pt>
                <c:pt idx="60">
                  <c:v>1.687243</c:v>
                </c:pt>
                <c:pt idx="61">
                  <c:v>0.57881400000000005</c:v>
                </c:pt>
                <c:pt idx="62">
                  <c:v>0.19544690000000001</c:v>
                </c:pt>
                <c:pt idx="63">
                  <c:v>0.61683509999999997</c:v>
                </c:pt>
                <c:pt idx="64">
                  <c:v>8.8387579999999993E-2</c:v>
                </c:pt>
                <c:pt idx="65">
                  <c:v>-1.4854620000000001</c:v>
                </c:pt>
                <c:pt idx="66">
                  <c:v>-2.2322220000000002</c:v>
                </c:pt>
                <c:pt idx="67">
                  <c:v>-2.128571</c:v>
                </c:pt>
                <c:pt idx="68">
                  <c:v>-1.7676940000000001</c:v>
                </c:pt>
                <c:pt idx="69">
                  <c:v>-0.96814800000000001</c:v>
                </c:pt>
                <c:pt idx="70">
                  <c:v>-0.28076259999999997</c:v>
                </c:pt>
                <c:pt idx="71">
                  <c:v>-0.27990300000000001</c:v>
                </c:pt>
                <c:pt idx="72">
                  <c:v>-0.59817169999999997</c:v>
                </c:pt>
                <c:pt idx="73">
                  <c:v>-0.68777889999999997</c:v>
                </c:pt>
                <c:pt idx="74">
                  <c:v>0.1086216</c:v>
                </c:pt>
                <c:pt idx="75">
                  <c:v>1.448305</c:v>
                </c:pt>
                <c:pt idx="76">
                  <c:v>1.1034040000000001</c:v>
                </c:pt>
                <c:pt idx="77">
                  <c:v>-0.61038599999999998</c:v>
                </c:pt>
                <c:pt idx="78">
                  <c:v>-0.71963379999999999</c:v>
                </c:pt>
                <c:pt idx="79">
                  <c:v>0.37447390000000003</c:v>
                </c:pt>
                <c:pt idx="80">
                  <c:v>0.98840640000000002</c:v>
                </c:pt>
                <c:pt idx="81">
                  <c:v>1.957228</c:v>
                </c:pt>
                <c:pt idx="82">
                  <c:v>2.8388979999999999</c:v>
                </c:pt>
                <c:pt idx="83">
                  <c:v>2.7647930000000001</c:v>
                </c:pt>
                <c:pt idx="84">
                  <c:v>2.5053800000000002</c:v>
                </c:pt>
                <c:pt idx="85">
                  <c:v>1.6576949999999999</c:v>
                </c:pt>
                <c:pt idx="86">
                  <c:v>0.52706229999999998</c:v>
                </c:pt>
                <c:pt idx="87">
                  <c:v>0.61678100000000002</c:v>
                </c:pt>
                <c:pt idx="88">
                  <c:v>0.98322010000000004</c:v>
                </c:pt>
                <c:pt idx="89">
                  <c:v>8.2808709999999994E-2</c:v>
                </c:pt>
                <c:pt idx="90">
                  <c:v>-0.44239139999999999</c:v>
                </c:pt>
                <c:pt idx="91">
                  <c:v>0.56251390000000001</c:v>
                </c:pt>
                <c:pt idx="92">
                  <c:v>1.134652</c:v>
                </c:pt>
                <c:pt idx="93">
                  <c:v>0.47026859999999998</c:v>
                </c:pt>
                <c:pt idx="94">
                  <c:v>-0.33981309999999998</c:v>
                </c:pt>
                <c:pt idx="95">
                  <c:v>-0.2421382</c:v>
                </c:pt>
                <c:pt idx="96">
                  <c:v>0.36103750000000001</c:v>
                </c:pt>
                <c:pt idx="97">
                  <c:v>0.69051989999999996</c:v>
                </c:pt>
                <c:pt idx="98">
                  <c:v>1.702914</c:v>
                </c:pt>
                <c:pt idx="99">
                  <c:v>2.9779170000000001</c:v>
                </c:pt>
                <c:pt idx="100">
                  <c:v>2.5641850000000002</c:v>
                </c:pt>
                <c:pt idx="101">
                  <c:v>1.2233769999999999</c:v>
                </c:pt>
                <c:pt idx="102">
                  <c:v>0.79425920000000005</c:v>
                </c:pt>
                <c:pt idx="103">
                  <c:v>0.87605860000000002</c:v>
                </c:pt>
                <c:pt idx="104">
                  <c:v>1.1912339999999999</c:v>
                </c:pt>
                <c:pt idx="105">
                  <c:v>2.1645530000000002</c:v>
                </c:pt>
                <c:pt idx="106">
                  <c:v>2.6175090000000001</c:v>
                </c:pt>
                <c:pt idx="107">
                  <c:v>1.9245749999999999</c:v>
                </c:pt>
                <c:pt idx="108">
                  <c:v>1.2268870000000001</c:v>
                </c:pt>
                <c:pt idx="109">
                  <c:v>1.085213</c:v>
                </c:pt>
                <c:pt idx="110">
                  <c:v>1.032405</c:v>
                </c:pt>
                <c:pt idx="111">
                  <c:v>0.63220889999999996</c:v>
                </c:pt>
                <c:pt idx="112">
                  <c:v>-8.7510030000000003E-2</c:v>
                </c:pt>
                <c:pt idx="113">
                  <c:v>-0.50172720000000004</c:v>
                </c:pt>
                <c:pt idx="114">
                  <c:v>-0.28486800000000001</c:v>
                </c:pt>
                <c:pt idx="115">
                  <c:v>-3.3086949999999997E-2</c:v>
                </c:pt>
                <c:pt idx="116">
                  <c:v>3.8086019999999998E-2</c:v>
                </c:pt>
                <c:pt idx="117">
                  <c:v>-0.32266630000000002</c:v>
                </c:pt>
                <c:pt idx="118">
                  <c:v>-1.275318</c:v>
                </c:pt>
                <c:pt idx="119">
                  <c:v>-1.53217</c:v>
                </c:pt>
                <c:pt idx="120">
                  <c:v>4.9002299999999999E-2</c:v>
                </c:pt>
                <c:pt idx="121">
                  <c:v>2.1623830000000002</c:v>
                </c:pt>
                <c:pt idx="122">
                  <c:v>2.4327580000000002</c:v>
                </c:pt>
                <c:pt idx="123">
                  <c:v>1.252362</c:v>
                </c:pt>
                <c:pt idx="124">
                  <c:v>0.18229860000000001</c:v>
                </c:pt>
                <c:pt idx="125">
                  <c:v>-0.83340170000000002</c:v>
                </c:pt>
                <c:pt idx="126">
                  <c:v>-1.3035639999999999</c:v>
                </c:pt>
                <c:pt idx="127">
                  <c:v>-0.46839930000000002</c:v>
                </c:pt>
                <c:pt idx="128">
                  <c:v>0.43559629999999999</c:v>
                </c:pt>
                <c:pt idx="129">
                  <c:v>0.4337821</c:v>
                </c:pt>
                <c:pt idx="130">
                  <c:v>0.60190299999999997</c:v>
                </c:pt>
                <c:pt idx="131">
                  <c:v>1.276969</c:v>
                </c:pt>
                <c:pt idx="132">
                  <c:v>1.1050580000000001</c:v>
                </c:pt>
                <c:pt idx="133">
                  <c:v>-0.25342490000000001</c:v>
                </c:pt>
                <c:pt idx="134">
                  <c:v>-0.97239229999999999</c:v>
                </c:pt>
                <c:pt idx="135">
                  <c:v>-9.0037889999999999E-3</c:v>
                </c:pt>
                <c:pt idx="136">
                  <c:v>0.9406639</c:v>
                </c:pt>
                <c:pt idx="137">
                  <c:v>0.1621292</c:v>
                </c:pt>
                <c:pt idx="138">
                  <c:v>-1.0620039999999999</c:v>
                </c:pt>
                <c:pt idx="139">
                  <c:v>-0.40563870000000002</c:v>
                </c:pt>
                <c:pt idx="140">
                  <c:v>0.57120499999999996</c:v>
                </c:pt>
                <c:pt idx="141">
                  <c:v>-0.51987629999999996</c:v>
                </c:pt>
                <c:pt idx="142">
                  <c:v>-1.460909</c:v>
                </c:pt>
                <c:pt idx="143">
                  <c:v>-8.4378359999999999E-2</c:v>
                </c:pt>
                <c:pt idx="144">
                  <c:v>1.9390179999999999</c:v>
                </c:pt>
                <c:pt idx="145">
                  <c:v>1.869845</c:v>
                </c:pt>
                <c:pt idx="146">
                  <c:v>-0.1585945</c:v>
                </c:pt>
                <c:pt idx="147">
                  <c:v>-0.89639310000000005</c:v>
                </c:pt>
                <c:pt idx="148">
                  <c:v>8.6215589999999995E-2</c:v>
                </c:pt>
                <c:pt idx="149">
                  <c:v>0.41023789999999999</c:v>
                </c:pt>
                <c:pt idx="150">
                  <c:v>6.6906640000000003E-2</c:v>
                </c:pt>
                <c:pt idx="151">
                  <c:v>-0.1013648</c:v>
                </c:pt>
                <c:pt idx="152">
                  <c:v>-0.1123333</c:v>
                </c:pt>
                <c:pt idx="153">
                  <c:v>5.502547E-2</c:v>
                </c:pt>
                <c:pt idx="154">
                  <c:v>0.1772601</c:v>
                </c:pt>
                <c:pt idx="155">
                  <c:v>0.80160640000000005</c:v>
                </c:pt>
                <c:pt idx="156">
                  <c:v>1.8131379999999999</c:v>
                </c:pt>
                <c:pt idx="157">
                  <c:v>1.0743560000000001</c:v>
                </c:pt>
                <c:pt idx="158">
                  <c:v>-0.71438349999999995</c:v>
                </c:pt>
                <c:pt idx="159">
                  <c:v>-0.50619550000000002</c:v>
                </c:pt>
                <c:pt idx="160">
                  <c:v>0.68502700000000005</c:v>
                </c:pt>
                <c:pt idx="161">
                  <c:v>0.13812379999999999</c:v>
                </c:pt>
                <c:pt idx="162">
                  <c:v>-0.85030479999999997</c:v>
                </c:pt>
                <c:pt idx="163">
                  <c:v>-0.1636331</c:v>
                </c:pt>
                <c:pt idx="164">
                  <c:v>0.63794300000000004</c:v>
                </c:pt>
                <c:pt idx="165">
                  <c:v>0.38865070000000002</c:v>
                </c:pt>
                <c:pt idx="166">
                  <c:v>0.65593809999999997</c:v>
                </c:pt>
                <c:pt idx="167">
                  <c:v>1.4702170000000001</c:v>
                </c:pt>
                <c:pt idx="168">
                  <c:v>1.416234</c:v>
                </c:pt>
                <c:pt idx="169">
                  <c:v>0.15302199999999999</c:v>
                </c:pt>
                <c:pt idx="170">
                  <c:v>-0.7313655</c:v>
                </c:pt>
                <c:pt idx="171">
                  <c:v>0.1077164</c:v>
                </c:pt>
                <c:pt idx="172">
                  <c:v>0.69109509999999996</c:v>
                </c:pt>
                <c:pt idx="173">
                  <c:v>0.35445559999999998</c:v>
                </c:pt>
                <c:pt idx="174">
                  <c:v>1.142439</c:v>
                </c:pt>
                <c:pt idx="175">
                  <c:v>1.9643900000000001</c:v>
                </c:pt>
                <c:pt idx="176">
                  <c:v>0.63167419999999996</c:v>
                </c:pt>
                <c:pt idx="177">
                  <c:v>-0.68414249999999999</c:v>
                </c:pt>
                <c:pt idx="178">
                  <c:v>8.4561499999999998E-2</c:v>
                </c:pt>
                <c:pt idx="179">
                  <c:v>0.50967039999999997</c:v>
                </c:pt>
                <c:pt idx="180">
                  <c:v>0.22909689999999999</c:v>
                </c:pt>
                <c:pt idx="181">
                  <c:v>1.5093049999999999</c:v>
                </c:pt>
                <c:pt idx="182">
                  <c:v>2.9892569999999998</c:v>
                </c:pt>
                <c:pt idx="183">
                  <c:v>3.1703480000000002</c:v>
                </c:pt>
                <c:pt idx="184">
                  <c:v>2.7197819999999999</c:v>
                </c:pt>
                <c:pt idx="185">
                  <c:v>1.4590380000000001</c:v>
                </c:pt>
                <c:pt idx="186">
                  <c:v>0.16525780000000001</c:v>
                </c:pt>
                <c:pt idx="187">
                  <c:v>-5.2948710000000003E-2</c:v>
                </c:pt>
                <c:pt idx="188">
                  <c:v>-0.4095106</c:v>
                </c:pt>
                <c:pt idx="189">
                  <c:v>-0.9288206</c:v>
                </c:pt>
                <c:pt idx="190">
                  <c:v>-0.36559839999999999</c:v>
                </c:pt>
                <c:pt idx="191">
                  <c:v>0.56192690000000001</c:v>
                </c:pt>
                <c:pt idx="192">
                  <c:v>0.90899989999999997</c:v>
                </c:pt>
                <c:pt idx="193">
                  <c:v>0.6651861</c:v>
                </c:pt>
                <c:pt idx="194">
                  <c:v>0.1621899</c:v>
                </c:pt>
                <c:pt idx="195">
                  <c:v>-0.39897280000000002</c:v>
                </c:pt>
                <c:pt idx="196">
                  <c:v>-0.67204280000000005</c:v>
                </c:pt>
                <c:pt idx="197">
                  <c:v>0.12935469999999999</c:v>
                </c:pt>
                <c:pt idx="198">
                  <c:v>1.3795390000000001</c:v>
                </c:pt>
                <c:pt idx="199">
                  <c:v>1.0547150000000001</c:v>
                </c:pt>
                <c:pt idx="200">
                  <c:v>-0.45162150000000001</c:v>
                </c:pt>
                <c:pt idx="201">
                  <c:v>-1.1428970000000001</c:v>
                </c:pt>
                <c:pt idx="202">
                  <c:v>-1.1549590000000001</c:v>
                </c:pt>
                <c:pt idx="203">
                  <c:v>-0.61903600000000003</c:v>
                </c:pt>
                <c:pt idx="204">
                  <c:v>0.34894399999999998</c:v>
                </c:pt>
                <c:pt idx="205">
                  <c:v>0.56774190000000002</c:v>
                </c:pt>
                <c:pt idx="206">
                  <c:v>0.25066480000000002</c:v>
                </c:pt>
                <c:pt idx="207">
                  <c:v>0.2278182</c:v>
                </c:pt>
                <c:pt idx="208">
                  <c:v>0.11989619999999999</c:v>
                </c:pt>
                <c:pt idx="209">
                  <c:v>-0.46059070000000002</c:v>
                </c:pt>
                <c:pt idx="210">
                  <c:v>-0.46981050000000002</c:v>
                </c:pt>
                <c:pt idx="211">
                  <c:v>0.64165380000000005</c:v>
                </c:pt>
                <c:pt idx="212">
                  <c:v>1.5115209999999999</c:v>
                </c:pt>
                <c:pt idx="213">
                  <c:v>1.338346</c:v>
                </c:pt>
                <c:pt idx="214">
                  <c:v>0.89304989999999995</c:v>
                </c:pt>
                <c:pt idx="215">
                  <c:v>0.80014289999999999</c:v>
                </c:pt>
                <c:pt idx="216">
                  <c:v>0.96933809999999998</c:v>
                </c:pt>
                <c:pt idx="217">
                  <c:v>0.98817719999999998</c:v>
                </c:pt>
                <c:pt idx="218">
                  <c:v>0.7522643</c:v>
                </c:pt>
                <c:pt idx="219">
                  <c:v>0.47445310000000002</c:v>
                </c:pt>
                <c:pt idx="220">
                  <c:v>3.4870180000000001E-2</c:v>
                </c:pt>
                <c:pt idx="221">
                  <c:v>-0.60077349999999996</c:v>
                </c:pt>
                <c:pt idx="222">
                  <c:v>-1.3785559999999999</c:v>
                </c:pt>
                <c:pt idx="223">
                  <c:v>-1.695252</c:v>
                </c:pt>
                <c:pt idx="224">
                  <c:v>-0.51489499999999999</c:v>
                </c:pt>
                <c:pt idx="225">
                  <c:v>0.93342259999999999</c:v>
                </c:pt>
                <c:pt idx="226">
                  <c:v>0.67271460000000005</c:v>
                </c:pt>
                <c:pt idx="227">
                  <c:v>-6.228268E-2</c:v>
                </c:pt>
                <c:pt idx="228">
                  <c:v>0.20626720000000001</c:v>
                </c:pt>
                <c:pt idx="229">
                  <c:v>0.66763119999999998</c:v>
                </c:pt>
                <c:pt idx="230">
                  <c:v>0.80026419999999998</c:v>
                </c:pt>
                <c:pt idx="231">
                  <c:v>0.55155690000000002</c:v>
                </c:pt>
                <c:pt idx="232">
                  <c:v>0.41709619999999997</c:v>
                </c:pt>
                <c:pt idx="233">
                  <c:v>0.6527406</c:v>
                </c:pt>
                <c:pt idx="234">
                  <c:v>0.25320399999999998</c:v>
                </c:pt>
                <c:pt idx="235">
                  <c:v>-8.4862049999999994E-2</c:v>
                </c:pt>
                <c:pt idx="236">
                  <c:v>0.2215192</c:v>
                </c:pt>
                <c:pt idx="237">
                  <c:v>-0.19840720000000001</c:v>
                </c:pt>
                <c:pt idx="238">
                  <c:v>-0.66877039999999999</c:v>
                </c:pt>
                <c:pt idx="239">
                  <c:v>0.37756420000000002</c:v>
                </c:pt>
                <c:pt idx="240">
                  <c:v>1.719144</c:v>
                </c:pt>
                <c:pt idx="241">
                  <c:v>1.659009</c:v>
                </c:pt>
                <c:pt idx="242">
                  <c:v>1.0121150000000001</c:v>
                </c:pt>
                <c:pt idx="243">
                  <c:v>0.30961919999999998</c:v>
                </c:pt>
                <c:pt idx="244">
                  <c:v>-0.90747610000000001</c:v>
                </c:pt>
                <c:pt idx="245">
                  <c:v>-1.1301859999999999</c:v>
                </c:pt>
                <c:pt idx="246">
                  <c:v>0.28448909999999999</c:v>
                </c:pt>
                <c:pt idx="247">
                  <c:v>1.106744</c:v>
                </c:pt>
                <c:pt idx="248">
                  <c:v>-7.130744E-2</c:v>
                </c:pt>
                <c:pt idx="249">
                  <c:v>-1.7526060000000001</c:v>
                </c:pt>
                <c:pt idx="250">
                  <c:v>-2.07172</c:v>
                </c:pt>
                <c:pt idx="251">
                  <c:v>-1.3347709999999999</c:v>
                </c:pt>
                <c:pt idx="252">
                  <c:v>-0.99956869999999998</c:v>
                </c:pt>
                <c:pt idx="253">
                  <c:v>-1.9221440000000001</c:v>
                </c:pt>
                <c:pt idx="254">
                  <c:v>-2.4787509999999999</c:v>
                </c:pt>
                <c:pt idx="255">
                  <c:v>-1.533296</c:v>
                </c:pt>
                <c:pt idx="256">
                  <c:v>-1.176912</c:v>
                </c:pt>
                <c:pt idx="257">
                  <c:v>-1.177019</c:v>
                </c:pt>
                <c:pt idx="258">
                  <c:v>-0.29424499999999998</c:v>
                </c:pt>
                <c:pt idx="259">
                  <c:v>-0.51597009999999999</c:v>
                </c:pt>
                <c:pt idx="260">
                  <c:v>-1.1411070000000001</c:v>
                </c:pt>
                <c:pt idx="261">
                  <c:v>0.35784510000000003</c:v>
                </c:pt>
                <c:pt idx="262">
                  <c:v>1.772662</c:v>
                </c:pt>
                <c:pt idx="263">
                  <c:v>1.0056389999999999</c:v>
                </c:pt>
                <c:pt idx="264">
                  <c:v>-0.334345</c:v>
                </c:pt>
                <c:pt idx="265">
                  <c:v>-1.2145570000000001</c:v>
                </c:pt>
                <c:pt idx="266">
                  <c:v>-1.415559</c:v>
                </c:pt>
                <c:pt idx="267">
                  <c:v>-0.42051339999999998</c:v>
                </c:pt>
                <c:pt idx="268">
                  <c:v>0.26612150000000001</c:v>
                </c:pt>
                <c:pt idx="269">
                  <c:v>-0.69441750000000002</c:v>
                </c:pt>
                <c:pt idx="270">
                  <c:v>-1.3960710000000001</c:v>
                </c:pt>
                <c:pt idx="271">
                  <c:v>-1.0411220000000001</c:v>
                </c:pt>
                <c:pt idx="272">
                  <c:v>-0.22466749999999999</c:v>
                </c:pt>
                <c:pt idx="273">
                  <c:v>1.1501779999999999</c:v>
                </c:pt>
                <c:pt idx="274">
                  <c:v>1.5437780000000001</c:v>
                </c:pt>
                <c:pt idx="275">
                  <c:v>0.15105679999999999</c:v>
                </c:pt>
                <c:pt idx="276">
                  <c:v>-1.2983629999999999</c:v>
                </c:pt>
                <c:pt idx="277">
                  <c:v>-1.477257</c:v>
                </c:pt>
                <c:pt idx="278">
                  <c:v>-0.4374537</c:v>
                </c:pt>
                <c:pt idx="279">
                  <c:v>0.44874049999999999</c:v>
                </c:pt>
                <c:pt idx="280">
                  <c:v>0.24783759999999999</c:v>
                </c:pt>
                <c:pt idx="281">
                  <c:v>4.6077740000000002E-3</c:v>
                </c:pt>
                <c:pt idx="282">
                  <c:v>0.31810620000000001</c:v>
                </c:pt>
                <c:pt idx="283">
                  <c:v>0.60284789999999999</c:v>
                </c:pt>
                <c:pt idx="284">
                  <c:v>0.22091230000000001</c:v>
                </c:pt>
                <c:pt idx="285">
                  <c:v>-0.43567430000000001</c:v>
                </c:pt>
                <c:pt idx="286">
                  <c:v>-0.37809579999999998</c:v>
                </c:pt>
                <c:pt idx="287">
                  <c:v>-5.7070310000000004E-3</c:v>
                </c:pt>
                <c:pt idx="288">
                  <c:v>0.2161817</c:v>
                </c:pt>
                <c:pt idx="289">
                  <c:v>1.0558690000000001E-2</c:v>
                </c:pt>
                <c:pt idx="290">
                  <c:v>2.999835E-2</c:v>
                </c:pt>
                <c:pt idx="291">
                  <c:v>1.0065630000000001</c:v>
                </c:pt>
                <c:pt idx="292">
                  <c:v>0.29306710000000002</c:v>
                </c:pt>
                <c:pt idx="293">
                  <c:v>-1.947967</c:v>
                </c:pt>
                <c:pt idx="294">
                  <c:v>-1.6381680000000001</c:v>
                </c:pt>
                <c:pt idx="295">
                  <c:v>0.54117440000000006</c:v>
                </c:pt>
                <c:pt idx="296">
                  <c:v>1.2895019999999999</c:v>
                </c:pt>
                <c:pt idx="297">
                  <c:v>0.94340290000000004</c:v>
                </c:pt>
                <c:pt idx="298">
                  <c:v>0.71924399999999999</c:v>
                </c:pt>
                <c:pt idx="299">
                  <c:v>8.1530829999999999E-2</c:v>
                </c:pt>
                <c:pt idx="300">
                  <c:v>-0.76030359999999997</c:v>
                </c:pt>
                <c:pt idx="301">
                  <c:v>-1.187438</c:v>
                </c:pt>
                <c:pt idx="302">
                  <c:v>-1.293485</c:v>
                </c:pt>
                <c:pt idx="303">
                  <c:v>-0.82566470000000003</c:v>
                </c:pt>
                <c:pt idx="304">
                  <c:v>0.31732270000000001</c:v>
                </c:pt>
                <c:pt idx="305">
                  <c:v>0.94775670000000001</c:v>
                </c:pt>
                <c:pt idx="306">
                  <c:v>0.24235129999999999</c:v>
                </c:pt>
                <c:pt idx="307">
                  <c:v>-0.80615250000000005</c:v>
                </c:pt>
                <c:pt idx="308">
                  <c:v>-1.6502300000000001</c:v>
                </c:pt>
                <c:pt idx="309">
                  <c:v>-1.8513839999999999</c:v>
                </c:pt>
                <c:pt idx="310">
                  <c:v>-0.70352999999999999</c:v>
                </c:pt>
                <c:pt idx="311">
                  <c:v>0.49889129999999998</c:v>
                </c:pt>
                <c:pt idx="312">
                  <c:v>0.48871969999999998</c:v>
                </c:pt>
                <c:pt idx="313">
                  <c:v>-0.19417599999999999</c:v>
                </c:pt>
                <c:pt idx="314">
                  <c:v>-0.83099650000000003</c:v>
                </c:pt>
                <c:pt idx="315">
                  <c:v>-1.9518340000000001</c:v>
                </c:pt>
                <c:pt idx="316">
                  <c:v>-3.719894</c:v>
                </c:pt>
                <c:pt idx="317">
                  <c:v>-3.4212289999999999</c:v>
                </c:pt>
                <c:pt idx="318">
                  <c:v>-0.43668570000000001</c:v>
                </c:pt>
                <c:pt idx="319">
                  <c:v>0.81287189999999998</c:v>
                </c:pt>
                <c:pt idx="320">
                  <c:v>-0.82171430000000001</c:v>
                </c:pt>
                <c:pt idx="321">
                  <c:v>-1.429081</c:v>
                </c:pt>
                <c:pt idx="322">
                  <c:v>-0.3557226</c:v>
                </c:pt>
                <c:pt idx="323">
                  <c:v>0.41130109999999998</c:v>
                </c:pt>
                <c:pt idx="324">
                  <c:v>0.9241395</c:v>
                </c:pt>
                <c:pt idx="325">
                  <c:v>1.0402910000000001</c:v>
                </c:pt>
                <c:pt idx="326">
                  <c:v>0.67385969999999995</c:v>
                </c:pt>
                <c:pt idx="327">
                  <c:v>0.80478959999999999</c:v>
                </c:pt>
                <c:pt idx="328">
                  <c:v>1.2715989999999999</c:v>
                </c:pt>
                <c:pt idx="329">
                  <c:v>1.049248</c:v>
                </c:pt>
                <c:pt idx="330">
                  <c:v>-0.1390506</c:v>
                </c:pt>
                <c:pt idx="331">
                  <c:v>-0.80116390000000004</c:v>
                </c:pt>
                <c:pt idx="332">
                  <c:v>-0.15548190000000001</c:v>
                </c:pt>
                <c:pt idx="333">
                  <c:v>7.7033859999999996E-3</c:v>
                </c:pt>
                <c:pt idx="334">
                  <c:v>-0.45365119999999998</c:v>
                </c:pt>
                <c:pt idx="335">
                  <c:v>-0.14116029999999999</c:v>
                </c:pt>
                <c:pt idx="336">
                  <c:v>7.5236559999999994E-2</c:v>
                </c:pt>
                <c:pt idx="337">
                  <c:v>-0.48520609999999997</c:v>
                </c:pt>
                <c:pt idx="338">
                  <c:v>-0.68886480000000005</c:v>
                </c:pt>
                <c:pt idx="339">
                  <c:v>-0.22994429999999999</c:v>
                </c:pt>
                <c:pt idx="340">
                  <c:v>0.46068340000000002</c:v>
                </c:pt>
                <c:pt idx="341">
                  <c:v>1.0462940000000001</c:v>
                </c:pt>
                <c:pt idx="342">
                  <c:v>1.0682199999999999</c:v>
                </c:pt>
                <c:pt idx="343">
                  <c:v>0.77576149999999999</c:v>
                </c:pt>
                <c:pt idx="344">
                  <c:v>0.37816860000000002</c:v>
                </c:pt>
                <c:pt idx="345">
                  <c:v>0.2146294</c:v>
                </c:pt>
                <c:pt idx="346">
                  <c:v>1.0494079999999999</c:v>
                </c:pt>
                <c:pt idx="347">
                  <c:v>1.581534</c:v>
                </c:pt>
                <c:pt idx="348">
                  <c:v>0.63125050000000005</c:v>
                </c:pt>
                <c:pt idx="349">
                  <c:v>-0.42095749999999998</c:v>
                </c:pt>
                <c:pt idx="350">
                  <c:v>-0.68363839999999998</c:v>
                </c:pt>
                <c:pt idx="351">
                  <c:v>-0.85569709999999999</c:v>
                </c:pt>
                <c:pt idx="352">
                  <c:v>-1.307639</c:v>
                </c:pt>
                <c:pt idx="353">
                  <c:v>-0.89992209999999995</c:v>
                </c:pt>
                <c:pt idx="354">
                  <c:v>0.48944470000000001</c:v>
                </c:pt>
                <c:pt idx="355">
                  <c:v>1.1353569999999999</c:v>
                </c:pt>
                <c:pt idx="356">
                  <c:v>0.74205010000000005</c:v>
                </c:pt>
                <c:pt idx="357">
                  <c:v>-5.4412450000000001E-2</c:v>
                </c:pt>
                <c:pt idx="358">
                  <c:v>-0.23986299999999999</c:v>
                </c:pt>
                <c:pt idx="359">
                  <c:v>0.50249069999999996</c:v>
                </c:pt>
                <c:pt idx="360">
                  <c:v>0.45654400000000001</c:v>
                </c:pt>
                <c:pt idx="361">
                  <c:v>-0.41295730000000003</c:v>
                </c:pt>
                <c:pt idx="362">
                  <c:v>-0.47763100000000003</c:v>
                </c:pt>
                <c:pt idx="363">
                  <c:v>0.44028129999999999</c:v>
                </c:pt>
                <c:pt idx="364">
                  <c:v>0.68177129999999997</c:v>
                </c:pt>
                <c:pt idx="365">
                  <c:v>-0.55885070000000003</c:v>
                </c:pt>
                <c:pt idx="366">
                  <c:v>-1.4568909999999999</c:v>
                </c:pt>
                <c:pt idx="367">
                  <c:v>-1.5115620000000001</c:v>
                </c:pt>
                <c:pt idx="368">
                  <c:v>-1.505844</c:v>
                </c:pt>
                <c:pt idx="369">
                  <c:v>-0.7126344</c:v>
                </c:pt>
                <c:pt idx="370">
                  <c:v>0.35502450000000002</c:v>
                </c:pt>
                <c:pt idx="371">
                  <c:v>0.48048190000000002</c:v>
                </c:pt>
                <c:pt idx="372">
                  <c:v>-0.15629270000000001</c:v>
                </c:pt>
                <c:pt idx="373">
                  <c:v>-0.62730660000000005</c:v>
                </c:pt>
                <c:pt idx="374">
                  <c:v>5.0020210000000002E-2</c:v>
                </c:pt>
                <c:pt idx="375">
                  <c:v>0.51742120000000003</c:v>
                </c:pt>
                <c:pt idx="376">
                  <c:v>-0.4099506</c:v>
                </c:pt>
                <c:pt idx="377">
                  <c:v>-0.5121561</c:v>
                </c:pt>
                <c:pt idx="378">
                  <c:v>1.1844140000000001</c:v>
                </c:pt>
                <c:pt idx="379">
                  <c:v>1.9390160000000001</c:v>
                </c:pt>
                <c:pt idx="380">
                  <c:v>0.7709956</c:v>
                </c:pt>
                <c:pt idx="381">
                  <c:v>-0.28973080000000001</c:v>
                </c:pt>
                <c:pt idx="382">
                  <c:v>-0.80100930000000004</c:v>
                </c:pt>
                <c:pt idx="383">
                  <c:v>-0.75516439999999996</c:v>
                </c:pt>
                <c:pt idx="384">
                  <c:v>0.13558200000000001</c:v>
                </c:pt>
                <c:pt idx="385">
                  <c:v>0.69387529999999997</c:v>
                </c:pt>
                <c:pt idx="386">
                  <c:v>0.2093737</c:v>
                </c:pt>
                <c:pt idx="387">
                  <c:v>-0.61451699999999998</c:v>
                </c:pt>
                <c:pt idx="388">
                  <c:v>-0.81111750000000005</c:v>
                </c:pt>
                <c:pt idx="389">
                  <c:v>-0.52778800000000003</c:v>
                </c:pt>
                <c:pt idx="390">
                  <c:v>-0.71956390000000003</c:v>
                </c:pt>
                <c:pt idx="391">
                  <c:v>-1.541612</c:v>
                </c:pt>
                <c:pt idx="392">
                  <c:v>-2.3033519999999998</c:v>
                </c:pt>
                <c:pt idx="393">
                  <c:v>-2.1371630000000001</c:v>
                </c:pt>
                <c:pt idx="394">
                  <c:v>-0.93246039999999997</c:v>
                </c:pt>
                <c:pt idx="395">
                  <c:v>0.81871179999999999</c:v>
                </c:pt>
                <c:pt idx="396">
                  <c:v>2.1915499999999999</c:v>
                </c:pt>
                <c:pt idx="397">
                  <c:v>1.7402740000000001</c:v>
                </c:pt>
                <c:pt idx="398">
                  <c:v>0.3427384</c:v>
                </c:pt>
                <c:pt idx="399">
                  <c:v>-3.1054709999999998E-3</c:v>
                </c:pt>
                <c:pt idx="400">
                  <c:v>-0.2366442</c:v>
                </c:pt>
                <c:pt idx="401">
                  <c:v>-0.90649789999999997</c:v>
                </c:pt>
                <c:pt idx="402">
                  <c:v>-0.58336650000000001</c:v>
                </c:pt>
                <c:pt idx="403">
                  <c:v>0.2201167</c:v>
                </c:pt>
                <c:pt idx="404">
                  <c:v>0.41145009999999999</c:v>
                </c:pt>
                <c:pt idx="405">
                  <c:v>0.19788610000000001</c:v>
                </c:pt>
                <c:pt idx="406">
                  <c:v>0.27067459999999999</c:v>
                </c:pt>
                <c:pt idx="407">
                  <c:v>0.90479540000000003</c:v>
                </c:pt>
                <c:pt idx="408">
                  <c:v>0.30103540000000001</c:v>
                </c:pt>
                <c:pt idx="409">
                  <c:v>-1.2053320000000001</c:v>
                </c:pt>
                <c:pt idx="410">
                  <c:v>-0.48005179999999997</c:v>
                </c:pt>
                <c:pt idx="411">
                  <c:v>1.45505</c:v>
                </c:pt>
                <c:pt idx="412">
                  <c:v>1.8296539999999999</c:v>
                </c:pt>
                <c:pt idx="413">
                  <c:v>1.2612719999999999</c:v>
                </c:pt>
                <c:pt idx="414">
                  <c:v>1.4500360000000001</c:v>
                </c:pt>
                <c:pt idx="415">
                  <c:v>1.942134</c:v>
                </c:pt>
                <c:pt idx="416">
                  <c:v>0.86059770000000002</c:v>
                </c:pt>
                <c:pt idx="417">
                  <c:v>-0.45981050000000001</c:v>
                </c:pt>
                <c:pt idx="418">
                  <c:v>0.19727919999999999</c:v>
                </c:pt>
                <c:pt idx="419">
                  <c:v>0.98603499999999999</c:v>
                </c:pt>
                <c:pt idx="420">
                  <c:v>0.88273360000000001</c:v>
                </c:pt>
                <c:pt idx="421">
                  <c:v>0.83041480000000001</c:v>
                </c:pt>
                <c:pt idx="422">
                  <c:v>0.59374669999999996</c:v>
                </c:pt>
                <c:pt idx="423">
                  <c:v>0.46020640000000002</c:v>
                </c:pt>
                <c:pt idx="424">
                  <c:v>0.14342969999999999</c:v>
                </c:pt>
                <c:pt idx="425">
                  <c:v>-0.79891999999999996</c:v>
                </c:pt>
                <c:pt idx="426">
                  <c:v>-0.74656420000000001</c:v>
                </c:pt>
                <c:pt idx="427">
                  <c:v>0.43730039999999998</c:v>
                </c:pt>
                <c:pt idx="428">
                  <c:v>1.126568</c:v>
                </c:pt>
                <c:pt idx="429">
                  <c:v>1.006516</c:v>
                </c:pt>
                <c:pt idx="430">
                  <c:v>0.56726370000000004</c:v>
                </c:pt>
                <c:pt idx="431">
                  <c:v>0.34743580000000002</c:v>
                </c:pt>
                <c:pt idx="432">
                  <c:v>0.34755920000000001</c:v>
                </c:pt>
                <c:pt idx="433">
                  <c:v>-4.1471500000000001E-2</c:v>
                </c:pt>
                <c:pt idx="434">
                  <c:v>-0.9059604</c:v>
                </c:pt>
                <c:pt idx="435">
                  <c:v>-1.0719620000000001</c:v>
                </c:pt>
                <c:pt idx="436">
                  <c:v>0.52341780000000004</c:v>
                </c:pt>
                <c:pt idx="437">
                  <c:v>1.7812079999999999</c:v>
                </c:pt>
                <c:pt idx="438">
                  <c:v>0.6316311</c:v>
                </c:pt>
                <c:pt idx="439">
                  <c:v>-0.80686069999999999</c:v>
                </c:pt>
                <c:pt idx="440">
                  <c:v>-0.30115710000000001</c:v>
                </c:pt>
                <c:pt idx="441">
                  <c:v>0.9539221</c:v>
                </c:pt>
                <c:pt idx="442">
                  <c:v>0.6579197</c:v>
                </c:pt>
                <c:pt idx="443">
                  <c:v>-0.35746489999999997</c:v>
                </c:pt>
                <c:pt idx="444">
                  <c:v>-8.9185879999999995E-2</c:v>
                </c:pt>
                <c:pt idx="445">
                  <c:v>0.58347179999999998</c:v>
                </c:pt>
                <c:pt idx="446">
                  <c:v>0.48459869999999999</c:v>
                </c:pt>
                <c:pt idx="447">
                  <c:v>-0.2272159</c:v>
                </c:pt>
                <c:pt idx="448">
                  <c:v>-0.92057359999999999</c:v>
                </c:pt>
                <c:pt idx="449">
                  <c:v>-0.72158679999999997</c:v>
                </c:pt>
                <c:pt idx="450">
                  <c:v>0.49982480000000001</c:v>
                </c:pt>
                <c:pt idx="451">
                  <c:v>1.5933809999999999</c:v>
                </c:pt>
                <c:pt idx="452">
                  <c:v>1.325075</c:v>
                </c:pt>
                <c:pt idx="453">
                  <c:v>0.4653159</c:v>
                </c:pt>
                <c:pt idx="454">
                  <c:v>0.37875750000000002</c:v>
                </c:pt>
                <c:pt idx="455">
                  <c:v>0.53834070000000001</c:v>
                </c:pt>
                <c:pt idx="456">
                  <c:v>0.28005229999999998</c:v>
                </c:pt>
                <c:pt idx="457">
                  <c:v>-7.0397080000000001E-2</c:v>
                </c:pt>
                <c:pt idx="458">
                  <c:v>-0.3156581</c:v>
                </c:pt>
                <c:pt idx="459">
                  <c:v>-0.56042890000000001</c:v>
                </c:pt>
                <c:pt idx="460">
                  <c:v>-0.66087799999999997</c:v>
                </c:pt>
                <c:pt idx="461">
                  <c:v>-0.40777340000000001</c:v>
                </c:pt>
                <c:pt idx="462">
                  <c:v>-0.32368920000000001</c:v>
                </c:pt>
                <c:pt idx="463">
                  <c:v>-0.5332595</c:v>
                </c:pt>
                <c:pt idx="464">
                  <c:v>-0.70458359999999998</c:v>
                </c:pt>
                <c:pt idx="465">
                  <c:v>-1.005126</c:v>
                </c:pt>
                <c:pt idx="466">
                  <c:v>-0.82967990000000003</c:v>
                </c:pt>
                <c:pt idx="467">
                  <c:v>0.14991070000000001</c:v>
                </c:pt>
                <c:pt idx="468">
                  <c:v>0.9779487</c:v>
                </c:pt>
                <c:pt idx="469">
                  <c:v>1.2707980000000001</c:v>
                </c:pt>
                <c:pt idx="470">
                  <c:v>1.237185</c:v>
                </c:pt>
                <c:pt idx="471">
                  <c:v>0.63864469999999995</c:v>
                </c:pt>
                <c:pt idx="472">
                  <c:v>-0.25100660000000002</c:v>
                </c:pt>
                <c:pt idx="473">
                  <c:v>1.9351640000000001E-3</c:v>
                </c:pt>
                <c:pt idx="474">
                  <c:v>0.82454430000000001</c:v>
                </c:pt>
                <c:pt idx="475">
                  <c:v>0.1166281</c:v>
                </c:pt>
                <c:pt idx="476">
                  <c:v>-0.83334600000000003</c:v>
                </c:pt>
                <c:pt idx="477">
                  <c:v>-0.53563850000000002</c:v>
                </c:pt>
                <c:pt idx="478">
                  <c:v>-0.24926870000000001</c:v>
                </c:pt>
                <c:pt idx="479">
                  <c:v>-0.2077949</c:v>
                </c:pt>
                <c:pt idx="480">
                  <c:v>-0.2704434</c:v>
                </c:pt>
                <c:pt idx="481">
                  <c:v>-0.58843000000000001</c:v>
                </c:pt>
                <c:pt idx="482">
                  <c:v>-0.59583640000000004</c:v>
                </c:pt>
                <c:pt idx="483">
                  <c:v>-0.3893199</c:v>
                </c:pt>
                <c:pt idx="484">
                  <c:v>0.40387400000000001</c:v>
                </c:pt>
                <c:pt idx="485">
                  <c:v>2.0322279999999999</c:v>
                </c:pt>
                <c:pt idx="486">
                  <c:v>2.6492689999999999</c:v>
                </c:pt>
                <c:pt idx="487">
                  <c:v>1.7376750000000001</c:v>
                </c:pt>
                <c:pt idx="488">
                  <c:v>1.2175009999999999</c:v>
                </c:pt>
                <c:pt idx="489">
                  <c:v>1.299356</c:v>
                </c:pt>
                <c:pt idx="490">
                  <c:v>0.54216489999999995</c:v>
                </c:pt>
                <c:pt idx="491">
                  <c:v>-0.53563110000000003</c:v>
                </c:pt>
                <c:pt idx="492">
                  <c:v>-1.0429189999999999</c:v>
                </c:pt>
                <c:pt idx="493">
                  <c:v>-1.1161970000000001</c:v>
                </c:pt>
                <c:pt idx="494">
                  <c:v>-0.3494622</c:v>
                </c:pt>
                <c:pt idx="495">
                  <c:v>0.21813289999999999</c:v>
                </c:pt>
                <c:pt idx="496">
                  <c:v>2.9470490000000002E-3</c:v>
                </c:pt>
                <c:pt idx="497">
                  <c:v>0.38665680000000002</c:v>
                </c:pt>
                <c:pt idx="498">
                  <c:v>0.93669610000000003</c:v>
                </c:pt>
                <c:pt idx="499">
                  <c:v>0.44449719999999998</c:v>
                </c:pt>
                <c:pt idx="500">
                  <c:v>-0.67196370000000005</c:v>
                </c:pt>
                <c:pt idx="501">
                  <c:v>-0.79742380000000002</c:v>
                </c:pt>
                <c:pt idx="502">
                  <c:v>2.1229330000000001E-2</c:v>
                </c:pt>
                <c:pt idx="503">
                  <c:v>0.34131260000000002</c:v>
                </c:pt>
                <c:pt idx="504">
                  <c:v>0.98689649999999995</c:v>
                </c:pt>
                <c:pt idx="505">
                  <c:v>1.9822850000000001</c:v>
                </c:pt>
                <c:pt idx="506">
                  <c:v>1.420993</c:v>
                </c:pt>
                <c:pt idx="507">
                  <c:v>7.4514810000000001E-2</c:v>
                </c:pt>
                <c:pt idx="508">
                  <c:v>-0.19772899999999999</c:v>
                </c:pt>
                <c:pt idx="509">
                  <c:v>0.3887157</c:v>
                </c:pt>
                <c:pt idx="510">
                  <c:v>1.113205</c:v>
                </c:pt>
                <c:pt idx="511">
                  <c:v>1.5331220000000001</c:v>
                </c:pt>
                <c:pt idx="512">
                  <c:v>0.8113532</c:v>
                </c:pt>
                <c:pt idx="513">
                  <c:v>-0.71651580000000004</c:v>
                </c:pt>
                <c:pt idx="514">
                  <c:v>-0.95323650000000004</c:v>
                </c:pt>
                <c:pt idx="515">
                  <c:v>0.22720599999999999</c:v>
                </c:pt>
                <c:pt idx="516">
                  <c:v>8.5373039999999997E-2</c:v>
                </c:pt>
                <c:pt idx="517">
                  <c:v>-1.867969</c:v>
                </c:pt>
                <c:pt idx="518">
                  <c:v>-2.8060520000000002</c:v>
                </c:pt>
                <c:pt idx="519">
                  <c:v>-1.775055</c:v>
                </c:pt>
                <c:pt idx="520">
                  <c:v>-0.79008679999999998</c:v>
                </c:pt>
                <c:pt idx="521">
                  <c:v>-0.59923610000000005</c:v>
                </c:pt>
                <c:pt idx="522">
                  <c:v>-0.3066432</c:v>
                </c:pt>
                <c:pt idx="523">
                  <c:v>-0.25152780000000002</c:v>
                </c:pt>
                <c:pt idx="524">
                  <c:v>-0.76508319999999996</c:v>
                </c:pt>
                <c:pt idx="525">
                  <c:v>-1.089666</c:v>
                </c:pt>
                <c:pt idx="526">
                  <c:v>-0.67511189999999999</c:v>
                </c:pt>
                <c:pt idx="527">
                  <c:v>0.24529960000000001</c:v>
                </c:pt>
                <c:pt idx="528">
                  <c:v>0.22222339999999999</c:v>
                </c:pt>
                <c:pt idx="529">
                  <c:v>-1.0548820000000001</c:v>
                </c:pt>
                <c:pt idx="530">
                  <c:v>-1.1885220000000001</c:v>
                </c:pt>
                <c:pt idx="531">
                  <c:v>0.54713990000000001</c:v>
                </c:pt>
                <c:pt idx="532">
                  <c:v>0.8170309</c:v>
                </c:pt>
                <c:pt idx="533">
                  <c:v>-1.0652889999999999</c:v>
                </c:pt>
                <c:pt idx="534">
                  <c:v>-1.4761770000000001</c:v>
                </c:pt>
                <c:pt idx="535">
                  <c:v>-0.23738400000000001</c:v>
                </c:pt>
                <c:pt idx="536">
                  <c:v>0.55072790000000005</c:v>
                </c:pt>
                <c:pt idx="537">
                  <c:v>0.71595140000000002</c:v>
                </c:pt>
                <c:pt idx="538">
                  <c:v>0.33110869999999998</c:v>
                </c:pt>
                <c:pt idx="539">
                  <c:v>-0.26885789999999998</c:v>
                </c:pt>
                <c:pt idx="540">
                  <c:v>-0.25047360000000002</c:v>
                </c:pt>
                <c:pt idx="541">
                  <c:v>7.8274220000000005E-2</c:v>
                </c:pt>
                <c:pt idx="542">
                  <c:v>-0.29813210000000001</c:v>
                </c:pt>
                <c:pt idx="543">
                  <c:v>2.3851310000000001E-2</c:v>
                </c:pt>
                <c:pt idx="544">
                  <c:v>1.555104</c:v>
                </c:pt>
                <c:pt idx="545">
                  <c:v>1.463198</c:v>
                </c:pt>
                <c:pt idx="546">
                  <c:v>0.24369650000000001</c:v>
                </c:pt>
                <c:pt idx="547">
                  <c:v>-0.17479839999999999</c:v>
                </c:pt>
                <c:pt idx="548">
                  <c:v>-0.66041019999999995</c:v>
                </c:pt>
                <c:pt idx="549">
                  <c:v>-0.8627264</c:v>
                </c:pt>
                <c:pt idx="550">
                  <c:v>-0.57366790000000001</c:v>
                </c:pt>
                <c:pt idx="551">
                  <c:v>-1.1202620000000001</c:v>
                </c:pt>
                <c:pt idx="552">
                  <c:v>-1.610671</c:v>
                </c:pt>
                <c:pt idx="553">
                  <c:v>-1.3096719999999999</c:v>
                </c:pt>
                <c:pt idx="554">
                  <c:v>-1.287509</c:v>
                </c:pt>
                <c:pt idx="555">
                  <c:v>-0.60753760000000001</c:v>
                </c:pt>
                <c:pt idx="556">
                  <c:v>0.44141740000000002</c:v>
                </c:pt>
                <c:pt idx="557">
                  <c:v>-0.26716889999999999</c:v>
                </c:pt>
                <c:pt idx="558">
                  <c:v>-0.63582349999999999</c:v>
                </c:pt>
                <c:pt idx="559">
                  <c:v>1.0549379999999999</c:v>
                </c:pt>
                <c:pt idx="560">
                  <c:v>1.8349960000000001</c:v>
                </c:pt>
                <c:pt idx="561">
                  <c:v>0.60568169999999999</c:v>
                </c:pt>
                <c:pt idx="562">
                  <c:v>-0.22675580000000001</c:v>
                </c:pt>
                <c:pt idx="563">
                  <c:v>3.6575610000000001E-2</c:v>
                </c:pt>
                <c:pt idx="564">
                  <c:v>0.1410526</c:v>
                </c:pt>
                <c:pt idx="565">
                  <c:v>1.564885E-3</c:v>
                </c:pt>
                <c:pt idx="566">
                  <c:v>0.29661320000000002</c:v>
                </c:pt>
                <c:pt idx="567">
                  <c:v>0.90993369999999996</c:v>
                </c:pt>
                <c:pt idx="568">
                  <c:v>1.2842150000000001</c:v>
                </c:pt>
                <c:pt idx="569">
                  <c:v>0.88220500000000002</c:v>
                </c:pt>
              </c:numCache>
            </c:numRef>
          </c:xVal>
          <c:yVal>
            <c:numRef>
              <c:f>'HBM IV Curves Data'!$E$5:$E$574</c:f>
              <c:numCache>
                <c:formatCode>General</c:formatCode>
                <c:ptCount val="570"/>
                <c:pt idx="0">
                  <c:v>0.29219820000000002</c:v>
                </c:pt>
                <c:pt idx="1">
                  <c:v>0.2993982</c:v>
                </c:pt>
                <c:pt idx="2">
                  <c:v>0.3001142</c:v>
                </c:pt>
                <c:pt idx="3">
                  <c:v>0.29768020000000001</c:v>
                </c:pt>
                <c:pt idx="4">
                  <c:v>0.28912460000000001</c:v>
                </c:pt>
                <c:pt idx="5">
                  <c:v>0.27867059999999999</c:v>
                </c:pt>
                <c:pt idx="6">
                  <c:v>0.2781633</c:v>
                </c:pt>
                <c:pt idx="7">
                  <c:v>0.2791304</c:v>
                </c:pt>
                <c:pt idx="8">
                  <c:v>0.27673209999999998</c:v>
                </c:pt>
                <c:pt idx="9">
                  <c:v>0.28221469999999999</c:v>
                </c:pt>
                <c:pt idx="10">
                  <c:v>0.28628300000000001</c:v>
                </c:pt>
                <c:pt idx="11">
                  <c:v>0.27996749999999998</c:v>
                </c:pt>
                <c:pt idx="12">
                  <c:v>0.27807870000000001</c:v>
                </c:pt>
                <c:pt idx="13">
                  <c:v>0.2799721</c:v>
                </c:pt>
                <c:pt idx="14">
                  <c:v>0.27373809999999998</c:v>
                </c:pt>
                <c:pt idx="15">
                  <c:v>0.26592169999999998</c:v>
                </c:pt>
                <c:pt idx="16">
                  <c:v>0.26776119999999998</c:v>
                </c:pt>
                <c:pt idx="17">
                  <c:v>0.27307930000000002</c:v>
                </c:pt>
                <c:pt idx="18">
                  <c:v>0.2700536</c:v>
                </c:pt>
                <c:pt idx="19">
                  <c:v>0.26890190000000003</c:v>
                </c:pt>
                <c:pt idx="20">
                  <c:v>0.27655020000000002</c:v>
                </c:pt>
                <c:pt idx="21">
                  <c:v>0.27855669999999999</c:v>
                </c:pt>
                <c:pt idx="22">
                  <c:v>0.27221469999999998</c:v>
                </c:pt>
                <c:pt idx="23">
                  <c:v>0.26583440000000003</c:v>
                </c:pt>
                <c:pt idx="24">
                  <c:v>0.26409500000000002</c:v>
                </c:pt>
                <c:pt idx="25">
                  <c:v>0.26270549999999998</c:v>
                </c:pt>
                <c:pt idx="26">
                  <c:v>0.25382199999999999</c:v>
                </c:pt>
                <c:pt idx="27">
                  <c:v>0.2452647</c:v>
                </c:pt>
                <c:pt idx="28">
                  <c:v>0.24620420000000001</c:v>
                </c:pt>
                <c:pt idx="29">
                  <c:v>0.2464973</c:v>
                </c:pt>
                <c:pt idx="30">
                  <c:v>0.2387811</c:v>
                </c:pt>
                <c:pt idx="31">
                  <c:v>0.2326734</c:v>
                </c:pt>
                <c:pt idx="32">
                  <c:v>0.23691690000000001</c:v>
                </c:pt>
                <c:pt idx="33">
                  <c:v>0.25302520000000001</c:v>
                </c:pt>
                <c:pt idx="34">
                  <c:v>0.25978210000000002</c:v>
                </c:pt>
                <c:pt idx="35">
                  <c:v>0.24025540000000001</c:v>
                </c:pt>
                <c:pt idx="36">
                  <c:v>0.22784019999999999</c:v>
                </c:pt>
                <c:pt idx="37">
                  <c:v>0.23720640000000001</c:v>
                </c:pt>
                <c:pt idx="38">
                  <c:v>0.2358053</c:v>
                </c:pt>
                <c:pt idx="39">
                  <c:v>0.22175990000000001</c:v>
                </c:pt>
                <c:pt idx="40">
                  <c:v>0.2182595</c:v>
                </c:pt>
                <c:pt idx="41">
                  <c:v>0.2237343</c:v>
                </c:pt>
                <c:pt idx="42">
                  <c:v>0.22568679999999999</c:v>
                </c:pt>
                <c:pt idx="43">
                  <c:v>0.22551089999999999</c:v>
                </c:pt>
                <c:pt idx="44">
                  <c:v>0.23226330000000001</c:v>
                </c:pt>
                <c:pt idx="45">
                  <c:v>0.24222969999999999</c:v>
                </c:pt>
                <c:pt idx="46">
                  <c:v>0.24324180000000001</c:v>
                </c:pt>
                <c:pt idx="47">
                  <c:v>0.2367514</c:v>
                </c:pt>
                <c:pt idx="48">
                  <c:v>0.22740560000000001</c:v>
                </c:pt>
                <c:pt idx="49">
                  <c:v>0.21963959999999999</c:v>
                </c:pt>
                <c:pt idx="50">
                  <c:v>0.22034309999999999</c:v>
                </c:pt>
                <c:pt idx="51">
                  <c:v>0.2227257</c:v>
                </c:pt>
                <c:pt idx="52">
                  <c:v>0.22166259999999999</c:v>
                </c:pt>
                <c:pt idx="53">
                  <c:v>0.21713850000000001</c:v>
                </c:pt>
                <c:pt idx="54">
                  <c:v>0.2103729</c:v>
                </c:pt>
                <c:pt idx="55">
                  <c:v>0.2148294</c:v>
                </c:pt>
                <c:pt idx="56">
                  <c:v>0.22490109999999999</c:v>
                </c:pt>
                <c:pt idx="57">
                  <c:v>0.21603240000000001</c:v>
                </c:pt>
                <c:pt idx="58">
                  <c:v>0.19690969999999999</c:v>
                </c:pt>
                <c:pt idx="59">
                  <c:v>0.1901698</c:v>
                </c:pt>
                <c:pt idx="60">
                  <c:v>0.19317480000000001</c:v>
                </c:pt>
                <c:pt idx="61">
                  <c:v>0.202155</c:v>
                </c:pt>
                <c:pt idx="62">
                  <c:v>0.21201590000000001</c:v>
                </c:pt>
                <c:pt idx="63">
                  <c:v>0.20753450000000001</c:v>
                </c:pt>
                <c:pt idx="64">
                  <c:v>0.19724920000000001</c:v>
                </c:pt>
                <c:pt idx="65">
                  <c:v>0.20120950000000001</c:v>
                </c:pt>
                <c:pt idx="66">
                  <c:v>0.2096249</c:v>
                </c:pt>
                <c:pt idx="67">
                  <c:v>0.2130235</c:v>
                </c:pt>
                <c:pt idx="68">
                  <c:v>0.22050330000000001</c:v>
                </c:pt>
                <c:pt idx="69">
                  <c:v>0.22304180000000001</c:v>
                </c:pt>
                <c:pt idx="70">
                  <c:v>0.20963870000000001</c:v>
                </c:pt>
                <c:pt idx="71">
                  <c:v>0.1974273</c:v>
                </c:pt>
                <c:pt idx="72">
                  <c:v>0.20190559999999999</c:v>
                </c:pt>
                <c:pt idx="73">
                  <c:v>0.20808219999999999</c:v>
                </c:pt>
                <c:pt idx="74">
                  <c:v>0.2032457</c:v>
                </c:pt>
                <c:pt idx="75">
                  <c:v>0.19635159999999999</c:v>
                </c:pt>
                <c:pt idx="76">
                  <c:v>0.19207689999999999</c:v>
                </c:pt>
                <c:pt idx="77">
                  <c:v>0.19546820000000001</c:v>
                </c:pt>
                <c:pt idx="78">
                  <c:v>0.20276379999999999</c:v>
                </c:pt>
                <c:pt idx="79">
                  <c:v>0.1951398</c:v>
                </c:pt>
                <c:pt idx="80">
                  <c:v>0.18173439999999999</c:v>
                </c:pt>
                <c:pt idx="81">
                  <c:v>0.18611220000000001</c:v>
                </c:pt>
                <c:pt idx="82">
                  <c:v>0.19711590000000001</c:v>
                </c:pt>
                <c:pt idx="83">
                  <c:v>0.19482740000000001</c:v>
                </c:pt>
                <c:pt idx="84">
                  <c:v>0.1851534</c:v>
                </c:pt>
                <c:pt idx="85">
                  <c:v>0.17829030000000001</c:v>
                </c:pt>
                <c:pt idx="86">
                  <c:v>0.17725879999999999</c:v>
                </c:pt>
                <c:pt idx="87">
                  <c:v>0.1811827</c:v>
                </c:pt>
                <c:pt idx="88">
                  <c:v>0.17676629999999999</c:v>
                </c:pt>
                <c:pt idx="89">
                  <c:v>0.16541130000000001</c:v>
                </c:pt>
                <c:pt idx="90">
                  <c:v>0.17168749999999999</c:v>
                </c:pt>
                <c:pt idx="91">
                  <c:v>0.18577859999999999</c:v>
                </c:pt>
                <c:pt idx="92">
                  <c:v>0.18285280000000001</c:v>
                </c:pt>
                <c:pt idx="93">
                  <c:v>0.17226169999999999</c:v>
                </c:pt>
                <c:pt idx="94">
                  <c:v>0.1687941</c:v>
                </c:pt>
                <c:pt idx="95">
                  <c:v>0.1699215</c:v>
                </c:pt>
                <c:pt idx="96">
                  <c:v>0.1653094</c:v>
                </c:pt>
                <c:pt idx="97">
                  <c:v>0.16159090000000001</c:v>
                </c:pt>
                <c:pt idx="98">
                  <c:v>0.16289980000000001</c:v>
                </c:pt>
                <c:pt idx="99">
                  <c:v>0.1556236</c:v>
                </c:pt>
                <c:pt idx="100">
                  <c:v>0.14934249999999999</c:v>
                </c:pt>
                <c:pt idx="101">
                  <c:v>0.1582799</c:v>
                </c:pt>
                <c:pt idx="102">
                  <c:v>0.1703334</c:v>
                </c:pt>
                <c:pt idx="103">
                  <c:v>0.17596410000000001</c:v>
                </c:pt>
                <c:pt idx="104">
                  <c:v>0.17490020000000001</c:v>
                </c:pt>
                <c:pt idx="105">
                  <c:v>0.16253029999999999</c:v>
                </c:pt>
                <c:pt idx="106">
                  <c:v>0.14654900000000001</c:v>
                </c:pt>
                <c:pt idx="107">
                  <c:v>0.1429877</c:v>
                </c:pt>
                <c:pt idx="108">
                  <c:v>0.14824309999999999</c:v>
                </c:pt>
                <c:pt idx="109">
                  <c:v>0.15564330000000001</c:v>
                </c:pt>
                <c:pt idx="110">
                  <c:v>0.1638888</c:v>
                </c:pt>
                <c:pt idx="111">
                  <c:v>0.16114310000000001</c:v>
                </c:pt>
                <c:pt idx="112">
                  <c:v>0.15173420000000001</c:v>
                </c:pt>
                <c:pt idx="113">
                  <c:v>0.1530232</c:v>
                </c:pt>
                <c:pt idx="114">
                  <c:v>0.15768409999999999</c:v>
                </c:pt>
                <c:pt idx="115">
                  <c:v>0.1560366</c:v>
                </c:pt>
                <c:pt idx="116">
                  <c:v>0.15773499999999999</c:v>
                </c:pt>
                <c:pt idx="117">
                  <c:v>0.16183829999999999</c:v>
                </c:pt>
                <c:pt idx="118">
                  <c:v>0.1585522</c:v>
                </c:pt>
                <c:pt idx="119">
                  <c:v>0.15698580000000001</c:v>
                </c:pt>
                <c:pt idx="120">
                  <c:v>0.16224340000000001</c:v>
                </c:pt>
                <c:pt idx="121">
                  <c:v>0.15894230000000001</c:v>
                </c:pt>
                <c:pt idx="122">
                  <c:v>0.14625949999999999</c:v>
                </c:pt>
                <c:pt idx="123">
                  <c:v>0.14440149999999999</c:v>
                </c:pt>
                <c:pt idx="124">
                  <c:v>0.15412799999999999</c:v>
                </c:pt>
                <c:pt idx="125">
                  <c:v>0.15327950000000001</c:v>
                </c:pt>
                <c:pt idx="126">
                  <c:v>0.1421772</c:v>
                </c:pt>
                <c:pt idx="127">
                  <c:v>0.1412968</c:v>
                </c:pt>
                <c:pt idx="128">
                  <c:v>0.14817089999999999</c:v>
                </c:pt>
                <c:pt idx="129">
                  <c:v>0.15000359999999999</c:v>
                </c:pt>
                <c:pt idx="130">
                  <c:v>0.14623130000000001</c:v>
                </c:pt>
                <c:pt idx="131">
                  <c:v>0.1369293</c:v>
                </c:pt>
                <c:pt idx="132">
                  <c:v>0.1269248</c:v>
                </c:pt>
                <c:pt idx="133">
                  <c:v>0.12569939999999999</c:v>
                </c:pt>
                <c:pt idx="134">
                  <c:v>0.13022980000000001</c:v>
                </c:pt>
                <c:pt idx="135">
                  <c:v>0.13199959999999999</c:v>
                </c:pt>
                <c:pt idx="136">
                  <c:v>0.13315440000000001</c:v>
                </c:pt>
                <c:pt idx="137">
                  <c:v>0.13819329999999999</c:v>
                </c:pt>
                <c:pt idx="138">
                  <c:v>0.13996220000000001</c:v>
                </c:pt>
                <c:pt idx="139">
                  <c:v>0.12999289999999999</c:v>
                </c:pt>
                <c:pt idx="140">
                  <c:v>0.1181436</c:v>
                </c:pt>
                <c:pt idx="141">
                  <c:v>0.1182315</c:v>
                </c:pt>
                <c:pt idx="142">
                  <c:v>0.1231175</c:v>
                </c:pt>
                <c:pt idx="143">
                  <c:v>0.1218248</c:v>
                </c:pt>
                <c:pt idx="144">
                  <c:v>0.1184793</c:v>
                </c:pt>
                <c:pt idx="145">
                  <c:v>0.11927310000000001</c:v>
                </c:pt>
                <c:pt idx="146">
                  <c:v>0.123084</c:v>
                </c:pt>
                <c:pt idx="147">
                  <c:v>0.1241558</c:v>
                </c:pt>
                <c:pt idx="148">
                  <c:v>0.122169</c:v>
                </c:pt>
                <c:pt idx="149">
                  <c:v>0.1202728</c:v>
                </c:pt>
                <c:pt idx="150">
                  <c:v>0.1137822</c:v>
                </c:pt>
                <c:pt idx="151">
                  <c:v>0.1063632</c:v>
                </c:pt>
                <c:pt idx="152">
                  <c:v>0.1100928</c:v>
                </c:pt>
                <c:pt idx="153">
                  <c:v>0.11485819999999999</c:v>
                </c:pt>
                <c:pt idx="154">
                  <c:v>0.10619199999999999</c:v>
                </c:pt>
                <c:pt idx="155">
                  <c:v>9.8578390000000002E-2</c:v>
                </c:pt>
                <c:pt idx="156">
                  <c:v>9.8934460000000002E-2</c:v>
                </c:pt>
                <c:pt idx="157">
                  <c:v>9.1485999999999998E-2</c:v>
                </c:pt>
                <c:pt idx="158">
                  <c:v>8.6484000000000005E-2</c:v>
                </c:pt>
                <c:pt idx="159">
                  <c:v>9.9343890000000004E-2</c:v>
                </c:pt>
                <c:pt idx="160">
                  <c:v>0.1080914</c:v>
                </c:pt>
                <c:pt idx="161">
                  <c:v>0.1021734</c:v>
                </c:pt>
                <c:pt idx="162">
                  <c:v>9.8732070000000005E-2</c:v>
                </c:pt>
                <c:pt idx="163">
                  <c:v>9.889481E-2</c:v>
                </c:pt>
                <c:pt idx="164">
                  <c:v>9.6413540000000006E-2</c:v>
                </c:pt>
                <c:pt idx="165">
                  <c:v>9.6645679999999998E-2</c:v>
                </c:pt>
                <c:pt idx="166">
                  <c:v>9.8342730000000003E-2</c:v>
                </c:pt>
                <c:pt idx="167">
                  <c:v>9.3178999999999998E-2</c:v>
                </c:pt>
                <c:pt idx="168">
                  <c:v>8.4143289999999996E-2</c:v>
                </c:pt>
                <c:pt idx="169">
                  <c:v>8.0452499999999996E-2</c:v>
                </c:pt>
                <c:pt idx="170">
                  <c:v>8.7282269999999995E-2</c:v>
                </c:pt>
                <c:pt idx="171">
                  <c:v>9.2635510000000004E-2</c:v>
                </c:pt>
                <c:pt idx="172">
                  <c:v>8.4571660000000007E-2</c:v>
                </c:pt>
                <c:pt idx="173">
                  <c:v>8.1309149999999997E-2</c:v>
                </c:pt>
                <c:pt idx="174">
                  <c:v>8.5965730000000004E-2</c:v>
                </c:pt>
                <c:pt idx="175">
                  <c:v>8.2202570000000003E-2</c:v>
                </c:pt>
                <c:pt idx="176">
                  <c:v>8.5689989999999994E-2</c:v>
                </c:pt>
                <c:pt idx="177">
                  <c:v>0.1012892</c:v>
                </c:pt>
                <c:pt idx="178">
                  <c:v>9.6181420000000004E-2</c:v>
                </c:pt>
                <c:pt idx="179">
                  <c:v>7.3695869999999997E-2</c:v>
                </c:pt>
                <c:pt idx="180">
                  <c:v>6.7921750000000003E-2</c:v>
                </c:pt>
                <c:pt idx="181">
                  <c:v>7.4307780000000004E-2</c:v>
                </c:pt>
                <c:pt idx="182">
                  <c:v>7.9525860000000004E-2</c:v>
                </c:pt>
                <c:pt idx="183">
                  <c:v>8.5241479999999994E-2</c:v>
                </c:pt>
                <c:pt idx="184">
                  <c:v>8.1024490000000005E-2</c:v>
                </c:pt>
                <c:pt idx="185">
                  <c:v>7.0211159999999995E-2</c:v>
                </c:pt>
                <c:pt idx="186">
                  <c:v>7.0831329999999998E-2</c:v>
                </c:pt>
                <c:pt idx="187">
                  <c:v>7.550171E-2</c:v>
                </c:pt>
                <c:pt idx="188">
                  <c:v>7.4799000000000004E-2</c:v>
                </c:pt>
                <c:pt idx="189">
                  <c:v>7.9388639999999996E-2</c:v>
                </c:pt>
                <c:pt idx="190">
                  <c:v>8.4830970000000006E-2</c:v>
                </c:pt>
                <c:pt idx="191">
                  <c:v>7.9853629999999995E-2</c:v>
                </c:pt>
                <c:pt idx="192">
                  <c:v>7.1776859999999998E-2</c:v>
                </c:pt>
                <c:pt idx="193">
                  <c:v>7.0335140000000004E-2</c:v>
                </c:pt>
                <c:pt idx="194">
                  <c:v>7.7080700000000002E-2</c:v>
                </c:pt>
                <c:pt idx="195">
                  <c:v>7.8943100000000002E-2</c:v>
                </c:pt>
                <c:pt idx="196">
                  <c:v>7.0260840000000005E-2</c:v>
                </c:pt>
                <c:pt idx="197">
                  <c:v>6.9585099999999997E-2</c:v>
                </c:pt>
                <c:pt idx="198">
                  <c:v>7.7653910000000007E-2</c:v>
                </c:pt>
                <c:pt idx="199">
                  <c:v>7.5166239999999995E-2</c:v>
                </c:pt>
                <c:pt idx="200">
                  <c:v>6.8247870000000002E-2</c:v>
                </c:pt>
                <c:pt idx="201">
                  <c:v>7.2907079999999999E-2</c:v>
                </c:pt>
                <c:pt idx="202">
                  <c:v>8.059935E-2</c:v>
                </c:pt>
                <c:pt idx="203">
                  <c:v>7.7189400000000005E-2</c:v>
                </c:pt>
                <c:pt idx="204">
                  <c:v>6.7793160000000005E-2</c:v>
                </c:pt>
                <c:pt idx="205">
                  <c:v>6.6442959999999995E-2</c:v>
                </c:pt>
                <c:pt idx="206">
                  <c:v>6.97792E-2</c:v>
                </c:pt>
                <c:pt idx="207">
                  <c:v>6.7884719999999996E-2</c:v>
                </c:pt>
                <c:pt idx="208">
                  <c:v>6.6541729999999993E-2</c:v>
                </c:pt>
                <c:pt idx="209">
                  <c:v>6.8813650000000004E-2</c:v>
                </c:pt>
                <c:pt idx="210">
                  <c:v>6.4637410000000006E-2</c:v>
                </c:pt>
                <c:pt idx="211">
                  <c:v>5.1112749999999998E-2</c:v>
                </c:pt>
                <c:pt idx="212">
                  <c:v>4.083241E-2</c:v>
                </c:pt>
                <c:pt idx="213">
                  <c:v>4.5517830000000002E-2</c:v>
                </c:pt>
                <c:pt idx="214">
                  <c:v>5.834889E-2</c:v>
                </c:pt>
                <c:pt idx="215">
                  <c:v>6.3238890000000006E-2</c:v>
                </c:pt>
                <c:pt idx="216">
                  <c:v>5.8473829999999997E-2</c:v>
                </c:pt>
                <c:pt idx="217">
                  <c:v>5.2215810000000001E-2</c:v>
                </c:pt>
                <c:pt idx="218">
                  <c:v>4.8184900000000003E-2</c:v>
                </c:pt>
                <c:pt idx="219">
                  <c:v>4.804083E-2</c:v>
                </c:pt>
                <c:pt idx="220">
                  <c:v>5.0245520000000002E-2</c:v>
                </c:pt>
                <c:pt idx="221">
                  <c:v>5.227416E-2</c:v>
                </c:pt>
                <c:pt idx="222">
                  <c:v>5.665692E-2</c:v>
                </c:pt>
                <c:pt idx="223">
                  <c:v>6.6168959999999999E-2</c:v>
                </c:pt>
                <c:pt idx="224">
                  <c:v>7.4995359999999997E-2</c:v>
                </c:pt>
                <c:pt idx="225">
                  <c:v>7.2424649999999993E-2</c:v>
                </c:pt>
                <c:pt idx="226">
                  <c:v>6.359223E-2</c:v>
                </c:pt>
                <c:pt idx="227">
                  <c:v>6.2457270000000002E-2</c:v>
                </c:pt>
                <c:pt idx="228">
                  <c:v>6.7980760000000001E-2</c:v>
                </c:pt>
                <c:pt idx="229">
                  <c:v>6.7839789999999997E-2</c:v>
                </c:pt>
                <c:pt idx="230">
                  <c:v>5.597092E-2</c:v>
                </c:pt>
                <c:pt idx="231">
                  <c:v>4.7809850000000001E-2</c:v>
                </c:pt>
                <c:pt idx="232">
                  <c:v>5.7388040000000001E-2</c:v>
                </c:pt>
                <c:pt idx="233">
                  <c:v>6.9036180000000003E-2</c:v>
                </c:pt>
                <c:pt idx="234">
                  <c:v>6.6490949999999993E-2</c:v>
                </c:pt>
                <c:pt idx="235">
                  <c:v>5.6366989999999999E-2</c:v>
                </c:pt>
                <c:pt idx="236">
                  <c:v>5.3317660000000003E-2</c:v>
                </c:pt>
                <c:pt idx="237">
                  <c:v>5.9265089999999999E-2</c:v>
                </c:pt>
                <c:pt idx="238">
                  <c:v>6.1235440000000002E-2</c:v>
                </c:pt>
                <c:pt idx="239">
                  <c:v>5.7727540000000001E-2</c:v>
                </c:pt>
                <c:pt idx="240">
                  <c:v>5.3712339999999997E-2</c:v>
                </c:pt>
                <c:pt idx="241">
                  <c:v>4.4752699999999999E-2</c:v>
                </c:pt>
                <c:pt idx="242">
                  <c:v>3.2327290000000002E-2</c:v>
                </c:pt>
                <c:pt idx="243">
                  <c:v>2.66337E-2</c:v>
                </c:pt>
                <c:pt idx="244">
                  <c:v>3.9344780000000003E-2</c:v>
                </c:pt>
                <c:pt idx="245">
                  <c:v>6.1609789999999998E-2</c:v>
                </c:pt>
                <c:pt idx="246">
                  <c:v>6.4460610000000002E-2</c:v>
                </c:pt>
                <c:pt idx="247">
                  <c:v>4.472541E-2</c:v>
                </c:pt>
                <c:pt idx="248">
                  <c:v>3.05718E-2</c:v>
                </c:pt>
                <c:pt idx="249">
                  <c:v>3.8484070000000002E-2</c:v>
                </c:pt>
                <c:pt idx="250">
                  <c:v>5.3726099999999999E-2</c:v>
                </c:pt>
                <c:pt idx="251">
                  <c:v>5.8738760000000001E-2</c:v>
                </c:pt>
                <c:pt idx="252">
                  <c:v>5.4293130000000002E-2</c:v>
                </c:pt>
                <c:pt idx="253">
                  <c:v>5.0769019999999998E-2</c:v>
                </c:pt>
                <c:pt idx="254">
                  <c:v>5.2594130000000003E-2</c:v>
                </c:pt>
                <c:pt idx="255">
                  <c:v>5.1231970000000002E-2</c:v>
                </c:pt>
                <c:pt idx="256">
                  <c:v>4.6681489999999999E-2</c:v>
                </c:pt>
                <c:pt idx="257">
                  <c:v>4.6354769999999997E-2</c:v>
                </c:pt>
                <c:pt idx="258">
                  <c:v>4.3122090000000002E-2</c:v>
                </c:pt>
                <c:pt idx="259">
                  <c:v>4.0371120000000003E-2</c:v>
                </c:pt>
                <c:pt idx="260">
                  <c:v>5.2300590000000001E-2</c:v>
                </c:pt>
                <c:pt idx="261">
                  <c:v>6.041498E-2</c:v>
                </c:pt>
                <c:pt idx="262">
                  <c:v>4.420669E-2</c:v>
                </c:pt>
                <c:pt idx="263">
                  <c:v>2.3797929999999998E-2</c:v>
                </c:pt>
                <c:pt idx="264">
                  <c:v>2.424515E-2</c:v>
                </c:pt>
                <c:pt idx="265">
                  <c:v>3.9483980000000002E-2</c:v>
                </c:pt>
                <c:pt idx="266">
                  <c:v>4.5099319999999998E-2</c:v>
                </c:pt>
                <c:pt idx="267">
                  <c:v>3.9892810000000001E-2</c:v>
                </c:pt>
                <c:pt idx="268">
                  <c:v>4.0108749999999999E-2</c:v>
                </c:pt>
                <c:pt idx="269">
                  <c:v>4.6099420000000002E-2</c:v>
                </c:pt>
                <c:pt idx="270">
                  <c:v>4.608868E-2</c:v>
                </c:pt>
                <c:pt idx="271">
                  <c:v>3.7828899999999999E-2</c:v>
                </c:pt>
                <c:pt idx="272">
                  <c:v>3.8198839999999998E-2</c:v>
                </c:pt>
                <c:pt idx="273">
                  <c:v>4.1991100000000003E-2</c:v>
                </c:pt>
                <c:pt idx="274">
                  <c:v>3.328735E-2</c:v>
                </c:pt>
                <c:pt idx="275">
                  <c:v>3.1587240000000003E-2</c:v>
                </c:pt>
                <c:pt idx="276">
                  <c:v>4.656921E-2</c:v>
                </c:pt>
                <c:pt idx="277">
                  <c:v>6.2281009999999998E-2</c:v>
                </c:pt>
                <c:pt idx="278">
                  <c:v>6.5037810000000001E-2</c:v>
                </c:pt>
                <c:pt idx="279">
                  <c:v>5.246903E-2</c:v>
                </c:pt>
                <c:pt idx="280">
                  <c:v>4.3411369999999998E-2</c:v>
                </c:pt>
                <c:pt idx="281">
                  <c:v>4.6905950000000002E-2</c:v>
                </c:pt>
                <c:pt idx="282">
                  <c:v>4.8617859999999999E-2</c:v>
                </c:pt>
                <c:pt idx="283">
                  <c:v>4.3404020000000001E-2</c:v>
                </c:pt>
                <c:pt idx="284">
                  <c:v>4.0513149999999998E-2</c:v>
                </c:pt>
                <c:pt idx="285">
                  <c:v>4.4861419999999999E-2</c:v>
                </c:pt>
                <c:pt idx="286">
                  <c:v>4.5464549999999999E-2</c:v>
                </c:pt>
                <c:pt idx="287">
                  <c:v>3.9824230000000002E-2</c:v>
                </c:pt>
                <c:pt idx="288">
                  <c:v>4.232636E-2</c:v>
                </c:pt>
                <c:pt idx="289">
                  <c:v>5.0236280000000001E-2</c:v>
                </c:pt>
                <c:pt idx="290">
                  <c:v>5.0074390000000003E-2</c:v>
                </c:pt>
                <c:pt idx="291">
                  <c:v>3.7908200000000003E-2</c:v>
                </c:pt>
                <c:pt idx="292">
                  <c:v>2.5170729999999999E-2</c:v>
                </c:pt>
                <c:pt idx="293">
                  <c:v>3.0457990000000001E-2</c:v>
                </c:pt>
                <c:pt idx="294">
                  <c:v>3.8962459999999997E-2</c:v>
                </c:pt>
                <c:pt idx="295">
                  <c:v>3.0588049999999999E-2</c:v>
                </c:pt>
                <c:pt idx="296">
                  <c:v>2.1019739999999999E-2</c:v>
                </c:pt>
                <c:pt idx="297">
                  <c:v>1.974625E-2</c:v>
                </c:pt>
                <c:pt idx="298">
                  <c:v>2.439997E-2</c:v>
                </c:pt>
                <c:pt idx="299">
                  <c:v>3.2975270000000001E-2</c:v>
                </c:pt>
                <c:pt idx="300">
                  <c:v>3.7280720000000003E-2</c:v>
                </c:pt>
                <c:pt idx="301">
                  <c:v>3.837016E-2</c:v>
                </c:pt>
                <c:pt idx="302">
                  <c:v>3.8091609999999998E-2</c:v>
                </c:pt>
                <c:pt idx="303">
                  <c:v>3.2088070000000003E-2</c:v>
                </c:pt>
                <c:pt idx="304">
                  <c:v>2.2435190000000001E-2</c:v>
                </c:pt>
                <c:pt idx="305">
                  <c:v>1.623962E-2</c:v>
                </c:pt>
                <c:pt idx="306">
                  <c:v>1.8522810000000001E-2</c:v>
                </c:pt>
                <c:pt idx="307">
                  <c:v>2.43874E-2</c:v>
                </c:pt>
                <c:pt idx="308">
                  <c:v>3.1348139999999997E-2</c:v>
                </c:pt>
                <c:pt idx="309">
                  <c:v>4.3685679999999998E-2</c:v>
                </c:pt>
                <c:pt idx="310">
                  <c:v>4.2126999999999998E-2</c:v>
                </c:pt>
                <c:pt idx="311">
                  <c:v>1.819312E-2</c:v>
                </c:pt>
                <c:pt idx="312">
                  <c:v>1.034029E-2</c:v>
                </c:pt>
                <c:pt idx="313">
                  <c:v>2.2843720000000001E-2</c:v>
                </c:pt>
                <c:pt idx="314">
                  <c:v>2.1824010000000001E-2</c:v>
                </c:pt>
                <c:pt idx="315">
                  <c:v>1.3716600000000001E-2</c:v>
                </c:pt>
                <c:pt idx="316">
                  <c:v>2.0830939999999999E-2</c:v>
                </c:pt>
                <c:pt idx="317">
                  <c:v>4.1418719999999999E-2</c:v>
                </c:pt>
                <c:pt idx="318">
                  <c:v>4.9915809999999998E-2</c:v>
                </c:pt>
                <c:pt idx="319">
                  <c:v>3.3380149999999997E-2</c:v>
                </c:pt>
                <c:pt idx="320">
                  <c:v>2.386361E-2</c:v>
                </c:pt>
                <c:pt idx="321">
                  <c:v>3.5152389999999999E-2</c:v>
                </c:pt>
                <c:pt idx="322">
                  <c:v>3.867371E-2</c:v>
                </c:pt>
                <c:pt idx="323">
                  <c:v>2.8326560000000001E-2</c:v>
                </c:pt>
                <c:pt idx="324">
                  <c:v>1.7128230000000001E-2</c:v>
                </c:pt>
                <c:pt idx="325">
                  <c:v>1.281651E-2</c:v>
                </c:pt>
                <c:pt idx="326">
                  <c:v>2.3241600000000001E-2</c:v>
                </c:pt>
                <c:pt idx="327">
                  <c:v>3.081035E-2</c:v>
                </c:pt>
                <c:pt idx="328">
                  <c:v>2.0649819999999999E-2</c:v>
                </c:pt>
                <c:pt idx="329">
                  <c:v>1.7397610000000001E-2</c:v>
                </c:pt>
                <c:pt idx="330">
                  <c:v>2.4305529999999999E-2</c:v>
                </c:pt>
                <c:pt idx="331">
                  <c:v>1.8113219999999999E-2</c:v>
                </c:pt>
                <c:pt idx="332">
                  <c:v>1.190976E-2</c:v>
                </c:pt>
                <c:pt idx="333">
                  <c:v>2.3566489999999999E-2</c:v>
                </c:pt>
                <c:pt idx="334">
                  <c:v>3.1519640000000002E-2</c:v>
                </c:pt>
                <c:pt idx="335">
                  <c:v>2.455686E-2</c:v>
                </c:pt>
                <c:pt idx="336">
                  <c:v>2.4978400000000001E-2</c:v>
                </c:pt>
                <c:pt idx="337">
                  <c:v>3.5648039999999999E-2</c:v>
                </c:pt>
                <c:pt idx="338">
                  <c:v>3.3260520000000002E-2</c:v>
                </c:pt>
                <c:pt idx="339">
                  <c:v>2.0358970000000001E-2</c:v>
                </c:pt>
                <c:pt idx="340">
                  <c:v>1.6814869999999999E-2</c:v>
                </c:pt>
                <c:pt idx="341">
                  <c:v>1.7539349999999999E-2</c:v>
                </c:pt>
                <c:pt idx="342">
                  <c:v>1.597469E-2</c:v>
                </c:pt>
                <c:pt idx="343">
                  <c:v>1.7799530000000001E-2</c:v>
                </c:pt>
                <c:pt idx="344">
                  <c:v>1.8988499999999998E-2</c:v>
                </c:pt>
                <c:pt idx="345">
                  <c:v>1.6706470000000001E-2</c:v>
                </c:pt>
                <c:pt idx="346">
                  <c:v>1.5869339999999999E-2</c:v>
                </c:pt>
                <c:pt idx="347">
                  <c:v>1.819173E-2</c:v>
                </c:pt>
                <c:pt idx="348">
                  <c:v>2.2400070000000001E-2</c:v>
                </c:pt>
                <c:pt idx="349">
                  <c:v>2.5813969999999999E-2</c:v>
                </c:pt>
                <c:pt idx="350">
                  <c:v>2.4323500000000001E-2</c:v>
                </c:pt>
                <c:pt idx="351">
                  <c:v>1.9569699999999999E-2</c:v>
                </c:pt>
                <c:pt idx="352">
                  <c:v>2.0403000000000001E-2</c:v>
                </c:pt>
                <c:pt idx="353">
                  <c:v>2.579058E-2</c:v>
                </c:pt>
                <c:pt idx="354">
                  <c:v>2.3261529999999999E-2</c:v>
                </c:pt>
                <c:pt idx="355">
                  <c:v>1.536478E-2</c:v>
                </c:pt>
                <c:pt idx="356">
                  <c:v>1.893624E-2</c:v>
                </c:pt>
                <c:pt idx="357">
                  <c:v>2.9262219999999999E-2</c:v>
                </c:pt>
                <c:pt idx="358">
                  <c:v>2.7448239999999999E-2</c:v>
                </c:pt>
                <c:pt idx="359">
                  <c:v>1.658869E-2</c:v>
                </c:pt>
                <c:pt idx="360">
                  <c:v>1.106503E-2</c:v>
                </c:pt>
                <c:pt idx="361">
                  <c:v>1.396784E-2</c:v>
                </c:pt>
                <c:pt idx="362">
                  <c:v>1.6434069999999999E-2</c:v>
                </c:pt>
                <c:pt idx="363">
                  <c:v>1.3938600000000001E-2</c:v>
                </c:pt>
                <c:pt idx="364">
                  <c:v>1.5230850000000001E-2</c:v>
                </c:pt>
                <c:pt idx="365">
                  <c:v>1.6866699999999998E-2</c:v>
                </c:pt>
                <c:pt idx="366">
                  <c:v>1.096508E-2</c:v>
                </c:pt>
                <c:pt idx="367">
                  <c:v>1.012594E-2</c:v>
                </c:pt>
                <c:pt idx="368">
                  <c:v>2.1272969999999999E-2</c:v>
                </c:pt>
                <c:pt idx="369">
                  <c:v>3.0830610000000001E-2</c:v>
                </c:pt>
                <c:pt idx="370">
                  <c:v>2.7424629999999998E-2</c:v>
                </c:pt>
                <c:pt idx="371">
                  <c:v>1.6797590000000001E-2</c:v>
                </c:pt>
                <c:pt idx="372">
                  <c:v>1.4508200000000001E-2</c:v>
                </c:pt>
                <c:pt idx="373">
                  <c:v>2.6071E-2</c:v>
                </c:pt>
                <c:pt idx="374">
                  <c:v>2.5445180000000001E-2</c:v>
                </c:pt>
                <c:pt idx="375">
                  <c:v>3.7717829999999999E-3</c:v>
                </c:pt>
                <c:pt idx="376">
                  <c:v>1.2351230000000001E-3</c:v>
                </c:pt>
                <c:pt idx="377">
                  <c:v>1.8275679999999999E-2</c:v>
                </c:pt>
                <c:pt idx="378">
                  <c:v>1.606776E-2</c:v>
                </c:pt>
                <c:pt idx="379">
                  <c:v>1.9796740000000001E-4</c:v>
                </c:pt>
                <c:pt idx="380">
                  <c:v>-3.9346839999999997E-5</c:v>
                </c:pt>
                <c:pt idx="381">
                  <c:v>1.0860720000000001E-2</c:v>
                </c:pt>
                <c:pt idx="382">
                  <c:v>1.4359159999999999E-2</c:v>
                </c:pt>
                <c:pt idx="383">
                  <c:v>1.342206E-2</c:v>
                </c:pt>
                <c:pt idx="384">
                  <c:v>1.1992650000000001E-2</c:v>
                </c:pt>
                <c:pt idx="385">
                  <c:v>1.1709850000000001E-2</c:v>
                </c:pt>
                <c:pt idx="386">
                  <c:v>1.6718480000000001E-2</c:v>
                </c:pt>
                <c:pt idx="387">
                  <c:v>1.7982000000000001E-2</c:v>
                </c:pt>
                <c:pt idx="388">
                  <c:v>1.284948E-2</c:v>
                </c:pt>
                <c:pt idx="389">
                  <c:v>8.6604060000000007E-3</c:v>
                </c:pt>
                <c:pt idx="390">
                  <c:v>3.3475979999999998E-3</c:v>
                </c:pt>
                <c:pt idx="391">
                  <c:v>6.0259160000000001E-3</c:v>
                </c:pt>
                <c:pt idx="392">
                  <c:v>2.2939560000000001E-2</c:v>
                </c:pt>
                <c:pt idx="393">
                  <c:v>3.106853E-2</c:v>
                </c:pt>
                <c:pt idx="394">
                  <c:v>2.3068910000000001E-2</c:v>
                </c:pt>
                <c:pt idx="395">
                  <c:v>1.3867269999999999E-2</c:v>
                </c:pt>
                <c:pt idx="396">
                  <c:v>7.31301E-3</c:v>
                </c:pt>
                <c:pt idx="397">
                  <c:v>7.9119040000000009E-3</c:v>
                </c:pt>
                <c:pt idx="398">
                  <c:v>1.341029E-2</c:v>
                </c:pt>
                <c:pt idx="399">
                  <c:v>1.1852939999999999E-2</c:v>
                </c:pt>
                <c:pt idx="400">
                  <c:v>1.25272E-2</c:v>
                </c:pt>
                <c:pt idx="401">
                  <c:v>1.9706390000000001E-2</c:v>
                </c:pt>
                <c:pt idx="402">
                  <c:v>1.3650539999999999E-2</c:v>
                </c:pt>
                <c:pt idx="403">
                  <c:v>-4.4821189999999997E-3</c:v>
                </c:pt>
                <c:pt idx="404">
                  <c:v>-1.0051829999999999E-2</c:v>
                </c:pt>
                <c:pt idx="405">
                  <c:v>-2.6005519999999999E-3</c:v>
                </c:pt>
                <c:pt idx="406">
                  <c:v>2.3613760000000001E-5</c:v>
                </c:pt>
                <c:pt idx="407">
                  <c:v>1.17701E-4</c:v>
                </c:pt>
                <c:pt idx="408">
                  <c:v>2.3002769999999999E-3</c:v>
                </c:pt>
                <c:pt idx="409">
                  <c:v>5.4515420000000002E-3</c:v>
                </c:pt>
                <c:pt idx="410">
                  <c:v>1.238004E-2</c:v>
                </c:pt>
                <c:pt idx="411">
                  <c:v>1.7140809999999999E-2</c:v>
                </c:pt>
                <c:pt idx="412">
                  <c:v>1.8805780000000001E-2</c:v>
                </c:pt>
                <c:pt idx="413">
                  <c:v>1.795778E-2</c:v>
                </c:pt>
                <c:pt idx="414">
                  <c:v>9.2052599999999998E-3</c:v>
                </c:pt>
                <c:pt idx="415">
                  <c:v>3.292513E-3</c:v>
                </c:pt>
                <c:pt idx="416">
                  <c:v>1.0729509999999999E-2</c:v>
                </c:pt>
                <c:pt idx="417">
                  <c:v>2.0413649999999998E-2</c:v>
                </c:pt>
                <c:pt idx="418">
                  <c:v>1.890936E-2</c:v>
                </c:pt>
                <c:pt idx="419">
                  <c:v>8.0243350000000005E-3</c:v>
                </c:pt>
                <c:pt idx="420">
                  <c:v>1.0784989999999999E-3</c:v>
                </c:pt>
                <c:pt idx="421">
                  <c:v>2.911776E-3</c:v>
                </c:pt>
                <c:pt idx="422">
                  <c:v>1.3196379999999999E-3</c:v>
                </c:pt>
                <c:pt idx="423">
                  <c:v>-4.5729500000000001E-3</c:v>
                </c:pt>
                <c:pt idx="424">
                  <c:v>-2.1156399999999998E-3</c:v>
                </c:pt>
                <c:pt idx="425">
                  <c:v>7.8463609999999996E-3</c:v>
                </c:pt>
                <c:pt idx="426">
                  <c:v>1.766394E-2</c:v>
                </c:pt>
                <c:pt idx="427">
                  <c:v>2.2187419999999999E-2</c:v>
                </c:pt>
                <c:pt idx="428">
                  <c:v>1.934261E-2</c:v>
                </c:pt>
                <c:pt idx="429">
                  <c:v>1.499869E-2</c:v>
                </c:pt>
                <c:pt idx="430">
                  <c:v>1.1476180000000001E-2</c:v>
                </c:pt>
                <c:pt idx="431">
                  <c:v>5.9177049999999997E-3</c:v>
                </c:pt>
                <c:pt idx="432">
                  <c:v>5.1726000000000003E-3</c:v>
                </c:pt>
                <c:pt idx="433">
                  <c:v>9.1983770000000006E-3</c:v>
                </c:pt>
                <c:pt idx="434">
                  <c:v>8.2894960000000004E-3</c:v>
                </c:pt>
                <c:pt idx="435">
                  <c:v>1.220883E-2</c:v>
                </c:pt>
                <c:pt idx="436">
                  <c:v>2.235465E-2</c:v>
                </c:pt>
                <c:pt idx="437">
                  <c:v>1.2263909999999999E-2</c:v>
                </c:pt>
                <c:pt idx="438">
                  <c:v>-8.3820040000000002E-3</c:v>
                </c:pt>
                <c:pt idx="439">
                  <c:v>-3.6198340000000002E-3</c:v>
                </c:pt>
                <c:pt idx="440">
                  <c:v>1.6500129999999998E-2</c:v>
                </c:pt>
                <c:pt idx="441">
                  <c:v>2.5097129999999999E-2</c:v>
                </c:pt>
                <c:pt idx="442">
                  <c:v>2.1330809999999999E-2</c:v>
                </c:pt>
                <c:pt idx="443">
                  <c:v>1.520903E-2</c:v>
                </c:pt>
                <c:pt idx="444">
                  <c:v>1.133286E-2</c:v>
                </c:pt>
                <c:pt idx="445">
                  <c:v>1.332771E-2</c:v>
                </c:pt>
                <c:pt idx="446">
                  <c:v>2.1676830000000001E-2</c:v>
                </c:pt>
                <c:pt idx="447">
                  <c:v>2.3966330000000001E-2</c:v>
                </c:pt>
                <c:pt idx="448">
                  <c:v>1.8655930000000001E-2</c:v>
                </c:pt>
                <c:pt idx="449">
                  <c:v>1.6552629999999999E-2</c:v>
                </c:pt>
                <c:pt idx="450">
                  <c:v>1.3336499999999999E-2</c:v>
                </c:pt>
                <c:pt idx="451">
                  <c:v>5.0095249999999999E-3</c:v>
                </c:pt>
                <c:pt idx="452">
                  <c:v>1.3951499999999999E-3</c:v>
                </c:pt>
                <c:pt idx="453">
                  <c:v>8.0372150000000003E-3</c:v>
                </c:pt>
                <c:pt idx="454">
                  <c:v>1.458605E-2</c:v>
                </c:pt>
                <c:pt idx="455">
                  <c:v>7.4654719999999999E-3</c:v>
                </c:pt>
                <c:pt idx="456">
                  <c:v>2.4657379999999999E-3</c:v>
                </c:pt>
                <c:pt idx="457">
                  <c:v>1.352096E-2</c:v>
                </c:pt>
                <c:pt idx="458">
                  <c:v>1.8923329999999999E-2</c:v>
                </c:pt>
                <c:pt idx="459">
                  <c:v>1.338727E-2</c:v>
                </c:pt>
                <c:pt idx="460">
                  <c:v>9.3096310000000005E-3</c:v>
                </c:pt>
                <c:pt idx="461">
                  <c:v>7.0286330000000003E-3</c:v>
                </c:pt>
                <c:pt idx="462">
                  <c:v>4.3801480000000004E-3</c:v>
                </c:pt>
                <c:pt idx="463">
                  <c:v>3.2622419999999998E-3</c:v>
                </c:pt>
                <c:pt idx="464">
                  <c:v>8.8702250000000007E-3</c:v>
                </c:pt>
                <c:pt idx="465">
                  <c:v>1.7373090000000001E-2</c:v>
                </c:pt>
                <c:pt idx="466">
                  <c:v>2.6663059999999999E-2</c:v>
                </c:pt>
                <c:pt idx="467">
                  <c:v>3.3464340000000002E-2</c:v>
                </c:pt>
                <c:pt idx="468">
                  <c:v>2.6672700000000001E-2</c:v>
                </c:pt>
                <c:pt idx="469">
                  <c:v>1.367372E-2</c:v>
                </c:pt>
                <c:pt idx="470">
                  <c:v>1.1431659999999999E-3</c:v>
                </c:pt>
                <c:pt idx="471">
                  <c:v>-6.4555150000000002E-3</c:v>
                </c:pt>
                <c:pt idx="472">
                  <c:v>2.400448E-4</c:v>
                </c:pt>
                <c:pt idx="473">
                  <c:v>5.4828530000000002E-3</c:v>
                </c:pt>
                <c:pt idx="474">
                  <c:v>1.239207E-3</c:v>
                </c:pt>
                <c:pt idx="475">
                  <c:v>-6.0577929999999997E-4</c:v>
                </c:pt>
                <c:pt idx="476">
                  <c:v>1.6458340000000001E-3</c:v>
                </c:pt>
                <c:pt idx="477">
                  <c:v>1.007573E-2</c:v>
                </c:pt>
                <c:pt idx="478">
                  <c:v>2.0186610000000001E-2</c:v>
                </c:pt>
                <c:pt idx="479">
                  <c:v>1.995268E-2</c:v>
                </c:pt>
                <c:pt idx="480">
                  <c:v>1.542604E-2</c:v>
                </c:pt>
                <c:pt idx="481">
                  <c:v>1.5652800000000001E-2</c:v>
                </c:pt>
                <c:pt idx="482">
                  <c:v>9.9093470000000006E-3</c:v>
                </c:pt>
                <c:pt idx="483">
                  <c:v>-5.6654890000000003E-4</c:v>
                </c:pt>
                <c:pt idx="484">
                  <c:v>1.495173E-3</c:v>
                </c:pt>
                <c:pt idx="485">
                  <c:v>3.3227700000000001E-3</c:v>
                </c:pt>
                <c:pt idx="486">
                  <c:v>-1.0716399999999999E-2</c:v>
                </c:pt>
                <c:pt idx="487">
                  <c:v>-1.809442E-2</c:v>
                </c:pt>
                <c:pt idx="488">
                  <c:v>-5.6502640000000003E-3</c:v>
                </c:pt>
                <c:pt idx="489">
                  <c:v>3.065609E-3</c:v>
                </c:pt>
                <c:pt idx="490">
                  <c:v>-7.0648300000000005E-4</c:v>
                </c:pt>
                <c:pt idx="491">
                  <c:v>1.767336E-3</c:v>
                </c:pt>
                <c:pt idx="492">
                  <c:v>1.1721570000000001E-2</c:v>
                </c:pt>
                <c:pt idx="493">
                  <c:v>1.721665E-2</c:v>
                </c:pt>
                <c:pt idx="494">
                  <c:v>1.6147140000000001E-2</c:v>
                </c:pt>
                <c:pt idx="495">
                  <c:v>8.2897049999999996E-3</c:v>
                </c:pt>
                <c:pt idx="496">
                  <c:v>1.0214480000000001E-3</c:v>
                </c:pt>
                <c:pt idx="497">
                  <c:v>2.444356E-3</c:v>
                </c:pt>
                <c:pt idx="498">
                  <c:v>-1.4345739999999999E-4</c:v>
                </c:pt>
                <c:pt idx="499">
                  <c:v>-1.194831E-2</c:v>
                </c:pt>
                <c:pt idx="500">
                  <c:v>-1.122038E-2</c:v>
                </c:pt>
                <c:pt idx="501">
                  <c:v>8.3564710000000007E-3</c:v>
                </c:pt>
                <c:pt idx="502">
                  <c:v>2.0343070000000001E-2</c:v>
                </c:pt>
                <c:pt idx="503">
                  <c:v>6.8856229999999996E-3</c:v>
                </c:pt>
                <c:pt idx="504">
                  <c:v>-9.1349719999999999E-3</c:v>
                </c:pt>
                <c:pt idx="505">
                  <c:v>-2.1696630000000001E-3</c:v>
                </c:pt>
                <c:pt idx="506">
                  <c:v>1.409091E-2</c:v>
                </c:pt>
                <c:pt idx="507">
                  <c:v>1.9257429999999999E-2</c:v>
                </c:pt>
                <c:pt idx="508">
                  <c:v>1.6137100000000001E-2</c:v>
                </c:pt>
                <c:pt idx="509">
                  <c:v>1.350266E-2</c:v>
                </c:pt>
                <c:pt idx="510">
                  <c:v>8.7021540000000001E-3</c:v>
                </c:pt>
                <c:pt idx="511">
                  <c:v>-1.130144E-3</c:v>
                </c:pt>
                <c:pt idx="512">
                  <c:v>-7.1720009999999999E-3</c:v>
                </c:pt>
                <c:pt idx="513">
                  <c:v>-1.1119910000000001E-3</c:v>
                </c:pt>
                <c:pt idx="514">
                  <c:v>7.2858710000000002E-3</c:v>
                </c:pt>
                <c:pt idx="515">
                  <c:v>-1.212405E-5</c:v>
                </c:pt>
                <c:pt idx="516">
                  <c:v>-9.9162739999999992E-3</c:v>
                </c:pt>
                <c:pt idx="517">
                  <c:v>1.7392449999999999E-3</c:v>
                </c:pt>
                <c:pt idx="518">
                  <c:v>1.588641E-2</c:v>
                </c:pt>
                <c:pt idx="519">
                  <c:v>1.038788E-2</c:v>
                </c:pt>
                <c:pt idx="520">
                  <c:v>7.2884300000000003E-3</c:v>
                </c:pt>
                <c:pt idx="521">
                  <c:v>1.6033160000000001E-2</c:v>
                </c:pt>
                <c:pt idx="522">
                  <c:v>8.3947740000000007E-3</c:v>
                </c:pt>
                <c:pt idx="523">
                  <c:v>-1.29841E-2</c:v>
                </c:pt>
                <c:pt idx="524">
                  <c:v>-1.061017E-2</c:v>
                </c:pt>
                <c:pt idx="525">
                  <c:v>1.522245E-2</c:v>
                </c:pt>
                <c:pt idx="526">
                  <c:v>2.560076E-2</c:v>
                </c:pt>
                <c:pt idx="527">
                  <c:v>1.167985E-2</c:v>
                </c:pt>
                <c:pt idx="528">
                  <c:v>2.6419600000000001E-3</c:v>
                </c:pt>
                <c:pt idx="529">
                  <c:v>9.7022400000000009E-3</c:v>
                </c:pt>
                <c:pt idx="530">
                  <c:v>1.445135E-2</c:v>
                </c:pt>
                <c:pt idx="531">
                  <c:v>6.0132129999999999E-3</c:v>
                </c:pt>
                <c:pt idx="532">
                  <c:v>-2.582071E-3</c:v>
                </c:pt>
                <c:pt idx="533">
                  <c:v>2.9449970000000001E-4</c:v>
                </c:pt>
                <c:pt idx="534">
                  <c:v>6.6461860000000001E-3</c:v>
                </c:pt>
                <c:pt idx="535">
                  <c:v>1.106211E-2</c:v>
                </c:pt>
                <c:pt idx="536">
                  <c:v>1.5601820000000001E-2</c:v>
                </c:pt>
                <c:pt idx="537">
                  <c:v>1.415814E-2</c:v>
                </c:pt>
                <c:pt idx="538">
                  <c:v>3.7099379999999999E-3</c:v>
                </c:pt>
                <c:pt idx="539">
                  <c:v>-3.936358E-3</c:v>
                </c:pt>
                <c:pt idx="540">
                  <c:v>2.527938E-3</c:v>
                </c:pt>
                <c:pt idx="541">
                  <c:v>9.9693960000000002E-3</c:v>
                </c:pt>
                <c:pt idx="542">
                  <c:v>2.9553380000000001E-3</c:v>
                </c:pt>
                <c:pt idx="543">
                  <c:v>-2.604149E-3</c:v>
                </c:pt>
                <c:pt idx="544">
                  <c:v>2.975129E-3</c:v>
                </c:pt>
                <c:pt idx="545">
                  <c:v>9.4498659999999995E-3</c:v>
                </c:pt>
                <c:pt idx="546">
                  <c:v>1.535715E-2</c:v>
                </c:pt>
                <c:pt idx="547">
                  <c:v>1.4837889999999999E-2</c:v>
                </c:pt>
                <c:pt idx="548">
                  <c:v>8.9290900000000006E-3</c:v>
                </c:pt>
                <c:pt idx="549">
                  <c:v>1.046658E-2</c:v>
                </c:pt>
                <c:pt idx="550">
                  <c:v>1.3265529999999999E-2</c:v>
                </c:pt>
                <c:pt idx="551">
                  <c:v>9.8386989999999994E-3</c:v>
                </c:pt>
                <c:pt idx="552">
                  <c:v>9.6750220000000001E-3</c:v>
                </c:pt>
                <c:pt idx="553">
                  <c:v>1.471448E-2</c:v>
                </c:pt>
                <c:pt idx="554">
                  <c:v>1.110447E-2</c:v>
                </c:pt>
                <c:pt idx="555">
                  <c:v>3.006107E-3</c:v>
                </c:pt>
                <c:pt idx="556">
                  <c:v>5.0925969999999999E-3</c:v>
                </c:pt>
                <c:pt idx="557">
                  <c:v>1.037393E-2</c:v>
                </c:pt>
                <c:pt idx="558">
                  <c:v>1.2457950000000001E-2</c:v>
                </c:pt>
                <c:pt idx="559">
                  <c:v>7.1949680000000004E-3</c:v>
                </c:pt>
                <c:pt idx="560">
                  <c:v>-7.784343E-3</c:v>
                </c:pt>
                <c:pt idx="561">
                  <c:v>-1.1999340000000001E-2</c:v>
                </c:pt>
                <c:pt idx="562">
                  <c:v>4.2243070000000001E-3</c:v>
                </c:pt>
                <c:pt idx="563">
                  <c:v>1.7027819999999999E-2</c:v>
                </c:pt>
                <c:pt idx="564">
                  <c:v>1.3403200000000001E-2</c:v>
                </c:pt>
                <c:pt idx="565">
                  <c:v>4.0779229999999998E-3</c:v>
                </c:pt>
                <c:pt idx="566">
                  <c:v>-3.320314E-3</c:v>
                </c:pt>
                <c:pt idx="567">
                  <c:v>-4.1820119999999997E-3</c:v>
                </c:pt>
                <c:pt idx="568">
                  <c:v>2.2185260000000002E-3</c:v>
                </c:pt>
                <c:pt idx="569">
                  <c:v>1.017739E-2</c:v>
                </c:pt>
              </c:numCache>
            </c:numRef>
          </c:yVal>
          <c:smooth val="0"/>
        </c:ser>
        <c:ser>
          <c:idx val="2"/>
          <c:order val="2"/>
          <c:tx>
            <c:v>+500V (#3)</c:v>
          </c:tx>
          <c:spPr>
            <a:ln w="19050">
              <a:solidFill>
                <a:srgbClr val="0000FF"/>
              </a:solidFill>
            </a:ln>
          </c:spPr>
          <c:marker>
            <c:symbol val="none"/>
          </c:marker>
          <c:xVal>
            <c:numRef>
              <c:f>'HBM IV Curves Data'!$F$5:$F$574</c:f>
              <c:numCache>
                <c:formatCode>General</c:formatCode>
                <c:ptCount val="570"/>
                <c:pt idx="0">
                  <c:v>2.0062549999999999</c:v>
                </c:pt>
                <c:pt idx="1">
                  <c:v>2.1846730000000001</c:v>
                </c:pt>
                <c:pt idx="2">
                  <c:v>1.351485</c:v>
                </c:pt>
                <c:pt idx="3">
                  <c:v>0.69846549999999996</c:v>
                </c:pt>
                <c:pt idx="4">
                  <c:v>0.78320990000000001</c:v>
                </c:pt>
                <c:pt idx="5">
                  <c:v>1.468885</c:v>
                </c:pt>
                <c:pt idx="6">
                  <c:v>2.1010970000000002</c:v>
                </c:pt>
                <c:pt idx="7">
                  <c:v>1.4399930000000001</c:v>
                </c:pt>
                <c:pt idx="8">
                  <c:v>0.340671</c:v>
                </c:pt>
                <c:pt idx="9">
                  <c:v>0.5786443</c:v>
                </c:pt>
                <c:pt idx="10">
                  <c:v>0.80159650000000005</c:v>
                </c:pt>
                <c:pt idx="11">
                  <c:v>-0.62330759999999996</c:v>
                </c:pt>
                <c:pt idx="12">
                  <c:v>-1.640288</c:v>
                </c:pt>
                <c:pt idx="13">
                  <c:v>-1.140792</c:v>
                </c:pt>
                <c:pt idx="14">
                  <c:v>-0.83122700000000005</c:v>
                </c:pt>
                <c:pt idx="15">
                  <c:v>-0.64038980000000001</c:v>
                </c:pt>
                <c:pt idx="16">
                  <c:v>0.40064070000000002</c:v>
                </c:pt>
                <c:pt idx="17">
                  <c:v>1.066362</c:v>
                </c:pt>
                <c:pt idx="18">
                  <c:v>0.69584610000000002</c:v>
                </c:pt>
                <c:pt idx="19">
                  <c:v>0.2198939</c:v>
                </c:pt>
                <c:pt idx="20">
                  <c:v>-0.43788569999999999</c:v>
                </c:pt>
                <c:pt idx="21">
                  <c:v>-0.38417590000000001</c:v>
                </c:pt>
                <c:pt idx="22">
                  <c:v>1.133591</c:v>
                </c:pt>
                <c:pt idx="23">
                  <c:v>2.279455</c:v>
                </c:pt>
                <c:pt idx="24">
                  <c:v>2.5237059999999998</c:v>
                </c:pt>
                <c:pt idx="25">
                  <c:v>2.5259450000000001</c:v>
                </c:pt>
                <c:pt idx="26">
                  <c:v>1.763218</c:v>
                </c:pt>
                <c:pt idx="27">
                  <c:v>0.1323261</c:v>
                </c:pt>
                <c:pt idx="28">
                  <c:v>-0.88907259999999999</c:v>
                </c:pt>
                <c:pt idx="29">
                  <c:v>-3.42533E-2</c:v>
                </c:pt>
                <c:pt idx="30">
                  <c:v>1.342641</c:v>
                </c:pt>
                <c:pt idx="31">
                  <c:v>0.87472450000000002</c:v>
                </c:pt>
                <c:pt idx="32">
                  <c:v>-0.35065750000000001</c:v>
                </c:pt>
                <c:pt idx="33">
                  <c:v>0.39578760000000002</c:v>
                </c:pt>
                <c:pt idx="34">
                  <c:v>1.9351130000000001</c:v>
                </c:pt>
                <c:pt idx="35">
                  <c:v>2.0053930000000002</c:v>
                </c:pt>
                <c:pt idx="36">
                  <c:v>0.77406319999999995</c:v>
                </c:pt>
                <c:pt idx="37">
                  <c:v>-0.42867480000000002</c:v>
                </c:pt>
                <c:pt idx="38">
                  <c:v>0.1254257</c:v>
                </c:pt>
                <c:pt idx="39">
                  <c:v>2.067469</c:v>
                </c:pt>
                <c:pt idx="40">
                  <c:v>2.8214250000000001</c:v>
                </c:pt>
                <c:pt idx="41">
                  <c:v>1.3957280000000001</c:v>
                </c:pt>
                <c:pt idx="42">
                  <c:v>-5.5594419999999999E-2</c:v>
                </c:pt>
                <c:pt idx="43">
                  <c:v>0.40170869999999997</c:v>
                </c:pt>
                <c:pt idx="44">
                  <c:v>1.166631</c:v>
                </c:pt>
                <c:pt idx="45">
                  <c:v>0.64164540000000003</c:v>
                </c:pt>
                <c:pt idx="46">
                  <c:v>0.11345180000000001</c:v>
                </c:pt>
                <c:pt idx="47">
                  <c:v>0.33544489999999999</c:v>
                </c:pt>
                <c:pt idx="48">
                  <c:v>0.41488639999999999</c:v>
                </c:pt>
                <c:pt idx="49">
                  <c:v>0.22429660000000001</c:v>
                </c:pt>
                <c:pt idx="50">
                  <c:v>0.3405494</c:v>
                </c:pt>
                <c:pt idx="51">
                  <c:v>0.75262390000000001</c:v>
                </c:pt>
                <c:pt idx="52">
                  <c:v>0.91991080000000003</c:v>
                </c:pt>
                <c:pt idx="53">
                  <c:v>1.198183</c:v>
                </c:pt>
                <c:pt idx="54">
                  <c:v>1.8366690000000001</c:v>
                </c:pt>
                <c:pt idx="55">
                  <c:v>1.220402</c:v>
                </c:pt>
                <c:pt idx="56">
                  <c:v>-0.4777053</c:v>
                </c:pt>
                <c:pt idx="57">
                  <c:v>-0.93764760000000003</c:v>
                </c:pt>
                <c:pt idx="58">
                  <c:v>-0.37940230000000003</c:v>
                </c:pt>
                <c:pt idx="59">
                  <c:v>-0.59657020000000005</c:v>
                </c:pt>
                <c:pt idx="60">
                  <c:v>-1.2730729999999999</c:v>
                </c:pt>
                <c:pt idx="61">
                  <c:v>-1.3283400000000001</c:v>
                </c:pt>
                <c:pt idx="62">
                  <c:v>-0.78855120000000001</c:v>
                </c:pt>
                <c:pt idx="63">
                  <c:v>0.72947379999999995</c:v>
                </c:pt>
                <c:pt idx="64">
                  <c:v>2.3006190000000002</c:v>
                </c:pt>
                <c:pt idx="65">
                  <c:v>1.485209</c:v>
                </c:pt>
                <c:pt idx="66">
                  <c:v>-0.51209789999999999</c:v>
                </c:pt>
                <c:pt idx="67">
                  <c:v>-0.2179712</c:v>
                </c:pt>
                <c:pt idx="68">
                  <c:v>1.506419</c:v>
                </c:pt>
                <c:pt idx="69">
                  <c:v>1.2919039999999999</c:v>
                </c:pt>
                <c:pt idx="70">
                  <c:v>-2.6972719999999999E-2</c:v>
                </c:pt>
                <c:pt idx="71">
                  <c:v>0.16277759999999999</c:v>
                </c:pt>
                <c:pt idx="72">
                  <c:v>1.4723409999999999</c:v>
                </c:pt>
                <c:pt idx="73">
                  <c:v>2.342746</c:v>
                </c:pt>
                <c:pt idx="74">
                  <c:v>1.674995</c:v>
                </c:pt>
                <c:pt idx="75">
                  <c:v>0.1148549</c:v>
                </c:pt>
                <c:pt idx="76">
                  <c:v>-0.40071960000000001</c:v>
                </c:pt>
                <c:pt idx="77">
                  <c:v>-7.6270519999999994E-2</c:v>
                </c:pt>
                <c:pt idx="78">
                  <c:v>7.8702170000000002E-2</c:v>
                </c:pt>
                <c:pt idx="79">
                  <c:v>-0.44268469999999999</c:v>
                </c:pt>
                <c:pt idx="80">
                  <c:v>-1.234248</c:v>
                </c:pt>
                <c:pt idx="81">
                  <c:v>-0.45118409999999998</c:v>
                </c:pt>
                <c:pt idx="82">
                  <c:v>0.98381589999999997</c:v>
                </c:pt>
                <c:pt idx="83">
                  <c:v>0.95412339999999995</c:v>
                </c:pt>
                <c:pt idx="84">
                  <c:v>-3.4458240000000001E-2</c:v>
                </c:pt>
                <c:pt idx="85">
                  <c:v>-0.12774920000000001</c:v>
                </c:pt>
                <c:pt idx="86">
                  <c:v>1.5968960000000001</c:v>
                </c:pt>
                <c:pt idx="87">
                  <c:v>2.4726949999999999</c:v>
                </c:pt>
                <c:pt idx="88">
                  <c:v>1.1952799999999999</c:v>
                </c:pt>
                <c:pt idx="89">
                  <c:v>0.42503930000000001</c:v>
                </c:pt>
                <c:pt idx="90">
                  <c:v>0.90916830000000004</c:v>
                </c:pt>
                <c:pt idx="91">
                  <c:v>1.1751910000000001</c:v>
                </c:pt>
                <c:pt idx="92">
                  <c:v>0.26957579999999998</c:v>
                </c:pt>
                <c:pt idx="93">
                  <c:v>-0.68443799999999999</c:v>
                </c:pt>
                <c:pt idx="94">
                  <c:v>-0.74317829999999996</c:v>
                </c:pt>
                <c:pt idx="95">
                  <c:v>-0.67665090000000006</c:v>
                </c:pt>
                <c:pt idx="96">
                  <c:v>-0.31449779999999999</c:v>
                </c:pt>
                <c:pt idx="97">
                  <c:v>-0.234176</c:v>
                </c:pt>
                <c:pt idx="98">
                  <c:v>-1.1976119999999999</c:v>
                </c:pt>
                <c:pt idx="99">
                  <c:v>-1.4237960000000001</c:v>
                </c:pt>
                <c:pt idx="100">
                  <c:v>-0.27905839999999998</c:v>
                </c:pt>
                <c:pt idx="101">
                  <c:v>0.29938589999999998</c:v>
                </c:pt>
                <c:pt idx="102">
                  <c:v>-0.35120649999999998</c:v>
                </c:pt>
                <c:pt idx="103">
                  <c:v>-0.52741680000000002</c:v>
                </c:pt>
                <c:pt idx="104">
                  <c:v>0.34305730000000001</c:v>
                </c:pt>
                <c:pt idx="105">
                  <c:v>-3.007806E-2</c:v>
                </c:pt>
                <c:pt idx="106">
                  <c:v>-1.0772820000000001</c:v>
                </c:pt>
                <c:pt idx="107">
                  <c:v>0.42921429999999999</c:v>
                </c:pt>
                <c:pt idx="108">
                  <c:v>2.5558070000000002</c:v>
                </c:pt>
                <c:pt idx="109">
                  <c:v>2.4225490000000001</c:v>
                </c:pt>
                <c:pt idx="110">
                  <c:v>1.500653</c:v>
                </c:pt>
                <c:pt idx="111">
                  <c:v>1.030132</c:v>
                </c:pt>
                <c:pt idx="112">
                  <c:v>0.75801529999999995</c:v>
                </c:pt>
                <c:pt idx="113">
                  <c:v>0.47743059999999998</c:v>
                </c:pt>
                <c:pt idx="114">
                  <c:v>0.36503910000000001</c:v>
                </c:pt>
                <c:pt idx="115">
                  <c:v>0.33624910000000002</c:v>
                </c:pt>
                <c:pt idx="116">
                  <c:v>-7.0848110000000006E-2</c:v>
                </c:pt>
                <c:pt idx="117">
                  <c:v>-0.15390909999999999</c:v>
                </c:pt>
                <c:pt idx="118">
                  <c:v>0.74575709999999995</c:v>
                </c:pt>
                <c:pt idx="119">
                  <c:v>1.7674479999999999</c:v>
                </c:pt>
                <c:pt idx="120">
                  <c:v>1.4547000000000001</c:v>
                </c:pt>
                <c:pt idx="121">
                  <c:v>-4.5117450000000003E-2</c:v>
                </c:pt>
                <c:pt idx="122">
                  <c:v>-0.71338570000000001</c:v>
                </c:pt>
                <c:pt idx="123">
                  <c:v>-1.6090790000000001E-2</c:v>
                </c:pt>
                <c:pt idx="124">
                  <c:v>0.62420220000000004</c:v>
                </c:pt>
                <c:pt idx="125">
                  <c:v>0.79538330000000002</c:v>
                </c:pt>
                <c:pt idx="126">
                  <c:v>0.84611990000000004</c:v>
                </c:pt>
                <c:pt idx="127">
                  <c:v>0.1028401</c:v>
                </c:pt>
                <c:pt idx="128">
                  <c:v>-0.91590229999999995</c:v>
                </c:pt>
                <c:pt idx="129">
                  <c:v>-0.22119249999999999</c:v>
                </c:pt>
                <c:pt idx="130">
                  <c:v>2.066557</c:v>
                </c:pt>
                <c:pt idx="131">
                  <c:v>3.4411</c:v>
                </c:pt>
                <c:pt idx="132">
                  <c:v>2.2200359999999999</c:v>
                </c:pt>
                <c:pt idx="133">
                  <c:v>0.17843970000000001</c:v>
                </c:pt>
                <c:pt idx="134">
                  <c:v>-0.32288470000000002</c:v>
                </c:pt>
                <c:pt idx="135">
                  <c:v>0.30400539999999998</c:v>
                </c:pt>
                <c:pt idx="136">
                  <c:v>1.143829</c:v>
                </c:pt>
                <c:pt idx="137">
                  <c:v>1.161486</c:v>
                </c:pt>
                <c:pt idx="138">
                  <c:v>-0.1813775</c:v>
                </c:pt>
                <c:pt idx="139">
                  <c:v>-1.0022180000000001</c:v>
                </c:pt>
                <c:pt idx="140">
                  <c:v>-0.1203066</c:v>
                </c:pt>
                <c:pt idx="141">
                  <c:v>1.1689229999999999</c:v>
                </c:pt>
                <c:pt idx="142">
                  <c:v>0.93763379999999996</c:v>
                </c:pt>
                <c:pt idx="143">
                  <c:v>-0.61687270000000005</c:v>
                </c:pt>
                <c:pt idx="144">
                  <c:v>-1.4127350000000001</c:v>
                </c:pt>
                <c:pt idx="145">
                  <c:v>-0.70945340000000001</c:v>
                </c:pt>
                <c:pt idx="146">
                  <c:v>0.52807649999999995</c:v>
                </c:pt>
                <c:pt idx="147">
                  <c:v>1.039801</c:v>
                </c:pt>
                <c:pt idx="148">
                  <c:v>1.0526219999999999</c:v>
                </c:pt>
                <c:pt idx="149">
                  <c:v>0.9548664</c:v>
                </c:pt>
                <c:pt idx="150">
                  <c:v>-0.23102320000000001</c:v>
                </c:pt>
                <c:pt idx="151">
                  <c:v>-1.8297570000000001</c:v>
                </c:pt>
                <c:pt idx="152">
                  <c:v>-2.0230030000000001</c:v>
                </c:pt>
                <c:pt idx="153">
                  <c:v>-1.2163539999999999</c:v>
                </c:pt>
                <c:pt idx="154">
                  <c:v>-1.0473619999999999</c:v>
                </c:pt>
                <c:pt idx="155">
                  <c:v>-1.489196</c:v>
                </c:pt>
                <c:pt idx="156">
                  <c:v>-0.7948153</c:v>
                </c:pt>
                <c:pt idx="157">
                  <c:v>0.54770169999999996</c:v>
                </c:pt>
                <c:pt idx="158">
                  <c:v>0.45159579999999999</c:v>
                </c:pt>
                <c:pt idx="159">
                  <c:v>-0.2442811</c:v>
                </c:pt>
                <c:pt idx="160">
                  <c:v>-0.22916520000000001</c:v>
                </c:pt>
                <c:pt idx="161">
                  <c:v>0.20226160000000001</c:v>
                </c:pt>
                <c:pt idx="162">
                  <c:v>0.45409559999999999</c:v>
                </c:pt>
                <c:pt idx="163">
                  <c:v>0.47002579999999999</c:v>
                </c:pt>
                <c:pt idx="164">
                  <c:v>0.76104510000000003</c:v>
                </c:pt>
                <c:pt idx="165">
                  <c:v>0.6210523</c:v>
                </c:pt>
                <c:pt idx="166">
                  <c:v>2.178221E-2</c:v>
                </c:pt>
                <c:pt idx="167">
                  <c:v>8.5176500000000002E-2</c:v>
                </c:pt>
                <c:pt idx="168">
                  <c:v>-5.7246720000000001E-2</c:v>
                </c:pt>
                <c:pt idx="169">
                  <c:v>-0.77807420000000005</c:v>
                </c:pt>
                <c:pt idx="170">
                  <c:v>-0.3837315</c:v>
                </c:pt>
                <c:pt idx="171">
                  <c:v>0.34275939999999999</c:v>
                </c:pt>
                <c:pt idx="172">
                  <c:v>-0.49047859999999999</c:v>
                </c:pt>
                <c:pt idx="173">
                  <c:v>-1.0068159999999999</c:v>
                </c:pt>
                <c:pt idx="174">
                  <c:v>-0.113593</c:v>
                </c:pt>
                <c:pt idx="175">
                  <c:v>-5.7209959999999999E-3</c:v>
                </c:pt>
                <c:pt idx="176">
                  <c:v>-0.4516425</c:v>
                </c:pt>
                <c:pt idx="177">
                  <c:v>0.128196</c:v>
                </c:pt>
                <c:pt idx="178">
                  <c:v>0.57518320000000001</c:v>
                </c:pt>
                <c:pt idx="179">
                  <c:v>-0.1957113</c:v>
                </c:pt>
                <c:pt idx="180">
                  <c:v>-0.99691799999999997</c:v>
                </c:pt>
                <c:pt idx="181">
                  <c:v>-1.0536810000000001</c:v>
                </c:pt>
                <c:pt idx="182">
                  <c:v>-0.58293030000000001</c:v>
                </c:pt>
                <c:pt idx="183">
                  <c:v>0.34554420000000002</c:v>
                </c:pt>
                <c:pt idx="184">
                  <c:v>0.76573910000000001</c:v>
                </c:pt>
                <c:pt idx="185">
                  <c:v>0.30808649999999999</c:v>
                </c:pt>
                <c:pt idx="186">
                  <c:v>-9.2463459999999997E-2</c:v>
                </c:pt>
                <c:pt idx="187">
                  <c:v>3.5767840000000002E-2</c:v>
                </c:pt>
                <c:pt idx="188">
                  <c:v>0.6724173</c:v>
                </c:pt>
                <c:pt idx="189">
                  <c:v>0.80595600000000001</c:v>
                </c:pt>
                <c:pt idx="190">
                  <c:v>0.26568370000000002</c:v>
                </c:pt>
                <c:pt idx="191">
                  <c:v>0.10725129999999999</c:v>
                </c:pt>
                <c:pt idx="192">
                  <c:v>0.14575750000000001</c:v>
                </c:pt>
                <c:pt idx="193">
                  <c:v>-2.3815849999999999E-3</c:v>
                </c:pt>
                <c:pt idx="194">
                  <c:v>-0.57651399999999997</c:v>
                </c:pt>
                <c:pt idx="195">
                  <c:v>-1.0963499999999999</c:v>
                </c:pt>
                <c:pt idx="196">
                  <c:v>-0.52862310000000001</c:v>
                </c:pt>
                <c:pt idx="197">
                  <c:v>0.44654539999999998</c:v>
                </c:pt>
                <c:pt idx="198">
                  <c:v>0.35312329999999997</c:v>
                </c:pt>
                <c:pt idx="199">
                  <c:v>-0.92038850000000005</c:v>
                </c:pt>
                <c:pt idx="200">
                  <c:v>-1.586956</c:v>
                </c:pt>
                <c:pt idx="201">
                  <c:v>-0.75395630000000002</c:v>
                </c:pt>
                <c:pt idx="202">
                  <c:v>4.7723550000000003E-2</c:v>
                </c:pt>
                <c:pt idx="203">
                  <c:v>-7.8545370000000003E-2</c:v>
                </c:pt>
                <c:pt idx="204">
                  <c:v>-0.57267769999999996</c:v>
                </c:pt>
                <c:pt idx="205">
                  <c:v>-0.27350790000000003</c:v>
                </c:pt>
                <c:pt idx="206">
                  <c:v>0.87494689999999997</c:v>
                </c:pt>
                <c:pt idx="207">
                  <c:v>0.7188814</c:v>
                </c:pt>
                <c:pt idx="208">
                  <c:v>-0.1969186</c:v>
                </c:pt>
                <c:pt idx="209">
                  <c:v>0.41656959999999998</c:v>
                </c:pt>
                <c:pt idx="210">
                  <c:v>0.70329929999999996</c:v>
                </c:pt>
                <c:pt idx="211">
                  <c:v>-1.1110599999999999</c:v>
                </c:pt>
                <c:pt idx="212">
                  <c:v>-2.0520100000000001</c:v>
                </c:pt>
                <c:pt idx="213">
                  <c:v>-0.44450640000000002</c:v>
                </c:pt>
                <c:pt idx="214">
                  <c:v>0.61274600000000001</c:v>
                </c:pt>
                <c:pt idx="215">
                  <c:v>1.7808049999999999E-2</c:v>
                </c:pt>
                <c:pt idx="216">
                  <c:v>-0.2271618</c:v>
                </c:pt>
                <c:pt idx="217">
                  <c:v>0.58066470000000003</c:v>
                </c:pt>
                <c:pt idx="218">
                  <c:v>1.4384269999999999</c:v>
                </c:pt>
                <c:pt idx="219">
                  <c:v>0.97359220000000002</c:v>
                </c:pt>
                <c:pt idx="220">
                  <c:v>2.698387E-2</c:v>
                </c:pt>
                <c:pt idx="221">
                  <c:v>9.6860979999999999E-2</c:v>
                </c:pt>
                <c:pt idx="222">
                  <c:v>0.62566259999999996</c:v>
                </c:pt>
                <c:pt idx="223">
                  <c:v>1.2748219999999999</c:v>
                </c:pt>
                <c:pt idx="224">
                  <c:v>1.368741</c:v>
                </c:pt>
                <c:pt idx="225">
                  <c:v>9.663679E-2</c:v>
                </c:pt>
                <c:pt idx="226">
                  <c:v>-0.71553920000000004</c:v>
                </c:pt>
                <c:pt idx="227">
                  <c:v>0.29726360000000002</c:v>
                </c:pt>
                <c:pt idx="228">
                  <c:v>2.173171</c:v>
                </c:pt>
                <c:pt idx="229">
                  <c:v>3.0421520000000002</c:v>
                </c:pt>
                <c:pt idx="230">
                  <c:v>1.8607130000000001</c:v>
                </c:pt>
                <c:pt idx="231">
                  <c:v>0.74528839999999996</c:v>
                </c:pt>
                <c:pt idx="232">
                  <c:v>1.0044150000000001</c:v>
                </c:pt>
                <c:pt idx="233">
                  <c:v>1.2246330000000001</c:v>
                </c:pt>
                <c:pt idx="234">
                  <c:v>1.178917</c:v>
                </c:pt>
                <c:pt idx="235">
                  <c:v>1.4945660000000001</c:v>
                </c:pt>
                <c:pt idx="236">
                  <c:v>1.9125749999999999</c:v>
                </c:pt>
                <c:pt idx="237">
                  <c:v>0.93348589999999998</c:v>
                </c:pt>
                <c:pt idx="238">
                  <c:v>-0.96700379999999997</c:v>
                </c:pt>
                <c:pt idx="239">
                  <c:v>-1.308478</c:v>
                </c:pt>
                <c:pt idx="240">
                  <c:v>-0.1165215</c:v>
                </c:pt>
                <c:pt idx="241">
                  <c:v>1.1604680000000001</c:v>
                </c:pt>
                <c:pt idx="242">
                  <c:v>1.143608</c:v>
                </c:pt>
                <c:pt idx="243">
                  <c:v>0.2271407</c:v>
                </c:pt>
                <c:pt idx="244">
                  <c:v>0.26779760000000002</c:v>
                </c:pt>
                <c:pt idx="245">
                  <c:v>1.1117220000000001</c:v>
                </c:pt>
                <c:pt idx="246">
                  <c:v>1.418628</c:v>
                </c:pt>
                <c:pt idx="247">
                  <c:v>0.79730290000000004</c:v>
                </c:pt>
                <c:pt idx="248">
                  <c:v>0.49869079999999999</c:v>
                </c:pt>
                <c:pt idx="249">
                  <c:v>0.8953314</c:v>
                </c:pt>
                <c:pt idx="250">
                  <c:v>0.54402530000000004</c:v>
                </c:pt>
                <c:pt idx="251">
                  <c:v>-0.29181610000000002</c:v>
                </c:pt>
                <c:pt idx="252">
                  <c:v>-0.28294049999999998</c:v>
                </c:pt>
                <c:pt idx="253">
                  <c:v>0.69257409999999997</c:v>
                </c:pt>
                <c:pt idx="254">
                  <c:v>1.474024</c:v>
                </c:pt>
                <c:pt idx="255">
                  <c:v>0.62534630000000002</c:v>
                </c:pt>
                <c:pt idx="256">
                  <c:v>-0.68404699999999996</c:v>
                </c:pt>
                <c:pt idx="257">
                  <c:v>-0.72767490000000001</c:v>
                </c:pt>
                <c:pt idx="258">
                  <c:v>-0.25018410000000002</c:v>
                </c:pt>
                <c:pt idx="259">
                  <c:v>2.1227550000000001E-2</c:v>
                </c:pt>
                <c:pt idx="260">
                  <c:v>-9.2105099999999995E-2</c:v>
                </c:pt>
                <c:pt idx="261">
                  <c:v>-2.2320949999999999E-2</c:v>
                </c:pt>
                <c:pt idx="262">
                  <c:v>0.87984169999999995</c:v>
                </c:pt>
                <c:pt idx="263">
                  <c:v>1.0571299999999999</c:v>
                </c:pt>
                <c:pt idx="264">
                  <c:v>3.184944E-2</c:v>
                </c:pt>
                <c:pt idx="265">
                  <c:v>-0.42777409999999999</c:v>
                </c:pt>
                <c:pt idx="266">
                  <c:v>0.1098058</c:v>
                </c:pt>
                <c:pt idx="267">
                  <c:v>0.79959530000000001</c:v>
                </c:pt>
                <c:pt idx="268">
                  <c:v>1.209894</c:v>
                </c:pt>
                <c:pt idx="269">
                  <c:v>1.5235590000000001</c:v>
                </c:pt>
                <c:pt idx="270">
                  <c:v>1.7901750000000001</c:v>
                </c:pt>
                <c:pt idx="271">
                  <c:v>1.2629440000000001</c:v>
                </c:pt>
                <c:pt idx="272">
                  <c:v>-0.1513427</c:v>
                </c:pt>
                <c:pt idx="273">
                  <c:v>-0.56869559999999997</c:v>
                </c:pt>
                <c:pt idx="274">
                  <c:v>0.58363960000000004</c:v>
                </c:pt>
                <c:pt idx="275">
                  <c:v>1.2742439999999999</c:v>
                </c:pt>
                <c:pt idx="276">
                  <c:v>0.72639419999999999</c:v>
                </c:pt>
                <c:pt idx="277">
                  <c:v>-0.15522910000000001</c:v>
                </c:pt>
                <c:pt idx="278">
                  <c:v>-0.64075629999999995</c:v>
                </c:pt>
                <c:pt idx="279">
                  <c:v>-0.36993290000000001</c:v>
                </c:pt>
                <c:pt idx="280">
                  <c:v>1.235592</c:v>
                </c:pt>
                <c:pt idx="281">
                  <c:v>2.7535470000000002</c:v>
                </c:pt>
                <c:pt idx="282">
                  <c:v>1.361443</c:v>
                </c:pt>
                <c:pt idx="283">
                  <c:v>-0.61854830000000005</c:v>
                </c:pt>
                <c:pt idx="284">
                  <c:v>1.292169E-2</c:v>
                </c:pt>
                <c:pt idx="285">
                  <c:v>0.56792229999999999</c:v>
                </c:pt>
                <c:pt idx="286">
                  <c:v>-1.0411060000000001</c:v>
                </c:pt>
                <c:pt idx="287">
                  <c:v>-2.3798560000000002</c:v>
                </c:pt>
                <c:pt idx="288">
                  <c:v>-1.3233379999999999</c:v>
                </c:pt>
                <c:pt idx="289">
                  <c:v>1.0811710000000001</c:v>
                </c:pt>
                <c:pt idx="290">
                  <c:v>1.769388</c:v>
                </c:pt>
                <c:pt idx="291">
                  <c:v>-0.15018380000000001</c:v>
                </c:pt>
                <c:pt idx="292">
                  <c:v>-1.5700609999999999</c:v>
                </c:pt>
                <c:pt idx="293">
                  <c:v>-1.1711560000000001</c:v>
                </c:pt>
                <c:pt idx="294">
                  <c:v>-0.73205200000000004</c:v>
                </c:pt>
                <c:pt idx="295">
                  <c:v>-1.042098</c:v>
                </c:pt>
                <c:pt idx="296">
                  <c:v>-1.7110829999999999</c:v>
                </c:pt>
                <c:pt idx="297">
                  <c:v>-1.1784019999999999</c:v>
                </c:pt>
                <c:pt idx="298">
                  <c:v>0.72192129999999999</c:v>
                </c:pt>
                <c:pt idx="299">
                  <c:v>1.4222600000000001</c:v>
                </c:pt>
                <c:pt idx="300">
                  <c:v>0.17324290000000001</c:v>
                </c:pt>
                <c:pt idx="301">
                  <c:v>-1.06399</c:v>
                </c:pt>
                <c:pt idx="302">
                  <c:v>-0.50803469999999995</c:v>
                </c:pt>
                <c:pt idx="303">
                  <c:v>0.82699940000000005</c:v>
                </c:pt>
                <c:pt idx="304">
                  <c:v>0.56220970000000003</c:v>
                </c:pt>
                <c:pt idx="305">
                  <c:v>-0.103147</c:v>
                </c:pt>
                <c:pt idx="306">
                  <c:v>0.46297050000000001</c:v>
                </c:pt>
                <c:pt idx="307">
                  <c:v>1.8056820000000001E-3</c:v>
                </c:pt>
                <c:pt idx="308">
                  <c:v>-1.6146419999999999</c:v>
                </c:pt>
                <c:pt idx="309">
                  <c:v>-1.5020249999999999</c:v>
                </c:pt>
                <c:pt idx="310">
                  <c:v>0.27080209999999999</c:v>
                </c:pt>
                <c:pt idx="311">
                  <c:v>1.5587690000000001</c:v>
                </c:pt>
                <c:pt idx="312">
                  <c:v>1.5887830000000001</c:v>
                </c:pt>
                <c:pt idx="313">
                  <c:v>1.413967</c:v>
                </c:pt>
                <c:pt idx="314">
                  <c:v>0.87092919999999996</c:v>
                </c:pt>
                <c:pt idx="315">
                  <c:v>-0.46700809999999998</c:v>
                </c:pt>
                <c:pt idx="316">
                  <c:v>-0.64811890000000005</c:v>
                </c:pt>
                <c:pt idx="317">
                  <c:v>0.32248450000000001</c:v>
                </c:pt>
                <c:pt idx="318">
                  <c:v>1.0972740000000001</c:v>
                </c:pt>
                <c:pt idx="319">
                  <c:v>1.293172</c:v>
                </c:pt>
                <c:pt idx="320">
                  <c:v>0.44910309999999998</c:v>
                </c:pt>
                <c:pt idx="321">
                  <c:v>-0.15450130000000001</c:v>
                </c:pt>
                <c:pt idx="322">
                  <c:v>-0.12986400000000001</c:v>
                </c:pt>
                <c:pt idx="323">
                  <c:v>-1.010605</c:v>
                </c:pt>
                <c:pt idx="324">
                  <c:v>-1.7855350000000001</c:v>
                </c:pt>
                <c:pt idx="325">
                  <c:v>-1.055715</c:v>
                </c:pt>
                <c:pt idx="326">
                  <c:v>-5.552526E-2</c:v>
                </c:pt>
                <c:pt idx="327">
                  <c:v>0.34846769999999999</c:v>
                </c:pt>
                <c:pt idx="328">
                  <c:v>0.33364460000000001</c:v>
                </c:pt>
                <c:pt idx="329">
                  <c:v>0.2293231</c:v>
                </c:pt>
                <c:pt idx="330">
                  <c:v>0.63011490000000003</c:v>
                </c:pt>
                <c:pt idx="331">
                  <c:v>0.90383990000000003</c:v>
                </c:pt>
                <c:pt idx="332">
                  <c:v>0.75492360000000003</c:v>
                </c:pt>
                <c:pt idx="333">
                  <c:v>0.73426340000000001</c:v>
                </c:pt>
                <c:pt idx="334">
                  <c:v>6.6519839999999997E-2</c:v>
                </c:pt>
                <c:pt idx="335">
                  <c:v>-0.96862179999999998</c:v>
                </c:pt>
                <c:pt idx="336">
                  <c:v>-0.94078720000000005</c:v>
                </c:pt>
                <c:pt idx="337">
                  <c:v>-0.40921200000000002</c:v>
                </c:pt>
                <c:pt idx="338">
                  <c:v>-0.92649749999999997</c:v>
                </c:pt>
                <c:pt idx="339">
                  <c:v>-2.0685600000000002</c:v>
                </c:pt>
                <c:pt idx="340">
                  <c:v>-2.5066000000000002</c:v>
                </c:pt>
                <c:pt idx="341">
                  <c:v>-2.4285990000000002</c:v>
                </c:pt>
                <c:pt idx="342">
                  <c:v>-1.590052</c:v>
                </c:pt>
                <c:pt idx="343">
                  <c:v>4.3009029999999997E-2</c:v>
                </c:pt>
                <c:pt idx="344">
                  <c:v>0.57404820000000001</c:v>
                </c:pt>
                <c:pt idx="345">
                  <c:v>-0.40384979999999998</c:v>
                </c:pt>
                <c:pt idx="346">
                  <c:v>-1.2731490000000001</c:v>
                </c:pt>
                <c:pt idx="347">
                  <c:v>-1.5741149999999999</c:v>
                </c:pt>
                <c:pt idx="348">
                  <c:v>-1.2185170000000001</c:v>
                </c:pt>
                <c:pt idx="349">
                  <c:v>0.13532830000000001</c:v>
                </c:pt>
                <c:pt idx="350">
                  <c:v>0.67965640000000005</c:v>
                </c:pt>
                <c:pt idx="351">
                  <c:v>-0.35356199999999999</c:v>
                </c:pt>
                <c:pt idx="352">
                  <c:v>-0.62176589999999998</c:v>
                </c:pt>
                <c:pt idx="353">
                  <c:v>0.38754660000000002</c:v>
                </c:pt>
                <c:pt idx="354">
                  <c:v>1.047196</c:v>
                </c:pt>
                <c:pt idx="355">
                  <c:v>1.117964</c:v>
                </c:pt>
                <c:pt idx="356">
                  <c:v>0.91828390000000004</c:v>
                </c:pt>
                <c:pt idx="357">
                  <c:v>0.19348580000000001</c:v>
                </c:pt>
                <c:pt idx="358">
                  <c:v>-0.53905570000000003</c:v>
                </c:pt>
                <c:pt idx="359">
                  <c:v>-0.74363190000000001</c:v>
                </c:pt>
                <c:pt idx="360">
                  <c:v>-0.23559749999999999</c:v>
                </c:pt>
                <c:pt idx="361">
                  <c:v>0.94566289999999997</c:v>
                </c:pt>
                <c:pt idx="362">
                  <c:v>1.246243</c:v>
                </c:pt>
                <c:pt idx="363">
                  <c:v>2.1487490000000001E-2</c:v>
                </c:pt>
                <c:pt idx="364">
                  <c:v>-0.41803459999999998</c:v>
                </c:pt>
                <c:pt idx="365">
                  <c:v>0.72943639999999998</c:v>
                </c:pt>
                <c:pt idx="366">
                  <c:v>0.87895069999999997</c:v>
                </c:pt>
                <c:pt idx="367">
                  <c:v>-0.41785919999999999</c:v>
                </c:pt>
                <c:pt idx="368">
                  <c:v>-0.70176079999999996</c:v>
                </c:pt>
                <c:pt idx="369">
                  <c:v>2.2413860000000001E-2</c:v>
                </c:pt>
                <c:pt idx="370">
                  <c:v>0.19930030000000001</c:v>
                </c:pt>
                <c:pt idx="371">
                  <c:v>0.34308250000000001</c:v>
                </c:pt>
                <c:pt idx="372">
                  <c:v>0.91522130000000002</c:v>
                </c:pt>
                <c:pt idx="373">
                  <c:v>1.2611840000000001</c:v>
                </c:pt>
                <c:pt idx="374">
                  <c:v>0.72697480000000003</c:v>
                </c:pt>
                <c:pt idx="375">
                  <c:v>-0.43425589999999997</c:v>
                </c:pt>
                <c:pt idx="376">
                  <c:v>-0.56429859999999998</c:v>
                </c:pt>
                <c:pt idx="377">
                  <c:v>0.40877780000000002</c:v>
                </c:pt>
                <c:pt idx="378">
                  <c:v>1.2519290000000001</c:v>
                </c:pt>
                <c:pt idx="379">
                  <c:v>1.3614740000000001</c:v>
                </c:pt>
                <c:pt idx="380">
                  <c:v>0.36723909999999998</c:v>
                </c:pt>
                <c:pt idx="381">
                  <c:v>-0.22513710000000001</c:v>
                </c:pt>
                <c:pt idx="382">
                  <c:v>0.97079749999999998</c:v>
                </c:pt>
                <c:pt idx="383">
                  <c:v>2.2810519999999999</c:v>
                </c:pt>
                <c:pt idx="384">
                  <c:v>2.075914</c:v>
                </c:pt>
                <c:pt idx="385">
                  <c:v>1.227546</c:v>
                </c:pt>
                <c:pt idx="386">
                  <c:v>0.33529209999999998</c:v>
                </c:pt>
                <c:pt idx="387">
                  <c:v>-0.97873810000000006</c:v>
                </c:pt>
                <c:pt idx="388">
                  <c:v>-1.3549290000000001</c:v>
                </c:pt>
                <c:pt idx="389">
                  <c:v>-0.28665800000000002</c:v>
                </c:pt>
                <c:pt idx="390">
                  <c:v>0.47817409999999999</c:v>
                </c:pt>
                <c:pt idx="391">
                  <c:v>0.89293840000000002</c:v>
                </c:pt>
                <c:pt idx="392">
                  <c:v>1.693217</c:v>
                </c:pt>
                <c:pt idx="393">
                  <c:v>1.497282</c:v>
                </c:pt>
                <c:pt idx="394">
                  <c:v>-0.1803669</c:v>
                </c:pt>
                <c:pt idx="395">
                  <c:v>-0.59184479999999995</c:v>
                </c:pt>
                <c:pt idx="396">
                  <c:v>0.71474590000000005</c:v>
                </c:pt>
                <c:pt idx="397">
                  <c:v>0.68619390000000002</c:v>
                </c:pt>
                <c:pt idx="398">
                  <c:v>-0.48311500000000002</c:v>
                </c:pt>
                <c:pt idx="399">
                  <c:v>-0.84251779999999998</c:v>
                </c:pt>
                <c:pt idx="400">
                  <c:v>-0.59013800000000005</c:v>
                </c:pt>
                <c:pt idx="401">
                  <c:v>3.5662729999999997E-2</c:v>
                </c:pt>
                <c:pt idx="402">
                  <c:v>0.41106860000000001</c:v>
                </c:pt>
                <c:pt idx="403">
                  <c:v>8.3365800000000004E-2</c:v>
                </c:pt>
                <c:pt idx="404">
                  <c:v>6.4470089999999994E-2</c:v>
                </c:pt>
                <c:pt idx="405">
                  <c:v>0.27545560000000002</c:v>
                </c:pt>
                <c:pt idx="406">
                  <c:v>-0.13884170000000001</c:v>
                </c:pt>
                <c:pt idx="407">
                  <c:v>-0.39529799999999998</c:v>
                </c:pt>
                <c:pt idx="408">
                  <c:v>0.53505219999999998</c:v>
                </c:pt>
                <c:pt idx="409">
                  <c:v>1.5026619999999999</c:v>
                </c:pt>
                <c:pt idx="410">
                  <c:v>0.34622330000000001</c:v>
                </c:pt>
                <c:pt idx="411">
                  <c:v>-1.647311</c:v>
                </c:pt>
                <c:pt idx="412">
                  <c:v>-1.0227470000000001</c:v>
                </c:pt>
                <c:pt idx="413">
                  <c:v>1.31352</c:v>
                </c:pt>
                <c:pt idx="414">
                  <c:v>2.2629380000000001</c:v>
                </c:pt>
                <c:pt idx="415">
                  <c:v>1.356503</c:v>
                </c:pt>
                <c:pt idx="416">
                  <c:v>0.16012409999999999</c:v>
                </c:pt>
                <c:pt idx="417">
                  <c:v>-9.2646459999999996E-3</c:v>
                </c:pt>
                <c:pt idx="418">
                  <c:v>0.30545699999999998</c:v>
                </c:pt>
                <c:pt idx="419">
                  <c:v>0.4169834</c:v>
                </c:pt>
                <c:pt idx="420">
                  <c:v>0.1242747</c:v>
                </c:pt>
                <c:pt idx="421">
                  <c:v>-0.64445609999999998</c:v>
                </c:pt>
                <c:pt idx="422">
                  <c:v>-1.3566959999999999</c:v>
                </c:pt>
                <c:pt idx="423">
                  <c:v>-1.2998620000000001</c:v>
                </c:pt>
                <c:pt idx="424">
                  <c:v>-0.55097399999999996</c:v>
                </c:pt>
                <c:pt idx="425">
                  <c:v>-0.4692616</c:v>
                </c:pt>
                <c:pt idx="426">
                  <c:v>-1.150031</c:v>
                </c:pt>
                <c:pt idx="427">
                  <c:v>-1.011369</c:v>
                </c:pt>
                <c:pt idx="428">
                  <c:v>-0.15050530000000001</c:v>
                </c:pt>
                <c:pt idx="429">
                  <c:v>0.12861230000000001</c:v>
                </c:pt>
                <c:pt idx="430">
                  <c:v>3.4901889999999998E-2</c:v>
                </c:pt>
                <c:pt idx="431">
                  <c:v>0.31562689999999999</c:v>
                </c:pt>
                <c:pt idx="432">
                  <c:v>0.58309299999999997</c:v>
                </c:pt>
                <c:pt idx="433">
                  <c:v>0.45521800000000001</c:v>
                </c:pt>
                <c:pt idx="434">
                  <c:v>-6.1948330000000003E-2</c:v>
                </c:pt>
                <c:pt idx="435">
                  <c:v>-0.29130669999999997</c:v>
                </c:pt>
                <c:pt idx="436">
                  <c:v>0.83965480000000003</c:v>
                </c:pt>
                <c:pt idx="437">
                  <c:v>1.996251</c:v>
                </c:pt>
                <c:pt idx="438">
                  <c:v>1.669475</c:v>
                </c:pt>
                <c:pt idx="439">
                  <c:v>1.2121170000000001</c:v>
                </c:pt>
                <c:pt idx="440">
                  <c:v>1.1311659999999999</c:v>
                </c:pt>
                <c:pt idx="441">
                  <c:v>0.11840009999999999</c:v>
                </c:pt>
                <c:pt idx="442">
                  <c:v>-1.1381749999999999</c:v>
                </c:pt>
                <c:pt idx="443">
                  <c:v>-1.3760559999999999</c:v>
                </c:pt>
                <c:pt idx="444">
                  <c:v>-1.3802730000000001</c:v>
                </c:pt>
                <c:pt idx="445">
                  <c:v>-1.6406000000000001</c:v>
                </c:pt>
                <c:pt idx="446">
                  <c:v>-1.8015920000000001</c:v>
                </c:pt>
                <c:pt idx="447">
                  <c:v>-1.3090470000000001</c:v>
                </c:pt>
                <c:pt idx="448">
                  <c:v>-1.5669510000000001E-2</c:v>
                </c:pt>
                <c:pt idx="449">
                  <c:v>0.9971662</c:v>
                </c:pt>
                <c:pt idx="450">
                  <c:v>1.0371600000000001</c:v>
                </c:pt>
                <c:pt idx="451">
                  <c:v>0.3022437</c:v>
                </c:pt>
                <c:pt idx="452">
                  <c:v>-0.37828200000000001</c:v>
                </c:pt>
                <c:pt idx="453">
                  <c:v>-0.38774710000000001</c:v>
                </c:pt>
                <c:pt idx="454">
                  <c:v>-0.84627549999999996</c:v>
                </c:pt>
                <c:pt idx="455">
                  <c:v>-1.8114699999999999</c:v>
                </c:pt>
                <c:pt idx="456">
                  <c:v>-1.546184</c:v>
                </c:pt>
                <c:pt idx="457">
                  <c:v>-0.74328870000000002</c:v>
                </c:pt>
                <c:pt idx="458">
                  <c:v>-0.87804919999999997</c:v>
                </c:pt>
                <c:pt idx="459">
                  <c:v>-1.1669959999999999</c:v>
                </c:pt>
                <c:pt idx="460">
                  <c:v>-0.81972920000000005</c:v>
                </c:pt>
                <c:pt idx="461">
                  <c:v>6.6021270000000007E-2</c:v>
                </c:pt>
                <c:pt idx="462">
                  <c:v>0.64840629999999999</c:v>
                </c:pt>
                <c:pt idx="463">
                  <c:v>7.368835E-2</c:v>
                </c:pt>
                <c:pt idx="464">
                  <c:v>-0.80431810000000004</c:v>
                </c:pt>
                <c:pt idx="465">
                  <c:v>-1.3110649999999999</c:v>
                </c:pt>
                <c:pt idx="466">
                  <c:v>-2.1718289999999998</c:v>
                </c:pt>
                <c:pt idx="467">
                  <c:v>-2.7680880000000001</c:v>
                </c:pt>
                <c:pt idx="468">
                  <c:v>-1.7317610000000001</c:v>
                </c:pt>
                <c:pt idx="469">
                  <c:v>-6.8807560000000004E-2</c:v>
                </c:pt>
                <c:pt idx="470">
                  <c:v>0.33666659999999998</c:v>
                </c:pt>
                <c:pt idx="471">
                  <c:v>-0.44779429999999998</c:v>
                </c:pt>
                <c:pt idx="472">
                  <c:v>-1.0481020000000001</c:v>
                </c:pt>
                <c:pt idx="473">
                  <c:v>-0.5454715</c:v>
                </c:pt>
                <c:pt idx="474">
                  <c:v>0.59414990000000001</c:v>
                </c:pt>
                <c:pt idx="475">
                  <c:v>0.93572630000000001</c:v>
                </c:pt>
                <c:pt idx="476">
                  <c:v>0.39978590000000003</c:v>
                </c:pt>
                <c:pt idx="477">
                  <c:v>-5.5825409999999999E-2</c:v>
                </c:pt>
                <c:pt idx="478">
                  <c:v>-0.48963449999999997</c:v>
                </c:pt>
                <c:pt idx="479">
                  <c:v>-0.84315300000000004</c:v>
                </c:pt>
                <c:pt idx="480">
                  <c:v>-0.83804330000000005</c:v>
                </c:pt>
                <c:pt idx="481">
                  <c:v>-1.0645089999999999</c:v>
                </c:pt>
                <c:pt idx="482">
                  <c:v>-1.2895430000000001</c:v>
                </c:pt>
                <c:pt idx="483">
                  <c:v>-0.68589319999999998</c:v>
                </c:pt>
                <c:pt idx="484">
                  <c:v>-0.48722149999999997</c:v>
                </c:pt>
                <c:pt idx="485">
                  <c:v>-1.222494</c:v>
                </c:pt>
                <c:pt idx="486">
                  <c:v>-1.7125570000000001</c:v>
                </c:pt>
                <c:pt idx="487">
                  <c:v>-2.2244280000000001</c:v>
                </c:pt>
                <c:pt idx="488">
                  <c:v>-2.3360720000000001</c:v>
                </c:pt>
                <c:pt idx="489">
                  <c:v>-1.435514</c:v>
                </c:pt>
                <c:pt idx="490">
                  <c:v>-0.95089959999999996</c:v>
                </c:pt>
                <c:pt idx="491">
                  <c:v>-1.2740830000000001</c:v>
                </c:pt>
                <c:pt idx="492">
                  <c:v>-1.0344</c:v>
                </c:pt>
                <c:pt idx="493">
                  <c:v>2.9425400000000001E-2</c:v>
                </c:pt>
                <c:pt idx="494">
                  <c:v>0.2486585</c:v>
                </c:pt>
                <c:pt idx="495">
                  <c:v>-0.77511549999999996</c:v>
                </c:pt>
                <c:pt idx="496">
                  <c:v>-1.437676</c:v>
                </c:pt>
                <c:pt idx="497">
                  <c:v>-1.4519580000000001</c:v>
                </c:pt>
                <c:pt idx="498">
                  <c:v>-1.2602</c:v>
                </c:pt>
                <c:pt idx="499">
                  <c:v>-0.2253878</c:v>
                </c:pt>
                <c:pt idx="500">
                  <c:v>0.87717219999999996</c:v>
                </c:pt>
                <c:pt idx="501">
                  <c:v>0.1418749</c:v>
                </c:pt>
                <c:pt idx="502">
                  <c:v>-0.75172119999999998</c:v>
                </c:pt>
                <c:pt idx="503">
                  <c:v>0.27370359999999999</c:v>
                </c:pt>
                <c:pt idx="504">
                  <c:v>1.4398949999999999</c:v>
                </c:pt>
                <c:pt idx="505">
                  <c:v>1.2455989999999999</c:v>
                </c:pt>
                <c:pt idx="506">
                  <c:v>-6.6446790000000006E-2</c:v>
                </c:pt>
                <c:pt idx="507">
                  <c:v>-0.56563549999999996</c:v>
                </c:pt>
                <c:pt idx="508">
                  <c:v>0.75396949999999996</c:v>
                </c:pt>
                <c:pt idx="509">
                  <c:v>0.94887679999999996</c:v>
                </c:pt>
                <c:pt idx="510">
                  <c:v>-0.88232200000000005</c:v>
                </c:pt>
                <c:pt idx="511">
                  <c:v>-1.823628</c:v>
                </c:pt>
                <c:pt idx="512">
                  <c:v>-0.86069560000000001</c:v>
                </c:pt>
                <c:pt idx="513">
                  <c:v>-0.36004599999999998</c:v>
                </c:pt>
                <c:pt idx="514">
                  <c:v>-1.621089</c:v>
                </c:pt>
                <c:pt idx="515">
                  <c:v>-1.9370080000000001</c:v>
                </c:pt>
                <c:pt idx="516">
                  <c:v>9.4516900000000001E-2</c:v>
                </c:pt>
                <c:pt idx="517">
                  <c:v>1.2069030000000001</c:v>
                </c:pt>
                <c:pt idx="518">
                  <c:v>-8.686402E-2</c:v>
                </c:pt>
                <c:pt idx="519">
                  <c:v>-1.623996</c:v>
                </c:pt>
                <c:pt idx="520">
                  <c:v>-2.3536139999999999</c:v>
                </c:pt>
                <c:pt idx="521">
                  <c:v>-2.32016</c:v>
                </c:pt>
                <c:pt idx="522">
                  <c:v>-1.9552320000000001</c:v>
                </c:pt>
                <c:pt idx="523">
                  <c:v>-1.466936</c:v>
                </c:pt>
                <c:pt idx="524">
                  <c:v>-2.3727399999999999E-2</c:v>
                </c:pt>
                <c:pt idx="525">
                  <c:v>1.8343020000000001</c:v>
                </c:pt>
                <c:pt idx="526">
                  <c:v>2.2133590000000001</c:v>
                </c:pt>
                <c:pt idx="527">
                  <c:v>0.616977</c:v>
                </c:pt>
                <c:pt idx="528">
                  <c:v>-0.79778740000000004</c:v>
                </c:pt>
                <c:pt idx="529">
                  <c:v>6.0388619999999997E-2</c:v>
                </c:pt>
                <c:pt idx="530">
                  <c:v>0.73001439999999995</c:v>
                </c:pt>
                <c:pt idx="531">
                  <c:v>-0.78659679999999998</c:v>
                </c:pt>
                <c:pt idx="532">
                  <c:v>-0.9156107</c:v>
                </c:pt>
                <c:pt idx="533">
                  <c:v>1.064524</c:v>
                </c:pt>
                <c:pt idx="534">
                  <c:v>1.879392</c:v>
                </c:pt>
                <c:pt idx="535">
                  <c:v>1.1874979999999999</c:v>
                </c:pt>
                <c:pt idx="536">
                  <c:v>1.1478759999999999E-2</c:v>
                </c:pt>
                <c:pt idx="537">
                  <c:v>-0.41926210000000003</c:v>
                </c:pt>
                <c:pt idx="538">
                  <c:v>0.61572470000000001</c:v>
                </c:pt>
                <c:pt idx="539">
                  <c:v>0.96917949999999997</c:v>
                </c:pt>
                <c:pt idx="540">
                  <c:v>-0.31772030000000001</c:v>
                </c:pt>
                <c:pt idx="541">
                  <c:v>-0.75495299999999999</c:v>
                </c:pt>
                <c:pt idx="542">
                  <c:v>0.28693190000000002</c:v>
                </c:pt>
                <c:pt idx="543">
                  <c:v>0.95642830000000001</c:v>
                </c:pt>
                <c:pt idx="544">
                  <c:v>0.64650319999999994</c:v>
                </c:pt>
                <c:pt idx="545">
                  <c:v>-5.8354799999999998E-2</c:v>
                </c:pt>
                <c:pt idx="546">
                  <c:v>-0.25331009999999998</c:v>
                </c:pt>
                <c:pt idx="547">
                  <c:v>0.88225370000000003</c:v>
                </c:pt>
                <c:pt idx="548">
                  <c:v>2.400509</c:v>
                </c:pt>
                <c:pt idx="549">
                  <c:v>1.887267</c:v>
                </c:pt>
                <c:pt idx="550">
                  <c:v>-8.283132E-2</c:v>
                </c:pt>
                <c:pt idx="551">
                  <c:v>-0.89194300000000004</c:v>
                </c:pt>
                <c:pt idx="552">
                  <c:v>-0.62207190000000001</c:v>
                </c:pt>
                <c:pt idx="553">
                  <c:v>-0.1084711</c:v>
                </c:pt>
                <c:pt idx="554">
                  <c:v>0.77241420000000005</c:v>
                </c:pt>
                <c:pt idx="555">
                  <c:v>1.554837</c:v>
                </c:pt>
                <c:pt idx="556">
                  <c:v>1.178653</c:v>
                </c:pt>
                <c:pt idx="557">
                  <c:v>0.18856400000000001</c:v>
                </c:pt>
                <c:pt idx="558">
                  <c:v>0.96483300000000005</c:v>
                </c:pt>
                <c:pt idx="559">
                  <c:v>2.9929000000000001</c:v>
                </c:pt>
                <c:pt idx="560">
                  <c:v>2.97451</c:v>
                </c:pt>
                <c:pt idx="561">
                  <c:v>0.78241019999999994</c:v>
                </c:pt>
                <c:pt idx="562">
                  <c:v>-1.298062</c:v>
                </c:pt>
                <c:pt idx="563">
                  <c:v>-2.336579</c:v>
                </c:pt>
                <c:pt idx="564">
                  <c:v>-2.0867629999999999</c:v>
                </c:pt>
                <c:pt idx="565">
                  <c:v>-1.5563530000000001</c:v>
                </c:pt>
                <c:pt idx="566">
                  <c:v>-1.231328</c:v>
                </c:pt>
                <c:pt idx="567">
                  <c:v>0.51487099999999997</c:v>
                </c:pt>
                <c:pt idx="568">
                  <c:v>2.0114589999999999</c:v>
                </c:pt>
                <c:pt idx="569">
                  <c:v>0.8274205</c:v>
                </c:pt>
              </c:numCache>
            </c:numRef>
          </c:xVal>
          <c:yVal>
            <c:numRef>
              <c:f>'HBM IV Curves Data'!$G$5:$G$574</c:f>
              <c:numCache>
                <c:formatCode>General</c:formatCode>
                <c:ptCount val="570"/>
                <c:pt idx="0">
                  <c:v>0.29529820000000001</c:v>
                </c:pt>
                <c:pt idx="1">
                  <c:v>0.29374660000000002</c:v>
                </c:pt>
                <c:pt idx="2">
                  <c:v>0.29491390000000001</c:v>
                </c:pt>
                <c:pt idx="3">
                  <c:v>0.2925855</c:v>
                </c:pt>
                <c:pt idx="4">
                  <c:v>0.28817189999999998</c:v>
                </c:pt>
                <c:pt idx="5">
                  <c:v>0.28482770000000002</c:v>
                </c:pt>
                <c:pt idx="6">
                  <c:v>0.2824875</c:v>
                </c:pt>
                <c:pt idx="7">
                  <c:v>0.28843530000000001</c:v>
                </c:pt>
                <c:pt idx="8">
                  <c:v>0.29345169999999998</c:v>
                </c:pt>
                <c:pt idx="9">
                  <c:v>0.28282390000000002</c:v>
                </c:pt>
                <c:pt idx="10">
                  <c:v>0.27142810000000001</c:v>
                </c:pt>
                <c:pt idx="11">
                  <c:v>0.27225660000000002</c:v>
                </c:pt>
                <c:pt idx="12">
                  <c:v>0.2793194</c:v>
                </c:pt>
                <c:pt idx="13">
                  <c:v>0.28062860000000001</c:v>
                </c:pt>
                <c:pt idx="14">
                  <c:v>0.2764933</c:v>
                </c:pt>
                <c:pt idx="15">
                  <c:v>0.28358440000000001</c:v>
                </c:pt>
                <c:pt idx="16">
                  <c:v>0.29299710000000001</c:v>
                </c:pt>
                <c:pt idx="17">
                  <c:v>0.28421030000000003</c:v>
                </c:pt>
                <c:pt idx="18">
                  <c:v>0.27159</c:v>
                </c:pt>
                <c:pt idx="19">
                  <c:v>0.2699086</c:v>
                </c:pt>
                <c:pt idx="20">
                  <c:v>0.26806029999999997</c:v>
                </c:pt>
                <c:pt idx="21">
                  <c:v>0.26193830000000001</c:v>
                </c:pt>
                <c:pt idx="22">
                  <c:v>0.25684410000000002</c:v>
                </c:pt>
                <c:pt idx="23">
                  <c:v>0.25409310000000002</c:v>
                </c:pt>
                <c:pt idx="24">
                  <c:v>0.25427100000000002</c:v>
                </c:pt>
                <c:pt idx="25">
                  <c:v>0.25235669999999999</c:v>
                </c:pt>
                <c:pt idx="26">
                  <c:v>0.248942</c:v>
                </c:pt>
                <c:pt idx="27">
                  <c:v>0.24978690000000001</c:v>
                </c:pt>
                <c:pt idx="28">
                  <c:v>0.24895529999999999</c:v>
                </c:pt>
                <c:pt idx="29">
                  <c:v>0.2471411</c:v>
                </c:pt>
                <c:pt idx="30">
                  <c:v>0.25095070000000003</c:v>
                </c:pt>
                <c:pt idx="31">
                  <c:v>0.25168849999999998</c:v>
                </c:pt>
                <c:pt idx="32">
                  <c:v>0.2480241</c:v>
                </c:pt>
                <c:pt idx="33">
                  <c:v>0.2496198</c:v>
                </c:pt>
                <c:pt idx="34">
                  <c:v>0.24907650000000001</c:v>
                </c:pt>
                <c:pt idx="35">
                  <c:v>0.24154239999999999</c:v>
                </c:pt>
                <c:pt idx="36">
                  <c:v>0.23588020000000001</c:v>
                </c:pt>
                <c:pt idx="37">
                  <c:v>0.23352149999999999</c:v>
                </c:pt>
                <c:pt idx="38">
                  <c:v>0.2334986</c:v>
                </c:pt>
                <c:pt idx="39">
                  <c:v>0.23041</c:v>
                </c:pt>
                <c:pt idx="40">
                  <c:v>0.22134860000000001</c:v>
                </c:pt>
                <c:pt idx="41">
                  <c:v>0.2223956</c:v>
                </c:pt>
                <c:pt idx="42">
                  <c:v>0.2358333</c:v>
                </c:pt>
                <c:pt idx="43">
                  <c:v>0.23997959999999999</c:v>
                </c:pt>
                <c:pt idx="44">
                  <c:v>0.2347611</c:v>
                </c:pt>
                <c:pt idx="45">
                  <c:v>0.23561889999999999</c:v>
                </c:pt>
                <c:pt idx="46">
                  <c:v>0.24029410000000001</c:v>
                </c:pt>
                <c:pt idx="47">
                  <c:v>0.2423083</c:v>
                </c:pt>
                <c:pt idx="48">
                  <c:v>0.23743980000000001</c:v>
                </c:pt>
                <c:pt idx="49">
                  <c:v>0.2277496</c:v>
                </c:pt>
                <c:pt idx="50">
                  <c:v>0.22577710000000001</c:v>
                </c:pt>
                <c:pt idx="51">
                  <c:v>0.2279844</c:v>
                </c:pt>
                <c:pt idx="52">
                  <c:v>0.2189229</c:v>
                </c:pt>
                <c:pt idx="53">
                  <c:v>0.20866119999999999</c:v>
                </c:pt>
                <c:pt idx="54">
                  <c:v>0.2143861</c:v>
                </c:pt>
                <c:pt idx="55">
                  <c:v>0.22237419999999999</c:v>
                </c:pt>
                <c:pt idx="56">
                  <c:v>0.21922900000000001</c:v>
                </c:pt>
                <c:pt idx="57">
                  <c:v>0.21776019999999999</c:v>
                </c:pt>
                <c:pt idx="58">
                  <c:v>0.2233357</c:v>
                </c:pt>
                <c:pt idx="59">
                  <c:v>0.2273791</c:v>
                </c:pt>
                <c:pt idx="60">
                  <c:v>0.2275102</c:v>
                </c:pt>
                <c:pt idx="61">
                  <c:v>0.22205659999999999</c:v>
                </c:pt>
                <c:pt idx="62">
                  <c:v>0.21371000000000001</c:v>
                </c:pt>
                <c:pt idx="63">
                  <c:v>0.21070330000000001</c:v>
                </c:pt>
                <c:pt idx="64">
                  <c:v>0.21032239999999999</c:v>
                </c:pt>
                <c:pt idx="65">
                  <c:v>0.2082032</c:v>
                </c:pt>
                <c:pt idx="66">
                  <c:v>0.2110437</c:v>
                </c:pt>
                <c:pt idx="67">
                  <c:v>0.2179352</c:v>
                </c:pt>
                <c:pt idx="68">
                  <c:v>0.214946</c:v>
                </c:pt>
                <c:pt idx="69">
                  <c:v>0.20049500000000001</c:v>
                </c:pt>
                <c:pt idx="70">
                  <c:v>0.1900606</c:v>
                </c:pt>
                <c:pt idx="71">
                  <c:v>0.194605</c:v>
                </c:pt>
                <c:pt idx="72">
                  <c:v>0.2027388</c:v>
                </c:pt>
                <c:pt idx="73">
                  <c:v>0.20139270000000001</c:v>
                </c:pt>
                <c:pt idx="74">
                  <c:v>0.20237630000000001</c:v>
                </c:pt>
                <c:pt idx="75">
                  <c:v>0.20383760000000001</c:v>
                </c:pt>
                <c:pt idx="76">
                  <c:v>0.18974820000000001</c:v>
                </c:pt>
                <c:pt idx="77">
                  <c:v>0.1807897</c:v>
                </c:pt>
                <c:pt idx="78">
                  <c:v>0.1896292</c:v>
                </c:pt>
                <c:pt idx="79">
                  <c:v>0.19305320000000001</c:v>
                </c:pt>
                <c:pt idx="80">
                  <c:v>0.18970119999999999</c:v>
                </c:pt>
                <c:pt idx="81">
                  <c:v>0.19194130000000001</c:v>
                </c:pt>
                <c:pt idx="82">
                  <c:v>0.1929215</c:v>
                </c:pt>
                <c:pt idx="83">
                  <c:v>0.18500539999999999</c:v>
                </c:pt>
                <c:pt idx="84">
                  <c:v>0.17857870000000001</c:v>
                </c:pt>
                <c:pt idx="85">
                  <c:v>0.18535190000000001</c:v>
                </c:pt>
                <c:pt idx="86">
                  <c:v>0.1939661</c:v>
                </c:pt>
                <c:pt idx="87">
                  <c:v>0.19234470000000001</c:v>
                </c:pt>
                <c:pt idx="88">
                  <c:v>0.18387429999999999</c:v>
                </c:pt>
                <c:pt idx="89">
                  <c:v>0.17384430000000001</c:v>
                </c:pt>
                <c:pt idx="90">
                  <c:v>0.17278969999999999</c:v>
                </c:pt>
                <c:pt idx="91">
                  <c:v>0.18180250000000001</c:v>
                </c:pt>
                <c:pt idx="92">
                  <c:v>0.1848658</c:v>
                </c:pt>
                <c:pt idx="93">
                  <c:v>0.17743139999999999</c:v>
                </c:pt>
                <c:pt idx="94">
                  <c:v>0.16973050000000001</c:v>
                </c:pt>
                <c:pt idx="95">
                  <c:v>0.1727533</c:v>
                </c:pt>
                <c:pt idx="96">
                  <c:v>0.18022360000000001</c:v>
                </c:pt>
                <c:pt idx="97">
                  <c:v>0.17507030000000001</c:v>
                </c:pt>
                <c:pt idx="98">
                  <c:v>0.17118929999999999</c:v>
                </c:pt>
                <c:pt idx="99">
                  <c:v>0.17799309999999999</c:v>
                </c:pt>
                <c:pt idx="100">
                  <c:v>0.1702689</c:v>
                </c:pt>
                <c:pt idx="101">
                  <c:v>0.15261959999999999</c:v>
                </c:pt>
                <c:pt idx="102">
                  <c:v>0.15068239999999999</c:v>
                </c:pt>
                <c:pt idx="103">
                  <c:v>0.15934509999999999</c:v>
                </c:pt>
                <c:pt idx="104">
                  <c:v>0.15955030000000001</c:v>
                </c:pt>
                <c:pt idx="105">
                  <c:v>0.1513861</c:v>
                </c:pt>
                <c:pt idx="106">
                  <c:v>0.15309790000000001</c:v>
                </c:pt>
                <c:pt idx="107">
                  <c:v>0.15641440000000001</c:v>
                </c:pt>
                <c:pt idx="108">
                  <c:v>0.14123060000000001</c:v>
                </c:pt>
                <c:pt idx="109">
                  <c:v>0.13113259999999999</c:v>
                </c:pt>
                <c:pt idx="110">
                  <c:v>0.14471229999999999</c:v>
                </c:pt>
                <c:pt idx="111">
                  <c:v>0.1577838</c:v>
                </c:pt>
                <c:pt idx="112">
                  <c:v>0.15630669999999999</c:v>
                </c:pt>
                <c:pt idx="113">
                  <c:v>0.1507916</c:v>
                </c:pt>
                <c:pt idx="114">
                  <c:v>0.1525736</c:v>
                </c:pt>
                <c:pt idx="115">
                  <c:v>0.1579835</c:v>
                </c:pt>
                <c:pt idx="116">
                  <c:v>0.15473770000000001</c:v>
                </c:pt>
                <c:pt idx="117">
                  <c:v>0.1466829</c:v>
                </c:pt>
                <c:pt idx="118">
                  <c:v>0.14683399999999999</c:v>
                </c:pt>
                <c:pt idx="119">
                  <c:v>0.15428810000000001</c:v>
                </c:pt>
                <c:pt idx="120">
                  <c:v>0.1532538</c:v>
                </c:pt>
                <c:pt idx="121">
                  <c:v>0.1440912</c:v>
                </c:pt>
                <c:pt idx="122">
                  <c:v>0.1433017</c:v>
                </c:pt>
                <c:pt idx="123">
                  <c:v>0.14353560000000001</c:v>
                </c:pt>
                <c:pt idx="124">
                  <c:v>0.13626640000000001</c:v>
                </c:pt>
                <c:pt idx="125">
                  <c:v>0.13477120000000001</c:v>
                </c:pt>
                <c:pt idx="126">
                  <c:v>0.13860639999999999</c:v>
                </c:pt>
                <c:pt idx="127">
                  <c:v>0.1402996</c:v>
                </c:pt>
                <c:pt idx="128">
                  <c:v>0.14361750000000001</c:v>
                </c:pt>
                <c:pt idx="129">
                  <c:v>0.1472292</c:v>
                </c:pt>
                <c:pt idx="130">
                  <c:v>0.14596400000000001</c:v>
                </c:pt>
                <c:pt idx="131">
                  <c:v>0.13502030000000001</c:v>
                </c:pt>
                <c:pt idx="132">
                  <c:v>0.1200046</c:v>
                </c:pt>
                <c:pt idx="133">
                  <c:v>0.1190551</c:v>
                </c:pt>
                <c:pt idx="134">
                  <c:v>0.1274873</c:v>
                </c:pt>
                <c:pt idx="135">
                  <c:v>0.1229203</c:v>
                </c:pt>
                <c:pt idx="136">
                  <c:v>0.110002</c:v>
                </c:pt>
                <c:pt idx="137">
                  <c:v>0.111306</c:v>
                </c:pt>
                <c:pt idx="138">
                  <c:v>0.12818450000000001</c:v>
                </c:pt>
                <c:pt idx="139">
                  <c:v>0.1364474</c:v>
                </c:pt>
                <c:pt idx="140">
                  <c:v>0.1291371</c:v>
                </c:pt>
                <c:pt idx="141">
                  <c:v>0.12575620000000001</c:v>
                </c:pt>
                <c:pt idx="142">
                  <c:v>0.1237859</c:v>
                </c:pt>
                <c:pt idx="143">
                  <c:v>0.1176705</c:v>
                </c:pt>
                <c:pt idx="144">
                  <c:v>0.1198514</c:v>
                </c:pt>
                <c:pt idx="145">
                  <c:v>0.12741710000000001</c:v>
                </c:pt>
                <c:pt idx="146">
                  <c:v>0.1296552</c:v>
                </c:pt>
                <c:pt idx="147">
                  <c:v>0.1219744</c:v>
                </c:pt>
                <c:pt idx="148">
                  <c:v>0.1099369</c:v>
                </c:pt>
                <c:pt idx="149">
                  <c:v>0.1089417</c:v>
                </c:pt>
                <c:pt idx="150">
                  <c:v>0.1196831</c:v>
                </c:pt>
                <c:pt idx="151">
                  <c:v>0.125389</c:v>
                </c:pt>
                <c:pt idx="152">
                  <c:v>0.1183623</c:v>
                </c:pt>
                <c:pt idx="153">
                  <c:v>0.1083103</c:v>
                </c:pt>
                <c:pt idx="154">
                  <c:v>0.108376</c:v>
                </c:pt>
                <c:pt idx="155">
                  <c:v>0.11738949999999999</c:v>
                </c:pt>
                <c:pt idx="156">
                  <c:v>0.1157435</c:v>
                </c:pt>
                <c:pt idx="157">
                  <c:v>0.1061518</c:v>
                </c:pt>
                <c:pt idx="158">
                  <c:v>0.1154414</c:v>
                </c:pt>
                <c:pt idx="159">
                  <c:v>0.12746969999999999</c:v>
                </c:pt>
                <c:pt idx="160">
                  <c:v>0.1155205</c:v>
                </c:pt>
                <c:pt idx="161">
                  <c:v>0.1000624</c:v>
                </c:pt>
                <c:pt idx="162">
                  <c:v>9.9159960000000005E-2</c:v>
                </c:pt>
                <c:pt idx="163">
                  <c:v>0.1052763</c:v>
                </c:pt>
                <c:pt idx="164">
                  <c:v>0.1098561</c:v>
                </c:pt>
                <c:pt idx="165">
                  <c:v>0.1105452</c:v>
                </c:pt>
                <c:pt idx="166">
                  <c:v>0.1051026</c:v>
                </c:pt>
                <c:pt idx="167">
                  <c:v>9.4128080000000003E-2</c:v>
                </c:pt>
                <c:pt idx="168">
                  <c:v>8.9860289999999995E-2</c:v>
                </c:pt>
                <c:pt idx="169">
                  <c:v>9.7069199999999994E-2</c:v>
                </c:pt>
                <c:pt idx="170">
                  <c:v>0.1023534</c:v>
                </c:pt>
                <c:pt idx="171">
                  <c:v>9.1806280000000004E-2</c:v>
                </c:pt>
                <c:pt idx="172">
                  <c:v>7.2342229999999993E-2</c:v>
                </c:pt>
                <c:pt idx="173">
                  <c:v>7.0637630000000007E-2</c:v>
                </c:pt>
                <c:pt idx="174">
                  <c:v>9.1788239999999993E-2</c:v>
                </c:pt>
                <c:pt idx="175">
                  <c:v>0.1056651</c:v>
                </c:pt>
                <c:pt idx="176">
                  <c:v>9.7729179999999999E-2</c:v>
                </c:pt>
                <c:pt idx="177">
                  <c:v>8.9290240000000007E-2</c:v>
                </c:pt>
                <c:pt idx="178">
                  <c:v>9.2459349999999996E-2</c:v>
                </c:pt>
                <c:pt idx="179">
                  <c:v>9.8432710000000007E-2</c:v>
                </c:pt>
                <c:pt idx="180">
                  <c:v>0.1012422</c:v>
                </c:pt>
                <c:pt idx="181">
                  <c:v>9.801646E-2</c:v>
                </c:pt>
                <c:pt idx="182">
                  <c:v>9.1459739999999998E-2</c:v>
                </c:pt>
                <c:pt idx="183">
                  <c:v>8.9180780000000001E-2</c:v>
                </c:pt>
                <c:pt idx="184">
                  <c:v>9.2165319999999995E-2</c:v>
                </c:pt>
                <c:pt idx="185">
                  <c:v>9.5169370000000003E-2</c:v>
                </c:pt>
                <c:pt idx="186">
                  <c:v>9.6807080000000004E-2</c:v>
                </c:pt>
                <c:pt idx="187">
                  <c:v>9.762382E-2</c:v>
                </c:pt>
                <c:pt idx="188">
                  <c:v>8.9367489999999994E-2</c:v>
                </c:pt>
                <c:pt idx="189">
                  <c:v>7.2256360000000006E-2</c:v>
                </c:pt>
                <c:pt idx="190">
                  <c:v>6.4749329999999994E-2</c:v>
                </c:pt>
                <c:pt idx="191">
                  <c:v>7.3984709999999995E-2</c:v>
                </c:pt>
                <c:pt idx="192">
                  <c:v>8.4658159999999996E-2</c:v>
                </c:pt>
                <c:pt idx="193">
                  <c:v>8.313682E-2</c:v>
                </c:pt>
                <c:pt idx="194">
                  <c:v>7.6845380000000005E-2</c:v>
                </c:pt>
                <c:pt idx="195">
                  <c:v>7.6612830000000007E-2</c:v>
                </c:pt>
                <c:pt idx="196">
                  <c:v>7.6313829999999999E-2</c:v>
                </c:pt>
                <c:pt idx="197">
                  <c:v>7.4561409999999995E-2</c:v>
                </c:pt>
                <c:pt idx="198">
                  <c:v>7.118294E-2</c:v>
                </c:pt>
                <c:pt idx="199">
                  <c:v>6.4540429999999996E-2</c:v>
                </c:pt>
                <c:pt idx="200">
                  <c:v>7.0067889999999994E-2</c:v>
                </c:pt>
                <c:pt idx="201">
                  <c:v>8.228452E-2</c:v>
                </c:pt>
                <c:pt idx="202">
                  <c:v>8.5820259999999995E-2</c:v>
                </c:pt>
                <c:pt idx="203">
                  <c:v>8.9626280000000003E-2</c:v>
                </c:pt>
                <c:pt idx="204">
                  <c:v>8.7396280000000007E-2</c:v>
                </c:pt>
                <c:pt idx="205">
                  <c:v>7.274506E-2</c:v>
                </c:pt>
                <c:pt idx="206">
                  <c:v>6.5680340000000004E-2</c:v>
                </c:pt>
                <c:pt idx="207">
                  <c:v>6.9435750000000004E-2</c:v>
                </c:pt>
                <c:pt idx="208">
                  <c:v>6.9300280000000006E-2</c:v>
                </c:pt>
                <c:pt idx="209">
                  <c:v>6.5201259999999997E-2</c:v>
                </c:pt>
                <c:pt idx="210">
                  <c:v>6.3773709999999997E-2</c:v>
                </c:pt>
                <c:pt idx="211">
                  <c:v>6.3733639999999994E-2</c:v>
                </c:pt>
                <c:pt idx="212">
                  <c:v>6.4834779999999995E-2</c:v>
                </c:pt>
                <c:pt idx="213">
                  <c:v>6.9548330000000005E-2</c:v>
                </c:pt>
                <c:pt idx="214">
                  <c:v>7.4951359999999995E-2</c:v>
                </c:pt>
                <c:pt idx="215">
                  <c:v>7.6714909999999997E-2</c:v>
                </c:pt>
                <c:pt idx="216">
                  <c:v>7.1229150000000005E-2</c:v>
                </c:pt>
                <c:pt idx="217">
                  <c:v>6.0813329999999999E-2</c:v>
                </c:pt>
                <c:pt idx="218">
                  <c:v>5.4209449999999999E-2</c:v>
                </c:pt>
                <c:pt idx="219">
                  <c:v>5.3198549999999997E-2</c:v>
                </c:pt>
                <c:pt idx="220">
                  <c:v>5.8054969999999997E-2</c:v>
                </c:pt>
                <c:pt idx="221">
                  <c:v>6.7773299999999995E-2</c:v>
                </c:pt>
                <c:pt idx="222">
                  <c:v>7.3595740000000007E-2</c:v>
                </c:pt>
                <c:pt idx="223">
                  <c:v>7.1094690000000002E-2</c:v>
                </c:pt>
                <c:pt idx="224">
                  <c:v>6.1775259999999999E-2</c:v>
                </c:pt>
                <c:pt idx="225">
                  <c:v>5.4727640000000001E-2</c:v>
                </c:pt>
                <c:pt idx="226">
                  <c:v>6.1424239999999998E-2</c:v>
                </c:pt>
                <c:pt idx="227">
                  <c:v>7.2479009999999996E-2</c:v>
                </c:pt>
                <c:pt idx="228">
                  <c:v>6.292942E-2</c:v>
                </c:pt>
                <c:pt idx="229">
                  <c:v>3.4506210000000002E-2</c:v>
                </c:pt>
                <c:pt idx="230">
                  <c:v>2.1155489999999999E-2</c:v>
                </c:pt>
                <c:pt idx="231">
                  <c:v>3.2860100000000003E-2</c:v>
                </c:pt>
                <c:pt idx="232">
                  <c:v>4.5722600000000002E-2</c:v>
                </c:pt>
                <c:pt idx="233">
                  <c:v>4.9545220000000001E-2</c:v>
                </c:pt>
                <c:pt idx="234">
                  <c:v>4.9772429999999999E-2</c:v>
                </c:pt>
                <c:pt idx="235">
                  <c:v>4.7320170000000002E-2</c:v>
                </c:pt>
                <c:pt idx="236">
                  <c:v>4.5140710000000001E-2</c:v>
                </c:pt>
                <c:pt idx="237">
                  <c:v>4.8405669999999998E-2</c:v>
                </c:pt>
                <c:pt idx="238">
                  <c:v>6.1352909999999997E-2</c:v>
                </c:pt>
                <c:pt idx="239">
                  <c:v>7.2204939999999995E-2</c:v>
                </c:pt>
                <c:pt idx="240">
                  <c:v>6.1697019999999998E-2</c:v>
                </c:pt>
                <c:pt idx="241">
                  <c:v>4.4055150000000001E-2</c:v>
                </c:pt>
                <c:pt idx="242">
                  <c:v>4.1051610000000002E-2</c:v>
                </c:pt>
                <c:pt idx="243">
                  <c:v>4.6078809999999998E-2</c:v>
                </c:pt>
                <c:pt idx="244">
                  <c:v>4.6529309999999997E-2</c:v>
                </c:pt>
                <c:pt idx="245">
                  <c:v>4.4942620000000003E-2</c:v>
                </c:pt>
                <c:pt idx="246">
                  <c:v>4.6379379999999998E-2</c:v>
                </c:pt>
                <c:pt idx="247">
                  <c:v>4.5900629999999998E-2</c:v>
                </c:pt>
                <c:pt idx="248">
                  <c:v>4.4330700000000001E-2</c:v>
                </c:pt>
                <c:pt idx="249">
                  <c:v>4.6994559999999998E-2</c:v>
                </c:pt>
                <c:pt idx="250">
                  <c:v>5.0526719999999997E-2</c:v>
                </c:pt>
                <c:pt idx="251">
                  <c:v>5.2272270000000003E-2</c:v>
                </c:pt>
                <c:pt idx="252">
                  <c:v>5.2153730000000002E-2</c:v>
                </c:pt>
                <c:pt idx="253">
                  <c:v>4.8630430000000002E-2</c:v>
                </c:pt>
                <c:pt idx="254">
                  <c:v>4.4897439999999997E-2</c:v>
                </c:pt>
                <c:pt idx="255">
                  <c:v>4.6486050000000001E-2</c:v>
                </c:pt>
                <c:pt idx="256">
                  <c:v>5.5138109999999997E-2</c:v>
                </c:pt>
                <c:pt idx="257">
                  <c:v>6.2740589999999999E-2</c:v>
                </c:pt>
                <c:pt idx="258">
                  <c:v>6.1884620000000001E-2</c:v>
                </c:pt>
                <c:pt idx="259">
                  <c:v>5.5219810000000001E-2</c:v>
                </c:pt>
                <c:pt idx="260">
                  <c:v>4.4743440000000002E-2</c:v>
                </c:pt>
                <c:pt idx="261">
                  <c:v>4.0413739999999997E-2</c:v>
                </c:pt>
                <c:pt idx="262">
                  <c:v>4.4233519999999998E-2</c:v>
                </c:pt>
                <c:pt idx="263">
                  <c:v>4.5094130000000003E-2</c:v>
                </c:pt>
                <c:pt idx="264">
                  <c:v>4.9555210000000002E-2</c:v>
                </c:pt>
                <c:pt idx="265">
                  <c:v>5.8013019999999998E-2</c:v>
                </c:pt>
                <c:pt idx="266">
                  <c:v>5.6222809999999998E-2</c:v>
                </c:pt>
                <c:pt idx="267">
                  <c:v>4.6862109999999998E-2</c:v>
                </c:pt>
                <c:pt idx="268">
                  <c:v>4.1913220000000001E-2</c:v>
                </c:pt>
                <c:pt idx="269">
                  <c:v>4.4820249999999999E-2</c:v>
                </c:pt>
                <c:pt idx="270">
                  <c:v>4.9279049999999998E-2</c:v>
                </c:pt>
                <c:pt idx="271">
                  <c:v>4.6438819999999999E-2</c:v>
                </c:pt>
                <c:pt idx="272">
                  <c:v>3.7800790000000001E-2</c:v>
                </c:pt>
                <c:pt idx="273">
                  <c:v>3.611367E-2</c:v>
                </c:pt>
                <c:pt idx="274">
                  <c:v>4.3371680000000003E-2</c:v>
                </c:pt>
                <c:pt idx="275">
                  <c:v>4.5944980000000003E-2</c:v>
                </c:pt>
                <c:pt idx="276">
                  <c:v>4.140779E-2</c:v>
                </c:pt>
                <c:pt idx="277">
                  <c:v>3.7528430000000002E-2</c:v>
                </c:pt>
                <c:pt idx="278">
                  <c:v>3.8032370000000003E-2</c:v>
                </c:pt>
                <c:pt idx="279">
                  <c:v>4.2066920000000001E-2</c:v>
                </c:pt>
                <c:pt idx="280">
                  <c:v>3.687551E-2</c:v>
                </c:pt>
                <c:pt idx="281">
                  <c:v>1.5897649999999999E-2</c:v>
                </c:pt>
                <c:pt idx="282">
                  <c:v>6.6350109999999997E-3</c:v>
                </c:pt>
                <c:pt idx="283">
                  <c:v>2.9036050000000001E-2</c:v>
                </c:pt>
                <c:pt idx="284">
                  <c:v>5.2121220000000003E-2</c:v>
                </c:pt>
                <c:pt idx="285">
                  <c:v>4.6695239999999999E-2</c:v>
                </c:pt>
                <c:pt idx="286">
                  <c:v>3.3921220000000002E-2</c:v>
                </c:pt>
                <c:pt idx="287">
                  <c:v>4.0630359999999997E-2</c:v>
                </c:pt>
                <c:pt idx="288">
                  <c:v>4.766401E-2</c:v>
                </c:pt>
                <c:pt idx="289">
                  <c:v>3.2906489999999997E-2</c:v>
                </c:pt>
                <c:pt idx="290">
                  <c:v>1.6823060000000001E-2</c:v>
                </c:pt>
                <c:pt idx="291">
                  <c:v>1.7611849999999998E-2</c:v>
                </c:pt>
                <c:pt idx="292">
                  <c:v>2.5346500000000001E-2</c:v>
                </c:pt>
                <c:pt idx="293">
                  <c:v>2.9418110000000001E-2</c:v>
                </c:pt>
                <c:pt idx="294">
                  <c:v>3.0402519999999999E-2</c:v>
                </c:pt>
                <c:pt idx="295">
                  <c:v>3.3515509999999998E-2</c:v>
                </c:pt>
                <c:pt idx="296">
                  <c:v>3.6953319999999998E-2</c:v>
                </c:pt>
                <c:pt idx="297">
                  <c:v>3.6314060000000002E-2</c:v>
                </c:pt>
                <c:pt idx="298">
                  <c:v>3.4526189999999998E-2</c:v>
                </c:pt>
                <c:pt idx="299">
                  <c:v>2.8062650000000001E-2</c:v>
                </c:pt>
                <c:pt idx="300">
                  <c:v>1.978984E-2</c:v>
                </c:pt>
                <c:pt idx="301">
                  <c:v>2.8897430000000002E-2</c:v>
                </c:pt>
                <c:pt idx="302">
                  <c:v>4.8538659999999997E-2</c:v>
                </c:pt>
                <c:pt idx="303">
                  <c:v>4.7776510000000001E-2</c:v>
                </c:pt>
                <c:pt idx="304">
                  <c:v>2.390923E-2</c:v>
                </c:pt>
                <c:pt idx="305">
                  <c:v>1.023341E-2</c:v>
                </c:pt>
                <c:pt idx="306">
                  <c:v>2.312705E-2</c:v>
                </c:pt>
                <c:pt idx="307">
                  <c:v>3.768059E-2</c:v>
                </c:pt>
                <c:pt idx="308">
                  <c:v>3.7296320000000001E-2</c:v>
                </c:pt>
                <c:pt idx="309">
                  <c:v>3.3989070000000003E-2</c:v>
                </c:pt>
                <c:pt idx="310">
                  <c:v>3.6035780000000003E-2</c:v>
                </c:pt>
                <c:pt idx="311">
                  <c:v>3.6086720000000003E-2</c:v>
                </c:pt>
                <c:pt idx="312">
                  <c:v>2.8503509999999999E-2</c:v>
                </c:pt>
                <c:pt idx="313">
                  <c:v>1.872161E-2</c:v>
                </c:pt>
                <c:pt idx="314">
                  <c:v>1.6014879999999999E-2</c:v>
                </c:pt>
                <c:pt idx="315">
                  <c:v>2.549999E-2</c:v>
                </c:pt>
                <c:pt idx="316">
                  <c:v>3.5957790000000003E-2</c:v>
                </c:pt>
                <c:pt idx="317">
                  <c:v>3.7160449999999998E-2</c:v>
                </c:pt>
                <c:pt idx="318">
                  <c:v>3.3362929999999999E-2</c:v>
                </c:pt>
                <c:pt idx="319">
                  <c:v>2.3322409999999998E-2</c:v>
                </c:pt>
                <c:pt idx="320">
                  <c:v>1.539245E-2</c:v>
                </c:pt>
                <c:pt idx="321">
                  <c:v>2.050109E-2</c:v>
                </c:pt>
                <c:pt idx="322">
                  <c:v>2.6971789999999999E-2</c:v>
                </c:pt>
                <c:pt idx="323">
                  <c:v>2.8276269999999999E-2</c:v>
                </c:pt>
                <c:pt idx="324">
                  <c:v>3.0420200000000001E-2</c:v>
                </c:pt>
                <c:pt idx="325">
                  <c:v>3.4192630000000002E-2</c:v>
                </c:pt>
                <c:pt idx="326">
                  <c:v>3.5375759999999999E-2</c:v>
                </c:pt>
                <c:pt idx="327">
                  <c:v>3.2029519999999999E-2</c:v>
                </c:pt>
                <c:pt idx="328">
                  <c:v>2.6758339999999999E-2</c:v>
                </c:pt>
                <c:pt idx="329">
                  <c:v>2.5373099999999999E-2</c:v>
                </c:pt>
                <c:pt idx="330">
                  <c:v>2.8774629999999999E-2</c:v>
                </c:pt>
                <c:pt idx="331">
                  <c:v>2.6974129999999999E-2</c:v>
                </c:pt>
                <c:pt idx="332">
                  <c:v>2.12661E-2</c:v>
                </c:pt>
                <c:pt idx="333">
                  <c:v>1.975039E-2</c:v>
                </c:pt>
                <c:pt idx="334">
                  <c:v>2.1283420000000001E-2</c:v>
                </c:pt>
                <c:pt idx="335">
                  <c:v>2.828526E-2</c:v>
                </c:pt>
                <c:pt idx="336">
                  <c:v>3.299121E-2</c:v>
                </c:pt>
                <c:pt idx="337">
                  <c:v>3.1440999999999997E-2</c:v>
                </c:pt>
                <c:pt idx="338">
                  <c:v>3.5277299999999998E-2</c:v>
                </c:pt>
                <c:pt idx="339">
                  <c:v>3.3333069999999999E-2</c:v>
                </c:pt>
                <c:pt idx="340">
                  <c:v>2.1076109999999999E-2</c:v>
                </c:pt>
                <c:pt idx="341">
                  <c:v>2.0014110000000002E-2</c:v>
                </c:pt>
                <c:pt idx="342">
                  <c:v>2.978664E-2</c:v>
                </c:pt>
                <c:pt idx="343">
                  <c:v>3.1652220000000002E-2</c:v>
                </c:pt>
                <c:pt idx="344">
                  <c:v>2.2050899999999998E-2</c:v>
                </c:pt>
                <c:pt idx="345">
                  <c:v>1.962094E-2</c:v>
                </c:pt>
                <c:pt idx="346">
                  <c:v>3.0779129999999998E-2</c:v>
                </c:pt>
                <c:pt idx="347">
                  <c:v>3.4700950000000001E-2</c:v>
                </c:pt>
                <c:pt idx="348">
                  <c:v>2.8915050000000001E-2</c:v>
                </c:pt>
                <c:pt idx="349">
                  <c:v>2.5621950000000001E-2</c:v>
                </c:pt>
                <c:pt idx="350">
                  <c:v>2.4735360000000001E-2</c:v>
                </c:pt>
                <c:pt idx="351">
                  <c:v>2.3102069999999999E-2</c:v>
                </c:pt>
                <c:pt idx="352">
                  <c:v>1.6037949999999999E-2</c:v>
                </c:pt>
                <c:pt idx="353">
                  <c:v>1.032076E-2</c:v>
                </c:pt>
                <c:pt idx="354">
                  <c:v>1.771087E-2</c:v>
                </c:pt>
                <c:pt idx="355">
                  <c:v>2.68779E-2</c:v>
                </c:pt>
                <c:pt idx="356">
                  <c:v>2.1872619999999999E-2</c:v>
                </c:pt>
                <c:pt idx="357">
                  <c:v>1.2296079999999999E-2</c:v>
                </c:pt>
                <c:pt idx="358">
                  <c:v>1.4693879999999999E-2</c:v>
                </c:pt>
                <c:pt idx="359">
                  <c:v>2.269616E-2</c:v>
                </c:pt>
                <c:pt idx="360">
                  <c:v>2.3625469999999999E-2</c:v>
                </c:pt>
                <c:pt idx="361">
                  <c:v>1.8286899999999998E-2</c:v>
                </c:pt>
                <c:pt idx="362">
                  <c:v>1.7363219999999999E-2</c:v>
                </c:pt>
                <c:pt idx="363">
                  <c:v>2.661935E-2</c:v>
                </c:pt>
                <c:pt idx="364">
                  <c:v>2.9180279999999999E-2</c:v>
                </c:pt>
                <c:pt idx="365">
                  <c:v>1.7740550000000001E-2</c:v>
                </c:pt>
                <c:pt idx="366">
                  <c:v>1.081037E-2</c:v>
                </c:pt>
                <c:pt idx="367">
                  <c:v>1.5434150000000001E-2</c:v>
                </c:pt>
                <c:pt idx="368">
                  <c:v>1.9428460000000002E-2</c:v>
                </c:pt>
                <c:pt idx="369">
                  <c:v>1.3298320000000001E-2</c:v>
                </c:pt>
                <c:pt idx="370">
                  <c:v>8.0585899999999992E-3</c:v>
                </c:pt>
                <c:pt idx="371">
                  <c:v>1.151887E-2</c:v>
                </c:pt>
                <c:pt idx="372">
                  <c:v>1.5242169999999999E-2</c:v>
                </c:pt>
                <c:pt idx="373">
                  <c:v>1.8185960000000001E-2</c:v>
                </c:pt>
                <c:pt idx="374">
                  <c:v>2.3192629999999999E-2</c:v>
                </c:pt>
                <c:pt idx="375">
                  <c:v>2.8194259999999999E-2</c:v>
                </c:pt>
                <c:pt idx="376">
                  <c:v>2.977697E-2</c:v>
                </c:pt>
                <c:pt idx="377">
                  <c:v>3.1373690000000003E-2</c:v>
                </c:pt>
                <c:pt idx="378">
                  <c:v>3.4096120000000001E-2</c:v>
                </c:pt>
                <c:pt idx="379">
                  <c:v>3.1218679999999999E-2</c:v>
                </c:pt>
                <c:pt idx="380">
                  <c:v>2.740654E-2</c:v>
                </c:pt>
                <c:pt idx="381">
                  <c:v>2.6701740000000002E-2</c:v>
                </c:pt>
                <c:pt idx="382">
                  <c:v>2.1797939999999998E-2</c:v>
                </c:pt>
                <c:pt idx="383">
                  <c:v>1.2636100000000001E-2</c:v>
                </c:pt>
                <c:pt idx="384">
                  <c:v>7.8371240000000009E-3</c:v>
                </c:pt>
                <c:pt idx="385">
                  <c:v>1.297064E-2</c:v>
                </c:pt>
                <c:pt idx="386">
                  <c:v>2.117788E-2</c:v>
                </c:pt>
                <c:pt idx="387">
                  <c:v>2.619546E-2</c:v>
                </c:pt>
                <c:pt idx="388">
                  <c:v>3.2314080000000002E-2</c:v>
                </c:pt>
                <c:pt idx="389">
                  <c:v>3.4188490000000002E-2</c:v>
                </c:pt>
                <c:pt idx="390">
                  <c:v>2.6920590000000001E-2</c:v>
                </c:pt>
                <c:pt idx="391">
                  <c:v>1.606813E-2</c:v>
                </c:pt>
                <c:pt idx="392">
                  <c:v>5.8099429999999997E-3</c:v>
                </c:pt>
                <c:pt idx="393">
                  <c:v>2.9454469999999999E-3</c:v>
                </c:pt>
                <c:pt idx="394">
                  <c:v>1.0852809999999999E-2</c:v>
                </c:pt>
                <c:pt idx="395">
                  <c:v>2.3092580000000001E-2</c:v>
                </c:pt>
                <c:pt idx="396">
                  <c:v>2.636666E-2</c:v>
                </c:pt>
                <c:pt idx="397">
                  <c:v>1.8123239999999999E-2</c:v>
                </c:pt>
                <c:pt idx="398">
                  <c:v>1.243234E-2</c:v>
                </c:pt>
                <c:pt idx="399">
                  <c:v>1.1129719999999999E-2</c:v>
                </c:pt>
                <c:pt idx="400">
                  <c:v>5.6685629999999997E-3</c:v>
                </c:pt>
                <c:pt idx="401">
                  <c:v>2.4956499999999999E-3</c:v>
                </c:pt>
                <c:pt idx="402">
                  <c:v>7.0161770000000002E-3</c:v>
                </c:pt>
                <c:pt idx="403">
                  <c:v>7.5971800000000003E-3</c:v>
                </c:pt>
                <c:pt idx="404">
                  <c:v>5.6735279999999997E-3</c:v>
                </c:pt>
                <c:pt idx="405">
                  <c:v>1.2360100000000001E-2</c:v>
                </c:pt>
                <c:pt idx="406">
                  <c:v>2.0425550000000001E-2</c:v>
                </c:pt>
                <c:pt idx="407">
                  <c:v>2.450432E-2</c:v>
                </c:pt>
                <c:pt idx="408">
                  <c:v>2.698743E-2</c:v>
                </c:pt>
                <c:pt idx="409">
                  <c:v>2.2204310000000001E-2</c:v>
                </c:pt>
                <c:pt idx="410">
                  <c:v>1.2475780000000001E-2</c:v>
                </c:pt>
                <c:pt idx="411">
                  <c:v>1.3289570000000001E-2</c:v>
                </c:pt>
                <c:pt idx="412">
                  <c:v>2.0496529999999999E-2</c:v>
                </c:pt>
                <c:pt idx="413">
                  <c:v>1.8024809999999999E-2</c:v>
                </c:pt>
                <c:pt idx="414">
                  <c:v>1.7428030000000001E-2</c:v>
                </c:pt>
                <c:pt idx="415">
                  <c:v>2.2297859999999999E-2</c:v>
                </c:pt>
                <c:pt idx="416">
                  <c:v>1.5963729999999999E-2</c:v>
                </c:pt>
                <c:pt idx="417">
                  <c:v>7.1447109999999998E-3</c:v>
                </c:pt>
                <c:pt idx="418">
                  <c:v>1.202479E-2</c:v>
                </c:pt>
                <c:pt idx="419">
                  <c:v>2.4655699999999999E-2</c:v>
                </c:pt>
                <c:pt idx="420">
                  <c:v>2.0899979999999999E-2</c:v>
                </c:pt>
                <c:pt idx="421">
                  <c:v>5.8455670000000003E-3</c:v>
                </c:pt>
                <c:pt idx="422">
                  <c:v>1.2013609999999999E-2</c:v>
                </c:pt>
                <c:pt idx="423">
                  <c:v>2.7350889999999999E-2</c:v>
                </c:pt>
                <c:pt idx="424">
                  <c:v>2.9378649999999999E-2</c:v>
                </c:pt>
                <c:pt idx="425">
                  <c:v>2.452551E-2</c:v>
                </c:pt>
                <c:pt idx="426">
                  <c:v>1.7577039999999999E-2</c:v>
                </c:pt>
                <c:pt idx="427">
                  <c:v>1.286353E-2</c:v>
                </c:pt>
                <c:pt idx="428">
                  <c:v>1.070142E-2</c:v>
                </c:pt>
                <c:pt idx="429">
                  <c:v>7.4492050000000004E-3</c:v>
                </c:pt>
                <c:pt idx="430">
                  <c:v>7.5916289999999999E-3</c:v>
                </c:pt>
                <c:pt idx="431">
                  <c:v>1.065402E-2</c:v>
                </c:pt>
                <c:pt idx="432">
                  <c:v>1.061606E-2</c:v>
                </c:pt>
                <c:pt idx="433">
                  <c:v>9.9730519999999996E-3</c:v>
                </c:pt>
                <c:pt idx="434">
                  <c:v>1.486666E-2</c:v>
                </c:pt>
                <c:pt idx="435">
                  <c:v>2.3015810000000001E-2</c:v>
                </c:pt>
                <c:pt idx="436">
                  <c:v>2.2902720000000001E-2</c:v>
                </c:pt>
                <c:pt idx="437">
                  <c:v>7.1600250000000004E-3</c:v>
                </c:pt>
                <c:pt idx="438">
                  <c:v>-6.3756289999999998E-3</c:v>
                </c:pt>
                <c:pt idx="439">
                  <c:v>2.2545629999999998E-3</c:v>
                </c:pt>
                <c:pt idx="440">
                  <c:v>1.0793820000000001E-2</c:v>
                </c:pt>
                <c:pt idx="441">
                  <c:v>-1.8076670000000001E-4</c:v>
                </c:pt>
                <c:pt idx="442">
                  <c:v>-3.7387240000000001E-3</c:v>
                </c:pt>
                <c:pt idx="443">
                  <c:v>9.3863350000000009E-3</c:v>
                </c:pt>
                <c:pt idx="444">
                  <c:v>1.4824489999999999E-2</c:v>
                </c:pt>
                <c:pt idx="445">
                  <c:v>9.2476659999999999E-3</c:v>
                </c:pt>
                <c:pt idx="446">
                  <c:v>9.1139840000000003E-3</c:v>
                </c:pt>
                <c:pt idx="447">
                  <c:v>1.750761E-2</c:v>
                </c:pt>
                <c:pt idx="448">
                  <c:v>1.8803429999999999E-2</c:v>
                </c:pt>
                <c:pt idx="449">
                  <c:v>1.159605E-2</c:v>
                </c:pt>
                <c:pt idx="450">
                  <c:v>1.5124769999999999E-2</c:v>
                </c:pt>
                <c:pt idx="451">
                  <c:v>2.7780889999999999E-2</c:v>
                </c:pt>
                <c:pt idx="452">
                  <c:v>2.771173E-2</c:v>
                </c:pt>
                <c:pt idx="453">
                  <c:v>1.778074E-2</c:v>
                </c:pt>
                <c:pt idx="454">
                  <c:v>2.03885E-2</c:v>
                </c:pt>
                <c:pt idx="455">
                  <c:v>3.0364619999999998E-2</c:v>
                </c:pt>
                <c:pt idx="456">
                  <c:v>2.5095940000000001E-2</c:v>
                </c:pt>
                <c:pt idx="457">
                  <c:v>1.0143569999999999E-2</c:v>
                </c:pt>
                <c:pt idx="458">
                  <c:v>8.2875310000000008E-3</c:v>
                </c:pt>
                <c:pt idx="459">
                  <c:v>1.863648E-2</c:v>
                </c:pt>
                <c:pt idx="460">
                  <c:v>2.2172879999999999E-2</c:v>
                </c:pt>
                <c:pt idx="461">
                  <c:v>1.4802890000000001E-2</c:v>
                </c:pt>
                <c:pt idx="462">
                  <c:v>9.3858569999999992E-3</c:v>
                </c:pt>
                <c:pt idx="463">
                  <c:v>1.213532E-2</c:v>
                </c:pt>
                <c:pt idx="464">
                  <c:v>9.8682539999999999E-3</c:v>
                </c:pt>
                <c:pt idx="465">
                  <c:v>-6.9985380000000001E-4</c:v>
                </c:pt>
                <c:pt idx="466">
                  <c:v>5.5242470000000004E-3</c:v>
                </c:pt>
                <c:pt idx="467">
                  <c:v>2.4249799999999998E-2</c:v>
                </c:pt>
                <c:pt idx="468">
                  <c:v>2.123941E-2</c:v>
                </c:pt>
                <c:pt idx="469">
                  <c:v>7.3168360000000002E-3</c:v>
                </c:pt>
                <c:pt idx="470">
                  <c:v>9.5464769999999994E-3</c:v>
                </c:pt>
                <c:pt idx="471">
                  <c:v>1.7802180000000001E-2</c:v>
                </c:pt>
                <c:pt idx="472">
                  <c:v>1.7303289999999999E-2</c:v>
                </c:pt>
                <c:pt idx="473">
                  <c:v>1.150372E-2</c:v>
                </c:pt>
                <c:pt idx="474">
                  <c:v>6.4791060000000001E-3</c:v>
                </c:pt>
                <c:pt idx="475">
                  <c:v>5.945133E-5</c:v>
                </c:pt>
                <c:pt idx="476">
                  <c:v>-3.1601139999999999E-3</c:v>
                </c:pt>
                <c:pt idx="477">
                  <c:v>5.9231020000000004E-3</c:v>
                </c:pt>
                <c:pt idx="478">
                  <c:v>1.8207419999999998E-2</c:v>
                </c:pt>
                <c:pt idx="479">
                  <c:v>2.2222990000000001E-2</c:v>
                </c:pt>
                <c:pt idx="480">
                  <c:v>1.6810289999999999E-2</c:v>
                </c:pt>
                <c:pt idx="481">
                  <c:v>7.3804659999999996E-3</c:v>
                </c:pt>
                <c:pt idx="482">
                  <c:v>6.8449469999999997E-3</c:v>
                </c:pt>
                <c:pt idx="483">
                  <c:v>1.019946E-2</c:v>
                </c:pt>
                <c:pt idx="484">
                  <c:v>2.302059E-3</c:v>
                </c:pt>
                <c:pt idx="485">
                  <c:v>-5.3051900000000002E-4</c:v>
                </c:pt>
                <c:pt idx="486">
                  <c:v>1.1615729999999999E-2</c:v>
                </c:pt>
                <c:pt idx="487">
                  <c:v>1.8055399999999999E-2</c:v>
                </c:pt>
                <c:pt idx="488">
                  <c:v>1.6468420000000001E-2</c:v>
                </c:pt>
                <c:pt idx="489">
                  <c:v>1.7194709999999998E-2</c:v>
                </c:pt>
                <c:pt idx="490">
                  <c:v>1.8749809999999999E-2</c:v>
                </c:pt>
                <c:pt idx="491">
                  <c:v>1.6252659999999999E-2</c:v>
                </c:pt>
                <c:pt idx="492">
                  <c:v>8.0077689999999997E-3</c:v>
                </c:pt>
                <c:pt idx="493">
                  <c:v>-4.0381949999999996E-3</c:v>
                </c:pt>
                <c:pt idx="494">
                  <c:v>-1.550061E-2</c:v>
                </c:pt>
                <c:pt idx="495">
                  <c:v>-1.9278400000000001E-2</c:v>
                </c:pt>
                <c:pt idx="496">
                  <c:v>-1.0803419999999999E-2</c:v>
                </c:pt>
                <c:pt idx="497">
                  <c:v>3.1642300000000001E-3</c:v>
                </c:pt>
                <c:pt idx="498">
                  <c:v>8.9583200000000005E-3</c:v>
                </c:pt>
                <c:pt idx="499">
                  <c:v>1.004293E-2</c:v>
                </c:pt>
                <c:pt idx="500">
                  <c:v>8.363522E-3</c:v>
                </c:pt>
                <c:pt idx="501">
                  <c:v>-5.177755E-4</c:v>
                </c:pt>
                <c:pt idx="502">
                  <c:v>9.7287220000000002E-4</c:v>
                </c:pt>
                <c:pt idx="503">
                  <c:v>1.042176E-2</c:v>
                </c:pt>
                <c:pt idx="504">
                  <c:v>4.8025719999999997E-3</c:v>
                </c:pt>
                <c:pt idx="505">
                  <c:v>-8.1161979999999998E-3</c:v>
                </c:pt>
                <c:pt idx="506">
                  <c:v>-9.7723500000000008E-3</c:v>
                </c:pt>
                <c:pt idx="507">
                  <c:v>-4.7177970000000001E-3</c:v>
                </c:pt>
                <c:pt idx="508">
                  <c:v>-2.738426E-3</c:v>
                </c:pt>
                <c:pt idx="509">
                  <c:v>-2.4359160000000002E-3</c:v>
                </c:pt>
                <c:pt idx="510">
                  <c:v>3.3303750000000001E-4</c:v>
                </c:pt>
                <c:pt idx="511">
                  <c:v>6.5131019999999998E-3</c:v>
                </c:pt>
                <c:pt idx="512">
                  <c:v>6.6693519999999999E-3</c:v>
                </c:pt>
                <c:pt idx="513">
                  <c:v>2.0356300000000001E-3</c:v>
                </c:pt>
                <c:pt idx="514">
                  <c:v>9.3483699999999999E-3</c:v>
                </c:pt>
                <c:pt idx="515">
                  <c:v>2.0594560000000001E-2</c:v>
                </c:pt>
                <c:pt idx="516">
                  <c:v>1.4201E-2</c:v>
                </c:pt>
                <c:pt idx="517">
                  <c:v>-9.8013179999999997E-5</c:v>
                </c:pt>
                <c:pt idx="518">
                  <c:v>1.153977E-3</c:v>
                </c:pt>
                <c:pt idx="519">
                  <c:v>1.220711E-2</c:v>
                </c:pt>
                <c:pt idx="520">
                  <c:v>1.709219E-2</c:v>
                </c:pt>
                <c:pt idx="521">
                  <c:v>1.539154E-2</c:v>
                </c:pt>
                <c:pt idx="522">
                  <c:v>1.425455E-2</c:v>
                </c:pt>
                <c:pt idx="523">
                  <c:v>1.515376E-2</c:v>
                </c:pt>
                <c:pt idx="524">
                  <c:v>6.2589170000000001E-3</c:v>
                </c:pt>
                <c:pt idx="525">
                  <c:v>-6.9589500000000002E-3</c:v>
                </c:pt>
                <c:pt idx="526">
                  <c:v>-6.7088110000000003E-3</c:v>
                </c:pt>
                <c:pt idx="527">
                  <c:v>-1.3671709999999999E-4</c:v>
                </c:pt>
                <c:pt idx="528">
                  <c:v>5.8172340000000001E-3</c:v>
                </c:pt>
                <c:pt idx="529">
                  <c:v>1.2533890000000001E-2</c:v>
                </c:pt>
                <c:pt idx="530">
                  <c:v>1.4053970000000001E-2</c:v>
                </c:pt>
                <c:pt idx="531">
                  <c:v>1.486203E-2</c:v>
                </c:pt>
                <c:pt idx="532">
                  <c:v>1.8231069999999999E-2</c:v>
                </c:pt>
                <c:pt idx="533">
                  <c:v>1.0249029999999999E-2</c:v>
                </c:pt>
                <c:pt idx="534">
                  <c:v>-3.2492559999999998E-3</c:v>
                </c:pt>
                <c:pt idx="535">
                  <c:v>-8.7258419999999999E-5</c:v>
                </c:pt>
                <c:pt idx="536">
                  <c:v>1.496044E-2</c:v>
                </c:pt>
                <c:pt idx="537">
                  <c:v>2.3057950000000001E-2</c:v>
                </c:pt>
                <c:pt idx="538">
                  <c:v>1.545202E-2</c:v>
                </c:pt>
                <c:pt idx="539">
                  <c:v>-1.9714519999999998E-3</c:v>
                </c:pt>
                <c:pt idx="540">
                  <c:v>-1.1032200000000001E-2</c:v>
                </c:pt>
                <c:pt idx="541">
                  <c:v>-2.094159E-3</c:v>
                </c:pt>
                <c:pt idx="542">
                  <c:v>1.352071E-2</c:v>
                </c:pt>
                <c:pt idx="543">
                  <c:v>1.6563430000000001E-2</c:v>
                </c:pt>
                <c:pt idx="544">
                  <c:v>7.1771439999999999E-3</c:v>
                </c:pt>
                <c:pt idx="545">
                  <c:v>5.1790220000000001E-3</c:v>
                </c:pt>
                <c:pt idx="546">
                  <c:v>1.197194E-2</c:v>
                </c:pt>
                <c:pt idx="547">
                  <c:v>9.0374770000000004E-3</c:v>
                </c:pt>
                <c:pt idx="548">
                  <c:v>-6.6584670000000004E-3</c:v>
                </c:pt>
                <c:pt idx="549">
                  <c:v>-1.6548859999999999E-2</c:v>
                </c:pt>
                <c:pt idx="550">
                  <c:v>-6.6147860000000001E-3</c:v>
                </c:pt>
                <c:pt idx="551">
                  <c:v>1.008886E-2</c:v>
                </c:pt>
                <c:pt idx="552">
                  <c:v>1.7368140000000001E-2</c:v>
                </c:pt>
                <c:pt idx="553">
                  <c:v>1.603825E-2</c:v>
                </c:pt>
                <c:pt idx="554">
                  <c:v>1.4077060000000001E-2</c:v>
                </c:pt>
                <c:pt idx="555">
                  <c:v>1.5046159999999999E-2</c:v>
                </c:pt>
                <c:pt idx="556">
                  <c:v>5.3044149999999998E-3</c:v>
                </c:pt>
                <c:pt idx="557">
                  <c:v>-7.7511079999999996E-3</c:v>
                </c:pt>
                <c:pt idx="558">
                  <c:v>2.5672160000000002E-3</c:v>
                </c:pt>
                <c:pt idx="559">
                  <c:v>1.546905E-2</c:v>
                </c:pt>
                <c:pt idx="560">
                  <c:v>2.4140569999999998E-3</c:v>
                </c:pt>
                <c:pt idx="561">
                  <c:v>-1.1174399999999999E-2</c:v>
                </c:pt>
                <c:pt idx="562">
                  <c:v>-1.7975739999999999E-3</c:v>
                </c:pt>
                <c:pt idx="563">
                  <c:v>1.0127499999999999E-2</c:v>
                </c:pt>
                <c:pt idx="564">
                  <c:v>6.4568129999999996E-3</c:v>
                </c:pt>
                <c:pt idx="565">
                  <c:v>1.444071E-4</c:v>
                </c:pt>
                <c:pt idx="566">
                  <c:v>1.1472100000000001E-2</c:v>
                </c:pt>
                <c:pt idx="567">
                  <c:v>2.6533620000000001E-2</c:v>
                </c:pt>
                <c:pt idx="568">
                  <c:v>1.3915830000000001E-2</c:v>
                </c:pt>
                <c:pt idx="569">
                  <c:v>-1.03439E-2</c:v>
                </c:pt>
              </c:numCache>
            </c:numRef>
          </c:yVal>
          <c:smooth val="0"/>
        </c:ser>
        <c:ser>
          <c:idx val="3"/>
          <c:order val="3"/>
          <c:tx>
            <c:v>+500V (#4)</c:v>
          </c:tx>
          <c:spPr>
            <a:ln w="19050">
              <a:solidFill>
                <a:srgbClr val="0000FF"/>
              </a:solidFill>
            </a:ln>
          </c:spPr>
          <c:marker>
            <c:symbol val="none"/>
          </c:marker>
          <c:xVal>
            <c:numRef>
              <c:f>'HBM IV Curves Data'!$H$5:$H$574</c:f>
              <c:numCache>
                <c:formatCode>General</c:formatCode>
                <c:ptCount val="570"/>
                <c:pt idx="0">
                  <c:v>1.770114</c:v>
                </c:pt>
                <c:pt idx="1">
                  <c:v>1.701309</c:v>
                </c:pt>
                <c:pt idx="2">
                  <c:v>2.075831</c:v>
                </c:pt>
                <c:pt idx="3">
                  <c:v>2.0800740000000002</c:v>
                </c:pt>
                <c:pt idx="4">
                  <c:v>2.4907279999999998</c:v>
                </c:pt>
                <c:pt idx="5">
                  <c:v>2.6967180000000002</c:v>
                </c:pt>
                <c:pt idx="6">
                  <c:v>1.8639699999999999</c:v>
                </c:pt>
                <c:pt idx="7">
                  <c:v>1.829664</c:v>
                </c:pt>
                <c:pt idx="8">
                  <c:v>2.571898</c:v>
                </c:pt>
                <c:pt idx="9">
                  <c:v>1.2199660000000001</c:v>
                </c:pt>
                <c:pt idx="10">
                  <c:v>-1.319474</c:v>
                </c:pt>
                <c:pt idx="11">
                  <c:v>-1.500516</c:v>
                </c:pt>
                <c:pt idx="12">
                  <c:v>0.2102869</c:v>
                </c:pt>
                <c:pt idx="13">
                  <c:v>0.66729090000000002</c:v>
                </c:pt>
                <c:pt idx="14">
                  <c:v>8.4912559999999998E-2</c:v>
                </c:pt>
                <c:pt idx="15">
                  <c:v>0.50301300000000004</c:v>
                </c:pt>
                <c:pt idx="16">
                  <c:v>1.2039340000000001</c:v>
                </c:pt>
                <c:pt idx="17">
                  <c:v>0.82016770000000006</c:v>
                </c:pt>
                <c:pt idx="18">
                  <c:v>0.26607589999999998</c:v>
                </c:pt>
                <c:pt idx="19">
                  <c:v>0.74152200000000001</c:v>
                </c:pt>
                <c:pt idx="20">
                  <c:v>1.242216</c:v>
                </c:pt>
                <c:pt idx="21">
                  <c:v>0.66918610000000001</c:v>
                </c:pt>
                <c:pt idx="22">
                  <c:v>-0.31875930000000002</c:v>
                </c:pt>
                <c:pt idx="23">
                  <c:v>-0.3474082</c:v>
                </c:pt>
                <c:pt idx="24">
                  <c:v>1.420274</c:v>
                </c:pt>
                <c:pt idx="25">
                  <c:v>3.0344009999999999</c:v>
                </c:pt>
                <c:pt idx="26">
                  <c:v>1.8414200000000001</c:v>
                </c:pt>
                <c:pt idx="27">
                  <c:v>-0.1742128</c:v>
                </c:pt>
                <c:pt idx="28">
                  <c:v>0.2232423</c:v>
                </c:pt>
                <c:pt idx="29">
                  <c:v>1.401888</c:v>
                </c:pt>
                <c:pt idx="30">
                  <c:v>0.89323629999999998</c:v>
                </c:pt>
                <c:pt idx="31">
                  <c:v>8.8635080000000005E-2</c:v>
                </c:pt>
                <c:pt idx="32">
                  <c:v>0.70536659999999995</c:v>
                </c:pt>
                <c:pt idx="33">
                  <c:v>1.3256019999999999</c:v>
                </c:pt>
                <c:pt idx="34">
                  <c:v>0.41992059999999998</c:v>
                </c:pt>
                <c:pt idx="35">
                  <c:v>-0.66412230000000005</c:v>
                </c:pt>
                <c:pt idx="36">
                  <c:v>-0.4638158</c:v>
                </c:pt>
                <c:pt idx="37">
                  <c:v>0.51783539999999995</c:v>
                </c:pt>
                <c:pt idx="38">
                  <c:v>1.411149</c:v>
                </c:pt>
                <c:pt idx="39">
                  <c:v>1.8918699999999999</c:v>
                </c:pt>
                <c:pt idx="40">
                  <c:v>1.98902</c:v>
                </c:pt>
                <c:pt idx="41">
                  <c:v>2.0926269999999998</c:v>
                </c:pt>
                <c:pt idx="42">
                  <c:v>2.3569680000000002</c:v>
                </c:pt>
                <c:pt idx="43">
                  <c:v>2.9252039999999999</c:v>
                </c:pt>
                <c:pt idx="44">
                  <c:v>3.4136389999999999</c:v>
                </c:pt>
                <c:pt idx="45">
                  <c:v>2.5269400000000002</c:v>
                </c:pt>
                <c:pt idx="46">
                  <c:v>0.72684769999999999</c:v>
                </c:pt>
                <c:pt idx="47">
                  <c:v>-0.38426480000000002</c:v>
                </c:pt>
                <c:pt idx="48">
                  <c:v>-0.33258860000000001</c:v>
                </c:pt>
                <c:pt idx="49">
                  <c:v>0.36747410000000003</c:v>
                </c:pt>
                <c:pt idx="50">
                  <c:v>0.34683389999999997</c:v>
                </c:pt>
                <c:pt idx="51">
                  <c:v>-0.53734280000000001</c:v>
                </c:pt>
                <c:pt idx="52">
                  <c:v>-0.5741136</c:v>
                </c:pt>
                <c:pt idx="53">
                  <c:v>0.4040067</c:v>
                </c:pt>
                <c:pt idx="54">
                  <c:v>1.177837</c:v>
                </c:pt>
                <c:pt idx="55">
                  <c:v>1.262003</c:v>
                </c:pt>
                <c:pt idx="56">
                  <c:v>0.43850109999999998</c:v>
                </c:pt>
                <c:pt idx="57">
                  <c:v>-0.13610659999999999</c:v>
                </c:pt>
                <c:pt idx="58">
                  <c:v>0.65754100000000004</c:v>
                </c:pt>
                <c:pt idx="59">
                  <c:v>1.05013</c:v>
                </c:pt>
                <c:pt idx="60">
                  <c:v>-0.1207609</c:v>
                </c:pt>
                <c:pt idx="61">
                  <c:v>-1.2372879999999999</c:v>
                </c:pt>
                <c:pt idx="62">
                  <c:v>-0.82053900000000002</c:v>
                </c:pt>
                <c:pt idx="63">
                  <c:v>0.92866939999999998</c:v>
                </c:pt>
                <c:pt idx="64">
                  <c:v>2.2121949999999999</c:v>
                </c:pt>
                <c:pt idx="65">
                  <c:v>1.4885820000000001</c:v>
                </c:pt>
                <c:pt idx="66">
                  <c:v>0.19295419999999999</c:v>
                </c:pt>
                <c:pt idx="67">
                  <c:v>3.3968499999999999E-2</c:v>
                </c:pt>
                <c:pt idx="68">
                  <c:v>0.56679310000000005</c:v>
                </c:pt>
                <c:pt idx="69">
                  <c:v>1.4117820000000001</c:v>
                </c:pt>
                <c:pt idx="70">
                  <c:v>1.501077</c:v>
                </c:pt>
                <c:pt idx="71">
                  <c:v>0.24423249999999999</c:v>
                </c:pt>
                <c:pt idx="72">
                  <c:v>1.047149E-2</c:v>
                </c:pt>
                <c:pt idx="73">
                  <c:v>1.3616410000000001</c:v>
                </c:pt>
                <c:pt idx="74">
                  <c:v>1.315966</c:v>
                </c:pt>
                <c:pt idx="75">
                  <c:v>-0.158387</c:v>
                </c:pt>
                <c:pt idx="76">
                  <c:v>2.5114770000000002E-2</c:v>
                </c:pt>
                <c:pt idx="77">
                  <c:v>1.5294129999999999</c:v>
                </c:pt>
                <c:pt idx="78">
                  <c:v>2.054087</c:v>
                </c:pt>
                <c:pt idx="79">
                  <c:v>2.0904240000000001</c:v>
                </c:pt>
                <c:pt idx="80">
                  <c:v>2.2847689999999998</c:v>
                </c:pt>
                <c:pt idx="81">
                  <c:v>1.2892669999999999</c:v>
                </c:pt>
                <c:pt idx="82">
                  <c:v>-0.22266079999999999</c:v>
                </c:pt>
                <c:pt idx="83">
                  <c:v>0.1698904</c:v>
                </c:pt>
                <c:pt idx="84">
                  <c:v>1.7814540000000001</c:v>
                </c:pt>
                <c:pt idx="85">
                  <c:v>2.4456349999999998</c:v>
                </c:pt>
                <c:pt idx="86">
                  <c:v>2.3333379999999999</c:v>
                </c:pt>
                <c:pt idx="87">
                  <c:v>2.2211050000000001</c:v>
                </c:pt>
                <c:pt idx="88">
                  <c:v>1.4900819999999999</c:v>
                </c:pt>
                <c:pt idx="89">
                  <c:v>0.3758339</c:v>
                </c:pt>
                <c:pt idx="90">
                  <c:v>0.3620988</c:v>
                </c:pt>
                <c:pt idx="91">
                  <c:v>1.2688839999999999</c:v>
                </c:pt>
                <c:pt idx="92">
                  <c:v>1.776141</c:v>
                </c:pt>
                <c:pt idx="93">
                  <c:v>1.592328</c:v>
                </c:pt>
                <c:pt idx="94">
                  <c:v>1.3462639999999999</c:v>
                </c:pt>
                <c:pt idx="95">
                  <c:v>1.1599740000000001</c:v>
                </c:pt>
                <c:pt idx="96">
                  <c:v>0.54222029999999999</c:v>
                </c:pt>
                <c:pt idx="97">
                  <c:v>-6.5307550000000006E-2</c:v>
                </c:pt>
                <c:pt idx="98">
                  <c:v>0.1222361</c:v>
                </c:pt>
                <c:pt idx="99">
                  <c:v>0.99228819999999995</c:v>
                </c:pt>
                <c:pt idx="100">
                  <c:v>1.4278420000000001</c:v>
                </c:pt>
                <c:pt idx="101">
                  <c:v>1.0150889999999999</c:v>
                </c:pt>
                <c:pt idx="102">
                  <c:v>0.4210354</c:v>
                </c:pt>
                <c:pt idx="103">
                  <c:v>-0.1790601</c:v>
                </c:pt>
                <c:pt idx="104">
                  <c:v>0.287165</c:v>
                </c:pt>
                <c:pt idx="105">
                  <c:v>1.4571179999999999</c:v>
                </c:pt>
                <c:pt idx="106">
                  <c:v>1.348625</c:v>
                </c:pt>
                <c:pt idx="107">
                  <c:v>1.4663600000000001</c:v>
                </c:pt>
                <c:pt idx="108">
                  <c:v>2.4817170000000002</c:v>
                </c:pt>
                <c:pt idx="109">
                  <c:v>1.9530240000000001</c:v>
                </c:pt>
                <c:pt idx="110">
                  <c:v>0.79402439999999996</c:v>
                </c:pt>
                <c:pt idx="111">
                  <c:v>0.77799099999999999</c:v>
                </c:pt>
                <c:pt idx="112">
                  <c:v>0.3449277</c:v>
                </c:pt>
                <c:pt idx="113">
                  <c:v>7.1255470000000001E-2</c:v>
                </c:pt>
                <c:pt idx="114">
                  <c:v>1.467303</c:v>
                </c:pt>
                <c:pt idx="115">
                  <c:v>2.1896119999999999</c:v>
                </c:pt>
                <c:pt idx="116">
                  <c:v>1.0943290000000001</c:v>
                </c:pt>
                <c:pt idx="117">
                  <c:v>-9.6107369999999994E-3</c:v>
                </c:pt>
                <c:pt idx="118">
                  <c:v>-9.8552490000000006E-2</c:v>
                </c:pt>
                <c:pt idx="119">
                  <c:v>0.42494530000000003</c:v>
                </c:pt>
                <c:pt idx="120">
                  <c:v>0.61121499999999995</c:v>
                </c:pt>
                <c:pt idx="121">
                  <c:v>-2.4473129999999999E-2</c:v>
                </c:pt>
                <c:pt idx="122">
                  <c:v>-0.75999669999999997</c:v>
                </c:pt>
                <c:pt idx="123">
                  <c:v>-0.38464769999999998</c:v>
                </c:pt>
                <c:pt idx="124">
                  <c:v>0.83926940000000005</c:v>
                </c:pt>
                <c:pt idx="125">
                  <c:v>1.410112</c:v>
                </c:pt>
                <c:pt idx="126">
                  <c:v>1.074808</c:v>
                </c:pt>
                <c:pt idx="127">
                  <c:v>0.79394609999999999</c:v>
                </c:pt>
                <c:pt idx="128">
                  <c:v>0.71207759999999998</c:v>
                </c:pt>
                <c:pt idx="129">
                  <c:v>0.45504489999999997</c:v>
                </c:pt>
                <c:pt idx="130">
                  <c:v>6.3274440000000001E-2</c:v>
                </c:pt>
                <c:pt idx="131">
                  <c:v>0.14135980000000001</c:v>
                </c:pt>
                <c:pt idx="132">
                  <c:v>0.94699009999999995</c:v>
                </c:pt>
                <c:pt idx="133">
                  <c:v>1.28451</c:v>
                </c:pt>
                <c:pt idx="134">
                  <c:v>1.0190900000000001</c:v>
                </c:pt>
                <c:pt idx="135">
                  <c:v>1.460099</c:v>
                </c:pt>
                <c:pt idx="136">
                  <c:v>1.879038</c:v>
                </c:pt>
                <c:pt idx="137">
                  <c:v>0.70898470000000002</c:v>
                </c:pt>
                <c:pt idx="138">
                  <c:v>-0.76672720000000005</c:v>
                </c:pt>
                <c:pt idx="139">
                  <c:v>-0.92106589999999999</c:v>
                </c:pt>
                <c:pt idx="140">
                  <c:v>-0.86700940000000004</c:v>
                </c:pt>
                <c:pt idx="141">
                  <c:v>-0.89575700000000003</c:v>
                </c:pt>
                <c:pt idx="142">
                  <c:v>-0.29514119999999999</c:v>
                </c:pt>
                <c:pt idx="143">
                  <c:v>0.31809660000000001</c:v>
                </c:pt>
                <c:pt idx="144">
                  <c:v>1.0497970000000001</c:v>
                </c:pt>
                <c:pt idx="145">
                  <c:v>1.866401</c:v>
                </c:pt>
                <c:pt idx="146">
                  <c:v>1.9642580000000001</c:v>
                </c:pt>
                <c:pt idx="147">
                  <c:v>1.747466</c:v>
                </c:pt>
                <c:pt idx="148">
                  <c:v>1.5099370000000001</c:v>
                </c:pt>
                <c:pt idx="149">
                  <c:v>0.77059149999999998</c:v>
                </c:pt>
                <c:pt idx="150">
                  <c:v>1.08602E-2</c:v>
                </c:pt>
                <c:pt idx="151">
                  <c:v>3.4559960000000001E-2</c:v>
                </c:pt>
                <c:pt idx="152">
                  <c:v>6.7431030000000003E-2</c:v>
                </c:pt>
                <c:pt idx="153">
                  <c:v>-0.25704719999999998</c:v>
                </c:pt>
                <c:pt idx="154">
                  <c:v>-0.32353080000000001</c:v>
                </c:pt>
                <c:pt idx="155">
                  <c:v>-0.92585139999999999</c:v>
                </c:pt>
                <c:pt idx="156">
                  <c:v>-1.5920430000000001</c:v>
                </c:pt>
                <c:pt idx="157">
                  <c:v>-0.91921470000000005</c:v>
                </c:pt>
                <c:pt idx="158">
                  <c:v>-0.1573707</c:v>
                </c:pt>
                <c:pt idx="159">
                  <c:v>0.2866533</c:v>
                </c:pt>
                <c:pt idx="160">
                  <c:v>0.7185203</c:v>
                </c:pt>
                <c:pt idx="161">
                  <c:v>-0.1577153</c:v>
                </c:pt>
                <c:pt idx="162">
                  <c:v>-1.2345360000000001</c:v>
                </c:pt>
                <c:pt idx="163">
                  <c:v>-0.66343510000000006</c:v>
                </c:pt>
                <c:pt idx="164">
                  <c:v>0.16706799999999999</c:v>
                </c:pt>
                <c:pt idx="165">
                  <c:v>-0.27790169999999997</c:v>
                </c:pt>
                <c:pt idx="166">
                  <c:v>-1.308481</c:v>
                </c:pt>
                <c:pt idx="167">
                  <c:v>-1.550856</c:v>
                </c:pt>
                <c:pt idx="168">
                  <c:v>-1.1135470000000001</c:v>
                </c:pt>
                <c:pt idx="169">
                  <c:v>-1.020867</c:v>
                </c:pt>
                <c:pt idx="170">
                  <c:v>-0.83474619999999999</c:v>
                </c:pt>
                <c:pt idx="171">
                  <c:v>-0.24777489999999999</c:v>
                </c:pt>
                <c:pt idx="172">
                  <c:v>-0.3111892</c:v>
                </c:pt>
                <c:pt idx="173">
                  <c:v>-0.67504470000000005</c:v>
                </c:pt>
                <c:pt idx="174">
                  <c:v>-0.15107090000000001</c:v>
                </c:pt>
                <c:pt idx="175">
                  <c:v>0.89093089999999997</c:v>
                </c:pt>
                <c:pt idx="176">
                  <c:v>1.2673829999999999</c:v>
                </c:pt>
                <c:pt idx="177">
                  <c:v>0.54124079999999997</c:v>
                </c:pt>
                <c:pt idx="178">
                  <c:v>0.12133720000000001</c:v>
                </c:pt>
                <c:pt idx="179">
                  <c:v>1.2659389999999999</c:v>
                </c:pt>
                <c:pt idx="180">
                  <c:v>2.101057</c:v>
                </c:pt>
                <c:pt idx="181">
                  <c:v>1.151259</c:v>
                </c:pt>
                <c:pt idx="182">
                  <c:v>-8.4674189999999996E-2</c:v>
                </c:pt>
                <c:pt idx="183">
                  <c:v>-0.69250290000000003</c:v>
                </c:pt>
                <c:pt idx="184">
                  <c:v>-0.57662239999999998</c:v>
                </c:pt>
                <c:pt idx="185">
                  <c:v>8.4922689999999995E-2</c:v>
                </c:pt>
                <c:pt idx="186">
                  <c:v>0.44782309999999997</c:v>
                </c:pt>
                <c:pt idx="187">
                  <c:v>0.81779749999999996</c:v>
                </c:pt>
                <c:pt idx="188">
                  <c:v>0.86797100000000005</c:v>
                </c:pt>
                <c:pt idx="189">
                  <c:v>-5.5084389999999997E-2</c:v>
                </c:pt>
                <c:pt idx="190">
                  <c:v>-0.43490970000000001</c:v>
                </c:pt>
                <c:pt idx="191">
                  <c:v>-0.18978990000000001</c:v>
                </c:pt>
                <c:pt idx="192">
                  <c:v>-8.1405660000000005E-2</c:v>
                </c:pt>
                <c:pt idx="193">
                  <c:v>0.50347280000000005</c:v>
                </c:pt>
                <c:pt idx="194">
                  <c:v>0.40409679999999998</c:v>
                </c:pt>
                <c:pt idx="195">
                  <c:v>-0.61550870000000002</c:v>
                </c:pt>
                <c:pt idx="196">
                  <c:v>-0.58066180000000001</c:v>
                </c:pt>
                <c:pt idx="197">
                  <c:v>0.30112090000000002</c:v>
                </c:pt>
                <c:pt idx="198">
                  <c:v>1.104887</c:v>
                </c:pt>
                <c:pt idx="199">
                  <c:v>1.4571890000000001</c:v>
                </c:pt>
                <c:pt idx="200">
                  <c:v>1.0012019999999999</c:v>
                </c:pt>
                <c:pt idx="201">
                  <c:v>0.40713820000000001</c:v>
                </c:pt>
                <c:pt idx="202">
                  <c:v>0.36780380000000001</c:v>
                </c:pt>
                <c:pt idx="203">
                  <c:v>0.57575779999999999</c:v>
                </c:pt>
                <c:pt idx="204">
                  <c:v>0.23910509999999999</c:v>
                </c:pt>
                <c:pt idx="205">
                  <c:v>-7.1320679999999997E-2</c:v>
                </c:pt>
                <c:pt idx="206">
                  <c:v>0.46656730000000002</c:v>
                </c:pt>
                <c:pt idx="207">
                  <c:v>1.1266339999999999</c:v>
                </c:pt>
                <c:pt idx="208">
                  <c:v>1.4307110000000001</c:v>
                </c:pt>
                <c:pt idx="209">
                  <c:v>1.2048239999999999</c:v>
                </c:pt>
                <c:pt idx="210">
                  <c:v>0.69941359999999997</c:v>
                </c:pt>
                <c:pt idx="211">
                  <c:v>0.57449530000000004</c:v>
                </c:pt>
                <c:pt idx="212">
                  <c:v>0.32951219999999998</c:v>
                </c:pt>
                <c:pt idx="213">
                  <c:v>0.2345921</c:v>
                </c:pt>
                <c:pt idx="214">
                  <c:v>0.80755489999999996</c:v>
                </c:pt>
                <c:pt idx="215">
                  <c:v>0.6924399</c:v>
                </c:pt>
                <c:pt idx="216">
                  <c:v>0.34877150000000001</c:v>
                </c:pt>
                <c:pt idx="217">
                  <c:v>1.055461</c:v>
                </c:pt>
                <c:pt idx="218">
                  <c:v>1.2927930000000001</c:v>
                </c:pt>
                <c:pt idx="219">
                  <c:v>0.39077070000000003</c:v>
                </c:pt>
                <c:pt idx="220">
                  <c:v>-3.1199370000000001E-2</c:v>
                </c:pt>
                <c:pt idx="221">
                  <c:v>0.97854379999999996</c:v>
                </c:pt>
                <c:pt idx="222">
                  <c:v>1.9434929999999999</c:v>
                </c:pt>
                <c:pt idx="223">
                  <c:v>1.2528779999999999</c:v>
                </c:pt>
                <c:pt idx="224">
                  <c:v>0.61696759999999995</c:v>
                </c:pt>
                <c:pt idx="225">
                  <c:v>1.0646800000000001</c:v>
                </c:pt>
                <c:pt idx="226">
                  <c:v>0.73590650000000002</c:v>
                </c:pt>
                <c:pt idx="227">
                  <c:v>-0.1573407</c:v>
                </c:pt>
                <c:pt idx="228">
                  <c:v>4.2350100000000002E-2</c:v>
                </c:pt>
                <c:pt idx="229">
                  <c:v>0.62763610000000003</c:v>
                </c:pt>
                <c:pt idx="230">
                  <c:v>0.1540088</c:v>
                </c:pt>
                <c:pt idx="231">
                  <c:v>-0.37429990000000002</c:v>
                </c:pt>
                <c:pt idx="232">
                  <c:v>1.047606</c:v>
                </c:pt>
                <c:pt idx="233">
                  <c:v>2.9675060000000002</c:v>
                </c:pt>
                <c:pt idx="234">
                  <c:v>2.63618</c:v>
                </c:pt>
                <c:pt idx="235">
                  <c:v>1.3293539999999999</c:v>
                </c:pt>
                <c:pt idx="236">
                  <c:v>0.90274969999999999</c:v>
                </c:pt>
                <c:pt idx="237">
                  <c:v>0.53704249999999998</c:v>
                </c:pt>
                <c:pt idx="238">
                  <c:v>0.26609060000000001</c:v>
                </c:pt>
                <c:pt idx="239">
                  <c:v>0.72566909999999996</c:v>
                </c:pt>
                <c:pt idx="240">
                  <c:v>0.48114750000000001</c:v>
                </c:pt>
                <c:pt idx="241">
                  <c:v>-0.78688729999999996</c:v>
                </c:pt>
                <c:pt idx="242">
                  <c:v>-0.76288449999999997</c:v>
                </c:pt>
                <c:pt idx="243">
                  <c:v>0.22385959999999999</c:v>
                </c:pt>
                <c:pt idx="244">
                  <c:v>-0.54308829999999997</c:v>
                </c:pt>
                <c:pt idx="245">
                  <c:v>-2.403505</c:v>
                </c:pt>
                <c:pt idx="246">
                  <c:v>-2.5773769999999998</c:v>
                </c:pt>
                <c:pt idx="247">
                  <c:v>-0.73202710000000004</c:v>
                </c:pt>
                <c:pt idx="248">
                  <c:v>1.1866429999999999</c:v>
                </c:pt>
                <c:pt idx="249">
                  <c:v>1.285668</c:v>
                </c:pt>
                <c:pt idx="250">
                  <c:v>0.57086559999999997</c:v>
                </c:pt>
                <c:pt idx="251">
                  <c:v>1.407845</c:v>
                </c:pt>
                <c:pt idx="252">
                  <c:v>2.0297800000000001</c:v>
                </c:pt>
                <c:pt idx="253">
                  <c:v>0.65561820000000004</c:v>
                </c:pt>
                <c:pt idx="254">
                  <c:v>-3.6898889999999997E-2</c:v>
                </c:pt>
                <c:pt idx="255">
                  <c:v>0.86618249999999997</c:v>
                </c:pt>
                <c:pt idx="256">
                  <c:v>1.2659530000000001</c:v>
                </c:pt>
                <c:pt idx="257">
                  <c:v>0.36861339999999998</c:v>
                </c:pt>
                <c:pt idx="258">
                  <c:v>-0.79025319999999999</c:v>
                </c:pt>
                <c:pt idx="259">
                  <c:v>-0.72941509999999998</c:v>
                </c:pt>
                <c:pt idx="260">
                  <c:v>-9.3932150000000006E-2</c:v>
                </c:pt>
                <c:pt idx="261">
                  <c:v>0.31437349999999997</c:v>
                </c:pt>
                <c:pt idx="262">
                  <c:v>1.246051</c:v>
                </c:pt>
                <c:pt idx="263">
                  <c:v>1.4397249999999999</c:v>
                </c:pt>
                <c:pt idx="264">
                  <c:v>0.4535071</c:v>
                </c:pt>
                <c:pt idx="265">
                  <c:v>0.4699757</c:v>
                </c:pt>
                <c:pt idx="266">
                  <c:v>1.702758</c:v>
                </c:pt>
                <c:pt idx="267">
                  <c:v>2.5943930000000002</c:v>
                </c:pt>
                <c:pt idx="268">
                  <c:v>2.649467</c:v>
                </c:pt>
                <c:pt idx="269">
                  <c:v>2.3555540000000001</c:v>
                </c:pt>
                <c:pt idx="270">
                  <c:v>2.4242330000000001</c:v>
                </c:pt>
                <c:pt idx="271">
                  <c:v>2.656892</c:v>
                </c:pt>
                <c:pt idx="272">
                  <c:v>1.4237759999999999</c:v>
                </c:pt>
                <c:pt idx="273">
                  <c:v>-0.88542690000000002</c:v>
                </c:pt>
                <c:pt idx="274">
                  <c:v>-2.0796540000000001</c:v>
                </c:pt>
                <c:pt idx="275">
                  <c:v>-2.3262269999999998</c:v>
                </c:pt>
                <c:pt idx="276">
                  <c:v>-1.931581</c:v>
                </c:pt>
                <c:pt idx="277">
                  <c:v>-0.33657910000000002</c:v>
                </c:pt>
                <c:pt idx="278">
                  <c:v>0.58682909999999999</c:v>
                </c:pt>
                <c:pt idx="279">
                  <c:v>-0.43589339999999999</c:v>
                </c:pt>
                <c:pt idx="280">
                  <c:v>-1.0556410000000001</c:v>
                </c:pt>
                <c:pt idx="281">
                  <c:v>-0.46078089999999999</c:v>
                </c:pt>
                <c:pt idx="282">
                  <c:v>-0.70052309999999995</c:v>
                </c:pt>
                <c:pt idx="283">
                  <c:v>-1.199414</c:v>
                </c:pt>
                <c:pt idx="284">
                  <c:v>-0.58497379999999999</c:v>
                </c:pt>
                <c:pt idx="285">
                  <c:v>-0.11174240000000001</c:v>
                </c:pt>
                <c:pt idx="286">
                  <c:v>-0.17263580000000001</c:v>
                </c:pt>
                <c:pt idx="287">
                  <c:v>-0.1870396</c:v>
                </c:pt>
                <c:pt idx="288">
                  <c:v>-0.27447009999999999</c:v>
                </c:pt>
                <c:pt idx="289">
                  <c:v>-0.52220999999999995</c:v>
                </c:pt>
                <c:pt idx="290">
                  <c:v>-0.79003889999999999</c:v>
                </c:pt>
                <c:pt idx="291">
                  <c:v>-0.62857050000000003</c:v>
                </c:pt>
                <c:pt idx="292">
                  <c:v>0.15794549999999999</c:v>
                </c:pt>
                <c:pt idx="293">
                  <c:v>1.404593</c:v>
                </c:pt>
                <c:pt idx="294">
                  <c:v>2.4044180000000002</c:v>
                </c:pt>
                <c:pt idx="295">
                  <c:v>2.734969</c:v>
                </c:pt>
                <c:pt idx="296">
                  <c:v>2.4469660000000002</c:v>
                </c:pt>
                <c:pt idx="297">
                  <c:v>1.0413129999999999</c:v>
                </c:pt>
                <c:pt idx="298">
                  <c:v>-0.47460780000000002</c:v>
                </c:pt>
                <c:pt idx="299">
                  <c:v>-0.62767660000000003</c:v>
                </c:pt>
                <c:pt idx="300">
                  <c:v>0.26428960000000001</c:v>
                </c:pt>
                <c:pt idx="301">
                  <c:v>1.118466</c:v>
                </c:pt>
                <c:pt idx="302">
                  <c:v>0.67685589999999995</c:v>
                </c:pt>
                <c:pt idx="303">
                  <c:v>-0.22456809999999999</c:v>
                </c:pt>
                <c:pt idx="304">
                  <c:v>8.8337580000000006E-3</c:v>
                </c:pt>
                <c:pt idx="305">
                  <c:v>0.71343990000000002</c:v>
                </c:pt>
                <c:pt idx="306">
                  <c:v>1.0834809999999999</c:v>
                </c:pt>
                <c:pt idx="307">
                  <c:v>0.76667229999999997</c:v>
                </c:pt>
                <c:pt idx="308">
                  <c:v>0.1466604</c:v>
                </c:pt>
                <c:pt idx="309">
                  <c:v>4.740933E-2</c:v>
                </c:pt>
                <c:pt idx="310">
                  <c:v>-0.1258658</c:v>
                </c:pt>
                <c:pt idx="311">
                  <c:v>-0.94218349999999995</c:v>
                </c:pt>
                <c:pt idx="312">
                  <c:v>-1.601826</c:v>
                </c:pt>
                <c:pt idx="313">
                  <c:v>-1.060649</c:v>
                </c:pt>
                <c:pt idx="314">
                  <c:v>0.32495940000000001</c:v>
                </c:pt>
                <c:pt idx="315">
                  <c:v>1.470661</c:v>
                </c:pt>
                <c:pt idx="316">
                  <c:v>1.486602</c:v>
                </c:pt>
                <c:pt idx="317">
                  <c:v>0.22638249999999999</c:v>
                </c:pt>
                <c:pt idx="318">
                  <c:v>-0.3344395</c:v>
                </c:pt>
                <c:pt idx="319">
                  <c:v>5.3783490000000003E-2</c:v>
                </c:pt>
                <c:pt idx="320">
                  <c:v>-0.52599390000000001</c:v>
                </c:pt>
                <c:pt idx="321">
                  <c:v>-1.2848889999999999</c:v>
                </c:pt>
                <c:pt idx="322">
                  <c:v>-1.569194</c:v>
                </c:pt>
                <c:pt idx="323">
                  <c:v>-1.584903</c:v>
                </c:pt>
                <c:pt idx="324">
                  <c:v>-0.28204089999999998</c:v>
                </c:pt>
                <c:pt idx="325">
                  <c:v>1.1002749999999999</c:v>
                </c:pt>
                <c:pt idx="326">
                  <c:v>0.51953079999999996</c:v>
                </c:pt>
                <c:pt idx="327">
                  <c:v>-0.50151239999999997</c:v>
                </c:pt>
                <c:pt idx="328">
                  <c:v>1.5632380000000001E-2</c:v>
                </c:pt>
                <c:pt idx="329">
                  <c:v>0.84478070000000005</c:v>
                </c:pt>
                <c:pt idx="330">
                  <c:v>0.62466549999999998</c:v>
                </c:pt>
                <c:pt idx="331">
                  <c:v>7.2883740000000002E-2</c:v>
                </c:pt>
                <c:pt idx="332">
                  <c:v>-0.29552200000000001</c:v>
                </c:pt>
                <c:pt idx="333">
                  <c:v>-0.7119856</c:v>
                </c:pt>
                <c:pt idx="334">
                  <c:v>-0.72558820000000002</c:v>
                </c:pt>
                <c:pt idx="335">
                  <c:v>2.4716780000000001E-2</c:v>
                </c:pt>
                <c:pt idx="336">
                  <c:v>0.55344389999999999</c:v>
                </c:pt>
                <c:pt idx="337">
                  <c:v>1.0896410000000001</c:v>
                </c:pt>
                <c:pt idx="338">
                  <c:v>1.841631</c:v>
                </c:pt>
                <c:pt idx="339">
                  <c:v>0.92414850000000004</c:v>
                </c:pt>
                <c:pt idx="340">
                  <c:v>-0.83496840000000005</c:v>
                </c:pt>
                <c:pt idx="341">
                  <c:v>-1.7340629999999999</c:v>
                </c:pt>
                <c:pt idx="342">
                  <c:v>-1.967471</c:v>
                </c:pt>
                <c:pt idx="343">
                  <c:v>-0.96868840000000001</c:v>
                </c:pt>
                <c:pt idx="344">
                  <c:v>0.49840620000000002</c:v>
                </c:pt>
                <c:pt idx="345">
                  <c:v>1.269444</c:v>
                </c:pt>
                <c:pt idx="346">
                  <c:v>1.6407480000000001</c:v>
                </c:pt>
                <c:pt idx="347">
                  <c:v>0.98819590000000002</c:v>
                </c:pt>
                <c:pt idx="348">
                  <c:v>-0.51333039999999996</c:v>
                </c:pt>
                <c:pt idx="349">
                  <c:v>-1.1883079999999999</c:v>
                </c:pt>
                <c:pt idx="350">
                  <c:v>-1.0038199999999999</c:v>
                </c:pt>
                <c:pt idx="351">
                  <c:v>-0.56869400000000003</c:v>
                </c:pt>
                <c:pt idx="352">
                  <c:v>0.75358460000000005</c:v>
                </c:pt>
                <c:pt idx="353">
                  <c:v>2.1120700000000001</c:v>
                </c:pt>
                <c:pt idx="354">
                  <c:v>1.51589</c:v>
                </c:pt>
                <c:pt idx="355">
                  <c:v>9.9117689999999994E-2</c:v>
                </c:pt>
                <c:pt idx="356">
                  <c:v>2.8513819999999999E-2</c:v>
                </c:pt>
                <c:pt idx="357">
                  <c:v>0.64807490000000001</c:v>
                </c:pt>
                <c:pt idx="358">
                  <c:v>0.37638949999999999</c:v>
                </c:pt>
                <c:pt idx="359">
                  <c:v>-0.80191730000000006</c:v>
                </c:pt>
                <c:pt idx="360">
                  <c:v>-1.456785</c:v>
                </c:pt>
                <c:pt idx="361">
                  <c:v>-0.7684761</c:v>
                </c:pt>
                <c:pt idx="362">
                  <c:v>0.58031560000000004</c:v>
                </c:pt>
                <c:pt idx="363">
                  <c:v>1.2483919999999999</c:v>
                </c:pt>
                <c:pt idx="364">
                  <c:v>0.75494300000000003</c:v>
                </c:pt>
                <c:pt idx="365">
                  <c:v>0.43764940000000002</c:v>
                </c:pt>
                <c:pt idx="366">
                  <c:v>0.83801179999999997</c:v>
                </c:pt>
                <c:pt idx="367">
                  <c:v>1.107683</c:v>
                </c:pt>
                <c:pt idx="368">
                  <c:v>1.3873420000000001</c:v>
                </c:pt>
                <c:pt idx="369">
                  <c:v>2.362419</c:v>
                </c:pt>
                <c:pt idx="370">
                  <c:v>3.0199940000000001</c:v>
                </c:pt>
                <c:pt idx="371">
                  <c:v>1.4314009999999999</c:v>
                </c:pt>
                <c:pt idx="372">
                  <c:v>-1.1160680000000001</c:v>
                </c:pt>
                <c:pt idx="373">
                  <c:v>-1.5409280000000001</c:v>
                </c:pt>
                <c:pt idx="374">
                  <c:v>-7.7744350000000004E-2</c:v>
                </c:pt>
                <c:pt idx="375">
                  <c:v>1.072614</c:v>
                </c:pt>
                <c:pt idx="376">
                  <c:v>1.0773349999999999</c:v>
                </c:pt>
                <c:pt idx="377">
                  <c:v>0.64102890000000001</c:v>
                </c:pt>
                <c:pt idx="378">
                  <c:v>0.62912769999999996</c:v>
                </c:pt>
                <c:pt idx="379">
                  <c:v>0.89954590000000001</c:v>
                </c:pt>
                <c:pt idx="380">
                  <c:v>0.67010020000000003</c:v>
                </c:pt>
                <c:pt idx="381">
                  <c:v>-0.18461159999999999</c:v>
                </c:pt>
                <c:pt idx="382">
                  <c:v>-0.60095449999999995</c:v>
                </c:pt>
                <c:pt idx="383">
                  <c:v>-0.1881554</c:v>
                </c:pt>
                <c:pt idx="384">
                  <c:v>0.53589719999999996</c:v>
                </c:pt>
                <c:pt idx="385">
                  <c:v>1.603774</c:v>
                </c:pt>
                <c:pt idx="386">
                  <c:v>2.3641830000000001</c:v>
                </c:pt>
                <c:pt idx="387">
                  <c:v>1.878952</c:v>
                </c:pt>
                <c:pt idx="388">
                  <c:v>0.89846199999999998</c:v>
                </c:pt>
                <c:pt idx="389">
                  <c:v>-0.18860660000000001</c:v>
                </c:pt>
                <c:pt idx="390">
                  <c:v>-1.4719310000000001</c:v>
                </c:pt>
                <c:pt idx="391">
                  <c:v>-1.242294</c:v>
                </c:pt>
                <c:pt idx="392">
                  <c:v>0.56997739999999997</c:v>
                </c:pt>
                <c:pt idx="393">
                  <c:v>1.2800199999999999</c:v>
                </c:pt>
                <c:pt idx="394">
                  <c:v>0.1197115</c:v>
                </c:pt>
                <c:pt idx="395">
                  <c:v>-0.80577330000000003</c:v>
                </c:pt>
                <c:pt idx="396">
                  <c:v>-0.81626370000000004</c:v>
                </c:pt>
                <c:pt idx="397">
                  <c:v>-0.81883950000000005</c:v>
                </c:pt>
                <c:pt idx="398">
                  <c:v>0.16829240000000001</c:v>
                </c:pt>
                <c:pt idx="399">
                  <c:v>1.4772019999999999</c:v>
                </c:pt>
                <c:pt idx="400">
                  <c:v>1.540629</c:v>
                </c:pt>
                <c:pt idx="401">
                  <c:v>1.9003410000000001</c:v>
                </c:pt>
                <c:pt idx="402">
                  <c:v>2.6737009999999999</c:v>
                </c:pt>
                <c:pt idx="403">
                  <c:v>2.428957</c:v>
                </c:pt>
                <c:pt idx="404">
                  <c:v>1.237311</c:v>
                </c:pt>
                <c:pt idx="405">
                  <c:v>0.2085294</c:v>
                </c:pt>
                <c:pt idx="406">
                  <c:v>0.46022730000000001</c:v>
                </c:pt>
                <c:pt idx="407">
                  <c:v>1.350125</c:v>
                </c:pt>
                <c:pt idx="408">
                  <c:v>1.6014360000000001</c:v>
                </c:pt>
                <c:pt idx="409">
                  <c:v>0.73192619999999997</c:v>
                </c:pt>
                <c:pt idx="410">
                  <c:v>-0.12934709999999999</c:v>
                </c:pt>
                <c:pt idx="411">
                  <c:v>0.68184149999999999</c:v>
                </c:pt>
                <c:pt idx="412">
                  <c:v>1.2181709999999999</c:v>
                </c:pt>
                <c:pt idx="413">
                  <c:v>-0.30365399999999998</c:v>
                </c:pt>
                <c:pt idx="414">
                  <c:v>-1.4074500000000001</c:v>
                </c:pt>
                <c:pt idx="415">
                  <c:v>-0.8135947</c:v>
                </c:pt>
                <c:pt idx="416">
                  <c:v>0.2935469</c:v>
                </c:pt>
                <c:pt idx="417">
                  <c:v>1.232883</c:v>
                </c:pt>
                <c:pt idx="418">
                  <c:v>1.0971390000000001</c:v>
                </c:pt>
                <c:pt idx="419">
                  <c:v>-6.7900479999999999E-2</c:v>
                </c:pt>
                <c:pt idx="420">
                  <c:v>-0.80331260000000004</c:v>
                </c:pt>
                <c:pt idx="421">
                  <c:v>-0.79979549999999999</c:v>
                </c:pt>
                <c:pt idx="422">
                  <c:v>-0.43405050000000001</c:v>
                </c:pt>
                <c:pt idx="423">
                  <c:v>-6.765272E-2</c:v>
                </c:pt>
                <c:pt idx="424">
                  <c:v>-8.777567E-2</c:v>
                </c:pt>
                <c:pt idx="425">
                  <c:v>-0.64102190000000003</c:v>
                </c:pt>
                <c:pt idx="426">
                  <c:v>-1.1515660000000001</c:v>
                </c:pt>
                <c:pt idx="427">
                  <c:v>-3.2348149999999999E-2</c:v>
                </c:pt>
                <c:pt idx="428">
                  <c:v>1.803623</c:v>
                </c:pt>
                <c:pt idx="429">
                  <c:v>1.9036040000000001</c:v>
                </c:pt>
                <c:pt idx="430">
                  <c:v>1.130846</c:v>
                </c:pt>
                <c:pt idx="431">
                  <c:v>0.40291159999999998</c:v>
                </c:pt>
                <c:pt idx="432">
                  <c:v>-0.60109679999999999</c:v>
                </c:pt>
                <c:pt idx="433">
                  <c:v>-0.67147480000000004</c:v>
                </c:pt>
                <c:pt idx="434">
                  <c:v>-2.3878969999999999E-2</c:v>
                </c:pt>
                <c:pt idx="435">
                  <c:v>0.34308430000000001</c:v>
                </c:pt>
                <c:pt idx="436">
                  <c:v>0.52822619999999998</c:v>
                </c:pt>
                <c:pt idx="437">
                  <c:v>-0.3593151</c:v>
                </c:pt>
                <c:pt idx="438">
                  <c:v>-1.200113</c:v>
                </c:pt>
                <c:pt idx="439">
                  <c:v>-4.511954E-2</c:v>
                </c:pt>
                <c:pt idx="440">
                  <c:v>1.0228139999999999</c:v>
                </c:pt>
                <c:pt idx="441">
                  <c:v>1.207837</c:v>
                </c:pt>
                <c:pt idx="442">
                  <c:v>2.5473279999999998</c:v>
                </c:pt>
                <c:pt idx="443">
                  <c:v>3.4137729999999999</c:v>
                </c:pt>
                <c:pt idx="444">
                  <c:v>1.9851380000000001</c:v>
                </c:pt>
                <c:pt idx="445">
                  <c:v>0.52780090000000002</c:v>
                </c:pt>
                <c:pt idx="446">
                  <c:v>0.17115859999999999</c:v>
                </c:pt>
                <c:pt idx="447">
                  <c:v>-0.1559856</c:v>
                </c:pt>
                <c:pt idx="448">
                  <c:v>-0.88523969999999996</c:v>
                </c:pt>
                <c:pt idx="449">
                  <c:v>-1.703335</c:v>
                </c:pt>
                <c:pt idx="450">
                  <c:v>-2.0417169999999998</c:v>
                </c:pt>
                <c:pt idx="451">
                  <c:v>-1.3196969999999999</c:v>
                </c:pt>
                <c:pt idx="452">
                  <c:v>0.32852949999999997</c:v>
                </c:pt>
                <c:pt idx="453">
                  <c:v>1.1213230000000001</c:v>
                </c:pt>
                <c:pt idx="454">
                  <c:v>0.1370623</c:v>
                </c:pt>
                <c:pt idx="455">
                  <c:v>-0.59627949999999996</c:v>
                </c:pt>
                <c:pt idx="456">
                  <c:v>-0.3683032</c:v>
                </c:pt>
                <c:pt idx="457">
                  <c:v>-0.6779792</c:v>
                </c:pt>
                <c:pt idx="458">
                  <c:v>-0.7947649</c:v>
                </c:pt>
                <c:pt idx="459">
                  <c:v>0.1381491</c:v>
                </c:pt>
                <c:pt idx="460">
                  <c:v>0.61675970000000002</c:v>
                </c:pt>
                <c:pt idx="461">
                  <c:v>-0.12762470000000001</c:v>
                </c:pt>
                <c:pt idx="462">
                  <c:v>-0.90364789999999995</c:v>
                </c:pt>
                <c:pt idx="463">
                  <c:v>-0.232206</c:v>
                </c:pt>
                <c:pt idx="464">
                  <c:v>0.95435369999999997</c:v>
                </c:pt>
                <c:pt idx="465">
                  <c:v>0.82004279999999996</c:v>
                </c:pt>
                <c:pt idx="466">
                  <c:v>-0.14084530000000001</c:v>
                </c:pt>
                <c:pt idx="467">
                  <c:v>-0.46380209999999999</c:v>
                </c:pt>
                <c:pt idx="468">
                  <c:v>-0.44832830000000001</c:v>
                </c:pt>
                <c:pt idx="469">
                  <c:v>-0.94267860000000003</c:v>
                </c:pt>
                <c:pt idx="470">
                  <c:v>-0.21821270000000001</c:v>
                </c:pt>
                <c:pt idx="471">
                  <c:v>1.6693070000000001</c:v>
                </c:pt>
                <c:pt idx="472">
                  <c:v>1.862088</c:v>
                </c:pt>
                <c:pt idx="473">
                  <c:v>0.13087219999999999</c:v>
                </c:pt>
                <c:pt idx="474">
                  <c:v>-1.530983</c:v>
                </c:pt>
                <c:pt idx="475">
                  <c:v>-1.172855</c:v>
                </c:pt>
                <c:pt idx="476">
                  <c:v>0.1893106</c:v>
                </c:pt>
                <c:pt idx="477">
                  <c:v>-0.18200859999999999</c:v>
                </c:pt>
                <c:pt idx="478">
                  <c:v>-1.4876499999999999</c:v>
                </c:pt>
                <c:pt idx="479">
                  <c:v>-1.156747</c:v>
                </c:pt>
                <c:pt idx="480">
                  <c:v>0.35749150000000002</c:v>
                </c:pt>
                <c:pt idx="481">
                  <c:v>0.83450970000000002</c:v>
                </c:pt>
                <c:pt idx="482">
                  <c:v>0.28895520000000002</c:v>
                </c:pt>
                <c:pt idx="483">
                  <c:v>0.191438</c:v>
                </c:pt>
                <c:pt idx="484">
                  <c:v>1.4149119999999999</c:v>
                </c:pt>
                <c:pt idx="485">
                  <c:v>2.7217349999999998</c:v>
                </c:pt>
                <c:pt idx="486">
                  <c:v>1.683535</c:v>
                </c:pt>
                <c:pt idx="487">
                  <c:v>3.9889330000000001E-2</c:v>
                </c:pt>
                <c:pt idx="488">
                  <c:v>0.35148679999999999</c:v>
                </c:pt>
                <c:pt idx="489">
                  <c:v>0.80993879999999996</c:v>
                </c:pt>
                <c:pt idx="490">
                  <c:v>0.36648019999999998</c:v>
                </c:pt>
                <c:pt idx="491">
                  <c:v>4.3159419999999997E-2</c:v>
                </c:pt>
                <c:pt idx="492">
                  <c:v>0.2118621</c:v>
                </c:pt>
                <c:pt idx="493">
                  <c:v>0.77690020000000004</c:v>
                </c:pt>
                <c:pt idx="494">
                  <c:v>1.210364</c:v>
                </c:pt>
                <c:pt idx="495">
                  <c:v>0.55267100000000002</c:v>
                </c:pt>
                <c:pt idx="496">
                  <c:v>-1.2996289999999999</c:v>
                </c:pt>
                <c:pt idx="497">
                  <c:v>-1.8961170000000001</c:v>
                </c:pt>
                <c:pt idx="498">
                  <c:v>-0.1247741</c:v>
                </c:pt>
                <c:pt idx="499">
                  <c:v>1.081923</c:v>
                </c:pt>
                <c:pt idx="500">
                  <c:v>0.29988399999999998</c:v>
                </c:pt>
                <c:pt idx="501">
                  <c:v>-0.64538090000000004</c:v>
                </c:pt>
                <c:pt idx="502">
                  <c:v>-0.1869883</c:v>
                </c:pt>
                <c:pt idx="503">
                  <c:v>0.65213779999999999</c:v>
                </c:pt>
                <c:pt idx="504">
                  <c:v>0.17489660000000001</c:v>
                </c:pt>
                <c:pt idx="505">
                  <c:v>-0.48145700000000002</c:v>
                </c:pt>
                <c:pt idx="506">
                  <c:v>-0.1447589</c:v>
                </c:pt>
                <c:pt idx="507">
                  <c:v>0.1240064</c:v>
                </c:pt>
                <c:pt idx="508">
                  <c:v>-0.19896230000000001</c:v>
                </c:pt>
                <c:pt idx="509">
                  <c:v>-7.7397439999999998E-2</c:v>
                </c:pt>
                <c:pt idx="510">
                  <c:v>0.60964050000000003</c:v>
                </c:pt>
                <c:pt idx="511">
                  <c:v>0.61001110000000003</c:v>
                </c:pt>
                <c:pt idx="512">
                  <c:v>-6.3452019999999998E-2</c:v>
                </c:pt>
                <c:pt idx="513">
                  <c:v>-0.92937409999999998</c:v>
                </c:pt>
                <c:pt idx="514">
                  <c:v>-1.3233760000000001</c:v>
                </c:pt>
                <c:pt idx="515">
                  <c:v>-0.43813550000000001</c:v>
                </c:pt>
                <c:pt idx="516">
                  <c:v>0.54014390000000001</c:v>
                </c:pt>
                <c:pt idx="517">
                  <c:v>0.90738890000000005</c:v>
                </c:pt>
                <c:pt idx="518">
                  <c:v>1.054583</c:v>
                </c:pt>
                <c:pt idx="519">
                  <c:v>0.63645689999999999</c:v>
                </c:pt>
                <c:pt idx="520">
                  <c:v>6.7589129999999997E-2</c:v>
                </c:pt>
                <c:pt idx="521">
                  <c:v>3.1029000000000001E-2</c:v>
                </c:pt>
                <c:pt idx="522">
                  <c:v>0.52567019999999998</c:v>
                </c:pt>
                <c:pt idx="523">
                  <c:v>0.60815900000000001</c:v>
                </c:pt>
                <c:pt idx="524">
                  <c:v>-0.67439760000000004</c:v>
                </c:pt>
                <c:pt idx="525">
                  <c:v>-1.5317259999999999</c:v>
                </c:pt>
                <c:pt idx="526">
                  <c:v>-0.66235889999999997</c:v>
                </c:pt>
                <c:pt idx="527">
                  <c:v>0.38952809999999999</c:v>
                </c:pt>
                <c:pt idx="528">
                  <c:v>0.66831890000000005</c:v>
                </c:pt>
                <c:pt idx="529">
                  <c:v>0.48684349999999998</c:v>
                </c:pt>
                <c:pt idx="530">
                  <c:v>0.35850579999999999</c:v>
                </c:pt>
                <c:pt idx="531">
                  <c:v>-0.504027</c:v>
                </c:pt>
                <c:pt idx="532">
                  <c:v>-2.0803099999999999</c:v>
                </c:pt>
                <c:pt idx="533">
                  <c:v>-1.6437310000000001</c:v>
                </c:pt>
                <c:pt idx="534">
                  <c:v>0.72655040000000004</c:v>
                </c:pt>
                <c:pt idx="535">
                  <c:v>2.018996</c:v>
                </c:pt>
                <c:pt idx="536">
                  <c:v>1.229239</c:v>
                </c:pt>
                <c:pt idx="537">
                  <c:v>-0.88604609999999995</c:v>
                </c:pt>
                <c:pt idx="538">
                  <c:v>-2.6690589999999998</c:v>
                </c:pt>
                <c:pt idx="539">
                  <c:v>-2.17496</c:v>
                </c:pt>
                <c:pt idx="540">
                  <c:v>0.2799335</c:v>
                </c:pt>
                <c:pt idx="541">
                  <c:v>1.33074</c:v>
                </c:pt>
                <c:pt idx="542">
                  <c:v>-0.1295598</c:v>
                </c:pt>
                <c:pt idx="543">
                  <c:v>-0.97417399999999998</c:v>
                </c:pt>
                <c:pt idx="544">
                  <c:v>-0.62978999999999996</c:v>
                </c:pt>
                <c:pt idx="545">
                  <c:v>-0.41073019999999999</c:v>
                </c:pt>
                <c:pt idx="546">
                  <c:v>0.4500555</c:v>
                </c:pt>
                <c:pt idx="547">
                  <c:v>1.4139200000000001</c:v>
                </c:pt>
                <c:pt idx="548">
                  <c:v>0.92363779999999995</c:v>
                </c:pt>
                <c:pt idx="549">
                  <c:v>-3.985909E-2</c:v>
                </c:pt>
                <c:pt idx="550">
                  <c:v>-8.5616040000000004E-2</c:v>
                </c:pt>
                <c:pt idx="551">
                  <c:v>5.944492E-3</c:v>
                </c:pt>
                <c:pt idx="552">
                  <c:v>-0.3998545</c:v>
                </c:pt>
                <c:pt idx="553">
                  <c:v>-0.53780050000000001</c:v>
                </c:pt>
                <c:pt idx="554">
                  <c:v>-0.35178369999999998</c:v>
                </c:pt>
                <c:pt idx="555">
                  <c:v>-0.14457490000000001</c:v>
                </c:pt>
                <c:pt idx="556">
                  <c:v>0.72446549999999998</c:v>
                </c:pt>
                <c:pt idx="557">
                  <c:v>1.53735</c:v>
                </c:pt>
                <c:pt idx="558">
                  <c:v>0.97352680000000003</c:v>
                </c:pt>
                <c:pt idx="559">
                  <c:v>-0.33743380000000001</c:v>
                </c:pt>
                <c:pt idx="560">
                  <c:v>-1.0712900000000001</c:v>
                </c:pt>
                <c:pt idx="561">
                  <c:v>-0.60491269999999997</c:v>
                </c:pt>
                <c:pt idx="562">
                  <c:v>1.0967859999999999E-2</c:v>
                </c:pt>
                <c:pt idx="563">
                  <c:v>-0.28280620000000001</c:v>
                </c:pt>
                <c:pt idx="564">
                  <c:v>-1.141227</c:v>
                </c:pt>
                <c:pt idx="565">
                  <c:v>-1.6047830000000001</c:v>
                </c:pt>
                <c:pt idx="566">
                  <c:v>-0.57033429999999996</c:v>
                </c:pt>
                <c:pt idx="567">
                  <c:v>0.84035709999999997</c:v>
                </c:pt>
                <c:pt idx="568">
                  <c:v>0.96512169999999997</c:v>
                </c:pt>
                <c:pt idx="569">
                  <c:v>0.61037710000000001</c:v>
                </c:pt>
              </c:numCache>
            </c:numRef>
          </c:xVal>
          <c:yVal>
            <c:numRef>
              <c:f>'HBM IV Curves Data'!$I$5:$I$574</c:f>
              <c:numCache>
                <c:formatCode>General</c:formatCode>
                <c:ptCount val="570"/>
                <c:pt idx="0">
                  <c:v>0.28315689999999999</c:v>
                </c:pt>
                <c:pt idx="1">
                  <c:v>0.28207149999999998</c:v>
                </c:pt>
                <c:pt idx="2">
                  <c:v>0.28114749999999999</c:v>
                </c:pt>
                <c:pt idx="3">
                  <c:v>0.27761930000000001</c:v>
                </c:pt>
                <c:pt idx="4">
                  <c:v>0.27375820000000001</c:v>
                </c:pt>
                <c:pt idx="5">
                  <c:v>0.27331490000000003</c:v>
                </c:pt>
                <c:pt idx="6">
                  <c:v>0.27514519999999998</c:v>
                </c:pt>
                <c:pt idx="7">
                  <c:v>0.27351039999999999</c:v>
                </c:pt>
                <c:pt idx="8">
                  <c:v>0.26894960000000001</c:v>
                </c:pt>
                <c:pt idx="9">
                  <c:v>0.27194200000000002</c:v>
                </c:pt>
                <c:pt idx="10">
                  <c:v>0.28508280000000003</c:v>
                </c:pt>
                <c:pt idx="11">
                  <c:v>0.28967009999999999</c:v>
                </c:pt>
                <c:pt idx="12">
                  <c:v>0.28067530000000002</c:v>
                </c:pt>
                <c:pt idx="13">
                  <c:v>0.27979680000000001</c:v>
                </c:pt>
                <c:pt idx="14">
                  <c:v>0.2849737</c:v>
                </c:pt>
                <c:pt idx="15">
                  <c:v>0.2742771</c:v>
                </c:pt>
                <c:pt idx="16">
                  <c:v>0.25617570000000001</c:v>
                </c:pt>
                <c:pt idx="17">
                  <c:v>0.25782769999999999</c:v>
                </c:pt>
                <c:pt idx="18">
                  <c:v>0.27813120000000002</c:v>
                </c:pt>
                <c:pt idx="19">
                  <c:v>0.28451920000000003</c:v>
                </c:pt>
                <c:pt idx="20">
                  <c:v>0.26974540000000002</c:v>
                </c:pt>
                <c:pt idx="21">
                  <c:v>0.25679760000000001</c:v>
                </c:pt>
                <c:pt idx="22">
                  <c:v>0.25226029999999999</c:v>
                </c:pt>
                <c:pt idx="23">
                  <c:v>0.25571310000000003</c:v>
                </c:pt>
                <c:pt idx="24">
                  <c:v>0.2600287</c:v>
                </c:pt>
                <c:pt idx="25">
                  <c:v>0.25341170000000002</c:v>
                </c:pt>
                <c:pt idx="26">
                  <c:v>0.2445348</c:v>
                </c:pt>
                <c:pt idx="27">
                  <c:v>0.24234259999999999</c:v>
                </c:pt>
                <c:pt idx="28">
                  <c:v>0.24522360000000001</c:v>
                </c:pt>
                <c:pt idx="29">
                  <c:v>0.24769939999999999</c:v>
                </c:pt>
                <c:pt idx="30">
                  <c:v>0.24668200000000001</c:v>
                </c:pt>
                <c:pt idx="31">
                  <c:v>0.2535364</c:v>
                </c:pt>
                <c:pt idx="32">
                  <c:v>0.26489299999999999</c:v>
                </c:pt>
                <c:pt idx="33">
                  <c:v>0.26126050000000001</c:v>
                </c:pt>
                <c:pt idx="34">
                  <c:v>0.24910370000000001</c:v>
                </c:pt>
                <c:pt idx="35">
                  <c:v>0.2434819</c:v>
                </c:pt>
                <c:pt idx="36">
                  <c:v>0.24428910000000001</c:v>
                </c:pt>
                <c:pt idx="37">
                  <c:v>0.2466865</c:v>
                </c:pt>
                <c:pt idx="38">
                  <c:v>0.245389</c:v>
                </c:pt>
                <c:pt idx="39">
                  <c:v>0.24091979999999999</c:v>
                </c:pt>
                <c:pt idx="40">
                  <c:v>0.235343</c:v>
                </c:pt>
                <c:pt idx="41">
                  <c:v>0.2271069</c:v>
                </c:pt>
                <c:pt idx="42">
                  <c:v>0.2185069</c:v>
                </c:pt>
                <c:pt idx="43">
                  <c:v>0.21427499999999999</c:v>
                </c:pt>
                <c:pt idx="44">
                  <c:v>0.217281</c:v>
                </c:pt>
                <c:pt idx="45">
                  <c:v>0.22515289999999999</c:v>
                </c:pt>
                <c:pt idx="46">
                  <c:v>0.23329839999999999</c:v>
                </c:pt>
                <c:pt idx="47">
                  <c:v>0.2381925</c:v>
                </c:pt>
                <c:pt idx="48">
                  <c:v>0.23361280000000001</c:v>
                </c:pt>
                <c:pt idx="49">
                  <c:v>0.22450210000000001</c:v>
                </c:pt>
                <c:pt idx="50">
                  <c:v>0.22379099999999999</c:v>
                </c:pt>
                <c:pt idx="51">
                  <c:v>0.22730420000000001</c:v>
                </c:pt>
                <c:pt idx="52">
                  <c:v>0.2269989</c:v>
                </c:pt>
                <c:pt idx="53">
                  <c:v>0.22446260000000001</c:v>
                </c:pt>
                <c:pt idx="54">
                  <c:v>0.21958250000000001</c:v>
                </c:pt>
                <c:pt idx="55">
                  <c:v>0.2104608</c:v>
                </c:pt>
                <c:pt idx="56">
                  <c:v>0.20180780000000001</c:v>
                </c:pt>
                <c:pt idx="57">
                  <c:v>0.2068149</c:v>
                </c:pt>
                <c:pt idx="58">
                  <c:v>0.22150020000000001</c:v>
                </c:pt>
                <c:pt idx="59">
                  <c:v>0.22253999999999999</c:v>
                </c:pt>
                <c:pt idx="60">
                  <c:v>0.2133014</c:v>
                </c:pt>
                <c:pt idx="61">
                  <c:v>0.2162346</c:v>
                </c:pt>
                <c:pt idx="62">
                  <c:v>0.2236496</c:v>
                </c:pt>
                <c:pt idx="63">
                  <c:v>0.2169748</c:v>
                </c:pt>
                <c:pt idx="64">
                  <c:v>0.20383789999999999</c:v>
                </c:pt>
                <c:pt idx="65">
                  <c:v>0.19365969999999999</c:v>
                </c:pt>
                <c:pt idx="66">
                  <c:v>0.19227379999999999</c:v>
                </c:pt>
                <c:pt idx="67">
                  <c:v>0.20082410000000001</c:v>
                </c:pt>
                <c:pt idx="68">
                  <c:v>0.19893449999999999</c:v>
                </c:pt>
                <c:pt idx="69">
                  <c:v>0.18900629999999999</c:v>
                </c:pt>
                <c:pt idx="70">
                  <c:v>0.1908041</c:v>
                </c:pt>
                <c:pt idx="71">
                  <c:v>0.1963617</c:v>
                </c:pt>
                <c:pt idx="72">
                  <c:v>0.2006657</c:v>
                </c:pt>
                <c:pt idx="73">
                  <c:v>0.20554239999999999</c:v>
                </c:pt>
                <c:pt idx="74">
                  <c:v>0.2006048</c:v>
                </c:pt>
                <c:pt idx="75">
                  <c:v>0.19009100000000001</c:v>
                </c:pt>
                <c:pt idx="76">
                  <c:v>0.1853167</c:v>
                </c:pt>
                <c:pt idx="77">
                  <c:v>0.1842974</c:v>
                </c:pt>
                <c:pt idx="78">
                  <c:v>0.19027769999999999</c:v>
                </c:pt>
                <c:pt idx="79">
                  <c:v>0.1992218</c:v>
                </c:pt>
                <c:pt idx="80">
                  <c:v>0.19163859999999999</c:v>
                </c:pt>
                <c:pt idx="81">
                  <c:v>0.17375109999999999</c:v>
                </c:pt>
                <c:pt idx="82">
                  <c:v>0.17437430000000001</c:v>
                </c:pt>
                <c:pt idx="83">
                  <c:v>0.18924879999999999</c:v>
                </c:pt>
                <c:pt idx="84">
                  <c:v>0.19107209999999999</c:v>
                </c:pt>
                <c:pt idx="85">
                  <c:v>0.18327089999999999</c:v>
                </c:pt>
                <c:pt idx="86">
                  <c:v>0.1785534</c:v>
                </c:pt>
                <c:pt idx="87">
                  <c:v>0.17417940000000001</c:v>
                </c:pt>
                <c:pt idx="88">
                  <c:v>0.17589940000000001</c:v>
                </c:pt>
                <c:pt idx="89">
                  <c:v>0.18375749999999999</c:v>
                </c:pt>
                <c:pt idx="90">
                  <c:v>0.18456339999999999</c:v>
                </c:pt>
                <c:pt idx="91">
                  <c:v>0.18026049999999999</c:v>
                </c:pt>
                <c:pt idx="92">
                  <c:v>0.1747351</c:v>
                </c:pt>
                <c:pt idx="93">
                  <c:v>0.1676067</c:v>
                </c:pt>
                <c:pt idx="94">
                  <c:v>0.16818079999999999</c:v>
                </c:pt>
                <c:pt idx="95">
                  <c:v>0.1738913</c:v>
                </c:pt>
                <c:pt idx="96">
                  <c:v>0.17388770000000001</c:v>
                </c:pt>
                <c:pt idx="97">
                  <c:v>0.1663818</c:v>
                </c:pt>
                <c:pt idx="98">
                  <c:v>0.15711639999999999</c:v>
                </c:pt>
                <c:pt idx="99">
                  <c:v>0.15925400000000001</c:v>
                </c:pt>
                <c:pt idx="100">
                  <c:v>0.168374</c:v>
                </c:pt>
                <c:pt idx="101">
                  <c:v>0.1689262</c:v>
                </c:pt>
                <c:pt idx="102">
                  <c:v>0.165377</c:v>
                </c:pt>
                <c:pt idx="103">
                  <c:v>0.1658973</c:v>
                </c:pt>
                <c:pt idx="104">
                  <c:v>0.1682602</c:v>
                </c:pt>
                <c:pt idx="105">
                  <c:v>0.1667864</c:v>
                </c:pt>
                <c:pt idx="106">
                  <c:v>0.16120799999999999</c:v>
                </c:pt>
                <c:pt idx="107">
                  <c:v>0.15665850000000001</c:v>
                </c:pt>
                <c:pt idx="108">
                  <c:v>0.15455669999999999</c:v>
                </c:pt>
                <c:pt idx="109">
                  <c:v>0.15638730000000001</c:v>
                </c:pt>
                <c:pt idx="110">
                  <c:v>0.16145499999999999</c:v>
                </c:pt>
                <c:pt idx="111">
                  <c:v>0.1584855</c:v>
                </c:pt>
                <c:pt idx="112">
                  <c:v>0.14727750000000001</c:v>
                </c:pt>
                <c:pt idx="113">
                  <c:v>0.14234749999999999</c:v>
                </c:pt>
                <c:pt idx="114">
                  <c:v>0.13871720000000001</c:v>
                </c:pt>
                <c:pt idx="115">
                  <c:v>0.1306301</c:v>
                </c:pt>
                <c:pt idx="116">
                  <c:v>0.1299592</c:v>
                </c:pt>
                <c:pt idx="117">
                  <c:v>0.13891909999999999</c:v>
                </c:pt>
                <c:pt idx="118">
                  <c:v>0.1497734</c:v>
                </c:pt>
                <c:pt idx="119">
                  <c:v>0.14982909999999999</c:v>
                </c:pt>
                <c:pt idx="120">
                  <c:v>0.13823540000000001</c:v>
                </c:pt>
                <c:pt idx="121">
                  <c:v>0.13273879999999999</c:v>
                </c:pt>
                <c:pt idx="122">
                  <c:v>0.13582069999999999</c:v>
                </c:pt>
                <c:pt idx="123">
                  <c:v>0.13849139999999999</c:v>
                </c:pt>
                <c:pt idx="124">
                  <c:v>0.14010120000000001</c:v>
                </c:pt>
                <c:pt idx="125">
                  <c:v>0.13658890000000001</c:v>
                </c:pt>
                <c:pt idx="126">
                  <c:v>0.1243556</c:v>
                </c:pt>
                <c:pt idx="127">
                  <c:v>0.11689339999999999</c:v>
                </c:pt>
                <c:pt idx="128">
                  <c:v>0.124463</c:v>
                </c:pt>
                <c:pt idx="129">
                  <c:v>0.13696040000000001</c:v>
                </c:pt>
                <c:pt idx="130">
                  <c:v>0.143258</c:v>
                </c:pt>
                <c:pt idx="131">
                  <c:v>0.13722809999999999</c:v>
                </c:pt>
                <c:pt idx="132">
                  <c:v>0.1228741</c:v>
                </c:pt>
                <c:pt idx="133">
                  <c:v>0.11762649999999999</c:v>
                </c:pt>
                <c:pt idx="134">
                  <c:v>0.1240371</c:v>
                </c:pt>
                <c:pt idx="135">
                  <c:v>0.12953970000000001</c:v>
                </c:pt>
                <c:pt idx="136">
                  <c:v>0.13356270000000001</c:v>
                </c:pt>
                <c:pt idx="137">
                  <c:v>0.1365673</c:v>
                </c:pt>
                <c:pt idx="138">
                  <c:v>0.13272400000000001</c:v>
                </c:pt>
                <c:pt idx="139">
                  <c:v>0.12629119999999999</c:v>
                </c:pt>
                <c:pt idx="140">
                  <c:v>0.1264854</c:v>
                </c:pt>
                <c:pt idx="141">
                  <c:v>0.13122919999999999</c:v>
                </c:pt>
                <c:pt idx="142">
                  <c:v>0.1253734</c:v>
                </c:pt>
                <c:pt idx="143">
                  <c:v>0.1100203</c:v>
                </c:pt>
                <c:pt idx="144">
                  <c:v>0.1041929</c:v>
                </c:pt>
                <c:pt idx="145">
                  <c:v>0.1090619</c:v>
                </c:pt>
                <c:pt idx="146">
                  <c:v>0.1143132</c:v>
                </c:pt>
                <c:pt idx="147">
                  <c:v>0.10892350000000001</c:v>
                </c:pt>
                <c:pt idx="148">
                  <c:v>9.4591960000000003E-2</c:v>
                </c:pt>
                <c:pt idx="149">
                  <c:v>8.9485850000000006E-2</c:v>
                </c:pt>
                <c:pt idx="150">
                  <c:v>9.2694979999999996E-2</c:v>
                </c:pt>
                <c:pt idx="151">
                  <c:v>9.5731899999999995E-2</c:v>
                </c:pt>
                <c:pt idx="152">
                  <c:v>0.1036793</c:v>
                </c:pt>
                <c:pt idx="153">
                  <c:v>0.11910220000000001</c:v>
                </c:pt>
                <c:pt idx="154">
                  <c:v>0.13165779999999999</c:v>
                </c:pt>
                <c:pt idx="155">
                  <c:v>0.1294768</c:v>
                </c:pt>
                <c:pt idx="156">
                  <c:v>0.1207095</c:v>
                </c:pt>
                <c:pt idx="157">
                  <c:v>0.11877459999999999</c:v>
                </c:pt>
                <c:pt idx="158">
                  <c:v>0.1175784</c:v>
                </c:pt>
                <c:pt idx="159">
                  <c:v>0.1055077</c:v>
                </c:pt>
                <c:pt idx="160">
                  <c:v>8.9685000000000001E-2</c:v>
                </c:pt>
                <c:pt idx="161">
                  <c:v>8.9233889999999996E-2</c:v>
                </c:pt>
                <c:pt idx="162">
                  <c:v>9.9651859999999995E-2</c:v>
                </c:pt>
                <c:pt idx="163">
                  <c:v>9.7223809999999994E-2</c:v>
                </c:pt>
                <c:pt idx="164">
                  <c:v>8.9758000000000004E-2</c:v>
                </c:pt>
                <c:pt idx="165">
                  <c:v>0.1001499</c:v>
                </c:pt>
                <c:pt idx="166">
                  <c:v>0.1155494</c:v>
                </c:pt>
                <c:pt idx="167">
                  <c:v>0.11338280000000001</c:v>
                </c:pt>
                <c:pt idx="168">
                  <c:v>9.9778469999999994E-2</c:v>
                </c:pt>
                <c:pt idx="169">
                  <c:v>9.487276E-2</c:v>
                </c:pt>
                <c:pt idx="170">
                  <c:v>9.8852739999999995E-2</c:v>
                </c:pt>
                <c:pt idx="171">
                  <c:v>9.6478250000000002E-2</c:v>
                </c:pt>
                <c:pt idx="172">
                  <c:v>9.1256409999999996E-2</c:v>
                </c:pt>
                <c:pt idx="173">
                  <c:v>9.3583680000000002E-2</c:v>
                </c:pt>
                <c:pt idx="174">
                  <c:v>9.7596000000000002E-2</c:v>
                </c:pt>
                <c:pt idx="175">
                  <c:v>9.3334849999999997E-2</c:v>
                </c:pt>
                <c:pt idx="176">
                  <c:v>7.9152570000000005E-2</c:v>
                </c:pt>
                <c:pt idx="177">
                  <c:v>7.3028590000000004E-2</c:v>
                </c:pt>
                <c:pt idx="178">
                  <c:v>8.8224650000000002E-2</c:v>
                </c:pt>
                <c:pt idx="179">
                  <c:v>0.100754</c:v>
                </c:pt>
                <c:pt idx="180">
                  <c:v>9.27172E-2</c:v>
                </c:pt>
                <c:pt idx="181">
                  <c:v>8.120339E-2</c:v>
                </c:pt>
                <c:pt idx="182">
                  <c:v>8.0014799999999997E-2</c:v>
                </c:pt>
                <c:pt idx="183">
                  <c:v>8.3306909999999998E-2</c:v>
                </c:pt>
                <c:pt idx="184">
                  <c:v>8.5191500000000003E-2</c:v>
                </c:pt>
                <c:pt idx="185">
                  <c:v>8.4481029999999999E-2</c:v>
                </c:pt>
                <c:pt idx="186">
                  <c:v>7.8659660000000006E-2</c:v>
                </c:pt>
                <c:pt idx="187">
                  <c:v>7.4405310000000002E-2</c:v>
                </c:pt>
                <c:pt idx="188">
                  <c:v>7.5542830000000005E-2</c:v>
                </c:pt>
                <c:pt idx="189">
                  <c:v>7.7699249999999997E-2</c:v>
                </c:pt>
                <c:pt idx="190">
                  <c:v>8.6929000000000006E-2</c:v>
                </c:pt>
                <c:pt idx="191">
                  <c:v>9.3743709999999994E-2</c:v>
                </c:pt>
                <c:pt idx="192">
                  <c:v>8.4158810000000001E-2</c:v>
                </c:pt>
                <c:pt idx="193">
                  <c:v>7.6387239999999995E-2</c:v>
                </c:pt>
                <c:pt idx="194">
                  <c:v>7.9454789999999997E-2</c:v>
                </c:pt>
                <c:pt idx="195">
                  <c:v>8.0455260000000001E-2</c:v>
                </c:pt>
                <c:pt idx="196">
                  <c:v>8.0848600000000007E-2</c:v>
                </c:pt>
                <c:pt idx="197">
                  <c:v>8.6348980000000006E-2</c:v>
                </c:pt>
                <c:pt idx="198">
                  <c:v>8.4857589999999997E-2</c:v>
                </c:pt>
                <c:pt idx="199">
                  <c:v>6.5139639999999999E-2</c:v>
                </c:pt>
                <c:pt idx="200">
                  <c:v>4.8147479999999999E-2</c:v>
                </c:pt>
                <c:pt idx="201">
                  <c:v>5.664582E-2</c:v>
                </c:pt>
                <c:pt idx="202">
                  <c:v>7.3583040000000002E-2</c:v>
                </c:pt>
                <c:pt idx="203">
                  <c:v>7.705882E-2</c:v>
                </c:pt>
                <c:pt idx="204">
                  <c:v>7.1282869999999998E-2</c:v>
                </c:pt>
                <c:pt idx="205">
                  <c:v>6.8799369999999999E-2</c:v>
                </c:pt>
                <c:pt idx="206">
                  <c:v>6.7594600000000005E-2</c:v>
                </c:pt>
                <c:pt idx="207">
                  <c:v>6.2867939999999997E-2</c:v>
                </c:pt>
                <c:pt idx="208">
                  <c:v>6.3184409999999996E-2</c:v>
                </c:pt>
                <c:pt idx="209">
                  <c:v>6.7611379999999999E-2</c:v>
                </c:pt>
                <c:pt idx="210">
                  <c:v>7.0464429999999995E-2</c:v>
                </c:pt>
                <c:pt idx="211">
                  <c:v>7.2447490000000003E-2</c:v>
                </c:pt>
                <c:pt idx="212">
                  <c:v>6.7769360000000001E-2</c:v>
                </c:pt>
                <c:pt idx="213">
                  <c:v>6.1109980000000001E-2</c:v>
                </c:pt>
                <c:pt idx="214">
                  <c:v>6.3098619999999994E-2</c:v>
                </c:pt>
                <c:pt idx="215">
                  <c:v>6.8368419999999999E-2</c:v>
                </c:pt>
                <c:pt idx="216">
                  <c:v>7.0219139999999999E-2</c:v>
                </c:pt>
                <c:pt idx="217">
                  <c:v>6.7312460000000005E-2</c:v>
                </c:pt>
                <c:pt idx="218">
                  <c:v>6.2391530000000001E-2</c:v>
                </c:pt>
                <c:pt idx="219">
                  <c:v>6.7241750000000003E-2</c:v>
                </c:pt>
                <c:pt idx="220">
                  <c:v>8.0205940000000003E-2</c:v>
                </c:pt>
                <c:pt idx="221">
                  <c:v>7.9102169999999999E-2</c:v>
                </c:pt>
                <c:pt idx="222">
                  <c:v>6.0622799999999998E-2</c:v>
                </c:pt>
                <c:pt idx="223">
                  <c:v>5.0773260000000001E-2</c:v>
                </c:pt>
                <c:pt idx="224">
                  <c:v>6.2528169999999994E-2</c:v>
                </c:pt>
                <c:pt idx="225">
                  <c:v>6.9051779999999993E-2</c:v>
                </c:pt>
                <c:pt idx="226">
                  <c:v>5.4371360000000001E-2</c:v>
                </c:pt>
                <c:pt idx="227">
                  <c:v>4.6991749999999999E-2</c:v>
                </c:pt>
                <c:pt idx="228">
                  <c:v>5.6795390000000001E-2</c:v>
                </c:pt>
                <c:pt idx="229">
                  <c:v>6.0226700000000001E-2</c:v>
                </c:pt>
                <c:pt idx="230">
                  <c:v>5.7448440000000003E-2</c:v>
                </c:pt>
                <c:pt idx="231">
                  <c:v>6.1885589999999997E-2</c:v>
                </c:pt>
                <c:pt idx="232">
                  <c:v>5.8936000000000002E-2</c:v>
                </c:pt>
                <c:pt idx="233">
                  <c:v>4.0743040000000001E-2</c:v>
                </c:pt>
                <c:pt idx="234">
                  <c:v>3.3746949999999998E-2</c:v>
                </c:pt>
                <c:pt idx="235">
                  <c:v>4.8050240000000001E-2</c:v>
                </c:pt>
                <c:pt idx="236">
                  <c:v>6.1971829999999999E-2</c:v>
                </c:pt>
                <c:pt idx="237">
                  <c:v>6.7542859999999996E-2</c:v>
                </c:pt>
                <c:pt idx="238">
                  <c:v>7.0906289999999997E-2</c:v>
                </c:pt>
                <c:pt idx="239">
                  <c:v>6.6437120000000002E-2</c:v>
                </c:pt>
                <c:pt idx="240">
                  <c:v>5.628561E-2</c:v>
                </c:pt>
                <c:pt idx="241">
                  <c:v>5.451044E-2</c:v>
                </c:pt>
                <c:pt idx="242">
                  <c:v>5.9480539999999998E-2</c:v>
                </c:pt>
                <c:pt idx="243">
                  <c:v>5.9805700000000003E-2</c:v>
                </c:pt>
                <c:pt idx="244">
                  <c:v>5.5873230000000003E-2</c:v>
                </c:pt>
                <c:pt idx="245">
                  <c:v>5.5343660000000003E-2</c:v>
                </c:pt>
                <c:pt idx="246">
                  <c:v>5.3552420000000003E-2</c:v>
                </c:pt>
                <c:pt idx="247">
                  <c:v>4.8180399999999998E-2</c:v>
                </c:pt>
                <c:pt idx="248">
                  <c:v>4.5301889999999997E-2</c:v>
                </c:pt>
                <c:pt idx="249">
                  <c:v>4.0899270000000001E-2</c:v>
                </c:pt>
                <c:pt idx="250">
                  <c:v>4.1766320000000003E-2</c:v>
                </c:pt>
                <c:pt idx="251">
                  <c:v>4.6864900000000001E-2</c:v>
                </c:pt>
                <c:pt idx="252">
                  <c:v>3.7822439999999999E-2</c:v>
                </c:pt>
                <c:pt idx="253">
                  <c:v>3.203752E-2</c:v>
                </c:pt>
                <c:pt idx="254">
                  <c:v>4.5684759999999998E-2</c:v>
                </c:pt>
                <c:pt idx="255">
                  <c:v>5.1907179999999997E-2</c:v>
                </c:pt>
                <c:pt idx="256">
                  <c:v>4.3941380000000002E-2</c:v>
                </c:pt>
                <c:pt idx="257">
                  <c:v>4.6166890000000002E-2</c:v>
                </c:pt>
                <c:pt idx="258">
                  <c:v>5.2242049999999998E-2</c:v>
                </c:pt>
                <c:pt idx="259">
                  <c:v>4.1295720000000001E-2</c:v>
                </c:pt>
                <c:pt idx="260">
                  <c:v>2.7020740000000001E-2</c:v>
                </c:pt>
                <c:pt idx="261">
                  <c:v>2.7638329999999999E-2</c:v>
                </c:pt>
                <c:pt idx="262">
                  <c:v>3.4773999999999999E-2</c:v>
                </c:pt>
                <c:pt idx="263">
                  <c:v>3.9114080000000002E-2</c:v>
                </c:pt>
                <c:pt idx="264">
                  <c:v>4.4803120000000002E-2</c:v>
                </c:pt>
                <c:pt idx="265">
                  <c:v>5.1200660000000002E-2</c:v>
                </c:pt>
                <c:pt idx="266">
                  <c:v>5.0183449999999998E-2</c:v>
                </c:pt>
                <c:pt idx="267">
                  <c:v>4.0845270000000003E-2</c:v>
                </c:pt>
                <c:pt idx="268">
                  <c:v>3.5233430000000003E-2</c:v>
                </c:pt>
                <c:pt idx="269">
                  <c:v>4.129961E-2</c:v>
                </c:pt>
                <c:pt idx="270">
                  <c:v>4.5380810000000001E-2</c:v>
                </c:pt>
                <c:pt idx="271">
                  <c:v>3.4837439999999997E-2</c:v>
                </c:pt>
                <c:pt idx="272">
                  <c:v>2.2614100000000002E-2</c:v>
                </c:pt>
                <c:pt idx="273">
                  <c:v>2.487754E-2</c:v>
                </c:pt>
                <c:pt idx="274">
                  <c:v>3.3009480000000001E-2</c:v>
                </c:pt>
                <c:pt idx="275">
                  <c:v>3.8279710000000002E-2</c:v>
                </c:pt>
                <c:pt idx="276">
                  <c:v>4.4337620000000001E-2</c:v>
                </c:pt>
                <c:pt idx="277">
                  <c:v>4.1879670000000001E-2</c:v>
                </c:pt>
                <c:pt idx="278">
                  <c:v>2.880425E-2</c:v>
                </c:pt>
                <c:pt idx="279">
                  <c:v>2.5741469999999999E-2</c:v>
                </c:pt>
                <c:pt idx="280">
                  <c:v>3.7107040000000001E-2</c:v>
                </c:pt>
                <c:pt idx="281">
                  <c:v>4.2861969999999999E-2</c:v>
                </c:pt>
                <c:pt idx="282">
                  <c:v>3.876599E-2</c:v>
                </c:pt>
                <c:pt idx="283">
                  <c:v>3.9552740000000003E-2</c:v>
                </c:pt>
                <c:pt idx="284">
                  <c:v>4.5233710000000003E-2</c:v>
                </c:pt>
                <c:pt idx="285">
                  <c:v>4.5266769999999998E-2</c:v>
                </c:pt>
                <c:pt idx="286">
                  <c:v>4.0546890000000002E-2</c:v>
                </c:pt>
                <c:pt idx="287">
                  <c:v>3.4744799999999999E-2</c:v>
                </c:pt>
                <c:pt idx="288">
                  <c:v>3.0975300000000001E-2</c:v>
                </c:pt>
                <c:pt idx="289">
                  <c:v>3.6306499999999998E-2</c:v>
                </c:pt>
                <c:pt idx="290">
                  <c:v>4.4259670000000001E-2</c:v>
                </c:pt>
                <c:pt idx="291">
                  <c:v>4.23918E-2</c:v>
                </c:pt>
                <c:pt idx="292">
                  <c:v>3.9123900000000003E-2</c:v>
                </c:pt>
                <c:pt idx="293">
                  <c:v>4.174369E-2</c:v>
                </c:pt>
                <c:pt idx="294">
                  <c:v>3.5076780000000002E-2</c:v>
                </c:pt>
                <c:pt idx="295">
                  <c:v>2.1759899999999999E-2</c:v>
                </c:pt>
                <c:pt idx="296">
                  <c:v>1.85465E-2</c:v>
                </c:pt>
                <c:pt idx="297">
                  <c:v>2.1298049999999999E-2</c:v>
                </c:pt>
                <c:pt idx="298">
                  <c:v>3.0872480000000001E-2</c:v>
                </c:pt>
                <c:pt idx="299">
                  <c:v>4.397156E-2</c:v>
                </c:pt>
                <c:pt idx="300">
                  <c:v>4.0291220000000003E-2</c:v>
                </c:pt>
                <c:pt idx="301">
                  <c:v>2.3315410000000002E-2</c:v>
                </c:pt>
                <c:pt idx="302">
                  <c:v>1.4632900000000001E-2</c:v>
                </c:pt>
                <c:pt idx="303">
                  <c:v>1.8079669999999999E-2</c:v>
                </c:pt>
                <c:pt idx="304">
                  <c:v>2.3203620000000001E-2</c:v>
                </c:pt>
                <c:pt idx="305">
                  <c:v>3.027092E-2</c:v>
                </c:pt>
                <c:pt idx="306">
                  <c:v>3.8949360000000002E-2</c:v>
                </c:pt>
                <c:pt idx="307">
                  <c:v>3.4709690000000001E-2</c:v>
                </c:pt>
                <c:pt idx="308">
                  <c:v>2.1212269999999998E-2</c:v>
                </c:pt>
                <c:pt idx="309">
                  <c:v>1.9639360000000002E-2</c:v>
                </c:pt>
                <c:pt idx="310">
                  <c:v>3.4048139999999998E-2</c:v>
                </c:pt>
                <c:pt idx="311">
                  <c:v>4.524015E-2</c:v>
                </c:pt>
                <c:pt idx="312">
                  <c:v>4.1662619999999997E-2</c:v>
                </c:pt>
                <c:pt idx="313">
                  <c:v>3.2626160000000001E-2</c:v>
                </c:pt>
                <c:pt idx="314">
                  <c:v>2.394603E-2</c:v>
                </c:pt>
                <c:pt idx="315">
                  <c:v>2.394845E-2</c:v>
                </c:pt>
                <c:pt idx="316">
                  <c:v>3.2332310000000003E-2</c:v>
                </c:pt>
                <c:pt idx="317">
                  <c:v>3.2897570000000001E-2</c:v>
                </c:pt>
                <c:pt idx="318">
                  <c:v>3.0119090000000001E-2</c:v>
                </c:pt>
                <c:pt idx="319">
                  <c:v>3.2194939999999998E-2</c:v>
                </c:pt>
                <c:pt idx="320">
                  <c:v>3.385461E-2</c:v>
                </c:pt>
                <c:pt idx="321">
                  <c:v>3.6835399999999997E-2</c:v>
                </c:pt>
                <c:pt idx="322">
                  <c:v>4.1338359999999998E-2</c:v>
                </c:pt>
                <c:pt idx="323">
                  <c:v>3.8801639999999998E-2</c:v>
                </c:pt>
                <c:pt idx="324">
                  <c:v>2.538781E-2</c:v>
                </c:pt>
                <c:pt idx="325">
                  <c:v>1.1946679999999999E-2</c:v>
                </c:pt>
                <c:pt idx="326">
                  <c:v>1.2979579999999999E-2</c:v>
                </c:pt>
                <c:pt idx="327">
                  <c:v>2.0152239999999998E-2</c:v>
                </c:pt>
                <c:pt idx="328">
                  <c:v>1.7622970000000002E-2</c:v>
                </c:pt>
                <c:pt idx="329">
                  <c:v>1.388202E-2</c:v>
                </c:pt>
                <c:pt idx="330">
                  <c:v>1.8230989999999999E-2</c:v>
                </c:pt>
                <c:pt idx="331">
                  <c:v>2.0935869999999999E-2</c:v>
                </c:pt>
                <c:pt idx="332">
                  <c:v>2.0345289999999999E-2</c:v>
                </c:pt>
                <c:pt idx="333">
                  <c:v>2.5684060000000002E-2</c:v>
                </c:pt>
                <c:pt idx="334">
                  <c:v>2.8575059999999999E-2</c:v>
                </c:pt>
                <c:pt idx="335">
                  <c:v>1.8490940000000001E-2</c:v>
                </c:pt>
                <c:pt idx="336">
                  <c:v>1.107851E-2</c:v>
                </c:pt>
                <c:pt idx="337">
                  <c:v>1.7549220000000001E-2</c:v>
                </c:pt>
                <c:pt idx="338">
                  <c:v>2.144304E-2</c:v>
                </c:pt>
                <c:pt idx="339">
                  <c:v>1.5919450000000002E-2</c:v>
                </c:pt>
                <c:pt idx="340">
                  <c:v>1.850742E-2</c:v>
                </c:pt>
                <c:pt idx="341">
                  <c:v>2.8294469999999999E-2</c:v>
                </c:pt>
                <c:pt idx="342">
                  <c:v>3.044326E-2</c:v>
                </c:pt>
                <c:pt idx="343">
                  <c:v>2.9449449999999999E-2</c:v>
                </c:pt>
                <c:pt idx="344">
                  <c:v>2.7872839999999999E-2</c:v>
                </c:pt>
                <c:pt idx="345">
                  <c:v>2.3300419999999999E-2</c:v>
                </c:pt>
                <c:pt idx="346">
                  <c:v>1.9285429999999999E-2</c:v>
                </c:pt>
                <c:pt idx="347">
                  <c:v>1.457547E-2</c:v>
                </c:pt>
                <c:pt idx="348">
                  <c:v>1.0173160000000001E-2</c:v>
                </c:pt>
                <c:pt idx="349">
                  <c:v>1.547601E-2</c:v>
                </c:pt>
                <c:pt idx="350">
                  <c:v>2.972056E-2</c:v>
                </c:pt>
                <c:pt idx="351">
                  <c:v>3.5124519999999999E-2</c:v>
                </c:pt>
                <c:pt idx="352">
                  <c:v>2.6478950000000001E-2</c:v>
                </c:pt>
                <c:pt idx="353">
                  <c:v>1.737971E-2</c:v>
                </c:pt>
                <c:pt idx="354">
                  <c:v>1.6456189999999999E-2</c:v>
                </c:pt>
                <c:pt idx="355">
                  <c:v>2.0094190000000001E-2</c:v>
                </c:pt>
                <c:pt idx="356">
                  <c:v>1.7929540000000001E-2</c:v>
                </c:pt>
                <c:pt idx="357">
                  <c:v>9.363428E-3</c:v>
                </c:pt>
                <c:pt idx="358">
                  <c:v>5.4382730000000004E-3</c:v>
                </c:pt>
                <c:pt idx="359">
                  <c:v>1.12554E-2</c:v>
                </c:pt>
                <c:pt idx="360">
                  <c:v>1.949269E-2</c:v>
                </c:pt>
                <c:pt idx="361">
                  <c:v>2.0138420000000001E-2</c:v>
                </c:pt>
                <c:pt idx="362">
                  <c:v>1.1461280000000001E-2</c:v>
                </c:pt>
                <c:pt idx="363">
                  <c:v>6.3339220000000005E-4</c:v>
                </c:pt>
                <c:pt idx="364">
                  <c:v>2.4080640000000001E-3</c:v>
                </c:pt>
                <c:pt idx="365">
                  <c:v>1.722369E-2</c:v>
                </c:pt>
                <c:pt idx="366">
                  <c:v>2.198957E-2</c:v>
                </c:pt>
                <c:pt idx="367">
                  <c:v>1.286264E-2</c:v>
                </c:pt>
                <c:pt idx="368">
                  <c:v>5.696703E-3</c:v>
                </c:pt>
                <c:pt idx="369">
                  <c:v>-4.7692459999999998E-4</c:v>
                </c:pt>
                <c:pt idx="370">
                  <c:v>-8.0359880000000009E-3</c:v>
                </c:pt>
                <c:pt idx="371">
                  <c:v>-1.033597E-2</c:v>
                </c:pt>
                <c:pt idx="372">
                  <c:v>-1.9405519999999999E-3</c:v>
                </c:pt>
                <c:pt idx="373">
                  <c:v>1.6862519999999999E-2</c:v>
                </c:pt>
                <c:pt idx="374">
                  <c:v>2.9712769999999999E-2</c:v>
                </c:pt>
                <c:pt idx="375">
                  <c:v>2.4330859999999999E-2</c:v>
                </c:pt>
                <c:pt idx="376">
                  <c:v>8.4374150000000002E-3</c:v>
                </c:pt>
                <c:pt idx="377">
                  <c:v>-1.9341549999999999E-3</c:v>
                </c:pt>
                <c:pt idx="378">
                  <c:v>2.2002559999999998E-3</c:v>
                </c:pt>
                <c:pt idx="379">
                  <c:v>9.6270049999999992E-3</c:v>
                </c:pt>
                <c:pt idx="380">
                  <c:v>1.299079E-2</c:v>
                </c:pt>
                <c:pt idx="381">
                  <c:v>1.8413349999999998E-2</c:v>
                </c:pt>
                <c:pt idx="382">
                  <c:v>2.0713990000000002E-2</c:v>
                </c:pt>
                <c:pt idx="383">
                  <c:v>1.096571E-2</c:v>
                </c:pt>
                <c:pt idx="384">
                  <c:v>1.417093E-4</c:v>
                </c:pt>
                <c:pt idx="385">
                  <c:v>3.4135599999999999E-3</c:v>
                </c:pt>
                <c:pt idx="386">
                  <c:v>1.238506E-2</c:v>
                </c:pt>
                <c:pt idx="387">
                  <c:v>1.3184E-2</c:v>
                </c:pt>
                <c:pt idx="388">
                  <c:v>1.1496370000000001E-2</c:v>
                </c:pt>
                <c:pt idx="389">
                  <c:v>2.0579690000000001E-2</c:v>
                </c:pt>
                <c:pt idx="390">
                  <c:v>3.0971820000000001E-2</c:v>
                </c:pt>
                <c:pt idx="391">
                  <c:v>2.4516949999999999E-2</c:v>
                </c:pt>
                <c:pt idx="392">
                  <c:v>1.3954360000000001E-2</c:v>
                </c:pt>
                <c:pt idx="393">
                  <c:v>1.1898540000000001E-2</c:v>
                </c:pt>
                <c:pt idx="394">
                  <c:v>8.7182059999999992E-3</c:v>
                </c:pt>
                <c:pt idx="395">
                  <c:v>7.2801940000000002E-3</c:v>
                </c:pt>
                <c:pt idx="396">
                  <c:v>1.3413599999999999E-2</c:v>
                </c:pt>
                <c:pt idx="397">
                  <c:v>2.3362049999999999E-2</c:v>
                </c:pt>
                <c:pt idx="398">
                  <c:v>3.1387569999999997E-2</c:v>
                </c:pt>
                <c:pt idx="399">
                  <c:v>2.3410810000000001E-2</c:v>
                </c:pt>
                <c:pt idx="400">
                  <c:v>2.8502359999999999E-3</c:v>
                </c:pt>
                <c:pt idx="401">
                  <c:v>-5.1756149999999997E-3</c:v>
                </c:pt>
                <c:pt idx="402">
                  <c:v>3.956785E-3</c:v>
                </c:pt>
                <c:pt idx="403">
                  <c:v>4.4893479999999998E-3</c:v>
                </c:pt>
                <c:pt idx="404">
                  <c:v>-6.2145940000000004E-3</c:v>
                </c:pt>
                <c:pt idx="405">
                  <c:v>2.3936109999999999E-3</c:v>
                </c:pt>
                <c:pt idx="406">
                  <c:v>1.8197999999999999E-2</c:v>
                </c:pt>
                <c:pt idx="407">
                  <c:v>1.2632930000000001E-2</c:v>
                </c:pt>
                <c:pt idx="408">
                  <c:v>3.3536389999999998E-3</c:v>
                </c:pt>
                <c:pt idx="409">
                  <c:v>3.7679129999999999E-3</c:v>
                </c:pt>
                <c:pt idx="410">
                  <c:v>8.256467E-3</c:v>
                </c:pt>
                <c:pt idx="411">
                  <c:v>1.6428829999999998E-2</c:v>
                </c:pt>
                <c:pt idx="412">
                  <c:v>1.8737699999999999E-2</c:v>
                </c:pt>
                <c:pt idx="413">
                  <c:v>1.68395E-2</c:v>
                </c:pt>
                <c:pt idx="414">
                  <c:v>2.32815E-2</c:v>
                </c:pt>
                <c:pt idx="415">
                  <c:v>2.046278E-2</c:v>
                </c:pt>
                <c:pt idx="416">
                  <c:v>5.8795979999999998E-3</c:v>
                </c:pt>
                <c:pt idx="417">
                  <c:v>5.9192170000000001E-3</c:v>
                </c:pt>
                <c:pt idx="418">
                  <c:v>1.020913E-2</c:v>
                </c:pt>
                <c:pt idx="419">
                  <c:v>6.7958979999999999E-3</c:v>
                </c:pt>
                <c:pt idx="420">
                  <c:v>8.4803150000000004E-3</c:v>
                </c:pt>
                <c:pt idx="421">
                  <c:v>1.203157E-2</c:v>
                </c:pt>
                <c:pt idx="422">
                  <c:v>1.44948E-2</c:v>
                </c:pt>
                <c:pt idx="423">
                  <c:v>1.7187129999999998E-2</c:v>
                </c:pt>
                <c:pt idx="424">
                  <c:v>1.347044E-2</c:v>
                </c:pt>
                <c:pt idx="425">
                  <c:v>8.1235170000000002E-3</c:v>
                </c:pt>
                <c:pt idx="426">
                  <c:v>8.7326680000000007E-3</c:v>
                </c:pt>
                <c:pt idx="427">
                  <c:v>1.0373729999999999E-2</c:v>
                </c:pt>
                <c:pt idx="428">
                  <c:v>1.1187910000000001E-2</c:v>
                </c:pt>
                <c:pt idx="429">
                  <c:v>1.339721E-2</c:v>
                </c:pt>
                <c:pt idx="430">
                  <c:v>1.118484E-2</c:v>
                </c:pt>
                <c:pt idx="431">
                  <c:v>4.3845020000000002E-3</c:v>
                </c:pt>
                <c:pt idx="432">
                  <c:v>6.5977340000000001E-3</c:v>
                </c:pt>
                <c:pt idx="433">
                  <c:v>1.8741299999999999E-2</c:v>
                </c:pt>
                <c:pt idx="434">
                  <c:v>2.7204829999999999E-2</c:v>
                </c:pt>
                <c:pt idx="435">
                  <c:v>2.9936999999999998E-2</c:v>
                </c:pt>
                <c:pt idx="436">
                  <c:v>2.850244E-2</c:v>
                </c:pt>
                <c:pt idx="437">
                  <c:v>2.1738480000000001E-2</c:v>
                </c:pt>
                <c:pt idx="438">
                  <c:v>1.3102890000000001E-2</c:v>
                </c:pt>
                <c:pt idx="439">
                  <c:v>2.7963850000000002E-3</c:v>
                </c:pt>
                <c:pt idx="440">
                  <c:v>-3.4610299999999999E-3</c:v>
                </c:pt>
                <c:pt idx="441">
                  <c:v>3.8511769999999999E-3</c:v>
                </c:pt>
                <c:pt idx="442">
                  <c:v>1.02524E-2</c:v>
                </c:pt>
                <c:pt idx="443">
                  <c:v>1.24095E-3</c:v>
                </c:pt>
                <c:pt idx="444">
                  <c:v>-5.3782120000000003E-3</c:v>
                </c:pt>
                <c:pt idx="445">
                  <c:v>-1.363455E-3</c:v>
                </c:pt>
                <c:pt idx="446">
                  <c:v>2.4510880000000001E-3</c:v>
                </c:pt>
                <c:pt idx="447">
                  <c:v>9.7477689999999999E-3</c:v>
                </c:pt>
                <c:pt idx="448">
                  <c:v>1.6429139999999998E-2</c:v>
                </c:pt>
                <c:pt idx="449">
                  <c:v>1.302064E-2</c:v>
                </c:pt>
                <c:pt idx="450">
                  <c:v>8.7877279999999999E-3</c:v>
                </c:pt>
                <c:pt idx="451">
                  <c:v>7.4855649999999996E-3</c:v>
                </c:pt>
                <c:pt idx="452">
                  <c:v>4.5619570000000002E-3</c:v>
                </c:pt>
                <c:pt idx="453">
                  <c:v>4.618507E-3</c:v>
                </c:pt>
                <c:pt idx="454">
                  <c:v>1.0906559999999999E-2</c:v>
                </c:pt>
                <c:pt idx="455">
                  <c:v>1.513052E-2</c:v>
                </c:pt>
                <c:pt idx="456">
                  <c:v>1.503209E-2</c:v>
                </c:pt>
                <c:pt idx="457">
                  <c:v>1.545358E-2</c:v>
                </c:pt>
                <c:pt idx="458">
                  <c:v>1.223928E-2</c:v>
                </c:pt>
                <c:pt idx="459">
                  <c:v>4.4367390000000003E-3</c:v>
                </c:pt>
                <c:pt idx="460">
                  <c:v>9.0534300000000008E-6</c:v>
                </c:pt>
                <c:pt idx="461">
                  <c:v>3.0397340000000001E-3</c:v>
                </c:pt>
                <c:pt idx="462">
                  <c:v>8.7063390000000004E-3</c:v>
                </c:pt>
                <c:pt idx="463">
                  <c:v>1.2223049999999999E-2</c:v>
                </c:pt>
                <c:pt idx="464">
                  <c:v>1.4310740000000001E-2</c:v>
                </c:pt>
                <c:pt idx="465">
                  <c:v>1.2819479999999999E-2</c:v>
                </c:pt>
                <c:pt idx="466">
                  <c:v>4.8838470000000002E-3</c:v>
                </c:pt>
                <c:pt idx="467">
                  <c:v>-1.6794290000000001E-3</c:v>
                </c:pt>
                <c:pt idx="468">
                  <c:v>2.0432670000000001E-3</c:v>
                </c:pt>
                <c:pt idx="469">
                  <c:v>1.184903E-2</c:v>
                </c:pt>
                <c:pt idx="470">
                  <c:v>1.83485E-2</c:v>
                </c:pt>
                <c:pt idx="471">
                  <c:v>9.2355600000000003E-3</c:v>
                </c:pt>
                <c:pt idx="472">
                  <c:v>-1.064617E-2</c:v>
                </c:pt>
                <c:pt idx="473">
                  <c:v>-1.2398630000000001E-2</c:v>
                </c:pt>
                <c:pt idx="474">
                  <c:v>1.82676E-3</c:v>
                </c:pt>
                <c:pt idx="475">
                  <c:v>2.7844749999999998E-3</c:v>
                </c:pt>
                <c:pt idx="476">
                  <c:v>-6.6023269999999998E-3</c:v>
                </c:pt>
                <c:pt idx="477">
                  <c:v>-4.2972330000000001E-3</c:v>
                </c:pt>
                <c:pt idx="478">
                  <c:v>8.1558380000000003E-3</c:v>
                </c:pt>
                <c:pt idx="479">
                  <c:v>1.3805390000000001E-2</c:v>
                </c:pt>
                <c:pt idx="480">
                  <c:v>7.0168440000000004E-3</c:v>
                </c:pt>
                <c:pt idx="481">
                  <c:v>-1.174184E-3</c:v>
                </c:pt>
                <c:pt idx="482">
                  <c:v>-5.4380080000000003E-3</c:v>
                </c:pt>
                <c:pt idx="483">
                  <c:v>-1.327303E-2</c:v>
                </c:pt>
                <c:pt idx="484">
                  <c:v>-1.549143E-2</c:v>
                </c:pt>
                <c:pt idx="485">
                  <c:v>-7.0668570000000002E-3</c:v>
                </c:pt>
                <c:pt idx="486">
                  <c:v>-3.698097E-3</c:v>
                </c:pt>
                <c:pt idx="487">
                  <c:v>-5.2926620000000001E-3</c:v>
                </c:pt>
                <c:pt idx="488">
                  <c:v>-7.5982699999999999E-3</c:v>
                </c:pt>
                <c:pt idx="489">
                  <c:v>-6.015327E-3</c:v>
                </c:pt>
                <c:pt idx="490">
                  <c:v>4.8832290000000002E-3</c:v>
                </c:pt>
                <c:pt idx="491">
                  <c:v>6.2994339999999996E-3</c:v>
                </c:pt>
                <c:pt idx="492">
                  <c:v>-2.634295E-3</c:v>
                </c:pt>
                <c:pt idx="493">
                  <c:v>-1.028305E-3</c:v>
                </c:pt>
                <c:pt idx="494">
                  <c:v>3.1123909999999999E-3</c:v>
                </c:pt>
                <c:pt idx="495">
                  <c:v>-1.1788009999999999E-3</c:v>
                </c:pt>
                <c:pt idx="496">
                  <c:v>-3.782451E-3</c:v>
                </c:pt>
                <c:pt idx="497">
                  <c:v>3.9470970000000001E-3</c:v>
                </c:pt>
                <c:pt idx="498">
                  <c:v>1.099555E-2</c:v>
                </c:pt>
                <c:pt idx="499">
                  <c:v>2.3284120000000002E-3</c:v>
                </c:pt>
                <c:pt idx="500">
                  <c:v>-7.7739150000000002E-3</c:v>
                </c:pt>
                <c:pt idx="501">
                  <c:v>-6.3253759999999995E-4</c:v>
                </c:pt>
                <c:pt idx="502">
                  <c:v>9.3863929999999998E-3</c:v>
                </c:pt>
                <c:pt idx="503">
                  <c:v>1.3348780000000001E-3</c:v>
                </c:pt>
                <c:pt idx="504">
                  <c:v>-9.7909120000000006E-3</c:v>
                </c:pt>
                <c:pt idx="505">
                  <c:v>2.7141459999999997E-4</c:v>
                </c:pt>
                <c:pt idx="506">
                  <c:v>1.585336E-2</c:v>
                </c:pt>
                <c:pt idx="507">
                  <c:v>1.3861119999999999E-2</c:v>
                </c:pt>
                <c:pt idx="508">
                  <c:v>3.6413209999999999E-3</c:v>
                </c:pt>
                <c:pt idx="509">
                  <c:v>5.459439E-3</c:v>
                </c:pt>
                <c:pt idx="510">
                  <c:v>1.146898E-2</c:v>
                </c:pt>
                <c:pt idx="511">
                  <c:v>1.9845700000000002E-3</c:v>
                </c:pt>
                <c:pt idx="512">
                  <c:v>-4.2724850000000003E-3</c:v>
                </c:pt>
                <c:pt idx="513">
                  <c:v>1.186013E-2</c:v>
                </c:pt>
                <c:pt idx="514">
                  <c:v>2.5853890000000001E-2</c:v>
                </c:pt>
                <c:pt idx="515">
                  <c:v>1.569189E-2</c:v>
                </c:pt>
                <c:pt idx="516">
                  <c:v>-3.214368E-3</c:v>
                </c:pt>
                <c:pt idx="517">
                  <c:v>-5.1445029999999999E-3</c:v>
                </c:pt>
                <c:pt idx="518">
                  <c:v>9.4932300000000001E-3</c:v>
                </c:pt>
                <c:pt idx="519">
                  <c:v>1.9586610000000001E-2</c:v>
                </c:pt>
                <c:pt idx="520">
                  <c:v>1.64919E-2</c:v>
                </c:pt>
                <c:pt idx="521">
                  <c:v>1.013522E-2</c:v>
                </c:pt>
                <c:pt idx="522">
                  <c:v>3.0219420000000001E-3</c:v>
                </c:pt>
                <c:pt idx="523">
                  <c:v>-4.688546E-3</c:v>
                </c:pt>
                <c:pt idx="524">
                  <c:v>-3.6633880000000002E-4</c:v>
                </c:pt>
                <c:pt idx="525">
                  <c:v>1.5238089999999999E-2</c:v>
                </c:pt>
                <c:pt idx="526">
                  <c:v>2.0377079999999999E-2</c:v>
                </c:pt>
                <c:pt idx="527">
                  <c:v>4.4241740000000003E-3</c:v>
                </c:pt>
                <c:pt idx="528">
                  <c:v>-1.162235E-2</c:v>
                </c:pt>
                <c:pt idx="529">
                  <c:v>-7.7603430000000003E-3</c:v>
                </c:pt>
                <c:pt idx="530">
                  <c:v>2.0870020000000001E-3</c:v>
                </c:pt>
                <c:pt idx="531">
                  <c:v>-1.9803749999999999E-3</c:v>
                </c:pt>
                <c:pt idx="532">
                  <c:v>-1.018324E-2</c:v>
                </c:pt>
                <c:pt idx="533">
                  <c:v>-4.4750939999999998E-3</c:v>
                </c:pt>
                <c:pt idx="534">
                  <c:v>3.4187599999999999E-3</c:v>
                </c:pt>
                <c:pt idx="535">
                  <c:v>1.478729E-3</c:v>
                </c:pt>
                <c:pt idx="536">
                  <c:v>-1.172076E-3</c:v>
                </c:pt>
                <c:pt idx="537">
                  <c:v>1.1543269999999999E-3</c:v>
                </c:pt>
                <c:pt idx="538">
                  <c:v>8.1576770000000003E-3</c:v>
                </c:pt>
                <c:pt idx="539">
                  <c:v>8.1999640000000006E-3</c:v>
                </c:pt>
                <c:pt idx="540">
                  <c:v>-9.2818239999999997E-4</c:v>
                </c:pt>
                <c:pt idx="541">
                  <c:v>1.708256E-3</c:v>
                </c:pt>
                <c:pt idx="542">
                  <c:v>1.3709799999999999E-2</c:v>
                </c:pt>
                <c:pt idx="543">
                  <c:v>9.9416209999999994E-3</c:v>
                </c:pt>
                <c:pt idx="544">
                  <c:v>-2.801624E-3</c:v>
                </c:pt>
                <c:pt idx="545">
                  <c:v>-4.1038069999999998E-4</c:v>
                </c:pt>
                <c:pt idx="546">
                  <c:v>7.205866E-3</c:v>
                </c:pt>
                <c:pt idx="547">
                  <c:v>5.6069739999999998E-3</c:v>
                </c:pt>
                <c:pt idx="548">
                  <c:v>1.058296E-3</c:v>
                </c:pt>
                <c:pt idx="549">
                  <c:v>-1.713242E-3</c:v>
                </c:pt>
                <c:pt idx="550">
                  <c:v>-2.0465589999999999E-3</c:v>
                </c:pt>
                <c:pt idx="551">
                  <c:v>6.9872100000000002E-4</c:v>
                </c:pt>
                <c:pt idx="552">
                  <c:v>4.6711599999999997E-3</c:v>
                </c:pt>
                <c:pt idx="553">
                  <c:v>5.8408069999999999E-3</c:v>
                </c:pt>
                <c:pt idx="554">
                  <c:v>9.5919639999999997E-3</c:v>
                </c:pt>
                <c:pt idx="555">
                  <c:v>1.7287210000000001E-2</c:v>
                </c:pt>
                <c:pt idx="556">
                  <c:v>1.315175E-2</c:v>
                </c:pt>
                <c:pt idx="557">
                  <c:v>-3.6545549999999999E-3</c:v>
                </c:pt>
                <c:pt idx="558">
                  <c:v>-1.388091E-2</c:v>
                </c:pt>
                <c:pt idx="559">
                  <c:v>-1.257547E-2</c:v>
                </c:pt>
                <c:pt idx="560">
                  <c:v>-4.2856309999999998E-3</c:v>
                </c:pt>
                <c:pt idx="561">
                  <c:v>8.2888700000000003E-3</c:v>
                </c:pt>
                <c:pt idx="562">
                  <c:v>1.216562E-2</c:v>
                </c:pt>
                <c:pt idx="563">
                  <c:v>5.382576E-3</c:v>
                </c:pt>
                <c:pt idx="564">
                  <c:v>9.8629019999999998E-4</c:v>
                </c:pt>
                <c:pt idx="565">
                  <c:v>4.8675949999999997E-3</c:v>
                </c:pt>
                <c:pt idx="566">
                  <c:v>8.4675849999999997E-3</c:v>
                </c:pt>
                <c:pt idx="567">
                  <c:v>1.7892069999999999E-3</c:v>
                </c:pt>
                <c:pt idx="568">
                  <c:v>-2.3108529999999999E-3</c:v>
                </c:pt>
                <c:pt idx="569">
                  <c:v>5.5545799999999999E-3</c:v>
                </c:pt>
              </c:numCache>
            </c:numRef>
          </c:yVal>
          <c:smooth val="0"/>
        </c:ser>
        <c:ser>
          <c:idx val="4"/>
          <c:order val="4"/>
          <c:tx>
            <c:v>+500V (#5)</c:v>
          </c:tx>
          <c:spPr>
            <a:ln w="19050">
              <a:solidFill>
                <a:srgbClr val="0000FF"/>
              </a:solidFill>
            </a:ln>
          </c:spPr>
          <c:marker>
            <c:symbol val="none"/>
          </c:marker>
          <c:xVal>
            <c:numRef>
              <c:f>'HBM IV Curves Data'!$J$5:$J$574</c:f>
              <c:numCache>
                <c:formatCode>General</c:formatCode>
                <c:ptCount val="570"/>
                <c:pt idx="0">
                  <c:v>1.3060689999999999</c:v>
                </c:pt>
                <c:pt idx="1">
                  <c:v>1.159497</c:v>
                </c:pt>
                <c:pt idx="2">
                  <c:v>1.7590779999999999</c:v>
                </c:pt>
                <c:pt idx="3">
                  <c:v>2.079008</c:v>
                </c:pt>
                <c:pt idx="4">
                  <c:v>1.5994379999999999</c:v>
                </c:pt>
                <c:pt idx="5">
                  <c:v>1.7427440000000001</c:v>
                </c:pt>
                <c:pt idx="6">
                  <c:v>2.7055799999999999</c:v>
                </c:pt>
                <c:pt idx="7">
                  <c:v>2.8539599999999998</c:v>
                </c:pt>
                <c:pt idx="8">
                  <c:v>1.732561</c:v>
                </c:pt>
                <c:pt idx="9">
                  <c:v>0.78841550000000005</c:v>
                </c:pt>
                <c:pt idx="10">
                  <c:v>1.4760489999999999</c:v>
                </c:pt>
                <c:pt idx="11">
                  <c:v>2.2921360000000002</c:v>
                </c:pt>
                <c:pt idx="12">
                  <c:v>1.4978450000000001</c:v>
                </c:pt>
                <c:pt idx="13">
                  <c:v>0.68821650000000001</c:v>
                </c:pt>
                <c:pt idx="14">
                  <c:v>0.13293869999999999</c:v>
                </c:pt>
                <c:pt idx="15">
                  <c:v>-1.5078560000000001</c:v>
                </c:pt>
                <c:pt idx="16">
                  <c:v>-2.083609</c:v>
                </c:pt>
                <c:pt idx="17">
                  <c:v>-0.76354940000000004</c:v>
                </c:pt>
                <c:pt idx="18">
                  <c:v>-0.43407630000000003</c:v>
                </c:pt>
                <c:pt idx="19">
                  <c:v>-0.91460580000000002</c:v>
                </c:pt>
                <c:pt idx="20">
                  <c:v>-0.15561430000000001</c:v>
                </c:pt>
                <c:pt idx="21">
                  <c:v>0.66199410000000003</c:v>
                </c:pt>
                <c:pt idx="22">
                  <c:v>-2.8562520000000001E-2</c:v>
                </c:pt>
                <c:pt idx="23">
                  <c:v>-0.72927600000000004</c:v>
                </c:pt>
                <c:pt idx="24">
                  <c:v>-0.24663450000000001</c:v>
                </c:pt>
                <c:pt idx="25">
                  <c:v>0.14961550000000001</c:v>
                </c:pt>
                <c:pt idx="26">
                  <c:v>-0.26211800000000002</c:v>
                </c:pt>
                <c:pt idx="27">
                  <c:v>-1.0666610000000001</c:v>
                </c:pt>
                <c:pt idx="28">
                  <c:v>-1.3058110000000001</c:v>
                </c:pt>
                <c:pt idx="29">
                  <c:v>-0.32550990000000002</c:v>
                </c:pt>
                <c:pt idx="30">
                  <c:v>0.985039</c:v>
                </c:pt>
                <c:pt idx="31">
                  <c:v>1.6270500000000001</c:v>
                </c:pt>
                <c:pt idx="32">
                  <c:v>1.1337969999999999</c:v>
                </c:pt>
                <c:pt idx="33">
                  <c:v>0.56677180000000005</c:v>
                </c:pt>
                <c:pt idx="34">
                  <c:v>1.4200459999999999</c:v>
                </c:pt>
                <c:pt idx="35">
                  <c:v>2.386784</c:v>
                </c:pt>
                <c:pt idx="36">
                  <c:v>2.0313819999999998</c:v>
                </c:pt>
                <c:pt idx="37">
                  <c:v>0.95978669999999999</c:v>
                </c:pt>
                <c:pt idx="38">
                  <c:v>0.22901050000000001</c:v>
                </c:pt>
                <c:pt idx="39">
                  <c:v>0.1513844</c:v>
                </c:pt>
                <c:pt idx="40">
                  <c:v>-0.20662</c:v>
                </c:pt>
                <c:pt idx="41">
                  <c:v>-0.63082249999999995</c:v>
                </c:pt>
                <c:pt idx="42">
                  <c:v>-4.2421010000000002E-2</c:v>
                </c:pt>
                <c:pt idx="43">
                  <c:v>0.38127270000000002</c:v>
                </c:pt>
                <c:pt idx="44">
                  <c:v>-4.73938E-2</c:v>
                </c:pt>
                <c:pt idx="45">
                  <c:v>-0.3737374</c:v>
                </c:pt>
                <c:pt idx="46">
                  <c:v>-0.92310749999999997</c:v>
                </c:pt>
                <c:pt idx="47">
                  <c:v>-1.255776</c:v>
                </c:pt>
                <c:pt idx="48">
                  <c:v>-0.21785489999999999</c:v>
                </c:pt>
                <c:pt idx="49">
                  <c:v>0.7904447</c:v>
                </c:pt>
                <c:pt idx="50">
                  <c:v>0.85961500000000002</c:v>
                </c:pt>
                <c:pt idx="51">
                  <c:v>0.9208596</c:v>
                </c:pt>
                <c:pt idx="52">
                  <c:v>1.338433</c:v>
                </c:pt>
                <c:pt idx="53">
                  <c:v>1.789142</c:v>
                </c:pt>
                <c:pt idx="54">
                  <c:v>1.4747950000000001</c:v>
                </c:pt>
                <c:pt idx="55">
                  <c:v>1.159022</c:v>
                </c:pt>
                <c:pt idx="56">
                  <c:v>1.6313310000000001</c:v>
                </c:pt>
                <c:pt idx="57">
                  <c:v>1.629982</c:v>
                </c:pt>
                <c:pt idx="58">
                  <c:v>0.94637490000000002</c:v>
                </c:pt>
                <c:pt idx="59">
                  <c:v>-0.14954990000000001</c:v>
                </c:pt>
                <c:pt idx="60">
                  <c:v>-1.1452640000000001</c:v>
                </c:pt>
                <c:pt idx="61">
                  <c:v>-0.52098529999999998</c:v>
                </c:pt>
                <c:pt idx="62">
                  <c:v>1.083796</c:v>
                </c:pt>
                <c:pt idx="63">
                  <c:v>1.8613200000000001</c:v>
                </c:pt>
                <c:pt idx="64">
                  <c:v>1.6437580000000001</c:v>
                </c:pt>
                <c:pt idx="65">
                  <c:v>1.132566</c:v>
                </c:pt>
                <c:pt idx="66">
                  <c:v>0.8981654</c:v>
                </c:pt>
                <c:pt idx="67">
                  <c:v>0.34242089999999997</c:v>
                </c:pt>
                <c:pt idx="68">
                  <c:v>-0.64086869999999996</c:v>
                </c:pt>
                <c:pt idx="69">
                  <c:v>-0.52217429999999998</c:v>
                </c:pt>
                <c:pt idx="70">
                  <c:v>0.38732050000000001</c:v>
                </c:pt>
                <c:pt idx="71">
                  <c:v>-0.32788010000000001</c:v>
                </c:pt>
                <c:pt idx="72">
                  <c:v>-2.5553050000000002</c:v>
                </c:pt>
                <c:pt idx="73">
                  <c:v>-2.7272020000000001</c:v>
                </c:pt>
                <c:pt idx="74">
                  <c:v>-0.4220932</c:v>
                </c:pt>
                <c:pt idx="75">
                  <c:v>0.83638199999999996</c:v>
                </c:pt>
                <c:pt idx="76">
                  <c:v>0.73933340000000003</c:v>
                </c:pt>
                <c:pt idx="77">
                  <c:v>0.62681589999999998</c:v>
                </c:pt>
                <c:pt idx="78">
                  <c:v>9.1060569999999993E-2</c:v>
                </c:pt>
                <c:pt idx="79">
                  <c:v>-0.26099159999999999</c:v>
                </c:pt>
                <c:pt idx="80">
                  <c:v>0.27006459999999999</c:v>
                </c:pt>
                <c:pt idx="81">
                  <c:v>1.0527759999999999</c:v>
                </c:pt>
                <c:pt idx="82">
                  <c:v>1.5299529999999999</c:v>
                </c:pt>
                <c:pt idx="83">
                  <c:v>1.142822</c:v>
                </c:pt>
                <c:pt idx="84">
                  <c:v>0.3484988</c:v>
                </c:pt>
                <c:pt idx="85">
                  <c:v>0.34921489999999999</c:v>
                </c:pt>
                <c:pt idx="86">
                  <c:v>1.0703419999999999</c:v>
                </c:pt>
                <c:pt idx="87">
                  <c:v>2.0356670000000001</c:v>
                </c:pt>
                <c:pt idx="88">
                  <c:v>2.3597700000000001</c:v>
                </c:pt>
                <c:pt idx="89">
                  <c:v>1.147381</c:v>
                </c:pt>
                <c:pt idx="90">
                  <c:v>-0.31648739999999997</c:v>
                </c:pt>
                <c:pt idx="91">
                  <c:v>-2.0074390000000002E-3</c:v>
                </c:pt>
                <c:pt idx="92">
                  <c:v>1.3703080000000001</c:v>
                </c:pt>
                <c:pt idx="93">
                  <c:v>1.6485430000000001</c:v>
                </c:pt>
                <c:pt idx="94">
                  <c:v>1.297004</c:v>
                </c:pt>
                <c:pt idx="95">
                  <c:v>1.4397500000000001</c:v>
                </c:pt>
                <c:pt idx="96">
                  <c:v>1.418766</c:v>
                </c:pt>
                <c:pt idx="97">
                  <c:v>0.89941409999999999</c:v>
                </c:pt>
                <c:pt idx="98">
                  <c:v>0.38579249999999998</c:v>
                </c:pt>
                <c:pt idx="99">
                  <c:v>0.12157419999999999</c:v>
                </c:pt>
                <c:pt idx="100">
                  <c:v>-0.6041453</c:v>
                </c:pt>
                <c:pt idx="101">
                  <c:v>-1.6691009999999999</c:v>
                </c:pt>
                <c:pt idx="102">
                  <c:v>-1.6490260000000001</c:v>
                </c:pt>
                <c:pt idx="103">
                  <c:v>-1.1636230000000001</c:v>
                </c:pt>
                <c:pt idx="104">
                  <c:v>-0.95673019999999998</c:v>
                </c:pt>
                <c:pt idx="105">
                  <c:v>-0.18031240000000001</c:v>
                </c:pt>
                <c:pt idx="106">
                  <c:v>0.42504720000000001</c:v>
                </c:pt>
                <c:pt idx="107">
                  <c:v>0.20268849999999999</c:v>
                </c:pt>
                <c:pt idx="108">
                  <c:v>0.1478275</c:v>
                </c:pt>
                <c:pt idx="109">
                  <c:v>0.46309660000000002</c:v>
                </c:pt>
                <c:pt idx="110">
                  <c:v>1.186777</c:v>
                </c:pt>
                <c:pt idx="111">
                  <c:v>2.1469879999999999</c:v>
                </c:pt>
                <c:pt idx="112">
                  <c:v>1.337963</c:v>
                </c:pt>
                <c:pt idx="113">
                  <c:v>-0.66550509999999996</c:v>
                </c:pt>
                <c:pt idx="114">
                  <c:v>-0.55300590000000005</c:v>
                </c:pt>
                <c:pt idx="115">
                  <c:v>0.55088280000000001</c:v>
                </c:pt>
                <c:pt idx="116">
                  <c:v>0.6348123</c:v>
                </c:pt>
                <c:pt idx="117">
                  <c:v>1.4155219999999999</c:v>
                </c:pt>
                <c:pt idx="118">
                  <c:v>2.5438070000000002</c:v>
                </c:pt>
                <c:pt idx="119">
                  <c:v>2.0306519999999999</c:v>
                </c:pt>
                <c:pt idx="120">
                  <c:v>0.69928060000000003</c:v>
                </c:pt>
                <c:pt idx="121">
                  <c:v>0.54448920000000001</c:v>
                </c:pt>
                <c:pt idx="122">
                  <c:v>1.5974600000000001</c:v>
                </c:pt>
                <c:pt idx="123">
                  <c:v>2.203001</c:v>
                </c:pt>
                <c:pt idx="124">
                  <c:v>2.1982810000000002</c:v>
                </c:pt>
                <c:pt idx="125">
                  <c:v>1.2132400000000001</c:v>
                </c:pt>
                <c:pt idx="126">
                  <c:v>-1.161673</c:v>
                </c:pt>
                <c:pt idx="127">
                  <c:v>-2.1296710000000001</c:v>
                </c:pt>
                <c:pt idx="128">
                  <c:v>-0.87938950000000005</c:v>
                </c:pt>
                <c:pt idx="129">
                  <c:v>4.3293619999999998E-2</c:v>
                </c:pt>
                <c:pt idx="130">
                  <c:v>0.36069279999999998</c:v>
                </c:pt>
                <c:pt idx="131">
                  <c:v>0.98586010000000002</c:v>
                </c:pt>
                <c:pt idx="132">
                  <c:v>1.155065</c:v>
                </c:pt>
                <c:pt idx="133">
                  <c:v>0.6069215</c:v>
                </c:pt>
                <c:pt idx="134">
                  <c:v>0.35033769999999997</c:v>
                </c:pt>
                <c:pt idx="135">
                  <c:v>0.61849799999999999</c:v>
                </c:pt>
                <c:pt idx="136">
                  <c:v>0.90443879999999999</c:v>
                </c:pt>
                <c:pt idx="137">
                  <c:v>1.130884</c:v>
                </c:pt>
                <c:pt idx="138">
                  <c:v>1.4293340000000001</c:v>
                </c:pt>
                <c:pt idx="139">
                  <c:v>1.411805</c:v>
                </c:pt>
                <c:pt idx="140">
                  <c:v>0.76206499999999999</c:v>
                </c:pt>
                <c:pt idx="141">
                  <c:v>0.420041</c:v>
                </c:pt>
                <c:pt idx="142">
                  <c:v>0.88601920000000001</c:v>
                </c:pt>
                <c:pt idx="143">
                  <c:v>1.1095390000000001</c:v>
                </c:pt>
                <c:pt idx="144">
                  <c:v>0.98550729999999997</c:v>
                </c:pt>
                <c:pt idx="145">
                  <c:v>0.58671479999999998</c:v>
                </c:pt>
                <c:pt idx="146">
                  <c:v>-0.27568880000000001</c:v>
                </c:pt>
                <c:pt idx="147">
                  <c:v>-0.28437509999999999</c:v>
                </c:pt>
                <c:pt idx="148">
                  <c:v>0.76426640000000001</c:v>
                </c:pt>
                <c:pt idx="149">
                  <c:v>0.97272959999999997</c:v>
                </c:pt>
                <c:pt idx="150">
                  <c:v>9.8853259999999998E-2</c:v>
                </c:pt>
                <c:pt idx="151">
                  <c:v>-0.14275309999999999</c:v>
                </c:pt>
                <c:pt idx="152">
                  <c:v>5.3535100000000002E-2</c:v>
                </c:pt>
                <c:pt idx="153">
                  <c:v>0.1304787</c:v>
                </c:pt>
                <c:pt idx="154">
                  <c:v>0.84873520000000002</c:v>
                </c:pt>
                <c:pt idx="155">
                  <c:v>1.235711</c:v>
                </c:pt>
                <c:pt idx="156">
                  <c:v>0.83711970000000002</c:v>
                </c:pt>
                <c:pt idx="157">
                  <c:v>0.70844030000000002</c:v>
                </c:pt>
                <c:pt idx="158">
                  <c:v>0.47953059999999997</c:v>
                </c:pt>
                <c:pt idx="159">
                  <c:v>-0.30285260000000003</c:v>
                </c:pt>
                <c:pt idx="160">
                  <c:v>-0.73879930000000005</c:v>
                </c:pt>
                <c:pt idx="161">
                  <c:v>-0.29735119999999998</c:v>
                </c:pt>
                <c:pt idx="162">
                  <c:v>-0.18518970000000001</c:v>
                </c:pt>
                <c:pt idx="163">
                  <c:v>-0.87458979999999997</c:v>
                </c:pt>
                <c:pt idx="164">
                  <c:v>-1.4907950000000001</c:v>
                </c:pt>
                <c:pt idx="165">
                  <c:v>-1.4067780000000001</c:v>
                </c:pt>
                <c:pt idx="166">
                  <c:v>0.13635710000000001</c:v>
                </c:pt>
                <c:pt idx="167">
                  <c:v>1.6160410000000001</c:v>
                </c:pt>
                <c:pt idx="168">
                  <c:v>1.0409189999999999</c:v>
                </c:pt>
                <c:pt idx="169">
                  <c:v>0.33570070000000002</c:v>
                </c:pt>
                <c:pt idx="170">
                  <c:v>0.2114924</c:v>
                </c:pt>
                <c:pt idx="171">
                  <c:v>-0.93602470000000004</c:v>
                </c:pt>
                <c:pt idx="172">
                  <c:v>-1.780961</c:v>
                </c:pt>
                <c:pt idx="173">
                  <c:v>-0.63531280000000001</c:v>
                </c:pt>
                <c:pt idx="174">
                  <c:v>1.245098</c:v>
                </c:pt>
                <c:pt idx="175">
                  <c:v>1.679532</c:v>
                </c:pt>
                <c:pt idx="176">
                  <c:v>0.859684</c:v>
                </c:pt>
                <c:pt idx="177">
                  <c:v>0.56370759999999998</c:v>
                </c:pt>
                <c:pt idx="178">
                  <c:v>0.4111456</c:v>
                </c:pt>
                <c:pt idx="179">
                  <c:v>-0.34653610000000001</c:v>
                </c:pt>
                <c:pt idx="180">
                  <c:v>-0.56407030000000002</c:v>
                </c:pt>
                <c:pt idx="181">
                  <c:v>-4.9145069999999999E-2</c:v>
                </c:pt>
                <c:pt idx="182">
                  <c:v>-0.277478</c:v>
                </c:pt>
                <c:pt idx="183">
                  <c:v>-1.2166060000000001</c:v>
                </c:pt>
                <c:pt idx="184">
                  <c:v>-1.3884989999999999</c:v>
                </c:pt>
                <c:pt idx="185">
                  <c:v>-0.86853210000000003</c:v>
                </c:pt>
                <c:pt idx="186">
                  <c:v>-0.4175624</c:v>
                </c:pt>
                <c:pt idx="187">
                  <c:v>-9.5401130000000001E-2</c:v>
                </c:pt>
                <c:pt idx="188">
                  <c:v>-0.30220900000000001</c:v>
                </c:pt>
                <c:pt idx="189">
                  <c:v>-1.0296400000000001</c:v>
                </c:pt>
                <c:pt idx="190">
                  <c:v>-1.362814</c:v>
                </c:pt>
                <c:pt idx="191">
                  <c:v>-0.85165009999999997</c:v>
                </c:pt>
                <c:pt idx="192">
                  <c:v>-0.56588269999999996</c:v>
                </c:pt>
                <c:pt idx="193">
                  <c:v>-1.477069</c:v>
                </c:pt>
                <c:pt idx="194">
                  <c:v>-1.6805509999999999</c:v>
                </c:pt>
                <c:pt idx="195">
                  <c:v>-8.4521830000000006E-2</c:v>
                </c:pt>
                <c:pt idx="196">
                  <c:v>0.75387979999999999</c:v>
                </c:pt>
                <c:pt idx="197">
                  <c:v>0.54664009999999996</c:v>
                </c:pt>
                <c:pt idx="198">
                  <c:v>0.97625039999999996</c:v>
                </c:pt>
                <c:pt idx="199">
                  <c:v>1.276354</c:v>
                </c:pt>
                <c:pt idx="200">
                  <c:v>1.0895779999999999</c:v>
                </c:pt>
                <c:pt idx="201">
                  <c:v>0.97698260000000003</c:v>
                </c:pt>
                <c:pt idx="202">
                  <c:v>0.71196660000000001</c:v>
                </c:pt>
                <c:pt idx="203">
                  <c:v>0.2266522</c:v>
                </c:pt>
                <c:pt idx="204">
                  <c:v>-0.20975869999999999</c:v>
                </c:pt>
                <c:pt idx="205">
                  <c:v>-0.54836110000000005</c:v>
                </c:pt>
                <c:pt idx="206">
                  <c:v>-0.60614920000000005</c:v>
                </c:pt>
                <c:pt idx="207">
                  <c:v>-8.8481770000000001E-2</c:v>
                </c:pt>
                <c:pt idx="208">
                  <c:v>0.15224509999999999</c:v>
                </c:pt>
                <c:pt idx="209">
                  <c:v>-2.9697939999999999E-2</c:v>
                </c:pt>
                <c:pt idx="210">
                  <c:v>0.33881860000000003</c:v>
                </c:pt>
                <c:pt idx="211">
                  <c:v>0.64641289999999996</c:v>
                </c:pt>
                <c:pt idx="212">
                  <c:v>1.0717909999999999</c:v>
                </c:pt>
                <c:pt idx="213">
                  <c:v>2.3655110000000001</c:v>
                </c:pt>
                <c:pt idx="214">
                  <c:v>2.5797970000000001</c:v>
                </c:pt>
                <c:pt idx="215">
                  <c:v>1.3125530000000001</c:v>
                </c:pt>
                <c:pt idx="216">
                  <c:v>0.5069458</c:v>
                </c:pt>
                <c:pt idx="217">
                  <c:v>0.17294090000000001</c:v>
                </c:pt>
                <c:pt idx="218">
                  <c:v>-0.59367570000000003</c:v>
                </c:pt>
                <c:pt idx="219">
                  <c:v>-1.7428170000000001</c:v>
                </c:pt>
                <c:pt idx="220">
                  <c:v>-2.2138089999999999</c:v>
                </c:pt>
                <c:pt idx="221">
                  <c:v>-1.777704</c:v>
                </c:pt>
                <c:pt idx="222">
                  <c:v>-0.90359619999999996</c:v>
                </c:pt>
                <c:pt idx="223">
                  <c:v>0.32993689999999998</c:v>
                </c:pt>
                <c:pt idx="224">
                  <c:v>0.71036489999999997</c:v>
                </c:pt>
                <c:pt idx="225">
                  <c:v>0.39030189999999998</c:v>
                </c:pt>
                <c:pt idx="226">
                  <c:v>0.51654339999999999</c:v>
                </c:pt>
                <c:pt idx="227">
                  <c:v>0.1035302</c:v>
                </c:pt>
                <c:pt idx="228">
                  <c:v>-0.28922989999999998</c:v>
                </c:pt>
                <c:pt idx="229">
                  <c:v>0.68073629999999996</c:v>
                </c:pt>
                <c:pt idx="230">
                  <c:v>0.8629462</c:v>
                </c:pt>
                <c:pt idx="231">
                  <c:v>-0.75624840000000004</c:v>
                </c:pt>
                <c:pt idx="232">
                  <c:v>-1.562937</c:v>
                </c:pt>
                <c:pt idx="233">
                  <c:v>-0.8564427</c:v>
                </c:pt>
                <c:pt idx="234">
                  <c:v>-0.17444309999999999</c:v>
                </c:pt>
                <c:pt idx="235">
                  <c:v>0.1061255</c:v>
                </c:pt>
                <c:pt idx="236">
                  <c:v>-3.693834E-2</c:v>
                </c:pt>
                <c:pt idx="237">
                  <c:v>-0.4912108</c:v>
                </c:pt>
                <c:pt idx="238">
                  <c:v>-0.70869130000000002</c:v>
                </c:pt>
                <c:pt idx="239">
                  <c:v>-0.75155660000000002</c:v>
                </c:pt>
                <c:pt idx="240">
                  <c:v>-7.9170959999999999E-2</c:v>
                </c:pt>
                <c:pt idx="241">
                  <c:v>1.568695</c:v>
                </c:pt>
                <c:pt idx="242">
                  <c:v>1.90465</c:v>
                </c:pt>
                <c:pt idx="243">
                  <c:v>0.39265060000000002</c:v>
                </c:pt>
                <c:pt idx="244">
                  <c:v>-6.7209370000000004E-2</c:v>
                </c:pt>
                <c:pt idx="245">
                  <c:v>0.89462750000000002</c:v>
                </c:pt>
                <c:pt idx="246">
                  <c:v>1.173521</c:v>
                </c:pt>
                <c:pt idx="247">
                  <c:v>0.70715899999999998</c:v>
                </c:pt>
                <c:pt idx="248">
                  <c:v>-4.5447870000000001E-2</c:v>
                </c:pt>
                <c:pt idx="249">
                  <c:v>-1.1903030000000001</c:v>
                </c:pt>
                <c:pt idx="250">
                  <c:v>-1.8005180000000001</c:v>
                </c:pt>
                <c:pt idx="251">
                  <c:v>-1.60859</c:v>
                </c:pt>
                <c:pt idx="252">
                  <c:v>-0.60755099999999995</c:v>
                </c:pt>
                <c:pt idx="253">
                  <c:v>1.5209429999999999</c:v>
                </c:pt>
                <c:pt idx="254">
                  <c:v>2.289034</c:v>
                </c:pt>
                <c:pt idx="255">
                  <c:v>0.39352280000000001</c:v>
                </c:pt>
                <c:pt idx="256">
                  <c:v>-1.143159</c:v>
                </c:pt>
                <c:pt idx="257">
                  <c:v>-1.420045</c:v>
                </c:pt>
                <c:pt idx="258">
                  <c:v>-1.340743</c:v>
                </c:pt>
                <c:pt idx="259">
                  <c:v>-0.28775499999999998</c:v>
                </c:pt>
                <c:pt idx="260">
                  <c:v>0.94585909999999995</c:v>
                </c:pt>
                <c:pt idx="261">
                  <c:v>1.27258</c:v>
                </c:pt>
                <c:pt idx="262">
                  <c:v>1.4879340000000001</c:v>
                </c:pt>
                <c:pt idx="263">
                  <c:v>1.6881470000000001</c:v>
                </c:pt>
                <c:pt idx="264">
                  <c:v>0.52983619999999998</c:v>
                </c:pt>
                <c:pt idx="265">
                  <c:v>-1.4755910000000001</c:v>
                </c:pt>
                <c:pt idx="266">
                  <c:v>-2.3111459999999999</c:v>
                </c:pt>
                <c:pt idx="267">
                  <c:v>-1.9309590000000001</c:v>
                </c:pt>
                <c:pt idx="268">
                  <c:v>-0.8207544</c:v>
                </c:pt>
                <c:pt idx="269">
                  <c:v>0.85929999999999995</c:v>
                </c:pt>
                <c:pt idx="270">
                  <c:v>1.3153889999999999</c:v>
                </c:pt>
                <c:pt idx="271">
                  <c:v>-0.35924859999999997</c:v>
                </c:pt>
                <c:pt idx="272">
                  <c:v>-1.635702</c:v>
                </c:pt>
                <c:pt idx="273">
                  <c:v>-0.88118169999999996</c:v>
                </c:pt>
                <c:pt idx="274">
                  <c:v>-2.9056350000000002E-2</c:v>
                </c:pt>
                <c:pt idx="275">
                  <c:v>-0.30578820000000001</c:v>
                </c:pt>
                <c:pt idx="276">
                  <c:v>-0.59994009999999998</c:v>
                </c:pt>
                <c:pt idx="277">
                  <c:v>5.194961E-2</c:v>
                </c:pt>
                <c:pt idx="278">
                  <c:v>0.98217520000000003</c:v>
                </c:pt>
                <c:pt idx="279">
                  <c:v>0.5629383</c:v>
                </c:pt>
                <c:pt idx="280">
                  <c:v>-0.79888060000000005</c:v>
                </c:pt>
                <c:pt idx="281">
                  <c:v>-1.197009</c:v>
                </c:pt>
                <c:pt idx="282">
                  <c:v>-0.76230909999999996</c:v>
                </c:pt>
                <c:pt idx="283">
                  <c:v>-1.02532</c:v>
                </c:pt>
                <c:pt idx="284">
                  <c:v>-2.3642970000000001</c:v>
                </c:pt>
                <c:pt idx="285">
                  <c:v>-2.8403200000000002</c:v>
                </c:pt>
                <c:pt idx="286">
                  <c:v>-0.92236980000000002</c:v>
                </c:pt>
                <c:pt idx="287">
                  <c:v>0.79864579999999996</c:v>
                </c:pt>
                <c:pt idx="288">
                  <c:v>-0.25184319999999999</c:v>
                </c:pt>
                <c:pt idx="289">
                  <c:v>-1.932045</c:v>
                </c:pt>
                <c:pt idx="290">
                  <c:v>-1.783561</c:v>
                </c:pt>
                <c:pt idx="291">
                  <c:v>-0.57954760000000005</c:v>
                </c:pt>
                <c:pt idx="292">
                  <c:v>0.55384929999999999</c:v>
                </c:pt>
                <c:pt idx="293">
                  <c:v>1.0750519999999999</c:v>
                </c:pt>
                <c:pt idx="294">
                  <c:v>0.19680410000000001</c:v>
                </c:pt>
                <c:pt idx="295">
                  <c:v>-1.1736960000000001</c:v>
                </c:pt>
                <c:pt idx="296">
                  <c:v>-1.5082629999999999</c:v>
                </c:pt>
                <c:pt idx="297">
                  <c:v>-1.083351</c:v>
                </c:pt>
                <c:pt idx="298">
                  <c:v>2.9406330000000001E-2</c:v>
                </c:pt>
                <c:pt idx="299">
                  <c:v>1.1269210000000001</c:v>
                </c:pt>
                <c:pt idx="300">
                  <c:v>0.98233789999999999</c:v>
                </c:pt>
                <c:pt idx="301">
                  <c:v>0.99344299999999996</c:v>
                </c:pt>
                <c:pt idx="302">
                  <c:v>1.541863</c:v>
                </c:pt>
                <c:pt idx="303">
                  <c:v>1.2453970000000001</c:v>
                </c:pt>
                <c:pt idx="304">
                  <c:v>1.0298160000000001</c:v>
                </c:pt>
                <c:pt idx="305">
                  <c:v>1.177732</c:v>
                </c:pt>
                <c:pt idx="306">
                  <c:v>0.679948</c:v>
                </c:pt>
                <c:pt idx="307">
                  <c:v>0.26606000000000002</c:v>
                </c:pt>
                <c:pt idx="308">
                  <c:v>-0.36187130000000001</c:v>
                </c:pt>
                <c:pt idx="309">
                  <c:v>-1.445722</c:v>
                </c:pt>
                <c:pt idx="310">
                  <c:v>-1.3022819999999999</c:v>
                </c:pt>
                <c:pt idx="311">
                  <c:v>-9.3266130000000003E-2</c:v>
                </c:pt>
                <c:pt idx="312">
                  <c:v>0.74665400000000004</c:v>
                </c:pt>
                <c:pt idx="313">
                  <c:v>0.31893650000000001</c:v>
                </c:pt>
                <c:pt idx="314">
                  <c:v>-0.80845</c:v>
                </c:pt>
                <c:pt idx="315">
                  <c:v>-0.98149129999999996</c:v>
                </c:pt>
                <c:pt idx="316">
                  <c:v>-0.34627409999999997</c:v>
                </c:pt>
                <c:pt idx="317">
                  <c:v>0.47804740000000001</c:v>
                </c:pt>
                <c:pt idx="318">
                  <c:v>1.060603</c:v>
                </c:pt>
                <c:pt idx="319">
                  <c:v>0.62561650000000002</c:v>
                </c:pt>
                <c:pt idx="320">
                  <c:v>-4.8923679999999997E-2</c:v>
                </c:pt>
                <c:pt idx="321">
                  <c:v>-0.26178899999999999</c:v>
                </c:pt>
                <c:pt idx="322">
                  <c:v>-0.90552370000000004</c:v>
                </c:pt>
                <c:pt idx="323">
                  <c:v>-1.874231</c:v>
                </c:pt>
                <c:pt idx="324">
                  <c:v>-1.3548340000000001</c:v>
                </c:pt>
                <c:pt idx="325">
                  <c:v>0.4873884</c:v>
                </c:pt>
                <c:pt idx="326">
                  <c:v>0.46695700000000001</c:v>
                </c:pt>
                <c:pt idx="327">
                  <c:v>-1.676625</c:v>
                </c:pt>
                <c:pt idx="328">
                  <c:v>-2.12609</c:v>
                </c:pt>
                <c:pt idx="329">
                  <c:v>0.1507956</c:v>
                </c:pt>
                <c:pt idx="330">
                  <c:v>1.8688469999999999</c:v>
                </c:pt>
                <c:pt idx="331">
                  <c:v>1.6259110000000001</c:v>
                </c:pt>
                <c:pt idx="332">
                  <c:v>1.6837260000000001</c:v>
                </c:pt>
                <c:pt idx="333">
                  <c:v>1.9949250000000001</c:v>
                </c:pt>
                <c:pt idx="334">
                  <c:v>0.97521409999999997</c:v>
                </c:pt>
                <c:pt idx="335">
                  <c:v>-0.452349</c:v>
                </c:pt>
                <c:pt idx="336">
                  <c:v>-1.3157350000000001</c:v>
                </c:pt>
                <c:pt idx="337">
                  <c:v>-1.422428</c:v>
                </c:pt>
                <c:pt idx="338">
                  <c:v>-0.54472399999999999</c:v>
                </c:pt>
                <c:pt idx="339">
                  <c:v>0.8840633</c:v>
                </c:pt>
                <c:pt idx="340">
                  <c:v>1.065463</c:v>
                </c:pt>
                <c:pt idx="341">
                  <c:v>-0.10819910000000001</c:v>
                </c:pt>
                <c:pt idx="342">
                  <c:v>2.0549999999999999E-2</c:v>
                </c:pt>
                <c:pt idx="343">
                  <c:v>1.1753929999999999</c:v>
                </c:pt>
                <c:pt idx="344">
                  <c:v>1.1870620000000001</c:v>
                </c:pt>
                <c:pt idx="345">
                  <c:v>0.35990820000000001</c:v>
                </c:pt>
                <c:pt idx="346">
                  <c:v>-0.61656509999999998</c:v>
                </c:pt>
                <c:pt idx="347">
                  <c:v>-1.325231</c:v>
                </c:pt>
                <c:pt idx="348">
                  <c:v>-0.90121649999999998</c:v>
                </c:pt>
                <c:pt idx="349">
                  <c:v>-2.0766239999999998E-2</c:v>
                </c:pt>
                <c:pt idx="350">
                  <c:v>-0.38522139999999999</c:v>
                </c:pt>
                <c:pt idx="351">
                  <c:v>-1.89151</c:v>
                </c:pt>
                <c:pt idx="352">
                  <c:v>-2.078846</c:v>
                </c:pt>
                <c:pt idx="353">
                  <c:v>0.32332509999999998</c:v>
                </c:pt>
                <c:pt idx="354">
                  <c:v>2.0915849999999998</c:v>
                </c:pt>
                <c:pt idx="355">
                  <c:v>1.089647</c:v>
                </c:pt>
                <c:pt idx="356">
                  <c:v>-3.8558950000000002E-2</c:v>
                </c:pt>
                <c:pt idx="357">
                  <c:v>0.37248429999999999</c:v>
                </c:pt>
                <c:pt idx="358">
                  <c:v>1.0687599999999999</c:v>
                </c:pt>
                <c:pt idx="359">
                  <c:v>0.60212790000000005</c:v>
                </c:pt>
                <c:pt idx="360">
                  <c:v>-0.63678849999999998</c:v>
                </c:pt>
                <c:pt idx="361">
                  <c:v>-0.99589989999999995</c:v>
                </c:pt>
                <c:pt idx="362">
                  <c:v>-0.52057960000000003</c:v>
                </c:pt>
                <c:pt idx="363">
                  <c:v>-0.1019838</c:v>
                </c:pt>
                <c:pt idx="364">
                  <c:v>0.63417500000000004</c:v>
                </c:pt>
                <c:pt idx="365">
                  <c:v>1.3572070000000001</c:v>
                </c:pt>
                <c:pt idx="366">
                  <c:v>0.85064550000000005</c:v>
                </c:pt>
                <c:pt idx="367">
                  <c:v>-0.3111371</c:v>
                </c:pt>
                <c:pt idx="368">
                  <c:v>-0.99447010000000002</c:v>
                </c:pt>
                <c:pt idx="369">
                  <c:v>-1.264572</c:v>
                </c:pt>
                <c:pt idx="370">
                  <c:v>-1.329685</c:v>
                </c:pt>
                <c:pt idx="371">
                  <c:v>-1.218798</c:v>
                </c:pt>
                <c:pt idx="372">
                  <c:v>-0.35517339999999997</c:v>
                </c:pt>
                <c:pt idx="373">
                  <c:v>1.2061710000000001</c:v>
                </c:pt>
                <c:pt idx="374">
                  <c:v>1.5181659999999999</c:v>
                </c:pt>
                <c:pt idx="375">
                  <c:v>9.6119099999999999E-2</c:v>
                </c:pt>
                <c:pt idx="376">
                  <c:v>-1.839394</c:v>
                </c:pt>
                <c:pt idx="377">
                  <c:v>-2.7757559999999999</c:v>
                </c:pt>
                <c:pt idx="378">
                  <c:v>-1.6954929999999999</c:v>
                </c:pt>
                <c:pt idx="379">
                  <c:v>-0.96020159999999999</c:v>
                </c:pt>
                <c:pt idx="380">
                  <c:v>-1.282381</c:v>
                </c:pt>
                <c:pt idx="381">
                  <c:v>-0.2504709</c:v>
                </c:pt>
                <c:pt idx="382">
                  <c:v>1.1893009999999999</c:v>
                </c:pt>
                <c:pt idx="383">
                  <c:v>1.0585770000000001</c:v>
                </c:pt>
                <c:pt idx="384">
                  <c:v>-0.1451855</c:v>
                </c:pt>
                <c:pt idx="385">
                  <c:v>-0.62423839999999997</c:v>
                </c:pt>
                <c:pt idx="386">
                  <c:v>-8.1092899999999996E-2</c:v>
                </c:pt>
                <c:pt idx="387">
                  <c:v>-0.42989640000000001</c:v>
                </c:pt>
                <c:pt idx="388">
                  <c:v>-1.312181</c:v>
                </c:pt>
                <c:pt idx="389">
                  <c:v>-0.72547300000000003</c:v>
                </c:pt>
                <c:pt idx="390">
                  <c:v>0.43319849999999999</c:v>
                </c:pt>
                <c:pt idx="391">
                  <c:v>0.78008370000000005</c:v>
                </c:pt>
                <c:pt idx="392">
                  <c:v>0.73398390000000002</c:v>
                </c:pt>
                <c:pt idx="393">
                  <c:v>0.35641089999999997</c:v>
                </c:pt>
                <c:pt idx="394">
                  <c:v>-0.1148503</c:v>
                </c:pt>
                <c:pt idx="395">
                  <c:v>-0.1368016</c:v>
                </c:pt>
                <c:pt idx="396">
                  <c:v>-0.28652100000000003</c:v>
                </c:pt>
                <c:pt idx="397">
                  <c:v>-0.2886997</c:v>
                </c:pt>
                <c:pt idx="398">
                  <c:v>0.98991689999999999</c:v>
                </c:pt>
                <c:pt idx="399">
                  <c:v>2.4058440000000001</c:v>
                </c:pt>
                <c:pt idx="400">
                  <c:v>2.2243819999999999</c:v>
                </c:pt>
                <c:pt idx="401">
                  <c:v>0.63330980000000003</c:v>
                </c:pt>
                <c:pt idx="402">
                  <c:v>-1.5191159999999999</c:v>
                </c:pt>
                <c:pt idx="403">
                  <c:v>-2.3867780000000001</c:v>
                </c:pt>
                <c:pt idx="404">
                  <c:v>-1.2812250000000001</c:v>
                </c:pt>
                <c:pt idx="405">
                  <c:v>-0.38116</c:v>
                </c:pt>
                <c:pt idx="406">
                  <c:v>-0.3939858</c:v>
                </c:pt>
                <c:pt idx="407">
                  <c:v>-1.128363</c:v>
                </c:pt>
                <c:pt idx="408">
                  <c:v>-1.859863</c:v>
                </c:pt>
                <c:pt idx="409">
                  <c:v>-0.79098369999999996</c:v>
                </c:pt>
                <c:pt idx="410">
                  <c:v>0.49027150000000003</c:v>
                </c:pt>
                <c:pt idx="411">
                  <c:v>0.1895973</c:v>
                </c:pt>
                <c:pt idx="412">
                  <c:v>-0.59378280000000006</c:v>
                </c:pt>
                <c:pt idx="413">
                  <c:v>-1.003226</c:v>
                </c:pt>
                <c:pt idx="414">
                  <c:v>-0.28595939999999997</c:v>
                </c:pt>
                <c:pt idx="415">
                  <c:v>0.83225119999999997</c:v>
                </c:pt>
                <c:pt idx="416">
                  <c:v>0.65037929999999999</c:v>
                </c:pt>
                <c:pt idx="417">
                  <c:v>1.741784E-2</c:v>
                </c:pt>
                <c:pt idx="418">
                  <c:v>-0.28344720000000001</c:v>
                </c:pt>
                <c:pt idx="419">
                  <c:v>-0.66703440000000003</c:v>
                </c:pt>
                <c:pt idx="420">
                  <c:v>-0.1454222</c:v>
                </c:pt>
                <c:pt idx="421">
                  <c:v>1.1242650000000001</c:v>
                </c:pt>
                <c:pt idx="422">
                  <c:v>1.2951680000000001</c:v>
                </c:pt>
                <c:pt idx="423">
                  <c:v>0.37074610000000002</c:v>
                </c:pt>
                <c:pt idx="424">
                  <c:v>-1.0685309999999999</c:v>
                </c:pt>
                <c:pt idx="425">
                  <c:v>-1.8103400000000001</c:v>
                </c:pt>
                <c:pt idx="426">
                  <c:v>-0.65742690000000004</c:v>
                </c:pt>
                <c:pt idx="427">
                  <c:v>0.40972969999999997</c:v>
                </c:pt>
                <c:pt idx="428">
                  <c:v>0.28000409999999998</c:v>
                </c:pt>
                <c:pt idx="429">
                  <c:v>0.44048910000000002</c:v>
                </c:pt>
                <c:pt idx="430">
                  <c:v>1.188099</c:v>
                </c:pt>
                <c:pt idx="431">
                  <c:v>0.95151920000000001</c:v>
                </c:pt>
                <c:pt idx="432">
                  <c:v>-0.43100670000000002</c:v>
                </c:pt>
                <c:pt idx="433">
                  <c:v>-0.68632910000000003</c:v>
                </c:pt>
                <c:pt idx="434">
                  <c:v>0.26709480000000002</c:v>
                </c:pt>
                <c:pt idx="435">
                  <c:v>0.60217960000000004</c:v>
                </c:pt>
                <c:pt idx="436">
                  <c:v>0.18455360000000001</c:v>
                </c:pt>
                <c:pt idx="437">
                  <c:v>-0.30040410000000001</c:v>
                </c:pt>
                <c:pt idx="438">
                  <c:v>-0.48758970000000001</c:v>
                </c:pt>
                <c:pt idx="439">
                  <c:v>-0.69059590000000004</c:v>
                </c:pt>
                <c:pt idx="440">
                  <c:v>-1.4482999999999999</c:v>
                </c:pt>
                <c:pt idx="441">
                  <c:v>-1.673581</c:v>
                </c:pt>
                <c:pt idx="442">
                  <c:v>1.2836530000000001E-2</c:v>
                </c:pt>
                <c:pt idx="443">
                  <c:v>1.842384</c:v>
                </c:pt>
                <c:pt idx="444">
                  <c:v>1.4122129999999999</c:v>
                </c:pt>
                <c:pt idx="445">
                  <c:v>7.2578829999999997E-3</c:v>
                </c:pt>
                <c:pt idx="446">
                  <c:v>-0.39982640000000003</c:v>
                </c:pt>
                <c:pt idx="447">
                  <c:v>-0.48857990000000001</c:v>
                </c:pt>
                <c:pt idx="448">
                  <c:v>-0.46202969999999999</c:v>
                </c:pt>
                <c:pt idx="449">
                  <c:v>-0.2025912</c:v>
                </c:pt>
                <c:pt idx="450">
                  <c:v>-0.60965380000000002</c:v>
                </c:pt>
                <c:pt idx="451">
                  <c:v>-0.5247404</c:v>
                </c:pt>
                <c:pt idx="452">
                  <c:v>0.2747851</c:v>
                </c:pt>
                <c:pt idx="453">
                  <c:v>0.25517069999999997</c:v>
                </c:pt>
                <c:pt idx="454">
                  <c:v>4.7221249999999999E-2</c:v>
                </c:pt>
                <c:pt idx="455">
                  <c:v>-3.9246549999999998E-2</c:v>
                </c:pt>
                <c:pt idx="456">
                  <c:v>-0.41846349999999999</c:v>
                </c:pt>
                <c:pt idx="457">
                  <c:v>-0.67882640000000005</c:v>
                </c:pt>
                <c:pt idx="458">
                  <c:v>-0.54573879999999997</c:v>
                </c:pt>
                <c:pt idx="459">
                  <c:v>-6.0240200000000001E-2</c:v>
                </c:pt>
                <c:pt idx="460">
                  <c:v>-0.26433269999999998</c:v>
                </c:pt>
                <c:pt idx="461">
                  <c:v>-1.333083</c:v>
                </c:pt>
                <c:pt idx="462">
                  <c:v>-1.746216</c:v>
                </c:pt>
                <c:pt idx="463">
                  <c:v>-1.926258</c:v>
                </c:pt>
                <c:pt idx="464">
                  <c:v>-2.0201950000000002</c:v>
                </c:pt>
                <c:pt idx="465">
                  <c:v>-0.24063380000000001</c:v>
                </c:pt>
                <c:pt idx="466">
                  <c:v>2.1453959999999999</c:v>
                </c:pt>
                <c:pt idx="467">
                  <c:v>2.5217640000000001</c:v>
                </c:pt>
                <c:pt idx="468">
                  <c:v>1.4099060000000001</c:v>
                </c:pt>
                <c:pt idx="469">
                  <c:v>0.84343590000000002</c:v>
                </c:pt>
                <c:pt idx="470">
                  <c:v>1.438158</c:v>
                </c:pt>
                <c:pt idx="471">
                  <c:v>1.6790069999999999</c:v>
                </c:pt>
                <c:pt idx="472">
                  <c:v>0.61165480000000005</c:v>
                </c:pt>
                <c:pt idx="473">
                  <c:v>-0.17486260000000001</c:v>
                </c:pt>
                <c:pt idx="474">
                  <c:v>0.14549570000000001</c:v>
                </c:pt>
                <c:pt idx="475">
                  <c:v>0.1633387</c:v>
                </c:pt>
                <c:pt idx="476">
                  <c:v>-0.31341619999999998</c:v>
                </c:pt>
                <c:pt idx="477">
                  <c:v>-0.32513920000000002</c:v>
                </c:pt>
                <c:pt idx="478">
                  <c:v>-0.4610033</c:v>
                </c:pt>
                <c:pt idx="479">
                  <c:v>-0.84891970000000005</c:v>
                </c:pt>
                <c:pt idx="480">
                  <c:v>-0.48909249999999999</c:v>
                </c:pt>
                <c:pt idx="481">
                  <c:v>-0.25244100000000003</c:v>
                </c:pt>
                <c:pt idx="482">
                  <c:v>-0.65273680000000001</c:v>
                </c:pt>
                <c:pt idx="483">
                  <c:v>-0.47703689999999999</c:v>
                </c:pt>
                <c:pt idx="484">
                  <c:v>0.30872090000000002</c:v>
                </c:pt>
                <c:pt idx="485">
                  <c:v>1.210035</c:v>
                </c:pt>
                <c:pt idx="486">
                  <c:v>1.3212459999999999</c:v>
                </c:pt>
                <c:pt idx="487">
                  <c:v>-0.37731989999999999</c:v>
                </c:pt>
                <c:pt idx="488">
                  <c:v>-1.580241</c:v>
                </c:pt>
                <c:pt idx="489">
                  <c:v>-1.0602799999999999</c:v>
                </c:pt>
                <c:pt idx="490">
                  <c:v>-1.1361460000000001</c:v>
                </c:pt>
                <c:pt idx="491">
                  <c:v>-0.92806670000000002</c:v>
                </c:pt>
                <c:pt idx="492">
                  <c:v>0.14903140000000001</c:v>
                </c:pt>
                <c:pt idx="493">
                  <c:v>1.1345179999999999E-3</c:v>
                </c:pt>
                <c:pt idx="494">
                  <c:v>-0.57183799999999996</c:v>
                </c:pt>
                <c:pt idx="495">
                  <c:v>-0.64696410000000004</c:v>
                </c:pt>
                <c:pt idx="496">
                  <c:v>-0.48933389999999999</c:v>
                </c:pt>
                <c:pt idx="497">
                  <c:v>-3.7975700000000001E-2</c:v>
                </c:pt>
                <c:pt idx="498">
                  <c:v>5.183343E-2</c:v>
                </c:pt>
                <c:pt idx="499">
                  <c:v>0.15418789999999999</c:v>
                </c:pt>
                <c:pt idx="500">
                  <c:v>0.4380983</c:v>
                </c:pt>
                <c:pt idx="501">
                  <c:v>-0.30872650000000001</c:v>
                </c:pt>
                <c:pt idx="502">
                  <c:v>-1.2639609999999999</c:v>
                </c:pt>
                <c:pt idx="503">
                  <c:v>-1.0547930000000001</c:v>
                </c:pt>
                <c:pt idx="504">
                  <c:v>-0.57719039999999999</c:v>
                </c:pt>
                <c:pt idx="505">
                  <c:v>-0.7361335</c:v>
                </c:pt>
                <c:pt idx="506">
                  <c:v>-1.5980749999999999</c:v>
                </c:pt>
                <c:pt idx="507">
                  <c:v>-1.8210809999999999</c:v>
                </c:pt>
                <c:pt idx="508">
                  <c:v>0.14002809999999999</c:v>
                </c:pt>
                <c:pt idx="509">
                  <c:v>1.9293</c:v>
                </c:pt>
                <c:pt idx="510">
                  <c:v>1.1498980000000001</c:v>
                </c:pt>
                <c:pt idx="511">
                  <c:v>-0.66361130000000002</c:v>
                </c:pt>
                <c:pt idx="512">
                  <c:v>-1.8405119999999999</c:v>
                </c:pt>
                <c:pt idx="513">
                  <c:v>-1.8992910000000001</c:v>
                </c:pt>
                <c:pt idx="514">
                  <c:v>-0.64875720000000003</c:v>
                </c:pt>
                <c:pt idx="515">
                  <c:v>0.42194910000000002</c:v>
                </c:pt>
                <c:pt idx="516">
                  <c:v>-0.21882289999999999</c:v>
                </c:pt>
                <c:pt idx="517">
                  <c:v>-1.0025379999999999</c:v>
                </c:pt>
                <c:pt idx="518">
                  <c:v>-0.4621574</c:v>
                </c:pt>
                <c:pt idx="519">
                  <c:v>0.43855060000000001</c:v>
                </c:pt>
                <c:pt idx="520">
                  <c:v>1.0937129999999999</c:v>
                </c:pt>
                <c:pt idx="521">
                  <c:v>0.94462190000000001</c:v>
                </c:pt>
                <c:pt idx="522">
                  <c:v>-0.1840272</c:v>
                </c:pt>
                <c:pt idx="523">
                  <c:v>-0.73858480000000004</c:v>
                </c:pt>
                <c:pt idx="524">
                  <c:v>-0.61547280000000004</c:v>
                </c:pt>
                <c:pt idx="525">
                  <c:v>-0.39813310000000002</c:v>
                </c:pt>
                <c:pt idx="526">
                  <c:v>0.19957150000000001</c:v>
                </c:pt>
                <c:pt idx="527">
                  <c:v>0.23248350000000001</c:v>
                </c:pt>
                <c:pt idx="528">
                  <c:v>-0.50091940000000001</c:v>
                </c:pt>
                <c:pt idx="529">
                  <c:v>-0.41833310000000001</c:v>
                </c:pt>
                <c:pt idx="530">
                  <c:v>0.6228534</c:v>
                </c:pt>
                <c:pt idx="531">
                  <c:v>0.73474609999999996</c:v>
                </c:pt>
                <c:pt idx="532">
                  <c:v>0.33241320000000002</c:v>
                </c:pt>
                <c:pt idx="533">
                  <c:v>0.49487219999999998</c:v>
                </c:pt>
                <c:pt idx="534">
                  <c:v>-1.535458E-2</c:v>
                </c:pt>
                <c:pt idx="535">
                  <c:v>0.11973590000000001</c:v>
                </c:pt>
                <c:pt idx="536">
                  <c:v>1.0685070000000001</c:v>
                </c:pt>
                <c:pt idx="537">
                  <c:v>7.1040790000000006E-2</c:v>
                </c:pt>
                <c:pt idx="538">
                  <c:v>-1.5441879999999999</c:v>
                </c:pt>
                <c:pt idx="539">
                  <c:v>-1.7464599999999999</c:v>
                </c:pt>
                <c:pt idx="540">
                  <c:v>-1.1457029999999999</c:v>
                </c:pt>
                <c:pt idx="541">
                  <c:v>-0.49026609999999998</c:v>
                </c:pt>
                <c:pt idx="542">
                  <c:v>-0.21731429999999999</c:v>
                </c:pt>
                <c:pt idx="543">
                  <c:v>-0.1685963</c:v>
                </c:pt>
                <c:pt idx="544">
                  <c:v>-0.62884899999999999</c:v>
                </c:pt>
                <c:pt idx="545">
                  <c:v>-1.2945930000000001</c:v>
                </c:pt>
                <c:pt idx="546">
                  <c:v>-0.54449130000000001</c:v>
                </c:pt>
                <c:pt idx="547">
                  <c:v>0.31220419999999999</c:v>
                </c:pt>
                <c:pt idx="548">
                  <c:v>-0.4146532</c:v>
                </c:pt>
                <c:pt idx="549">
                  <c:v>-0.60115730000000001</c:v>
                </c:pt>
                <c:pt idx="550">
                  <c:v>0.28226420000000002</c:v>
                </c:pt>
                <c:pt idx="551">
                  <c:v>-0.1115288</c:v>
                </c:pt>
                <c:pt idx="552">
                  <c:v>-1.1366339999999999</c:v>
                </c:pt>
                <c:pt idx="553">
                  <c:v>-0.3001451</c:v>
                </c:pt>
                <c:pt idx="554">
                  <c:v>0.7465735</c:v>
                </c:pt>
                <c:pt idx="555">
                  <c:v>-6.172859E-2</c:v>
                </c:pt>
                <c:pt idx="556">
                  <c:v>-0.15049879999999999</c:v>
                </c:pt>
                <c:pt idx="557">
                  <c:v>0.97569229999999996</c:v>
                </c:pt>
                <c:pt idx="558">
                  <c:v>0.56352559999999996</c:v>
                </c:pt>
                <c:pt idx="559">
                  <c:v>-0.54937210000000003</c:v>
                </c:pt>
                <c:pt idx="560">
                  <c:v>-0.40433829999999998</c:v>
                </c:pt>
                <c:pt idx="561">
                  <c:v>8.0200080000000007E-2</c:v>
                </c:pt>
                <c:pt idx="562">
                  <c:v>-0.53654520000000006</c:v>
                </c:pt>
                <c:pt idx="563">
                  <c:v>-1.37371</c:v>
                </c:pt>
                <c:pt idx="564">
                  <c:v>-0.7432358</c:v>
                </c:pt>
                <c:pt idx="565">
                  <c:v>0.23248920000000001</c:v>
                </c:pt>
                <c:pt idx="566">
                  <c:v>-0.241039</c:v>
                </c:pt>
                <c:pt idx="567">
                  <c:v>-1.2538400000000001</c:v>
                </c:pt>
                <c:pt idx="568">
                  <c:v>-0.79291639999999997</c:v>
                </c:pt>
                <c:pt idx="569">
                  <c:v>0.48238940000000002</c:v>
                </c:pt>
              </c:numCache>
            </c:numRef>
          </c:xVal>
          <c:yVal>
            <c:numRef>
              <c:f>'HBM IV Curves Data'!$K$5:$K$574</c:f>
              <c:numCache>
                <c:formatCode>General</c:formatCode>
                <c:ptCount val="570"/>
                <c:pt idx="0">
                  <c:v>0.29297250000000002</c:v>
                </c:pt>
                <c:pt idx="1">
                  <c:v>0.30533709999999997</c:v>
                </c:pt>
                <c:pt idx="2">
                  <c:v>0.30882720000000002</c:v>
                </c:pt>
                <c:pt idx="3">
                  <c:v>0.29628500000000002</c:v>
                </c:pt>
                <c:pt idx="4">
                  <c:v>0.2828521</c:v>
                </c:pt>
                <c:pt idx="5">
                  <c:v>0.27397519999999997</c:v>
                </c:pt>
                <c:pt idx="6">
                  <c:v>0.26487290000000002</c:v>
                </c:pt>
                <c:pt idx="7">
                  <c:v>0.26698</c:v>
                </c:pt>
                <c:pt idx="8">
                  <c:v>0.28076230000000002</c:v>
                </c:pt>
                <c:pt idx="9">
                  <c:v>0.28469870000000003</c:v>
                </c:pt>
                <c:pt idx="10">
                  <c:v>0.28007009999999999</c:v>
                </c:pt>
                <c:pt idx="11">
                  <c:v>0.28413430000000001</c:v>
                </c:pt>
                <c:pt idx="12">
                  <c:v>0.28807959999999999</c:v>
                </c:pt>
                <c:pt idx="13">
                  <c:v>0.27975319999999998</c:v>
                </c:pt>
                <c:pt idx="14">
                  <c:v>0.2728025</c:v>
                </c:pt>
                <c:pt idx="15">
                  <c:v>0.27784819999999999</c:v>
                </c:pt>
                <c:pt idx="16">
                  <c:v>0.28117310000000001</c:v>
                </c:pt>
                <c:pt idx="17">
                  <c:v>0.26678069999999998</c:v>
                </c:pt>
                <c:pt idx="18">
                  <c:v>0.24641779999999999</c:v>
                </c:pt>
                <c:pt idx="19">
                  <c:v>0.24826090000000001</c:v>
                </c:pt>
                <c:pt idx="20">
                  <c:v>0.26355479999999998</c:v>
                </c:pt>
                <c:pt idx="21">
                  <c:v>0.2593259</c:v>
                </c:pt>
                <c:pt idx="22">
                  <c:v>0.2454411</c:v>
                </c:pt>
                <c:pt idx="23">
                  <c:v>0.24838499999999999</c:v>
                </c:pt>
                <c:pt idx="24">
                  <c:v>0.25290370000000001</c:v>
                </c:pt>
                <c:pt idx="25">
                  <c:v>0.24278620000000001</c:v>
                </c:pt>
                <c:pt idx="26">
                  <c:v>0.24056069999999999</c:v>
                </c:pt>
                <c:pt idx="27">
                  <c:v>0.25833729999999999</c:v>
                </c:pt>
                <c:pt idx="28">
                  <c:v>0.27277449999999998</c:v>
                </c:pt>
                <c:pt idx="29">
                  <c:v>0.26669029999999999</c:v>
                </c:pt>
                <c:pt idx="30">
                  <c:v>0.25157109999999999</c:v>
                </c:pt>
                <c:pt idx="31">
                  <c:v>0.2475204</c:v>
                </c:pt>
                <c:pt idx="32">
                  <c:v>0.25397989999999998</c:v>
                </c:pt>
                <c:pt idx="33">
                  <c:v>0.25648989999999999</c:v>
                </c:pt>
                <c:pt idx="34">
                  <c:v>0.25259520000000002</c:v>
                </c:pt>
                <c:pt idx="35">
                  <c:v>0.24682200000000001</c:v>
                </c:pt>
                <c:pt idx="36">
                  <c:v>0.23840020000000001</c:v>
                </c:pt>
                <c:pt idx="37">
                  <c:v>0.230265</c:v>
                </c:pt>
                <c:pt idx="38">
                  <c:v>0.23256450000000001</c:v>
                </c:pt>
                <c:pt idx="39">
                  <c:v>0.24190400000000001</c:v>
                </c:pt>
                <c:pt idx="40">
                  <c:v>0.24821960000000001</c:v>
                </c:pt>
                <c:pt idx="41">
                  <c:v>0.25113669999999999</c:v>
                </c:pt>
                <c:pt idx="42">
                  <c:v>0.24932409999999999</c:v>
                </c:pt>
                <c:pt idx="43">
                  <c:v>0.2434886</c:v>
                </c:pt>
                <c:pt idx="44">
                  <c:v>0.2392589</c:v>
                </c:pt>
                <c:pt idx="45">
                  <c:v>0.23417569999999999</c:v>
                </c:pt>
                <c:pt idx="46">
                  <c:v>0.22594529999999999</c:v>
                </c:pt>
                <c:pt idx="47">
                  <c:v>0.23128480000000001</c:v>
                </c:pt>
                <c:pt idx="48">
                  <c:v>0.24554100000000001</c:v>
                </c:pt>
                <c:pt idx="49">
                  <c:v>0.23610780000000001</c:v>
                </c:pt>
                <c:pt idx="50">
                  <c:v>0.21471519999999999</c:v>
                </c:pt>
                <c:pt idx="51">
                  <c:v>0.2129866</c:v>
                </c:pt>
                <c:pt idx="52">
                  <c:v>0.22061449999999999</c:v>
                </c:pt>
                <c:pt idx="53">
                  <c:v>0.21618270000000001</c:v>
                </c:pt>
                <c:pt idx="54">
                  <c:v>0.2053545</c:v>
                </c:pt>
                <c:pt idx="55">
                  <c:v>0.2075756</c:v>
                </c:pt>
                <c:pt idx="56">
                  <c:v>0.21827279999999999</c:v>
                </c:pt>
                <c:pt idx="57">
                  <c:v>0.2191999</c:v>
                </c:pt>
                <c:pt idx="58">
                  <c:v>0.21571009999999999</c:v>
                </c:pt>
                <c:pt idx="59">
                  <c:v>0.21791540000000001</c:v>
                </c:pt>
                <c:pt idx="60">
                  <c:v>0.21846869999999999</c:v>
                </c:pt>
                <c:pt idx="61">
                  <c:v>0.21038589999999999</c:v>
                </c:pt>
                <c:pt idx="62">
                  <c:v>0.1998801</c:v>
                </c:pt>
                <c:pt idx="63">
                  <c:v>0.19271679999999999</c:v>
                </c:pt>
                <c:pt idx="64">
                  <c:v>0.18852430000000001</c:v>
                </c:pt>
                <c:pt idx="65">
                  <c:v>0.19298019999999999</c:v>
                </c:pt>
                <c:pt idx="66">
                  <c:v>0.2037706</c:v>
                </c:pt>
                <c:pt idx="67">
                  <c:v>0.20757349999999999</c:v>
                </c:pt>
                <c:pt idx="68">
                  <c:v>0.20395279999999999</c:v>
                </c:pt>
                <c:pt idx="69">
                  <c:v>0.19632369999999999</c:v>
                </c:pt>
                <c:pt idx="70">
                  <c:v>0.19048599999999999</c:v>
                </c:pt>
                <c:pt idx="71">
                  <c:v>0.19221830000000001</c:v>
                </c:pt>
                <c:pt idx="72">
                  <c:v>0.19209789999999999</c:v>
                </c:pt>
                <c:pt idx="73">
                  <c:v>0.18991540000000001</c:v>
                </c:pt>
                <c:pt idx="74">
                  <c:v>0.19199079999999999</c:v>
                </c:pt>
                <c:pt idx="75">
                  <c:v>0.19400419999999999</c:v>
                </c:pt>
                <c:pt idx="76">
                  <c:v>0.190973</c:v>
                </c:pt>
                <c:pt idx="77">
                  <c:v>0.1830772</c:v>
                </c:pt>
                <c:pt idx="78">
                  <c:v>0.1822387</c:v>
                </c:pt>
                <c:pt idx="79">
                  <c:v>0.19250030000000001</c:v>
                </c:pt>
                <c:pt idx="80">
                  <c:v>0.2005556</c:v>
                </c:pt>
                <c:pt idx="81">
                  <c:v>0.19565189999999999</c:v>
                </c:pt>
                <c:pt idx="82">
                  <c:v>0.18249019999999999</c:v>
                </c:pt>
                <c:pt idx="83">
                  <c:v>0.17845659999999999</c:v>
                </c:pt>
                <c:pt idx="84">
                  <c:v>0.18284919999999999</c:v>
                </c:pt>
                <c:pt idx="85">
                  <c:v>0.18194940000000001</c:v>
                </c:pt>
                <c:pt idx="86">
                  <c:v>0.179503</c:v>
                </c:pt>
                <c:pt idx="87">
                  <c:v>0.1835117</c:v>
                </c:pt>
                <c:pt idx="88">
                  <c:v>0.1855349</c:v>
                </c:pt>
                <c:pt idx="89">
                  <c:v>0.17428950000000001</c:v>
                </c:pt>
                <c:pt idx="90">
                  <c:v>0.16457620000000001</c:v>
                </c:pt>
                <c:pt idx="91">
                  <c:v>0.17255280000000001</c:v>
                </c:pt>
                <c:pt idx="92">
                  <c:v>0.17738300000000001</c:v>
                </c:pt>
                <c:pt idx="93">
                  <c:v>0.16656989999999999</c:v>
                </c:pt>
                <c:pt idx="94">
                  <c:v>0.164493</c:v>
                </c:pt>
                <c:pt idx="95">
                  <c:v>0.17275389999999999</c:v>
                </c:pt>
                <c:pt idx="96">
                  <c:v>0.16798979999999999</c:v>
                </c:pt>
                <c:pt idx="97">
                  <c:v>0.15591869999999999</c:v>
                </c:pt>
                <c:pt idx="98">
                  <c:v>0.15259220000000001</c:v>
                </c:pt>
                <c:pt idx="99">
                  <c:v>0.15490399999999999</c:v>
                </c:pt>
                <c:pt idx="100">
                  <c:v>0.1599874</c:v>
                </c:pt>
                <c:pt idx="101">
                  <c:v>0.1709871</c:v>
                </c:pt>
                <c:pt idx="102">
                  <c:v>0.1798033</c:v>
                </c:pt>
                <c:pt idx="103">
                  <c:v>0.1745411</c:v>
                </c:pt>
                <c:pt idx="104">
                  <c:v>0.15986349999999999</c:v>
                </c:pt>
                <c:pt idx="105">
                  <c:v>0.15218599999999999</c:v>
                </c:pt>
                <c:pt idx="106">
                  <c:v>0.15734609999999999</c:v>
                </c:pt>
                <c:pt idx="107">
                  <c:v>0.16142280000000001</c:v>
                </c:pt>
                <c:pt idx="108">
                  <c:v>0.1568688</c:v>
                </c:pt>
                <c:pt idx="109">
                  <c:v>0.1554026</c:v>
                </c:pt>
                <c:pt idx="110">
                  <c:v>0.15969649999999999</c:v>
                </c:pt>
                <c:pt idx="111">
                  <c:v>0.1578917</c:v>
                </c:pt>
                <c:pt idx="112">
                  <c:v>0.15467059999999999</c:v>
                </c:pt>
                <c:pt idx="113">
                  <c:v>0.15627769999999999</c:v>
                </c:pt>
                <c:pt idx="114">
                  <c:v>0.14967250000000001</c:v>
                </c:pt>
                <c:pt idx="115">
                  <c:v>0.14360029999999999</c:v>
                </c:pt>
                <c:pt idx="116">
                  <c:v>0.1483952</c:v>
                </c:pt>
                <c:pt idx="117">
                  <c:v>0.141653</c:v>
                </c:pt>
                <c:pt idx="118">
                  <c:v>0.12648529999999999</c:v>
                </c:pt>
                <c:pt idx="119">
                  <c:v>0.12554979999999999</c:v>
                </c:pt>
                <c:pt idx="120">
                  <c:v>0.12573590000000001</c:v>
                </c:pt>
                <c:pt idx="121">
                  <c:v>0.12223779999999999</c:v>
                </c:pt>
                <c:pt idx="122">
                  <c:v>0.1290607</c:v>
                </c:pt>
                <c:pt idx="123">
                  <c:v>0.1342516</c:v>
                </c:pt>
                <c:pt idx="124">
                  <c:v>0.13189429999999999</c:v>
                </c:pt>
                <c:pt idx="125">
                  <c:v>0.13037660000000001</c:v>
                </c:pt>
                <c:pt idx="126">
                  <c:v>0.1284052</c:v>
                </c:pt>
                <c:pt idx="127">
                  <c:v>0.13264899999999999</c:v>
                </c:pt>
                <c:pt idx="128">
                  <c:v>0.14349909999999999</c:v>
                </c:pt>
                <c:pt idx="129">
                  <c:v>0.1412178</c:v>
                </c:pt>
                <c:pt idx="130">
                  <c:v>0.12913230000000001</c:v>
                </c:pt>
                <c:pt idx="131">
                  <c:v>0.12812209999999999</c:v>
                </c:pt>
                <c:pt idx="132">
                  <c:v>0.12987960000000001</c:v>
                </c:pt>
                <c:pt idx="133">
                  <c:v>0.1262828</c:v>
                </c:pt>
                <c:pt idx="134">
                  <c:v>0.12906899999999999</c:v>
                </c:pt>
                <c:pt idx="135">
                  <c:v>0.1349447</c:v>
                </c:pt>
                <c:pt idx="136">
                  <c:v>0.13285930000000001</c:v>
                </c:pt>
                <c:pt idx="137">
                  <c:v>0.12227979999999999</c:v>
                </c:pt>
                <c:pt idx="138">
                  <c:v>0.11557920000000001</c:v>
                </c:pt>
                <c:pt idx="139">
                  <c:v>0.1232391</c:v>
                </c:pt>
                <c:pt idx="140">
                  <c:v>0.12700449999999999</c:v>
                </c:pt>
                <c:pt idx="141">
                  <c:v>0.11561440000000001</c:v>
                </c:pt>
                <c:pt idx="142">
                  <c:v>0.1058849</c:v>
                </c:pt>
                <c:pt idx="143">
                  <c:v>0.1056314</c:v>
                </c:pt>
                <c:pt idx="144">
                  <c:v>0.1144931</c:v>
                </c:pt>
                <c:pt idx="145">
                  <c:v>0.1243021</c:v>
                </c:pt>
                <c:pt idx="146">
                  <c:v>0.1238803</c:v>
                </c:pt>
                <c:pt idx="147">
                  <c:v>0.1201247</c:v>
                </c:pt>
                <c:pt idx="148">
                  <c:v>0.1133643</c:v>
                </c:pt>
                <c:pt idx="149">
                  <c:v>0.1026511</c:v>
                </c:pt>
                <c:pt idx="150">
                  <c:v>0.1061</c:v>
                </c:pt>
                <c:pt idx="151">
                  <c:v>0.1187738</c:v>
                </c:pt>
                <c:pt idx="152">
                  <c:v>0.1181079</c:v>
                </c:pt>
                <c:pt idx="153">
                  <c:v>0.1102737</c:v>
                </c:pt>
                <c:pt idx="154">
                  <c:v>0.1067342</c:v>
                </c:pt>
                <c:pt idx="155">
                  <c:v>0.1064657</c:v>
                </c:pt>
                <c:pt idx="156">
                  <c:v>0.1074142</c:v>
                </c:pt>
                <c:pt idx="157">
                  <c:v>0.10387109999999999</c:v>
                </c:pt>
                <c:pt idx="158">
                  <c:v>0.1015276</c:v>
                </c:pt>
                <c:pt idx="159">
                  <c:v>0.10689709999999999</c:v>
                </c:pt>
                <c:pt idx="160">
                  <c:v>0.1083916</c:v>
                </c:pt>
                <c:pt idx="161">
                  <c:v>0.1005532</c:v>
                </c:pt>
                <c:pt idx="162">
                  <c:v>9.3229549999999994E-2</c:v>
                </c:pt>
                <c:pt idx="163">
                  <c:v>9.3649739999999995E-2</c:v>
                </c:pt>
                <c:pt idx="164">
                  <c:v>9.8367999999999997E-2</c:v>
                </c:pt>
                <c:pt idx="165">
                  <c:v>0.1058405</c:v>
                </c:pt>
                <c:pt idx="166">
                  <c:v>0.112389</c:v>
                </c:pt>
                <c:pt idx="167">
                  <c:v>0.1067731</c:v>
                </c:pt>
                <c:pt idx="168">
                  <c:v>9.5642840000000007E-2</c:v>
                </c:pt>
                <c:pt idx="169">
                  <c:v>9.2583990000000005E-2</c:v>
                </c:pt>
                <c:pt idx="170">
                  <c:v>9.2571879999999995E-2</c:v>
                </c:pt>
                <c:pt idx="171">
                  <c:v>9.3934089999999998E-2</c:v>
                </c:pt>
                <c:pt idx="172">
                  <c:v>0.101383</c:v>
                </c:pt>
                <c:pt idx="173">
                  <c:v>0.1024253</c:v>
                </c:pt>
                <c:pt idx="174">
                  <c:v>9.2305659999999998E-2</c:v>
                </c:pt>
                <c:pt idx="175">
                  <c:v>8.8113399999999995E-2</c:v>
                </c:pt>
                <c:pt idx="176">
                  <c:v>8.972012E-2</c:v>
                </c:pt>
                <c:pt idx="177">
                  <c:v>8.8087479999999996E-2</c:v>
                </c:pt>
                <c:pt idx="178">
                  <c:v>9.1675329999999999E-2</c:v>
                </c:pt>
                <c:pt idx="179">
                  <c:v>0.10487340000000001</c:v>
                </c:pt>
                <c:pt idx="180">
                  <c:v>0.11175119999999999</c:v>
                </c:pt>
                <c:pt idx="181">
                  <c:v>9.6316680000000002E-2</c:v>
                </c:pt>
                <c:pt idx="182">
                  <c:v>7.4755970000000005E-2</c:v>
                </c:pt>
                <c:pt idx="183">
                  <c:v>7.1151679999999995E-2</c:v>
                </c:pt>
                <c:pt idx="184">
                  <c:v>8.0592869999999997E-2</c:v>
                </c:pt>
                <c:pt idx="185">
                  <c:v>8.7661890000000006E-2</c:v>
                </c:pt>
                <c:pt idx="186">
                  <c:v>8.8655979999999995E-2</c:v>
                </c:pt>
                <c:pt idx="187">
                  <c:v>8.7595480000000003E-2</c:v>
                </c:pt>
                <c:pt idx="188">
                  <c:v>8.2536739999999997E-2</c:v>
                </c:pt>
                <c:pt idx="189">
                  <c:v>7.8482339999999998E-2</c:v>
                </c:pt>
                <c:pt idx="190">
                  <c:v>8.4676660000000001E-2</c:v>
                </c:pt>
                <c:pt idx="191">
                  <c:v>9.1054659999999996E-2</c:v>
                </c:pt>
                <c:pt idx="192">
                  <c:v>8.8860750000000002E-2</c:v>
                </c:pt>
                <c:pt idx="193">
                  <c:v>8.5821159999999994E-2</c:v>
                </c:pt>
                <c:pt idx="194">
                  <c:v>8.6704199999999995E-2</c:v>
                </c:pt>
                <c:pt idx="195">
                  <c:v>8.2188499999999998E-2</c:v>
                </c:pt>
                <c:pt idx="196">
                  <c:v>7.1080920000000006E-2</c:v>
                </c:pt>
                <c:pt idx="197">
                  <c:v>6.8598119999999999E-2</c:v>
                </c:pt>
                <c:pt idx="198">
                  <c:v>7.3491249999999994E-2</c:v>
                </c:pt>
                <c:pt idx="199">
                  <c:v>7.6197509999999996E-2</c:v>
                </c:pt>
                <c:pt idx="200">
                  <c:v>7.9271159999999993E-2</c:v>
                </c:pt>
                <c:pt idx="201">
                  <c:v>8.0624020000000005E-2</c:v>
                </c:pt>
                <c:pt idx="202">
                  <c:v>7.6736280000000004E-2</c:v>
                </c:pt>
                <c:pt idx="203">
                  <c:v>7.6004740000000001E-2</c:v>
                </c:pt>
                <c:pt idx="204">
                  <c:v>8.2010739999999999E-2</c:v>
                </c:pt>
                <c:pt idx="205">
                  <c:v>8.0714770000000005E-2</c:v>
                </c:pt>
                <c:pt idx="206">
                  <c:v>7.2433419999999998E-2</c:v>
                </c:pt>
                <c:pt idx="207">
                  <c:v>7.0445800000000003E-2</c:v>
                </c:pt>
                <c:pt idx="208">
                  <c:v>6.7903790000000006E-2</c:v>
                </c:pt>
                <c:pt idx="209">
                  <c:v>5.8718930000000003E-2</c:v>
                </c:pt>
                <c:pt idx="210">
                  <c:v>5.1429490000000001E-2</c:v>
                </c:pt>
                <c:pt idx="211">
                  <c:v>5.4731120000000001E-2</c:v>
                </c:pt>
                <c:pt idx="212">
                  <c:v>6.622509E-2</c:v>
                </c:pt>
                <c:pt idx="213">
                  <c:v>6.8959149999999997E-2</c:v>
                </c:pt>
                <c:pt idx="214">
                  <c:v>5.9672660000000002E-2</c:v>
                </c:pt>
                <c:pt idx="215">
                  <c:v>5.7978750000000003E-2</c:v>
                </c:pt>
                <c:pt idx="216">
                  <c:v>6.8529049999999994E-2</c:v>
                </c:pt>
                <c:pt idx="217">
                  <c:v>7.3403579999999996E-2</c:v>
                </c:pt>
                <c:pt idx="218">
                  <c:v>6.7130570000000001E-2</c:v>
                </c:pt>
                <c:pt idx="219">
                  <c:v>6.6669359999999997E-2</c:v>
                </c:pt>
                <c:pt idx="220">
                  <c:v>8.0014100000000005E-2</c:v>
                </c:pt>
                <c:pt idx="221">
                  <c:v>8.6559510000000006E-2</c:v>
                </c:pt>
                <c:pt idx="222">
                  <c:v>7.3420230000000003E-2</c:v>
                </c:pt>
                <c:pt idx="223">
                  <c:v>6.0045059999999997E-2</c:v>
                </c:pt>
                <c:pt idx="224">
                  <c:v>6.0352419999999997E-2</c:v>
                </c:pt>
                <c:pt idx="225">
                  <c:v>6.3745410000000002E-2</c:v>
                </c:pt>
                <c:pt idx="226">
                  <c:v>5.9885649999999999E-2</c:v>
                </c:pt>
                <c:pt idx="227">
                  <c:v>5.5916460000000001E-2</c:v>
                </c:pt>
                <c:pt idx="228">
                  <c:v>5.9168970000000001E-2</c:v>
                </c:pt>
                <c:pt idx="229">
                  <c:v>6.0454330000000001E-2</c:v>
                </c:pt>
                <c:pt idx="230">
                  <c:v>5.5168540000000002E-2</c:v>
                </c:pt>
                <c:pt idx="231">
                  <c:v>5.5010379999999998E-2</c:v>
                </c:pt>
                <c:pt idx="232">
                  <c:v>6.5864190000000003E-2</c:v>
                </c:pt>
                <c:pt idx="233">
                  <c:v>7.2893860000000005E-2</c:v>
                </c:pt>
                <c:pt idx="234">
                  <c:v>6.7133460000000006E-2</c:v>
                </c:pt>
                <c:pt idx="235">
                  <c:v>6.3511919999999999E-2</c:v>
                </c:pt>
                <c:pt idx="236">
                  <c:v>6.5384100000000001E-2</c:v>
                </c:pt>
                <c:pt idx="237">
                  <c:v>6.2519450000000004E-2</c:v>
                </c:pt>
                <c:pt idx="238">
                  <c:v>6.0541249999999998E-2</c:v>
                </c:pt>
                <c:pt idx="239">
                  <c:v>6.4972290000000002E-2</c:v>
                </c:pt>
                <c:pt idx="240">
                  <c:v>6.8117280000000002E-2</c:v>
                </c:pt>
                <c:pt idx="241">
                  <c:v>5.8857279999999998E-2</c:v>
                </c:pt>
                <c:pt idx="242">
                  <c:v>3.5421319999999999E-2</c:v>
                </c:pt>
                <c:pt idx="243">
                  <c:v>2.3455770000000001E-2</c:v>
                </c:pt>
                <c:pt idx="244">
                  <c:v>4.1476310000000002E-2</c:v>
                </c:pt>
                <c:pt idx="245">
                  <c:v>5.7594729999999997E-2</c:v>
                </c:pt>
                <c:pt idx="246">
                  <c:v>5.4244130000000002E-2</c:v>
                </c:pt>
                <c:pt idx="247">
                  <c:v>5.6372890000000002E-2</c:v>
                </c:pt>
                <c:pt idx="248">
                  <c:v>6.3329479999999994E-2</c:v>
                </c:pt>
                <c:pt idx="249">
                  <c:v>6.0486419999999999E-2</c:v>
                </c:pt>
                <c:pt idx="250">
                  <c:v>5.3239649999999999E-2</c:v>
                </c:pt>
                <c:pt idx="251">
                  <c:v>5.059582E-2</c:v>
                </c:pt>
                <c:pt idx="252">
                  <c:v>5.4494880000000002E-2</c:v>
                </c:pt>
                <c:pt idx="253">
                  <c:v>5.1582099999999999E-2</c:v>
                </c:pt>
                <c:pt idx="254">
                  <c:v>3.5993249999999997E-2</c:v>
                </c:pt>
                <c:pt idx="255">
                  <c:v>3.2567440000000003E-2</c:v>
                </c:pt>
                <c:pt idx="256">
                  <c:v>4.5306590000000001E-2</c:v>
                </c:pt>
                <c:pt idx="257">
                  <c:v>4.639679E-2</c:v>
                </c:pt>
                <c:pt idx="258">
                  <c:v>4.2084000000000003E-2</c:v>
                </c:pt>
                <c:pt idx="259">
                  <c:v>4.8353609999999998E-2</c:v>
                </c:pt>
                <c:pt idx="260">
                  <c:v>5.1768620000000001E-2</c:v>
                </c:pt>
                <c:pt idx="261">
                  <c:v>4.5032620000000002E-2</c:v>
                </c:pt>
                <c:pt idx="262">
                  <c:v>3.6704819999999999E-2</c:v>
                </c:pt>
                <c:pt idx="263">
                  <c:v>3.8759790000000002E-2</c:v>
                </c:pt>
                <c:pt idx="264">
                  <c:v>4.4950520000000001E-2</c:v>
                </c:pt>
                <c:pt idx="265">
                  <c:v>4.0686600000000003E-2</c:v>
                </c:pt>
                <c:pt idx="266">
                  <c:v>4.052571E-2</c:v>
                </c:pt>
                <c:pt idx="267">
                  <c:v>5.5702380000000003E-2</c:v>
                </c:pt>
                <c:pt idx="268">
                  <c:v>6.4532000000000006E-2</c:v>
                </c:pt>
                <c:pt idx="269">
                  <c:v>5.5545709999999998E-2</c:v>
                </c:pt>
                <c:pt idx="270">
                  <c:v>4.5992699999999997E-2</c:v>
                </c:pt>
                <c:pt idx="271">
                  <c:v>4.8723099999999998E-2</c:v>
                </c:pt>
                <c:pt idx="272">
                  <c:v>5.3582270000000001E-2</c:v>
                </c:pt>
                <c:pt idx="273">
                  <c:v>4.516701E-2</c:v>
                </c:pt>
                <c:pt idx="274">
                  <c:v>3.3216469999999998E-2</c:v>
                </c:pt>
                <c:pt idx="275">
                  <c:v>3.4330810000000003E-2</c:v>
                </c:pt>
                <c:pt idx="276">
                  <c:v>4.1472290000000002E-2</c:v>
                </c:pt>
                <c:pt idx="277">
                  <c:v>4.0929130000000001E-2</c:v>
                </c:pt>
                <c:pt idx="278">
                  <c:v>2.831935E-2</c:v>
                </c:pt>
                <c:pt idx="279">
                  <c:v>1.5974249999999999E-2</c:v>
                </c:pt>
                <c:pt idx="280">
                  <c:v>2.006995E-2</c:v>
                </c:pt>
                <c:pt idx="281">
                  <c:v>3.4646330000000003E-2</c:v>
                </c:pt>
                <c:pt idx="282">
                  <c:v>4.1815650000000003E-2</c:v>
                </c:pt>
                <c:pt idx="283">
                  <c:v>3.9018419999999998E-2</c:v>
                </c:pt>
                <c:pt idx="284">
                  <c:v>3.6533019999999999E-2</c:v>
                </c:pt>
                <c:pt idx="285">
                  <c:v>3.6803339999999997E-2</c:v>
                </c:pt>
                <c:pt idx="286">
                  <c:v>3.781176E-2</c:v>
                </c:pt>
                <c:pt idx="287">
                  <c:v>4.1624250000000002E-2</c:v>
                </c:pt>
                <c:pt idx="288">
                  <c:v>5.0113949999999997E-2</c:v>
                </c:pt>
                <c:pt idx="289">
                  <c:v>5.3363220000000003E-2</c:v>
                </c:pt>
                <c:pt idx="290">
                  <c:v>4.313724E-2</c:v>
                </c:pt>
                <c:pt idx="291">
                  <c:v>3.6098480000000002E-2</c:v>
                </c:pt>
                <c:pt idx="292">
                  <c:v>3.9324400000000002E-2</c:v>
                </c:pt>
                <c:pt idx="293">
                  <c:v>3.5932360000000003E-2</c:v>
                </c:pt>
                <c:pt idx="294">
                  <c:v>2.6079390000000001E-2</c:v>
                </c:pt>
                <c:pt idx="295">
                  <c:v>2.954669E-2</c:v>
                </c:pt>
                <c:pt idx="296">
                  <c:v>4.8798719999999997E-2</c:v>
                </c:pt>
                <c:pt idx="297">
                  <c:v>5.9580300000000003E-2</c:v>
                </c:pt>
                <c:pt idx="298">
                  <c:v>5.0921639999999997E-2</c:v>
                </c:pt>
                <c:pt idx="299">
                  <c:v>3.9957319999999998E-2</c:v>
                </c:pt>
                <c:pt idx="300">
                  <c:v>3.3910740000000002E-2</c:v>
                </c:pt>
                <c:pt idx="301">
                  <c:v>2.8123860000000001E-2</c:v>
                </c:pt>
                <c:pt idx="302">
                  <c:v>2.5923140000000001E-2</c:v>
                </c:pt>
                <c:pt idx="303">
                  <c:v>3.039217E-2</c:v>
                </c:pt>
                <c:pt idx="304">
                  <c:v>3.6361869999999998E-2</c:v>
                </c:pt>
                <c:pt idx="305">
                  <c:v>3.4587989999999999E-2</c:v>
                </c:pt>
                <c:pt idx="306">
                  <c:v>2.7276910000000001E-2</c:v>
                </c:pt>
                <c:pt idx="307">
                  <c:v>2.4150720000000001E-2</c:v>
                </c:pt>
                <c:pt idx="308">
                  <c:v>2.8222569999999999E-2</c:v>
                </c:pt>
                <c:pt idx="309">
                  <c:v>3.3717169999999998E-2</c:v>
                </c:pt>
                <c:pt idx="310">
                  <c:v>3.066851E-2</c:v>
                </c:pt>
                <c:pt idx="311">
                  <c:v>2.6741520000000001E-2</c:v>
                </c:pt>
                <c:pt idx="312">
                  <c:v>3.1632529999999999E-2</c:v>
                </c:pt>
                <c:pt idx="313">
                  <c:v>3.3555660000000001E-2</c:v>
                </c:pt>
                <c:pt idx="314">
                  <c:v>3.0123E-2</c:v>
                </c:pt>
                <c:pt idx="315">
                  <c:v>3.1368350000000003E-2</c:v>
                </c:pt>
                <c:pt idx="316">
                  <c:v>3.3826439999999999E-2</c:v>
                </c:pt>
                <c:pt idx="317">
                  <c:v>2.493621E-2</c:v>
                </c:pt>
                <c:pt idx="318">
                  <c:v>9.2533530000000006E-3</c:v>
                </c:pt>
                <c:pt idx="319">
                  <c:v>8.676642E-3</c:v>
                </c:pt>
                <c:pt idx="320">
                  <c:v>2.2628349999999998E-2</c:v>
                </c:pt>
                <c:pt idx="321">
                  <c:v>3.0826969999999999E-2</c:v>
                </c:pt>
                <c:pt idx="322">
                  <c:v>2.546315E-2</c:v>
                </c:pt>
                <c:pt idx="323">
                  <c:v>2.1018829999999999E-2</c:v>
                </c:pt>
                <c:pt idx="324">
                  <c:v>3.1627629999999997E-2</c:v>
                </c:pt>
                <c:pt idx="325">
                  <c:v>3.3686010000000002E-2</c:v>
                </c:pt>
                <c:pt idx="326">
                  <c:v>1.1250670000000001E-2</c:v>
                </c:pt>
                <c:pt idx="327">
                  <c:v>2.5619499999999999E-3</c:v>
                </c:pt>
                <c:pt idx="328">
                  <c:v>2.475776E-2</c:v>
                </c:pt>
                <c:pt idx="329">
                  <c:v>3.7283690000000001E-2</c:v>
                </c:pt>
                <c:pt idx="330">
                  <c:v>2.7193470000000001E-2</c:v>
                </c:pt>
                <c:pt idx="331">
                  <c:v>2.127134E-2</c:v>
                </c:pt>
                <c:pt idx="332">
                  <c:v>1.9406050000000001E-2</c:v>
                </c:pt>
                <c:pt idx="333">
                  <c:v>1.1356089999999999E-2</c:v>
                </c:pt>
                <c:pt idx="334">
                  <c:v>1.1381550000000001E-2</c:v>
                </c:pt>
                <c:pt idx="335">
                  <c:v>2.7022870000000001E-2</c:v>
                </c:pt>
                <c:pt idx="336">
                  <c:v>3.6981920000000001E-2</c:v>
                </c:pt>
                <c:pt idx="337">
                  <c:v>3.1464199999999998E-2</c:v>
                </c:pt>
                <c:pt idx="338">
                  <c:v>2.9711149999999999E-2</c:v>
                </c:pt>
                <c:pt idx="339">
                  <c:v>3.3116300000000001E-2</c:v>
                </c:pt>
                <c:pt idx="340">
                  <c:v>2.6568600000000001E-2</c:v>
                </c:pt>
                <c:pt idx="341">
                  <c:v>1.6888589999999998E-2</c:v>
                </c:pt>
                <c:pt idx="342">
                  <c:v>1.884017E-2</c:v>
                </c:pt>
                <c:pt idx="343">
                  <c:v>2.452553E-2</c:v>
                </c:pt>
                <c:pt idx="344">
                  <c:v>1.8927699999999999E-2</c:v>
                </c:pt>
                <c:pt idx="345">
                  <c:v>1.101885E-2</c:v>
                </c:pt>
                <c:pt idx="346">
                  <c:v>1.2930769999999999E-2</c:v>
                </c:pt>
                <c:pt idx="347">
                  <c:v>2.310678E-2</c:v>
                </c:pt>
                <c:pt idx="348">
                  <c:v>3.2267690000000002E-2</c:v>
                </c:pt>
                <c:pt idx="349">
                  <c:v>2.5207179999999999E-2</c:v>
                </c:pt>
                <c:pt idx="350">
                  <c:v>1.622496E-2</c:v>
                </c:pt>
                <c:pt idx="351">
                  <c:v>2.7304330000000002E-2</c:v>
                </c:pt>
                <c:pt idx="352">
                  <c:v>3.9199520000000002E-2</c:v>
                </c:pt>
                <c:pt idx="353">
                  <c:v>3.0356950000000001E-2</c:v>
                </c:pt>
                <c:pt idx="354">
                  <c:v>1.4755030000000001E-2</c:v>
                </c:pt>
                <c:pt idx="355">
                  <c:v>1.8476949999999999E-2</c:v>
                </c:pt>
                <c:pt idx="356">
                  <c:v>2.8481630000000001E-2</c:v>
                </c:pt>
                <c:pt idx="357">
                  <c:v>1.9623930000000001E-2</c:v>
                </c:pt>
                <c:pt idx="358">
                  <c:v>6.7904259999999996E-3</c:v>
                </c:pt>
                <c:pt idx="359">
                  <c:v>8.1366670000000002E-3</c:v>
                </c:pt>
                <c:pt idx="360">
                  <c:v>1.8657119999999999E-2</c:v>
                </c:pt>
                <c:pt idx="361">
                  <c:v>2.2608130000000001E-2</c:v>
                </c:pt>
                <c:pt idx="362">
                  <c:v>1.7192140000000002E-2</c:v>
                </c:pt>
                <c:pt idx="363">
                  <c:v>1.5644080000000001E-2</c:v>
                </c:pt>
                <c:pt idx="364">
                  <c:v>2.1465109999999999E-2</c:v>
                </c:pt>
                <c:pt idx="365">
                  <c:v>2.6239519999999999E-2</c:v>
                </c:pt>
                <c:pt idx="366">
                  <c:v>2.2740920000000001E-2</c:v>
                </c:pt>
                <c:pt idx="367">
                  <c:v>1.8115349999999999E-2</c:v>
                </c:pt>
                <c:pt idx="368">
                  <c:v>1.8049869999999999E-2</c:v>
                </c:pt>
                <c:pt idx="369">
                  <c:v>1.1333960000000001E-2</c:v>
                </c:pt>
                <c:pt idx="370">
                  <c:v>-1.4007360000000001E-3</c:v>
                </c:pt>
                <c:pt idx="371">
                  <c:v>-3.2239490000000003E-4</c:v>
                </c:pt>
                <c:pt idx="372">
                  <c:v>1.6513610000000001E-2</c:v>
                </c:pt>
                <c:pt idx="373">
                  <c:v>1.8892140000000002E-2</c:v>
                </c:pt>
                <c:pt idx="374">
                  <c:v>-1.5212030000000001E-3</c:v>
                </c:pt>
                <c:pt idx="375">
                  <c:v>-7.3250700000000004E-3</c:v>
                </c:pt>
                <c:pt idx="376">
                  <c:v>1.5234920000000001E-2</c:v>
                </c:pt>
                <c:pt idx="377">
                  <c:v>3.3313379999999997E-2</c:v>
                </c:pt>
                <c:pt idx="378">
                  <c:v>2.8138239999999998E-2</c:v>
                </c:pt>
                <c:pt idx="379">
                  <c:v>1.8928480000000001E-2</c:v>
                </c:pt>
                <c:pt idx="380">
                  <c:v>2.449051E-2</c:v>
                </c:pt>
                <c:pt idx="381">
                  <c:v>3.1510509999999999E-2</c:v>
                </c:pt>
                <c:pt idx="382">
                  <c:v>2.1296180000000001E-2</c:v>
                </c:pt>
                <c:pt idx="383">
                  <c:v>6.2877870000000004E-3</c:v>
                </c:pt>
                <c:pt idx="384">
                  <c:v>3.9241270000000003E-3</c:v>
                </c:pt>
                <c:pt idx="385">
                  <c:v>6.6807530000000002E-3</c:v>
                </c:pt>
                <c:pt idx="386">
                  <c:v>6.9338849999999999E-3</c:v>
                </c:pt>
                <c:pt idx="387">
                  <c:v>1.077294E-2</c:v>
                </c:pt>
                <c:pt idx="388">
                  <c:v>1.6327379999999999E-2</c:v>
                </c:pt>
                <c:pt idx="389">
                  <c:v>1.9707300000000001E-2</c:v>
                </c:pt>
                <c:pt idx="390">
                  <c:v>2.249315E-2</c:v>
                </c:pt>
                <c:pt idx="391">
                  <c:v>2.214091E-2</c:v>
                </c:pt>
                <c:pt idx="392">
                  <c:v>1.853755E-2</c:v>
                </c:pt>
                <c:pt idx="393">
                  <c:v>9.8789229999999995E-3</c:v>
                </c:pt>
                <c:pt idx="394">
                  <c:v>3.1056360000000002E-3</c:v>
                </c:pt>
                <c:pt idx="395">
                  <c:v>1.3713589999999999E-2</c:v>
                </c:pt>
                <c:pt idx="396">
                  <c:v>3.1520140000000002E-2</c:v>
                </c:pt>
                <c:pt idx="397">
                  <c:v>3.7903039999999999E-2</c:v>
                </c:pt>
                <c:pt idx="398">
                  <c:v>3.2832819999999999E-2</c:v>
                </c:pt>
                <c:pt idx="399">
                  <c:v>2.0432249999999999E-2</c:v>
                </c:pt>
                <c:pt idx="400">
                  <c:v>6.9864749999999998E-3</c:v>
                </c:pt>
                <c:pt idx="401">
                  <c:v>1.137903E-3</c:v>
                </c:pt>
                <c:pt idx="402">
                  <c:v>6.7486539999999998E-3</c:v>
                </c:pt>
                <c:pt idx="403">
                  <c:v>2.5344129999999999E-2</c:v>
                </c:pt>
                <c:pt idx="404">
                  <c:v>3.5644960000000003E-2</c:v>
                </c:pt>
                <c:pt idx="405">
                  <c:v>2.0766710000000001E-2</c:v>
                </c:pt>
                <c:pt idx="406">
                  <c:v>7.0186650000000003E-3</c:v>
                </c:pt>
                <c:pt idx="407">
                  <c:v>6.1542630000000001E-3</c:v>
                </c:pt>
                <c:pt idx="408">
                  <c:v>1.351931E-2</c:v>
                </c:pt>
                <c:pt idx="409">
                  <c:v>2.1531560000000002E-2</c:v>
                </c:pt>
                <c:pt idx="410">
                  <c:v>7.7751720000000003E-3</c:v>
                </c:pt>
                <c:pt idx="411">
                  <c:v>-3.9741029999999997E-3</c:v>
                </c:pt>
                <c:pt idx="412">
                  <c:v>1.12193E-2</c:v>
                </c:pt>
                <c:pt idx="413">
                  <c:v>2.0164069999999999E-2</c:v>
                </c:pt>
                <c:pt idx="414">
                  <c:v>1.2095740000000001E-2</c:v>
                </c:pt>
                <c:pt idx="415">
                  <c:v>8.5101889999999996E-3</c:v>
                </c:pt>
                <c:pt idx="416">
                  <c:v>1.432699E-2</c:v>
                </c:pt>
                <c:pt idx="417">
                  <c:v>2.2377129999999999E-2</c:v>
                </c:pt>
                <c:pt idx="418">
                  <c:v>2.1752270000000001E-2</c:v>
                </c:pt>
                <c:pt idx="419">
                  <c:v>1.6303740000000001E-2</c:v>
                </c:pt>
                <c:pt idx="420">
                  <c:v>1.7883039999999999E-2</c:v>
                </c:pt>
                <c:pt idx="421">
                  <c:v>1.223344E-2</c:v>
                </c:pt>
                <c:pt idx="422">
                  <c:v>-3.4824809999999999E-3</c:v>
                </c:pt>
                <c:pt idx="423">
                  <c:v>-1.157248E-3</c:v>
                </c:pt>
                <c:pt idx="424">
                  <c:v>1.82083E-2</c:v>
                </c:pt>
                <c:pt idx="425">
                  <c:v>2.7206939999999999E-2</c:v>
                </c:pt>
                <c:pt idx="426">
                  <c:v>2.0588510000000001E-2</c:v>
                </c:pt>
                <c:pt idx="427">
                  <c:v>1.621061E-2</c:v>
                </c:pt>
                <c:pt idx="428">
                  <c:v>2.3183079999999998E-2</c:v>
                </c:pt>
                <c:pt idx="429">
                  <c:v>2.0517420000000001E-2</c:v>
                </c:pt>
                <c:pt idx="430">
                  <c:v>5.0018709999999997E-3</c:v>
                </c:pt>
                <c:pt idx="431">
                  <c:v>8.5868339999999998E-3</c:v>
                </c:pt>
                <c:pt idx="432">
                  <c:v>2.6210819999999999E-2</c:v>
                </c:pt>
                <c:pt idx="433">
                  <c:v>2.219674E-2</c:v>
                </c:pt>
                <c:pt idx="434">
                  <c:v>9.801368E-4</c:v>
                </c:pt>
                <c:pt idx="435">
                  <c:v>-1.7213249999999999E-3</c:v>
                </c:pt>
                <c:pt idx="436">
                  <c:v>1.7712990000000001E-2</c:v>
                </c:pt>
                <c:pt idx="437">
                  <c:v>2.6000780000000001E-2</c:v>
                </c:pt>
                <c:pt idx="438">
                  <c:v>1.5527900000000001E-2</c:v>
                </c:pt>
                <c:pt idx="439">
                  <c:v>1.039082E-2</c:v>
                </c:pt>
                <c:pt idx="440">
                  <c:v>1.320143E-2</c:v>
                </c:pt>
                <c:pt idx="441">
                  <c:v>1.016014E-2</c:v>
                </c:pt>
                <c:pt idx="442">
                  <c:v>4.1760920000000002E-3</c:v>
                </c:pt>
                <c:pt idx="443">
                  <c:v>5.2849760000000003E-3</c:v>
                </c:pt>
                <c:pt idx="444">
                  <c:v>1.2428399999999999E-2</c:v>
                </c:pt>
                <c:pt idx="445">
                  <c:v>1.50428E-2</c:v>
                </c:pt>
                <c:pt idx="446">
                  <c:v>1.0540259999999999E-2</c:v>
                </c:pt>
                <c:pt idx="447">
                  <c:v>1.1795369999999999E-2</c:v>
                </c:pt>
                <c:pt idx="448">
                  <c:v>2.4284500000000001E-2</c:v>
                </c:pt>
                <c:pt idx="449">
                  <c:v>2.873858E-2</c:v>
                </c:pt>
                <c:pt idx="450">
                  <c:v>1.7441999999999999E-2</c:v>
                </c:pt>
                <c:pt idx="451">
                  <c:v>1.18187E-2</c:v>
                </c:pt>
                <c:pt idx="452">
                  <c:v>1.5885090000000001E-2</c:v>
                </c:pt>
                <c:pt idx="453">
                  <c:v>1.6291880000000002E-2</c:v>
                </c:pt>
                <c:pt idx="454">
                  <c:v>1.5721659999999998E-2</c:v>
                </c:pt>
                <c:pt idx="455">
                  <c:v>2.1963980000000001E-2</c:v>
                </c:pt>
                <c:pt idx="456">
                  <c:v>2.704465E-2</c:v>
                </c:pt>
                <c:pt idx="457">
                  <c:v>2.004848E-2</c:v>
                </c:pt>
                <c:pt idx="458">
                  <c:v>1.525345E-2</c:v>
                </c:pt>
                <c:pt idx="459">
                  <c:v>2.405293E-2</c:v>
                </c:pt>
                <c:pt idx="460">
                  <c:v>2.4696099999999999E-2</c:v>
                </c:pt>
                <c:pt idx="461">
                  <c:v>1.3630110000000001E-2</c:v>
                </c:pt>
                <c:pt idx="462">
                  <c:v>1.0991839999999999E-2</c:v>
                </c:pt>
                <c:pt idx="463">
                  <c:v>1.7099139999999999E-2</c:v>
                </c:pt>
                <c:pt idx="464">
                  <c:v>2.2807560000000001E-2</c:v>
                </c:pt>
                <c:pt idx="465">
                  <c:v>1.5040100000000001E-2</c:v>
                </c:pt>
                <c:pt idx="466">
                  <c:v>-2.256943E-3</c:v>
                </c:pt>
                <c:pt idx="467">
                  <c:v>-5.8419240000000001E-3</c:v>
                </c:pt>
                <c:pt idx="468">
                  <c:v>1.208333E-3</c:v>
                </c:pt>
                <c:pt idx="469">
                  <c:v>-7.3394569999999995E-5</c:v>
                </c:pt>
                <c:pt idx="470">
                  <c:v>-9.4607040000000003E-3</c:v>
                </c:pt>
                <c:pt idx="471">
                  <c:v>-9.3725360000000008E-3</c:v>
                </c:pt>
                <c:pt idx="472">
                  <c:v>3.262575E-4</c:v>
                </c:pt>
                <c:pt idx="473">
                  <c:v>-7.771582E-5</c:v>
                </c:pt>
                <c:pt idx="474">
                  <c:v>-5.724051E-3</c:v>
                </c:pt>
                <c:pt idx="475">
                  <c:v>2.7894650000000001E-3</c:v>
                </c:pt>
                <c:pt idx="476">
                  <c:v>1.400292E-2</c:v>
                </c:pt>
                <c:pt idx="477">
                  <c:v>1.0036099999999999E-2</c:v>
                </c:pt>
                <c:pt idx="478">
                  <c:v>6.870213E-3</c:v>
                </c:pt>
                <c:pt idx="479">
                  <c:v>1.862341E-2</c:v>
                </c:pt>
                <c:pt idx="480">
                  <c:v>2.0676739999999999E-2</c:v>
                </c:pt>
                <c:pt idx="481">
                  <c:v>7.5514379999999995E-4</c:v>
                </c:pt>
                <c:pt idx="482">
                  <c:v>-1.16629E-2</c:v>
                </c:pt>
                <c:pt idx="483">
                  <c:v>-7.1402519999999997E-3</c:v>
                </c:pt>
                <c:pt idx="484">
                  <c:v>8.2479190000000005E-4</c:v>
                </c:pt>
                <c:pt idx="485">
                  <c:v>7.4818310000000004E-3</c:v>
                </c:pt>
                <c:pt idx="486">
                  <c:v>7.2866320000000004E-3</c:v>
                </c:pt>
                <c:pt idx="487">
                  <c:v>8.2397010000000003E-3</c:v>
                </c:pt>
                <c:pt idx="488">
                  <c:v>1.940449E-2</c:v>
                </c:pt>
                <c:pt idx="489">
                  <c:v>2.6679169999999999E-2</c:v>
                </c:pt>
                <c:pt idx="490">
                  <c:v>2.3155120000000001E-2</c:v>
                </c:pt>
                <c:pt idx="491">
                  <c:v>1.9268549999999999E-2</c:v>
                </c:pt>
                <c:pt idx="492">
                  <c:v>1.4853669999999999E-2</c:v>
                </c:pt>
                <c:pt idx="493">
                  <c:v>3.4751539999999998E-3</c:v>
                </c:pt>
                <c:pt idx="494">
                  <c:v>-5.3905159999999997E-3</c:v>
                </c:pt>
                <c:pt idx="495">
                  <c:v>-1.8088189999999999E-3</c:v>
                </c:pt>
                <c:pt idx="496">
                  <c:v>3.5304379999999999E-3</c:v>
                </c:pt>
                <c:pt idx="497">
                  <c:v>8.1578779999999998E-5</c:v>
                </c:pt>
                <c:pt idx="498">
                  <c:v>-2.148323E-4</c:v>
                </c:pt>
                <c:pt idx="499">
                  <c:v>9.7660209999999997E-3</c:v>
                </c:pt>
                <c:pt idx="500">
                  <c:v>1.1759479999999999E-2</c:v>
                </c:pt>
                <c:pt idx="501">
                  <c:v>5.313796E-3</c:v>
                </c:pt>
                <c:pt idx="502">
                  <c:v>9.7973439999999995E-3</c:v>
                </c:pt>
                <c:pt idx="503">
                  <c:v>1.5699040000000001E-2</c:v>
                </c:pt>
                <c:pt idx="504">
                  <c:v>1.3568220000000001E-2</c:v>
                </c:pt>
                <c:pt idx="505">
                  <c:v>1.1810080000000001E-2</c:v>
                </c:pt>
                <c:pt idx="506">
                  <c:v>7.1037679999999999E-3</c:v>
                </c:pt>
                <c:pt idx="507">
                  <c:v>1.4787909999999999E-3</c:v>
                </c:pt>
                <c:pt idx="508">
                  <c:v>-4.361363E-3</c:v>
                </c:pt>
                <c:pt idx="509">
                  <c:v>-1.547046E-2</c:v>
                </c:pt>
                <c:pt idx="510">
                  <c:v>-1.6832989999999999E-2</c:v>
                </c:pt>
                <c:pt idx="511">
                  <c:v>-2.1588639999999999E-3</c:v>
                </c:pt>
                <c:pt idx="512">
                  <c:v>1.1357610000000001E-2</c:v>
                </c:pt>
                <c:pt idx="513">
                  <c:v>1.612015E-2</c:v>
                </c:pt>
                <c:pt idx="514">
                  <c:v>1.4844420000000001E-2</c:v>
                </c:pt>
                <c:pt idx="515">
                  <c:v>1.222139E-2</c:v>
                </c:pt>
                <c:pt idx="516">
                  <c:v>1.904432E-2</c:v>
                </c:pt>
                <c:pt idx="517">
                  <c:v>2.6863709999999999E-2</c:v>
                </c:pt>
                <c:pt idx="518">
                  <c:v>1.8882400000000001E-2</c:v>
                </c:pt>
                <c:pt idx="519">
                  <c:v>8.3943520000000008E-3</c:v>
                </c:pt>
                <c:pt idx="520">
                  <c:v>6.3562640000000004E-3</c:v>
                </c:pt>
                <c:pt idx="521">
                  <c:v>2.2699140000000001E-4</c:v>
                </c:pt>
                <c:pt idx="522">
                  <c:v>-7.0253329999999999E-3</c:v>
                </c:pt>
                <c:pt idx="523">
                  <c:v>-3.6621480000000001E-3</c:v>
                </c:pt>
                <c:pt idx="524">
                  <c:v>3.1925790000000001E-3</c:v>
                </c:pt>
                <c:pt idx="525">
                  <c:v>3.457562E-3</c:v>
                </c:pt>
                <c:pt idx="526">
                  <c:v>-4.973781E-3</c:v>
                </c:pt>
                <c:pt idx="527">
                  <c:v>-1.228839E-2</c:v>
                </c:pt>
                <c:pt idx="528">
                  <c:v>-5.4127639999999996E-3</c:v>
                </c:pt>
                <c:pt idx="529">
                  <c:v>6.8460179999999997E-3</c:v>
                </c:pt>
                <c:pt idx="530">
                  <c:v>7.3893780000000003E-3</c:v>
                </c:pt>
                <c:pt idx="531">
                  <c:v>4.6448519999999997E-3</c:v>
                </c:pt>
                <c:pt idx="532">
                  <c:v>1.049749E-2</c:v>
                </c:pt>
                <c:pt idx="533">
                  <c:v>9.5583709999999995E-3</c:v>
                </c:pt>
                <c:pt idx="534">
                  <c:v>-1.8292809999999999E-4</c:v>
                </c:pt>
                <c:pt idx="535">
                  <c:v>-1.3349799999999999E-3</c:v>
                </c:pt>
                <c:pt idx="536">
                  <c:v>-5.2017269999999997E-3</c:v>
                </c:pt>
                <c:pt idx="537">
                  <c:v>-1.7166049999999999E-2</c:v>
                </c:pt>
                <c:pt idx="538">
                  <c:v>-1.5440890000000001E-2</c:v>
                </c:pt>
                <c:pt idx="539">
                  <c:v>-1.185282E-3</c:v>
                </c:pt>
                <c:pt idx="540">
                  <c:v>8.8717699999999993E-3</c:v>
                </c:pt>
                <c:pt idx="541">
                  <c:v>5.3074029999999996E-3</c:v>
                </c:pt>
                <c:pt idx="542">
                  <c:v>-3.518738E-3</c:v>
                </c:pt>
                <c:pt idx="543">
                  <c:v>2.4026899999999999E-3</c:v>
                </c:pt>
                <c:pt idx="544">
                  <c:v>1.2361779999999999E-2</c:v>
                </c:pt>
                <c:pt idx="545">
                  <c:v>7.4102669999999999E-3</c:v>
                </c:pt>
                <c:pt idx="546">
                  <c:v>-2.980988E-3</c:v>
                </c:pt>
                <c:pt idx="547">
                  <c:v>-4.7143899999999997E-3</c:v>
                </c:pt>
                <c:pt idx="548">
                  <c:v>3.2223199999999999E-3</c:v>
                </c:pt>
                <c:pt idx="549">
                  <c:v>4.1186850000000004E-3</c:v>
                </c:pt>
                <c:pt idx="550">
                  <c:v>-6.232624E-3</c:v>
                </c:pt>
                <c:pt idx="551">
                  <c:v>-1.6355289999999999E-3</c:v>
                </c:pt>
                <c:pt idx="552">
                  <c:v>1.71194E-2</c:v>
                </c:pt>
                <c:pt idx="553">
                  <c:v>1.7013239999999999E-2</c:v>
                </c:pt>
                <c:pt idx="554">
                  <c:v>-4.07172E-3</c:v>
                </c:pt>
                <c:pt idx="555">
                  <c:v>-1.1538049999999999E-2</c:v>
                </c:pt>
                <c:pt idx="556">
                  <c:v>5.1762520000000001E-3</c:v>
                </c:pt>
                <c:pt idx="557">
                  <c:v>1.425357E-2</c:v>
                </c:pt>
                <c:pt idx="558">
                  <c:v>4.7972609999999997E-3</c:v>
                </c:pt>
                <c:pt idx="559">
                  <c:v>5.5276540000000001E-4</c:v>
                </c:pt>
                <c:pt idx="560">
                  <c:v>3.6291069999999999E-3</c:v>
                </c:pt>
                <c:pt idx="561">
                  <c:v>-4.4386759999999999E-3</c:v>
                </c:pt>
                <c:pt idx="562">
                  <c:v>-1.713806E-2</c:v>
                </c:pt>
                <c:pt idx="563">
                  <c:v>-1.2625559999999999E-2</c:v>
                </c:pt>
                <c:pt idx="564">
                  <c:v>2.9202999999999998E-3</c:v>
                </c:pt>
                <c:pt idx="565">
                  <c:v>7.1963790000000001E-3</c:v>
                </c:pt>
                <c:pt idx="566">
                  <c:v>2.8303130000000001E-3</c:v>
                </c:pt>
                <c:pt idx="567">
                  <c:v>6.333623E-3</c:v>
                </c:pt>
                <c:pt idx="568">
                  <c:v>1.2656270000000001E-2</c:v>
                </c:pt>
                <c:pt idx="569">
                  <c:v>5.8555259999999998E-3</c:v>
                </c:pt>
              </c:numCache>
            </c:numRef>
          </c:yVal>
          <c:smooth val="0"/>
        </c:ser>
        <c:ser>
          <c:idx val="5"/>
          <c:order val="5"/>
          <c:tx>
            <c:v>+500V (#6)</c:v>
          </c:tx>
          <c:spPr>
            <a:ln w="19050">
              <a:solidFill>
                <a:srgbClr val="0000FF"/>
              </a:solidFill>
            </a:ln>
          </c:spPr>
          <c:marker>
            <c:symbol val="none"/>
          </c:marker>
          <c:xVal>
            <c:numRef>
              <c:f>'HBM IV Curves Data'!$L$5:$L$574</c:f>
              <c:numCache>
                <c:formatCode>General</c:formatCode>
                <c:ptCount val="570"/>
                <c:pt idx="0">
                  <c:v>2.484712</c:v>
                </c:pt>
                <c:pt idx="1">
                  <c:v>2.3975620000000002</c:v>
                </c:pt>
                <c:pt idx="2">
                  <c:v>2.2178930000000001</c:v>
                </c:pt>
                <c:pt idx="3">
                  <c:v>2.379505</c:v>
                </c:pt>
                <c:pt idx="4">
                  <c:v>2.2593209999999999</c:v>
                </c:pt>
                <c:pt idx="5">
                  <c:v>1.272829</c:v>
                </c:pt>
                <c:pt idx="6">
                  <c:v>0.1034947</c:v>
                </c:pt>
                <c:pt idx="7">
                  <c:v>-1.0741189999999999E-2</c:v>
                </c:pt>
                <c:pt idx="8">
                  <c:v>0.16709940000000001</c:v>
                </c:pt>
                <c:pt idx="9">
                  <c:v>0.13557159999999999</c:v>
                </c:pt>
                <c:pt idx="10">
                  <c:v>1.237714</c:v>
                </c:pt>
                <c:pt idx="11">
                  <c:v>3.396007</c:v>
                </c:pt>
                <c:pt idx="12">
                  <c:v>3.6602169999999998</c:v>
                </c:pt>
                <c:pt idx="13">
                  <c:v>0.96632720000000005</c:v>
                </c:pt>
                <c:pt idx="14">
                  <c:v>-0.9275215</c:v>
                </c:pt>
                <c:pt idx="15">
                  <c:v>-0.13608480000000001</c:v>
                </c:pt>
                <c:pt idx="16">
                  <c:v>0.8093728</c:v>
                </c:pt>
                <c:pt idx="17">
                  <c:v>0.43394090000000002</c:v>
                </c:pt>
                <c:pt idx="18">
                  <c:v>-0.68654309999999996</c:v>
                </c:pt>
                <c:pt idx="19">
                  <c:v>-1.2750170000000001</c:v>
                </c:pt>
                <c:pt idx="20">
                  <c:v>-0.58252510000000002</c:v>
                </c:pt>
                <c:pt idx="21">
                  <c:v>7.2921830000000007E-2</c:v>
                </c:pt>
                <c:pt idx="22">
                  <c:v>0.22527420000000001</c:v>
                </c:pt>
                <c:pt idx="23">
                  <c:v>0.75578330000000005</c:v>
                </c:pt>
                <c:pt idx="24">
                  <c:v>1.314354</c:v>
                </c:pt>
                <c:pt idx="25">
                  <c:v>1.3592919999999999</c:v>
                </c:pt>
                <c:pt idx="26">
                  <c:v>0.52765209999999996</c:v>
                </c:pt>
                <c:pt idx="27">
                  <c:v>-0.88681069999999995</c:v>
                </c:pt>
                <c:pt idx="28">
                  <c:v>-1.0436030000000001</c:v>
                </c:pt>
                <c:pt idx="29">
                  <c:v>0.31066909999999998</c:v>
                </c:pt>
                <c:pt idx="30">
                  <c:v>1.5961590000000001</c:v>
                </c:pt>
                <c:pt idx="31">
                  <c:v>2.7002619999999999</c:v>
                </c:pt>
                <c:pt idx="32">
                  <c:v>2.9827669999999999</c:v>
                </c:pt>
                <c:pt idx="33">
                  <c:v>1.301517</c:v>
                </c:pt>
                <c:pt idx="34">
                  <c:v>-7.2635270000000002E-2</c:v>
                </c:pt>
                <c:pt idx="35">
                  <c:v>0.53463249999999995</c:v>
                </c:pt>
                <c:pt idx="36">
                  <c:v>0.81306239999999996</c:v>
                </c:pt>
                <c:pt idx="37">
                  <c:v>0.3614134</c:v>
                </c:pt>
                <c:pt idx="38">
                  <c:v>1.273042</c:v>
                </c:pt>
                <c:pt idx="39">
                  <c:v>2.4918170000000002</c:v>
                </c:pt>
                <c:pt idx="40">
                  <c:v>1.929603</c:v>
                </c:pt>
                <c:pt idx="41">
                  <c:v>0.93748520000000002</c:v>
                </c:pt>
                <c:pt idx="42">
                  <c:v>0.98375500000000005</c:v>
                </c:pt>
                <c:pt idx="43">
                  <c:v>1.0847910000000001</c:v>
                </c:pt>
                <c:pt idx="44">
                  <c:v>0.82845990000000003</c:v>
                </c:pt>
                <c:pt idx="45">
                  <c:v>0.68740210000000002</c:v>
                </c:pt>
                <c:pt idx="46">
                  <c:v>0.3192489</c:v>
                </c:pt>
                <c:pt idx="47">
                  <c:v>-0.15118819999999999</c:v>
                </c:pt>
                <c:pt idx="48">
                  <c:v>0.21799450000000001</c:v>
                </c:pt>
                <c:pt idx="49">
                  <c:v>0.58981249999999996</c:v>
                </c:pt>
                <c:pt idx="50">
                  <c:v>-0.18639559999999999</c:v>
                </c:pt>
                <c:pt idx="51">
                  <c:v>-0.69972060000000003</c:v>
                </c:pt>
                <c:pt idx="52">
                  <c:v>6.7515489999999997E-2</c:v>
                </c:pt>
                <c:pt idx="53">
                  <c:v>1.254159</c:v>
                </c:pt>
                <c:pt idx="54">
                  <c:v>1.641904</c:v>
                </c:pt>
                <c:pt idx="55">
                  <c:v>1.266046</c:v>
                </c:pt>
                <c:pt idx="56">
                  <c:v>1.631478</c:v>
                </c:pt>
                <c:pt idx="57">
                  <c:v>1.857453</c:v>
                </c:pt>
                <c:pt idx="58">
                  <c:v>0.63979750000000002</c:v>
                </c:pt>
                <c:pt idx="59">
                  <c:v>3.4018010000000001E-2</c:v>
                </c:pt>
                <c:pt idx="60">
                  <c:v>0.42029709999999998</c:v>
                </c:pt>
                <c:pt idx="61">
                  <c:v>0.26544519999999999</c:v>
                </c:pt>
                <c:pt idx="62">
                  <c:v>0.51709430000000001</c:v>
                </c:pt>
                <c:pt idx="63">
                  <c:v>1.3285290000000001</c:v>
                </c:pt>
                <c:pt idx="64">
                  <c:v>0.92690329999999999</c:v>
                </c:pt>
                <c:pt idx="65">
                  <c:v>-0.32282290000000002</c:v>
                </c:pt>
                <c:pt idx="66">
                  <c:v>-0.76988469999999998</c:v>
                </c:pt>
                <c:pt idx="67">
                  <c:v>-0.100961</c:v>
                </c:pt>
                <c:pt idx="68">
                  <c:v>0.48474119999999998</c:v>
                </c:pt>
                <c:pt idx="69">
                  <c:v>-4.126196E-2</c:v>
                </c:pt>
                <c:pt idx="70">
                  <c:v>-0.74347790000000002</c:v>
                </c:pt>
                <c:pt idx="71">
                  <c:v>-0.71852729999999998</c:v>
                </c:pt>
                <c:pt idx="72">
                  <c:v>-0.34431909999999999</c:v>
                </c:pt>
                <c:pt idx="73">
                  <c:v>-0.1073114</c:v>
                </c:pt>
                <c:pt idx="74">
                  <c:v>1.343301E-2</c:v>
                </c:pt>
                <c:pt idx="75">
                  <c:v>0.45306750000000001</c:v>
                </c:pt>
                <c:pt idx="76">
                  <c:v>0.54375220000000002</c:v>
                </c:pt>
                <c:pt idx="77">
                  <c:v>0.16523879999999999</c:v>
                </c:pt>
                <c:pt idx="78">
                  <c:v>0.30542659999999999</c:v>
                </c:pt>
                <c:pt idx="79">
                  <c:v>0.50870219999999999</c:v>
                </c:pt>
                <c:pt idx="80">
                  <c:v>0.90011030000000003</c:v>
                </c:pt>
                <c:pt idx="81">
                  <c:v>1.7254689999999999</c:v>
                </c:pt>
                <c:pt idx="82">
                  <c:v>2.0629819999999999</c:v>
                </c:pt>
                <c:pt idx="83">
                  <c:v>1.986577</c:v>
                </c:pt>
                <c:pt idx="84">
                  <c:v>1.2282839999999999</c:v>
                </c:pt>
                <c:pt idx="85">
                  <c:v>0.63885749999999997</c:v>
                </c:pt>
                <c:pt idx="86">
                  <c:v>1.8188500000000001</c:v>
                </c:pt>
                <c:pt idx="87">
                  <c:v>2.1393879999999998</c:v>
                </c:pt>
                <c:pt idx="88">
                  <c:v>0.39377200000000001</c:v>
                </c:pt>
                <c:pt idx="89">
                  <c:v>-0.59391579999999999</c:v>
                </c:pt>
                <c:pt idx="90">
                  <c:v>-0.4429728</c:v>
                </c:pt>
                <c:pt idx="91">
                  <c:v>0.1624399</c:v>
                </c:pt>
                <c:pt idx="92">
                  <c:v>0.30247619999999997</c:v>
                </c:pt>
                <c:pt idx="93">
                  <c:v>-0.91337679999999999</c:v>
                </c:pt>
                <c:pt idx="94">
                  <c:v>-1.4791319999999999</c:v>
                </c:pt>
                <c:pt idx="95">
                  <c:v>-0.92975010000000002</c:v>
                </c:pt>
                <c:pt idx="96">
                  <c:v>-0.82744870000000004</c:v>
                </c:pt>
                <c:pt idx="97">
                  <c:v>-0.5491355</c:v>
                </c:pt>
                <c:pt idx="98">
                  <c:v>0.1094619</c:v>
                </c:pt>
                <c:pt idx="99">
                  <c:v>0.26565030000000001</c:v>
                </c:pt>
                <c:pt idx="100">
                  <c:v>0.26161250000000003</c:v>
                </c:pt>
                <c:pt idx="101">
                  <c:v>0.71803589999999995</c:v>
                </c:pt>
                <c:pt idx="102">
                  <c:v>1.296719</c:v>
                </c:pt>
                <c:pt idx="103">
                  <c:v>1.4067890000000001</c:v>
                </c:pt>
                <c:pt idx="104">
                  <c:v>1.648182</c:v>
                </c:pt>
                <c:pt idx="105">
                  <c:v>2.2374399999999999</c:v>
                </c:pt>
                <c:pt idx="106">
                  <c:v>2.75223</c:v>
                </c:pt>
                <c:pt idx="107">
                  <c:v>2.6718989999999998</c:v>
                </c:pt>
                <c:pt idx="108">
                  <c:v>0.99716800000000005</c:v>
                </c:pt>
                <c:pt idx="109">
                  <c:v>-0.2248986</c:v>
                </c:pt>
                <c:pt idx="110">
                  <c:v>1.1301190000000001</c:v>
                </c:pt>
                <c:pt idx="111">
                  <c:v>2.1045959999999999</c:v>
                </c:pt>
                <c:pt idx="112">
                  <c:v>0.7280141</c:v>
                </c:pt>
                <c:pt idx="113">
                  <c:v>-0.74378739999999999</c:v>
                </c:pt>
                <c:pt idx="114">
                  <c:v>-0.6181546</c:v>
                </c:pt>
                <c:pt idx="115">
                  <c:v>0.44773649999999998</c:v>
                </c:pt>
                <c:pt idx="116">
                  <c:v>1.0968070000000001</c:v>
                </c:pt>
                <c:pt idx="117">
                  <c:v>1.194806</c:v>
                </c:pt>
                <c:pt idx="118">
                  <c:v>0.80007059999999997</c:v>
                </c:pt>
                <c:pt idx="119">
                  <c:v>3.7841819999999998E-2</c:v>
                </c:pt>
                <c:pt idx="120">
                  <c:v>8.1513020000000005E-2</c:v>
                </c:pt>
                <c:pt idx="121">
                  <c:v>0.43087150000000002</c:v>
                </c:pt>
                <c:pt idx="122">
                  <c:v>0.27866829999999998</c:v>
                </c:pt>
                <c:pt idx="123">
                  <c:v>0.27392650000000002</c:v>
                </c:pt>
                <c:pt idx="124">
                  <c:v>0.27500849999999999</c:v>
                </c:pt>
                <c:pt idx="125">
                  <c:v>-0.1543417</c:v>
                </c:pt>
                <c:pt idx="126">
                  <c:v>-0.87341089999999999</c:v>
                </c:pt>
                <c:pt idx="127">
                  <c:v>-1.2947550000000001</c:v>
                </c:pt>
                <c:pt idx="128">
                  <c:v>-0.27449079999999998</c:v>
                </c:pt>
                <c:pt idx="129">
                  <c:v>1.8903730000000001</c:v>
                </c:pt>
                <c:pt idx="130">
                  <c:v>2.9245489999999998</c:v>
                </c:pt>
                <c:pt idx="131">
                  <c:v>2.1648149999999999</c:v>
                </c:pt>
                <c:pt idx="132">
                  <c:v>0.82029240000000003</c:v>
                </c:pt>
                <c:pt idx="133">
                  <c:v>-0.48903839999999998</c:v>
                </c:pt>
                <c:pt idx="134">
                  <c:v>-1.1797660000000001</c:v>
                </c:pt>
                <c:pt idx="135">
                  <c:v>-0.63827199999999995</c:v>
                </c:pt>
                <c:pt idx="136">
                  <c:v>-3.908727E-2</c:v>
                </c:pt>
                <c:pt idx="137">
                  <c:v>-0.34076459999999997</c:v>
                </c:pt>
                <c:pt idx="138">
                  <c:v>-0.32094519999999999</c:v>
                </c:pt>
                <c:pt idx="139">
                  <c:v>-6.1472409999999998E-2</c:v>
                </c:pt>
                <c:pt idx="140">
                  <c:v>-1.6912630000000001E-2</c:v>
                </c:pt>
                <c:pt idx="141">
                  <c:v>0.35144449999999999</c:v>
                </c:pt>
                <c:pt idx="142">
                  <c:v>-0.16008320000000001</c:v>
                </c:pt>
                <c:pt idx="143">
                  <c:v>-1.4118390000000001</c:v>
                </c:pt>
                <c:pt idx="144">
                  <c:v>-1.7265999999999999</c:v>
                </c:pt>
                <c:pt idx="145">
                  <c:v>-1.156936</c:v>
                </c:pt>
                <c:pt idx="146">
                  <c:v>0.3934938</c:v>
                </c:pt>
                <c:pt idx="147">
                  <c:v>1.4463999999999999</c:v>
                </c:pt>
                <c:pt idx="148">
                  <c:v>0.10863490000000001</c:v>
                </c:pt>
                <c:pt idx="149">
                  <c:v>-0.82834399999999997</c:v>
                </c:pt>
                <c:pt idx="150">
                  <c:v>0.2619377</c:v>
                </c:pt>
                <c:pt idx="151">
                  <c:v>0.93638100000000002</c:v>
                </c:pt>
                <c:pt idx="152">
                  <c:v>0.27855340000000001</c:v>
                </c:pt>
                <c:pt idx="153">
                  <c:v>-0.46809000000000001</c:v>
                </c:pt>
                <c:pt idx="154">
                  <c:v>-0.27824399999999999</c:v>
                </c:pt>
                <c:pt idx="155">
                  <c:v>7.4575089999999997E-2</c:v>
                </c:pt>
                <c:pt idx="156">
                  <c:v>-1.7643120000000002E-2</c:v>
                </c:pt>
                <c:pt idx="157">
                  <c:v>5.3460689999999998E-2</c:v>
                </c:pt>
                <c:pt idx="158">
                  <c:v>0.42119869999999998</c:v>
                </c:pt>
                <c:pt idx="159">
                  <c:v>1.0233760000000001</c:v>
                </c:pt>
                <c:pt idx="160">
                  <c:v>0.89640059999999999</c:v>
                </c:pt>
                <c:pt idx="161">
                  <c:v>0.1533109</c:v>
                </c:pt>
                <c:pt idx="162">
                  <c:v>0.43291350000000001</c:v>
                </c:pt>
                <c:pt idx="163">
                  <c:v>1.216871</c:v>
                </c:pt>
                <c:pt idx="164">
                  <c:v>1.7063809999999999</c:v>
                </c:pt>
                <c:pt idx="165">
                  <c:v>1.915049</c:v>
                </c:pt>
                <c:pt idx="166">
                  <c:v>1.6779459999999999</c:v>
                </c:pt>
                <c:pt idx="167">
                  <c:v>1.170323</c:v>
                </c:pt>
                <c:pt idx="168">
                  <c:v>6.5744479999999994E-2</c:v>
                </c:pt>
                <c:pt idx="169">
                  <c:v>-1.005282</c:v>
                </c:pt>
                <c:pt idx="170">
                  <c:v>-0.64963859999999995</c:v>
                </c:pt>
                <c:pt idx="171">
                  <c:v>0.20982219999999999</c:v>
                </c:pt>
                <c:pt idx="172">
                  <c:v>0.52124440000000005</c:v>
                </c:pt>
                <c:pt idx="173">
                  <c:v>0.76887179999999999</c:v>
                </c:pt>
                <c:pt idx="174">
                  <c:v>0.46007710000000002</c:v>
                </c:pt>
                <c:pt idx="175">
                  <c:v>-0.32030589999999998</c:v>
                </c:pt>
                <c:pt idx="176">
                  <c:v>-0.72883220000000004</c:v>
                </c:pt>
                <c:pt idx="177">
                  <c:v>-1.292586</c:v>
                </c:pt>
                <c:pt idx="178">
                  <c:v>-0.75776759999999999</c:v>
                </c:pt>
                <c:pt idx="179">
                  <c:v>1.719498</c:v>
                </c:pt>
                <c:pt idx="180">
                  <c:v>2.724977</c:v>
                </c:pt>
                <c:pt idx="181">
                  <c:v>1.6059920000000001</c:v>
                </c:pt>
                <c:pt idx="182">
                  <c:v>1.1787110000000001</c:v>
                </c:pt>
                <c:pt idx="183">
                  <c:v>1.1803710000000001</c:v>
                </c:pt>
                <c:pt idx="184">
                  <c:v>0.3935071</c:v>
                </c:pt>
                <c:pt idx="185">
                  <c:v>-0.46988530000000001</c:v>
                </c:pt>
                <c:pt idx="186">
                  <c:v>-0.52404289999999998</c:v>
                </c:pt>
                <c:pt idx="187">
                  <c:v>-0.89587159999999999</c:v>
                </c:pt>
                <c:pt idx="188">
                  <c:v>-1.7721119999999999</c:v>
                </c:pt>
                <c:pt idx="189">
                  <c:v>-0.91898769999999996</c:v>
                </c:pt>
                <c:pt idx="190">
                  <c:v>0.50176849999999995</c:v>
                </c:pt>
                <c:pt idx="191">
                  <c:v>0.77894750000000001</c:v>
                </c:pt>
                <c:pt idx="192">
                  <c:v>1.1538489999999999</c:v>
                </c:pt>
                <c:pt idx="193">
                  <c:v>1.4167160000000001</c:v>
                </c:pt>
                <c:pt idx="194">
                  <c:v>1.305574</c:v>
                </c:pt>
                <c:pt idx="195">
                  <c:v>1.5849949999999999</c:v>
                </c:pt>
                <c:pt idx="196">
                  <c:v>1.870242</c:v>
                </c:pt>
                <c:pt idx="197">
                  <c:v>1.2292989999999999</c:v>
                </c:pt>
                <c:pt idx="198">
                  <c:v>-0.11565449999999999</c:v>
                </c:pt>
                <c:pt idx="199">
                  <c:v>-1.017547</c:v>
                </c:pt>
                <c:pt idx="200">
                  <c:v>-1.2860240000000001</c:v>
                </c:pt>
                <c:pt idx="201">
                  <c:v>-0.65504099999999998</c:v>
                </c:pt>
                <c:pt idx="202">
                  <c:v>0.36368850000000003</c:v>
                </c:pt>
                <c:pt idx="203">
                  <c:v>0.24147440000000001</c:v>
                </c:pt>
                <c:pt idx="204">
                  <c:v>-0.14049249999999999</c:v>
                </c:pt>
                <c:pt idx="205">
                  <c:v>0.44991750000000003</c:v>
                </c:pt>
                <c:pt idx="206">
                  <c:v>0.94291990000000003</c:v>
                </c:pt>
                <c:pt idx="207">
                  <c:v>0.68249269999999995</c:v>
                </c:pt>
                <c:pt idx="208">
                  <c:v>0.49409350000000002</c:v>
                </c:pt>
                <c:pt idx="209">
                  <c:v>6.8218249999999994E-2</c:v>
                </c:pt>
                <c:pt idx="210">
                  <c:v>-0.87822719999999999</c:v>
                </c:pt>
                <c:pt idx="211">
                  <c:v>-1.2366379999999999</c:v>
                </c:pt>
                <c:pt idx="212">
                  <c:v>-0.91452800000000001</c:v>
                </c:pt>
                <c:pt idx="213">
                  <c:v>-0.53610849999999999</c:v>
                </c:pt>
                <c:pt idx="214">
                  <c:v>-0.44740239999999998</c:v>
                </c:pt>
                <c:pt idx="215">
                  <c:v>-0.93927349999999998</c:v>
                </c:pt>
                <c:pt idx="216">
                  <c:v>-1.666528</c:v>
                </c:pt>
                <c:pt idx="217">
                  <c:v>-1.5635460000000001</c:v>
                </c:pt>
                <c:pt idx="218">
                  <c:v>-1.065361</c:v>
                </c:pt>
                <c:pt idx="219">
                  <c:v>-1.672237</c:v>
                </c:pt>
                <c:pt idx="220">
                  <c:v>-2.629203</c:v>
                </c:pt>
                <c:pt idx="221">
                  <c:v>-2.3187449999999998</c:v>
                </c:pt>
                <c:pt idx="222">
                  <c:v>-0.8285498</c:v>
                </c:pt>
                <c:pt idx="223">
                  <c:v>0.43452629999999998</c:v>
                </c:pt>
                <c:pt idx="224">
                  <c:v>0.48611389999999999</c:v>
                </c:pt>
                <c:pt idx="225">
                  <c:v>-5.8868379999999998E-2</c:v>
                </c:pt>
                <c:pt idx="226">
                  <c:v>-0.15490329999999999</c:v>
                </c:pt>
                <c:pt idx="227">
                  <c:v>0.1234316</c:v>
                </c:pt>
                <c:pt idx="228">
                  <c:v>0.2899274</c:v>
                </c:pt>
                <c:pt idx="229">
                  <c:v>-1.7053370000000002E-2</c:v>
                </c:pt>
                <c:pt idx="230">
                  <c:v>-0.92048929999999995</c:v>
                </c:pt>
                <c:pt idx="231">
                  <c:v>-1.3851659999999999</c:v>
                </c:pt>
                <c:pt idx="232">
                  <c:v>-0.71655230000000003</c:v>
                </c:pt>
                <c:pt idx="233">
                  <c:v>-3.2931370000000001E-2</c:v>
                </c:pt>
                <c:pt idx="234">
                  <c:v>1.760863E-2</c:v>
                </c:pt>
                <c:pt idx="235">
                  <c:v>0.3862429</c:v>
                </c:pt>
                <c:pt idx="236">
                  <c:v>1.038238</c:v>
                </c:pt>
                <c:pt idx="237">
                  <c:v>1.1462159999999999</c:v>
                </c:pt>
                <c:pt idx="238">
                  <c:v>0.89471979999999995</c:v>
                </c:pt>
                <c:pt idx="239">
                  <c:v>0.86856710000000004</c:v>
                </c:pt>
                <c:pt idx="240">
                  <c:v>0.61972499999999997</c:v>
                </c:pt>
                <c:pt idx="241">
                  <c:v>4.9130090000000001E-2</c:v>
                </c:pt>
                <c:pt idx="242">
                  <c:v>0.7112522</c:v>
                </c:pt>
                <c:pt idx="243">
                  <c:v>1.4241950000000001</c:v>
                </c:pt>
                <c:pt idx="244">
                  <c:v>0.30053619999999998</c:v>
                </c:pt>
                <c:pt idx="245">
                  <c:v>-0.48374220000000001</c:v>
                </c:pt>
                <c:pt idx="246">
                  <c:v>0.53644259999999999</c:v>
                </c:pt>
                <c:pt idx="247">
                  <c:v>1.657586</c:v>
                </c:pt>
                <c:pt idx="248">
                  <c:v>1.5912329999999999</c:v>
                </c:pt>
                <c:pt idx="249">
                  <c:v>0.91374129999999998</c:v>
                </c:pt>
                <c:pt idx="250">
                  <c:v>0.41273409999999999</c:v>
                </c:pt>
                <c:pt idx="251">
                  <c:v>9.1826199999999997E-2</c:v>
                </c:pt>
                <c:pt idx="252">
                  <c:v>2.086379E-2</c:v>
                </c:pt>
                <c:pt idx="253">
                  <c:v>0.35728470000000001</c:v>
                </c:pt>
                <c:pt idx="254">
                  <c:v>0.52711220000000003</c:v>
                </c:pt>
                <c:pt idx="255">
                  <c:v>0.18989790000000001</c:v>
                </c:pt>
                <c:pt idx="256">
                  <c:v>-0.1158894</c:v>
                </c:pt>
                <c:pt idx="257">
                  <c:v>-1.246388E-2</c:v>
                </c:pt>
                <c:pt idx="258">
                  <c:v>0.4320155</c:v>
                </c:pt>
                <c:pt idx="259">
                  <c:v>0.71347119999999997</c:v>
                </c:pt>
                <c:pt idx="260">
                  <c:v>0.109414</c:v>
                </c:pt>
                <c:pt idx="261">
                  <c:v>-0.42020940000000001</c:v>
                </c:pt>
                <c:pt idx="262">
                  <c:v>0.3000294</c:v>
                </c:pt>
                <c:pt idx="263">
                  <c:v>0.55155500000000002</c:v>
                </c:pt>
                <c:pt idx="264">
                  <c:v>-0.18581829999999999</c:v>
                </c:pt>
                <c:pt idx="265">
                  <c:v>-0.12811249999999999</c:v>
                </c:pt>
                <c:pt idx="266">
                  <c:v>0.34547949999999999</c:v>
                </c:pt>
                <c:pt idx="267">
                  <c:v>0.3468773</c:v>
                </c:pt>
                <c:pt idx="268">
                  <c:v>0.21916830000000001</c:v>
                </c:pt>
                <c:pt idx="269">
                  <c:v>0.20613310000000001</c:v>
                </c:pt>
                <c:pt idx="270">
                  <c:v>0.29690929999999999</c:v>
                </c:pt>
                <c:pt idx="271">
                  <c:v>2.0131050000000001E-2</c:v>
                </c:pt>
                <c:pt idx="272">
                  <c:v>-0.72095370000000003</c:v>
                </c:pt>
                <c:pt idx="273">
                  <c:v>-1.065021</c:v>
                </c:pt>
                <c:pt idx="274">
                  <c:v>-0.40693269999999998</c:v>
                </c:pt>
                <c:pt idx="275">
                  <c:v>0.23645939999999999</c:v>
                </c:pt>
                <c:pt idx="276">
                  <c:v>0.37248680000000001</c:v>
                </c:pt>
                <c:pt idx="277">
                  <c:v>1.1088659999999999</c:v>
                </c:pt>
                <c:pt idx="278">
                  <c:v>1.463395</c:v>
                </c:pt>
                <c:pt idx="279">
                  <c:v>0.63357050000000004</c:v>
                </c:pt>
                <c:pt idx="280">
                  <c:v>0.6117667</c:v>
                </c:pt>
                <c:pt idx="281">
                  <c:v>1.7307939999999999</c:v>
                </c:pt>
                <c:pt idx="282">
                  <c:v>1.882719</c:v>
                </c:pt>
                <c:pt idx="283">
                  <c:v>1.146611</c:v>
                </c:pt>
                <c:pt idx="284">
                  <c:v>1.0554760000000001</c:v>
                </c:pt>
                <c:pt idx="285">
                  <c:v>1.394236</c:v>
                </c:pt>
                <c:pt idx="286">
                  <c:v>2.047253</c:v>
                </c:pt>
                <c:pt idx="287">
                  <c:v>1.575774</c:v>
                </c:pt>
                <c:pt idx="288">
                  <c:v>-0.95706590000000002</c:v>
                </c:pt>
                <c:pt idx="289">
                  <c:v>-1.9649099999999999</c:v>
                </c:pt>
                <c:pt idx="290">
                  <c:v>-8.6302870000000004E-2</c:v>
                </c:pt>
                <c:pt idx="291">
                  <c:v>1.133222</c:v>
                </c:pt>
                <c:pt idx="292">
                  <c:v>0.4395384</c:v>
                </c:pt>
                <c:pt idx="293">
                  <c:v>0.2444663</c:v>
                </c:pt>
                <c:pt idx="294">
                  <c:v>0.90999260000000004</c:v>
                </c:pt>
                <c:pt idx="295">
                  <c:v>0.88063599999999997</c:v>
                </c:pt>
                <c:pt idx="296">
                  <c:v>0.3740599</c:v>
                </c:pt>
                <c:pt idx="297">
                  <c:v>0.23333860000000001</c:v>
                </c:pt>
                <c:pt idx="298">
                  <c:v>0.5685154</c:v>
                </c:pt>
                <c:pt idx="299">
                  <c:v>0.70600660000000004</c:v>
                </c:pt>
                <c:pt idx="300">
                  <c:v>0.37140970000000001</c:v>
                </c:pt>
                <c:pt idx="301">
                  <c:v>0.42469440000000003</c:v>
                </c:pt>
                <c:pt idx="302">
                  <c:v>0.40073170000000002</c:v>
                </c:pt>
                <c:pt idx="303">
                  <c:v>-0.31036039999999998</c:v>
                </c:pt>
                <c:pt idx="304">
                  <c:v>-0.90318909999999997</c:v>
                </c:pt>
                <c:pt idx="305">
                  <c:v>-1.1408130000000001</c:v>
                </c:pt>
                <c:pt idx="306">
                  <c:v>-0.39795170000000002</c:v>
                </c:pt>
                <c:pt idx="307">
                  <c:v>0.91796089999999997</c:v>
                </c:pt>
                <c:pt idx="308">
                  <c:v>0.98551560000000005</c:v>
                </c:pt>
                <c:pt idx="309">
                  <c:v>0.60954370000000002</c:v>
                </c:pt>
                <c:pt idx="310">
                  <c:v>0.4796974</c:v>
                </c:pt>
                <c:pt idx="311">
                  <c:v>-0.90352750000000004</c:v>
                </c:pt>
                <c:pt idx="312">
                  <c:v>-3.028619</c:v>
                </c:pt>
                <c:pt idx="313">
                  <c:v>-2.9113519999999999</c:v>
                </c:pt>
                <c:pt idx="314">
                  <c:v>-0.1697285</c:v>
                </c:pt>
                <c:pt idx="315">
                  <c:v>1.45485</c:v>
                </c:pt>
                <c:pt idx="316">
                  <c:v>0.9850603</c:v>
                </c:pt>
                <c:pt idx="317">
                  <c:v>0.98840439999999996</c:v>
                </c:pt>
                <c:pt idx="318">
                  <c:v>1.1951130000000001</c:v>
                </c:pt>
                <c:pt idx="319">
                  <c:v>0.79601920000000004</c:v>
                </c:pt>
                <c:pt idx="320">
                  <c:v>0.25053560000000002</c:v>
                </c:pt>
                <c:pt idx="321">
                  <c:v>-0.62184899999999999</c:v>
                </c:pt>
                <c:pt idx="322">
                  <c:v>-0.87384150000000005</c:v>
                </c:pt>
                <c:pt idx="323">
                  <c:v>-0.3745212</c:v>
                </c:pt>
                <c:pt idx="324">
                  <c:v>-0.14114689999999999</c:v>
                </c:pt>
                <c:pt idx="325">
                  <c:v>0.25257990000000002</c:v>
                </c:pt>
                <c:pt idx="326">
                  <c:v>0.5712564</c:v>
                </c:pt>
                <c:pt idx="327">
                  <c:v>9.056546E-2</c:v>
                </c:pt>
                <c:pt idx="328">
                  <c:v>-0.24989919999999999</c:v>
                </c:pt>
                <c:pt idx="329">
                  <c:v>-0.16357730000000001</c:v>
                </c:pt>
                <c:pt idx="330">
                  <c:v>0.1955655</c:v>
                </c:pt>
                <c:pt idx="331">
                  <c:v>1.0577650000000001</c:v>
                </c:pt>
                <c:pt idx="332">
                  <c:v>0.69883700000000004</c:v>
                </c:pt>
                <c:pt idx="333">
                  <c:v>-0.73067899999999997</c:v>
                </c:pt>
                <c:pt idx="334">
                  <c:v>-1.002858</c:v>
                </c:pt>
                <c:pt idx="335">
                  <c:v>-0.75218459999999998</c:v>
                </c:pt>
                <c:pt idx="336">
                  <c:v>-0.76232089999999997</c:v>
                </c:pt>
                <c:pt idx="337">
                  <c:v>-0.45142320000000002</c:v>
                </c:pt>
                <c:pt idx="338">
                  <c:v>0.2257246</c:v>
                </c:pt>
                <c:pt idx="339">
                  <c:v>1.468288</c:v>
                </c:pt>
                <c:pt idx="340">
                  <c:v>2.4356260000000001</c:v>
                </c:pt>
                <c:pt idx="341">
                  <c:v>1.1537440000000001</c:v>
                </c:pt>
                <c:pt idx="342">
                  <c:v>-0.83106869999999999</c:v>
                </c:pt>
                <c:pt idx="343">
                  <c:v>-0.76905769999999996</c:v>
                </c:pt>
                <c:pt idx="344">
                  <c:v>-0.80382529999999996</c:v>
                </c:pt>
                <c:pt idx="345">
                  <c:v>-1.8473010000000001</c:v>
                </c:pt>
                <c:pt idx="346">
                  <c:v>-0.6986928</c:v>
                </c:pt>
                <c:pt idx="347">
                  <c:v>1.010985</c:v>
                </c:pt>
                <c:pt idx="348">
                  <c:v>-0.46813650000000001</c:v>
                </c:pt>
                <c:pt idx="349">
                  <c:v>-2.5449510000000002</c:v>
                </c:pt>
                <c:pt idx="350">
                  <c:v>-1.6893990000000001</c:v>
                </c:pt>
                <c:pt idx="351">
                  <c:v>0.32523800000000003</c:v>
                </c:pt>
                <c:pt idx="352">
                  <c:v>1.4983770000000001</c:v>
                </c:pt>
                <c:pt idx="353">
                  <c:v>2.1810879999999999</c:v>
                </c:pt>
                <c:pt idx="354">
                  <c:v>1.610371</c:v>
                </c:pt>
                <c:pt idx="355">
                  <c:v>-7.6958579999999999E-2</c:v>
                </c:pt>
                <c:pt idx="356">
                  <c:v>-0.99883829999999996</c:v>
                </c:pt>
                <c:pt idx="357">
                  <c:v>-0.64858819999999995</c:v>
                </c:pt>
                <c:pt idx="358">
                  <c:v>-5.8124200000000001E-2</c:v>
                </c:pt>
                <c:pt idx="359">
                  <c:v>1.140712E-2</c:v>
                </c:pt>
                <c:pt idx="360">
                  <c:v>-0.2919602</c:v>
                </c:pt>
                <c:pt idx="361">
                  <c:v>-0.93124530000000005</c:v>
                </c:pt>
                <c:pt idx="362">
                  <c:v>-0.88904280000000002</c:v>
                </c:pt>
                <c:pt idx="363">
                  <c:v>0.25539519999999999</c:v>
                </c:pt>
                <c:pt idx="364">
                  <c:v>0.61906170000000005</c:v>
                </c:pt>
                <c:pt idx="365">
                  <c:v>-0.33098139999999998</c:v>
                </c:pt>
                <c:pt idx="366">
                  <c:v>-1.0538350000000001</c:v>
                </c:pt>
                <c:pt idx="367">
                  <c:v>4.1644349999999997E-2</c:v>
                </c:pt>
                <c:pt idx="368">
                  <c:v>1.6223609999999999</c:v>
                </c:pt>
                <c:pt idx="369">
                  <c:v>0.52281619999999995</c:v>
                </c:pt>
                <c:pt idx="370">
                  <c:v>-1.6920040000000001</c:v>
                </c:pt>
                <c:pt idx="371">
                  <c:v>-1.4829190000000001</c:v>
                </c:pt>
                <c:pt idx="372">
                  <c:v>-0.21786749999999999</c:v>
                </c:pt>
                <c:pt idx="373">
                  <c:v>-0.45824409999999999</c:v>
                </c:pt>
                <c:pt idx="374">
                  <c:v>-1.1188039999999999</c:v>
                </c:pt>
                <c:pt idx="375">
                  <c:v>-0.3538113</c:v>
                </c:pt>
                <c:pt idx="376">
                  <c:v>0.54828699999999997</c:v>
                </c:pt>
                <c:pt idx="377">
                  <c:v>-0.3403041</c:v>
                </c:pt>
                <c:pt idx="378">
                  <c:v>-1.2015070000000001</c:v>
                </c:pt>
                <c:pt idx="379">
                  <c:v>-0.34705469999999999</c:v>
                </c:pt>
                <c:pt idx="380">
                  <c:v>0.50015220000000005</c:v>
                </c:pt>
                <c:pt idx="381">
                  <c:v>0.45716230000000002</c:v>
                </c:pt>
                <c:pt idx="382">
                  <c:v>4.7929149999999997E-2</c:v>
                </c:pt>
                <c:pt idx="383">
                  <c:v>-0.37329580000000001</c:v>
                </c:pt>
                <c:pt idx="384">
                  <c:v>-8.0308610000000002E-2</c:v>
                </c:pt>
                <c:pt idx="385">
                  <c:v>0.69238480000000002</c:v>
                </c:pt>
                <c:pt idx="386">
                  <c:v>0.66635080000000002</c:v>
                </c:pt>
                <c:pt idx="387">
                  <c:v>-0.18126780000000001</c:v>
                </c:pt>
                <c:pt idx="388">
                  <c:v>-0.42911899999999997</c:v>
                </c:pt>
                <c:pt idx="389">
                  <c:v>0.3024481</c:v>
                </c:pt>
                <c:pt idx="390">
                  <c:v>0.66327190000000003</c:v>
                </c:pt>
                <c:pt idx="391">
                  <c:v>0.65090680000000001</c:v>
                </c:pt>
                <c:pt idx="392">
                  <c:v>1.0872550000000001</c:v>
                </c:pt>
                <c:pt idx="393">
                  <c:v>0.88192110000000001</c:v>
                </c:pt>
                <c:pt idx="394">
                  <c:v>-4.0709490000000001E-2</c:v>
                </c:pt>
                <c:pt idx="395">
                  <c:v>-0.60807540000000004</c:v>
                </c:pt>
                <c:pt idx="396">
                  <c:v>-0.79118889999999997</c:v>
                </c:pt>
                <c:pt idx="397">
                  <c:v>-0.560118</c:v>
                </c:pt>
                <c:pt idx="398">
                  <c:v>-0.51244179999999995</c:v>
                </c:pt>
                <c:pt idx="399">
                  <c:v>-0.82166099999999997</c:v>
                </c:pt>
                <c:pt idx="400">
                  <c:v>-0.56973090000000004</c:v>
                </c:pt>
                <c:pt idx="401">
                  <c:v>-4.470942E-2</c:v>
                </c:pt>
                <c:pt idx="402">
                  <c:v>0.1735708</c:v>
                </c:pt>
                <c:pt idx="403">
                  <c:v>0.62231559999999997</c:v>
                </c:pt>
                <c:pt idx="404">
                  <c:v>1.2225060000000001</c:v>
                </c:pt>
                <c:pt idx="405">
                  <c:v>1.4321900000000001</c:v>
                </c:pt>
                <c:pt idx="406">
                  <c:v>1.2225760000000001</c:v>
                </c:pt>
                <c:pt idx="407">
                  <c:v>0.51981679999999997</c:v>
                </c:pt>
                <c:pt idx="408">
                  <c:v>-0.32267679999999999</c:v>
                </c:pt>
                <c:pt idx="409">
                  <c:v>-0.94312910000000005</c:v>
                </c:pt>
                <c:pt idx="410">
                  <c:v>-1.0929519999999999</c:v>
                </c:pt>
                <c:pt idx="411">
                  <c:v>-0.90637029999999996</c:v>
                </c:pt>
                <c:pt idx="412">
                  <c:v>-0.72738100000000006</c:v>
                </c:pt>
                <c:pt idx="413">
                  <c:v>0.1369706</c:v>
                </c:pt>
                <c:pt idx="414">
                  <c:v>1.200914</c:v>
                </c:pt>
                <c:pt idx="415">
                  <c:v>1.1246419999999999</c:v>
                </c:pt>
                <c:pt idx="416">
                  <c:v>0.48445909999999998</c:v>
                </c:pt>
                <c:pt idx="417">
                  <c:v>-3.313166E-2</c:v>
                </c:pt>
                <c:pt idx="418">
                  <c:v>-0.50990579999999996</c:v>
                </c:pt>
                <c:pt idx="419">
                  <c:v>-0.7593879</c:v>
                </c:pt>
                <c:pt idx="420">
                  <c:v>-0.69059820000000005</c:v>
                </c:pt>
                <c:pt idx="421">
                  <c:v>-0.22043309999999999</c:v>
                </c:pt>
                <c:pt idx="422">
                  <c:v>0.38414759999999998</c:v>
                </c:pt>
                <c:pt idx="423">
                  <c:v>0.30784070000000002</c:v>
                </c:pt>
                <c:pt idx="424">
                  <c:v>-0.51087479999999996</c:v>
                </c:pt>
                <c:pt idx="425">
                  <c:v>-0.74560040000000005</c:v>
                </c:pt>
                <c:pt idx="426">
                  <c:v>0.23352100000000001</c:v>
                </c:pt>
                <c:pt idx="427">
                  <c:v>0.97417390000000004</c:v>
                </c:pt>
                <c:pt idx="428">
                  <c:v>0.53003739999999999</c:v>
                </c:pt>
                <c:pt idx="429">
                  <c:v>0.16193930000000001</c:v>
                </c:pt>
                <c:pt idx="430">
                  <c:v>0.64399019999999996</c:v>
                </c:pt>
                <c:pt idx="431">
                  <c:v>0.43193199999999998</c:v>
                </c:pt>
                <c:pt idx="432">
                  <c:v>-0.73678779999999999</c:v>
                </c:pt>
                <c:pt idx="433">
                  <c:v>-1.1014299999999999</c:v>
                </c:pt>
                <c:pt idx="434">
                  <c:v>-0.35000730000000002</c:v>
                </c:pt>
                <c:pt idx="435">
                  <c:v>0.69754519999999998</c:v>
                </c:pt>
                <c:pt idx="436">
                  <c:v>0.74220030000000004</c:v>
                </c:pt>
                <c:pt idx="437">
                  <c:v>-0.38570890000000002</c:v>
                </c:pt>
                <c:pt idx="438">
                  <c:v>-0.67766380000000004</c:v>
                </c:pt>
                <c:pt idx="439">
                  <c:v>-0.29072199999999998</c:v>
                </c:pt>
                <c:pt idx="440">
                  <c:v>-0.87755700000000003</c:v>
                </c:pt>
                <c:pt idx="441">
                  <c:v>-1.505328</c:v>
                </c:pt>
                <c:pt idx="442">
                  <c:v>-0.76662419999999998</c:v>
                </c:pt>
                <c:pt idx="443">
                  <c:v>0.90746459999999995</c:v>
                </c:pt>
                <c:pt idx="444">
                  <c:v>1.472251</c:v>
                </c:pt>
                <c:pt idx="445">
                  <c:v>5.246369E-2</c:v>
                </c:pt>
                <c:pt idx="446">
                  <c:v>-0.79074169999999999</c:v>
                </c:pt>
                <c:pt idx="447">
                  <c:v>0.20520450000000001</c:v>
                </c:pt>
                <c:pt idx="448">
                  <c:v>1.049129</c:v>
                </c:pt>
                <c:pt idx="449">
                  <c:v>0.96640159999999997</c:v>
                </c:pt>
                <c:pt idx="450">
                  <c:v>1.015808</c:v>
                </c:pt>
                <c:pt idx="451">
                  <c:v>1.4280999999999999</c:v>
                </c:pt>
                <c:pt idx="452">
                  <c:v>0.74425850000000005</c:v>
                </c:pt>
                <c:pt idx="453">
                  <c:v>-1.3172630000000001</c:v>
                </c:pt>
                <c:pt idx="454">
                  <c:v>-2.237387</c:v>
                </c:pt>
                <c:pt idx="455">
                  <c:v>-0.61685659999999998</c:v>
                </c:pt>
                <c:pt idx="456">
                  <c:v>1.6041970000000001</c:v>
                </c:pt>
                <c:pt idx="457">
                  <c:v>2.2084549999999998</c:v>
                </c:pt>
                <c:pt idx="458">
                  <c:v>1.5905009999999999</c:v>
                </c:pt>
                <c:pt idx="459">
                  <c:v>1.2412460000000001</c:v>
                </c:pt>
                <c:pt idx="460">
                  <c:v>1.1497599999999999</c:v>
                </c:pt>
                <c:pt idx="461">
                  <c:v>0.41516540000000002</c:v>
                </c:pt>
                <c:pt idx="462">
                  <c:v>-0.68563980000000002</c:v>
                </c:pt>
                <c:pt idx="463">
                  <c:v>-0.88464949999999998</c:v>
                </c:pt>
                <c:pt idx="464">
                  <c:v>-0.26542310000000002</c:v>
                </c:pt>
                <c:pt idx="465">
                  <c:v>-9.3485739999999998E-2</c:v>
                </c:pt>
                <c:pt idx="466">
                  <c:v>-0.58958549999999998</c:v>
                </c:pt>
                <c:pt idx="467">
                  <c:v>-1.1225160000000001</c:v>
                </c:pt>
                <c:pt idx="468">
                  <c:v>-1.3731390000000001</c:v>
                </c:pt>
                <c:pt idx="469">
                  <c:v>-1.086705</c:v>
                </c:pt>
                <c:pt idx="470">
                  <c:v>-0.51396410000000003</c:v>
                </c:pt>
                <c:pt idx="471">
                  <c:v>6.7825159999999995E-2</c:v>
                </c:pt>
                <c:pt idx="472">
                  <c:v>0.717113</c:v>
                </c:pt>
                <c:pt idx="473">
                  <c:v>0.79083859999999995</c:v>
                </c:pt>
                <c:pt idx="474">
                  <c:v>0.92266559999999997</c:v>
                </c:pt>
                <c:pt idx="475">
                  <c:v>1.207768</c:v>
                </c:pt>
                <c:pt idx="476">
                  <c:v>0.35449310000000001</c:v>
                </c:pt>
                <c:pt idx="477">
                  <c:v>-0.26151530000000001</c:v>
                </c:pt>
                <c:pt idx="478">
                  <c:v>0.21351829999999999</c:v>
                </c:pt>
                <c:pt idx="479">
                  <c:v>0.34598400000000001</c:v>
                </c:pt>
                <c:pt idx="480">
                  <c:v>-0.30929430000000002</c:v>
                </c:pt>
                <c:pt idx="481">
                  <c:v>-0.90539119999999995</c:v>
                </c:pt>
                <c:pt idx="482">
                  <c:v>-1.0022390000000001</c:v>
                </c:pt>
                <c:pt idx="483">
                  <c:v>-0.69763319999999995</c:v>
                </c:pt>
                <c:pt idx="484">
                  <c:v>0.30778539999999999</c:v>
                </c:pt>
                <c:pt idx="485">
                  <c:v>0.546682</c:v>
                </c:pt>
                <c:pt idx="486">
                  <c:v>-0.57051189999999996</c:v>
                </c:pt>
                <c:pt idx="487">
                  <c:v>-0.47127279999999999</c:v>
                </c:pt>
                <c:pt idx="488">
                  <c:v>-0.13215199999999999</c:v>
                </c:pt>
                <c:pt idx="489">
                  <c:v>-1.1342650000000001</c:v>
                </c:pt>
                <c:pt idx="490">
                  <c:v>-1.2298830000000001</c:v>
                </c:pt>
                <c:pt idx="491">
                  <c:v>-0.64573309999999995</c:v>
                </c:pt>
                <c:pt idx="492">
                  <c:v>2.9732189999999999E-2</c:v>
                </c:pt>
                <c:pt idx="493">
                  <c:v>1.0248930000000001</c:v>
                </c:pt>
                <c:pt idx="494">
                  <c:v>0.31813639999999999</c:v>
                </c:pt>
                <c:pt idx="495">
                  <c:v>-1.621008</c:v>
                </c:pt>
                <c:pt idx="496">
                  <c:v>-2.2126610000000002</c:v>
                </c:pt>
                <c:pt idx="497">
                  <c:v>-0.95081819999999995</c:v>
                </c:pt>
                <c:pt idx="498">
                  <c:v>0.28541939999999999</c:v>
                </c:pt>
                <c:pt idx="499">
                  <c:v>-3.3534420000000002E-2</c:v>
                </c:pt>
                <c:pt idx="500">
                  <c:v>-0.88946119999999995</c:v>
                </c:pt>
                <c:pt idx="501">
                  <c:v>-1.324991</c:v>
                </c:pt>
                <c:pt idx="502">
                  <c:v>-1.0560780000000001</c:v>
                </c:pt>
                <c:pt idx="503">
                  <c:v>6.2716750000000002E-2</c:v>
                </c:pt>
                <c:pt idx="504">
                  <c:v>0.71675990000000001</c:v>
                </c:pt>
                <c:pt idx="505">
                  <c:v>0.1706664</c:v>
                </c:pt>
                <c:pt idx="506">
                  <c:v>-0.35016649999999999</c:v>
                </c:pt>
                <c:pt idx="507">
                  <c:v>-0.22583130000000001</c:v>
                </c:pt>
                <c:pt idx="508">
                  <c:v>-0.25740150000000001</c:v>
                </c:pt>
                <c:pt idx="509">
                  <c:v>-0.99588290000000002</c:v>
                </c:pt>
                <c:pt idx="510">
                  <c:v>-1.226718</c:v>
                </c:pt>
                <c:pt idx="511">
                  <c:v>-0.2445532</c:v>
                </c:pt>
                <c:pt idx="512">
                  <c:v>-0.11442960000000001</c:v>
                </c:pt>
                <c:pt idx="513">
                  <c:v>-0.78674109999999997</c:v>
                </c:pt>
                <c:pt idx="514">
                  <c:v>0.27468999999999999</c:v>
                </c:pt>
                <c:pt idx="515">
                  <c:v>2.211951</c:v>
                </c:pt>
                <c:pt idx="516">
                  <c:v>2.2843369999999998</c:v>
                </c:pt>
                <c:pt idx="517">
                  <c:v>0.61592780000000003</c:v>
                </c:pt>
                <c:pt idx="518">
                  <c:v>-0.35706019999999999</c:v>
                </c:pt>
                <c:pt idx="519">
                  <c:v>-0.22863020000000001</c:v>
                </c:pt>
                <c:pt idx="520">
                  <c:v>-0.73825410000000002</c:v>
                </c:pt>
                <c:pt idx="521">
                  <c:v>-1.0655380000000001</c:v>
                </c:pt>
                <c:pt idx="522">
                  <c:v>7.7992409999999998E-2</c:v>
                </c:pt>
                <c:pt idx="523">
                  <c:v>0.3080348</c:v>
                </c:pt>
                <c:pt idx="524">
                  <c:v>-1.764697</c:v>
                </c:pt>
                <c:pt idx="525">
                  <c:v>-3.0776439999999998</c:v>
                </c:pt>
                <c:pt idx="526">
                  <c:v>-1.064249</c:v>
                </c:pt>
                <c:pt idx="527">
                  <c:v>1.4403490000000001</c:v>
                </c:pt>
                <c:pt idx="528">
                  <c:v>0.56866470000000002</c:v>
                </c:pt>
                <c:pt idx="529">
                  <c:v>-1.451838</c:v>
                </c:pt>
                <c:pt idx="530">
                  <c:v>-0.75046299999999999</c:v>
                </c:pt>
                <c:pt idx="531">
                  <c:v>1.6040049999999999</c:v>
                </c:pt>
                <c:pt idx="532">
                  <c:v>2.3882840000000001</c:v>
                </c:pt>
                <c:pt idx="533">
                  <c:v>0.65431839999999997</c:v>
                </c:pt>
                <c:pt idx="534">
                  <c:v>-1.095685</c:v>
                </c:pt>
                <c:pt idx="535">
                  <c:v>-0.78657969999999999</c:v>
                </c:pt>
                <c:pt idx="536">
                  <c:v>0.25751550000000001</c:v>
                </c:pt>
                <c:pt idx="537">
                  <c:v>0.43333559999999999</c:v>
                </c:pt>
                <c:pt idx="538">
                  <c:v>-3.8169670000000003E-2</c:v>
                </c:pt>
                <c:pt idx="539">
                  <c:v>-0.17142080000000001</c:v>
                </c:pt>
                <c:pt idx="540">
                  <c:v>0.24531749999999999</c:v>
                </c:pt>
                <c:pt idx="541">
                  <c:v>0.84235320000000002</c:v>
                </c:pt>
                <c:pt idx="542">
                  <c:v>1.038135</c:v>
                </c:pt>
                <c:pt idx="543">
                  <c:v>0.40175880000000003</c:v>
                </c:pt>
                <c:pt idx="544">
                  <c:v>-0.39245829999999998</c:v>
                </c:pt>
                <c:pt idx="545">
                  <c:v>-0.69262259999999998</c:v>
                </c:pt>
                <c:pt idx="546">
                  <c:v>-0.36487059999999999</c:v>
                </c:pt>
                <c:pt idx="547">
                  <c:v>-3.9709269999999998E-2</c:v>
                </c:pt>
                <c:pt idx="548">
                  <c:v>-0.53231589999999995</c:v>
                </c:pt>
                <c:pt idx="549">
                  <c:v>-1.140026</c:v>
                </c:pt>
                <c:pt idx="550">
                  <c:v>-1.253477</c:v>
                </c:pt>
                <c:pt idx="551">
                  <c:v>-0.98265239999999998</c:v>
                </c:pt>
                <c:pt idx="552">
                  <c:v>-0.3727048</c:v>
                </c:pt>
                <c:pt idx="553">
                  <c:v>-0.1092814</c:v>
                </c:pt>
                <c:pt idx="554">
                  <c:v>-0.1730197</c:v>
                </c:pt>
                <c:pt idx="555">
                  <c:v>0.94043949999999998</c:v>
                </c:pt>
                <c:pt idx="556">
                  <c:v>2.6107</c:v>
                </c:pt>
                <c:pt idx="557">
                  <c:v>2.7464499999999998</c:v>
                </c:pt>
                <c:pt idx="558">
                  <c:v>2.2801</c:v>
                </c:pt>
                <c:pt idx="559">
                  <c:v>2.0176539999999998</c:v>
                </c:pt>
                <c:pt idx="560">
                  <c:v>0.68552610000000003</c:v>
                </c:pt>
                <c:pt idx="561">
                  <c:v>-0.83806630000000004</c:v>
                </c:pt>
                <c:pt idx="562">
                  <c:v>-0.5920801</c:v>
                </c:pt>
                <c:pt idx="563">
                  <c:v>0.68929390000000001</c:v>
                </c:pt>
                <c:pt idx="564">
                  <c:v>0.82206950000000001</c:v>
                </c:pt>
                <c:pt idx="565">
                  <c:v>-0.38345980000000002</c:v>
                </c:pt>
                <c:pt idx="566">
                  <c:v>-0.79906980000000005</c:v>
                </c:pt>
                <c:pt idx="567">
                  <c:v>0.42041849999999997</c:v>
                </c:pt>
                <c:pt idx="568">
                  <c:v>1.371518</c:v>
                </c:pt>
                <c:pt idx="569">
                  <c:v>1.262175</c:v>
                </c:pt>
              </c:numCache>
            </c:numRef>
          </c:xVal>
          <c:yVal>
            <c:numRef>
              <c:f>'HBM IV Curves Data'!$M$5:$M$574</c:f>
              <c:numCache>
                <c:formatCode>General</c:formatCode>
                <c:ptCount val="570"/>
                <c:pt idx="0">
                  <c:v>0.31602839999999999</c:v>
                </c:pt>
                <c:pt idx="1">
                  <c:v>0.29874450000000002</c:v>
                </c:pt>
                <c:pt idx="2">
                  <c:v>0.27932899999999999</c:v>
                </c:pt>
                <c:pt idx="3">
                  <c:v>0.278167</c:v>
                </c:pt>
                <c:pt idx="4">
                  <c:v>0.28993809999999998</c:v>
                </c:pt>
                <c:pt idx="5">
                  <c:v>0.29248449999999998</c:v>
                </c:pt>
                <c:pt idx="6">
                  <c:v>0.28226210000000002</c:v>
                </c:pt>
                <c:pt idx="7">
                  <c:v>0.27654139999999999</c:v>
                </c:pt>
                <c:pt idx="8">
                  <c:v>0.28182620000000003</c:v>
                </c:pt>
                <c:pt idx="9">
                  <c:v>0.2855936</c:v>
                </c:pt>
                <c:pt idx="10">
                  <c:v>0.27925990000000001</c:v>
                </c:pt>
                <c:pt idx="11">
                  <c:v>0.27201950000000003</c:v>
                </c:pt>
                <c:pt idx="12">
                  <c:v>0.27612969999999998</c:v>
                </c:pt>
                <c:pt idx="13">
                  <c:v>0.28485949999999999</c:v>
                </c:pt>
                <c:pt idx="14">
                  <c:v>0.28495959999999998</c:v>
                </c:pt>
                <c:pt idx="15">
                  <c:v>0.28219880000000003</c:v>
                </c:pt>
                <c:pt idx="16">
                  <c:v>0.28341709999999998</c:v>
                </c:pt>
                <c:pt idx="17">
                  <c:v>0.28282259999999998</c:v>
                </c:pt>
                <c:pt idx="18">
                  <c:v>0.28144659999999999</c:v>
                </c:pt>
                <c:pt idx="19">
                  <c:v>0.28521750000000001</c:v>
                </c:pt>
                <c:pt idx="20">
                  <c:v>0.29057899999999998</c:v>
                </c:pt>
                <c:pt idx="21">
                  <c:v>0.28584409999999999</c:v>
                </c:pt>
                <c:pt idx="22">
                  <c:v>0.27115529999999999</c:v>
                </c:pt>
                <c:pt idx="23">
                  <c:v>0.25810860000000002</c:v>
                </c:pt>
                <c:pt idx="24">
                  <c:v>0.24905550000000001</c:v>
                </c:pt>
                <c:pt idx="25">
                  <c:v>0.2451895</c:v>
                </c:pt>
                <c:pt idx="26">
                  <c:v>0.25006420000000001</c:v>
                </c:pt>
                <c:pt idx="27">
                  <c:v>0.2573587</c:v>
                </c:pt>
                <c:pt idx="28">
                  <c:v>0.25696350000000001</c:v>
                </c:pt>
                <c:pt idx="29">
                  <c:v>0.2459432</c:v>
                </c:pt>
                <c:pt idx="30">
                  <c:v>0.2377628</c:v>
                </c:pt>
                <c:pt idx="31">
                  <c:v>0.24442030000000001</c:v>
                </c:pt>
                <c:pt idx="32">
                  <c:v>0.25071260000000001</c:v>
                </c:pt>
                <c:pt idx="33">
                  <c:v>0.24523739999999999</c:v>
                </c:pt>
                <c:pt idx="34">
                  <c:v>0.24036750000000001</c:v>
                </c:pt>
                <c:pt idx="35">
                  <c:v>0.24159149999999999</c:v>
                </c:pt>
                <c:pt idx="36">
                  <c:v>0.2457387</c:v>
                </c:pt>
                <c:pt idx="37">
                  <c:v>0.247447</c:v>
                </c:pt>
                <c:pt idx="38">
                  <c:v>0.23689660000000001</c:v>
                </c:pt>
                <c:pt idx="39">
                  <c:v>0.22464029999999999</c:v>
                </c:pt>
                <c:pt idx="40">
                  <c:v>0.22645029999999999</c:v>
                </c:pt>
                <c:pt idx="41">
                  <c:v>0.23408509999999999</c:v>
                </c:pt>
                <c:pt idx="42">
                  <c:v>0.2354068</c:v>
                </c:pt>
                <c:pt idx="43">
                  <c:v>0.23192979999999999</c:v>
                </c:pt>
                <c:pt idx="44">
                  <c:v>0.2298154</c:v>
                </c:pt>
                <c:pt idx="45">
                  <c:v>0.2306694</c:v>
                </c:pt>
                <c:pt idx="46">
                  <c:v>0.23049700000000001</c:v>
                </c:pt>
                <c:pt idx="47">
                  <c:v>0.22609319999999999</c:v>
                </c:pt>
                <c:pt idx="48">
                  <c:v>0.2254719</c:v>
                </c:pt>
                <c:pt idx="49">
                  <c:v>0.22778909999999999</c:v>
                </c:pt>
                <c:pt idx="50">
                  <c:v>0.22189800000000001</c:v>
                </c:pt>
                <c:pt idx="51">
                  <c:v>0.2166373</c:v>
                </c:pt>
                <c:pt idx="52">
                  <c:v>0.22299820000000001</c:v>
                </c:pt>
                <c:pt idx="53">
                  <c:v>0.22846630000000001</c:v>
                </c:pt>
                <c:pt idx="54">
                  <c:v>0.22248200000000001</c:v>
                </c:pt>
                <c:pt idx="55">
                  <c:v>0.21304419999999999</c:v>
                </c:pt>
                <c:pt idx="56">
                  <c:v>0.20814959999999999</c:v>
                </c:pt>
                <c:pt idx="57">
                  <c:v>0.2094666</c:v>
                </c:pt>
                <c:pt idx="58">
                  <c:v>0.2128872</c:v>
                </c:pt>
                <c:pt idx="59">
                  <c:v>0.21317130000000001</c:v>
                </c:pt>
                <c:pt idx="60">
                  <c:v>0.2097251</c:v>
                </c:pt>
                <c:pt idx="61">
                  <c:v>0.2071045</c:v>
                </c:pt>
                <c:pt idx="62">
                  <c:v>0.21148990000000001</c:v>
                </c:pt>
                <c:pt idx="63">
                  <c:v>0.21725359999999999</c:v>
                </c:pt>
                <c:pt idx="64">
                  <c:v>0.21783050000000001</c:v>
                </c:pt>
                <c:pt idx="65">
                  <c:v>0.21529319999999999</c:v>
                </c:pt>
                <c:pt idx="66">
                  <c:v>0.2113641</c:v>
                </c:pt>
                <c:pt idx="67">
                  <c:v>0.20968809999999999</c:v>
                </c:pt>
                <c:pt idx="68">
                  <c:v>0.207292</c:v>
                </c:pt>
                <c:pt idx="69">
                  <c:v>0.20188159999999999</c:v>
                </c:pt>
                <c:pt idx="70">
                  <c:v>0.20270440000000001</c:v>
                </c:pt>
                <c:pt idx="71">
                  <c:v>0.20798230000000001</c:v>
                </c:pt>
                <c:pt idx="72">
                  <c:v>0.21123030000000001</c:v>
                </c:pt>
                <c:pt idx="73">
                  <c:v>0.2127619</c:v>
                </c:pt>
                <c:pt idx="74">
                  <c:v>0.20992930000000001</c:v>
                </c:pt>
                <c:pt idx="75">
                  <c:v>0.20256389999999999</c:v>
                </c:pt>
                <c:pt idx="76">
                  <c:v>0.198023</c:v>
                </c:pt>
                <c:pt idx="77">
                  <c:v>0.2026927</c:v>
                </c:pt>
                <c:pt idx="78">
                  <c:v>0.20563500000000001</c:v>
                </c:pt>
                <c:pt idx="79">
                  <c:v>0.1959689</c:v>
                </c:pt>
                <c:pt idx="80">
                  <c:v>0.18862860000000001</c:v>
                </c:pt>
                <c:pt idx="81">
                  <c:v>0.19182350000000001</c:v>
                </c:pt>
                <c:pt idx="82">
                  <c:v>0.19207150000000001</c:v>
                </c:pt>
                <c:pt idx="83">
                  <c:v>0.1893881</c:v>
                </c:pt>
                <c:pt idx="84">
                  <c:v>0.19086690000000001</c:v>
                </c:pt>
                <c:pt idx="85">
                  <c:v>0.19309519999999999</c:v>
                </c:pt>
                <c:pt idx="86">
                  <c:v>0.19094729999999999</c:v>
                </c:pt>
                <c:pt idx="87">
                  <c:v>0.1810716</c:v>
                </c:pt>
                <c:pt idx="88">
                  <c:v>0.17398050000000001</c:v>
                </c:pt>
                <c:pt idx="89">
                  <c:v>0.18009649999999999</c:v>
                </c:pt>
                <c:pt idx="90">
                  <c:v>0.1871208</c:v>
                </c:pt>
                <c:pt idx="91">
                  <c:v>0.1857713</c:v>
                </c:pt>
                <c:pt idx="92">
                  <c:v>0.18737970000000001</c:v>
                </c:pt>
                <c:pt idx="93">
                  <c:v>0.1906426</c:v>
                </c:pt>
                <c:pt idx="94">
                  <c:v>0.18076449999999999</c:v>
                </c:pt>
                <c:pt idx="95">
                  <c:v>0.17196980000000001</c:v>
                </c:pt>
                <c:pt idx="96">
                  <c:v>0.1785429</c:v>
                </c:pt>
                <c:pt idx="97">
                  <c:v>0.18224499999999999</c:v>
                </c:pt>
                <c:pt idx="98">
                  <c:v>0.17725489999999999</c:v>
                </c:pt>
                <c:pt idx="99">
                  <c:v>0.1755651</c:v>
                </c:pt>
                <c:pt idx="100">
                  <c:v>0.1732754</c:v>
                </c:pt>
                <c:pt idx="101">
                  <c:v>0.1619042</c:v>
                </c:pt>
                <c:pt idx="102">
                  <c:v>0.14936769999999999</c:v>
                </c:pt>
                <c:pt idx="103">
                  <c:v>0.1514414</c:v>
                </c:pt>
                <c:pt idx="104">
                  <c:v>0.16529379999999999</c:v>
                </c:pt>
                <c:pt idx="105">
                  <c:v>0.16993</c:v>
                </c:pt>
                <c:pt idx="106">
                  <c:v>0.1598455</c:v>
                </c:pt>
                <c:pt idx="107">
                  <c:v>0.15207670000000001</c:v>
                </c:pt>
                <c:pt idx="108">
                  <c:v>0.15619720000000001</c:v>
                </c:pt>
                <c:pt idx="109">
                  <c:v>0.1618793</c:v>
                </c:pt>
                <c:pt idx="110">
                  <c:v>0.16040550000000001</c:v>
                </c:pt>
                <c:pt idx="111">
                  <c:v>0.15372230000000001</c:v>
                </c:pt>
                <c:pt idx="112">
                  <c:v>0.1500628</c:v>
                </c:pt>
                <c:pt idx="113">
                  <c:v>0.15177280000000001</c:v>
                </c:pt>
                <c:pt idx="114">
                  <c:v>0.15085090000000001</c:v>
                </c:pt>
                <c:pt idx="115">
                  <c:v>0.149197</c:v>
                </c:pt>
                <c:pt idx="116">
                  <c:v>0.1477762</c:v>
                </c:pt>
                <c:pt idx="117">
                  <c:v>0.14208019999999999</c:v>
                </c:pt>
                <c:pt idx="118">
                  <c:v>0.13934559999999999</c:v>
                </c:pt>
                <c:pt idx="119">
                  <c:v>0.14256559999999999</c:v>
                </c:pt>
                <c:pt idx="120">
                  <c:v>0.1457108</c:v>
                </c:pt>
                <c:pt idx="121">
                  <c:v>0.1470948</c:v>
                </c:pt>
                <c:pt idx="122">
                  <c:v>0.14882889999999999</c:v>
                </c:pt>
                <c:pt idx="123">
                  <c:v>0.1509742</c:v>
                </c:pt>
                <c:pt idx="124">
                  <c:v>0.15317049999999999</c:v>
                </c:pt>
                <c:pt idx="125">
                  <c:v>0.1536477</c:v>
                </c:pt>
                <c:pt idx="126">
                  <c:v>0.14857860000000001</c:v>
                </c:pt>
                <c:pt idx="127">
                  <c:v>0.1463265</c:v>
                </c:pt>
                <c:pt idx="128">
                  <c:v>0.15375469999999999</c:v>
                </c:pt>
                <c:pt idx="129">
                  <c:v>0.1536979</c:v>
                </c:pt>
                <c:pt idx="130">
                  <c:v>0.13599249999999999</c:v>
                </c:pt>
                <c:pt idx="131">
                  <c:v>0.1237555</c:v>
                </c:pt>
                <c:pt idx="132">
                  <c:v>0.1315587</c:v>
                </c:pt>
                <c:pt idx="133">
                  <c:v>0.13571759999999999</c:v>
                </c:pt>
                <c:pt idx="134">
                  <c:v>0.1255626</c:v>
                </c:pt>
                <c:pt idx="135">
                  <c:v>0.12708120000000001</c:v>
                </c:pt>
                <c:pt idx="136">
                  <c:v>0.1419956</c:v>
                </c:pt>
                <c:pt idx="137">
                  <c:v>0.1383083</c:v>
                </c:pt>
                <c:pt idx="138">
                  <c:v>0.117649</c:v>
                </c:pt>
                <c:pt idx="139">
                  <c:v>0.1134965</c:v>
                </c:pt>
                <c:pt idx="140">
                  <c:v>0.1242419</c:v>
                </c:pt>
                <c:pt idx="141">
                  <c:v>0.1250578</c:v>
                </c:pt>
                <c:pt idx="142">
                  <c:v>0.1181286</c:v>
                </c:pt>
                <c:pt idx="143">
                  <c:v>0.1141557</c:v>
                </c:pt>
                <c:pt idx="144">
                  <c:v>0.1156257</c:v>
                </c:pt>
                <c:pt idx="145">
                  <c:v>0.1223585</c:v>
                </c:pt>
                <c:pt idx="146">
                  <c:v>0.124292</c:v>
                </c:pt>
                <c:pt idx="147">
                  <c:v>0.11863650000000001</c:v>
                </c:pt>
                <c:pt idx="148">
                  <c:v>0.1198225</c:v>
                </c:pt>
                <c:pt idx="149">
                  <c:v>0.1232867</c:v>
                </c:pt>
                <c:pt idx="150">
                  <c:v>0.1083327</c:v>
                </c:pt>
                <c:pt idx="151">
                  <c:v>9.4626619999999995E-2</c:v>
                </c:pt>
                <c:pt idx="152">
                  <c:v>0.10905049999999999</c:v>
                </c:pt>
                <c:pt idx="153">
                  <c:v>0.1294681</c:v>
                </c:pt>
                <c:pt idx="154">
                  <c:v>0.13059680000000001</c:v>
                </c:pt>
                <c:pt idx="155">
                  <c:v>0.1192105</c:v>
                </c:pt>
                <c:pt idx="156">
                  <c:v>0.1151278</c:v>
                </c:pt>
                <c:pt idx="157">
                  <c:v>0.11752170000000001</c:v>
                </c:pt>
                <c:pt idx="158">
                  <c:v>0.10864740000000001</c:v>
                </c:pt>
                <c:pt idx="159">
                  <c:v>9.0330450000000007E-2</c:v>
                </c:pt>
                <c:pt idx="160">
                  <c:v>8.1993720000000006E-2</c:v>
                </c:pt>
                <c:pt idx="161">
                  <c:v>9.8017069999999998E-2</c:v>
                </c:pt>
                <c:pt idx="162">
                  <c:v>0.1184032</c:v>
                </c:pt>
                <c:pt idx="163">
                  <c:v>0.1155175</c:v>
                </c:pt>
                <c:pt idx="164">
                  <c:v>0.10187300000000001</c:v>
                </c:pt>
                <c:pt idx="165">
                  <c:v>9.7637639999999998E-2</c:v>
                </c:pt>
                <c:pt idx="166">
                  <c:v>9.9516010000000002E-2</c:v>
                </c:pt>
                <c:pt idx="167">
                  <c:v>9.1712710000000003E-2</c:v>
                </c:pt>
                <c:pt idx="168">
                  <c:v>8.2756609999999994E-2</c:v>
                </c:pt>
                <c:pt idx="169">
                  <c:v>9.2421320000000001E-2</c:v>
                </c:pt>
                <c:pt idx="170">
                  <c:v>0.1035339</c:v>
                </c:pt>
                <c:pt idx="171">
                  <c:v>9.9591479999999996E-2</c:v>
                </c:pt>
                <c:pt idx="172">
                  <c:v>8.9930129999999997E-2</c:v>
                </c:pt>
                <c:pt idx="173">
                  <c:v>8.5910189999999997E-2</c:v>
                </c:pt>
                <c:pt idx="174">
                  <c:v>8.7973830000000003E-2</c:v>
                </c:pt>
                <c:pt idx="175">
                  <c:v>8.6978780000000006E-2</c:v>
                </c:pt>
                <c:pt idx="176">
                  <c:v>8.6348739999999993E-2</c:v>
                </c:pt>
                <c:pt idx="177">
                  <c:v>9.4669729999999994E-2</c:v>
                </c:pt>
                <c:pt idx="178">
                  <c:v>0.1024273</c:v>
                </c:pt>
                <c:pt idx="179">
                  <c:v>9.5010170000000005E-2</c:v>
                </c:pt>
                <c:pt idx="180">
                  <c:v>8.1374370000000001E-2</c:v>
                </c:pt>
                <c:pt idx="181">
                  <c:v>8.0075729999999998E-2</c:v>
                </c:pt>
                <c:pt idx="182">
                  <c:v>8.8628929999999995E-2</c:v>
                </c:pt>
                <c:pt idx="183">
                  <c:v>9.3327190000000004E-2</c:v>
                </c:pt>
                <c:pt idx="184">
                  <c:v>8.9004120000000006E-2</c:v>
                </c:pt>
                <c:pt idx="185">
                  <c:v>8.1963049999999996E-2</c:v>
                </c:pt>
                <c:pt idx="186">
                  <c:v>7.3653819999999995E-2</c:v>
                </c:pt>
                <c:pt idx="187">
                  <c:v>6.7544300000000002E-2</c:v>
                </c:pt>
                <c:pt idx="188">
                  <c:v>8.016943E-2</c:v>
                </c:pt>
                <c:pt idx="189">
                  <c:v>9.8441490000000006E-2</c:v>
                </c:pt>
                <c:pt idx="190">
                  <c:v>8.9290930000000004E-2</c:v>
                </c:pt>
                <c:pt idx="191">
                  <c:v>6.7740960000000003E-2</c:v>
                </c:pt>
                <c:pt idx="192">
                  <c:v>6.5540879999999996E-2</c:v>
                </c:pt>
                <c:pt idx="193">
                  <c:v>7.16532E-2</c:v>
                </c:pt>
                <c:pt idx="194">
                  <c:v>6.9195549999999995E-2</c:v>
                </c:pt>
                <c:pt idx="195">
                  <c:v>6.9313390000000002E-2</c:v>
                </c:pt>
                <c:pt idx="196">
                  <c:v>7.9985860000000006E-2</c:v>
                </c:pt>
                <c:pt idx="197">
                  <c:v>8.6521310000000004E-2</c:v>
                </c:pt>
                <c:pt idx="198">
                  <c:v>7.9635510000000007E-2</c:v>
                </c:pt>
                <c:pt idx="199">
                  <c:v>7.1617669999999994E-2</c:v>
                </c:pt>
                <c:pt idx="200">
                  <c:v>7.5586150000000005E-2</c:v>
                </c:pt>
                <c:pt idx="201">
                  <c:v>8.4393129999999997E-2</c:v>
                </c:pt>
                <c:pt idx="202">
                  <c:v>8.2541119999999996E-2</c:v>
                </c:pt>
                <c:pt idx="203">
                  <c:v>7.4700210000000003E-2</c:v>
                </c:pt>
                <c:pt idx="204">
                  <c:v>7.7550679999999997E-2</c:v>
                </c:pt>
                <c:pt idx="205">
                  <c:v>9.1818319999999995E-2</c:v>
                </c:pt>
                <c:pt idx="206">
                  <c:v>9.5459840000000004E-2</c:v>
                </c:pt>
                <c:pt idx="207">
                  <c:v>8.1097559999999999E-2</c:v>
                </c:pt>
                <c:pt idx="208">
                  <c:v>6.9826550000000001E-2</c:v>
                </c:pt>
                <c:pt idx="209">
                  <c:v>6.9306480000000004E-2</c:v>
                </c:pt>
                <c:pt idx="210">
                  <c:v>7.3834469999999999E-2</c:v>
                </c:pt>
                <c:pt idx="211">
                  <c:v>7.2762259999999995E-2</c:v>
                </c:pt>
                <c:pt idx="212">
                  <c:v>6.3800800000000005E-2</c:v>
                </c:pt>
                <c:pt idx="213">
                  <c:v>6.638587E-2</c:v>
                </c:pt>
                <c:pt idx="214">
                  <c:v>7.3512279999999999E-2</c:v>
                </c:pt>
                <c:pt idx="215">
                  <c:v>6.3597200000000007E-2</c:v>
                </c:pt>
                <c:pt idx="216">
                  <c:v>5.271928E-2</c:v>
                </c:pt>
                <c:pt idx="217">
                  <c:v>5.8679920000000003E-2</c:v>
                </c:pt>
                <c:pt idx="218">
                  <c:v>6.8658269999999993E-2</c:v>
                </c:pt>
                <c:pt idx="219">
                  <c:v>7.1788279999999996E-2</c:v>
                </c:pt>
                <c:pt idx="220">
                  <c:v>7.355768E-2</c:v>
                </c:pt>
                <c:pt idx="221">
                  <c:v>7.5402540000000004E-2</c:v>
                </c:pt>
                <c:pt idx="222">
                  <c:v>7.0605979999999999E-2</c:v>
                </c:pt>
                <c:pt idx="223">
                  <c:v>5.8614890000000003E-2</c:v>
                </c:pt>
                <c:pt idx="224">
                  <c:v>5.0841369999999997E-2</c:v>
                </c:pt>
                <c:pt idx="225">
                  <c:v>5.3276299999999999E-2</c:v>
                </c:pt>
                <c:pt idx="226">
                  <c:v>5.5441299999999999E-2</c:v>
                </c:pt>
                <c:pt idx="227">
                  <c:v>5.2047910000000003E-2</c:v>
                </c:pt>
                <c:pt idx="228">
                  <c:v>5.100702E-2</c:v>
                </c:pt>
                <c:pt idx="229">
                  <c:v>5.5687510000000003E-2</c:v>
                </c:pt>
                <c:pt idx="230">
                  <c:v>6.096331E-2</c:v>
                </c:pt>
                <c:pt idx="231">
                  <c:v>6.227299E-2</c:v>
                </c:pt>
                <c:pt idx="232">
                  <c:v>5.9350060000000003E-2</c:v>
                </c:pt>
                <c:pt idx="233">
                  <c:v>5.8616120000000001E-2</c:v>
                </c:pt>
                <c:pt idx="234">
                  <c:v>6.3496670000000005E-2</c:v>
                </c:pt>
                <c:pt idx="235">
                  <c:v>6.4736849999999999E-2</c:v>
                </c:pt>
                <c:pt idx="236">
                  <c:v>6.239434E-2</c:v>
                </c:pt>
                <c:pt idx="237">
                  <c:v>6.0572050000000002E-2</c:v>
                </c:pt>
                <c:pt idx="238">
                  <c:v>5.395076E-2</c:v>
                </c:pt>
                <c:pt idx="239">
                  <c:v>5.0378590000000001E-2</c:v>
                </c:pt>
                <c:pt idx="240">
                  <c:v>5.166486E-2</c:v>
                </c:pt>
                <c:pt idx="241">
                  <c:v>5.2182909999999999E-2</c:v>
                </c:pt>
                <c:pt idx="242">
                  <c:v>5.7076620000000002E-2</c:v>
                </c:pt>
                <c:pt idx="243">
                  <c:v>5.759475E-2</c:v>
                </c:pt>
                <c:pt idx="244">
                  <c:v>5.5694420000000001E-2</c:v>
                </c:pt>
                <c:pt idx="245">
                  <c:v>6.4928349999999996E-2</c:v>
                </c:pt>
                <c:pt idx="246">
                  <c:v>7.0118360000000005E-2</c:v>
                </c:pt>
                <c:pt idx="247">
                  <c:v>6.2306769999999997E-2</c:v>
                </c:pt>
                <c:pt idx="248">
                  <c:v>5.6372930000000002E-2</c:v>
                </c:pt>
                <c:pt idx="249">
                  <c:v>5.5112429999999997E-2</c:v>
                </c:pt>
                <c:pt idx="250">
                  <c:v>5.540933E-2</c:v>
                </c:pt>
                <c:pt idx="251">
                  <c:v>5.8936130000000003E-2</c:v>
                </c:pt>
                <c:pt idx="252">
                  <c:v>5.6417540000000002E-2</c:v>
                </c:pt>
                <c:pt idx="253">
                  <c:v>4.990385E-2</c:v>
                </c:pt>
                <c:pt idx="254">
                  <c:v>5.1911150000000003E-2</c:v>
                </c:pt>
                <c:pt idx="255">
                  <c:v>5.5783300000000001E-2</c:v>
                </c:pt>
                <c:pt idx="256">
                  <c:v>5.747932E-2</c:v>
                </c:pt>
                <c:pt idx="257">
                  <c:v>5.7052239999999997E-2</c:v>
                </c:pt>
                <c:pt idx="258">
                  <c:v>4.8685029999999997E-2</c:v>
                </c:pt>
                <c:pt idx="259">
                  <c:v>4.0876349999999999E-2</c:v>
                </c:pt>
                <c:pt idx="260">
                  <c:v>4.2750330000000003E-2</c:v>
                </c:pt>
                <c:pt idx="261">
                  <c:v>4.846839E-2</c:v>
                </c:pt>
                <c:pt idx="262">
                  <c:v>5.3702100000000003E-2</c:v>
                </c:pt>
                <c:pt idx="263">
                  <c:v>5.5693590000000001E-2</c:v>
                </c:pt>
                <c:pt idx="264">
                  <c:v>5.0265169999999998E-2</c:v>
                </c:pt>
                <c:pt idx="265">
                  <c:v>4.3055370000000003E-2</c:v>
                </c:pt>
                <c:pt idx="266">
                  <c:v>3.6378939999999999E-2</c:v>
                </c:pt>
                <c:pt idx="267">
                  <c:v>2.7818260000000001E-2</c:v>
                </c:pt>
                <c:pt idx="268">
                  <c:v>2.9396410000000001E-2</c:v>
                </c:pt>
                <c:pt idx="269">
                  <c:v>4.258464E-2</c:v>
                </c:pt>
                <c:pt idx="270">
                  <c:v>4.5826489999999998E-2</c:v>
                </c:pt>
                <c:pt idx="271">
                  <c:v>3.4705079999999999E-2</c:v>
                </c:pt>
                <c:pt idx="272">
                  <c:v>2.3826480000000001E-2</c:v>
                </c:pt>
                <c:pt idx="273">
                  <c:v>2.0237870000000002E-2</c:v>
                </c:pt>
                <c:pt idx="274">
                  <c:v>2.469462E-2</c:v>
                </c:pt>
                <c:pt idx="275">
                  <c:v>3.1695099999999997E-2</c:v>
                </c:pt>
                <c:pt idx="276">
                  <c:v>3.8876460000000002E-2</c:v>
                </c:pt>
                <c:pt idx="277">
                  <c:v>4.373063E-2</c:v>
                </c:pt>
                <c:pt idx="278">
                  <c:v>3.8165259999999999E-2</c:v>
                </c:pt>
                <c:pt idx="279">
                  <c:v>3.3183829999999997E-2</c:v>
                </c:pt>
                <c:pt idx="280">
                  <c:v>3.9050729999999999E-2</c:v>
                </c:pt>
                <c:pt idx="281">
                  <c:v>4.2596740000000001E-2</c:v>
                </c:pt>
                <c:pt idx="282">
                  <c:v>3.352434E-2</c:v>
                </c:pt>
                <c:pt idx="283">
                  <c:v>2.2634939999999999E-2</c:v>
                </c:pt>
                <c:pt idx="284">
                  <c:v>2.491179E-2</c:v>
                </c:pt>
                <c:pt idx="285">
                  <c:v>3.525814E-2</c:v>
                </c:pt>
                <c:pt idx="286">
                  <c:v>3.6064190000000003E-2</c:v>
                </c:pt>
                <c:pt idx="287">
                  <c:v>3.1206930000000001E-2</c:v>
                </c:pt>
                <c:pt idx="288">
                  <c:v>4.0150030000000003E-2</c:v>
                </c:pt>
                <c:pt idx="289">
                  <c:v>5.1920880000000003E-2</c:v>
                </c:pt>
                <c:pt idx="290">
                  <c:v>4.9136369999999999E-2</c:v>
                </c:pt>
                <c:pt idx="291">
                  <c:v>4.085271E-2</c:v>
                </c:pt>
                <c:pt idx="292">
                  <c:v>3.3294549999999999E-2</c:v>
                </c:pt>
                <c:pt idx="293">
                  <c:v>2.6842620000000001E-2</c:v>
                </c:pt>
                <c:pt idx="294">
                  <c:v>2.4433719999999999E-2</c:v>
                </c:pt>
                <c:pt idx="295">
                  <c:v>2.1000830000000002E-2</c:v>
                </c:pt>
                <c:pt idx="296">
                  <c:v>2.0822529999999999E-2</c:v>
                </c:pt>
                <c:pt idx="297">
                  <c:v>3.6093479999999997E-2</c:v>
                </c:pt>
                <c:pt idx="298">
                  <c:v>4.4557350000000003E-2</c:v>
                </c:pt>
                <c:pt idx="299">
                  <c:v>2.6937079999999999E-2</c:v>
                </c:pt>
                <c:pt idx="300">
                  <c:v>1.4232399999999999E-2</c:v>
                </c:pt>
                <c:pt idx="301">
                  <c:v>2.172077E-2</c:v>
                </c:pt>
                <c:pt idx="302">
                  <c:v>2.6997770000000001E-2</c:v>
                </c:pt>
                <c:pt idx="303">
                  <c:v>2.49465E-2</c:v>
                </c:pt>
                <c:pt idx="304">
                  <c:v>2.7263140000000002E-2</c:v>
                </c:pt>
                <c:pt idx="305">
                  <c:v>3.6743110000000002E-2</c:v>
                </c:pt>
                <c:pt idx="306">
                  <c:v>4.1680540000000002E-2</c:v>
                </c:pt>
                <c:pt idx="307">
                  <c:v>3.462983E-2</c:v>
                </c:pt>
                <c:pt idx="308">
                  <c:v>2.6526350000000001E-2</c:v>
                </c:pt>
                <c:pt idx="309">
                  <c:v>2.5824880000000001E-2</c:v>
                </c:pt>
                <c:pt idx="310">
                  <c:v>3.0492519999999999E-2</c:v>
                </c:pt>
                <c:pt idx="311">
                  <c:v>3.1220109999999999E-2</c:v>
                </c:pt>
                <c:pt idx="312">
                  <c:v>2.87164E-2</c:v>
                </c:pt>
                <c:pt idx="313">
                  <c:v>3.8647639999999997E-2</c:v>
                </c:pt>
                <c:pt idx="314">
                  <c:v>4.6677929999999999E-2</c:v>
                </c:pt>
                <c:pt idx="315">
                  <c:v>3.4280369999999998E-2</c:v>
                </c:pt>
                <c:pt idx="316">
                  <c:v>2.7943429999999998E-2</c:v>
                </c:pt>
                <c:pt idx="317">
                  <c:v>3.2965929999999997E-2</c:v>
                </c:pt>
                <c:pt idx="318">
                  <c:v>2.1971540000000001E-2</c:v>
                </c:pt>
                <c:pt idx="319">
                  <c:v>8.7596289999999997E-3</c:v>
                </c:pt>
                <c:pt idx="320">
                  <c:v>1.4620650000000001E-2</c:v>
                </c:pt>
                <c:pt idx="321">
                  <c:v>2.582713E-2</c:v>
                </c:pt>
                <c:pt idx="322">
                  <c:v>3.3782970000000002E-2</c:v>
                </c:pt>
                <c:pt idx="323">
                  <c:v>3.6594639999999998E-2</c:v>
                </c:pt>
                <c:pt idx="324">
                  <c:v>3.2459109999999999E-2</c:v>
                </c:pt>
                <c:pt idx="325">
                  <c:v>2.9801350000000001E-2</c:v>
                </c:pt>
                <c:pt idx="326">
                  <c:v>2.2810730000000001E-2</c:v>
                </c:pt>
                <c:pt idx="327">
                  <c:v>1.410642E-2</c:v>
                </c:pt>
                <c:pt idx="328">
                  <c:v>2.6936870000000002E-2</c:v>
                </c:pt>
                <c:pt idx="329">
                  <c:v>4.6910930000000003E-2</c:v>
                </c:pt>
                <c:pt idx="330">
                  <c:v>4.5697790000000002E-2</c:v>
                </c:pt>
                <c:pt idx="331">
                  <c:v>2.9241369999999999E-2</c:v>
                </c:pt>
                <c:pt idx="332">
                  <c:v>1.7823640000000002E-2</c:v>
                </c:pt>
                <c:pt idx="333">
                  <c:v>2.030889E-2</c:v>
                </c:pt>
                <c:pt idx="334">
                  <c:v>2.4880940000000001E-2</c:v>
                </c:pt>
                <c:pt idx="335">
                  <c:v>2.549858E-2</c:v>
                </c:pt>
                <c:pt idx="336">
                  <c:v>2.8454210000000001E-2</c:v>
                </c:pt>
                <c:pt idx="337">
                  <c:v>3.1704339999999998E-2</c:v>
                </c:pt>
                <c:pt idx="338">
                  <c:v>3.0223750000000001E-2</c:v>
                </c:pt>
                <c:pt idx="339">
                  <c:v>2.281128E-2</c:v>
                </c:pt>
                <c:pt idx="340">
                  <c:v>1.9409289999999999E-2</c:v>
                </c:pt>
                <c:pt idx="341">
                  <c:v>2.9189570000000001E-2</c:v>
                </c:pt>
                <c:pt idx="342">
                  <c:v>3.7991650000000002E-2</c:v>
                </c:pt>
                <c:pt idx="343">
                  <c:v>3.6884020000000003E-2</c:v>
                </c:pt>
                <c:pt idx="344">
                  <c:v>3.9110060000000002E-2</c:v>
                </c:pt>
                <c:pt idx="345">
                  <c:v>4.3887959999999997E-2</c:v>
                </c:pt>
                <c:pt idx="346">
                  <c:v>3.6291730000000001E-2</c:v>
                </c:pt>
                <c:pt idx="347">
                  <c:v>2.1093629999999999E-2</c:v>
                </c:pt>
                <c:pt idx="348">
                  <c:v>1.7651199999999999E-2</c:v>
                </c:pt>
                <c:pt idx="349">
                  <c:v>3.0752789999999999E-2</c:v>
                </c:pt>
                <c:pt idx="350">
                  <c:v>3.926462E-2</c:v>
                </c:pt>
                <c:pt idx="351">
                  <c:v>2.4294699999999999E-2</c:v>
                </c:pt>
                <c:pt idx="352">
                  <c:v>5.224617E-3</c:v>
                </c:pt>
                <c:pt idx="353">
                  <c:v>6.0987660000000003E-3</c:v>
                </c:pt>
                <c:pt idx="354">
                  <c:v>1.745946E-2</c:v>
                </c:pt>
                <c:pt idx="355">
                  <c:v>2.6331190000000001E-2</c:v>
                </c:pt>
                <c:pt idx="356">
                  <c:v>3.1941520000000001E-2</c:v>
                </c:pt>
                <c:pt idx="357">
                  <c:v>2.99216E-2</c:v>
                </c:pt>
                <c:pt idx="358">
                  <c:v>2.443671E-2</c:v>
                </c:pt>
                <c:pt idx="359">
                  <c:v>3.2782810000000003E-2</c:v>
                </c:pt>
                <c:pt idx="360">
                  <c:v>4.9867519999999999E-2</c:v>
                </c:pt>
                <c:pt idx="361">
                  <c:v>5.308504E-2</c:v>
                </c:pt>
                <c:pt idx="362">
                  <c:v>4.0021660000000001E-2</c:v>
                </c:pt>
                <c:pt idx="363">
                  <c:v>2.6317960000000001E-2</c:v>
                </c:pt>
                <c:pt idx="364">
                  <c:v>2.3713640000000001E-2</c:v>
                </c:pt>
                <c:pt idx="365">
                  <c:v>2.77261E-2</c:v>
                </c:pt>
                <c:pt idx="366">
                  <c:v>2.9204520000000001E-2</c:v>
                </c:pt>
                <c:pt idx="367">
                  <c:v>2.9301460000000001E-2</c:v>
                </c:pt>
                <c:pt idx="368">
                  <c:v>2.926548E-2</c:v>
                </c:pt>
                <c:pt idx="369">
                  <c:v>2.601388E-2</c:v>
                </c:pt>
                <c:pt idx="370">
                  <c:v>2.184552E-2</c:v>
                </c:pt>
                <c:pt idx="371">
                  <c:v>2.2902769999999999E-2</c:v>
                </c:pt>
                <c:pt idx="372">
                  <c:v>2.9061010000000002E-2</c:v>
                </c:pt>
                <c:pt idx="373">
                  <c:v>3.2340130000000002E-2</c:v>
                </c:pt>
                <c:pt idx="374">
                  <c:v>3.1561079999999998E-2</c:v>
                </c:pt>
                <c:pt idx="375">
                  <c:v>2.770106E-2</c:v>
                </c:pt>
                <c:pt idx="376">
                  <c:v>1.6994539999999999E-2</c:v>
                </c:pt>
                <c:pt idx="377">
                  <c:v>1.1048250000000001E-2</c:v>
                </c:pt>
                <c:pt idx="378">
                  <c:v>1.534084E-2</c:v>
                </c:pt>
                <c:pt idx="379">
                  <c:v>1.25472E-2</c:v>
                </c:pt>
                <c:pt idx="380">
                  <c:v>6.2453600000000001E-3</c:v>
                </c:pt>
                <c:pt idx="381">
                  <c:v>1.0000169999999999E-2</c:v>
                </c:pt>
                <c:pt idx="382">
                  <c:v>8.8842939999999992E-3</c:v>
                </c:pt>
                <c:pt idx="383">
                  <c:v>3.678218E-3</c:v>
                </c:pt>
                <c:pt idx="384">
                  <c:v>1.767519E-2</c:v>
                </c:pt>
                <c:pt idx="385">
                  <c:v>3.5411289999999998E-2</c:v>
                </c:pt>
                <c:pt idx="386">
                  <c:v>3.0995620000000002E-2</c:v>
                </c:pt>
                <c:pt idx="387">
                  <c:v>2.017613E-2</c:v>
                </c:pt>
                <c:pt idx="388">
                  <c:v>2.3654830000000002E-2</c:v>
                </c:pt>
                <c:pt idx="389">
                  <c:v>3.009769E-2</c:v>
                </c:pt>
                <c:pt idx="390">
                  <c:v>2.3478760000000001E-2</c:v>
                </c:pt>
                <c:pt idx="391">
                  <c:v>1.456083E-2</c:v>
                </c:pt>
                <c:pt idx="392">
                  <c:v>1.5748060000000001E-2</c:v>
                </c:pt>
                <c:pt idx="393">
                  <c:v>2.2064050000000002E-2</c:v>
                </c:pt>
                <c:pt idx="394">
                  <c:v>2.5788160000000001E-2</c:v>
                </c:pt>
                <c:pt idx="395">
                  <c:v>2.0783599999999999E-2</c:v>
                </c:pt>
                <c:pt idx="396">
                  <c:v>1.694151E-2</c:v>
                </c:pt>
                <c:pt idx="397">
                  <c:v>2.012216E-2</c:v>
                </c:pt>
                <c:pt idx="398">
                  <c:v>1.483313E-2</c:v>
                </c:pt>
                <c:pt idx="399">
                  <c:v>1.038998E-2</c:v>
                </c:pt>
                <c:pt idx="400">
                  <c:v>2.0958750000000002E-2</c:v>
                </c:pt>
                <c:pt idx="401">
                  <c:v>2.666137E-2</c:v>
                </c:pt>
                <c:pt idx="402">
                  <c:v>1.4565369999999999E-2</c:v>
                </c:pt>
                <c:pt idx="403">
                  <c:v>3.6812540000000001E-3</c:v>
                </c:pt>
                <c:pt idx="404">
                  <c:v>1.1578939999999999E-2</c:v>
                </c:pt>
                <c:pt idx="405">
                  <c:v>2.0597910000000001E-2</c:v>
                </c:pt>
                <c:pt idx="406">
                  <c:v>1.410515E-2</c:v>
                </c:pt>
                <c:pt idx="407">
                  <c:v>7.1633269999999997E-3</c:v>
                </c:pt>
                <c:pt idx="408">
                  <c:v>5.1156830000000002E-3</c:v>
                </c:pt>
                <c:pt idx="409">
                  <c:v>5.5904300000000004E-3</c:v>
                </c:pt>
                <c:pt idx="410">
                  <c:v>1.281584E-2</c:v>
                </c:pt>
                <c:pt idx="411">
                  <c:v>1.40559E-2</c:v>
                </c:pt>
                <c:pt idx="412">
                  <c:v>1.0729850000000001E-2</c:v>
                </c:pt>
                <c:pt idx="413">
                  <c:v>1.353703E-2</c:v>
                </c:pt>
                <c:pt idx="414">
                  <c:v>7.4469109999999996E-3</c:v>
                </c:pt>
                <c:pt idx="415">
                  <c:v>-1.5177529999999999E-3</c:v>
                </c:pt>
                <c:pt idx="416">
                  <c:v>6.531696E-3</c:v>
                </c:pt>
                <c:pt idx="417">
                  <c:v>1.9174770000000001E-2</c:v>
                </c:pt>
                <c:pt idx="418">
                  <c:v>2.0018350000000001E-2</c:v>
                </c:pt>
                <c:pt idx="419">
                  <c:v>1.665173E-2</c:v>
                </c:pt>
                <c:pt idx="420">
                  <c:v>1.9989460000000001E-2</c:v>
                </c:pt>
                <c:pt idx="421">
                  <c:v>2.003682E-2</c:v>
                </c:pt>
                <c:pt idx="422">
                  <c:v>6.5187400000000003E-3</c:v>
                </c:pt>
                <c:pt idx="423">
                  <c:v>-5.0760789999999998E-3</c:v>
                </c:pt>
                <c:pt idx="424">
                  <c:v>4.4149300000000001E-3</c:v>
                </c:pt>
                <c:pt idx="425">
                  <c:v>2.3650330000000001E-2</c:v>
                </c:pt>
                <c:pt idx="426">
                  <c:v>2.7965710000000001E-2</c:v>
                </c:pt>
                <c:pt idx="427">
                  <c:v>1.9480230000000001E-2</c:v>
                </c:pt>
                <c:pt idx="428">
                  <c:v>1.5576080000000001E-2</c:v>
                </c:pt>
                <c:pt idx="429">
                  <c:v>1.5997549999999999E-2</c:v>
                </c:pt>
                <c:pt idx="430">
                  <c:v>1.2325940000000001E-2</c:v>
                </c:pt>
                <c:pt idx="431">
                  <c:v>9.3459000000000007E-3</c:v>
                </c:pt>
                <c:pt idx="432">
                  <c:v>1.1498619999999999E-2</c:v>
                </c:pt>
                <c:pt idx="433">
                  <c:v>1.2621139999999999E-2</c:v>
                </c:pt>
                <c:pt idx="434">
                  <c:v>7.3263850000000004E-3</c:v>
                </c:pt>
                <c:pt idx="435">
                  <c:v>-1.238715E-3</c:v>
                </c:pt>
                <c:pt idx="436">
                  <c:v>-2.8159090000000001E-3</c:v>
                </c:pt>
                <c:pt idx="437">
                  <c:v>6.8119019999999999E-3</c:v>
                </c:pt>
                <c:pt idx="438">
                  <c:v>1.8205120000000002E-2</c:v>
                </c:pt>
                <c:pt idx="439">
                  <c:v>2.2615590000000001E-2</c:v>
                </c:pt>
                <c:pt idx="440">
                  <c:v>2.5489689999999999E-2</c:v>
                </c:pt>
                <c:pt idx="441">
                  <c:v>3.1747379999999999E-2</c:v>
                </c:pt>
                <c:pt idx="442">
                  <c:v>3.252451E-2</c:v>
                </c:pt>
                <c:pt idx="443">
                  <c:v>2.1271660000000001E-2</c:v>
                </c:pt>
                <c:pt idx="444">
                  <c:v>7.844462E-3</c:v>
                </c:pt>
                <c:pt idx="445">
                  <c:v>5.2698859999999997E-3</c:v>
                </c:pt>
                <c:pt idx="446">
                  <c:v>1.200093E-2</c:v>
                </c:pt>
                <c:pt idx="447">
                  <c:v>1.437747E-2</c:v>
                </c:pt>
                <c:pt idx="448">
                  <c:v>6.0654970000000004E-3</c:v>
                </c:pt>
                <c:pt idx="449">
                  <c:v>-1.7052199999999999E-3</c:v>
                </c:pt>
                <c:pt idx="450">
                  <c:v>-2.7789529999999998E-3</c:v>
                </c:pt>
                <c:pt idx="451">
                  <c:v>1.4364549999999999E-3</c:v>
                </c:pt>
                <c:pt idx="452">
                  <c:v>1.364218E-2</c:v>
                </c:pt>
                <c:pt idx="453">
                  <c:v>1.7489589999999999E-2</c:v>
                </c:pt>
                <c:pt idx="454">
                  <c:v>5.1536389999999998E-3</c:v>
                </c:pt>
                <c:pt idx="455">
                  <c:v>1.477438E-3</c:v>
                </c:pt>
                <c:pt idx="456">
                  <c:v>8.5792009999999998E-3</c:v>
                </c:pt>
                <c:pt idx="457">
                  <c:v>9.9436490000000006E-3</c:v>
                </c:pt>
                <c:pt idx="458">
                  <c:v>4.2256790000000004E-3</c:v>
                </c:pt>
                <c:pt idx="459">
                  <c:v>-1.106646E-3</c:v>
                </c:pt>
                <c:pt idx="460">
                  <c:v>3.6066789999999998E-3</c:v>
                </c:pt>
                <c:pt idx="461">
                  <c:v>7.9282009999999993E-3</c:v>
                </c:pt>
                <c:pt idx="462">
                  <c:v>3.808217E-3</c:v>
                </c:pt>
                <c:pt idx="463">
                  <c:v>6.9432950000000004E-3</c:v>
                </c:pt>
                <c:pt idx="464">
                  <c:v>1.489646E-2</c:v>
                </c:pt>
                <c:pt idx="465">
                  <c:v>1.7905709999999998E-2</c:v>
                </c:pt>
                <c:pt idx="466">
                  <c:v>2.193382E-2</c:v>
                </c:pt>
                <c:pt idx="467">
                  <c:v>2.4848720000000001E-2</c:v>
                </c:pt>
                <c:pt idx="468">
                  <c:v>2.5936580000000001E-2</c:v>
                </c:pt>
                <c:pt idx="469">
                  <c:v>2.7844020000000001E-2</c:v>
                </c:pt>
                <c:pt idx="470">
                  <c:v>1.57664E-2</c:v>
                </c:pt>
                <c:pt idx="471">
                  <c:v>-5.8133030000000001E-4</c:v>
                </c:pt>
                <c:pt idx="472">
                  <c:v>6.2871849999999998E-3</c:v>
                </c:pt>
                <c:pt idx="473">
                  <c:v>2.081527E-2</c:v>
                </c:pt>
                <c:pt idx="474">
                  <c:v>2.3430530000000001E-2</c:v>
                </c:pt>
                <c:pt idx="475">
                  <c:v>1.7245969999999999E-2</c:v>
                </c:pt>
                <c:pt idx="476">
                  <c:v>9.4456139999999997E-3</c:v>
                </c:pt>
                <c:pt idx="477">
                  <c:v>6.9190989999999997E-3</c:v>
                </c:pt>
                <c:pt idx="478">
                  <c:v>5.0942549999999998E-3</c:v>
                </c:pt>
                <c:pt idx="479">
                  <c:v>7.0855789999999998E-3</c:v>
                </c:pt>
                <c:pt idx="480">
                  <c:v>1.559057E-2</c:v>
                </c:pt>
                <c:pt idx="481">
                  <c:v>1.8562499999999999E-2</c:v>
                </c:pt>
                <c:pt idx="482">
                  <c:v>1.498477E-2</c:v>
                </c:pt>
                <c:pt idx="483">
                  <c:v>9.397964E-3</c:v>
                </c:pt>
                <c:pt idx="484">
                  <c:v>2.4019750000000002E-3</c:v>
                </c:pt>
                <c:pt idx="485">
                  <c:v>-4.4276419999999999E-3</c:v>
                </c:pt>
                <c:pt idx="486">
                  <c:v>-6.0545149999999999E-3</c:v>
                </c:pt>
                <c:pt idx="487">
                  <c:v>2.3212019999999999E-5</c:v>
                </c:pt>
                <c:pt idx="488">
                  <c:v>3.209029E-3</c:v>
                </c:pt>
                <c:pt idx="489">
                  <c:v>6.0147680000000002E-3</c:v>
                </c:pt>
                <c:pt idx="490">
                  <c:v>1.505359E-2</c:v>
                </c:pt>
                <c:pt idx="491">
                  <c:v>1.8031209999999999E-2</c:v>
                </c:pt>
                <c:pt idx="492">
                  <c:v>1.860784E-2</c:v>
                </c:pt>
                <c:pt idx="493">
                  <c:v>2.0089840000000001E-2</c:v>
                </c:pt>
                <c:pt idx="494">
                  <c:v>1.402429E-2</c:v>
                </c:pt>
                <c:pt idx="495">
                  <c:v>7.3927070000000001E-3</c:v>
                </c:pt>
                <c:pt idx="496">
                  <c:v>9.3345100000000007E-3</c:v>
                </c:pt>
                <c:pt idx="497">
                  <c:v>1.7023670000000001E-2</c:v>
                </c:pt>
                <c:pt idx="498">
                  <c:v>1.450337E-2</c:v>
                </c:pt>
                <c:pt idx="499">
                  <c:v>8.0228929999999997E-3</c:v>
                </c:pt>
                <c:pt idx="500">
                  <c:v>1.948832E-2</c:v>
                </c:pt>
                <c:pt idx="501">
                  <c:v>3.1446389999999998E-2</c:v>
                </c:pt>
                <c:pt idx="502">
                  <c:v>2.393721E-2</c:v>
                </c:pt>
                <c:pt idx="503">
                  <c:v>1.477734E-2</c:v>
                </c:pt>
                <c:pt idx="504">
                  <c:v>1.5503390000000001E-2</c:v>
                </c:pt>
                <c:pt idx="505">
                  <c:v>7.3920649999999997E-3</c:v>
                </c:pt>
                <c:pt idx="506">
                  <c:v>-1.175884E-2</c:v>
                </c:pt>
                <c:pt idx="507">
                  <c:v>-1.4919419999999999E-2</c:v>
                </c:pt>
                <c:pt idx="508">
                  <c:v>-1.138724E-3</c:v>
                </c:pt>
                <c:pt idx="509">
                  <c:v>5.3348479999999997E-3</c:v>
                </c:pt>
                <c:pt idx="510">
                  <c:v>2.4772029999999999E-3</c:v>
                </c:pt>
                <c:pt idx="511">
                  <c:v>3.061154E-3</c:v>
                </c:pt>
                <c:pt idx="512">
                  <c:v>1.0693869999999999E-2</c:v>
                </c:pt>
                <c:pt idx="513">
                  <c:v>1.8893589999999998E-2</c:v>
                </c:pt>
                <c:pt idx="514">
                  <c:v>1.3554480000000001E-2</c:v>
                </c:pt>
                <c:pt idx="515">
                  <c:v>-5.9569540000000004E-3</c:v>
                </c:pt>
                <c:pt idx="516">
                  <c:v>-1.63061E-2</c:v>
                </c:pt>
                <c:pt idx="517">
                  <c:v>-4.4641409999999996E-3</c:v>
                </c:pt>
                <c:pt idx="518">
                  <c:v>1.011422E-2</c:v>
                </c:pt>
                <c:pt idx="519">
                  <c:v>4.4273530000000002E-3</c:v>
                </c:pt>
                <c:pt idx="520">
                  <c:v>-7.1270839999999997E-3</c:v>
                </c:pt>
                <c:pt idx="521">
                  <c:v>8.2535240000000004E-4</c:v>
                </c:pt>
                <c:pt idx="522">
                  <c:v>1.121599E-2</c:v>
                </c:pt>
                <c:pt idx="523">
                  <c:v>2.8932889999999998E-3</c:v>
                </c:pt>
                <c:pt idx="524">
                  <c:v>-9.4143720000000007E-3</c:v>
                </c:pt>
                <c:pt idx="525">
                  <c:v>-5.8090470000000003E-3</c:v>
                </c:pt>
                <c:pt idx="526">
                  <c:v>1.0655690000000001E-2</c:v>
                </c:pt>
                <c:pt idx="527">
                  <c:v>1.7274749999999998E-2</c:v>
                </c:pt>
                <c:pt idx="528">
                  <c:v>1.2145420000000001E-2</c:v>
                </c:pt>
                <c:pt idx="529">
                  <c:v>1.2440909999999999E-2</c:v>
                </c:pt>
                <c:pt idx="530">
                  <c:v>1.285829E-2</c:v>
                </c:pt>
                <c:pt idx="531">
                  <c:v>2.3047469999999998E-3</c:v>
                </c:pt>
                <c:pt idx="532">
                  <c:v>-9.3958199999999992E-3</c:v>
                </c:pt>
                <c:pt idx="533">
                  <c:v>-6.8728399999999999E-3</c:v>
                </c:pt>
                <c:pt idx="534">
                  <c:v>6.1707539999999996E-3</c:v>
                </c:pt>
                <c:pt idx="535">
                  <c:v>1.3724490000000001E-2</c:v>
                </c:pt>
                <c:pt idx="536">
                  <c:v>1.58738E-2</c:v>
                </c:pt>
                <c:pt idx="537">
                  <c:v>1.5697800000000001E-2</c:v>
                </c:pt>
                <c:pt idx="538">
                  <c:v>3.354611E-3</c:v>
                </c:pt>
                <c:pt idx="539">
                  <c:v>-8.6690699999999992E-3</c:v>
                </c:pt>
                <c:pt idx="540">
                  <c:v>-3.1271419999999999E-3</c:v>
                </c:pt>
                <c:pt idx="541">
                  <c:v>1.7386599999999999E-3</c:v>
                </c:pt>
                <c:pt idx="542">
                  <c:v>-4.4956120000000004E-3</c:v>
                </c:pt>
                <c:pt idx="543">
                  <c:v>-7.4412510000000003E-3</c:v>
                </c:pt>
                <c:pt idx="544">
                  <c:v>-1.477311E-3</c:v>
                </c:pt>
                <c:pt idx="545">
                  <c:v>1.060344E-2</c:v>
                </c:pt>
                <c:pt idx="546">
                  <c:v>1.8180370000000001E-2</c:v>
                </c:pt>
                <c:pt idx="547">
                  <c:v>1.1490190000000001E-2</c:v>
                </c:pt>
                <c:pt idx="548">
                  <c:v>7.6835590000000004E-3</c:v>
                </c:pt>
                <c:pt idx="549">
                  <c:v>1.337984E-2</c:v>
                </c:pt>
                <c:pt idx="550">
                  <c:v>7.9167950000000008E-3</c:v>
                </c:pt>
                <c:pt idx="551">
                  <c:v>-2.5753849999999999E-3</c:v>
                </c:pt>
                <c:pt idx="552">
                  <c:v>-1.30831E-3</c:v>
                </c:pt>
                <c:pt idx="553">
                  <c:v>4.447154E-3</c:v>
                </c:pt>
                <c:pt idx="554">
                  <c:v>5.7845309999999999E-3</c:v>
                </c:pt>
                <c:pt idx="555">
                  <c:v>2.940256E-3</c:v>
                </c:pt>
                <c:pt idx="556">
                  <c:v>1.0458879999999999E-6</c:v>
                </c:pt>
                <c:pt idx="557">
                  <c:v>-4.1851710000000001E-4</c:v>
                </c:pt>
                <c:pt idx="558">
                  <c:v>-2.0034419999999998E-3</c:v>
                </c:pt>
                <c:pt idx="559">
                  <c:v>-6.3280469999999998E-3</c:v>
                </c:pt>
                <c:pt idx="560">
                  <c:v>-3.4555990000000002E-3</c:v>
                </c:pt>
                <c:pt idx="561">
                  <c:v>7.1033290000000002E-3</c:v>
                </c:pt>
                <c:pt idx="562">
                  <c:v>9.9546110000000004E-3</c:v>
                </c:pt>
                <c:pt idx="563">
                  <c:v>6.1008579999999998E-3</c:v>
                </c:pt>
                <c:pt idx="564">
                  <c:v>8.3468689999999998E-3</c:v>
                </c:pt>
                <c:pt idx="565">
                  <c:v>1.4494180000000001E-2</c:v>
                </c:pt>
                <c:pt idx="566">
                  <c:v>1.6093570000000001E-2</c:v>
                </c:pt>
                <c:pt idx="567">
                  <c:v>1.1452469999999999E-2</c:v>
                </c:pt>
                <c:pt idx="568">
                  <c:v>5.4910779999999999E-3</c:v>
                </c:pt>
                <c:pt idx="569">
                  <c:v>1.0836649999999999E-3</c:v>
                </c:pt>
              </c:numCache>
            </c:numRef>
          </c:yVal>
          <c:smooth val="0"/>
        </c:ser>
        <c:ser>
          <c:idx val="6"/>
          <c:order val="6"/>
          <c:tx>
            <c:v>+500V (#7)</c:v>
          </c:tx>
          <c:spPr>
            <a:ln w="19050">
              <a:solidFill>
                <a:srgbClr val="0000FF"/>
              </a:solidFill>
            </a:ln>
          </c:spPr>
          <c:marker>
            <c:symbol val="none"/>
          </c:marker>
          <c:xVal>
            <c:numRef>
              <c:f>'HBM IV Curves Data'!$N$5:$N$574</c:f>
              <c:numCache>
                <c:formatCode>General</c:formatCode>
                <c:ptCount val="570"/>
                <c:pt idx="0">
                  <c:v>1.937365</c:v>
                </c:pt>
                <c:pt idx="1">
                  <c:v>0.75345119999999999</c:v>
                </c:pt>
                <c:pt idx="2">
                  <c:v>-0.25001970000000001</c:v>
                </c:pt>
                <c:pt idx="3">
                  <c:v>-0.16577320000000001</c:v>
                </c:pt>
                <c:pt idx="4">
                  <c:v>0.51496220000000004</c:v>
                </c:pt>
                <c:pt idx="5">
                  <c:v>1.0062709999999999</c:v>
                </c:pt>
                <c:pt idx="6">
                  <c:v>1.2465729999999999</c:v>
                </c:pt>
                <c:pt idx="7">
                  <c:v>1.2086539999999999</c:v>
                </c:pt>
                <c:pt idx="8">
                  <c:v>1.212127</c:v>
                </c:pt>
                <c:pt idx="9">
                  <c:v>0.93838549999999998</c:v>
                </c:pt>
                <c:pt idx="10">
                  <c:v>0.41770459999999998</c:v>
                </c:pt>
                <c:pt idx="11">
                  <c:v>0.89561409999999997</c:v>
                </c:pt>
                <c:pt idx="12">
                  <c:v>1.350352</c:v>
                </c:pt>
                <c:pt idx="13">
                  <c:v>0.83354280000000003</c:v>
                </c:pt>
                <c:pt idx="14">
                  <c:v>0.67114549999999995</c:v>
                </c:pt>
                <c:pt idx="15">
                  <c:v>1.105566</c:v>
                </c:pt>
                <c:pt idx="16">
                  <c:v>1.329931</c:v>
                </c:pt>
                <c:pt idx="17">
                  <c:v>1.1240589999999999</c:v>
                </c:pt>
                <c:pt idx="18">
                  <c:v>0.8620234</c:v>
                </c:pt>
                <c:pt idx="19">
                  <c:v>1.0125660000000001</c:v>
                </c:pt>
                <c:pt idx="20">
                  <c:v>0.96625130000000004</c:v>
                </c:pt>
                <c:pt idx="21">
                  <c:v>0.13180649999999999</c:v>
                </c:pt>
                <c:pt idx="22">
                  <c:v>-7.414975E-2</c:v>
                </c:pt>
                <c:pt idx="23">
                  <c:v>-0.1808188</c:v>
                </c:pt>
                <c:pt idx="24">
                  <c:v>-1.4526779999999999</c:v>
                </c:pt>
                <c:pt idx="25">
                  <c:v>-1.3738509999999999</c:v>
                </c:pt>
                <c:pt idx="26">
                  <c:v>0.57372679999999998</c:v>
                </c:pt>
                <c:pt idx="27">
                  <c:v>1.988626</c:v>
                </c:pt>
                <c:pt idx="28">
                  <c:v>2.3831069999999999</c:v>
                </c:pt>
                <c:pt idx="29">
                  <c:v>1.8523229999999999</c:v>
                </c:pt>
                <c:pt idx="30">
                  <c:v>0.4328149</c:v>
                </c:pt>
                <c:pt idx="31">
                  <c:v>-0.77569949999999999</c:v>
                </c:pt>
                <c:pt idx="32">
                  <c:v>-0.63012579999999996</c:v>
                </c:pt>
                <c:pt idx="33">
                  <c:v>0.80797719999999995</c:v>
                </c:pt>
                <c:pt idx="34">
                  <c:v>1.8018559999999999</c:v>
                </c:pt>
                <c:pt idx="35">
                  <c:v>1.073332</c:v>
                </c:pt>
                <c:pt idx="36">
                  <c:v>-1.8164179999999999E-2</c:v>
                </c:pt>
                <c:pt idx="37">
                  <c:v>0.2493785</c:v>
                </c:pt>
                <c:pt idx="38">
                  <c:v>1.1510130000000001</c:v>
                </c:pt>
                <c:pt idx="39">
                  <c:v>1.2202729999999999</c:v>
                </c:pt>
                <c:pt idx="40">
                  <c:v>1.061677</c:v>
                </c:pt>
                <c:pt idx="41">
                  <c:v>1.6119840000000001</c:v>
                </c:pt>
                <c:pt idx="42">
                  <c:v>1.9386490000000001</c:v>
                </c:pt>
                <c:pt idx="43">
                  <c:v>0.82133900000000004</c:v>
                </c:pt>
                <c:pt idx="44">
                  <c:v>-0.76979189999999997</c:v>
                </c:pt>
                <c:pt idx="45">
                  <c:v>-0.73908620000000003</c:v>
                </c:pt>
                <c:pt idx="46">
                  <c:v>0.1076796</c:v>
                </c:pt>
                <c:pt idx="47">
                  <c:v>0.1385931</c:v>
                </c:pt>
                <c:pt idx="48">
                  <c:v>5.5617050000000001E-2</c:v>
                </c:pt>
                <c:pt idx="49">
                  <c:v>-0.41304760000000001</c:v>
                </c:pt>
                <c:pt idx="50">
                  <c:v>-1.2462500000000001</c:v>
                </c:pt>
                <c:pt idx="51">
                  <c:v>-0.4768482</c:v>
                </c:pt>
                <c:pt idx="52">
                  <c:v>1.261973</c:v>
                </c:pt>
                <c:pt idx="53">
                  <c:v>1.8994869999999999</c:v>
                </c:pt>
                <c:pt idx="54">
                  <c:v>0.99299570000000004</c:v>
                </c:pt>
                <c:pt idx="55">
                  <c:v>-0.87500389999999995</c:v>
                </c:pt>
                <c:pt idx="56">
                  <c:v>-1.357478</c:v>
                </c:pt>
                <c:pt idx="57">
                  <c:v>0.41765249999999998</c:v>
                </c:pt>
                <c:pt idx="58">
                  <c:v>1.645348</c:v>
                </c:pt>
                <c:pt idx="59">
                  <c:v>1.0968929999999999</c:v>
                </c:pt>
                <c:pt idx="60">
                  <c:v>0.16484499999999999</c:v>
                </c:pt>
                <c:pt idx="61">
                  <c:v>-0.1437918</c:v>
                </c:pt>
                <c:pt idx="62">
                  <c:v>0.30051359999999999</c:v>
                </c:pt>
                <c:pt idx="63">
                  <c:v>0.61645890000000003</c:v>
                </c:pt>
                <c:pt idx="64">
                  <c:v>0.68838840000000001</c:v>
                </c:pt>
                <c:pt idx="65">
                  <c:v>1.6563239999999999</c:v>
                </c:pt>
                <c:pt idx="66">
                  <c:v>2.244329</c:v>
                </c:pt>
                <c:pt idx="67">
                  <c:v>1.1103879999999999</c:v>
                </c:pt>
                <c:pt idx="68">
                  <c:v>0.32029770000000002</c:v>
                </c:pt>
                <c:pt idx="69">
                  <c:v>-0.1156957</c:v>
                </c:pt>
                <c:pt idx="70">
                  <c:v>-1.4117409999999999</c:v>
                </c:pt>
                <c:pt idx="71">
                  <c:v>-1.493924</c:v>
                </c:pt>
                <c:pt idx="72">
                  <c:v>-0.24403949999999999</c:v>
                </c:pt>
                <c:pt idx="73">
                  <c:v>0.52494130000000006</c:v>
                </c:pt>
                <c:pt idx="74">
                  <c:v>1.1404970000000001</c:v>
                </c:pt>
                <c:pt idx="75">
                  <c:v>1.3212900000000001</c:v>
                </c:pt>
                <c:pt idx="76">
                  <c:v>0.94315729999999998</c:v>
                </c:pt>
                <c:pt idx="77">
                  <c:v>0.82959159999999998</c:v>
                </c:pt>
                <c:pt idx="78">
                  <c:v>0.40465719999999999</c:v>
                </c:pt>
                <c:pt idx="79">
                  <c:v>0.35326049999999998</c:v>
                </c:pt>
                <c:pt idx="80">
                  <c:v>0.92213840000000002</c:v>
                </c:pt>
                <c:pt idx="81">
                  <c:v>0.31122119999999998</c:v>
                </c:pt>
                <c:pt idx="82">
                  <c:v>-0.28310289999999999</c:v>
                </c:pt>
                <c:pt idx="83">
                  <c:v>0.4015917</c:v>
                </c:pt>
                <c:pt idx="84">
                  <c:v>1.4178500000000001</c:v>
                </c:pt>
                <c:pt idx="85">
                  <c:v>2.2255280000000002</c:v>
                </c:pt>
                <c:pt idx="86">
                  <c:v>1.5688409999999999</c:v>
                </c:pt>
                <c:pt idx="87">
                  <c:v>0.51648899999999998</c:v>
                </c:pt>
                <c:pt idx="88">
                  <c:v>1.418498</c:v>
                </c:pt>
                <c:pt idx="89">
                  <c:v>2.003965</c:v>
                </c:pt>
                <c:pt idx="90">
                  <c:v>0.37235479999999999</c:v>
                </c:pt>
                <c:pt idx="91">
                  <c:v>-1.1387640000000001</c:v>
                </c:pt>
                <c:pt idx="92">
                  <c:v>-0.82695470000000004</c:v>
                </c:pt>
                <c:pt idx="93">
                  <c:v>0.61669649999999998</c:v>
                </c:pt>
                <c:pt idx="94">
                  <c:v>1.76447</c:v>
                </c:pt>
                <c:pt idx="95">
                  <c:v>1.622304</c:v>
                </c:pt>
                <c:pt idx="96">
                  <c:v>0.42637249999999999</c:v>
                </c:pt>
                <c:pt idx="97">
                  <c:v>-0.35307430000000001</c:v>
                </c:pt>
                <c:pt idx="98">
                  <c:v>-0.4889771</c:v>
                </c:pt>
                <c:pt idx="99">
                  <c:v>-0.67821260000000005</c:v>
                </c:pt>
                <c:pt idx="100">
                  <c:v>0.22087010000000001</c:v>
                </c:pt>
                <c:pt idx="101">
                  <c:v>1.0444880000000001</c:v>
                </c:pt>
                <c:pt idx="102">
                  <c:v>3.1053069999999999E-2</c:v>
                </c:pt>
                <c:pt idx="103">
                  <c:v>1.4764649999999999E-3</c:v>
                </c:pt>
                <c:pt idx="104">
                  <c:v>1.5040279999999999</c:v>
                </c:pt>
                <c:pt idx="105">
                  <c:v>1.9252929999999999</c:v>
                </c:pt>
                <c:pt idx="106">
                  <c:v>1.2879620000000001</c:v>
                </c:pt>
                <c:pt idx="107">
                  <c:v>0.67424949999999995</c:v>
                </c:pt>
                <c:pt idx="108">
                  <c:v>0.50907979999999997</c:v>
                </c:pt>
                <c:pt idx="109">
                  <c:v>0.68100539999999998</c:v>
                </c:pt>
                <c:pt idx="110">
                  <c:v>0.26618940000000002</c:v>
                </c:pt>
                <c:pt idx="111">
                  <c:v>-0.52201799999999998</c:v>
                </c:pt>
                <c:pt idx="112">
                  <c:v>-0.27887679999999998</c:v>
                </c:pt>
                <c:pt idx="113">
                  <c:v>0.34160970000000002</c:v>
                </c:pt>
                <c:pt idx="114">
                  <c:v>0.3955515</c:v>
                </c:pt>
                <c:pt idx="115">
                  <c:v>0.66934899999999997</c:v>
                </c:pt>
                <c:pt idx="116">
                  <c:v>1.027927</c:v>
                </c:pt>
                <c:pt idx="117">
                  <c:v>0.5718664</c:v>
                </c:pt>
                <c:pt idx="118">
                  <c:v>-0.76486659999999995</c:v>
                </c:pt>
                <c:pt idx="119">
                  <c:v>-1.148074</c:v>
                </c:pt>
                <c:pt idx="120">
                  <c:v>0.86602120000000005</c:v>
                </c:pt>
                <c:pt idx="121">
                  <c:v>2.2003979999999999</c:v>
                </c:pt>
                <c:pt idx="122">
                  <c:v>0.69668509999999995</c:v>
                </c:pt>
                <c:pt idx="123">
                  <c:v>-0.3339182</c:v>
                </c:pt>
                <c:pt idx="124">
                  <c:v>0.73280679999999998</c:v>
                </c:pt>
                <c:pt idx="125">
                  <c:v>1.435748</c:v>
                </c:pt>
                <c:pt idx="126">
                  <c:v>0.82710439999999996</c:v>
                </c:pt>
                <c:pt idx="127">
                  <c:v>0.3499582</c:v>
                </c:pt>
                <c:pt idx="128">
                  <c:v>0.85263829999999996</c:v>
                </c:pt>
                <c:pt idx="129">
                  <c:v>0.85224670000000002</c:v>
                </c:pt>
                <c:pt idx="130">
                  <c:v>-0.38201059999999998</c:v>
                </c:pt>
                <c:pt idx="131">
                  <c:v>-0.51477910000000004</c:v>
                </c:pt>
                <c:pt idx="132">
                  <c:v>0.41099140000000001</c:v>
                </c:pt>
                <c:pt idx="133">
                  <c:v>0.20764940000000001</c:v>
                </c:pt>
                <c:pt idx="134">
                  <c:v>-0.13335340000000001</c:v>
                </c:pt>
                <c:pt idx="135">
                  <c:v>0.53750019999999998</c:v>
                </c:pt>
                <c:pt idx="136">
                  <c:v>1.005412</c:v>
                </c:pt>
                <c:pt idx="137">
                  <c:v>1.3273079999999999</c:v>
                </c:pt>
                <c:pt idx="138">
                  <c:v>1.9087959999999999</c:v>
                </c:pt>
                <c:pt idx="139">
                  <c:v>1.567631</c:v>
                </c:pt>
                <c:pt idx="140">
                  <c:v>0.85339200000000004</c:v>
                </c:pt>
                <c:pt idx="141">
                  <c:v>0.5030715</c:v>
                </c:pt>
                <c:pt idx="142">
                  <c:v>0.1832059</c:v>
                </c:pt>
                <c:pt idx="143">
                  <c:v>0.55263079999999998</c:v>
                </c:pt>
                <c:pt idx="144">
                  <c:v>1.638539</c:v>
                </c:pt>
                <c:pt idx="145">
                  <c:v>2.3220610000000002</c:v>
                </c:pt>
                <c:pt idx="146">
                  <c:v>1.886725</c:v>
                </c:pt>
                <c:pt idx="147">
                  <c:v>1.408183</c:v>
                </c:pt>
                <c:pt idx="148">
                  <c:v>1.5329330000000001</c:v>
                </c:pt>
                <c:pt idx="149">
                  <c:v>1.2744040000000001</c:v>
                </c:pt>
                <c:pt idx="150">
                  <c:v>0.18937090000000001</c:v>
                </c:pt>
                <c:pt idx="151">
                  <c:v>-0.67008529999999999</c:v>
                </c:pt>
                <c:pt idx="152">
                  <c:v>0.60160250000000004</c:v>
                </c:pt>
                <c:pt idx="153">
                  <c:v>2.3572739999999999</c:v>
                </c:pt>
                <c:pt idx="154">
                  <c:v>1.4505699999999999</c:v>
                </c:pt>
                <c:pt idx="155">
                  <c:v>-0.113659</c:v>
                </c:pt>
                <c:pt idx="156">
                  <c:v>3.0159600000000002E-2</c:v>
                </c:pt>
                <c:pt idx="157">
                  <c:v>0.35519149999999999</c:v>
                </c:pt>
                <c:pt idx="158">
                  <c:v>0.35269460000000002</c:v>
                </c:pt>
                <c:pt idx="159">
                  <c:v>1.0702449999999999</c:v>
                </c:pt>
                <c:pt idx="160">
                  <c:v>1.851491</c:v>
                </c:pt>
                <c:pt idx="161">
                  <c:v>1.055196</c:v>
                </c:pt>
                <c:pt idx="162">
                  <c:v>-0.57815989999999995</c:v>
                </c:pt>
                <c:pt idx="163">
                  <c:v>-1.2107889999999999</c:v>
                </c:pt>
                <c:pt idx="164">
                  <c:v>-1.3394870000000001</c:v>
                </c:pt>
                <c:pt idx="165">
                  <c:v>-1.0960080000000001</c:v>
                </c:pt>
                <c:pt idx="166">
                  <c:v>-3.9727020000000002E-2</c:v>
                </c:pt>
                <c:pt idx="167">
                  <c:v>0.33943630000000002</c:v>
                </c:pt>
                <c:pt idx="168">
                  <c:v>-0.50727259999999996</c:v>
                </c:pt>
                <c:pt idx="169">
                  <c:v>-0.39783170000000001</c:v>
                </c:pt>
                <c:pt idx="170">
                  <c:v>0.89914240000000001</c:v>
                </c:pt>
                <c:pt idx="171">
                  <c:v>1.1153930000000001</c:v>
                </c:pt>
                <c:pt idx="172">
                  <c:v>0.44989269999999998</c:v>
                </c:pt>
                <c:pt idx="173">
                  <c:v>-0.15120700000000001</c:v>
                </c:pt>
                <c:pt idx="174">
                  <c:v>-7.3852070000000006E-2</c:v>
                </c:pt>
                <c:pt idx="175">
                  <c:v>1.1768989999999999</c:v>
                </c:pt>
                <c:pt idx="176">
                  <c:v>1.4811909999999999</c:v>
                </c:pt>
                <c:pt idx="177">
                  <c:v>0.1190398</c:v>
                </c:pt>
                <c:pt idx="178">
                  <c:v>-0.79189019999999999</c:v>
                </c:pt>
                <c:pt idx="179">
                  <c:v>-0.31934099999999999</c:v>
                </c:pt>
                <c:pt idx="180">
                  <c:v>0.95665420000000001</c:v>
                </c:pt>
                <c:pt idx="181">
                  <c:v>1.0959559999999999</c:v>
                </c:pt>
                <c:pt idx="182">
                  <c:v>-0.13840179999999999</c:v>
                </c:pt>
                <c:pt idx="183">
                  <c:v>-0.39197100000000001</c:v>
                </c:pt>
                <c:pt idx="184">
                  <c:v>0.28778629999999999</c:v>
                </c:pt>
                <c:pt idx="185">
                  <c:v>0.87105730000000003</c:v>
                </c:pt>
                <c:pt idx="186">
                  <c:v>0.88133309999999998</c:v>
                </c:pt>
                <c:pt idx="187">
                  <c:v>0.23905219999999999</c:v>
                </c:pt>
                <c:pt idx="188">
                  <c:v>0.31366509999999997</c:v>
                </c:pt>
                <c:pt idx="189">
                  <c:v>0.39587729999999999</c:v>
                </c:pt>
                <c:pt idx="190">
                  <c:v>-0.33236189999999999</c:v>
                </c:pt>
                <c:pt idx="191">
                  <c:v>-0.4348187</c:v>
                </c:pt>
                <c:pt idx="192">
                  <c:v>0.15861239999999999</c:v>
                </c:pt>
                <c:pt idx="193">
                  <c:v>0.74951239999999997</c:v>
                </c:pt>
                <c:pt idx="194">
                  <c:v>1.216073</c:v>
                </c:pt>
                <c:pt idx="195">
                  <c:v>1.697376</c:v>
                </c:pt>
                <c:pt idx="196">
                  <c:v>1.9688760000000001</c:v>
                </c:pt>
                <c:pt idx="197">
                  <c:v>0.99543789999999999</c:v>
                </c:pt>
                <c:pt idx="198">
                  <c:v>-0.82127910000000004</c:v>
                </c:pt>
                <c:pt idx="199">
                  <c:v>-1.236291</c:v>
                </c:pt>
                <c:pt idx="200">
                  <c:v>0.1080769</c:v>
                </c:pt>
                <c:pt idx="201">
                  <c:v>0.73225099999999999</c:v>
                </c:pt>
                <c:pt idx="202">
                  <c:v>-0.5658088</c:v>
                </c:pt>
                <c:pt idx="203">
                  <c:v>-1.336052</c:v>
                </c:pt>
                <c:pt idx="204">
                  <c:v>-0.1582904</c:v>
                </c:pt>
                <c:pt idx="205">
                  <c:v>0.3173455</c:v>
                </c:pt>
                <c:pt idx="206">
                  <c:v>-0.83936670000000002</c:v>
                </c:pt>
                <c:pt idx="207">
                  <c:v>-1.490407</c:v>
                </c:pt>
                <c:pt idx="208">
                  <c:v>-0.70308740000000003</c:v>
                </c:pt>
                <c:pt idx="209">
                  <c:v>0.5274143</c:v>
                </c:pt>
                <c:pt idx="210">
                  <c:v>0.62724270000000004</c:v>
                </c:pt>
                <c:pt idx="211">
                  <c:v>9.225216E-2</c:v>
                </c:pt>
                <c:pt idx="212">
                  <c:v>0.39086270000000001</c:v>
                </c:pt>
                <c:pt idx="213">
                  <c:v>0.60113000000000005</c:v>
                </c:pt>
                <c:pt idx="214">
                  <c:v>-3.3697669999999999E-2</c:v>
                </c:pt>
                <c:pt idx="215">
                  <c:v>0.22466359999999999</c:v>
                </c:pt>
                <c:pt idx="216">
                  <c:v>1.617499</c:v>
                </c:pt>
                <c:pt idx="217">
                  <c:v>2.0472419999999998</c:v>
                </c:pt>
                <c:pt idx="218">
                  <c:v>1.3429409999999999</c:v>
                </c:pt>
                <c:pt idx="219">
                  <c:v>0.6930769</c:v>
                </c:pt>
                <c:pt idx="220">
                  <c:v>0.40757759999999998</c:v>
                </c:pt>
                <c:pt idx="221">
                  <c:v>0.49778869999999997</c:v>
                </c:pt>
                <c:pt idx="222">
                  <c:v>1.0706549999999999</c:v>
                </c:pt>
                <c:pt idx="223">
                  <c:v>2.044686</c:v>
                </c:pt>
                <c:pt idx="224">
                  <c:v>2.2879230000000002</c:v>
                </c:pt>
                <c:pt idx="225">
                  <c:v>0.86163610000000002</c:v>
                </c:pt>
                <c:pt idx="226">
                  <c:v>-0.28423379999999998</c:v>
                </c:pt>
                <c:pt idx="227">
                  <c:v>0.2834064</c:v>
                </c:pt>
                <c:pt idx="228">
                  <c:v>9.4353640000000003E-2</c:v>
                </c:pt>
                <c:pt idx="229">
                  <c:v>-1.0088509999999999</c:v>
                </c:pt>
                <c:pt idx="230">
                  <c:v>-0.50091129999999995</c:v>
                </c:pt>
                <c:pt idx="231">
                  <c:v>0.35689949999999998</c:v>
                </c:pt>
                <c:pt idx="232">
                  <c:v>0.28178569999999997</c:v>
                </c:pt>
                <c:pt idx="233">
                  <c:v>0.64588990000000002</c:v>
                </c:pt>
                <c:pt idx="234">
                  <c:v>1.1777219999999999</c:v>
                </c:pt>
                <c:pt idx="235">
                  <c:v>0.8302948</c:v>
                </c:pt>
                <c:pt idx="236">
                  <c:v>-0.27018039999999999</c:v>
                </c:pt>
                <c:pt idx="237">
                  <c:v>-1.124468</c:v>
                </c:pt>
                <c:pt idx="238">
                  <c:v>-1.136164</c:v>
                </c:pt>
                <c:pt idx="239">
                  <c:v>-0.95222399999999996</c:v>
                </c:pt>
                <c:pt idx="240">
                  <c:v>-0.1053708</c:v>
                </c:pt>
                <c:pt idx="241">
                  <c:v>1.0747390000000001</c:v>
                </c:pt>
                <c:pt idx="242">
                  <c:v>0.5040808</c:v>
                </c:pt>
                <c:pt idx="243">
                  <c:v>-1.0776619999999999</c:v>
                </c:pt>
                <c:pt idx="244">
                  <c:v>-1.446027</c:v>
                </c:pt>
                <c:pt idx="245">
                  <c:v>-0.3482422</c:v>
                </c:pt>
                <c:pt idx="246">
                  <c:v>0.57907229999999998</c:v>
                </c:pt>
                <c:pt idx="247">
                  <c:v>-0.50911499999999998</c:v>
                </c:pt>
                <c:pt idx="248">
                  <c:v>-2.3986610000000002</c:v>
                </c:pt>
                <c:pt idx="249">
                  <c:v>-2.2002250000000001</c:v>
                </c:pt>
                <c:pt idx="250">
                  <c:v>-0.1195702</c:v>
                </c:pt>
                <c:pt idx="251">
                  <c:v>1.4312720000000001</c:v>
                </c:pt>
                <c:pt idx="252">
                  <c:v>1.2670429999999999</c:v>
                </c:pt>
                <c:pt idx="253">
                  <c:v>-4.7356530000000001E-2</c:v>
                </c:pt>
                <c:pt idx="254">
                  <c:v>-1.7246140000000001</c:v>
                </c:pt>
                <c:pt idx="255">
                  <c:v>-2.853888</c:v>
                </c:pt>
                <c:pt idx="256">
                  <c:v>-1.757169</c:v>
                </c:pt>
                <c:pt idx="257">
                  <c:v>0.68710539999999998</c:v>
                </c:pt>
                <c:pt idx="258">
                  <c:v>1.4563839999999999</c:v>
                </c:pt>
                <c:pt idx="259">
                  <c:v>1.2511660000000001E-2</c:v>
                </c:pt>
                <c:pt idx="260">
                  <c:v>-1.4491989999999999</c:v>
                </c:pt>
                <c:pt idx="261">
                  <c:v>-0.9975889</c:v>
                </c:pt>
                <c:pt idx="262">
                  <c:v>-0.48605860000000001</c:v>
                </c:pt>
                <c:pt idx="263">
                  <c:v>-1.3913519999999999</c:v>
                </c:pt>
                <c:pt idx="264">
                  <c:v>-1.6779379999999999</c:v>
                </c:pt>
                <c:pt idx="265">
                  <c:v>-1.3124629999999999</c:v>
                </c:pt>
                <c:pt idx="266">
                  <c:v>-1.0409310000000001</c:v>
                </c:pt>
                <c:pt idx="267">
                  <c:v>-0.2113342</c:v>
                </c:pt>
                <c:pt idx="268">
                  <c:v>0.69142700000000001</c:v>
                </c:pt>
                <c:pt idx="269">
                  <c:v>0.95478110000000005</c:v>
                </c:pt>
                <c:pt idx="270">
                  <c:v>0.16991529999999999</c:v>
                </c:pt>
                <c:pt idx="271">
                  <c:v>-1.0221039999999999</c:v>
                </c:pt>
                <c:pt idx="272">
                  <c:v>-0.80722859999999996</c:v>
                </c:pt>
                <c:pt idx="273">
                  <c:v>0.26358219999999999</c:v>
                </c:pt>
                <c:pt idx="274">
                  <c:v>0.35338530000000001</c:v>
                </c:pt>
                <c:pt idx="275">
                  <c:v>-0.22599649999999999</c:v>
                </c:pt>
                <c:pt idx="276">
                  <c:v>-0.85260709999999995</c:v>
                </c:pt>
                <c:pt idx="277">
                  <c:v>-1.1238969999999999</c:v>
                </c:pt>
                <c:pt idx="278">
                  <c:v>-0.49788209999999999</c:v>
                </c:pt>
                <c:pt idx="279">
                  <c:v>-0.1474046</c:v>
                </c:pt>
                <c:pt idx="280">
                  <c:v>-9.3818780000000004E-2</c:v>
                </c:pt>
                <c:pt idx="281">
                  <c:v>0.75172090000000003</c:v>
                </c:pt>
                <c:pt idx="282">
                  <c:v>0.85629319999999998</c:v>
                </c:pt>
                <c:pt idx="283">
                  <c:v>-0.20216100000000001</c:v>
                </c:pt>
                <c:pt idx="284">
                  <c:v>-0.3803839</c:v>
                </c:pt>
                <c:pt idx="285">
                  <c:v>0.2989117</c:v>
                </c:pt>
                <c:pt idx="286">
                  <c:v>0.35708770000000001</c:v>
                </c:pt>
                <c:pt idx="287">
                  <c:v>-0.11661290000000001</c:v>
                </c:pt>
                <c:pt idx="288">
                  <c:v>-0.10209559999999999</c:v>
                </c:pt>
                <c:pt idx="289">
                  <c:v>0.64393400000000001</c:v>
                </c:pt>
                <c:pt idx="290">
                  <c:v>0.44688939999999999</c:v>
                </c:pt>
                <c:pt idx="291">
                  <c:v>-1.184852</c:v>
                </c:pt>
                <c:pt idx="292">
                  <c:v>-1.2070099999999999</c:v>
                </c:pt>
                <c:pt idx="293">
                  <c:v>0.29180159999999999</c:v>
                </c:pt>
                <c:pt idx="294">
                  <c:v>0.28815590000000002</c:v>
                </c:pt>
                <c:pt idx="295">
                  <c:v>-0.33255479999999998</c:v>
                </c:pt>
                <c:pt idx="296">
                  <c:v>1.5176220000000001E-2</c:v>
                </c:pt>
                <c:pt idx="297">
                  <c:v>0.45835670000000001</c:v>
                </c:pt>
                <c:pt idx="298">
                  <c:v>0.2261967</c:v>
                </c:pt>
                <c:pt idx="299">
                  <c:v>-0.62007590000000001</c:v>
                </c:pt>
                <c:pt idx="300">
                  <c:v>-1.10009</c:v>
                </c:pt>
                <c:pt idx="301">
                  <c:v>-0.31027339999999998</c:v>
                </c:pt>
                <c:pt idx="302">
                  <c:v>0.23712639999999999</c:v>
                </c:pt>
                <c:pt idx="303">
                  <c:v>-0.48118660000000002</c:v>
                </c:pt>
                <c:pt idx="304">
                  <c:v>-0.81586619999999999</c:v>
                </c:pt>
                <c:pt idx="305">
                  <c:v>-6.9550029999999999E-2</c:v>
                </c:pt>
                <c:pt idx="306">
                  <c:v>1.0095689999999999</c:v>
                </c:pt>
                <c:pt idx="307">
                  <c:v>1.509798</c:v>
                </c:pt>
                <c:pt idx="308">
                  <c:v>1.3058350000000001</c:v>
                </c:pt>
                <c:pt idx="309">
                  <c:v>1.0844689999999999</c:v>
                </c:pt>
                <c:pt idx="310">
                  <c:v>0.88524610000000004</c:v>
                </c:pt>
                <c:pt idx="311">
                  <c:v>0.92210859999999994</c:v>
                </c:pt>
                <c:pt idx="312">
                  <c:v>0.92700499999999997</c:v>
                </c:pt>
                <c:pt idx="313">
                  <c:v>0.2481604</c:v>
                </c:pt>
                <c:pt idx="314">
                  <c:v>-0.63340560000000001</c:v>
                </c:pt>
                <c:pt idx="315">
                  <c:v>-1.1224810000000001</c:v>
                </c:pt>
                <c:pt idx="316">
                  <c:v>-0.44122159999999999</c:v>
                </c:pt>
                <c:pt idx="317">
                  <c:v>0.89652010000000004</c:v>
                </c:pt>
                <c:pt idx="318">
                  <c:v>0.56808840000000005</c:v>
                </c:pt>
                <c:pt idx="319">
                  <c:v>-0.57762029999999998</c:v>
                </c:pt>
                <c:pt idx="320">
                  <c:v>-5.7615769999999997E-2</c:v>
                </c:pt>
                <c:pt idx="321">
                  <c:v>0.67334269999999996</c:v>
                </c:pt>
                <c:pt idx="322">
                  <c:v>-4.6665959999999999E-2</c:v>
                </c:pt>
                <c:pt idx="323">
                  <c:v>-0.98168960000000005</c:v>
                </c:pt>
                <c:pt idx="324">
                  <c:v>-1.4483999999999999</c:v>
                </c:pt>
                <c:pt idx="325">
                  <c:v>-1.657449</c:v>
                </c:pt>
                <c:pt idx="326">
                  <c:v>-1.1004389999999999</c:v>
                </c:pt>
                <c:pt idx="327">
                  <c:v>6.8611640000000002E-2</c:v>
                </c:pt>
                <c:pt idx="328">
                  <c:v>1.1016010000000001</c:v>
                </c:pt>
                <c:pt idx="329">
                  <c:v>1.8436539999999999</c:v>
                </c:pt>
                <c:pt idx="330">
                  <c:v>1.8866019999999999</c:v>
                </c:pt>
                <c:pt idx="331">
                  <c:v>0.91055379999999997</c:v>
                </c:pt>
                <c:pt idx="332">
                  <c:v>-0.24015020000000001</c:v>
                </c:pt>
                <c:pt idx="333">
                  <c:v>-0.67493559999999997</c:v>
                </c:pt>
                <c:pt idx="334">
                  <c:v>-1.179616</c:v>
                </c:pt>
                <c:pt idx="335">
                  <c:v>-1.7173609999999999</c:v>
                </c:pt>
                <c:pt idx="336">
                  <c:v>-0.5317693</c:v>
                </c:pt>
                <c:pt idx="337">
                  <c:v>1.2068650000000001</c:v>
                </c:pt>
                <c:pt idx="338">
                  <c:v>0.62056109999999998</c:v>
                </c:pt>
                <c:pt idx="339">
                  <c:v>-1.33815</c:v>
                </c:pt>
                <c:pt idx="340">
                  <c:v>-0.97914239999999997</c:v>
                </c:pt>
                <c:pt idx="341">
                  <c:v>0.71402980000000005</c:v>
                </c:pt>
                <c:pt idx="342">
                  <c:v>-0.35543760000000002</c:v>
                </c:pt>
                <c:pt idx="343">
                  <c:v>-1.7048700000000001</c:v>
                </c:pt>
                <c:pt idx="344">
                  <c:v>-0.60084150000000003</c:v>
                </c:pt>
                <c:pt idx="345">
                  <c:v>-0.41068870000000002</c:v>
                </c:pt>
                <c:pt idx="346">
                  <c:v>-1.2875970000000001</c:v>
                </c:pt>
                <c:pt idx="347">
                  <c:v>-0.70748239999999996</c:v>
                </c:pt>
                <c:pt idx="348">
                  <c:v>0.26474910000000001</c:v>
                </c:pt>
                <c:pt idx="349">
                  <c:v>0.47715400000000002</c:v>
                </c:pt>
                <c:pt idx="350">
                  <c:v>0.83942709999999998</c:v>
                </c:pt>
                <c:pt idx="351">
                  <c:v>1.161751</c:v>
                </c:pt>
                <c:pt idx="352">
                  <c:v>0.8539409</c:v>
                </c:pt>
                <c:pt idx="353">
                  <c:v>0.63292700000000002</c:v>
                </c:pt>
                <c:pt idx="354">
                  <c:v>-0.54037900000000005</c:v>
                </c:pt>
                <c:pt idx="355">
                  <c:v>-2.5656650000000001</c:v>
                </c:pt>
                <c:pt idx="356">
                  <c:v>-2.0360900000000002</c:v>
                </c:pt>
                <c:pt idx="357">
                  <c:v>0.25848460000000001</c:v>
                </c:pt>
                <c:pt idx="358">
                  <c:v>1.087277</c:v>
                </c:pt>
                <c:pt idx="359">
                  <c:v>1.3432740000000001</c:v>
                </c:pt>
                <c:pt idx="360">
                  <c:v>1.234777</c:v>
                </c:pt>
                <c:pt idx="361">
                  <c:v>-0.6372352</c:v>
                </c:pt>
                <c:pt idx="362">
                  <c:v>-1.873165</c:v>
                </c:pt>
                <c:pt idx="363">
                  <c:v>-1.1322270000000001</c:v>
                </c:pt>
                <c:pt idx="364">
                  <c:v>-0.75982050000000001</c:v>
                </c:pt>
                <c:pt idx="365">
                  <c:v>-0.93930990000000003</c:v>
                </c:pt>
                <c:pt idx="366">
                  <c:v>-0.76563809999999999</c:v>
                </c:pt>
                <c:pt idx="367">
                  <c:v>-0.62072360000000004</c:v>
                </c:pt>
                <c:pt idx="368">
                  <c:v>-0.16770940000000001</c:v>
                </c:pt>
                <c:pt idx="369">
                  <c:v>1.1638390000000001</c:v>
                </c:pt>
                <c:pt idx="370">
                  <c:v>2.19387</c:v>
                </c:pt>
                <c:pt idx="371">
                  <c:v>1.7186630000000001</c:v>
                </c:pt>
                <c:pt idx="372">
                  <c:v>0.64023470000000005</c:v>
                </c:pt>
                <c:pt idx="373">
                  <c:v>6.4400410000000005E-2</c:v>
                </c:pt>
                <c:pt idx="374">
                  <c:v>-0.48397289999999998</c:v>
                </c:pt>
                <c:pt idx="375">
                  <c:v>-1.5983989999999999</c:v>
                </c:pt>
                <c:pt idx="376">
                  <c:v>-1.518319</c:v>
                </c:pt>
                <c:pt idx="377">
                  <c:v>0.217809</c:v>
                </c:pt>
                <c:pt idx="378">
                  <c:v>3.600478E-2</c:v>
                </c:pt>
                <c:pt idx="379">
                  <c:v>-1.6107579999999999</c:v>
                </c:pt>
                <c:pt idx="380">
                  <c:v>-0.70420859999999996</c:v>
                </c:pt>
                <c:pt idx="381">
                  <c:v>1.5769500000000001</c:v>
                </c:pt>
                <c:pt idx="382">
                  <c:v>2.4720179999999998</c:v>
                </c:pt>
                <c:pt idx="383">
                  <c:v>1.964871</c:v>
                </c:pt>
                <c:pt idx="384">
                  <c:v>0.78984549999999998</c:v>
                </c:pt>
                <c:pt idx="385">
                  <c:v>-0.16274920000000001</c:v>
                </c:pt>
                <c:pt idx="386">
                  <c:v>-0.29575630000000003</c:v>
                </c:pt>
                <c:pt idx="387">
                  <c:v>0.29113070000000002</c:v>
                </c:pt>
                <c:pt idx="388">
                  <c:v>0.66526870000000005</c:v>
                </c:pt>
                <c:pt idx="389">
                  <c:v>0.68832079999999995</c:v>
                </c:pt>
                <c:pt idx="390">
                  <c:v>1.172372</c:v>
                </c:pt>
                <c:pt idx="391">
                  <c:v>1.5290220000000001</c:v>
                </c:pt>
                <c:pt idx="392">
                  <c:v>0.63793509999999998</c:v>
                </c:pt>
                <c:pt idx="393">
                  <c:v>-1.4013420000000001</c:v>
                </c:pt>
                <c:pt idx="394">
                  <c:v>-2.6444640000000001</c:v>
                </c:pt>
                <c:pt idx="395">
                  <c:v>-1.9339459999999999</c:v>
                </c:pt>
                <c:pt idx="396">
                  <c:v>-0.88140350000000001</c:v>
                </c:pt>
                <c:pt idx="397">
                  <c:v>-7.3782559999999997E-2</c:v>
                </c:pt>
                <c:pt idx="398">
                  <c:v>0.1051636</c:v>
                </c:pt>
                <c:pt idx="399">
                  <c:v>-0.86837430000000004</c:v>
                </c:pt>
                <c:pt idx="400">
                  <c:v>-1.1209830000000001</c:v>
                </c:pt>
                <c:pt idx="401">
                  <c:v>-0.55971490000000002</c:v>
                </c:pt>
                <c:pt idx="402">
                  <c:v>-0.16368240000000001</c:v>
                </c:pt>
                <c:pt idx="403">
                  <c:v>0.33718799999999999</c:v>
                </c:pt>
                <c:pt idx="404">
                  <c:v>-0.2908944</c:v>
                </c:pt>
                <c:pt idx="405">
                  <c:v>-1.884306</c:v>
                </c:pt>
                <c:pt idx="406">
                  <c:v>-1.7310719999999999</c:v>
                </c:pt>
                <c:pt idx="407">
                  <c:v>3.6545349999999997E-2</c:v>
                </c:pt>
                <c:pt idx="408">
                  <c:v>0.73504429999999998</c:v>
                </c:pt>
                <c:pt idx="409">
                  <c:v>0.2494652</c:v>
                </c:pt>
                <c:pt idx="410">
                  <c:v>-0.1140389</c:v>
                </c:pt>
                <c:pt idx="411">
                  <c:v>-0.42310700000000001</c:v>
                </c:pt>
                <c:pt idx="412">
                  <c:v>-0.3383099</c:v>
                </c:pt>
                <c:pt idx="413">
                  <c:v>0.16781280000000001</c:v>
                </c:pt>
                <c:pt idx="414">
                  <c:v>-8.6767529999999995E-2</c:v>
                </c:pt>
                <c:pt idx="415">
                  <c:v>-1.0531820000000001</c:v>
                </c:pt>
                <c:pt idx="416">
                  <c:v>-1.526467</c:v>
                </c:pt>
                <c:pt idx="417">
                  <c:v>-1.096938</c:v>
                </c:pt>
                <c:pt idx="418">
                  <c:v>-0.56424739999999995</c:v>
                </c:pt>
                <c:pt idx="419">
                  <c:v>-0.1206662</c:v>
                </c:pt>
                <c:pt idx="420">
                  <c:v>0.87914380000000003</c:v>
                </c:pt>
                <c:pt idx="421">
                  <c:v>1.6449279999999999</c:v>
                </c:pt>
                <c:pt idx="422">
                  <c:v>0.95766320000000005</c:v>
                </c:pt>
                <c:pt idx="423">
                  <c:v>-0.33067049999999998</c:v>
                </c:pt>
                <c:pt idx="424">
                  <c:v>-0.43971519999999997</c:v>
                </c:pt>
                <c:pt idx="425">
                  <c:v>0.43784200000000001</c:v>
                </c:pt>
                <c:pt idx="426">
                  <c:v>0.69239030000000001</c:v>
                </c:pt>
                <c:pt idx="427">
                  <c:v>-0.1574016</c:v>
                </c:pt>
                <c:pt idx="428">
                  <c:v>-0.85477619999999999</c:v>
                </c:pt>
                <c:pt idx="429">
                  <c:v>-9.9841280000000004E-2</c:v>
                </c:pt>
                <c:pt idx="430">
                  <c:v>0.54341079999999997</c:v>
                </c:pt>
                <c:pt idx="431">
                  <c:v>-0.32464369999999998</c:v>
                </c:pt>
                <c:pt idx="432">
                  <c:v>-0.62060910000000002</c:v>
                </c:pt>
                <c:pt idx="433">
                  <c:v>0.1741171</c:v>
                </c:pt>
                <c:pt idx="434">
                  <c:v>0.27989219999999998</c:v>
                </c:pt>
                <c:pt idx="435">
                  <c:v>-2.1814219999999999E-2</c:v>
                </c:pt>
                <c:pt idx="436">
                  <c:v>0.41483379999999997</c:v>
                </c:pt>
                <c:pt idx="437">
                  <c:v>1.014967</c:v>
                </c:pt>
                <c:pt idx="438">
                  <c:v>1.1906909999999999</c:v>
                </c:pt>
                <c:pt idx="439">
                  <c:v>0.95853129999999998</c:v>
                </c:pt>
                <c:pt idx="440">
                  <c:v>-9.1035140000000001E-2</c:v>
                </c:pt>
                <c:pt idx="441">
                  <c:v>-1.1659740000000001</c:v>
                </c:pt>
                <c:pt idx="442">
                  <c:v>-1.6199129999999999</c:v>
                </c:pt>
                <c:pt idx="443">
                  <c:v>-1.405697</c:v>
                </c:pt>
                <c:pt idx="444">
                  <c:v>-2.4641059999999999E-2</c:v>
                </c:pt>
                <c:pt idx="445">
                  <c:v>0.89546720000000002</c:v>
                </c:pt>
                <c:pt idx="446">
                  <c:v>0.22878899999999999</c:v>
                </c:pt>
                <c:pt idx="447">
                  <c:v>-0.42952620000000002</c:v>
                </c:pt>
                <c:pt idx="448">
                  <c:v>-0.48492479999999999</c:v>
                </c:pt>
                <c:pt idx="449">
                  <c:v>-0.2785861</c:v>
                </c:pt>
                <c:pt idx="450">
                  <c:v>0.31390269999999998</c:v>
                </c:pt>
                <c:pt idx="451">
                  <c:v>0.64974799999999999</c:v>
                </c:pt>
                <c:pt idx="452">
                  <c:v>-0.490981</c:v>
                </c:pt>
                <c:pt idx="453">
                  <c:v>-2.1598730000000002</c:v>
                </c:pt>
                <c:pt idx="454">
                  <c:v>-1.738758</c:v>
                </c:pt>
                <c:pt idx="455">
                  <c:v>-0.53327559999999996</c:v>
                </c:pt>
                <c:pt idx="456">
                  <c:v>-0.61699610000000005</c:v>
                </c:pt>
                <c:pt idx="457">
                  <c:v>-3.3109949999999999E-2</c:v>
                </c:pt>
                <c:pt idx="458">
                  <c:v>1.0754030000000001</c:v>
                </c:pt>
                <c:pt idx="459">
                  <c:v>0.72224600000000005</c:v>
                </c:pt>
                <c:pt idx="460">
                  <c:v>-0.66552409999999995</c:v>
                </c:pt>
                <c:pt idx="461">
                  <c:v>-1.7847010000000001</c:v>
                </c:pt>
                <c:pt idx="462">
                  <c:v>-1.424366</c:v>
                </c:pt>
                <c:pt idx="463">
                  <c:v>-0.17586660000000001</c:v>
                </c:pt>
                <c:pt idx="464">
                  <c:v>0.3182353</c:v>
                </c:pt>
                <c:pt idx="465">
                  <c:v>0.46413019999999999</c:v>
                </c:pt>
                <c:pt idx="466">
                  <c:v>0.74251619999999996</c:v>
                </c:pt>
                <c:pt idx="467">
                  <c:v>0.90585119999999997</c:v>
                </c:pt>
                <c:pt idx="468">
                  <c:v>1.029854</c:v>
                </c:pt>
                <c:pt idx="469">
                  <c:v>0.53775360000000005</c:v>
                </c:pt>
                <c:pt idx="470">
                  <c:v>-0.10322770000000001</c:v>
                </c:pt>
                <c:pt idx="471">
                  <c:v>-4.7596819999999998E-2</c:v>
                </c:pt>
                <c:pt idx="472">
                  <c:v>-0.30692039999999998</c:v>
                </c:pt>
                <c:pt idx="473">
                  <c:v>-1.3611949999999999</c:v>
                </c:pt>
                <c:pt idx="474">
                  <c:v>-1.7157150000000001</c:v>
                </c:pt>
                <c:pt idx="475">
                  <c:v>-0.89735370000000003</c:v>
                </c:pt>
                <c:pt idx="476">
                  <c:v>-0.49191869999999999</c:v>
                </c:pt>
                <c:pt idx="477">
                  <c:v>-0.83212770000000003</c:v>
                </c:pt>
                <c:pt idx="478">
                  <c:v>-1.0551699999999999</c:v>
                </c:pt>
                <c:pt idx="479">
                  <c:v>-0.74997009999999997</c:v>
                </c:pt>
                <c:pt idx="480">
                  <c:v>-6.1542760000000002E-2</c:v>
                </c:pt>
                <c:pt idx="481">
                  <c:v>0.240896</c:v>
                </c:pt>
                <c:pt idx="482">
                  <c:v>0.30816189999999999</c:v>
                </c:pt>
                <c:pt idx="483">
                  <c:v>0.8069307</c:v>
                </c:pt>
                <c:pt idx="484">
                  <c:v>1.0761499999999999</c:v>
                </c:pt>
                <c:pt idx="485">
                  <c:v>-0.1154792</c:v>
                </c:pt>
                <c:pt idx="486">
                  <c:v>-2.009881</c:v>
                </c:pt>
                <c:pt idx="487">
                  <c:v>-2.3744529999999999</c:v>
                </c:pt>
                <c:pt idx="488">
                  <c:v>-2.128641</c:v>
                </c:pt>
                <c:pt idx="489">
                  <c:v>-2.642401</c:v>
                </c:pt>
                <c:pt idx="490">
                  <c:v>-1.856023</c:v>
                </c:pt>
                <c:pt idx="491">
                  <c:v>-0.13026370000000001</c:v>
                </c:pt>
                <c:pt idx="492">
                  <c:v>0.56001880000000004</c:v>
                </c:pt>
                <c:pt idx="493">
                  <c:v>0.8394123</c:v>
                </c:pt>
                <c:pt idx="494">
                  <c:v>0.54412499999999997</c:v>
                </c:pt>
                <c:pt idx="495">
                  <c:v>-0.34281450000000002</c:v>
                </c:pt>
                <c:pt idx="496">
                  <c:v>-0.36232799999999998</c:v>
                </c:pt>
                <c:pt idx="497">
                  <c:v>-2.0499570000000002E-2</c:v>
                </c:pt>
                <c:pt idx="498">
                  <c:v>-0.3237524</c:v>
                </c:pt>
                <c:pt idx="499">
                  <c:v>-0.49492019999999998</c:v>
                </c:pt>
                <c:pt idx="500">
                  <c:v>-0.3193201</c:v>
                </c:pt>
                <c:pt idx="501">
                  <c:v>-0.49484990000000001</c:v>
                </c:pt>
                <c:pt idx="502">
                  <c:v>-0.65478970000000003</c:v>
                </c:pt>
                <c:pt idx="503">
                  <c:v>-0.32524059999999999</c:v>
                </c:pt>
                <c:pt idx="504">
                  <c:v>-0.727684</c:v>
                </c:pt>
                <c:pt idx="505">
                  <c:v>-2.209552</c:v>
                </c:pt>
                <c:pt idx="506">
                  <c:v>-2.5270679999999999</c:v>
                </c:pt>
                <c:pt idx="507">
                  <c:v>-1.2923119999999999</c:v>
                </c:pt>
                <c:pt idx="508">
                  <c:v>-0.48999989999999999</c:v>
                </c:pt>
                <c:pt idx="509">
                  <c:v>-1.5827919999999999E-2</c:v>
                </c:pt>
                <c:pt idx="510">
                  <c:v>0.48269410000000001</c:v>
                </c:pt>
                <c:pt idx="511">
                  <c:v>0.26170749999999998</c:v>
                </c:pt>
                <c:pt idx="512">
                  <c:v>2.290027E-2</c:v>
                </c:pt>
                <c:pt idx="513">
                  <c:v>-0.14536189999999999</c:v>
                </c:pt>
                <c:pt idx="514">
                  <c:v>-1.0814060000000001</c:v>
                </c:pt>
                <c:pt idx="515">
                  <c:v>-1.7183470000000001</c:v>
                </c:pt>
                <c:pt idx="516">
                  <c:v>-1.0591520000000001</c:v>
                </c:pt>
                <c:pt idx="517">
                  <c:v>-0.46345019999999998</c:v>
                </c:pt>
                <c:pt idx="518">
                  <c:v>-0.56619299999999995</c:v>
                </c:pt>
                <c:pt idx="519">
                  <c:v>-9.6405290000000005E-2</c:v>
                </c:pt>
                <c:pt idx="520">
                  <c:v>0.5695173</c:v>
                </c:pt>
                <c:pt idx="521">
                  <c:v>-2.1686469999999999E-2</c:v>
                </c:pt>
                <c:pt idx="522">
                  <c:v>-0.94037689999999996</c:v>
                </c:pt>
                <c:pt idx="523">
                  <c:v>-0.54435250000000002</c:v>
                </c:pt>
                <c:pt idx="524">
                  <c:v>0.6480089</c:v>
                </c:pt>
                <c:pt idx="525">
                  <c:v>1.4861470000000001</c:v>
                </c:pt>
                <c:pt idx="526">
                  <c:v>1.3659600000000001</c:v>
                </c:pt>
                <c:pt idx="527">
                  <c:v>0.39316050000000002</c:v>
                </c:pt>
                <c:pt idx="528">
                  <c:v>-4.2639589999999998E-2</c:v>
                </c:pt>
                <c:pt idx="529">
                  <c:v>0.14372480000000001</c:v>
                </c:pt>
                <c:pt idx="530">
                  <c:v>-8.9771939999999995E-2</c:v>
                </c:pt>
                <c:pt idx="531">
                  <c:v>-0.1867858</c:v>
                </c:pt>
                <c:pt idx="532">
                  <c:v>5.3492600000000001E-2</c:v>
                </c:pt>
                <c:pt idx="533">
                  <c:v>0.35670109999999999</c:v>
                </c:pt>
                <c:pt idx="534">
                  <c:v>1.106738</c:v>
                </c:pt>
                <c:pt idx="535">
                  <c:v>1.700413</c:v>
                </c:pt>
                <c:pt idx="536">
                  <c:v>1.374028</c:v>
                </c:pt>
                <c:pt idx="537">
                  <c:v>0.5482667</c:v>
                </c:pt>
                <c:pt idx="538">
                  <c:v>0.29747479999999998</c:v>
                </c:pt>
                <c:pt idx="539">
                  <c:v>0.69489730000000005</c:v>
                </c:pt>
                <c:pt idx="540">
                  <c:v>0.68222780000000005</c:v>
                </c:pt>
                <c:pt idx="541">
                  <c:v>0.62101839999999997</c:v>
                </c:pt>
                <c:pt idx="542">
                  <c:v>0.64765649999999997</c:v>
                </c:pt>
                <c:pt idx="543">
                  <c:v>-0.22332869999999999</c:v>
                </c:pt>
                <c:pt idx="544">
                  <c:v>-0.91986009999999996</c:v>
                </c:pt>
                <c:pt idx="545">
                  <c:v>-0.42222660000000001</c:v>
                </c:pt>
                <c:pt idx="546">
                  <c:v>-2.7358059999999999E-3</c:v>
                </c:pt>
                <c:pt idx="547">
                  <c:v>-0.4465674</c:v>
                </c:pt>
                <c:pt idx="548">
                  <c:v>-0.73555329999999997</c:v>
                </c:pt>
                <c:pt idx="549">
                  <c:v>-1.1772990000000001E-2</c:v>
                </c:pt>
                <c:pt idx="550">
                  <c:v>0.91030789999999995</c:v>
                </c:pt>
                <c:pt idx="551">
                  <c:v>0.78279100000000001</c:v>
                </c:pt>
                <c:pt idx="552">
                  <c:v>0.30428290000000002</c:v>
                </c:pt>
                <c:pt idx="553">
                  <c:v>0.85115689999999999</c:v>
                </c:pt>
                <c:pt idx="554">
                  <c:v>1.150239</c:v>
                </c:pt>
                <c:pt idx="555">
                  <c:v>0.62847600000000003</c:v>
                </c:pt>
                <c:pt idx="556">
                  <c:v>0.58385489999999995</c:v>
                </c:pt>
                <c:pt idx="557">
                  <c:v>0.2451757</c:v>
                </c:pt>
                <c:pt idx="558">
                  <c:v>-0.51296109999999995</c:v>
                </c:pt>
                <c:pt idx="559">
                  <c:v>-0.83688859999999998</c:v>
                </c:pt>
                <c:pt idx="560">
                  <c:v>-1.153505</c:v>
                </c:pt>
                <c:pt idx="561">
                  <c:v>-1.2969440000000001</c:v>
                </c:pt>
                <c:pt idx="562">
                  <c:v>-1.035601</c:v>
                </c:pt>
                <c:pt idx="563">
                  <c:v>-0.46610839999999998</c:v>
                </c:pt>
                <c:pt idx="564">
                  <c:v>-0.1276187</c:v>
                </c:pt>
                <c:pt idx="565">
                  <c:v>-0.770092</c:v>
                </c:pt>
                <c:pt idx="566">
                  <c:v>-1.664358</c:v>
                </c:pt>
                <c:pt idx="567">
                  <c:v>-2.127481</c:v>
                </c:pt>
                <c:pt idx="568">
                  <c:v>-2.1259579999999998</c:v>
                </c:pt>
                <c:pt idx="569">
                  <c:v>-1.582187</c:v>
                </c:pt>
              </c:numCache>
            </c:numRef>
          </c:xVal>
          <c:yVal>
            <c:numRef>
              <c:f>'HBM IV Curves Data'!$O$5:$O$574</c:f>
              <c:numCache>
                <c:formatCode>General</c:formatCode>
                <c:ptCount val="570"/>
                <c:pt idx="0">
                  <c:v>0.29431770000000002</c:v>
                </c:pt>
                <c:pt idx="1">
                  <c:v>0.30047879999999999</c:v>
                </c:pt>
                <c:pt idx="2">
                  <c:v>0.30322759999999999</c:v>
                </c:pt>
                <c:pt idx="3">
                  <c:v>0.29540369999999999</c:v>
                </c:pt>
                <c:pt idx="4">
                  <c:v>0.28099059999999998</c:v>
                </c:pt>
                <c:pt idx="5">
                  <c:v>0.28106490000000001</c:v>
                </c:pt>
                <c:pt idx="6">
                  <c:v>0.29427199999999998</c:v>
                </c:pt>
                <c:pt idx="7">
                  <c:v>0.2940951</c:v>
                </c:pt>
                <c:pt idx="8">
                  <c:v>0.2864776</c:v>
                </c:pt>
                <c:pt idx="9">
                  <c:v>0.28667219999999999</c:v>
                </c:pt>
                <c:pt idx="10">
                  <c:v>0.28270319999999999</c:v>
                </c:pt>
                <c:pt idx="11">
                  <c:v>0.27711150000000001</c:v>
                </c:pt>
                <c:pt idx="12">
                  <c:v>0.28290219999999999</c:v>
                </c:pt>
                <c:pt idx="13">
                  <c:v>0.28589340000000002</c:v>
                </c:pt>
                <c:pt idx="14">
                  <c:v>0.27591139999999997</c:v>
                </c:pt>
                <c:pt idx="15">
                  <c:v>0.26708189999999998</c:v>
                </c:pt>
                <c:pt idx="16">
                  <c:v>0.26686789999999999</c:v>
                </c:pt>
                <c:pt idx="17">
                  <c:v>0.26712010000000003</c:v>
                </c:pt>
                <c:pt idx="18">
                  <c:v>0.2602971</c:v>
                </c:pt>
                <c:pt idx="19">
                  <c:v>0.25304320000000002</c:v>
                </c:pt>
                <c:pt idx="20">
                  <c:v>0.2533183</c:v>
                </c:pt>
                <c:pt idx="21">
                  <c:v>0.25548530000000003</c:v>
                </c:pt>
                <c:pt idx="22">
                  <c:v>0.2540405</c:v>
                </c:pt>
                <c:pt idx="23">
                  <c:v>0.2466477</c:v>
                </c:pt>
                <c:pt idx="24">
                  <c:v>0.24553369999999999</c:v>
                </c:pt>
                <c:pt idx="25">
                  <c:v>0.26176080000000002</c:v>
                </c:pt>
                <c:pt idx="26">
                  <c:v>0.26520880000000002</c:v>
                </c:pt>
                <c:pt idx="27">
                  <c:v>0.243676</c:v>
                </c:pt>
                <c:pt idx="28">
                  <c:v>0.23314070000000001</c:v>
                </c:pt>
                <c:pt idx="29">
                  <c:v>0.24052409999999999</c:v>
                </c:pt>
                <c:pt idx="30">
                  <c:v>0.2433032</c:v>
                </c:pt>
                <c:pt idx="31">
                  <c:v>0.2424569</c:v>
                </c:pt>
                <c:pt idx="32">
                  <c:v>0.24326729999999999</c:v>
                </c:pt>
                <c:pt idx="33">
                  <c:v>0.2395523</c:v>
                </c:pt>
                <c:pt idx="34">
                  <c:v>0.23620479999999999</c:v>
                </c:pt>
                <c:pt idx="35">
                  <c:v>0.2427397</c:v>
                </c:pt>
                <c:pt idx="36">
                  <c:v>0.25558189999999997</c:v>
                </c:pt>
                <c:pt idx="37">
                  <c:v>0.25701259999999998</c:v>
                </c:pt>
                <c:pt idx="38">
                  <c:v>0.2405639</c:v>
                </c:pt>
                <c:pt idx="39">
                  <c:v>0.2277651</c:v>
                </c:pt>
                <c:pt idx="40">
                  <c:v>0.23111180000000001</c:v>
                </c:pt>
                <c:pt idx="41">
                  <c:v>0.23705470000000001</c:v>
                </c:pt>
                <c:pt idx="42">
                  <c:v>0.23656579999999999</c:v>
                </c:pt>
                <c:pt idx="43">
                  <c:v>0.23609959999999999</c:v>
                </c:pt>
                <c:pt idx="44">
                  <c:v>0.2358652</c:v>
                </c:pt>
                <c:pt idx="45">
                  <c:v>0.22944780000000001</c:v>
                </c:pt>
                <c:pt idx="46">
                  <c:v>0.2252972</c:v>
                </c:pt>
                <c:pt idx="47">
                  <c:v>0.2288763</c:v>
                </c:pt>
                <c:pt idx="48">
                  <c:v>0.2278181</c:v>
                </c:pt>
                <c:pt idx="49">
                  <c:v>0.22076809999999999</c:v>
                </c:pt>
                <c:pt idx="50">
                  <c:v>0.2190338</c:v>
                </c:pt>
                <c:pt idx="51">
                  <c:v>0.2229825</c:v>
                </c:pt>
                <c:pt idx="52">
                  <c:v>0.2233057</c:v>
                </c:pt>
                <c:pt idx="53">
                  <c:v>0.21837129999999999</c:v>
                </c:pt>
                <c:pt idx="54">
                  <c:v>0.21967049999999999</c:v>
                </c:pt>
                <c:pt idx="55">
                  <c:v>0.22993659999999999</c:v>
                </c:pt>
                <c:pt idx="56">
                  <c:v>0.23481179999999999</c:v>
                </c:pt>
                <c:pt idx="57">
                  <c:v>0.22673509999999999</c:v>
                </c:pt>
                <c:pt idx="58">
                  <c:v>0.2162393</c:v>
                </c:pt>
                <c:pt idx="59">
                  <c:v>0.21193629999999999</c:v>
                </c:pt>
                <c:pt idx="60">
                  <c:v>0.2122425</c:v>
                </c:pt>
                <c:pt idx="61">
                  <c:v>0.21702659999999999</c:v>
                </c:pt>
                <c:pt idx="62">
                  <c:v>0.2213958</c:v>
                </c:pt>
                <c:pt idx="63">
                  <c:v>0.21802779999999999</c:v>
                </c:pt>
                <c:pt idx="64">
                  <c:v>0.2119017</c:v>
                </c:pt>
                <c:pt idx="65">
                  <c:v>0.20903330000000001</c:v>
                </c:pt>
                <c:pt idx="66">
                  <c:v>0.19718250000000001</c:v>
                </c:pt>
                <c:pt idx="67">
                  <c:v>0.1769346</c:v>
                </c:pt>
                <c:pt idx="68">
                  <c:v>0.17695759999999999</c:v>
                </c:pt>
                <c:pt idx="69">
                  <c:v>0.19267319999999999</c:v>
                </c:pt>
                <c:pt idx="70">
                  <c:v>0.1976512</c:v>
                </c:pt>
                <c:pt idx="71">
                  <c:v>0.20017309999999999</c:v>
                </c:pt>
                <c:pt idx="72">
                  <c:v>0.2064781</c:v>
                </c:pt>
                <c:pt idx="73">
                  <c:v>0.204147</c:v>
                </c:pt>
                <c:pt idx="74">
                  <c:v>0.19657350000000001</c:v>
                </c:pt>
                <c:pt idx="75">
                  <c:v>0.19162009999999999</c:v>
                </c:pt>
                <c:pt idx="76">
                  <c:v>0.1908453</c:v>
                </c:pt>
                <c:pt idx="77">
                  <c:v>0.19296659999999999</c:v>
                </c:pt>
                <c:pt idx="78">
                  <c:v>0.19343189999999999</c:v>
                </c:pt>
                <c:pt idx="79">
                  <c:v>0.19214600000000001</c:v>
                </c:pt>
                <c:pt idx="80">
                  <c:v>0.18584680000000001</c:v>
                </c:pt>
                <c:pt idx="81">
                  <c:v>0.17808860000000001</c:v>
                </c:pt>
                <c:pt idx="82">
                  <c:v>0.18074190000000001</c:v>
                </c:pt>
                <c:pt idx="83">
                  <c:v>0.18819140000000001</c:v>
                </c:pt>
                <c:pt idx="84">
                  <c:v>0.18887699999999999</c:v>
                </c:pt>
                <c:pt idx="85">
                  <c:v>0.18250749999999999</c:v>
                </c:pt>
                <c:pt idx="86">
                  <c:v>0.17542440000000001</c:v>
                </c:pt>
                <c:pt idx="87">
                  <c:v>0.1754096</c:v>
                </c:pt>
                <c:pt idx="88">
                  <c:v>0.1764713</c:v>
                </c:pt>
                <c:pt idx="89">
                  <c:v>0.17095640000000001</c:v>
                </c:pt>
                <c:pt idx="90">
                  <c:v>0.1708712</c:v>
                </c:pt>
                <c:pt idx="91">
                  <c:v>0.17563519999999999</c:v>
                </c:pt>
                <c:pt idx="92">
                  <c:v>0.17346890000000001</c:v>
                </c:pt>
                <c:pt idx="93">
                  <c:v>0.17051379999999999</c:v>
                </c:pt>
                <c:pt idx="94">
                  <c:v>0.1706937</c:v>
                </c:pt>
                <c:pt idx="95">
                  <c:v>0.17200080000000001</c:v>
                </c:pt>
                <c:pt idx="96">
                  <c:v>0.17480470000000001</c:v>
                </c:pt>
                <c:pt idx="97">
                  <c:v>0.17752699999999999</c:v>
                </c:pt>
                <c:pt idx="98">
                  <c:v>0.17793999999999999</c:v>
                </c:pt>
                <c:pt idx="99">
                  <c:v>0.1692264</c:v>
                </c:pt>
                <c:pt idx="100">
                  <c:v>0.15720329999999999</c:v>
                </c:pt>
                <c:pt idx="101">
                  <c:v>0.1589515</c:v>
                </c:pt>
                <c:pt idx="102">
                  <c:v>0.17025670000000001</c:v>
                </c:pt>
                <c:pt idx="103">
                  <c:v>0.1743189</c:v>
                </c:pt>
                <c:pt idx="104">
                  <c:v>0.1644864</c:v>
                </c:pt>
                <c:pt idx="105">
                  <c:v>0.14945240000000001</c:v>
                </c:pt>
                <c:pt idx="106">
                  <c:v>0.14395330000000001</c:v>
                </c:pt>
                <c:pt idx="107">
                  <c:v>0.15148610000000001</c:v>
                </c:pt>
                <c:pt idx="108">
                  <c:v>0.16363220000000001</c:v>
                </c:pt>
                <c:pt idx="109">
                  <c:v>0.1701259</c:v>
                </c:pt>
                <c:pt idx="110">
                  <c:v>0.16778119999999999</c:v>
                </c:pt>
                <c:pt idx="111">
                  <c:v>0.1626532</c:v>
                </c:pt>
                <c:pt idx="112">
                  <c:v>0.16123290000000001</c:v>
                </c:pt>
                <c:pt idx="113">
                  <c:v>0.16218070000000001</c:v>
                </c:pt>
                <c:pt idx="114">
                  <c:v>0.1614582</c:v>
                </c:pt>
                <c:pt idx="115">
                  <c:v>0.15625910000000001</c:v>
                </c:pt>
                <c:pt idx="116">
                  <c:v>0.14555489999999999</c:v>
                </c:pt>
                <c:pt idx="117">
                  <c:v>0.13696900000000001</c:v>
                </c:pt>
                <c:pt idx="118">
                  <c:v>0.13683480000000001</c:v>
                </c:pt>
                <c:pt idx="119">
                  <c:v>0.1414204</c:v>
                </c:pt>
                <c:pt idx="120">
                  <c:v>0.14534900000000001</c:v>
                </c:pt>
                <c:pt idx="121">
                  <c:v>0.14157110000000001</c:v>
                </c:pt>
                <c:pt idx="122">
                  <c:v>0.13586239999999999</c:v>
                </c:pt>
                <c:pt idx="123">
                  <c:v>0.14063500000000001</c:v>
                </c:pt>
                <c:pt idx="124">
                  <c:v>0.14388809999999999</c:v>
                </c:pt>
                <c:pt idx="125">
                  <c:v>0.14087440000000001</c:v>
                </c:pt>
                <c:pt idx="126">
                  <c:v>0.14632809999999999</c:v>
                </c:pt>
                <c:pt idx="127">
                  <c:v>0.15150730000000001</c:v>
                </c:pt>
                <c:pt idx="128">
                  <c:v>0.14102770000000001</c:v>
                </c:pt>
                <c:pt idx="129">
                  <c:v>0.12676580000000001</c:v>
                </c:pt>
                <c:pt idx="130">
                  <c:v>0.1246608</c:v>
                </c:pt>
                <c:pt idx="131">
                  <c:v>0.13031129999999999</c:v>
                </c:pt>
                <c:pt idx="132">
                  <c:v>0.13162989999999999</c:v>
                </c:pt>
                <c:pt idx="133">
                  <c:v>0.12715779999999999</c:v>
                </c:pt>
                <c:pt idx="134">
                  <c:v>0.1229484</c:v>
                </c:pt>
                <c:pt idx="135">
                  <c:v>0.12030100000000001</c:v>
                </c:pt>
                <c:pt idx="136">
                  <c:v>0.1196574</c:v>
                </c:pt>
                <c:pt idx="137">
                  <c:v>0.12372569999999999</c:v>
                </c:pt>
                <c:pt idx="138">
                  <c:v>0.12821099999999999</c:v>
                </c:pt>
                <c:pt idx="139">
                  <c:v>0.12567</c:v>
                </c:pt>
                <c:pt idx="140">
                  <c:v>0.11983779999999999</c:v>
                </c:pt>
                <c:pt idx="141">
                  <c:v>0.1191749</c:v>
                </c:pt>
                <c:pt idx="142">
                  <c:v>0.1204863</c:v>
                </c:pt>
                <c:pt idx="143">
                  <c:v>0.1172657</c:v>
                </c:pt>
                <c:pt idx="144">
                  <c:v>0.1119042</c:v>
                </c:pt>
                <c:pt idx="145">
                  <c:v>0.1064746</c:v>
                </c:pt>
                <c:pt idx="146">
                  <c:v>9.7045469999999995E-2</c:v>
                </c:pt>
                <c:pt idx="147">
                  <c:v>9.3975459999999997E-2</c:v>
                </c:pt>
                <c:pt idx="148">
                  <c:v>0.10914160000000001</c:v>
                </c:pt>
                <c:pt idx="149">
                  <c:v>0.1213964</c:v>
                </c:pt>
                <c:pt idx="150">
                  <c:v>0.1156229</c:v>
                </c:pt>
                <c:pt idx="151">
                  <c:v>0.10947709999999999</c:v>
                </c:pt>
                <c:pt idx="152">
                  <c:v>0.10782600000000001</c:v>
                </c:pt>
                <c:pt idx="153">
                  <c:v>9.9375099999999994E-2</c:v>
                </c:pt>
                <c:pt idx="154">
                  <c:v>9.5460550000000005E-2</c:v>
                </c:pt>
                <c:pt idx="155">
                  <c:v>0.108737</c:v>
                </c:pt>
                <c:pt idx="156">
                  <c:v>0.11749759999999999</c:v>
                </c:pt>
                <c:pt idx="157">
                  <c:v>0.1117491</c:v>
                </c:pt>
                <c:pt idx="158">
                  <c:v>0.1074189</c:v>
                </c:pt>
                <c:pt idx="159">
                  <c:v>0.10102079999999999</c:v>
                </c:pt>
                <c:pt idx="160">
                  <c:v>9.4094739999999996E-2</c:v>
                </c:pt>
                <c:pt idx="161">
                  <c:v>0.1018886</c:v>
                </c:pt>
                <c:pt idx="162">
                  <c:v>0.1116538</c:v>
                </c:pt>
                <c:pt idx="163">
                  <c:v>0.1063747</c:v>
                </c:pt>
                <c:pt idx="164">
                  <c:v>0.1009816</c:v>
                </c:pt>
                <c:pt idx="165">
                  <c:v>0.1052297</c:v>
                </c:pt>
                <c:pt idx="166">
                  <c:v>0.10394150000000001</c:v>
                </c:pt>
                <c:pt idx="167">
                  <c:v>9.8839460000000004E-2</c:v>
                </c:pt>
                <c:pt idx="168">
                  <c:v>0.1039626</c:v>
                </c:pt>
                <c:pt idx="169">
                  <c:v>0.1118495</c:v>
                </c:pt>
                <c:pt idx="170">
                  <c:v>0.1071534</c:v>
                </c:pt>
                <c:pt idx="171">
                  <c:v>9.5903630000000004E-2</c:v>
                </c:pt>
                <c:pt idx="172">
                  <c:v>9.4986650000000006E-2</c:v>
                </c:pt>
                <c:pt idx="173">
                  <c:v>9.7447859999999997E-2</c:v>
                </c:pt>
                <c:pt idx="174">
                  <c:v>9.0375230000000001E-2</c:v>
                </c:pt>
                <c:pt idx="175">
                  <c:v>8.0271439999999999E-2</c:v>
                </c:pt>
                <c:pt idx="176">
                  <c:v>7.6827919999999994E-2</c:v>
                </c:pt>
                <c:pt idx="177">
                  <c:v>8.6050940000000006E-2</c:v>
                </c:pt>
                <c:pt idx="178">
                  <c:v>9.8685540000000002E-2</c:v>
                </c:pt>
                <c:pt idx="179">
                  <c:v>9.5089359999999998E-2</c:v>
                </c:pt>
                <c:pt idx="180">
                  <c:v>8.3616029999999994E-2</c:v>
                </c:pt>
                <c:pt idx="181">
                  <c:v>8.0798960000000003E-2</c:v>
                </c:pt>
                <c:pt idx="182">
                  <c:v>8.004994E-2</c:v>
                </c:pt>
                <c:pt idx="183">
                  <c:v>7.6775090000000004E-2</c:v>
                </c:pt>
                <c:pt idx="184">
                  <c:v>7.9280400000000001E-2</c:v>
                </c:pt>
                <c:pt idx="185">
                  <c:v>8.9691370000000006E-2</c:v>
                </c:pt>
                <c:pt idx="186">
                  <c:v>8.7479639999999997E-2</c:v>
                </c:pt>
                <c:pt idx="187">
                  <c:v>6.6443530000000001E-2</c:v>
                </c:pt>
                <c:pt idx="188">
                  <c:v>5.5469200000000003E-2</c:v>
                </c:pt>
                <c:pt idx="189">
                  <c:v>7.0132050000000001E-2</c:v>
                </c:pt>
                <c:pt idx="190">
                  <c:v>9.2104290000000005E-2</c:v>
                </c:pt>
                <c:pt idx="191">
                  <c:v>9.097094E-2</c:v>
                </c:pt>
                <c:pt idx="192">
                  <c:v>7.2064290000000003E-2</c:v>
                </c:pt>
                <c:pt idx="193">
                  <c:v>6.2016830000000002E-2</c:v>
                </c:pt>
                <c:pt idx="194">
                  <c:v>5.781874E-2</c:v>
                </c:pt>
                <c:pt idx="195">
                  <c:v>5.9595259999999997E-2</c:v>
                </c:pt>
                <c:pt idx="196">
                  <c:v>7.3836659999999998E-2</c:v>
                </c:pt>
                <c:pt idx="197">
                  <c:v>8.261106E-2</c:v>
                </c:pt>
                <c:pt idx="198">
                  <c:v>7.4933089999999994E-2</c:v>
                </c:pt>
                <c:pt idx="199">
                  <c:v>6.2834219999999996E-2</c:v>
                </c:pt>
                <c:pt idx="200">
                  <c:v>6.0711340000000003E-2</c:v>
                </c:pt>
                <c:pt idx="201">
                  <c:v>7.1060929999999994E-2</c:v>
                </c:pt>
                <c:pt idx="202">
                  <c:v>7.7353459999999999E-2</c:v>
                </c:pt>
                <c:pt idx="203">
                  <c:v>6.8883929999999996E-2</c:v>
                </c:pt>
                <c:pt idx="204">
                  <c:v>5.6981770000000001E-2</c:v>
                </c:pt>
                <c:pt idx="205">
                  <c:v>5.7037730000000002E-2</c:v>
                </c:pt>
                <c:pt idx="206">
                  <c:v>7.4718809999999997E-2</c:v>
                </c:pt>
                <c:pt idx="207">
                  <c:v>8.7432599999999999E-2</c:v>
                </c:pt>
                <c:pt idx="208">
                  <c:v>7.8649629999999998E-2</c:v>
                </c:pt>
                <c:pt idx="209">
                  <c:v>7.2904430000000006E-2</c:v>
                </c:pt>
                <c:pt idx="210">
                  <c:v>7.6292390000000002E-2</c:v>
                </c:pt>
                <c:pt idx="211">
                  <c:v>6.8350030000000006E-2</c:v>
                </c:pt>
                <c:pt idx="212">
                  <c:v>5.550153E-2</c:v>
                </c:pt>
                <c:pt idx="213">
                  <c:v>5.7275479999999997E-2</c:v>
                </c:pt>
                <c:pt idx="214">
                  <c:v>7.2727269999999997E-2</c:v>
                </c:pt>
                <c:pt idx="215">
                  <c:v>8.6041419999999993E-2</c:v>
                </c:pt>
                <c:pt idx="216">
                  <c:v>8.2892259999999995E-2</c:v>
                </c:pt>
                <c:pt idx="217">
                  <c:v>6.7679299999999998E-2</c:v>
                </c:pt>
                <c:pt idx="218">
                  <c:v>5.9758840000000001E-2</c:v>
                </c:pt>
                <c:pt idx="219">
                  <c:v>5.9773369999999999E-2</c:v>
                </c:pt>
                <c:pt idx="220">
                  <c:v>5.8405390000000001E-2</c:v>
                </c:pt>
                <c:pt idx="221">
                  <c:v>6.3534439999999998E-2</c:v>
                </c:pt>
                <c:pt idx="222">
                  <c:v>7.166206E-2</c:v>
                </c:pt>
                <c:pt idx="223">
                  <c:v>6.3447600000000007E-2</c:v>
                </c:pt>
                <c:pt idx="224">
                  <c:v>4.819843E-2</c:v>
                </c:pt>
                <c:pt idx="225">
                  <c:v>4.6191320000000001E-2</c:v>
                </c:pt>
                <c:pt idx="226">
                  <c:v>5.2143599999999998E-2</c:v>
                </c:pt>
                <c:pt idx="227">
                  <c:v>5.4641929999999998E-2</c:v>
                </c:pt>
                <c:pt idx="228">
                  <c:v>5.4080509999999998E-2</c:v>
                </c:pt>
                <c:pt idx="229">
                  <c:v>5.7681299999999998E-2</c:v>
                </c:pt>
                <c:pt idx="230">
                  <c:v>6.4351489999999997E-2</c:v>
                </c:pt>
                <c:pt idx="231">
                  <c:v>6.37823E-2</c:v>
                </c:pt>
                <c:pt idx="232">
                  <c:v>5.6728269999999997E-2</c:v>
                </c:pt>
                <c:pt idx="233">
                  <c:v>5.638406E-2</c:v>
                </c:pt>
                <c:pt idx="234">
                  <c:v>6.0436700000000003E-2</c:v>
                </c:pt>
                <c:pt idx="235">
                  <c:v>5.3840029999999997E-2</c:v>
                </c:pt>
                <c:pt idx="236">
                  <c:v>4.4639659999999998E-2</c:v>
                </c:pt>
                <c:pt idx="237">
                  <c:v>5.1023110000000003E-2</c:v>
                </c:pt>
                <c:pt idx="238">
                  <c:v>6.0862060000000003E-2</c:v>
                </c:pt>
                <c:pt idx="239">
                  <c:v>5.1106779999999997E-2</c:v>
                </c:pt>
                <c:pt idx="240">
                  <c:v>3.6104789999999998E-2</c:v>
                </c:pt>
                <c:pt idx="241">
                  <c:v>4.3582509999999998E-2</c:v>
                </c:pt>
                <c:pt idx="242">
                  <c:v>5.9519910000000002E-2</c:v>
                </c:pt>
                <c:pt idx="243">
                  <c:v>5.4006079999999998E-2</c:v>
                </c:pt>
                <c:pt idx="244">
                  <c:v>3.8843000000000003E-2</c:v>
                </c:pt>
                <c:pt idx="245">
                  <c:v>4.1036709999999997E-2</c:v>
                </c:pt>
                <c:pt idx="246">
                  <c:v>5.075706E-2</c:v>
                </c:pt>
                <c:pt idx="247">
                  <c:v>4.8565810000000001E-2</c:v>
                </c:pt>
                <c:pt idx="248">
                  <c:v>4.78477E-2</c:v>
                </c:pt>
                <c:pt idx="249">
                  <c:v>6.1530590000000003E-2</c:v>
                </c:pt>
                <c:pt idx="250">
                  <c:v>6.1737210000000001E-2</c:v>
                </c:pt>
                <c:pt idx="251">
                  <c:v>3.9763519999999997E-2</c:v>
                </c:pt>
                <c:pt idx="252">
                  <c:v>3.281212E-2</c:v>
                </c:pt>
                <c:pt idx="253">
                  <c:v>4.389726E-2</c:v>
                </c:pt>
                <c:pt idx="254">
                  <c:v>4.9281980000000003E-2</c:v>
                </c:pt>
                <c:pt idx="255">
                  <c:v>5.325009E-2</c:v>
                </c:pt>
                <c:pt idx="256">
                  <c:v>6.0728190000000001E-2</c:v>
                </c:pt>
                <c:pt idx="257">
                  <c:v>6.2592259999999997E-2</c:v>
                </c:pt>
                <c:pt idx="258">
                  <c:v>5.2172620000000003E-2</c:v>
                </c:pt>
                <c:pt idx="259">
                  <c:v>3.591076E-2</c:v>
                </c:pt>
                <c:pt idx="260">
                  <c:v>3.5234439999999999E-2</c:v>
                </c:pt>
                <c:pt idx="261">
                  <c:v>4.9134219999999999E-2</c:v>
                </c:pt>
                <c:pt idx="262">
                  <c:v>5.459377E-2</c:v>
                </c:pt>
                <c:pt idx="263">
                  <c:v>5.3055140000000001E-2</c:v>
                </c:pt>
                <c:pt idx="264">
                  <c:v>4.7887699999999998E-2</c:v>
                </c:pt>
                <c:pt idx="265">
                  <c:v>3.779938E-2</c:v>
                </c:pt>
                <c:pt idx="266">
                  <c:v>3.9312109999999997E-2</c:v>
                </c:pt>
                <c:pt idx="267">
                  <c:v>4.7196790000000002E-2</c:v>
                </c:pt>
                <c:pt idx="268">
                  <c:v>4.2335869999999998E-2</c:v>
                </c:pt>
                <c:pt idx="269">
                  <c:v>3.2136079999999997E-2</c:v>
                </c:pt>
                <c:pt idx="270">
                  <c:v>3.3045629999999999E-2</c:v>
                </c:pt>
                <c:pt idx="271">
                  <c:v>4.4367049999999998E-2</c:v>
                </c:pt>
                <c:pt idx="272">
                  <c:v>5.2002029999999998E-2</c:v>
                </c:pt>
                <c:pt idx="273">
                  <c:v>5.4155370000000001E-2</c:v>
                </c:pt>
                <c:pt idx="274">
                  <c:v>5.4827290000000001E-2</c:v>
                </c:pt>
                <c:pt idx="275">
                  <c:v>4.7743109999999998E-2</c:v>
                </c:pt>
                <c:pt idx="276">
                  <c:v>3.5320940000000002E-2</c:v>
                </c:pt>
                <c:pt idx="277">
                  <c:v>3.4338750000000001E-2</c:v>
                </c:pt>
                <c:pt idx="278">
                  <c:v>4.7363349999999999E-2</c:v>
                </c:pt>
                <c:pt idx="279">
                  <c:v>5.2081210000000003E-2</c:v>
                </c:pt>
                <c:pt idx="280">
                  <c:v>4.0618910000000001E-2</c:v>
                </c:pt>
                <c:pt idx="281">
                  <c:v>3.211079E-2</c:v>
                </c:pt>
                <c:pt idx="282">
                  <c:v>3.2201199999999999E-2</c:v>
                </c:pt>
                <c:pt idx="283">
                  <c:v>3.205086E-2</c:v>
                </c:pt>
                <c:pt idx="284">
                  <c:v>3.1417309999999997E-2</c:v>
                </c:pt>
                <c:pt idx="285">
                  <c:v>2.7880229999999999E-2</c:v>
                </c:pt>
                <c:pt idx="286">
                  <c:v>2.4481019999999999E-2</c:v>
                </c:pt>
                <c:pt idx="287">
                  <c:v>2.942502E-2</c:v>
                </c:pt>
                <c:pt idx="288">
                  <c:v>3.6537380000000001E-2</c:v>
                </c:pt>
                <c:pt idx="289">
                  <c:v>3.8001340000000002E-2</c:v>
                </c:pt>
                <c:pt idx="290">
                  <c:v>2.930228E-2</c:v>
                </c:pt>
                <c:pt idx="291">
                  <c:v>2.1789240000000001E-2</c:v>
                </c:pt>
                <c:pt idx="292">
                  <c:v>3.2128740000000003E-2</c:v>
                </c:pt>
                <c:pt idx="293">
                  <c:v>4.3038460000000001E-2</c:v>
                </c:pt>
                <c:pt idx="294">
                  <c:v>4.0877259999999999E-2</c:v>
                </c:pt>
                <c:pt idx="295">
                  <c:v>3.4214729999999999E-2</c:v>
                </c:pt>
                <c:pt idx="296">
                  <c:v>2.3111840000000002E-2</c:v>
                </c:pt>
                <c:pt idx="297">
                  <c:v>1.8099569999999999E-2</c:v>
                </c:pt>
                <c:pt idx="298">
                  <c:v>3.035914E-2</c:v>
                </c:pt>
                <c:pt idx="299">
                  <c:v>4.5891099999999997E-2</c:v>
                </c:pt>
                <c:pt idx="300">
                  <c:v>5.1595509999999997E-2</c:v>
                </c:pt>
                <c:pt idx="301">
                  <c:v>4.4676250000000001E-2</c:v>
                </c:pt>
                <c:pt idx="302">
                  <c:v>3.2301870000000003E-2</c:v>
                </c:pt>
                <c:pt idx="303">
                  <c:v>2.774861E-2</c:v>
                </c:pt>
                <c:pt idx="304">
                  <c:v>2.7014799999999999E-2</c:v>
                </c:pt>
                <c:pt idx="305">
                  <c:v>3.3875170000000003E-2</c:v>
                </c:pt>
                <c:pt idx="306">
                  <c:v>5.2141220000000002E-2</c:v>
                </c:pt>
                <c:pt idx="307">
                  <c:v>5.129864E-2</c:v>
                </c:pt>
                <c:pt idx="308">
                  <c:v>2.841805E-2</c:v>
                </c:pt>
                <c:pt idx="309">
                  <c:v>1.5857059999999999E-2</c:v>
                </c:pt>
                <c:pt idx="310">
                  <c:v>2.3490560000000001E-2</c:v>
                </c:pt>
                <c:pt idx="311">
                  <c:v>3.2624750000000001E-2</c:v>
                </c:pt>
                <c:pt idx="312">
                  <c:v>2.7957340000000001E-2</c:v>
                </c:pt>
                <c:pt idx="313">
                  <c:v>2.833952E-2</c:v>
                </c:pt>
                <c:pt idx="314">
                  <c:v>4.0452420000000003E-2</c:v>
                </c:pt>
                <c:pt idx="315">
                  <c:v>3.8614450000000002E-2</c:v>
                </c:pt>
                <c:pt idx="316">
                  <c:v>2.5520589999999999E-2</c:v>
                </c:pt>
                <c:pt idx="317">
                  <c:v>2.4596079999999999E-2</c:v>
                </c:pt>
                <c:pt idx="318">
                  <c:v>3.2310039999999998E-2</c:v>
                </c:pt>
                <c:pt idx="319">
                  <c:v>3.6133999999999999E-2</c:v>
                </c:pt>
                <c:pt idx="320">
                  <c:v>3.12091E-2</c:v>
                </c:pt>
                <c:pt idx="321">
                  <c:v>1.642151E-2</c:v>
                </c:pt>
                <c:pt idx="322">
                  <c:v>6.9899589999999996E-3</c:v>
                </c:pt>
                <c:pt idx="323">
                  <c:v>1.338699E-2</c:v>
                </c:pt>
                <c:pt idx="324">
                  <c:v>2.3546899999999999E-2</c:v>
                </c:pt>
                <c:pt idx="325">
                  <c:v>2.881307E-2</c:v>
                </c:pt>
                <c:pt idx="326">
                  <c:v>3.0406559999999999E-2</c:v>
                </c:pt>
                <c:pt idx="327">
                  <c:v>2.5803409999999999E-2</c:v>
                </c:pt>
                <c:pt idx="328">
                  <c:v>2.284781E-2</c:v>
                </c:pt>
                <c:pt idx="329">
                  <c:v>2.9464270000000001E-2</c:v>
                </c:pt>
                <c:pt idx="330">
                  <c:v>2.983369E-2</c:v>
                </c:pt>
                <c:pt idx="331">
                  <c:v>2.1977940000000001E-2</c:v>
                </c:pt>
                <c:pt idx="332">
                  <c:v>2.216891E-2</c:v>
                </c:pt>
                <c:pt idx="333">
                  <c:v>2.4903669999999999E-2</c:v>
                </c:pt>
                <c:pt idx="334">
                  <c:v>1.7167140000000001E-2</c:v>
                </c:pt>
                <c:pt idx="335">
                  <c:v>9.7830529999999999E-3</c:v>
                </c:pt>
                <c:pt idx="336">
                  <c:v>1.830333E-2</c:v>
                </c:pt>
                <c:pt idx="337">
                  <c:v>2.7679059999999998E-2</c:v>
                </c:pt>
                <c:pt idx="338">
                  <c:v>1.8735459999999999E-2</c:v>
                </c:pt>
                <c:pt idx="339">
                  <c:v>8.2743120000000007E-3</c:v>
                </c:pt>
                <c:pt idx="340">
                  <c:v>1.462956E-2</c:v>
                </c:pt>
                <c:pt idx="341">
                  <c:v>1.998107E-2</c:v>
                </c:pt>
                <c:pt idx="342">
                  <c:v>1.2455539999999999E-2</c:v>
                </c:pt>
                <c:pt idx="343">
                  <c:v>7.9547820000000005E-3</c:v>
                </c:pt>
                <c:pt idx="344">
                  <c:v>9.9285569999999993E-3</c:v>
                </c:pt>
                <c:pt idx="345">
                  <c:v>1.626414E-2</c:v>
                </c:pt>
                <c:pt idx="346">
                  <c:v>2.8697159999999999E-2</c:v>
                </c:pt>
                <c:pt idx="347">
                  <c:v>2.9116800000000002E-2</c:v>
                </c:pt>
                <c:pt idx="348">
                  <c:v>1.0067599999999999E-2</c:v>
                </c:pt>
                <c:pt idx="349">
                  <c:v>-1.015171E-3</c:v>
                </c:pt>
                <c:pt idx="350">
                  <c:v>9.6701419999999996E-3</c:v>
                </c:pt>
                <c:pt idx="351">
                  <c:v>2.0524270000000001E-2</c:v>
                </c:pt>
                <c:pt idx="352">
                  <c:v>1.9054519999999998E-2</c:v>
                </c:pt>
                <c:pt idx="353">
                  <c:v>1.4514839999999999E-2</c:v>
                </c:pt>
                <c:pt idx="354">
                  <c:v>1.095873E-2</c:v>
                </c:pt>
                <c:pt idx="355">
                  <c:v>1.288392E-2</c:v>
                </c:pt>
                <c:pt idx="356">
                  <c:v>2.2199650000000001E-2</c:v>
                </c:pt>
                <c:pt idx="357">
                  <c:v>2.708464E-2</c:v>
                </c:pt>
                <c:pt idx="358">
                  <c:v>2.7946889999999999E-2</c:v>
                </c:pt>
                <c:pt idx="359">
                  <c:v>2.8289080000000001E-2</c:v>
                </c:pt>
                <c:pt idx="360">
                  <c:v>2.070104E-2</c:v>
                </c:pt>
                <c:pt idx="361">
                  <c:v>1.294578E-2</c:v>
                </c:pt>
                <c:pt idx="362">
                  <c:v>2.0477829999999999E-2</c:v>
                </c:pt>
                <c:pt idx="363">
                  <c:v>3.3713729999999997E-2</c:v>
                </c:pt>
                <c:pt idx="364">
                  <c:v>3.1217390000000001E-2</c:v>
                </c:pt>
                <c:pt idx="365">
                  <c:v>2.1369059999999999E-2</c:v>
                </c:pt>
                <c:pt idx="366">
                  <c:v>1.7783409999999999E-2</c:v>
                </c:pt>
                <c:pt idx="367">
                  <c:v>1.4716079999999999E-2</c:v>
                </c:pt>
                <c:pt idx="368">
                  <c:v>1.521786E-2</c:v>
                </c:pt>
                <c:pt idx="369">
                  <c:v>2.0431589999999999E-2</c:v>
                </c:pt>
                <c:pt idx="370">
                  <c:v>2.1795579999999998E-2</c:v>
                </c:pt>
                <c:pt idx="371">
                  <c:v>1.5765299999999999E-2</c:v>
                </c:pt>
                <c:pt idx="372">
                  <c:v>8.7268120000000005E-3</c:v>
                </c:pt>
                <c:pt idx="373">
                  <c:v>1.4736330000000001E-2</c:v>
                </c:pt>
                <c:pt idx="374">
                  <c:v>2.4487999999999999E-2</c:v>
                </c:pt>
                <c:pt idx="375">
                  <c:v>1.8275110000000001E-2</c:v>
                </c:pt>
                <c:pt idx="376">
                  <c:v>8.0945280000000001E-3</c:v>
                </c:pt>
                <c:pt idx="377">
                  <c:v>8.9325900000000007E-3</c:v>
                </c:pt>
                <c:pt idx="378">
                  <c:v>1.463449E-2</c:v>
                </c:pt>
                <c:pt idx="379">
                  <c:v>1.9662260000000001E-2</c:v>
                </c:pt>
                <c:pt idx="380">
                  <c:v>2.2730759999999999E-2</c:v>
                </c:pt>
                <c:pt idx="381">
                  <c:v>2.0598579999999998E-2</c:v>
                </c:pt>
                <c:pt idx="382">
                  <c:v>1.5216210000000001E-2</c:v>
                </c:pt>
                <c:pt idx="383">
                  <c:v>1.0393049999999999E-2</c:v>
                </c:pt>
                <c:pt idx="384">
                  <c:v>6.6637720000000001E-3</c:v>
                </c:pt>
                <c:pt idx="385">
                  <c:v>6.6472379999999998E-3</c:v>
                </c:pt>
                <c:pt idx="386">
                  <c:v>1.006142E-2</c:v>
                </c:pt>
                <c:pt idx="387">
                  <c:v>9.3225479999999999E-3</c:v>
                </c:pt>
                <c:pt idx="388">
                  <c:v>2.9035100000000002E-3</c:v>
                </c:pt>
                <c:pt idx="389">
                  <c:v>4.6999909999999997E-3</c:v>
                </c:pt>
                <c:pt idx="390">
                  <c:v>1.3716580000000001E-2</c:v>
                </c:pt>
                <c:pt idx="391">
                  <c:v>1.324871E-2</c:v>
                </c:pt>
                <c:pt idx="392">
                  <c:v>1.079127E-2</c:v>
                </c:pt>
                <c:pt idx="393">
                  <c:v>1.8971459999999999E-2</c:v>
                </c:pt>
                <c:pt idx="394">
                  <c:v>2.6995419999999999E-2</c:v>
                </c:pt>
                <c:pt idx="395">
                  <c:v>2.253403E-2</c:v>
                </c:pt>
                <c:pt idx="396">
                  <c:v>1.6002389999999998E-2</c:v>
                </c:pt>
                <c:pt idx="397">
                  <c:v>1.8475809999999999E-2</c:v>
                </c:pt>
                <c:pt idx="398">
                  <c:v>2.0748809999999999E-2</c:v>
                </c:pt>
                <c:pt idx="399">
                  <c:v>1.898064E-2</c:v>
                </c:pt>
                <c:pt idx="400">
                  <c:v>1.8675600000000001E-2</c:v>
                </c:pt>
                <c:pt idx="401">
                  <c:v>1.8068899999999999E-2</c:v>
                </c:pt>
                <c:pt idx="402">
                  <c:v>1.609149E-2</c:v>
                </c:pt>
                <c:pt idx="403">
                  <c:v>1.248081E-2</c:v>
                </c:pt>
                <c:pt idx="404">
                  <c:v>7.1851240000000002E-3</c:v>
                </c:pt>
                <c:pt idx="405">
                  <c:v>1.1397060000000001E-2</c:v>
                </c:pt>
                <c:pt idx="406">
                  <c:v>2.205298E-2</c:v>
                </c:pt>
                <c:pt idx="407">
                  <c:v>1.562595E-2</c:v>
                </c:pt>
                <c:pt idx="408">
                  <c:v>-5.5289960000000004E-3</c:v>
                </c:pt>
                <c:pt idx="409">
                  <c:v>-1.1631620000000001E-2</c:v>
                </c:pt>
                <c:pt idx="410">
                  <c:v>4.2649070000000001E-3</c:v>
                </c:pt>
                <c:pt idx="411">
                  <c:v>1.485889E-2</c:v>
                </c:pt>
                <c:pt idx="412">
                  <c:v>1.209203E-2</c:v>
                </c:pt>
                <c:pt idx="413">
                  <c:v>1.149763E-2</c:v>
                </c:pt>
                <c:pt idx="414">
                  <c:v>1.087626E-2</c:v>
                </c:pt>
                <c:pt idx="415">
                  <c:v>9.5998820000000006E-3</c:v>
                </c:pt>
                <c:pt idx="416">
                  <c:v>1.3670170000000001E-2</c:v>
                </c:pt>
                <c:pt idx="417">
                  <c:v>1.5277789999999999E-2</c:v>
                </c:pt>
                <c:pt idx="418">
                  <c:v>1.114538E-2</c:v>
                </c:pt>
                <c:pt idx="419">
                  <c:v>6.1454600000000002E-3</c:v>
                </c:pt>
                <c:pt idx="420">
                  <c:v>-2.2889960000000002E-3</c:v>
                </c:pt>
                <c:pt idx="421">
                  <c:v>-7.5210809999999998E-3</c:v>
                </c:pt>
                <c:pt idx="422">
                  <c:v>-5.988562E-4</c:v>
                </c:pt>
                <c:pt idx="423">
                  <c:v>4.775011E-3</c:v>
                </c:pt>
                <c:pt idx="424">
                  <c:v>5.9930019999999999E-3</c:v>
                </c:pt>
                <c:pt idx="425">
                  <c:v>1.30966E-2</c:v>
                </c:pt>
                <c:pt idx="426">
                  <c:v>1.8208729999999999E-2</c:v>
                </c:pt>
                <c:pt idx="427">
                  <c:v>1.111824E-2</c:v>
                </c:pt>
                <c:pt idx="428">
                  <c:v>-2.7566420000000001E-3</c:v>
                </c:pt>
                <c:pt idx="429">
                  <c:v>-6.270215E-3</c:v>
                </c:pt>
                <c:pt idx="430">
                  <c:v>3.286364E-3</c:v>
                </c:pt>
                <c:pt idx="431">
                  <c:v>1.1717699999999999E-2</c:v>
                </c:pt>
                <c:pt idx="432">
                  <c:v>1.5963910000000001E-2</c:v>
                </c:pt>
                <c:pt idx="433">
                  <c:v>1.9473000000000001E-2</c:v>
                </c:pt>
                <c:pt idx="434">
                  <c:v>1.7831E-2</c:v>
                </c:pt>
                <c:pt idx="435">
                  <c:v>1.3958450000000001E-2</c:v>
                </c:pt>
                <c:pt idx="436">
                  <c:v>1.5786270000000002E-2</c:v>
                </c:pt>
                <c:pt idx="437">
                  <c:v>1.9891410000000002E-2</c:v>
                </c:pt>
                <c:pt idx="438">
                  <c:v>2.3375650000000001E-2</c:v>
                </c:pt>
                <c:pt idx="439">
                  <c:v>2.137145E-2</c:v>
                </c:pt>
                <c:pt idx="440">
                  <c:v>1.41158E-2</c:v>
                </c:pt>
                <c:pt idx="441">
                  <c:v>2.0617489999999999E-2</c:v>
                </c:pt>
                <c:pt idx="442">
                  <c:v>3.3128999999999999E-2</c:v>
                </c:pt>
                <c:pt idx="443">
                  <c:v>2.6736079999999999E-2</c:v>
                </c:pt>
                <c:pt idx="444">
                  <c:v>1.1682339999999999E-2</c:v>
                </c:pt>
                <c:pt idx="445">
                  <c:v>-1.017467E-3</c:v>
                </c:pt>
                <c:pt idx="446">
                  <c:v>-1.034174E-2</c:v>
                </c:pt>
                <c:pt idx="447">
                  <c:v>-9.4309040000000004E-3</c:v>
                </c:pt>
                <c:pt idx="448">
                  <c:v>-2.9780800000000001E-3</c:v>
                </c:pt>
                <c:pt idx="449">
                  <c:v>6.9871869999999997E-3</c:v>
                </c:pt>
                <c:pt idx="450">
                  <c:v>1.594866E-2</c:v>
                </c:pt>
                <c:pt idx="451">
                  <c:v>1.398225E-2</c:v>
                </c:pt>
                <c:pt idx="452">
                  <c:v>1.440571E-2</c:v>
                </c:pt>
                <c:pt idx="453">
                  <c:v>2.7910500000000001E-2</c:v>
                </c:pt>
                <c:pt idx="454">
                  <c:v>2.9815850000000001E-2</c:v>
                </c:pt>
                <c:pt idx="455">
                  <c:v>5.0385660000000004E-3</c:v>
                </c:pt>
                <c:pt idx="456">
                  <c:v>-9.8340730000000005E-3</c:v>
                </c:pt>
                <c:pt idx="457">
                  <c:v>5.2589500000000001E-3</c:v>
                </c:pt>
                <c:pt idx="458">
                  <c:v>1.615374E-2</c:v>
                </c:pt>
                <c:pt idx="459">
                  <c:v>8.8767150000000003E-3</c:v>
                </c:pt>
                <c:pt idx="460">
                  <c:v>4.2971090000000003E-3</c:v>
                </c:pt>
                <c:pt idx="461">
                  <c:v>1.2727459999999999E-2</c:v>
                </c:pt>
                <c:pt idx="462">
                  <c:v>2.090678E-2</c:v>
                </c:pt>
                <c:pt idx="463">
                  <c:v>1.1324559999999999E-2</c:v>
                </c:pt>
                <c:pt idx="464">
                  <c:v>-4.9541790000000004E-3</c:v>
                </c:pt>
                <c:pt idx="465">
                  <c:v>-1.9962399999999998E-3</c:v>
                </c:pt>
                <c:pt idx="466">
                  <c:v>1.4395160000000001E-2</c:v>
                </c:pt>
                <c:pt idx="467">
                  <c:v>1.7360569999999999E-2</c:v>
                </c:pt>
                <c:pt idx="468">
                  <c:v>9.9257379999999999E-3</c:v>
                </c:pt>
                <c:pt idx="469">
                  <c:v>1.165016E-2</c:v>
                </c:pt>
                <c:pt idx="470">
                  <c:v>1.5572549999999999E-2</c:v>
                </c:pt>
                <c:pt idx="471">
                  <c:v>1.28415E-2</c:v>
                </c:pt>
                <c:pt idx="472">
                  <c:v>9.9319490000000007E-3</c:v>
                </c:pt>
                <c:pt idx="473">
                  <c:v>8.3509550000000002E-3</c:v>
                </c:pt>
                <c:pt idx="474">
                  <c:v>1.012645E-2</c:v>
                </c:pt>
                <c:pt idx="475">
                  <c:v>1.2396010000000001E-2</c:v>
                </c:pt>
                <c:pt idx="476">
                  <c:v>8.9684420000000001E-3</c:v>
                </c:pt>
                <c:pt idx="477">
                  <c:v>6.7625640000000004E-3</c:v>
                </c:pt>
                <c:pt idx="478">
                  <c:v>7.66894E-3</c:v>
                </c:pt>
                <c:pt idx="479">
                  <c:v>5.1188170000000003E-3</c:v>
                </c:pt>
                <c:pt idx="480">
                  <c:v>-1.6699830000000001E-4</c:v>
                </c:pt>
                <c:pt idx="481">
                  <c:v>-1.345141E-3</c:v>
                </c:pt>
                <c:pt idx="482">
                  <c:v>1.3062169999999999E-3</c:v>
                </c:pt>
                <c:pt idx="483">
                  <c:v>8.761385E-4</c:v>
                </c:pt>
                <c:pt idx="484">
                  <c:v>5.9064740000000005E-4</c:v>
                </c:pt>
                <c:pt idx="485">
                  <c:v>2.719885E-3</c:v>
                </c:pt>
                <c:pt idx="486">
                  <c:v>3.892108E-3</c:v>
                </c:pt>
                <c:pt idx="487">
                  <c:v>3.6997610000000002E-3</c:v>
                </c:pt>
                <c:pt idx="488">
                  <c:v>6.9677390000000001E-4</c:v>
                </c:pt>
                <c:pt idx="489">
                  <c:v>4.3734170000000001E-3</c:v>
                </c:pt>
                <c:pt idx="490">
                  <c:v>1.2578799999999999E-2</c:v>
                </c:pt>
                <c:pt idx="491">
                  <c:v>7.014714E-3</c:v>
                </c:pt>
                <c:pt idx="492">
                  <c:v>-1.2329960000000001E-3</c:v>
                </c:pt>
                <c:pt idx="493">
                  <c:v>-1.065367E-3</c:v>
                </c:pt>
                <c:pt idx="494">
                  <c:v>-2.3381019999999999E-3</c:v>
                </c:pt>
                <c:pt idx="495">
                  <c:v>-4.4847089999999999E-3</c:v>
                </c:pt>
                <c:pt idx="496">
                  <c:v>-1.7713329999999999E-3</c:v>
                </c:pt>
                <c:pt idx="497">
                  <c:v>2.3685149999999999E-3</c:v>
                </c:pt>
                <c:pt idx="498">
                  <c:v>8.6847149999999995E-4</c:v>
                </c:pt>
                <c:pt idx="499">
                  <c:v>-4.7976850000000003E-3</c:v>
                </c:pt>
                <c:pt idx="500">
                  <c:v>-5.9004950000000004E-3</c:v>
                </c:pt>
                <c:pt idx="501">
                  <c:v>4.2049949999999996E-3</c:v>
                </c:pt>
                <c:pt idx="502">
                  <c:v>2.1071320000000001E-2</c:v>
                </c:pt>
                <c:pt idx="503">
                  <c:v>2.7382859999999998E-2</c:v>
                </c:pt>
                <c:pt idx="504">
                  <c:v>1.4207610000000001E-2</c:v>
                </c:pt>
                <c:pt idx="505">
                  <c:v>6.0431770000000003E-3</c:v>
                </c:pt>
                <c:pt idx="506">
                  <c:v>1.629326E-2</c:v>
                </c:pt>
                <c:pt idx="507">
                  <c:v>1.697189E-2</c:v>
                </c:pt>
                <c:pt idx="508">
                  <c:v>7.6639630000000002E-3</c:v>
                </c:pt>
                <c:pt idx="509">
                  <c:v>9.4002400000000007E-3</c:v>
                </c:pt>
                <c:pt idx="510">
                  <c:v>1.235025E-2</c:v>
                </c:pt>
                <c:pt idx="511">
                  <c:v>6.3857280000000002E-3</c:v>
                </c:pt>
                <c:pt idx="512">
                  <c:v>1.50646E-3</c:v>
                </c:pt>
                <c:pt idx="513">
                  <c:v>2.882028E-3</c:v>
                </c:pt>
                <c:pt idx="514">
                  <c:v>3.0429099999999998E-3</c:v>
                </c:pt>
                <c:pt idx="515">
                  <c:v>5.4935590000000003E-3</c:v>
                </c:pt>
                <c:pt idx="516">
                  <c:v>1.6977860000000001E-2</c:v>
                </c:pt>
                <c:pt idx="517">
                  <c:v>2.3461070000000001E-2</c:v>
                </c:pt>
                <c:pt idx="518">
                  <c:v>1.1572209999999999E-2</c:v>
                </c:pt>
                <c:pt idx="519">
                  <c:v>-9.7391939999999996E-3</c:v>
                </c:pt>
                <c:pt idx="520">
                  <c:v>-2.00351E-2</c:v>
                </c:pt>
                <c:pt idx="521">
                  <c:v>-1.351046E-2</c:v>
                </c:pt>
                <c:pt idx="522">
                  <c:v>7.1522239999999998E-4</c:v>
                </c:pt>
                <c:pt idx="523">
                  <c:v>1.329262E-2</c:v>
                </c:pt>
                <c:pt idx="524">
                  <c:v>1.198484E-2</c:v>
                </c:pt>
                <c:pt idx="525">
                  <c:v>3.5679729999999999E-3</c:v>
                </c:pt>
                <c:pt idx="526">
                  <c:v>3.9692249999999998E-3</c:v>
                </c:pt>
                <c:pt idx="527">
                  <c:v>3.6066800000000001E-3</c:v>
                </c:pt>
                <c:pt idx="528">
                  <c:v>-1.0214950000000001E-3</c:v>
                </c:pt>
                <c:pt idx="529">
                  <c:v>-4.3380749999999998E-4</c:v>
                </c:pt>
                <c:pt idx="530">
                  <c:v>6.2347230000000002E-3</c:v>
                </c:pt>
                <c:pt idx="531">
                  <c:v>1.4133730000000001E-2</c:v>
                </c:pt>
                <c:pt idx="532">
                  <c:v>1.4291379999999999E-2</c:v>
                </c:pt>
                <c:pt idx="533">
                  <c:v>1.0429239999999999E-2</c:v>
                </c:pt>
                <c:pt idx="534">
                  <c:v>1.045008E-2</c:v>
                </c:pt>
                <c:pt idx="535">
                  <c:v>8.5779770000000005E-3</c:v>
                </c:pt>
                <c:pt idx="536">
                  <c:v>1.0176110000000001E-3</c:v>
                </c:pt>
                <c:pt idx="537">
                  <c:v>-3.6920519999999999E-3</c:v>
                </c:pt>
                <c:pt idx="538">
                  <c:v>1.756493E-3</c:v>
                </c:pt>
                <c:pt idx="539">
                  <c:v>7.2022120000000004E-3</c:v>
                </c:pt>
                <c:pt idx="540">
                  <c:v>6.1176720000000002E-3</c:v>
                </c:pt>
                <c:pt idx="541">
                  <c:v>6.2179050000000001E-3</c:v>
                </c:pt>
                <c:pt idx="542">
                  <c:v>7.9378139999999996E-3</c:v>
                </c:pt>
                <c:pt idx="543">
                  <c:v>9.4625170000000002E-3</c:v>
                </c:pt>
                <c:pt idx="544">
                  <c:v>8.842117E-3</c:v>
                </c:pt>
                <c:pt idx="545">
                  <c:v>1.3634789999999999E-3</c:v>
                </c:pt>
                <c:pt idx="546">
                  <c:v>-4.8415079999999996E-3</c:v>
                </c:pt>
                <c:pt idx="547">
                  <c:v>-2.9480449999999998E-3</c:v>
                </c:pt>
                <c:pt idx="548">
                  <c:v>8.4532879999999996E-4</c:v>
                </c:pt>
                <c:pt idx="549">
                  <c:v>5.9163710000000001E-3</c:v>
                </c:pt>
                <c:pt idx="550">
                  <c:v>7.7019330000000002E-3</c:v>
                </c:pt>
                <c:pt idx="551">
                  <c:v>-2.9101610000000001E-3</c:v>
                </c:pt>
                <c:pt idx="552">
                  <c:v>-8.9280569999999997E-3</c:v>
                </c:pt>
                <c:pt idx="553">
                  <c:v>2.4344670000000001E-3</c:v>
                </c:pt>
                <c:pt idx="554">
                  <c:v>7.3818820000000002E-3</c:v>
                </c:pt>
                <c:pt idx="555">
                  <c:v>-3.7739800000000001E-3</c:v>
                </c:pt>
                <c:pt idx="556">
                  <c:v>-1.033385E-2</c:v>
                </c:pt>
                <c:pt idx="557">
                  <c:v>-3.888491E-3</c:v>
                </c:pt>
                <c:pt idx="558">
                  <c:v>3.5988859999999999E-3</c:v>
                </c:pt>
                <c:pt idx="559">
                  <c:v>2.6018790000000001E-3</c:v>
                </c:pt>
                <c:pt idx="560">
                  <c:v>9.1131719999999999E-4</c:v>
                </c:pt>
                <c:pt idx="561">
                  <c:v>7.8984620000000002E-3</c:v>
                </c:pt>
                <c:pt idx="562">
                  <c:v>1.1263280000000001E-2</c:v>
                </c:pt>
                <c:pt idx="563">
                  <c:v>-5.7041130000000005E-4</c:v>
                </c:pt>
                <c:pt idx="564">
                  <c:v>-1.0292620000000001E-2</c:v>
                </c:pt>
                <c:pt idx="565">
                  <c:v>-7.8297070000000004E-4</c:v>
                </c:pt>
                <c:pt idx="566">
                  <c:v>1.127587E-2</c:v>
                </c:pt>
                <c:pt idx="567">
                  <c:v>7.0981109999999998E-3</c:v>
                </c:pt>
                <c:pt idx="568">
                  <c:v>-1.564408E-3</c:v>
                </c:pt>
                <c:pt idx="569">
                  <c:v>-1.287761E-4</c:v>
                </c:pt>
              </c:numCache>
            </c:numRef>
          </c:yVal>
          <c:smooth val="0"/>
        </c:ser>
        <c:ser>
          <c:idx val="7"/>
          <c:order val="7"/>
          <c:tx>
            <c:v>+500V (#8)</c:v>
          </c:tx>
          <c:spPr>
            <a:ln w="19050">
              <a:solidFill>
                <a:srgbClr val="0000FF"/>
              </a:solidFill>
            </a:ln>
          </c:spPr>
          <c:marker>
            <c:symbol val="none"/>
          </c:marker>
          <c:xVal>
            <c:numRef>
              <c:f>'HBM IV Curves Data'!$P$5:$P$574</c:f>
              <c:numCache>
                <c:formatCode>General</c:formatCode>
                <c:ptCount val="570"/>
                <c:pt idx="0">
                  <c:v>3.081855</c:v>
                </c:pt>
                <c:pt idx="1">
                  <c:v>2.7272660000000002</c:v>
                </c:pt>
                <c:pt idx="2">
                  <c:v>1.749546</c:v>
                </c:pt>
                <c:pt idx="3">
                  <c:v>2.2901180000000001</c:v>
                </c:pt>
                <c:pt idx="4">
                  <c:v>2.7873459999999999</c:v>
                </c:pt>
                <c:pt idx="5">
                  <c:v>1.6304460000000001</c:v>
                </c:pt>
                <c:pt idx="6">
                  <c:v>1.3008999999999999</c:v>
                </c:pt>
                <c:pt idx="7">
                  <c:v>1.908269</c:v>
                </c:pt>
                <c:pt idx="8">
                  <c:v>1.393221</c:v>
                </c:pt>
                <c:pt idx="9">
                  <c:v>1.0583020000000001</c:v>
                </c:pt>
                <c:pt idx="10">
                  <c:v>1.953341</c:v>
                </c:pt>
                <c:pt idx="11">
                  <c:v>2.4020269999999999</c:v>
                </c:pt>
                <c:pt idx="12">
                  <c:v>1.7053689999999999</c:v>
                </c:pt>
                <c:pt idx="13">
                  <c:v>1.018073</c:v>
                </c:pt>
                <c:pt idx="14">
                  <c:v>0.8247989</c:v>
                </c:pt>
                <c:pt idx="15">
                  <c:v>0.79075700000000004</c:v>
                </c:pt>
                <c:pt idx="16">
                  <c:v>0.98989269999999996</c:v>
                </c:pt>
                <c:pt idx="17">
                  <c:v>1.2547200000000001</c:v>
                </c:pt>
                <c:pt idx="18">
                  <c:v>1.1973290000000001</c:v>
                </c:pt>
                <c:pt idx="19">
                  <c:v>0.89337690000000003</c:v>
                </c:pt>
                <c:pt idx="20">
                  <c:v>-0.1131011</c:v>
                </c:pt>
                <c:pt idx="21">
                  <c:v>-1.200701</c:v>
                </c:pt>
                <c:pt idx="22">
                  <c:v>-3.552356E-3</c:v>
                </c:pt>
                <c:pt idx="23">
                  <c:v>2.3050860000000002</c:v>
                </c:pt>
                <c:pt idx="24">
                  <c:v>2.712987</c:v>
                </c:pt>
                <c:pt idx="25">
                  <c:v>1.8584020000000001</c:v>
                </c:pt>
                <c:pt idx="26">
                  <c:v>1.513428</c:v>
                </c:pt>
                <c:pt idx="27">
                  <c:v>2.3308420000000001</c:v>
                </c:pt>
                <c:pt idx="28">
                  <c:v>2.773145</c:v>
                </c:pt>
                <c:pt idx="29">
                  <c:v>1.099491</c:v>
                </c:pt>
                <c:pt idx="30">
                  <c:v>-0.22728010000000001</c:v>
                </c:pt>
                <c:pt idx="31">
                  <c:v>0.86675159999999996</c:v>
                </c:pt>
                <c:pt idx="32">
                  <c:v>2.244936</c:v>
                </c:pt>
                <c:pt idx="33">
                  <c:v>2.2952110000000001</c:v>
                </c:pt>
                <c:pt idx="34">
                  <c:v>1.713433</c:v>
                </c:pt>
                <c:pt idx="35">
                  <c:v>0.6050818</c:v>
                </c:pt>
                <c:pt idx="36">
                  <c:v>-0.65007689999999996</c:v>
                </c:pt>
                <c:pt idx="37">
                  <c:v>-0.52305310000000005</c:v>
                </c:pt>
                <c:pt idx="38">
                  <c:v>0.47279589999999999</c:v>
                </c:pt>
                <c:pt idx="39">
                  <c:v>0.76774310000000001</c:v>
                </c:pt>
                <c:pt idx="40">
                  <c:v>0.44877020000000001</c:v>
                </c:pt>
                <c:pt idx="41">
                  <c:v>0.34936139999999999</c:v>
                </c:pt>
                <c:pt idx="42">
                  <c:v>0.26634180000000002</c:v>
                </c:pt>
                <c:pt idx="43">
                  <c:v>-0.2067803</c:v>
                </c:pt>
                <c:pt idx="44">
                  <c:v>-9.0658829999999996E-2</c:v>
                </c:pt>
                <c:pt idx="45">
                  <c:v>0.31044519999999998</c:v>
                </c:pt>
                <c:pt idx="46">
                  <c:v>1.095117E-2</c:v>
                </c:pt>
                <c:pt idx="47">
                  <c:v>7.9875109999999999E-2</c:v>
                </c:pt>
                <c:pt idx="48">
                  <c:v>0.30556410000000001</c:v>
                </c:pt>
                <c:pt idx="49">
                  <c:v>-0.62578290000000003</c:v>
                </c:pt>
                <c:pt idx="50">
                  <c:v>-1.532144</c:v>
                </c:pt>
                <c:pt idx="51">
                  <c:v>-1.383229</c:v>
                </c:pt>
                <c:pt idx="52">
                  <c:v>-1.13767</c:v>
                </c:pt>
                <c:pt idx="53">
                  <c:v>-0.87129000000000001</c:v>
                </c:pt>
                <c:pt idx="54">
                  <c:v>-5.7102239999999999E-2</c:v>
                </c:pt>
                <c:pt idx="55">
                  <c:v>0.38501079999999999</c:v>
                </c:pt>
                <c:pt idx="56">
                  <c:v>-0.48621920000000002</c:v>
                </c:pt>
                <c:pt idx="57">
                  <c:v>-1.5668390000000001</c:v>
                </c:pt>
                <c:pt idx="58">
                  <c:v>-1.1097379999999999</c:v>
                </c:pt>
                <c:pt idx="59">
                  <c:v>0.73065950000000002</c:v>
                </c:pt>
                <c:pt idx="60">
                  <c:v>2.1466850000000002</c:v>
                </c:pt>
                <c:pt idx="61">
                  <c:v>1.76871</c:v>
                </c:pt>
                <c:pt idx="62">
                  <c:v>0.4736107</c:v>
                </c:pt>
                <c:pt idx="63">
                  <c:v>-0.27685870000000001</c:v>
                </c:pt>
                <c:pt idx="64">
                  <c:v>-0.59781660000000003</c:v>
                </c:pt>
                <c:pt idx="65">
                  <c:v>-0.66337599999999997</c:v>
                </c:pt>
                <c:pt idx="66">
                  <c:v>-0.18688679999999999</c:v>
                </c:pt>
                <c:pt idx="67">
                  <c:v>0.53513330000000003</c:v>
                </c:pt>
                <c:pt idx="68">
                  <c:v>0.59549189999999996</c:v>
                </c:pt>
                <c:pt idx="69">
                  <c:v>2.963791E-2</c:v>
                </c:pt>
                <c:pt idx="70">
                  <c:v>-0.62176520000000002</c:v>
                </c:pt>
                <c:pt idx="71">
                  <c:v>-1.3834869999999999</c:v>
                </c:pt>
                <c:pt idx="72">
                  <c:v>-0.92525610000000003</c:v>
                </c:pt>
                <c:pt idx="73">
                  <c:v>0.74395029999999995</c:v>
                </c:pt>
                <c:pt idx="74">
                  <c:v>0.96510430000000003</c:v>
                </c:pt>
                <c:pt idx="75">
                  <c:v>-0.65484759999999997</c:v>
                </c:pt>
                <c:pt idx="76">
                  <c:v>-1.9066810000000001</c:v>
                </c:pt>
                <c:pt idx="77">
                  <c:v>-1.3580479999999999</c:v>
                </c:pt>
                <c:pt idx="78">
                  <c:v>0.1418198</c:v>
                </c:pt>
                <c:pt idx="79">
                  <c:v>1.2159930000000001</c:v>
                </c:pt>
                <c:pt idx="80">
                  <c:v>1.544273</c:v>
                </c:pt>
                <c:pt idx="81">
                  <c:v>1.2492129999999999</c:v>
                </c:pt>
                <c:pt idx="82">
                  <c:v>0.60198490000000004</c:v>
                </c:pt>
                <c:pt idx="83">
                  <c:v>0.49773499999999998</c:v>
                </c:pt>
                <c:pt idx="84">
                  <c:v>1.38113</c:v>
                </c:pt>
                <c:pt idx="85">
                  <c:v>1.9055789999999999</c:v>
                </c:pt>
                <c:pt idx="86">
                  <c:v>1.909481</c:v>
                </c:pt>
                <c:pt idx="87">
                  <c:v>1.7655989999999999</c:v>
                </c:pt>
                <c:pt idx="88">
                  <c:v>0.24016090000000001</c:v>
                </c:pt>
                <c:pt idx="89">
                  <c:v>-1.441967</c:v>
                </c:pt>
                <c:pt idx="90">
                  <c:v>-0.63042500000000001</c:v>
                </c:pt>
                <c:pt idx="91">
                  <c:v>1.258823</c:v>
                </c:pt>
                <c:pt idx="92">
                  <c:v>0.97763619999999996</c:v>
                </c:pt>
                <c:pt idx="93">
                  <c:v>-0.32297920000000002</c:v>
                </c:pt>
                <c:pt idx="94">
                  <c:v>-0.29569190000000001</c:v>
                </c:pt>
                <c:pt idx="95">
                  <c:v>-5.467031E-2</c:v>
                </c:pt>
                <c:pt idx="96">
                  <c:v>-0.25752239999999998</c:v>
                </c:pt>
                <c:pt idx="97">
                  <c:v>-0.52137540000000004</c:v>
                </c:pt>
                <c:pt idx="98">
                  <c:v>-0.54610069999999999</c:v>
                </c:pt>
                <c:pt idx="99">
                  <c:v>-0.29425069999999998</c:v>
                </c:pt>
                <c:pt idx="100">
                  <c:v>-0.56433319999999998</c:v>
                </c:pt>
                <c:pt idx="101">
                  <c:v>-0.69431279999999995</c:v>
                </c:pt>
                <c:pt idx="102">
                  <c:v>-0.30675770000000002</c:v>
                </c:pt>
                <c:pt idx="103">
                  <c:v>0.34586139999999999</c:v>
                </c:pt>
                <c:pt idx="104">
                  <c:v>1.4524729999999999</c:v>
                </c:pt>
                <c:pt idx="105">
                  <c:v>1.608473</c:v>
                </c:pt>
                <c:pt idx="106">
                  <c:v>0.75182420000000005</c:v>
                </c:pt>
                <c:pt idx="107">
                  <c:v>0.32011410000000001</c:v>
                </c:pt>
                <c:pt idx="108">
                  <c:v>0.40203290000000003</c:v>
                </c:pt>
                <c:pt idx="109">
                  <c:v>1.1413979999999999</c:v>
                </c:pt>
                <c:pt idx="110">
                  <c:v>1.66212</c:v>
                </c:pt>
                <c:pt idx="111">
                  <c:v>9.9430329999999997E-2</c:v>
                </c:pt>
                <c:pt idx="112">
                  <c:v>-1.8909279999999999</c:v>
                </c:pt>
                <c:pt idx="113">
                  <c:v>-1.1737770000000001</c:v>
                </c:pt>
                <c:pt idx="114">
                  <c:v>0.99129239999999996</c:v>
                </c:pt>
                <c:pt idx="115">
                  <c:v>1.7486360000000001</c:v>
                </c:pt>
                <c:pt idx="116">
                  <c:v>1.2890699999999999</c:v>
                </c:pt>
                <c:pt idx="117">
                  <c:v>1.1072379999999999</c:v>
                </c:pt>
                <c:pt idx="118">
                  <c:v>1.5871280000000001</c:v>
                </c:pt>
                <c:pt idx="119">
                  <c:v>2.0166439999999999</c:v>
                </c:pt>
                <c:pt idx="120">
                  <c:v>1.4323680000000001</c:v>
                </c:pt>
                <c:pt idx="121">
                  <c:v>1.716731E-3</c:v>
                </c:pt>
                <c:pt idx="122">
                  <c:v>-1.0700959999999999</c:v>
                </c:pt>
                <c:pt idx="123">
                  <c:v>-1.4423919999999999</c:v>
                </c:pt>
                <c:pt idx="124">
                  <c:v>-1.27765</c:v>
                </c:pt>
                <c:pt idx="125">
                  <c:v>-0.82049950000000005</c:v>
                </c:pt>
                <c:pt idx="126">
                  <c:v>-0.57018060000000004</c:v>
                </c:pt>
                <c:pt idx="127">
                  <c:v>-0.27362769999999997</c:v>
                </c:pt>
                <c:pt idx="128">
                  <c:v>-0.1603821</c:v>
                </c:pt>
                <c:pt idx="129">
                  <c:v>-0.54235599999999995</c:v>
                </c:pt>
                <c:pt idx="130">
                  <c:v>-0.42612499999999998</c:v>
                </c:pt>
                <c:pt idx="131">
                  <c:v>0.49609320000000001</c:v>
                </c:pt>
                <c:pt idx="132">
                  <c:v>1.404128</c:v>
                </c:pt>
                <c:pt idx="133">
                  <c:v>1.001641</c:v>
                </c:pt>
                <c:pt idx="134">
                  <c:v>-0.44055159999999999</c:v>
                </c:pt>
                <c:pt idx="135">
                  <c:v>-0.66660609999999998</c:v>
                </c:pt>
                <c:pt idx="136">
                  <c:v>-0.2383139</c:v>
                </c:pt>
                <c:pt idx="137">
                  <c:v>-0.27320230000000001</c:v>
                </c:pt>
                <c:pt idx="138">
                  <c:v>0.96496559999999998</c:v>
                </c:pt>
                <c:pt idx="139">
                  <c:v>2.6874639999999999</c:v>
                </c:pt>
                <c:pt idx="140">
                  <c:v>2.3758119999999998</c:v>
                </c:pt>
                <c:pt idx="141">
                  <c:v>0.45264070000000001</c:v>
                </c:pt>
                <c:pt idx="142">
                  <c:v>-1.4913970000000001</c:v>
                </c:pt>
                <c:pt idx="143">
                  <c:v>-1.915907</c:v>
                </c:pt>
                <c:pt idx="144">
                  <c:v>-0.35620810000000003</c:v>
                </c:pt>
                <c:pt idx="145">
                  <c:v>0.51828050000000003</c:v>
                </c:pt>
                <c:pt idx="146">
                  <c:v>-0.50766679999999997</c:v>
                </c:pt>
                <c:pt idx="147">
                  <c:v>-0.32793810000000001</c:v>
                </c:pt>
                <c:pt idx="148">
                  <c:v>1.498624</c:v>
                </c:pt>
                <c:pt idx="149">
                  <c:v>2.0446309999999999</c:v>
                </c:pt>
                <c:pt idx="150">
                  <c:v>1.120322</c:v>
                </c:pt>
                <c:pt idx="151">
                  <c:v>0.34502149999999998</c:v>
                </c:pt>
                <c:pt idx="152">
                  <c:v>-0.22676650000000001</c:v>
                </c:pt>
                <c:pt idx="153">
                  <c:v>-1.0402309999999999</c:v>
                </c:pt>
                <c:pt idx="154">
                  <c:v>-1.1986349999999999</c:v>
                </c:pt>
                <c:pt idx="155">
                  <c:v>-0.80986089999999999</c:v>
                </c:pt>
                <c:pt idx="156">
                  <c:v>-1.025552</c:v>
                </c:pt>
                <c:pt idx="157">
                  <c:v>-1.343599</c:v>
                </c:pt>
                <c:pt idx="158">
                  <c:v>-1.0695650000000001</c:v>
                </c:pt>
                <c:pt idx="159">
                  <c:v>8.7460769999999993E-2</c:v>
                </c:pt>
                <c:pt idx="160">
                  <c:v>1.5430219999999999</c:v>
                </c:pt>
                <c:pt idx="161">
                  <c:v>1.311361</c:v>
                </c:pt>
                <c:pt idx="162">
                  <c:v>-0.36108289999999998</c:v>
                </c:pt>
                <c:pt idx="163">
                  <c:v>-0.49256220000000001</c:v>
                </c:pt>
                <c:pt idx="164">
                  <c:v>0.87144980000000005</c:v>
                </c:pt>
                <c:pt idx="165">
                  <c:v>0.53483040000000004</c:v>
                </c:pt>
                <c:pt idx="166">
                  <c:v>-0.89158630000000005</c:v>
                </c:pt>
                <c:pt idx="167">
                  <c:v>-0.79878260000000001</c:v>
                </c:pt>
                <c:pt idx="168">
                  <c:v>0.1472107</c:v>
                </c:pt>
                <c:pt idx="169">
                  <c:v>0.51434659999999999</c:v>
                </c:pt>
                <c:pt idx="170">
                  <c:v>0.33298739999999999</c:v>
                </c:pt>
                <c:pt idx="171">
                  <c:v>0.27130769999999998</c:v>
                </c:pt>
                <c:pt idx="172">
                  <c:v>0.48629020000000001</c:v>
                </c:pt>
                <c:pt idx="173">
                  <c:v>0.40113579999999999</c:v>
                </c:pt>
                <c:pt idx="174">
                  <c:v>9.7247269999999997E-2</c:v>
                </c:pt>
                <c:pt idx="175">
                  <c:v>0.43602489999999999</c:v>
                </c:pt>
                <c:pt idx="176">
                  <c:v>1.0244489999999999</c:v>
                </c:pt>
                <c:pt idx="177">
                  <c:v>0.83168620000000004</c:v>
                </c:pt>
                <c:pt idx="178">
                  <c:v>0.36276000000000003</c:v>
                </c:pt>
                <c:pt idx="179">
                  <c:v>0.59406130000000001</c:v>
                </c:pt>
                <c:pt idx="180">
                  <c:v>0.99728720000000004</c:v>
                </c:pt>
                <c:pt idx="181">
                  <c:v>0.58695209999999998</c:v>
                </c:pt>
                <c:pt idx="182">
                  <c:v>0.1189023</c:v>
                </c:pt>
                <c:pt idx="183">
                  <c:v>0.26214290000000001</c:v>
                </c:pt>
                <c:pt idx="184">
                  <c:v>0.60257859999999996</c:v>
                </c:pt>
                <c:pt idx="185">
                  <c:v>0.83706789999999998</c:v>
                </c:pt>
                <c:pt idx="186">
                  <c:v>0.2945738</c:v>
                </c:pt>
                <c:pt idx="187">
                  <c:v>-0.50557569999999996</c:v>
                </c:pt>
                <c:pt idx="188">
                  <c:v>-0.43602160000000001</c:v>
                </c:pt>
                <c:pt idx="189">
                  <c:v>-0.1037349</c:v>
                </c:pt>
                <c:pt idx="190">
                  <c:v>-0.22985990000000001</c:v>
                </c:pt>
                <c:pt idx="191">
                  <c:v>-0.49988080000000001</c:v>
                </c:pt>
                <c:pt idx="192">
                  <c:v>-0.2058381</c:v>
                </c:pt>
                <c:pt idx="193">
                  <c:v>0.24711830000000001</c:v>
                </c:pt>
                <c:pt idx="194">
                  <c:v>-0.1689861</c:v>
                </c:pt>
                <c:pt idx="195">
                  <c:v>-7.7355530000000006E-2</c:v>
                </c:pt>
                <c:pt idx="196">
                  <c:v>1.378574</c:v>
                </c:pt>
                <c:pt idx="197">
                  <c:v>1.350641</c:v>
                </c:pt>
                <c:pt idx="198">
                  <c:v>-0.78349250000000004</c:v>
                </c:pt>
                <c:pt idx="199">
                  <c:v>-1.3767339999999999</c:v>
                </c:pt>
                <c:pt idx="200">
                  <c:v>0.45523029999999998</c:v>
                </c:pt>
                <c:pt idx="201">
                  <c:v>1.443551</c:v>
                </c:pt>
                <c:pt idx="202">
                  <c:v>0.86915889999999996</c:v>
                </c:pt>
                <c:pt idx="203">
                  <c:v>1.1972430000000001</c:v>
                </c:pt>
                <c:pt idx="204">
                  <c:v>2.1731440000000002</c:v>
                </c:pt>
                <c:pt idx="205">
                  <c:v>1.8747240000000001</c:v>
                </c:pt>
                <c:pt idx="206">
                  <c:v>0.42891889999999999</c:v>
                </c:pt>
                <c:pt idx="207">
                  <c:v>-0.37567080000000003</c:v>
                </c:pt>
                <c:pt idx="208">
                  <c:v>0.62132730000000003</c:v>
                </c:pt>
                <c:pt idx="209">
                  <c:v>1.7728360000000001</c:v>
                </c:pt>
                <c:pt idx="210">
                  <c:v>1.9023159999999999</c:v>
                </c:pt>
                <c:pt idx="211">
                  <c:v>1.1455249999999999</c:v>
                </c:pt>
                <c:pt idx="212">
                  <c:v>-0.46451379999999998</c:v>
                </c:pt>
                <c:pt idx="213">
                  <c:v>-0.99967609999999996</c:v>
                </c:pt>
                <c:pt idx="214">
                  <c:v>-1.013944E-2</c:v>
                </c:pt>
                <c:pt idx="215">
                  <c:v>0.63701609999999997</c:v>
                </c:pt>
                <c:pt idx="216">
                  <c:v>0.3233415</c:v>
                </c:pt>
                <c:pt idx="217">
                  <c:v>-0.42093269999999999</c:v>
                </c:pt>
                <c:pt idx="218">
                  <c:v>-0.63819879999999996</c:v>
                </c:pt>
                <c:pt idx="219">
                  <c:v>-0.49790770000000001</c:v>
                </c:pt>
                <c:pt idx="220">
                  <c:v>-0.40075349999999998</c:v>
                </c:pt>
                <c:pt idx="221">
                  <c:v>-7.4104690000000001E-2</c:v>
                </c:pt>
                <c:pt idx="222">
                  <c:v>-0.2678181</c:v>
                </c:pt>
                <c:pt idx="223">
                  <c:v>-1.1523779999999999</c:v>
                </c:pt>
                <c:pt idx="224">
                  <c:v>-1.3337410000000001</c:v>
                </c:pt>
                <c:pt idx="225">
                  <c:v>-0.34423720000000002</c:v>
                </c:pt>
                <c:pt idx="226">
                  <c:v>0.37755689999999997</c:v>
                </c:pt>
                <c:pt idx="227">
                  <c:v>0.25492429999999999</c:v>
                </c:pt>
                <c:pt idx="228">
                  <c:v>0.37835980000000002</c:v>
                </c:pt>
                <c:pt idx="229">
                  <c:v>0.52677079999999998</c:v>
                </c:pt>
                <c:pt idx="230">
                  <c:v>0.1222297</c:v>
                </c:pt>
                <c:pt idx="231">
                  <c:v>-0.43908140000000001</c:v>
                </c:pt>
                <c:pt idx="232">
                  <c:v>-1.362169</c:v>
                </c:pt>
                <c:pt idx="233">
                  <c:v>-1.6356269999999999</c:v>
                </c:pt>
                <c:pt idx="234">
                  <c:v>-1.0329049999999999E-2</c:v>
                </c:pt>
                <c:pt idx="235">
                  <c:v>1.4102760000000001</c:v>
                </c:pt>
                <c:pt idx="236">
                  <c:v>0.61874419999999997</c:v>
                </c:pt>
                <c:pt idx="237">
                  <c:v>-0.89130790000000004</c:v>
                </c:pt>
                <c:pt idx="238">
                  <c:v>-0.76144440000000002</c:v>
                </c:pt>
                <c:pt idx="239">
                  <c:v>0.58991919999999998</c:v>
                </c:pt>
                <c:pt idx="240">
                  <c:v>0.78890530000000003</c:v>
                </c:pt>
                <c:pt idx="241">
                  <c:v>-5.9091940000000004E-3</c:v>
                </c:pt>
                <c:pt idx="242">
                  <c:v>0.15579899999999999</c:v>
                </c:pt>
                <c:pt idx="243">
                  <c:v>0.84165319999999999</c:v>
                </c:pt>
                <c:pt idx="244">
                  <c:v>0.4823827</c:v>
                </c:pt>
                <c:pt idx="245">
                  <c:v>-0.70388569999999995</c:v>
                </c:pt>
                <c:pt idx="246">
                  <c:v>-1.0960840000000001</c:v>
                </c:pt>
                <c:pt idx="247">
                  <c:v>0.11976150000000001</c:v>
                </c:pt>
                <c:pt idx="248">
                  <c:v>1.126142</c:v>
                </c:pt>
                <c:pt idx="249">
                  <c:v>0.52118629999999999</c:v>
                </c:pt>
                <c:pt idx="250">
                  <c:v>0.1569982</c:v>
                </c:pt>
                <c:pt idx="251">
                  <c:v>0.74801620000000002</c:v>
                </c:pt>
                <c:pt idx="252">
                  <c:v>0.68622099999999997</c:v>
                </c:pt>
                <c:pt idx="253">
                  <c:v>-0.1747785</c:v>
                </c:pt>
                <c:pt idx="254">
                  <c:v>-0.66794600000000004</c:v>
                </c:pt>
                <c:pt idx="255">
                  <c:v>-0.52309090000000003</c:v>
                </c:pt>
                <c:pt idx="256">
                  <c:v>-0.45292379999999999</c:v>
                </c:pt>
                <c:pt idx="257">
                  <c:v>-0.28146280000000001</c:v>
                </c:pt>
                <c:pt idx="258">
                  <c:v>0.32390059999999998</c:v>
                </c:pt>
                <c:pt idx="259">
                  <c:v>0.5545078</c:v>
                </c:pt>
                <c:pt idx="260">
                  <c:v>0.4178016</c:v>
                </c:pt>
                <c:pt idx="261">
                  <c:v>0.66487940000000001</c:v>
                </c:pt>
                <c:pt idx="262">
                  <c:v>0.88621070000000002</c:v>
                </c:pt>
                <c:pt idx="263">
                  <c:v>0.40798050000000002</c:v>
                </c:pt>
                <c:pt idx="264">
                  <c:v>-0.32162780000000002</c:v>
                </c:pt>
                <c:pt idx="265">
                  <c:v>-1.063367</c:v>
                </c:pt>
                <c:pt idx="266">
                  <c:v>-1.6195250000000001</c:v>
                </c:pt>
                <c:pt idx="267">
                  <c:v>-0.74022589999999999</c:v>
                </c:pt>
                <c:pt idx="268">
                  <c:v>1.231225</c:v>
                </c:pt>
                <c:pt idx="269">
                  <c:v>1.9581090000000001</c:v>
                </c:pt>
                <c:pt idx="270">
                  <c:v>1.0537700000000001</c:v>
                </c:pt>
                <c:pt idx="271">
                  <c:v>0.38459270000000001</c:v>
                </c:pt>
                <c:pt idx="272">
                  <c:v>0.38936989999999999</c:v>
                </c:pt>
                <c:pt idx="273">
                  <c:v>-8.2385659999999999E-2</c:v>
                </c:pt>
                <c:pt idx="274">
                  <c:v>-0.50736020000000004</c:v>
                </c:pt>
                <c:pt idx="275">
                  <c:v>9.4254660000000004E-3</c:v>
                </c:pt>
                <c:pt idx="276">
                  <c:v>0.38162550000000001</c:v>
                </c:pt>
                <c:pt idx="277">
                  <c:v>0.1063825</c:v>
                </c:pt>
                <c:pt idx="278">
                  <c:v>-4.3262210000000002E-2</c:v>
                </c:pt>
                <c:pt idx="279">
                  <c:v>0.37112689999999998</c:v>
                </c:pt>
                <c:pt idx="280">
                  <c:v>-7.3288060000000002E-2</c:v>
                </c:pt>
                <c:pt idx="281">
                  <c:v>-1.7699640000000001</c:v>
                </c:pt>
                <c:pt idx="282">
                  <c:v>-1.806182</c:v>
                </c:pt>
                <c:pt idx="283">
                  <c:v>-0.473242</c:v>
                </c:pt>
                <c:pt idx="284">
                  <c:v>0.37014439999999998</c:v>
                </c:pt>
                <c:pt idx="285">
                  <c:v>1.2467010000000001</c:v>
                </c:pt>
                <c:pt idx="286">
                  <c:v>1.083332</c:v>
                </c:pt>
                <c:pt idx="287">
                  <c:v>-0.25484560000000001</c:v>
                </c:pt>
                <c:pt idx="288">
                  <c:v>-0.87882459999999996</c:v>
                </c:pt>
                <c:pt idx="289">
                  <c:v>-0.48745569999999999</c:v>
                </c:pt>
                <c:pt idx="290">
                  <c:v>0.55060249999999999</c:v>
                </c:pt>
                <c:pt idx="291">
                  <c:v>1.0907929999999999</c:v>
                </c:pt>
                <c:pt idx="292">
                  <c:v>0.32856210000000002</c:v>
                </c:pt>
                <c:pt idx="293">
                  <c:v>-0.66257540000000004</c:v>
                </c:pt>
                <c:pt idx="294">
                  <c:v>-1.329707</c:v>
                </c:pt>
                <c:pt idx="295">
                  <c:v>-0.94675690000000001</c:v>
                </c:pt>
                <c:pt idx="296">
                  <c:v>4.416175E-2</c:v>
                </c:pt>
                <c:pt idx="297">
                  <c:v>-0.3922756</c:v>
                </c:pt>
                <c:pt idx="298">
                  <c:v>-1.2857229999999999</c:v>
                </c:pt>
                <c:pt idx="299">
                  <c:v>-0.83845769999999997</c:v>
                </c:pt>
                <c:pt idx="300">
                  <c:v>0.180594</c:v>
                </c:pt>
                <c:pt idx="301">
                  <c:v>0.18350089999999999</c:v>
                </c:pt>
                <c:pt idx="302">
                  <c:v>-0.73376399999999997</c:v>
                </c:pt>
                <c:pt idx="303">
                  <c:v>-1.2085440000000001</c:v>
                </c:pt>
                <c:pt idx="304">
                  <c:v>-0.70620870000000002</c:v>
                </c:pt>
                <c:pt idx="305">
                  <c:v>0.26831379999999999</c:v>
                </c:pt>
                <c:pt idx="306">
                  <c:v>0.57036830000000005</c:v>
                </c:pt>
                <c:pt idx="307">
                  <c:v>-0.19895789999999999</c:v>
                </c:pt>
                <c:pt idx="308">
                  <c:v>-0.68465339999999997</c:v>
                </c:pt>
                <c:pt idx="309">
                  <c:v>0.35650399999999999</c:v>
                </c:pt>
                <c:pt idx="310">
                  <c:v>1.5069900000000001</c:v>
                </c:pt>
                <c:pt idx="311">
                  <c:v>1.067674</c:v>
                </c:pt>
                <c:pt idx="312">
                  <c:v>0.46388620000000003</c:v>
                </c:pt>
                <c:pt idx="313">
                  <c:v>0.54999690000000001</c:v>
                </c:pt>
                <c:pt idx="314">
                  <c:v>-0.55753759999999997</c:v>
                </c:pt>
                <c:pt idx="315">
                  <c:v>-1.993052</c:v>
                </c:pt>
                <c:pt idx="316">
                  <c:v>-1.521361</c:v>
                </c:pt>
                <c:pt idx="317">
                  <c:v>-0.94280850000000005</c:v>
                </c:pt>
                <c:pt idx="318">
                  <c:v>-0.70604789999999995</c:v>
                </c:pt>
                <c:pt idx="319">
                  <c:v>0.24803929999999999</c:v>
                </c:pt>
                <c:pt idx="320">
                  <c:v>-8.3550340000000001E-2</c:v>
                </c:pt>
                <c:pt idx="321">
                  <c:v>-1.319547</c:v>
                </c:pt>
                <c:pt idx="322">
                  <c:v>-1.1192839999999999</c:v>
                </c:pt>
                <c:pt idx="323">
                  <c:v>-0.60426270000000004</c:v>
                </c:pt>
                <c:pt idx="324">
                  <c:v>-0.60019789999999995</c:v>
                </c:pt>
                <c:pt idx="325">
                  <c:v>4.0822700000000003E-2</c:v>
                </c:pt>
                <c:pt idx="326">
                  <c:v>0.369224</c:v>
                </c:pt>
                <c:pt idx="327">
                  <c:v>-6.6923689999999994E-2</c:v>
                </c:pt>
                <c:pt idx="328">
                  <c:v>0.2314291</c:v>
                </c:pt>
                <c:pt idx="329">
                  <c:v>1.9790530000000001E-2</c:v>
                </c:pt>
                <c:pt idx="330">
                  <c:v>-1.1876949999999999</c:v>
                </c:pt>
                <c:pt idx="331">
                  <c:v>-0.81324890000000005</c:v>
                </c:pt>
                <c:pt idx="332">
                  <c:v>0.8815018</c:v>
                </c:pt>
                <c:pt idx="333">
                  <c:v>1.4051370000000001</c:v>
                </c:pt>
                <c:pt idx="334">
                  <c:v>0.52209760000000005</c:v>
                </c:pt>
                <c:pt idx="335">
                  <c:v>0.62046469999999998</c:v>
                </c:pt>
                <c:pt idx="336">
                  <c:v>1.9904900000000001</c:v>
                </c:pt>
                <c:pt idx="337">
                  <c:v>1.9801740000000001</c:v>
                </c:pt>
                <c:pt idx="338">
                  <c:v>0.77905060000000004</c:v>
                </c:pt>
                <c:pt idx="339">
                  <c:v>0.2689763</c:v>
                </c:pt>
                <c:pt idx="340">
                  <c:v>0.68335900000000005</c:v>
                </c:pt>
                <c:pt idx="341">
                  <c:v>0.76354929999999999</c:v>
                </c:pt>
                <c:pt idx="342">
                  <c:v>-0.30239660000000002</c:v>
                </c:pt>
                <c:pt idx="343">
                  <c:v>-0.45665559999999999</c:v>
                </c:pt>
                <c:pt idx="344">
                  <c:v>0.90703180000000005</c:v>
                </c:pt>
                <c:pt idx="345">
                  <c:v>1.627815</c:v>
                </c:pt>
                <c:pt idx="346">
                  <c:v>1.504767</c:v>
                </c:pt>
                <c:pt idx="347">
                  <c:v>1.274537</c:v>
                </c:pt>
                <c:pt idx="348">
                  <c:v>0.80740330000000005</c:v>
                </c:pt>
                <c:pt idx="349">
                  <c:v>0.1638956</c:v>
                </c:pt>
                <c:pt idx="350">
                  <c:v>-0.34345949999999997</c:v>
                </c:pt>
                <c:pt idx="351">
                  <c:v>-0.2226195</c:v>
                </c:pt>
                <c:pt idx="352">
                  <c:v>0.23984730000000001</c:v>
                </c:pt>
                <c:pt idx="353">
                  <c:v>0.15174789999999999</c:v>
                </c:pt>
                <c:pt idx="354">
                  <c:v>0.42474709999999999</c:v>
                </c:pt>
                <c:pt idx="355">
                  <c:v>1.6256409999999999</c:v>
                </c:pt>
                <c:pt idx="356">
                  <c:v>1.634152</c:v>
                </c:pt>
                <c:pt idx="357">
                  <c:v>-1.4229759999999999E-2</c:v>
                </c:pt>
                <c:pt idx="358">
                  <c:v>-0.86170020000000003</c:v>
                </c:pt>
                <c:pt idx="359">
                  <c:v>-0.34401389999999998</c:v>
                </c:pt>
                <c:pt idx="360">
                  <c:v>-0.2164035</c:v>
                </c:pt>
                <c:pt idx="361">
                  <c:v>-0.54269020000000001</c:v>
                </c:pt>
                <c:pt idx="362">
                  <c:v>-0.44042890000000001</c:v>
                </c:pt>
                <c:pt idx="363">
                  <c:v>-0.41698170000000001</c:v>
                </c:pt>
                <c:pt idx="364">
                  <c:v>-0.8227042</c:v>
                </c:pt>
                <c:pt idx="365">
                  <c:v>-1.4707600000000001</c:v>
                </c:pt>
                <c:pt idx="366">
                  <c:v>-2.0566650000000002</c:v>
                </c:pt>
                <c:pt idx="367">
                  <c:v>-1.2154609999999999</c:v>
                </c:pt>
                <c:pt idx="368">
                  <c:v>1.014553</c:v>
                </c:pt>
                <c:pt idx="369">
                  <c:v>2.0217000000000001</c:v>
                </c:pt>
                <c:pt idx="370">
                  <c:v>1.2548360000000001</c:v>
                </c:pt>
                <c:pt idx="371">
                  <c:v>0.27111479999999999</c:v>
                </c:pt>
                <c:pt idx="372">
                  <c:v>-0.15909619999999999</c:v>
                </c:pt>
                <c:pt idx="373">
                  <c:v>6.7871100000000004E-2</c:v>
                </c:pt>
                <c:pt idx="374">
                  <c:v>-0.1720942</c:v>
                </c:pt>
                <c:pt idx="375">
                  <c:v>-1.1451089999999999</c:v>
                </c:pt>
                <c:pt idx="376">
                  <c:v>-1.4903230000000001</c:v>
                </c:pt>
                <c:pt idx="377">
                  <c:v>-1.492164</c:v>
                </c:pt>
                <c:pt idx="378">
                  <c:v>-1.5986530000000001</c:v>
                </c:pt>
                <c:pt idx="379">
                  <c:v>-0.95868089999999995</c:v>
                </c:pt>
                <c:pt idx="380">
                  <c:v>-0.16611809999999999</c:v>
                </c:pt>
                <c:pt idx="381">
                  <c:v>-0.28524179999999999</c:v>
                </c:pt>
                <c:pt idx="382">
                  <c:v>-0.4699913</c:v>
                </c:pt>
                <c:pt idx="383">
                  <c:v>0.1434793</c:v>
                </c:pt>
                <c:pt idx="384">
                  <c:v>0.68602459999999998</c:v>
                </c:pt>
                <c:pt idx="385">
                  <c:v>0.2566078</c:v>
                </c:pt>
                <c:pt idx="386">
                  <c:v>-0.23141819999999999</c:v>
                </c:pt>
                <c:pt idx="387">
                  <c:v>0.36426249999999999</c:v>
                </c:pt>
                <c:pt idx="388">
                  <c:v>1.1782760000000001</c:v>
                </c:pt>
                <c:pt idx="389">
                  <c:v>1.0240359999999999</c:v>
                </c:pt>
                <c:pt idx="390">
                  <c:v>0.58388099999999998</c:v>
                </c:pt>
                <c:pt idx="391">
                  <c:v>0.6538735</c:v>
                </c:pt>
                <c:pt idx="392">
                  <c:v>0.5274162</c:v>
                </c:pt>
                <c:pt idx="393">
                  <c:v>-0.70015749999999999</c:v>
                </c:pt>
                <c:pt idx="394">
                  <c:v>-2.1133470000000001</c:v>
                </c:pt>
                <c:pt idx="395">
                  <c:v>-2.4989629999999998</c:v>
                </c:pt>
                <c:pt idx="396">
                  <c:v>-2.5024060000000001</c:v>
                </c:pt>
                <c:pt idx="397">
                  <c:v>-1.7324980000000001</c:v>
                </c:pt>
                <c:pt idx="398">
                  <c:v>2.1697879999999999E-2</c:v>
                </c:pt>
                <c:pt idx="399">
                  <c:v>0.98611760000000004</c:v>
                </c:pt>
                <c:pt idx="400">
                  <c:v>1.039277</c:v>
                </c:pt>
                <c:pt idx="401">
                  <c:v>0.75873360000000001</c:v>
                </c:pt>
                <c:pt idx="402">
                  <c:v>5.9179469999999998E-2</c:v>
                </c:pt>
                <c:pt idx="403">
                  <c:v>-0.36869849999999998</c:v>
                </c:pt>
                <c:pt idx="404">
                  <c:v>7.0601979999999995E-2</c:v>
                </c:pt>
                <c:pt idx="405">
                  <c:v>0.31812699999999999</c:v>
                </c:pt>
                <c:pt idx="406">
                  <c:v>-0.93308170000000001</c:v>
                </c:pt>
                <c:pt idx="407">
                  <c:v>-2.4734600000000002</c:v>
                </c:pt>
                <c:pt idx="408">
                  <c:v>-2.476963</c:v>
                </c:pt>
                <c:pt idx="409">
                  <c:v>-1.095191</c:v>
                </c:pt>
                <c:pt idx="410">
                  <c:v>0.40222580000000002</c:v>
                </c:pt>
                <c:pt idx="411">
                  <c:v>0.65749120000000005</c:v>
                </c:pt>
                <c:pt idx="412">
                  <c:v>-0.16187789999999999</c:v>
                </c:pt>
                <c:pt idx="413">
                  <c:v>-0.64730969999999999</c:v>
                </c:pt>
                <c:pt idx="414">
                  <c:v>-0.61755709999999997</c:v>
                </c:pt>
                <c:pt idx="415">
                  <c:v>-0.33943139999999999</c:v>
                </c:pt>
                <c:pt idx="416">
                  <c:v>0.77339000000000002</c:v>
                </c:pt>
                <c:pt idx="417">
                  <c:v>1.9018269999999999</c:v>
                </c:pt>
                <c:pt idx="418">
                  <c:v>1.1860869999999999</c:v>
                </c:pt>
                <c:pt idx="419">
                  <c:v>0.13742750000000001</c:v>
                </c:pt>
                <c:pt idx="420">
                  <c:v>1.238275</c:v>
                </c:pt>
                <c:pt idx="421">
                  <c:v>2.4964849999999998</c:v>
                </c:pt>
                <c:pt idx="422">
                  <c:v>1.331998</c:v>
                </c:pt>
                <c:pt idx="423">
                  <c:v>-0.84333239999999998</c:v>
                </c:pt>
                <c:pt idx="424">
                  <c:v>-1.409157</c:v>
                </c:pt>
                <c:pt idx="425">
                  <c:v>0.13453490000000001</c:v>
                </c:pt>
                <c:pt idx="426">
                  <c:v>1.8544510000000001</c:v>
                </c:pt>
                <c:pt idx="427">
                  <c:v>2.1759770000000001</c:v>
                </c:pt>
                <c:pt idx="428">
                  <c:v>1.7920469999999999</c:v>
                </c:pt>
                <c:pt idx="429">
                  <c:v>1.5582400000000001</c:v>
                </c:pt>
                <c:pt idx="430">
                  <c:v>1.5179389999999999</c:v>
                </c:pt>
                <c:pt idx="431">
                  <c:v>1.2655540000000001</c:v>
                </c:pt>
                <c:pt idx="432">
                  <c:v>0.31756509999999999</c:v>
                </c:pt>
                <c:pt idx="433">
                  <c:v>-0.5537145</c:v>
                </c:pt>
                <c:pt idx="434">
                  <c:v>-0.27397460000000001</c:v>
                </c:pt>
                <c:pt idx="435">
                  <c:v>1.0034559999999999</c:v>
                </c:pt>
                <c:pt idx="436">
                  <c:v>1.4737100000000001</c:v>
                </c:pt>
                <c:pt idx="437">
                  <c:v>-0.56752400000000003</c:v>
                </c:pt>
                <c:pt idx="438">
                  <c:v>-2.6717420000000001</c:v>
                </c:pt>
                <c:pt idx="439">
                  <c:v>-1.756359</c:v>
                </c:pt>
                <c:pt idx="440">
                  <c:v>0.10196379999999999</c:v>
                </c:pt>
                <c:pt idx="441">
                  <c:v>4.2009339999999999E-2</c:v>
                </c:pt>
                <c:pt idx="442">
                  <c:v>-0.73641100000000004</c:v>
                </c:pt>
                <c:pt idx="443">
                  <c:v>-0.93786729999999996</c:v>
                </c:pt>
                <c:pt idx="444">
                  <c:v>-1.1377280000000001</c:v>
                </c:pt>
                <c:pt idx="445">
                  <c:v>-0.82789049999999997</c:v>
                </c:pt>
                <c:pt idx="446">
                  <c:v>0.3651702</c:v>
                </c:pt>
                <c:pt idx="447">
                  <c:v>1.59737</c:v>
                </c:pt>
                <c:pt idx="448">
                  <c:v>1.5527820000000001</c:v>
                </c:pt>
                <c:pt idx="449">
                  <c:v>0.34055400000000002</c:v>
                </c:pt>
                <c:pt idx="450">
                  <c:v>3.5946550000000001E-2</c:v>
                </c:pt>
                <c:pt idx="451">
                  <c:v>0.47682619999999998</c:v>
                </c:pt>
                <c:pt idx="452">
                  <c:v>0.50202080000000004</c:v>
                </c:pt>
                <c:pt idx="453">
                  <c:v>0.45047520000000002</c:v>
                </c:pt>
                <c:pt idx="454">
                  <c:v>-0.13148560000000001</c:v>
                </c:pt>
                <c:pt idx="455">
                  <c:v>-1.003973</c:v>
                </c:pt>
                <c:pt idx="456">
                  <c:v>-0.82259329999999997</c:v>
                </c:pt>
                <c:pt idx="457">
                  <c:v>-0.1888301</c:v>
                </c:pt>
                <c:pt idx="458">
                  <c:v>0.162358</c:v>
                </c:pt>
                <c:pt idx="459">
                  <c:v>0.56426719999999997</c:v>
                </c:pt>
                <c:pt idx="460">
                  <c:v>0.67500579999999999</c:v>
                </c:pt>
                <c:pt idx="461">
                  <c:v>1.0263979999999999</c:v>
                </c:pt>
                <c:pt idx="462">
                  <c:v>1.347234</c:v>
                </c:pt>
                <c:pt idx="463">
                  <c:v>-5.3031509999999997E-2</c:v>
                </c:pt>
                <c:pt idx="464">
                  <c:v>-1.3879330000000001</c:v>
                </c:pt>
                <c:pt idx="465">
                  <c:v>-1.1119939999999999</c:v>
                </c:pt>
                <c:pt idx="466">
                  <c:v>-1.1052379999999999</c:v>
                </c:pt>
                <c:pt idx="467">
                  <c:v>-1.4433149999999999</c:v>
                </c:pt>
                <c:pt idx="468">
                  <c:v>-0.72134909999999997</c:v>
                </c:pt>
                <c:pt idx="469">
                  <c:v>0.94859800000000005</c:v>
                </c:pt>
                <c:pt idx="470">
                  <c:v>1.8337559999999999</c:v>
                </c:pt>
                <c:pt idx="471">
                  <c:v>0.82313060000000005</c:v>
                </c:pt>
                <c:pt idx="472">
                  <c:v>-0.28827560000000002</c:v>
                </c:pt>
                <c:pt idx="473">
                  <c:v>-0.72947479999999998</c:v>
                </c:pt>
                <c:pt idx="474">
                  <c:v>-1.362892</c:v>
                </c:pt>
                <c:pt idx="475">
                  <c:v>-0.82350440000000003</c:v>
                </c:pt>
                <c:pt idx="476">
                  <c:v>0.40585209999999999</c:v>
                </c:pt>
                <c:pt idx="477">
                  <c:v>-0.44557140000000001</c:v>
                </c:pt>
                <c:pt idx="478">
                  <c:v>-1.6687669999999999</c:v>
                </c:pt>
                <c:pt idx="479">
                  <c:v>-0.54599019999999998</c:v>
                </c:pt>
                <c:pt idx="480">
                  <c:v>1.2118599999999999</c:v>
                </c:pt>
                <c:pt idx="481">
                  <c:v>1.8745210000000001</c:v>
                </c:pt>
                <c:pt idx="482">
                  <c:v>1.447039</c:v>
                </c:pt>
                <c:pt idx="483">
                  <c:v>0.36449939999999997</c:v>
                </c:pt>
                <c:pt idx="484">
                  <c:v>-0.24340390000000001</c:v>
                </c:pt>
                <c:pt idx="485">
                  <c:v>-1.029345</c:v>
                </c:pt>
                <c:pt idx="486">
                  <c:v>-2.412452</c:v>
                </c:pt>
                <c:pt idx="487">
                  <c:v>-2.3665750000000001</c:v>
                </c:pt>
                <c:pt idx="488">
                  <c:v>-1.2389269999999999</c:v>
                </c:pt>
                <c:pt idx="489">
                  <c:v>-0.51845129999999995</c:v>
                </c:pt>
                <c:pt idx="490">
                  <c:v>0.36226789999999998</c:v>
                </c:pt>
                <c:pt idx="491">
                  <c:v>1.3487819999999999</c:v>
                </c:pt>
                <c:pt idx="492">
                  <c:v>1.1502060000000001</c:v>
                </c:pt>
                <c:pt idx="493">
                  <c:v>-0.38038559999999999</c:v>
                </c:pt>
                <c:pt idx="494">
                  <c:v>-1.243368</c:v>
                </c:pt>
                <c:pt idx="495">
                  <c:v>-0.38338719999999998</c:v>
                </c:pt>
                <c:pt idx="496">
                  <c:v>0.43868829999999998</c:v>
                </c:pt>
                <c:pt idx="497">
                  <c:v>-0.35046290000000002</c:v>
                </c:pt>
                <c:pt idx="498">
                  <c:v>-1.1200909999999999</c:v>
                </c:pt>
                <c:pt idx="499">
                  <c:v>-3.2273690000000001E-2</c:v>
                </c:pt>
                <c:pt idx="500">
                  <c:v>1.153578</c:v>
                </c:pt>
                <c:pt idx="501">
                  <c:v>0.9352838</c:v>
                </c:pt>
                <c:pt idx="502">
                  <c:v>-0.35155370000000002</c:v>
                </c:pt>
                <c:pt idx="503">
                  <c:v>-1.7583</c:v>
                </c:pt>
                <c:pt idx="504">
                  <c:v>-1.258564</c:v>
                </c:pt>
                <c:pt idx="505">
                  <c:v>0.44516139999999998</c:v>
                </c:pt>
                <c:pt idx="506">
                  <c:v>0.93752899999999995</c:v>
                </c:pt>
                <c:pt idx="507">
                  <c:v>1.0939300000000001</c:v>
                </c:pt>
                <c:pt idx="508">
                  <c:v>1.337159</c:v>
                </c:pt>
                <c:pt idx="509">
                  <c:v>0.79179929999999998</c:v>
                </c:pt>
                <c:pt idx="510">
                  <c:v>0.92568989999999995</c:v>
                </c:pt>
                <c:pt idx="511">
                  <c:v>1.679514</c:v>
                </c:pt>
                <c:pt idx="512">
                  <c:v>1.1544989999999999</c:v>
                </c:pt>
                <c:pt idx="513">
                  <c:v>-7.8758709999999996E-2</c:v>
                </c:pt>
                <c:pt idx="514">
                  <c:v>-0.56909430000000005</c:v>
                </c:pt>
                <c:pt idx="515">
                  <c:v>2.5976030000000001E-2</c:v>
                </c:pt>
                <c:pt idx="516">
                  <c:v>1.1703079999999999</c:v>
                </c:pt>
                <c:pt idx="517">
                  <c:v>1.5392520000000001</c:v>
                </c:pt>
                <c:pt idx="518">
                  <c:v>0.70491539999999997</c:v>
                </c:pt>
                <c:pt idx="519">
                  <c:v>-1.514947E-3</c:v>
                </c:pt>
                <c:pt idx="520">
                  <c:v>6.5304050000000002E-2</c:v>
                </c:pt>
                <c:pt idx="521">
                  <c:v>-8.5181880000000001E-2</c:v>
                </c:pt>
                <c:pt idx="522">
                  <c:v>-1.0156419999999999</c:v>
                </c:pt>
                <c:pt idx="523">
                  <c:v>-1.440313</c:v>
                </c:pt>
                <c:pt idx="524">
                  <c:v>-0.47970259999999998</c:v>
                </c:pt>
                <c:pt idx="525">
                  <c:v>0.57180470000000005</c:v>
                </c:pt>
                <c:pt idx="526">
                  <c:v>0.82322390000000001</c:v>
                </c:pt>
                <c:pt idx="527">
                  <c:v>0.49204589999999998</c:v>
                </c:pt>
                <c:pt idx="528">
                  <c:v>0.1248905</c:v>
                </c:pt>
                <c:pt idx="529">
                  <c:v>0.16239439999999999</c:v>
                </c:pt>
                <c:pt idx="530">
                  <c:v>0.25868770000000002</c:v>
                </c:pt>
                <c:pt idx="531">
                  <c:v>0.64800290000000005</c:v>
                </c:pt>
                <c:pt idx="532">
                  <c:v>1.4734400000000001</c:v>
                </c:pt>
                <c:pt idx="533">
                  <c:v>1.5352410000000001</c:v>
                </c:pt>
                <c:pt idx="534">
                  <c:v>0.30827749999999998</c:v>
                </c:pt>
                <c:pt idx="535">
                  <c:v>-1.0554760000000001</c:v>
                </c:pt>
                <c:pt idx="536">
                  <c:v>-1.1373880000000001</c:v>
                </c:pt>
                <c:pt idx="537">
                  <c:v>-0.33336909999999997</c:v>
                </c:pt>
                <c:pt idx="538">
                  <c:v>0.33189770000000002</c:v>
                </c:pt>
                <c:pt idx="539">
                  <c:v>1.320465</c:v>
                </c:pt>
                <c:pt idx="540">
                  <c:v>2.0267330000000001</c:v>
                </c:pt>
                <c:pt idx="541">
                  <c:v>0.81865960000000004</c:v>
                </c:pt>
                <c:pt idx="542">
                  <c:v>-0.97639569999999998</c:v>
                </c:pt>
                <c:pt idx="543">
                  <c:v>-0.87105540000000004</c:v>
                </c:pt>
                <c:pt idx="544">
                  <c:v>-0.28133629999999998</c:v>
                </c:pt>
                <c:pt idx="545">
                  <c:v>-1.594557</c:v>
                </c:pt>
                <c:pt idx="546">
                  <c:v>-2.4832100000000001</c:v>
                </c:pt>
                <c:pt idx="547">
                  <c:v>-0.73986249999999998</c:v>
                </c:pt>
                <c:pt idx="548">
                  <c:v>0.98312440000000001</c:v>
                </c:pt>
                <c:pt idx="549">
                  <c:v>0.65498160000000005</c:v>
                </c:pt>
                <c:pt idx="550">
                  <c:v>-0.31547029999999998</c:v>
                </c:pt>
                <c:pt idx="551">
                  <c:v>-0.67020230000000003</c:v>
                </c:pt>
                <c:pt idx="552">
                  <c:v>-0.45678489999999999</c:v>
                </c:pt>
                <c:pt idx="553">
                  <c:v>0.12574669999999999</c:v>
                </c:pt>
                <c:pt idx="554">
                  <c:v>0.69599049999999996</c:v>
                </c:pt>
                <c:pt idx="555">
                  <c:v>0.81541079999999999</c:v>
                </c:pt>
                <c:pt idx="556">
                  <c:v>0.1710961</c:v>
                </c:pt>
                <c:pt idx="557">
                  <c:v>-0.86116510000000002</c:v>
                </c:pt>
                <c:pt idx="558">
                  <c:v>-1.130498</c:v>
                </c:pt>
                <c:pt idx="559">
                  <c:v>-0.23747679999999999</c:v>
                </c:pt>
                <c:pt idx="560">
                  <c:v>1.0882099999999999</c:v>
                </c:pt>
                <c:pt idx="561">
                  <c:v>1.643437</c:v>
                </c:pt>
                <c:pt idx="562">
                  <c:v>1.0003500000000001</c:v>
                </c:pt>
                <c:pt idx="563">
                  <c:v>-0.1457985</c:v>
                </c:pt>
                <c:pt idx="564">
                  <c:v>-1.3527530000000001</c:v>
                </c:pt>
                <c:pt idx="565">
                  <c:v>-2.3106789999999999</c:v>
                </c:pt>
                <c:pt idx="566">
                  <c:v>-2.452521</c:v>
                </c:pt>
                <c:pt idx="567">
                  <c:v>-1.927872</c:v>
                </c:pt>
                <c:pt idx="568">
                  <c:v>-1.2828729999999999</c:v>
                </c:pt>
                <c:pt idx="569">
                  <c:v>-0.6696318</c:v>
                </c:pt>
              </c:numCache>
            </c:numRef>
          </c:xVal>
          <c:yVal>
            <c:numRef>
              <c:f>'HBM IV Curves Data'!$Q$5:$Q$574</c:f>
              <c:numCache>
                <c:formatCode>General</c:formatCode>
                <c:ptCount val="570"/>
                <c:pt idx="0">
                  <c:v>0.29831980000000002</c:v>
                </c:pt>
                <c:pt idx="1">
                  <c:v>0.28067009999999998</c:v>
                </c:pt>
                <c:pt idx="2">
                  <c:v>0.2847285</c:v>
                </c:pt>
                <c:pt idx="3">
                  <c:v>0.29572959999999998</c:v>
                </c:pt>
                <c:pt idx="4">
                  <c:v>0.29228929999999997</c:v>
                </c:pt>
                <c:pt idx="5">
                  <c:v>0.29376639999999998</c:v>
                </c:pt>
                <c:pt idx="6">
                  <c:v>0.30076409999999998</c:v>
                </c:pt>
                <c:pt idx="7">
                  <c:v>0.28490799999999999</c:v>
                </c:pt>
                <c:pt idx="8">
                  <c:v>0.27048460000000002</c:v>
                </c:pt>
                <c:pt idx="9">
                  <c:v>0.28447620000000001</c:v>
                </c:pt>
                <c:pt idx="10">
                  <c:v>0.29319780000000001</c:v>
                </c:pt>
                <c:pt idx="11">
                  <c:v>0.27626729999999999</c:v>
                </c:pt>
                <c:pt idx="12">
                  <c:v>0.26285419999999998</c:v>
                </c:pt>
                <c:pt idx="13">
                  <c:v>0.27209529999999998</c:v>
                </c:pt>
                <c:pt idx="14">
                  <c:v>0.27993610000000002</c:v>
                </c:pt>
                <c:pt idx="15">
                  <c:v>0.27317940000000002</c:v>
                </c:pt>
                <c:pt idx="16">
                  <c:v>0.27205819999999997</c:v>
                </c:pt>
                <c:pt idx="17">
                  <c:v>0.27339809999999998</c:v>
                </c:pt>
                <c:pt idx="18">
                  <c:v>0.26736300000000002</c:v>
                </c:pt>
                <c:pt idx="19">
                  <c:v>0.26597700000000002</c:v>
                </c:pt>
                <c:pt idx="20">
                  <c:v>0.27162829999999999</c:v>
                </c:pt>
                <c:pt idx="21">
                  <c:v>0.27838049999999998</c:v>
                </c:pt>
                <c:pt idx="22">
                  <c:v>0.27579540000000002</c:v>
                </c:pt>
                <c:pt idx="23">
                  <c:v>0.26264799999999999</c:v>
                </c:pt>
                <c:pt idx="24">
                  <c:v>0.25839430000000002</c:v>
                </c:pt>
                <c:pt idx="25">
                  <c:v>0.26317420000000002</c:v>
                </c:pt>
                <c:pt idx="26">
                  <c:v>0.25999369999999999</c:v>
                </c:pt>
                <c:pt idx="27">
                  <c:v>0.2495434</c:v>
                </c:pt>
                <c:pt idx="28">
                  <c:v>0.24171239999999999</c:v>
                </c:pt>
                <c:pt idx="29">
                  <c:v>0.2454085</c:v>
                </c:pt>
                <c:pt idx="30">
                  <c:v>0.25577749999999999</c:v>
                </c:pt>
                <c:pt idx="31">
                  <c:v>0.25594129999999998</c:v>
                </c:pt>
                <c:pt idx="32">
                  <c:v>0.2508378</c:v>
                </c:pt>
                <c:pt idx="33">
                  <c:v>0.25341770000000002</c:v>
                </c:pt>
                <c:pt idx="34">
                  <c:v>0.2544033</c:v>
                </c:pt>
                <c:pt idx="35">
                  <c:v>0.24634929999999999</c:v>
                </c:pt>
                <c:pt idx="36">
                  <c:v>0.2436306</c:v>
                </c:pt>
                <c:pt idx="37">
                  <c:v>0.2513225</c:v>
                </c:pt>
                <c:pt idx="38">
                  <c:v>0.25229469999999998</c:v>
                </c:pt>
                <c:pt idx="39">
                  <c:v>0.24026120000000001</c:v>
                </c:pt>
                <c:pt idx="40">
                  <c:v>0.22888149999999999</c:v>
                </c:pt>
                <c:pt idx="41">
                  <c:v>0.2301154</c:v>
                </c:pt>
                <c:pt idx="42">
                  <c:v>0.23764250000000001</c:v>
                </c:pt>
                <c:pt idx="43">
                  <c:v>0.23932329999999999</c:v>
                </c:pt>
                <c:pt idx="44">
                  <c:v>0.23733589999999999</c:v>
                </c:pt>
                <c:pt idx="45">
                  <c:v>0.2355604</c:v>
                </c:pt>
                <c:pt idx="46">
                  <c:v>0.23365420000000001</c:v>
                </c:pt>
                <c:pt idx="47">
                  <c:v>0.22884460000000001</c:v>
                </c:pt>
                <c:pt idx="48">
                  <c:v>0.22000620000000001</c:v>
                </c:pt>
                <c:pt idx="49">
                  <c:v>0.22011530000000001</c:v>
                </c:pt>
                <c:pt idx="50">
                  <c:v>0.23196739999999999</c:v>
                </c:pt>
                <c:pt idx="51">
                  <c:v>0.23934069999999999</c:v>
                </c:pt>
                <c:pt idx="52">
                  <c:v>0.23366529999999999</c:v>
                </c:pt>
                <c:pt idx="53">
                  <c:v>0.22590679999999999</c:v>
                </c:pt>
                <c:pt idx="54">
                  <c:v>0.22656970000000001</c:v>
                </c:pt>
                <c:pt idx="55">
                  <c:v>0.2241474</c:v>
                </c:pt>
                <c:pt idx="56">
                  <c:v>0.21579690000000001</c:v>
                </c:pt>
                <c:pt idx="57">
                  <c:v>0.2163804</c:v>
                </c:pt>
                <c:pt idx="58">
                  <c:v>0.22404389999999999</c:v>
                </c:pt>
                <c:pt idx="59">
                  <c:v>0.22430310000000001</c:v>
                </c:pt>
                <c:pt idx="60">
                  <c:v>0.21415600000000001</c:v>
                </c:pt>
                <c:pt idx="61">
                  <c:v>0.20579359999999999</c:v>
                </c:pt>
                <c:pt idx="62">
                  <c:v>0.20996590000000001</c:v>
                </c:pt>
                <c:pt idx="63">
                  <c:v>0.21596180000000001</c:v>
                </c:pt>
                <c:pt idx="64">
                  <c:v>0.21281320000000001</c:v>
                </c:pt>
                <c:pt idx="65">
                  <c:v>0.21003540000000001</c:v>
                </c:pt>
                <c:pt idx="66">
                  <c:v>0.21096709999999999</c:v>
                </c:pt>
                <c:pt idx="67">
                  <c:v>0.20998149999999999</c:v>
                </c:pt>
                <c:pt idx="68">
                  <c:v>0.20628779999999999</c:v>
                </c:pt>
                <c:pt idx="69">
                  <c:v>0.20323830000000001</c:v>
                </c:pt>
                <c:pt idx="70">
                  <c:v>0.20252700000000001</c:v>
                </c:pt>
                <c:pt idx="71">
                  <c:v>0.20071430000000001</c:v>
                </c:pt>
                <c:pt idx="72">
                  <c:v>0.20203570000000001</c:v>
                </c:pt>
                <c:pt idx="73">
                  <c:v>0.20541880000000001</c:v>
                </c:pt>
                <c:pt idx="74">
                  <c:v>0.20037650000000001</c:v>
                </c:pt>
                <c:pt idx="75">
                  <c:v>0.1918649</c:v>
                </c:pt>
                <c:pt idx="76">
                  <c:v>0.1893292</c:v>
                </c:pt>
                <c:pt idx="77">
                  <c:v>0.18971379999999999</c:v>
                </c:pt>
                <c:pt idx="78">
                  <c:v>0.1926409</c:v>
                </c:pt>
                <c:pt idx="79">
                  <c:v>0.2042378</c:v>
                </c:pt>
                <c:pt idx="80">
                  <c:v>0.2113225</c:v>
                </c:pt>
                <c:pt idx="81">
                  <c:v>0.2005922</c:v>
                </c:pt>
                <c:pt idx="82">
                  <c:v>0.19092290000000001</c:v>
                </c:pt>
                <c:pt idx="83">
                  <c:v>0.19323770000000001</c:v>
                </c:pt>
                <c:pt idx="84">
                  <c:v>0.1947014</c:v>
                </c:pt>
                <c:pt idx="85">
                  <c:v>0.18975249999999999</c:v>
                </c:pt>
                <c:pt idx="86">
                  <c:v>0.17997260000000001</c:v>
                </c:pt>
                <c:pt idx="87">
                  <c:v>0.16890050000000001</c:v>
                </c:pt>
                <c:pt idx="88">
                  <c:v>0.16924130000000001</c:v>
                </c:pt>
                <c:pt idx="89">
                  <c:v>0.1872346</c:v>
                </c:pt>
                <c:pt idx="90">
                  <c:v>0.1989851</c:v>
                </c:pt>
                <c:pt idx="91">
                  <c:v>0.18414510000000001</c:v>
                </c:pt>
                <c:pt idx="92">
                  <c:v>0.16985710000000001</c:v>
                </c:pt>
                <c:pt idx="93">
                  <c:v>0.18145810000000001</c:v>
                </c:pt>
                <c:pt idx="94">
                  <c:v>0.19164919999999999</c:v>
                </c:pt>
                <c:pt idx="95">
                  <c:v>0.18118239999999999</c:v>
                </c:pt>
                <c:pt idx="96">
                  <c:v>0.17489689999999999</c:v>
                </c:pt>
                <c:pt idx="97">
                  <c:v>0.181591</c:v>
                </c:pt>
                <c:pt idx="98">
                  <c:v>0.18149080000000001</c:v>
                </c:pt>
                <c:pt idx="99">
                  <c:v>0.17160410000000001</c:v>
                </c:pt>
                <c:pt idx="100">
                  <c:v>0.16919970000000001</c:v>
                </c:pt>
                <c:pt idx="101">
                  <c:v>0.1747544</c:v>
                </c:pt>
                <c:pt idx="102">
                  <c:v>0.17341029999999999</c:v>
                </c:pt>
                <c:pt idx="103">
                  <c:v>0.17054059999999999</c:v>
                </c:pt>
                <c:pt idx="104">
                  <c:v>0.1722736</c:v>
                </c:pt>
                <c:pt idx="105">
                  <c:v>0.1690065</c:v>
                </c:pt>
                <c:pt idx="106">
                  <c:v>0.16232920000000001</c:v>
                </c:pt>
                <c:pt idx="107">
                  <c:v>0.15971740000000001</c:v>
                </c:pt>
                <c:pt idx="108">
                  <c:v>0.1632808</c:v>
                </c:pt>
                <c:pt idx="109">
                  <c:v>0.16663500000000001</c:v>
                </c:pt>
                <c:pt idx="110">
                  <c:v>0.15671470000000001</c:v>
                </c:pt>
                <c:pt idx="111">
                  <c:v>0.14185020000000001</c:v>
                </c:pt>
                <c:pt idx="112">
                  <c:v>0.1424762</c:v>
                </c:pt>
                <c:pt idx="113">
                  <c:v>0.15345929999999999</c:v>
                </c:pt>
                <c:pt idx="114">
                  <c:v>0.15533459999999999</c:v>
                </c:pt>
                <c:pt idx="115">
                  <c:v>0.14661460000000001</c:v>
                </c:pt>
                <c:pt idx="116">
                  <c:v>0.14288890000000001</c:v>
                </c:pt>
                <c:pt idx="117">
                  <c:v>0.1510099</c:v>
                </c:pt>
                <c:pt idx="118">
                  <c:v>0.16200049999999999</c:v>
                </c:pt>
                <c:pt idx="119">
                  <c:v>0.1594798</c:v>
                </c:pt>
                <c:pt idx="120">
                  <c:v>0.1423075</c:v>
                </c:pt>
                <c:pt idx="121">
                  <c:v>0.13693959999999999</c:v>
                </c:pt>
                <c:pt idx="122">
                  <c:v>0.14652989999999999</c:v>
                </c:pt>
                <c:pt idx="123">
                  <c:v>0.1468518</c:v>
                </c:pt>
                <c:pt idx="124">
                  <c:v>0.14124010000000001</c:v>
                </c:pt>
                <c:pt idx="125">
                  <c:v>0.13831650000000001</c:v>
                </c:pt>
                <c:pt idx="126">
                  <c:v>0.1311428</c:v>
                </c:pt>
                <c:pt idx="127">
                  <c:v>0.1300615</c:v>
                </c:pt>
                <c:pt idx="128">
                  <c:v>0.1375518</c:v>
                </c:pt>
                <c:pt idx="129">
                  <c:v>0.13573879999999999</c:v>
                </c:pt>
                <c:pt idx="130">
                  <c:v>0.1314256</c:v>
                </c:pt>
                <c:pt idx="131">
                  <c:v>0.1367111</c:v>
                </c:pt>
                <c:pt idx="132">
                  <c:v>0.14228250000000001</c:v>
                </c:pt>
                <c:pt idx="133">
                  <c:v>0.1378258</c:v>
                </c:pt>
                <c:pt idx="134">
                  <c:v>0.13023950000000001</c:v>
                </c:pt>
                <c:pt idx="135">
                  <c:v>0.13004669999999999</c:v>
                </c:pt>
                <c:pt idx="136">
                  <c:v>0.12801029999999999</c:v>
                </c:pt>
                <c:pt idx="137">
                  <c:v>0.12830169999999999</c:v>
                </c:pt>
                <c:pt idx="138">
                  <c:v>0.13521040000000001</c:v>
                </c:pt>
                <c:pt idx="139">
                  <c:v>0.1232034</c:v>
                </c:pt>
                <c:pt idx="140">
                  <c:v>0.1018554</c:v>
                </c:pt>
                <c:pt idx="141">
                  <c:v>0.105599</c:v>
                </c:pt>
                <c:pt idx="142">
                  <c:v>0.12596599999999999</c:v>
                </c:pt>
                <c:pt idx="143">
                  <c:v>0.1371434</c:v>
                </c:pt>
                <c:pt idx="144">
                  <c:v>0.13223660000000001</c:v>
                </c:pt>
                <c:pt idx="145">
                  <c:v>0.1218236</c:v>
                </c:pt>
                <c:pt idx="146">
                  <c:v>0.1204374</c:v>
                </c:pt>
                <c:pt idx="147">
                  <c:v>0.12579750000000001</c:v>
                </c:pt>
                <c:pt idx="148">
                  <c:v>0.1225513</c:v>
                </c:pt>
                <c:pt idx="149">
                  <c:v>0.1131675</c:v>
                </c:pt>
                <c:pt idx="150">
                  <c:v>0.1107223</c:v>
                </c:pt>
                <c:pt idx="151">
                  <c:v>0.10849350000000001</c:v>
                </c:pt>
                <c:pt idx="152">
                  <c:v>0.10428179999999999</c:v>
                </c:pt>
                <c:pt idx="153">
                  <c:v>0.11016579999999999</c:v>
                </c:pt>
                <c:pt idx="154">
                  <c:v>0.1195185</c:v>
                </c:pt>
                <c:pt idx="155">
                  <c:v>0.1119516</c:v>
                </c:pt>
                <c:pt idx="156">
                  <c:v>9.8471210000000003E-2</c:v>
                </c:pt>
                <c:pt idx="157">
                  <c:v>0.1094444</c:v>
                </c:pt>
                <c:pt idx="158">
                  <c:v>0.1259817</c:v>
                </c:pt>
                <c:pt idx="159">
                  <c:v>0.115259</c:v>
                </c:pt>
                <c:pt idx="160">
                  <c:v>9.3178189999999994E-2</c:v>
                </c:pt>
                <c:pt idx="161">
                  <c:v>8.7834809999999999E-2</c:v>
                </c:pt>
                <c:pt idx="162">
                  <c:v>0.1021509</c:v>
                </c:pt>
                <c:pt idx="163">
                  <c:v>0.1104434</c:v>
                </c:pt>
                <c:pt idx="164">
                  <c:v>9.5425159999999995E-2</c:v>
                </c:pt>
                <c:pt idx="165">
                  <c:v>8.4789829999999997E-2</c:v>
                </c:pt>
                <c:pt idx="166">
                  <c:v>9.8400669999999996E-2</c:v>
                </c:pt>
                <c:pt idx="167">
                  <c:v>0.1120773</c:v>
                </c:pt>
                <c:pt idx="168">
                  <c:v>0.1114607</c:v>
                </c:pt>
                <c:pt idx="169">
                  <c:v>0.1072261</c:v>
                </c:pt>
                <c:pt idx="170">
                  <c:v>0.10491449999999999</c:v>
                </c:pt>
                <c:pt idx="171">
                  <c:v>0.1037573</c:v>
                </c:pt>
                <c:pt idx="172">
                  <c:v>0.1012953</c:v>
                </c:pt>
                <c:pt idx="173">
                  <c:v>9.7318689999999999E-2</c:v>
                </c:pt>
                <c:pt idx="174">
                  <c:v>9.631729E-2</c:v>
                </c:pt>
                <c:pt idx="175">
                  <c:v>9.7877259999999994E-2</c:v>
                </c:pt>
                <c:pt idx="176">
                  <c:v>9.5379510000000001E-2</c:v>
                </c:pt>
                <c:pt idx="177">
                  <c:v>9.1114619999999993E-2</c:v>
                </c:pt>
                <c:pt idx="178">
                  <c:v>9.4582269999999996E-2</c:v>
                </c:pt>
                <c:pt idx="179">
                  <c:v>0.100964</c:v>
                </c:pt>
                <c:pt idx="180">
                  <c:v>9.5915150000000005E-2</c:v>
                </c:pt>
                <c:pt idx="181">
                  <c:v>8.5341620000000007E-2</c:v>
                </c:pt>
                <c:pt idx="182">
                  <c:v>8.6171310000000001E-2</c:v>
                </c:pt>
                <c:pt idx="183">
                  <c:v>9.1844449999999994E-2</c:v>
                </c:pt>
                <c:pt idx="184">
                  <c:v>9.0887990000000002E-2</c:v>
                </c:pt>
                <c:pt idx="185">
                  <c:v>8.7922970000000003E-2</c:v>
                </c:pt>
                <c:pt idx="186">
                  <c:v>8.6822070000000001E-2</c:v>
                </c:pt>
                <c:pt idx="187">
                  <c:v>8.3068340000000004E-2</c:v>
                </c:pt>
                <c:pt idx="188">
                  <c:v>7.5018799999999997E-2</c:v>
                </c:pt>
                <c:pt idx="189">
                  <c:v>7.8194420000000001E-2</c:v>
                </c:pt>
                <c:pt idx="190">
                  <c:v>8.9285320000000001E-2</c:v>
                </c:pt>
                <c:pt idx="191">
                  <c:v>8.2122769999999998E-2</c:v>
                </c:pt>
                <c:pt idx="192">
                  <c:v>6.9568329999999998E-2</c:v>
                </c:pt>
                <c:pt idx="193">
                  <c:v>7.0857420000000004E-2</c:v>
                </c:pt>
                <c:pt idx="194">
                  <c:v>7.424087E-2</c:v>
                </c:pt>
                <c:pt idx="195">
                  <c:v>7.1610720000000003E-2</c:v>
                </c:pt>
                <c:pt idx="196">
                  <c:v>6.4625409999999994E-2</c:v>
                </c:pt>
                <c:pt idx="197">
                  <c:v>6.7059770000000005E-2</c:v>
                </c:pt>
                <c:pt idx="198">
                  <c:v>8.3110699999999996E-2</c:v>
                </c:pt>
                <c:pt idx="199">
                  <c:v>9.0060550000000003E-2</c:v>
                </c:pt>
                <c:pt idx="200">
                  <c:v>7.9596050000000002E-2</c:v>
                </c:pt>
                <c:pt idx="201">
                  <c:v>6.8831649999999994E-2</c:v>
                </c:pt>
                <c:pt idx="202">
                  <c:v>6.8674589999999994E-2</c:v>
                </c:pt>
                <c:pt idx="203">
                  <c:v>7.1581119999999998E-2</c:v>
                </c:pt>
                <c:pt idx="204">
                  <c:v>7.1572990000000003E-2</c:v>
                </c:pt>
                <c:pt idx="205">
                  <c:v>7.1693859999999998E-2</c:v>
                </c:pt>
                <c:pt idx="206">
                  <c:v>7.2470770000000004E-2</c:v>
                </c:pt>
                <c:pt idx="207">
                  <c:v>7.3392579999999999E-2</c:v>
                </c:pt>
                <c:pt idx="208">
                  <c:v>6.8538639999999998E-2</c:v>
                </c:pt>
                <c:pt idx="209">
                  <c:v>5.8239060000000002E-2</c:v>
                </c:pt>
                <c:pt idx="210">
                  <c:v>5.8486570000000002E-2</c:v>
                </c:pt>
                <c:pt idx="211">
                  <c:v>6.3804360000000004E-2</c:v>
                </c:pt>
                <c:pt idx="212">
                  <c:v>6.1712469999999998E-2</c:v>
                </c:pt>
                <c:pt idx="213">
                  <c:v>6.6517049999999994E-2</c:v>
                </c:pt>
                <c:pt idx="214">
                  <c:v>7.8871830000000004E-2</c:v>
                </c:pt>
                <c:pt idx="215">
                  <c:v>7.9636769999999996E-2</c:v>
                </c:pt>
                <c:pt idx="216">
                  <c:v>6.8076310000000001E-2</c:v>
                </c:pt>
                <c:pt idx="217">
                  <c:v>6.2696909999999995E-2</c:v>
                </c:pt>
                <c:pt idx="218">
                  <c:v>7.1084309999999998E-2</c:v>
                </c:pt>
                <c:pt idx="219">
                  <c:v>7.6286599999999996E-2</c:v>
                </c:pt>
                <c:pt idx="220">
                  <c:v>6.7956249999999996E-2</c:v>
                </c:pt>
                <c:pt idx="221">
                  <c:v>5.8278580000000003E-2</c:v>
                </c:pt>
                <c:pt idx="222">
                  <c:v>5.8408120000000001E-2</c:v>
                </c:pt>
                <c:pt idx="223">
                  <c:v>6.2583E-2</c:v>
                </c:pt>
                <c:pt idx="224">
                  <c:v>6.1159739999999997E-2</c:v>
                </c:pt>
                <c:pt idx="225">
                  <c:v>5.9576589999999999E-2</c:v>
                </c:pt>
                <c:pt idx="226">
                  <c:v>6.4985539999999994E-2</c:v>
                </c:pt>
                <c:pt idx="227">
                  <c:v>6.8805169999999999E-2</c:v>
                </c:pt>
                <c:pt idx="228">
                  <c:v>6.5582539999999995E-2</c:v>
                </c:pt>
                <c:pt idx="229">
                  <c:v>6.6183580000000006E-2</c:v>
                </c:pt>
                <c:pt idx="230">
                  <c:v>7.2195060000000005E-2</c:v>
                </c:pt>
                <c:pt idx="231">
                  <c:v>6.4720490000000006E-2</c:v>
                </c:pt>
                <c:pt idx="232">
                  <c:v>5.3926120000000001E-2</c:v>
                </c:pt>
                <c:pt idx="233">
                  <c:v>7.3761610000000005E-2</c:v>
                </c:pt>
                <c:pt idx="234">
                  <c:v>9.4162140000000005E-2</c:v>
                </c:pt>
                <c:pt idx="235">
                  <c:v>7.502412E-2</c:v>
                </c:pt>
                <c:pt idx="236">
                  <c:v>4.883643E-2</c:v>
                </c:pt>
                <c:pt idx="237">
                  <c:v>4.6575199999999997E-2</c:v>
                </c:pt>
                <c:pt idx="238">
                  <c:v>5.9569950000000003E-2</c:v>
                </c:pt>
                <c:pt idx="239">
                  <c:v>6.3738119999999995E-2</c:v>
                </c:pt>
                <c:pt idx="240">
                  <c:v>5.5665470000000002E-2</c:v>
                </c:pt>
                <c:pt idx="241">
                  <c:v>5.8579989999999998E-2</c:v>
                </c:pt>
                <c:pt idx="242">
                  <c:v>6.6324389999999997E-2</c:v>
                </c:pt>
                <c:pt idx="243">
                  <c:v>6.1571000000000001E-2</c:v>
                </c:pt>
                <c:pt idx="244">
                  <c:v>5.5568529999999998E-2</c:v>
                </c:pt>
                <c:pt idx="245">
                  <c:v>6.1981870000000001E-2</c:v>
                </c:pt>
                <c:pt idx="246">
                  <c:v>7.5381340000000005E-2</c:v>
                </c:pt>
                <c:pt idx="247">
                  <c:v>7.5471650000000001E-2</c:v>
                </c:pt>
                <c:pt idx="248">
                  <c:v>5.4087570000000001E-2</c:v>
                </c:pt>
                <c:pt idx="249">
                  <c:v>3.9179400000000003E-2</c:v>
                </c:pt>
                <c:pt idx="250">
                  <c:v>5.1538170000000001E-2</c:v>
                </c:pt>
                <c:pt idx="251">
                  <c:v>6.3236470000000003E-2</c:v>
                </c:pt>
                <c:pt idx="252">
                  <c:v>5.5202960000000002E-2</c:v>
                </c:pt>
                <c:pt idx="253">
                  <c:v>4.8121799999999999E-2</c:v>
                </c:pt>
                <c:pt idx="254">
                  <c:v>5.0392439999999997E-2</c:v>
                </c:pt>
                <c:pt idx="255">
                  <c:v>5.0054290000000001E-2</c:v>
                </c:pt>
                <c:pt idx="256">
                  <c:v>4.6971369999999998E-2</c:v>
                </c:pt>
                <c:pt idx="257">
                  <c:v>4.9500559999999999E-2</c:v>
                </c:pt>
                <c:pt idx="258">
                  <c:v>5.50941E-2</c:v>
                </c:pt>
                <c:pt idx="259">
                  <c:v>5.2796360000000001E-2</c:v>
                </c:pt>
                <c:pt idx="260">
                  <c:v>4.5732759999999997E-2</c:v>
                </c:pt>
                <c:pt idx="261">
                  <c:v>4.6830190000000001E-2</c:v>
                </c:pt>
                <c:pt idx="262">
                  <c:v>4.9024199999999997E-2</c:v>
                </c:pt>
                <c:pt idx="263">
                  <c:v>4.0395239999999999E-2</c:v>
                </c:pt>
                <c:pt idx="264">
                  <c:v>3.0813130000000001E-2</c:v>
                </c:pt>
                <c:pt idx="265">
                  <c:v>3.2196259999999997E-2</c:v>
                </c:pt>
                <c:pt idx="266">
                  <c:v>3.8275709999999998E-2</c:v>
                </c:pt>
                <c:pt idx="267">
                  <c:v>4.3678809999999998E-2</c:v>
                </c:pt>
                <c:pt idx="268">
                  <c:v>4.9480139999999999E-2</c:v>
                </c:pt>
                <c:pt idx="269">
                  <c:v>5.209623E-2</c:v>
                </c:pt>
                <c:pt idx="270">
                  <c:v>5.4706810000000002E-2</c:v>
                </c:pt>
                <c:pt idx="271">
                  <c:v>5.4505150000000002E-2</c:v>
                </c:pt>
                <c:pt idx="272">
                  <c:v>4.6053709999999998E-2</c:v>
                </c:pt>
                <c:pt idx="273">
                  <c:v>4.1833929999999998E-2</c:v>
                </c:pt>
                <c:pt idx="274">
                  <c:v>4.4793659999999999E-2</c:v>
                </c:pt>
                <c:pt idx="275">
                  <c:v>4.3405350000000002E-2</c:v>
                </c:pt>
                <c:pt idx="276">
                  <c:v>3.9320720000000003E-2</c:v>
                </c:pt>
                <c:pt idx="277">
                  <c:v>4.1712069999999997E-2</c:v>
                </c:pt>
                <c:pt idx="278">
                  <c:v>4.826855E-2</c:v>
                </c:pt>
                <c:pt idx="279">
                  <c:v>4.8106940000000001E-2</c:v>
                </c:pt>
                <c:pt idx="280">
                  <c:v>3.8789369999999997E-2</c:v>
                </c:pt>
                <c:pt idx="281">
                  <c:v>3.9527920000000001E-2</c:v>
                </c:pt>
                <c:pt idx="282">
                  <c:v>5.0452070000000002E-2</c:v>
                </c:pt>
                <c:pt idx="283">
                  <c:v>4.5833020000000002E-2</c:v>
                </c:pt>
                <c:pt idx="284">
                  <c:v>4.0535250000000002E-2</c:v>
                </c:pt>
                <c:pt idx="285">
                  <c:v>5.3089740000000003E-2</c:v>
                </c:pt>
                <c:pt idx="286">
                  <c:v>5.786231E-2</c:v>
                </c:pt>
                <c:pt idx="287">
                  <c:v>4.4238970000000002E-2</c:v>
                </c:pt>
                <c:pt idx="288">
                  <c:v>3.165345E-2</c:v>
                </c:pt>
                <c:pt idx="289">
                  <c:v>3.107265E-2</c:v>
                </c:pt>
                <c:pt idx="290">
                  <c:v>4.0082680000000002E-2</c:v>
                </c:pt>
                <c:pt idx="291">
                  <c:v>4.6429900000000003E-2</c:v>
                </c:pt>
                <c:pt idx="292">
                  <c:v>4.266267E-2</c:v>
                </c:pt>
                <c:pt idx="293">
                  <c:v>3.7366999999999997E-2</c:v>
                </c:pt>
                <c:pt idx="294">
                  <c:v>3.4103290000000001E-2</c:v>
                </c:pt>
                <c:pt idx="295">
                  <c:v>3.633985E-2</c:v>
                </c:pt>
                <c:pt idx="296">
                  <c:v>4.201448E-2</c:v>
                </c:pt>
                <c:pt idx="297">
                  <c:v>3.879461E-2</c:v>
                </c:pt>
                <c:pt idx="298">
                  <c:v>3.4648329999999998E-2</c:v>
                </c:pt>
                <c:pt idx="299">
                  <c:v>3.6193080000000002E-2</c:v>
                </c:pt>
                <c:pt idx="300">
                  <c:v>3.5557730000000003E-2</c:v>
                </c:pt>
                <c:pt idx="301">
                  <c:v>3.6974550000000002E-2</c:v>
                </c:pt>
                <c:pt idx="302">
                  <c:v>4.1108239999999997E-2</c:v>
                </c:pt>
                <c:pt idx="303">
                  <c:v>3.6174900000000003E-2</c:v>
                </c:pt>
                <c:pt idx="304">
                  <c:v>2.517575E-2</c:v>
                </c:pt>
                <c:pt idx="305">
                  <c:v>2.5577860000000001E-2</c:v>
                </c:pt>
                <c:pt idx="306">
                  <c:v>3.8322410000000001E-2</c:v>
                </c:pt>
                <c:pt idx="307">
                  <c:v>4.2081319999999998E-2</c:v>
                </c:pt>
                <c:pt idx="308">
                  <c:v>3.031681E-2</c:v>
                </c:pt>
                <c:pt idx="309">
                  <c:v>2.1957830000000001E-2</c:v>
                </c:pt>
                <c:pt idx="310">
                  <c:v>2.3743190000000001E-2</c:v>
                </c:pt>
                <c:pt idx="311">
                  <c:v>2.2609069999999998E-2</c:v>
                </c:pt>
                <c:pt idx="312">
                  <c:v>1.52078E-2</c:v>
                </c:pt>
                <c:pt idx="313">
                  <c:v>1.420162E-2</c:v>
                </c:pt>
                <c:pt idx="314">
                  <c:v>2.915092E-2</c:v>
                </c:pt>
                <c:pt idx="315">
                  <c:v>5.3321489999999999E-2</c:v>
                </c:pt>
                <c:pt idx="316">
                  <c:v>6.3552200000000003E-2</c:v>
                </c:pt>
                <c:pt idx="317">
                  <c:v>5.3938239999999998E-2</c:v>
                </c:pt>
                <c:pt idx="318">
                  <c:v>4.7773299999999998E-2</c:v>
                </c:pt>
                <c:pt idx="319">
                  <c:v>4.501513E-2</c:v>
                </c:pt>
                <c:pt idx="320">
                  <c:v>3.2049660000000001E-2</c:v>
                </c:pt>
                <c:pt idx="321">
                  <c:v>2.5130670000000001E-2</c:v>
                </c:pt>
                <c:pt idx="322">
                  <c:v>3.050083E-2</c:v>
                </c:pt>
                <c:pt idx="323">
                  <c:v>3.2119839999999997E-2</c:v>
                </c:pt>
                <c:pt idx="324">
                  <c:v>2.9150639999999998E-2</c:v>
                </c:pt>
                <c:pt idx="325">
                  <c:v>2.7320469999999999E-2</c:v>
                </c:pt>
                <c:pt idx="326">
                  <c:v>3.2087409999999997E-2</c:v>
                </c:pt>
                <c:pt idx="327">
                  <c:v>4.4987850000000003E-2</c:v>
                </c:pt>
                <c:pt idx="328">
                  <c:v>4.8081329999999999E-2</c:v>
                </c:pt>
                <c:pt idx="329">
                  <c:v>3.728186E-2</c:v>
                </c:pt>
                <c:pt idx="330">
                  <c:v>3.1245579999999998E-2</c:v>
                </c:pt>
                <c:pt idx="331">
                  <c:v>2.784824E-2</c:v>
                </c:pt>
                <c:pt idx="332">
                  <c:v>2.1277910000000001E-2</c:v>
                </c:pt>
                <c:pt idx="333">
                  <c:v>2.1335369999999999E-2</c:v>
                </c:pt>
                <c:pt idx="334">
                  <c:v>2.339455E-2</c:v>
                </c:pt>
                <c:pt idx="335">
                  <c:v>2.043099E-2</c:v>
                </c:pt>
                <c:pt idx="336">
                  <c:v>1.971448E-2</c:v>
                </c:pt>
                <c:pt idx="337">
                  <c:v>2.5580410000000001E-2</c:v>
                </c:pt>
                <c:pt idx="338">
                  <c:v>2.9899309999999998E-2</c:v>
                </c:pt>
                <c:pt idx="339">
                  <c:v>2.5624910000000001E-2</c:v>
                </c:pt>
                <c:pt idx="340">
                  <c:v>2.50049E-2</c:v>
                </c:pt>
                <c:pt idx="341">
                  <c:v>3.287383E-2</c:v>
                </c:pt>
                <c:pt idx="342">
                  <c:v>3.5822729999999997E-2</c:v>
                </c:pt>
                <c:pt idx="343">
                  <c:v>3.1362050000000002E-2</c:v>
                </c:pt>
                <c:pt idx="344">
                  <c:v>2.384176E-2</c:v>
                </c:pt>
                <c:pt idx="345">
                  <c:v>2.032171E-2</c:v>
                </c:pt>
                <c:pt idx="346">
                  <c:v>2.379115E-2</c:v>
                </c:pt>
                <c:pt idx="347">
                  <c:v>2.424053E-2</c:v>
                </c:pt>
                <c:pt idx="348">
                  <c:v>1.965304E-2</c:v>
                </c:pt>
                <c:pt idx="349">
                  <c:v>1.703236E-2</c:v>
                </c:pt>
                <c:pt idx="350">
                  <c:v>1.7148239999999999E-2</c:v>
                </c:pt>
                <c:pt idx="351">
                  <c:v>1.4679299999999999E-2</c:v>
                </c:pt>
                <c:pt idx="352">
                  <c:v>1.1200740000000001E-2</c:v>
                </c:pt>
                <c:pt idx="353">
                  <c:v>1.5668680000000001E-2</c:v>
                </c:pt>
                <c:pt idx="354">
                  <c:v>2.1907119999999999E-2</c:v>
                </c:pt>
                <c:pt idx="355">
                  <c:v>1.20298E-2</c:v>
                </c:pt>
                <c:pt idx="356">
                  <c:v>-1.1250520000000001E-3</c:v>
                </c:pt>
                <c:pt idx="357">
                  <c:v>1.0111210000000001E-2</c:v>
                </c:pt>
                <c:pt idx="358">
                  <c:v>2.7493299999999998E-2</c:v>
                </c:pt>
                <c:pt idx="359">
                  <c:v>3.0054359999999999E-2</c:v>
                </c:pt>
                <c:pt idx="360">
                  <c:v>3.1716010000000003E-2</c:v>
                </c:pt>
                <c:pt idx="361">
                  <c:v>2.890154E-2</c:v>
                </c:pt>
                <c:pt idx="362">
                  <c:v>1.799823E-2</c:v>
                </c:pt>
                <c:pt idx="363">
                  <c:v>1.999832E-2</c:v>
                </c:pt>
                <c:pt idx="364">
                  <c:v>3.3294150000000002E-2</c:v>
                </c:pt>
                <c:pt idx="365">
                  <c:v>4.3177409999999999E-2</c:v>
                </c:pt>
                <c:pt idx="366">
                  <c:v>5.0026679999999997E-2</c:v>
                </c:pt>
                <c:pt idx="367">
                  <c:v>4.6366049999999999E-2</c:v>
                </c:pt>
                <c:pt idx="368">
                  <c:v>2.7479010000000002E-2</c:v>
                </c:pt>
                <c:pt idx="369">
                  <c:v>1.2960360000000001E-2</c:v>
                </c:pt>
                <c:pt idx="370">
                  <c:v>1.5378370000000001E-2</c:v>
                </c:pt>
                <c:pt idx="371">
                  <c:v>1.8884060000000001E-2</c:v>
                </c:pt>
                <c:pt idx="372">
                  <c:v>1.6555489999999999E-2</c:v>
                </c:pt>
                <c:pt idx="373">
                  <c:v>2.2063280000000001E-2</c:v>
                </c:pt>
                <c:pt idx="374">
                  <c:v>3.4799440000000001E-2</c:v>
                </c:pt>
                <c:pt idx="375">
                  <c:v>4.1415920000000002E-2</c:v>
                </c:pt>
                <c:pt idx="376">
                  <c:v>3.5624799999999998E-2</c:v>
                </c:pt>
                <c:pt idx="377">
                  <c:v>2.961722E-2</c:v>
                </c:pt>
                <c:pt idx="378">
                  <c:v>3.4501690000000002E-2</c:v>
                </c:pt>
                <c:pt idx="379">
                  <c:v>3.6817610000000001E-2</c:v>
                </c:pt>
                <c:pt idx="380">
                  <c:v>2.9909769999999999E-2</c:v>
                </c:pt>
                <c:pt idx="381">
                  <c:v>2.5330800000000001E-2</c:v>
                </c:pt>
                <c:pt idx="382">
                  <c:v>2.4937040000000001E-2</c:v>
                </c:pt>
                <c:pt idx="383">
                  <c:v>1.7904659999999999E-2</c:v>
                </c:pt>
                <c:pt idx="384">
                  <c:v>5.1421879999999998E-3</c:v>
                </c:pt>
                <c:pt idx="385">
                  <c:v>2.473102E-3</c:v>
                </c:pt>
                <c:pt idx="386">
                  <c:v>1.2934019999999999E-2</c:v>
                </c:pt>
                <c:pt idx="387">
                  <c:v>2.3084549999999999E-2</c:v>
                </c:pt>
                <c:pt idx="388">
                  <c:v>2.2036509999999999E-2</c:v>
                </c:pt>
                <c:pt idx="389">
                  <c:v>1.263183E-2</c:v>
                </c:pt>
                <c:pt idx="390">
                  <c:v>8.8981990000000007E-3</c:v>
                </c:pt>
                <c:pt idx="391">
                  <c:v>1.109832E-2</c:v>
                </c:pt>
                <c:pt idx="392">
                  <c:v>1.1756330000000001E-2</c:v>
                </c:pt>
                <c:pt idx="393">
                  <c:v>1.8308899999999999E-2</c:v>
                </c:pt>
                <c:pt idx="394">
                  <c:v>2.5873400000000001E-2</c:v>
                </c:pt>
                <c:pt idx="395">
                  <c:v>1.9542420000000001E-2</c:v>
                </c:pt>
                <c:pt idx="396">
                  <c:v>1.2676120000000001E-2</c:v>
                </c:pt>
                <c:pt idx="397">
                  <c:v>2.2129599999999999E-2</c:v>
                </c:pt>
                <c:pt idx="398">
                  <c:v>3.128044E-2</c:v>
                </c:pt>
                <c:pt idx="399">
                  <c:v>2.3366399999999999E-2</c:v>
                </c:pt>
                <c:pt idx="400">
                  <c:v>8.8882379999999997E-3</c:v>
                </c:pt>
                <c:pt idx="401">
                  <c:v>3.0862419999999999E-3</c:v>
                </c:pt>
                <c:pt idx="402">
                  <c:v>1.139368E-2</c:v>
                </c:pt>
                <c:pt idx="403">
                  <c:v>2.1596810000000001E-2</c:v>
                </c:pt>
                <c:pt idx="404">
                  <c:v>2.0868999999999999E-2</c:v>
                </c:pt>
                <c:pt idx="405">
                  <c:v>2.0930239999999999E-2</c:v>
                </c:pt>
                <c:pt idx="406">
                  <c:v>2.8209809999999998E-2</c:v>
                </c:pt>
                <c:pt idx="407">
                  <c:v>2.966454E-2</c:v>
                </c:pt>
                <c:pt idx="408">
                  <c:v>2.5940700000000001E-2</c:v>
                </c:pt>
                <c:pt idx="409">
                  <c:v>2.9482149999999999E-2</c:v>
                </c:pt>
                <c:pt idx="410">
                  <c:v>2.8749960000000001E-2</c:v>
                </c:pt>
                <c:pt idx="411">
                  <c:v>1.3145499999999999E-2</c:v>
                </c:pt>
                <c:pt idx="412">
                  <c:v>7.4969499999999996E-3</c:v>
                </c:pt>
                <c:pt idx="413">
                  <c:v>2.0803599999999998E-2</c:v>
                </c:pt>
                <c:pt idx="414">
                  <c:v>2.7250360000000001E-2</c:v>
                </c:pt>
                <c:pt idx="415">
                  <c:v>1.7343600000000001E-2</c:v>
                </c:pt>
                <c:pt idx="416">
                  <c:v>1.047213E-2</c:v>
                </c:pt>
                <c:pt idx="417">
                  <c:v>1.689303E-2</c:v>
                </c:pt>
                <c:pt idx="418">
                  <c:v>2.358352E-2</c:v>
                </c:pt>
                <c:pt idx="419">
                  <c:v>1.9013430000000001E-2</c:v>
                </c:pt>
                <c:pt idx="420">
                  <c:v>3.5584980000000002E-3</c:v>
                </c:pt>
                <c:pt idx="421">
                  <c:v>-8.094136E-3</c:v>
                </c:pt>
                <c:pt idx="422">
                  <c:v>2.8324470000000001E-3</c:v>
                </c:pt>
                <c:pt idx="423">
                  <c:v>2.346471E-2</c:v>
                </c:pt>
                <c:pt idx="424">
                  <c:v>2.716176E-2</c:v>
                </c:pt>
                <c:pt idx="425">
                  <c:v>1.9865029999999999E-2</c:v>
                </c:pt>
                <c:pt idx="426">
                  <c:v>1.3514119999999999E-2</c:v>
                </c:pt>
                <c:pt idx="427">
                  <c:v>7.2879279999999999E-3</c:v>
                </c:pt>
                <c:pt idx="428">
                  <c:v>5.6875149999999998E-3</c:v>
                </c:pt>
                <c:pt idx="429">
                  <c:v>1.4514620000000001E-2</c:v>
                </c:pt>
                <c:pt idx="430">
                  <c:v>2.6260760000000001E-2</c:v>
                </c:pt>
                <c:pt idx="431">
                  <c:v>1.7099429999999999E-2</c:v>
                </c:pt>
                <c:pt idx="432">
                  <c:v>-2.3433220000000001E-3</c:v>
                </c:pt>
                <c:pt idx="433">
                  <c:v>5.8506490000000003E-3</c:v>
                </c:pt>
                <c:pt idx="434">
                  <c:v>2.5935529999999998E-2</c:v>
                </c:pt>
                <c:pt idx="435">
                  <c:v>2.5550380000000001E-2</c:v>
                </c:pt>
                <c:pt idx="436">
                  <c:v>1.389423E-2</c:v>
                </c:pt>
                <c:pt idx="437">
                  <c:v>1.0756150000000001E-2</c:v>
                </c:pt>
                <c:pt idx="438">
                  <c:v>1.9415189999999999E-2</c:v>
                </c:pt>
                <c:pt idx="439">
                  <c:v>2.2437530000000001E-2</c:v>
                </c:pt>
                <c:pt idx="440">
                  <c:v>1.164803E-2</c:v>
                </c:pt>
                <c:pt idx="441">
                  <c:v>6.2180259999999995E-4</c:v>
                </c:pt>
                <c:pt idx="442">
                  <c:v>-3.0387700000000001E-3</c:v>
                </c:pt>
                <c:pt idx="443">
                  <c:v>1.475304E-3</c:v>
                </c:pt>
                <c:pt idx="444">
                  <c:v>1.1218830000000001E-2</c:v>
                </c:pt>
                <c:pt idx="445">
                  <c:v>1.896314E-2</c:v>
                </c:pt>
                <c:pt idx="446">
                  <c:v>2.0195689999999999E-2</c:v>
                </c:pt>
                <c:pt idx="447">
                  <c:v>1.209228E-2</c:v>
                </c:pt>
                <c:pt idx="448">
                  <c:v>-3.1739870000000001E-4</c:v>
                </c:pt>
                <c:pt idx="449">
                  <c:v>6.396641E-4</c:v>
                </c:pt>
                <c:pt idx="450">
                  <c:v>1.3294220000000001E-2</c:v>
                </c:pt>
                <c:pt idx="451">
                  <c:v>1.065523E-2</c:v>
                </c:pt>
                <c:pt idx="452">
                  <c:v>-4.9935769999999999E-3</c:v>
                </c:pt>
                <c:pt idx="453">
                  <c:v>-6.4396289999999997E-3</c:v>
                </c:pt>
                <c:pt idx="454">
                  <c:v>8.160891E-3</c:v>
                </c:pt>
                <c:pt idx="455">
                  <c:v>1.8893989999999999E-2</c:v>
                </c:pt>
                <c:pt idx="456">
                  <c:v>1.8782239999999999E-2</c:v>
                </c:pt>
                <c:pt idx="457">
                  <c:v>2.1301090000000002E-2</c:v>
                </c:pt>
                <c:pt idx="458">
                  <c:v>2.7187659999999999E-2</c:v>
                </c:pt>
                <c:pt idx="459">
                  <c:v>2.3297040000000001E-2</c:v>
                </c:pt>
                <c:pt idx="460">
                  <c:v>1.155958E-2</c:v>
                </c:pt>
                <c:pt idx="461">
                  <c:v>4.3914449999999999E-3</c:v>
                </c:pt>
                <c:pt idx="462">
                  <c:v>7.7424950000000003E-3</c:v>
                </c:pt>
                <c:pt idx="463">
                  <c:v>1.43541E-2</c:v>
                </c:pt>
                <c:pt idx="464">
                  <c:v>1.656407E-2</c:v>
                </c:pt>
                <c:pt idx="465">
                  <c:v>1.8316140000000002E-2</c:v>
                </c:pt>
                <c:pt idx="466">
                  <c:v>2.1284089999999999E-2</c:v>
                </c:pt>
                <c:pt idx="467">
                  <c:v>1.8942110000000002E-2</c:v>
                </c:pt>
                <c:pt idx="468">
                  <c:v>1.226757E-2</c:v>
                </c:pt>
                <c:pt idx="469">
                  <c:v>6.5055750000000004E-3</c:v>
                </c:pt>
                <c:pt idx="470">
                  <c:v>5.3522719999999999E-3</c:v>
                </c:pt>
                <c:pt idx="471">
                  <c:v>1.190545E-2</c:v>
                </c:pt>
                <c:pt idx="472">
                  <c:v>1.2887940000000001E-2</c:v>
                </c:pt>
                <c:pt idx="473">
                  <c:v>4.0472399999999997E-3</c:v>
                </c:pt>
                <c:pt idx="474">
                  <c:v>7.2589239999999999E-3</c:v>
                </c:pt>
                <c:pt idx="475">
                  <c:v>1.9072780000000001E-2</c:v>
                </c:pt>
                <c:pt idx="476">
                  <c:v>1.4563410000000001E-2</c:v>
                </c:pt>
                <c:pt idx="477">
                  <c:v>5.0123140000000004E-3</c:v>
                </c:pt>
                <c:pt idx="478">
                  <c:v>1.0891339999999999E-2</c:v>
                </c:pt>
                <c:pt idx="479">
                  <c:v>2.0068470000000001E-2</c:v>
                </c:pt>
                <c:pt idx="480">
                  <c:v>2.227556E-2</c:v>
                </c:pt>
                <c:pt idx="481">
                  <c:v>1.6238820000000001E-2</c:v>
                </c:pt>
                <c:pt idx="482">
                  <c:v>2.2115569999999998E-3</c:v>
                </c:pt>
                <c:pt idx="483">
                  <c:v>-3.4371520000000002E-3</c:v>
                </c:pt>
                <c:pt idx="484">
                  <c:v>5.3989329999999999E-3</c:v>
                </c:pt>
                <c:pt idx="485">
                  <c:v>1.120174E-2</c:v>
                </c:pt>
                <c:pt idx="486">
                  <c:v>1.144445E-2</c:v>
                </c:pt>
                <c:pt idx="487">
                  <c:v>1.6972399999999999E-2</c:v>
                </c:pt>
                <c:pt idx="488">
                  <c:v>1.787414E-2</c:v>
                </c:pt>
                <c:pt idx="489">
                  <c:v>1.26623E-2</c:v>
                </c:pt>
                <c:pt idx="490">
                  <c:v>1.5510319999999999E-2</c:v>
                </c:pt>
                <c:pt idx="491">
                  <c:v>1.5130670000000001E-2</c:v>
                </c:pt>
                <c:pt idx="492">
                  <c:v>5.899924E-3</c:v>
                </c:pt>
                <c:pt idx="493">
                  <c:v>6.7059019999999997E-3</c:v>
                </c:pt>
                <c:pt idx="494">
                  <c:v>1.0656270000000001E-2</c:v>
                </c:pt>
                <c:pt idx="495">
                  <c:v>5.2741960000000001E-3</c:v>
                </c:pt>
                <c:pt idx="496">
                  <c:v>5.9827860000000004E-3</c:v>
                </c:pt>
                <c:pt idx="497">
                  <c:v>1.6402710000000001E-2</c:v>
                </c:pt>
                <c:pt idx="498">
                  <c:v>2.2488520000000001E-2</c:v>
                </c:pt>
                <c:pt idx="499">
                  <c:v>1.478082E-2</c:v>
                </c:pt>
                <c:pt idx="500">
                  <c:v>1.3794230000000001E-3</c:v>
                </c:pt>
                <c:pt idx="501">
                  <c:v>1.194557E-3</c:v>
                </c:pt>
                <c:pt idx="502">
                  <c:v>1.1055840000000001E-2</c:v>
                </c:pt>
                <c:pt idx="503">
                  <c:v>1.6790289999999999E-2</c:v>
                </c:pt>
                <c:pt idx="504">
                  <c:v>1.485128E-2</c:v>
                </c:pt>
                <c:pt idx="505">
                  <c:v>1.0909439999999999E-2</c:v>
                </c:pt>
                <c:pt idx="506">
                  <c:v>9.358089E-3</c:v>
                </c:pt>
                <c:pt idx="507">
                  <c:v>3.082366E-3</c:v>
                </c:pt>
                <c:pt idx="508">
                  <c:v>-4.2010719999999998E-4</c:v>
                </c:pt>
                <c:pt idx="509">
                  <c:v>1.145317E-2</c:v>
                </c:pt>
                <c:pt idx="510">
                  <c:v>1.915418E-2</c:v>
                </c:pt>
                <c:pt idx="511">
                  <c:v>6.0971139999999998E-3</c:v>
                </c:pt>
                <c:pt idx="512">
                  <c:v>-7.2854030000000002E-3</c:v>
                </c:pt>
                <c:pt idx="513">
                  <c:v>-1.2079700000000001E-3</c:v>
                </c:pt>
                <c:pt idx="514">
                  <c:v>1.418238E-2</c:v>
                </c:pt>
                <c:pt idx="515">
                  <c:v>1.809856E-2</c:v>
                </c:pt>
                <c:pt idx="516">
                  <c:v>5.3345270000000004E-3</c:v>
                </c:pt>
                <c:pt idx="517">
                  <c:v>-9.6094749999999993E-3</c:v>
                </c:pt>
                <c:pt idx="518">
                  <c:v>-1.211287E-2</c:v>
                </c:pt>
                <c:pt idx="519">
                  <c:v>-3.5960509999999998E-3</c:v>
                </c:pt>
                <c:pt idx="520">
                  <c:v>4.2981750000000004E-3</c:v>
                </c:pt>
                <c:pt idx="521">
                  <c:v>9.8999959999999994E-3</c:v>
                </c:pt>
                <c:pt idx="522">
                  <c:v>1.7311980000000001E-2</c:v>
                </c:pt>
                <c:pt idx="523">
                  <c:v>1.6735110000000001E-2</c:v>
                </c:pt>
                <c:pt idx="524">
                  <c:v>5.8578249999999997E-3</c:v>
                </c:pt>
                <c:pt idx="525">
                  <c:v>2.0013710000000001E-3</c:v>
                </c:pt>
                <c:pt idx="526">
                  <c:v>4.8376000000000001E-3</c:v>
                </c:pt>
                <c:pt idx="527">
                  <c:v>2.924092E-4</c:v>
                </c:pt>
                <c:pt idx="528">
                  <c:v>-2.941127E-3</c:v>
                </c:pt>
                <c:pt idx="529">
                  <c:v>-9.4798080000000002E-4</c:v>
                </c:pt>
                <c:pt idx="530">
                  <c:v>-6.9174600000000003E-3</c:v>
                </c:pt>
                <c:pt idx="531">
                  <c:v>-1.5349959999999999E-2</c:v>
                </c:pt>
                <c:pt idx="532">
                  <c:v>-1.4523680000000001E-2</c:v>
                </c:pt>
                <c:pt idx="533">
                  <c:v>-3.6195789999999999E-3</c:v>
                </c:pt>
                <c:pt idx="534">
                  <c:v>8.0397869999999996E-3</c:v>
                </c:pt>
                <c:pt idx="535">
                  <c:v>8.9864769999999997E-3</c:v>
                </c:pt>
                <c:pt idx="536">
                  <c:v>7.3421290000000002E-3</c:v>
                </c:pt>
                <c:pt idx="537">
                  <c:v>1.092537E-2</c:v>
                </c:pt>
                <c:pt idx="538">
                  <c:v>1.089145E-2</c:v>
                </c:pt>
                <c:pt idx="539">
                  <c:v>1.43367E-3</c:v>
                </c:pt>
                <c:pt idx="540">
                  <c:v>-1.237211E-2</c:v>
                </c:pt>
                <c:pt idx="541">
                  <c:v>-1.757334E-2</c:v>
                </c:pt>
                <c:pt idx="542">
                  <c:v>-4.001821E-3</c:v>
                </c:pt>
                <c:pt idx="543">
                  <c:v>1.219725E-2</c:v>
                </c:pt>
                <c:pt idx="544">
                  <c:v>9.0594560000000005E-3</c:v>
                </c:pt>
                <c:pt idx="545">
                  <c:v>6.150544E-3</c:v>
                </c:pt>
                <c:pt idx="546">
                  <c:v>1.9806270000000001E-2</c:v>
                </c:pt>
                <c:pt idx="547">
                  <c:v>2.426973E-2</c:v>
                </c:pt>
                <c:pt idx="548">
                  <c:v>1.1547780000000001E-2</c:v>
                </c:pt>
                <c:pt idx="549">
                  <c:v>5.6712009999999998E-4</c:v>
                </c:pt>
                <c:pt idx="550">
                  <c:v>-3.594477E-3</c:v>
                </c:pt>
                <c:pt idx="551">
                  <c:v>-2.4452419999999998E-3</c:v>
                </c:pt>
                <c:pt idx="552">
                  <c:v>5.2285120000000003E-3</c:v>
                </c:pt>
                <c:pt idx="553">
                  <c:v>1.306615E-2</c:v>
                </c:pt>
                <c:pt idx="554">
                  <c:v>6.9892189999999996E-3</c:v>
                </c:pt>
                <c:pt idx="555">
                  <c:v>-9.4534400000000005E-3</c:v>
                </c:pt>
                <c:pt idx="556">
                  <c:v>-1.284777E-2</c:v>
                </c:pt>
                <c:pt idx="557">
                  <c:v>-3.213769E-3</c:v>
                </c:pt>
                <c:pt idx="558">
                  <c:v>2.7279750000000001E-3</c:v>
                </c:pt>
                <c:pt idx="559">
                  <c:v>-7.0503519999999997E-4</c:v>
                </c:pt>
                <c:pt idx="560">
                  <c:v>-7.0793419999999998E-3</c:v>
                </c:pt>
                <c:pt idx="561">
                  <c:v>-4.5610479999999998E-4</c:v>
                </c:pt>
                <c:pt idx="562">
                  <c:v>1.36145E-2</c:v>
                </c:pt>
                <c:pt idx="563">
                  <c:v>1.403858E-2</c:v>
                </c:pt>
                <c:pt idx="564">
                  <c:v>7.2281109999999997E-3</c:v>
                </c:pt>
                <c:pt idx="565">
                  <c:v>1.151461E-2</c:v>
                </c:pt>
                <c:pt idx="566">
                  <c:v>1.8771099999999999E-2</c:v>
                </c:pt>
                <c:pt idx="567">
                  <c:v>1.20403E-2</c:v>
                </c:pt>
                <c:pt idx="568">
                  <c:v>-1.205217E-3</c:v>
                </c:pt>
                <c:pt idx="569">
                  <c:v>-7.468199E-3</c:v>
                </c:pt>
              </c:numCache>
            </c:numRef>
          </c:yVal>
          <c:smooth val="0"/>
        </c:ser>
        <c:ser>
          <c:idx val="8"/>
          <c:order val="8"/>
          <c:tx>
            <c:v>+500V (#9)</c:v>
          </c:tx>
          <c:spPr>
            <a:ln w="19050">
              <a:solidFill>
                <a:srgbClr val="0000FF"/>
              </a:solidFill>
            </a:ln>
          </c:spPr>
          <c:marker>
            <c:symbol val="none"/>
          </c:marker>
          <c:xVal>
            <c:numRef>
              <c:f>'HBM IV Curves Data'!$R$5:$R$574</c:f>
              <c:numCache>
                <c:formatCode>General</c:formatCode>
                <c:ptCount val="570"/>
                <c:pt idx="0">
                  <c:v>1.707654</c:v>
                </c:pt>
                <c:pt idx="1">
                  <c:v>2.3073549999999998</c:v>
                </c:pt>
                <c:pt idx="2">
                  <c:v>2.0287389999999998</c:v>
                </c:pt>
                <c:pt idx="3">
                  <c:v>0.8557129</c:v>
                </c:pt>
                <c:pt idx="4">
                  <c:v>0.49588870000000002</c:v>
                </c:pt>
                <c:pt idx="5">
                  <c:v>1.0836870000000001</c:v>
                </c:pt>
                <c:pt idx="6">
                  <c:v>1.064554</c:v>
                </c:pt>
                <c:pt idx="7">
                  <c:v>0.28433429999999998</c:v>
                </c:pt>
                <c:pt idx="8">
                  <c:v>-0.2456575</c:v>
                </c:pt>
                <c:pt idx="9">
                  <c:v>0.81309790000000004</c:v>
                </c:pt>
                <c:pt idx="10">
                  <c:v>2.36721</c:v>
                </c:pt>
                <c:pt idx="11">
                  <c:v>2.421319</c:v>
                </c:pt>
                <c:pt idx="12">
                  <c:v>2.500248</c:v>
                </c:pt>
                <c:pt idx="13">
                  <c:v>3.2300309999999999</c:v>
                </c:pt>
                <c:pt idx="14">
                  <c:v>1.556999</c:v>
                </c:pt>
                <c:pt idx="15">
                  <c:v>-1.528583</c:v>
                </c:pt>
                <c:pt idx="16">
                  <c:v>-1.782745</c:v>
                </c:pt>
                <c:pt idx="17">
                  <c:v>-0.49949189999999999</c:v>
                </c:pt>
                <c:pt idx="18">
                  <c:v>-0.44569180000000003</c:v>
                </c:pt>
                <c:pt idx="19">
                  <c:v>-0.71849810000000003</c:v>
                </c:pt>
                <c:pt idx="20">
                  <c:v>-0.61891609999999997</c:v>
                </c:pt>
                <c:pt idx="21">
                  <c:v>-0.52001750000000002</c:v>
                </c:pt>
                <c:pt idx="22">
                  <c:v>-0.1114549</c:v>
                </c:pt>
                <c:pt idx="23">
                  <c:v>0.84406669999999995</c:v>
                </c:pt>
                <c:pt idx="24">
                  <c:v>1.36226</c:v>
                </c:pt>
                <c:pt idx="25">
                  <c:v>0.89535560000000003</c:v>
                </c:pt>
                <c:pt idx="26">
                  <c:v>0.64263669999999995</c:v>
                </c:pt>
                <c:pt idx="27">
                  <c:v>0.56550809999999996</c:v>
                </c:pt>
                <c:pt idx="28">
                  <c:v>-0.16764770000000001</c:v>
                </c:pt>
                <c:pt idx="29">
                  <c:v>-0.22552259999999999</c:v>
                </c:pt>
                <c:pt idx="30">
                  <c:v>0.8593383</c:v>
                </c:pt>
                <c:pt idx="31">
                  <c:v>1.3118920000000001</c:v>
                </c:pt>
                <c:pt idx="32">
                  <c:v>0.43879459999999998</c:v>
                </c:pt>
                <c:pt idx="33">
                  <c:v>-0.6037304</c:v>
                </c:pt>
                <c:pt idx="34">
                  <c:v>-0.80773329999999999</c:v>
                </c:pt>
                <c:pt idx="35">
                  <c:v>-0.30557420000000002</c:v>
                </c:pt>
                <c:pt idx="36">
                  <c:v>-0.1227245</c:v>
                </c:pt>
                <c:pt idx="37">
                  <c:v>-0.55482790000000004</c:v>
                </c:pt>
                <c:pt idx="38">
                  <c:v>-0.23254920000000001</c:v>
                </c:pt>
                <c:pt idx="39">
                  <c:v>0.94836330000000002</c:v>
                </c:pt>
                <c:pt idx="40">
                  <c:v>1.348711</c:v>
                </c:pt>
                <c:pt idx="41">
                  <c:v>0.87385959999999996</c:v>
                </c:pt>
                <c:pt idx="42">
                  <c:v>0.31652269999999999</c:v>
                </c:pt>
                <c:pt idx="43">
                  <c:v>-0.57507900000000001</c:v>
                </c:pt>
                <c:pt idx="44">
                  <c:v>-0.63296549999999996</c:v>
                </c:pt>
                <c:pt idx="45">
                  <c:v>0.98051140000000003</c:v>
                </c:pt>
                <c:pt idx="46">
                  <c:v>1.267606</c:v>
                </c:pt>
                <c:pt idx="47">
                  <c:v>-1.0177039999999999</c:v>
                </c:pt>
                <c:pt idx="48">
                  <c:v>-2.3943629999999998</c:v>
                </c:pt>
                <c:pt idx="49">
                  <c:v>-0.94947239999999999</c:v>
                </c:pt>
                <c:pt idx="50">
                  <c:v>0.63809850000000001</c:v>
                </c:pt>
                <c:pt idx="51">
                  <c:v>0.50122580000000005</c:v>
                </c:pt>
                <c:pt idx="52">
                  <c:v>-0.1594991</c:v>
                </c:pt>
                <c:pt idx="53">
                  <c:v>-0.26074009999999997</c:v>
                </c:pt>
                <c:pt idx="54">
                  <c:v>0.2418015</c:v>
                </c:pt>
                <c:pt idx="55">
                  <c:v>0.59938670000000005</c:v>
                </c:pt>
                <c:pt idx="56">
                  <c:v>0.1722718</c:v>
                </c:pt>
                <c:pt idx="57">
                  <c:v>-0.66163320000000003</c:v>
                </c:pt>
                <c:pt idx="58">
                  <c:v>-0.38764490000000001</c:v>
                </c:pt>
                <c:pt idx="59">
                  <c:v>0.91247860000000003</c:v>
                </c:pt>
                <c:pt idx="60">
                  <c:v>1.0473250000000001</c:v>
                </c:pt>
                <c:pt idx="61">
                  <c:v>0.60014179999999995</c:v>
                </c:pt>
                <c:pt idx="62">
                  <c:v>1.1968909999999999</c:v>
                </c:pt>
                <c:pt idx="63">
                  <c:v>1.803274</c:v>
                </c:pt>
                <c:pt idx="64">
                  <c:v>1.722586</c:v>
                </c:pt>
                <c:pt idx="65">
                  <c:v>1.2527280000000001</c:v>
                </c:pt>
                <c:pt idx="66">
                  <c:v>-0.32529609999999998</c:v>
                </c:pt>
                <c:pt idx="67">
                  <c:v>-2.0959099999999999</c:v>
                </c:pt>
                <c:pt idx="68">
                  <c:v>-1.7070160000000001</c:v>
                </c:pt>
                <c:pt idx="69">
                  <c:v>0.2330025</c:v>
                </c:pt>
                <c:pt idx="70">
                  <c:v>1.4593389999999999</c:v>
                </c:pt>
                <c:pt idx="71">
                  <c:v>0.92682850000000006</c:v>
                </c:pt>
                <c:pt idx="72">
                  <c:v>-0.17263709999999999</c:v>
                </c:pt>
                <c:pt idx="73">
                  <c:v>0.15085100000000001</c:v>
                </c:pt>
                <c:pt idx="74">
                  <c:v>0.89594339999999995</c:v>
                </c:pt>
                <c:pt idx="75">
                  <c:v>0.49531399999999998</c:v>
                </c:pt>
                <c:pt idx="76">
                  <c:v>0.27312809999999998</c:v>
                </c:pt>
                <c:pt idx="77">
                  <c:v>0.95301950000000002</c:v>
                </c:pt>
                <c:pt idx="78">
                  <c:v>1.5743670000000001</c:v>
                </c:pt>
                <c:pt idx="79">
                  <c:v>1.7397309999999999</c:v>
                </c:pt>
                <c:pt idx="80">
                  <c:v>1.336865</c:v>
                </c:pt>
                <c:pt idx="81">
                  <c:v>0.70060299999999998</c:v>
                </c:pt>
                <c:pt idx="82">
                  <c:v>0.62138309999999997</c:v>
                </c:pt>
                <c:pt idx="83">
                  <c:v>0.93340840000000003</c:v>
                </c:pt>
                <c:pt idx="84">
                  <c:v>0.78930769999999995</c:v>
                </c:pt>
                <c:pt idx="85">
                  <c:v>0.72414420000000002</c:v>
                </c:pt>
                <c:pt idx="86">
                  <c:v>1.5299590000000001</c:v>
                </c:pt>
                <c:pt idx="87">
                  <c:v>1.3164640000000001</c:v>
                </c:pt>
                <c:pt idx="88">
                  <c:v>-0.54839709999999997</c:v>
                </c:pt>
                <c:pt idx="89">
                  <c:v>-1.517153</c:v>
                </c:pt>
                <c:pt idx="90">
                  <c:v>-1.0068090000000001</c:v>
                </c:pt>
                <c:pt idx="91">
                  <c:v>0.23605950000000001</c:v>
                </c:pt>
                <c:pt idx="92">
                  <c:v>1.7561960000000001</c:v>
                </c:pt>
                <c:pt idx="93">
                  <c:v>2.2995890000000001</c:v>
                </c:pt>
                <c:pt idx="94">
                  <c:v>1.1133789999999999</c:v>
                </c:pt>
                <c:pt idx="95">
                  <c:v>-1.0321309999999999</c:v>
                </c:pt>
                <c:pt idx="96">
                  <c:v>-1.9347019999999999</c:v>
                </c:pt>
                <c:pt idx="97">
                  <c:v>-0.99993770000000004</c:v>
                </c:pt>
                <c:pt idx="98">
                  <c:v>-0.17143149999999999</c:v>
                </c:pt>
                <c:pt idx="99">
                  <c:v>-0.29931970000000002</c:v>
                </c:pt>
                <c:pt idx="100">
                  <c:v>-0.62330830000000004</c:v>
                </c:pt>
                <c:pt idx="101">
                  <c:v>-0.220522</c:v>
                </c:pt>
                <c:pt idx="102">
                  <c:v>0.81165500000000002</c:v>
                </c:pt>
                <c:pt idx="103">
                  <c:v>1.368876</c:v>
                </c:pt>
                <c:pt idx="104">
                  <c:v>1.1417379999999999</c:v>
                </c:pt>
                <c:pt idx="105">
                  <c:v>0.83426160000000005</c:v>
                </c:pt>
                <c:pt idx="106">
                  <c:v>0.91489030000000005</c:v>
                </c:pt>
                <c:pt idx="107">
                  <c:v>0.56362420000000002</c:v>
                </c:pt>
                <c:pt idx="108">
                  <c:v>-0.44245879999999999</c:v>
                </c:pt>
                <c:pt idx="109">
                  <c:v>-0.2605536</c:v>
                </c:pt>
                <c:pt idx="110">
                  <c:v>0.79835350000000005</c:v>
                </c:pt>
                <c:pt idx="111">
                  <c:v>0.37774190000000002</c:v>
                </c:pt>
                <c:pt idx="112">
                  <c:v>-0.79523920000000003</c:v>
                </c:pt>
                <c:pt idx="113">
                  <c:v>-1.2803059999999999</c:v>
                </c:pt>
                <c:pt idx="114">
                  <c:v>-1.6393530000000001</c:v>
                </c:pt>
                <c:pt idx="115">
                  <c:v>-1.9126860000000001</c:v>
                </c:pt>
                <c:pt idx="116">
                  <c:v>-1.5694900000000001</c:v>
                </c:pt>
                <c:pt idx="117">
                  <c:v>-0.95658849999999995</c:v>
                </c:pt>
                <c:pt idx="118">
                  <c:v>-1.0867059999999999</c:v>
                </c:pt>
                <c:pt idx="119">
                  <c:v>-1.043283</c:v>
                </c:pt>
                <c:pt idx="120">
                  <c:v>-0.123459</c:v>
                </c:pt>
                <c:pt idx="121">
                  <c:v>-0.6640083</c:v>
                </c:pt>
                <c:pt idx="122">
                  <c:v>-2.0200550000000002</c:v>
                </c:pt>
                <c:pt idx="123">
                  <c:v>-1.4932669999999999</c:v>
                </c:pt>
                <c:pt idx="124">
                  <c:v>-5.1096190000000001E-3</c:v>
                </c:pt>
                <c:pt idx="125">
                  <c:v>0.130132</c:v>
                </c:pt>
                <c:pt idx="126">
                  <c:v>-1.2438990000000001</c:v>
                </c:pt>
                <c:pt idx="127">
                  <c:v>-1.7776959999999999</c:v>
                </c:pt>
                <c:pt idx="128">
                  <c:v>-0.84399469999999999</c:v>
                </c:pt>
                <c:pt idx="129">
                  <c:v>-0.2374029</c:v>
                </c:pt>
                <c:pt idx="130">
                  <c:v>-0.15263180000000001</c:v>
                </c:pt>
                <c:pt idx="131">
                  <c:v>0.30284440000000001</c:v>
                </c:pt>
                <c:pt idx="132">
                  <c:v>0.91723370000000004</c:v>
                </c:pt>
                <c:pt idx="133">
                  <c:v>0.91505449999999999</c:v>
                </c:pt>
                <c:pt idx="134">
                  <c:v>0.21426220000000001</c:v>
                </c:pt>
                <c:pt idx="135">
                  <c:v>-0.56353439999999999</c:v>
                </c:pt>
                <c:pt idx="136">
                  <c:v>-0.85008159999999999</c:v>
                </c:pt>
                <c:pt idx="137">
                  <c:v>-1.033658</c:v>
                </c:pt>
                <c:pt idx="138">
                  <c:v>-1.2526569999999999</c:v>
                </c:pt>
                <c:pt idx="139">
                  <c:v>-0.349493</c:v>
                </c:pt>
                <c:pt idx="140">
                  <c:v>1.1075710000000001</c:v>
                </c:pt>
                <c:pt idx="141">
                  <c:v>0.73480520000000005</c:v>
                </c:pt>
                <c:pt idx="142">
                  <c:v>-0.69215879999999996</c:v>
                </c:pt>
                <c:pt idx="143">
                  <c:v>-0.26604800000000001</c:v>
                </c:pt>
                <c:pt idx="144">
                  <c:v>0.92779599999999995</c:v>
                </c:pt>
                <c:pt idx="145">
                  <c:v>0.17789659999999999</c:v>
                </c:pt>
                <c:pt idx="146">
                  <c:v>-1.1064780000000001</c:v>
                </c:pt>
                <c:pt idx="147">
                  <c:v>-0.77488610000000002</c:v>
                </c:pt>
                <c:pt idx="148">
                  <c:v>0.39055279999999998</c:v>
                </c:pt>
                <c:pt idx="149">
                  <c:v>1.0354319999999999</c:v>
                </c:pt>
                <c:pt idx="150">
                  <c:v>0.66820429999999997</c:v>
                </c:pt>
                <c:pt idx="151">
                  <c:v>0.33148070000000002</c:v>
                </c:pt>
                <c:pt idx="152">
                  <c:v>0.50739299999999998</c:v>
                </c:pt>
                <c:pt idx="153">
                  <c:v>-0.1895966</c:v>
                </c:pt>
                <c:pt idx="154">
                  <c:v>-1.2022740000000001</c:v>
                </c:pt>
                <c:pt idx="155">
                  <c:v>-1.00362</c:v>
                </c:pt>
                <c:pt idx="156">
                  <c:v>-0.1005904</c:v>
                </c:pt>
                <c:pt idx="157">
                  <c:v>-0.12354370000000001</c:v>
                </c:pt>
                <c:pt idx="158">
                  <c:v>-1.2793140000000001</c:v>
                </c:pt>
                <c:pt idx="159">
                  <c:v>-1.9752160000000001</c:v>
                </c:pt>
                <c:pt idx="160">
                  <c:v>-1.1609799999999999</c:v>
                </c:pt>
                <c:pt idx="161">
                  <c:v>0.39680880000000002</c:v>
                </c:pt>
                <c:pt idx="162">
                  <c:v>0.77950620000000004</c:v>
                </c:pt>
                <c:pt idx="163">
                  <c:v>-2.810375E-2</c:v>
                </c:pt>
                <c:pt idx="164">
                  <c:v>-0.46786169999999999</c:v>
                </c:pt>
                <c:pt idx="165">
                  <c:v>-0.1739376</c:v>
                </c:pt>
                <c:pt idx="166">
                  <c:v>0.57421699999999998</c:v>
                </c:pt>
                <c:pt idx="167">
                  <c:v>1.2859510000000001</c:v>
                </c:pt>
                <c:pt idx="168">
                  <c:v>1.3587370000000001</c:v>
                </c:pt>
                <c:pt idx="169">
                  <c:v>1.0799810000000001</c:v>
                </c:pt>
                <c:pt idx="170">
                  <c:v>0.53324369999999999</c:v>
                </c:pt>
                <c:pt idx="171">
                  <c:v>-0.79187980000000002</c:v>
                </c:pt>
                <c:pt idx="172">
                  <c:v>-1.5895630000000001</c:v>
                </c:pt>
                <c:pt idx="173">
                  <c:v>-0.80506080000000002</c:v>
                </c:pt>
                <c:pt idx="174">
                  <c:v>-0.229689</c:v>
                </c:pt>
                <c:pt idx="175">
                  <c:v>-0.7447667</c:v>
                </c:pt>
                <c:pt idx="176">
                  <c:v>-0.58621049999999997</c:v>
                </c:pt>
                <c:pt idx="177">
                  <c:v>0.78152630000000001</c:v>
                </c:pt>
                <c:pt idx="178">
                  <c:v>1.2770649999999999</c:v>
                </c:pt>
                <c:pt idx="179">
                  <c:v>0.1778093</c:v>
                </c:pt>
                <c:pt idx="180">
                  <c:v>-0.60059200000000001</c:v>
                </c:pt>
                <c:pt idx="181">
                  <c:v>-0.33018690000000001</c:v>
                </c:pt>
                <c:pt idx="182">
                  <c:v>-0.14764459999999999</c:v>
                </c:pt>
                <c:pt idx="183">
                  <c:v>-0.52785910000000003</c:v>
                </c:pt>
                <c:pt idx="184">
                  <c:v>-1.1574880000000001</c:v>
                </c:pt>
                <c:pt idx="185">
                  <c:v>-1.795258</c:v>
                </c:pt>
                <c:pt idx="186">
                  <c:v>-2.213854</c:v>
                </c:pt>
                <c:pt idx="187">
                  <c:v>-1.523396</c:v>
                </c:pt>
                <c:pt idx="188">
                  <c:v>0.62912400000000002</c:v>
                </c:pt>
                <c:pt idx="189">
                  <c:v>1.862989</c:v>
                </c:pt>
                <c:pt idx="190">
                  <c:v>0.69702730000000002</c:v>
                </c:pt>
                <c:pt idx="191">
                  <c:v>-0.29276210000000003</c:v>
                </c:pt>
                <c:pt idx="192">
                  <c:v>0.10111920000000001</c:v>
                </c:pt>
                <c:pt idx="193">
                  <c:v>0.1462531</c:v>
                </c:pt>
                <c:pt idx="194">
                  <c:v>-0.1725216</c:v>
                </c:pt>
                <c:pt idx="195">
                  <c:v>-0.62388120000000002</c:v>
                </c:pt>
                <c:pt idx="196">
                  <c:v>-1.4098360000000001</c:v>
                </c:pt>
                <c:pt idx="197">
                  <c:v>-1.2765470000000001</c:v>
                </c:pt>
                <c:pt idx="198">
                  <c:v>-0.5891419</c:v>
                </c:pt>
                <c:pt idx="199">
                  <c:v>-0.35646879999999997</c:v>
                </c:pt>
                <c:pt idx="200">
                  <c:v>-9.2497129999999997E-2</c:v>
                </c:pt>
                <c:pt idx="201">
                  <c:v>7.3405910000000005E-2</c:v>
                </c:pt>
                <c:pt idx="202">
                  <c:v>-0.38785710000000001</c:v>
                </c:pt>
                <c:pt idx="203">
                  <c:v>-1.6111960000000001</c:v>
                </c:pt>
                <c:pt idx="204">
                  <c:v>-2.007752</c:v>
                </c:pt>
                <c:pt idx="205">
                  <c:v>-0.4051477</c:v>
                </c:pt>
                <c:pt idx="206">
                  <c:v>0.93638330000000003</c:v>
                </c:pt>
                <c:pt idx="207">
                  <c:v>1.376844</c:v>
                </c:pt>
                <c:pt idx="208">
                  <c:v>1.768119</c:v>
                </c:pt>
                <c:pt idx="209">
                  <c:v>0.78915970000000002</c:v>
                </c:pt>
                <c:pt idx="210">
                  <c:v>-0.88817250000000003</c:v>
                </c:pt>
                <c:pt idx="211">
                  <c:v>-0.56726449999999995</c:v>
                </c:pt>
                <c:pt idx="212">
                  <c:v>1.1902729999999999</c:v>
                </c:pt>
                <c:pt idx="213">
                  <c:v>1.7035149999999999</c:v>
                </c:pt>
                <c:pt idx="214">
                  <c:v>1.0576730000000001</c:v>
                </c:pt>
                <c:pt idx="215">
                  <c:v>1.020499</c:v>
                </c:pt>
                <c:pt idx="216">
                  <c:v>1.2670779999999999</c:v>
                </c:pt>
                <c:pt idx="217">
                  <c:v>0.53845929999999997</c:v>
                </c:pt>
                <c:pt idx="218">
                  <c:v>-0.68544950000000004</c:v>
                </c:pt>
                <c:pt idx="219">
                  <c:v>-0.91259179999999995</c:v>
                </c:pt>
                <c:pt idx="220">
                  <c:v>0.13902590000000001</c:v>
                </c:pt>
                <c:pt idx="221">
                  <c:v>0.66659120000000005</c:v>
                </c:pt>
                <c:pt idx="222">
                  <c:v>-0.9216839</c:v>
                </c:pt>
                <c:pt idx="223">
                  <c:v>-2.4580440000000001</c:v>
                </c:pt>
                <c:pt idx="224">
                  <c:v>-1.218904</c:v>
                </c:pt>
                <c:pt idx="225">
                  <c:v>1.160712</c:v>
                </c:pt>
                <c:pt idx="226">
                  <c:v>1.6865429999999999</c:v>
                </c:pt>
                <c:pt idx="227">
                  <c:v>0.43401610000000002</c:v>
                </c:pt>
                <c:pt idx="228">
                  <c:v>-0.47218189999999999</c:v>
                </c:pt>
                <c:pt idx="229">
                  <c:v>-0.57151410000000002</c:v>
                </c:pt>
                <c:pt idx="230">
                  <c:v>-0.42497849999999998</c:v>
                </c:pt>
                <c:pt idx="231">
                  <c:v>-0.22083030000000001</c:v>
                </c:pt>
                <c:pt idx="232">
                  <c:v>-0.67383879999999996</c:v>
                </c:pt>
                <c:pt idx="233">
                  <c:v>-1.212639</c:v>
                </c:pt>
                <c:pt idx="234">
                  <c:v>-0.4770336</c:v>
                </c:pt>
                <c:pt idx="235">
                  <c:v>0.75917060000000003</c:v>
                </c:pt>
                <c:pt idx="236">
                  <c:v>1.026694</c:v>
                </c:pt>
                <c:pt idx="237">
                  <c:v>0.78076449999999997</c:v>
                </c:pt>
                <c:pt idx="238">
                  <c:v>0.47004410000000002</c:v>
                </c:pt>
                <c:pt idx="239">
                  <c:v>-0.13424849999999999</c:v>
                </c:pt>
                <c:pt idx="240">
                  <c:v>-0.1032573</c:v>
                </c:pt>
                <c:pt idx="241">
                  <c:v>0.81463149999999995</c:v>
                </c:pt>
                <c:pt idx="242">
                  <c:v>0.86094090000000001</c:v>
                </c:pt>
                <c:pt idx="243">
                  <c:v>-0.89728850000000004</c:v>
                </c:pt>
                <c:pt idx="244">
                  <c:v>-2.315617</c:v>
                </c:pt>
                <c:pt idx="245">
                  <c:v>-1.905578</c:v>
                </c:pt>
                <c:pt idx="246">
                  <c:v>-0.96518300000000001</c:v>
                </c:pt>
                <c:pt idx="247">
                  <c:v>-0.294738</c:v>
                </c:pt>
                <c:pt idx="248">
                  <c:v>0.92533670000000001</c:v>
                </c:pt>
                <c:pt idx="249">
                  <c:v>2.1771440000000002</c:v>
                </c:pt>
                <c:pt idx="250">
                  <c:v>1.1671149999999999</c:v>
                </c:pt>
                <c:pt idx="251">
                  <c:v>-1.39561</c:v>
                </c:pt>
                <c:pt idx="252">
                  <c:v>-2.4551799999999999</c:v>
                </c:pt>
                <c:pt idx="253">
                  <c:v>-1.398433</c:v>
                </c:pt>
                <c:pt idx="254">
                  <c:v>-6.6550109999999996E-2</c:v>
                </c:pt>
                <c:pt idx="255">
                  <c:v>0.84138310000000005</c:v>
                </c:pt>
                <c:pt idx="256">
                  <c:v>1.7392380000000001</c:v>
                </c:pt>
                <c:pt idx="257">
                  <c:v>1.2615270000000001</c:v>
                </c:pt>
                <c:pt idx="258">
                  <c:v>-0.8305053</c:v>
                </c:pt>
                <c:pt idx="259">
                  <c:v>-2.019647</c:v>
                </c:pt>
                <c:pt idx="260">
                  <c:v>-1.200434</c:v>
                </c:pt>
                <c:pt idx="261">
                  <c:v>0.14440130000000001</c:v>
                </c:pt>
                <c:pt idx="262">
                  <c:v>0.32136789999999998</c:v>
                </c:pt>
                <c:pt idx="263">
                  <c:v>-0.31847239999999999</c:v>
                </c:pt>
                <c:pt idx="264">
                  <c:v>-7.5255340000000004E-2</c:v>
                </c:pt>
                <c:pt idx="265">
                  <c:v>0.65159579999999995</c:v>
                </c:pt>
                <c:pt idx="266">
                  <c:v>0.1461836</c:v>
                </c:pt>
                <c:pt idx="267">
                  <c:v>-1.2462569999999999</c:v>
                </c:pt>
                <c:pt idx="268">
                  <c:v>-1.8505419999999999</c:v>
                </c:pt>
                <c:pt idx="269">
                  <c:v>-1.614193</c:v>
                </c:pt>
                <c:pt idx="270">
                  <c:v>-1.6693899999999999</c:v>
                </c:pt>
                <c:pt idx="271">
                  <c:v>-1.1323620000000001</c:v>
                </c:pt>
                <c:pt idx="272">
                  <c:v>1.157564</c:v>
                </c:pt>
                <c:pt idx="273">
                  <c:v>2.9979469999999999</c:v>
                </c:pt>
                <c:pt idx="274">
                  <c:v>2.1377760000000001</c:v>
                </c:pt>
                <c:pt idx="275">
                  <c:v>0.2557217</c:v>
                </c:pt>
                <c:pt idx="276">
                  <c:v>-0.54967489999999997</c:v>
                </c:pt>
                <c:pt idx="277">
                  <c:v>-0.79729930000000004</c:v>
                </c:pt>
                <c:pt idx="278">
                  <c:v>-0.80035000000000001</c:v>
                </c:pt>
                <c:pt idx="279">
                  <c:v>-0.23945730000000001</c:v>
                </c:pt>
                <c:pt idx="280">
                  <c:v>0.49268499999999998</c:v>
                </c:pt>
                <c:pt idx="281">
                  <c:v>1.0614250000000001</c:v>
                </c:pt>
                <c:pt idx="282">
                  <c:v>0.93759870000000001</c:v>
                </c:pt>
                <c:pt idx="283">
                  <c:v>-0.15801599999999999</c:v>
                </c:pt>
                <c:pt idx="284">
                  <c:v>-1.360867</c:v>
                </c:pt>
                <c:pt idx="285">
                  <c:v>-1.1831179999999999</c:v>
                </c:pt>
                <c:pt idx="286">
                  <c:v>0.38226490000000002</c:v>
                </c:pt>
                <c:pt idx="287">
                  <c:v>1.524977</c:v>
                </c:pt>
                <c:pt idx="288">
                  <c:v>1.394523</c:v>
                </c:pt>
                <c:pt idx="289">
                  <c:v>0.52317760000000002</c:v>
                </c:pt>
                <c:pt idx="290">
                  <c:v>-8.1052520000000003E-2</c:v>
                </c:pt>
                <c:pt idx="291">
                  <c:v>-0.4466232</c:v>
                </c:pt>
                <c:pt idx="292">
                  <c:v>-1.434847</c:v>
                </c:pt>
                <c:pt idx="293">
                  <c:v>-2.1221369999999999</c:v>
                </c:pt>
                <c:pt idx="294">
                  <c:v>-1.5098279999999999</c:v>
                </c:pt>
                <c:pt idx="295">
                  <c:v>-0.63073840000000003</c:v>
                </c:pt>
                <c:pt idx="296">
                  <c:v>-0.67152489999999998</c:v>
                </c:pt>
                <c:pt idx="297">
                  <c:v>-1.4433009999999999</c:v>
                </c:pt>
                <c:pt idx="298">
                  <c:v>-1.93523</c:v>
                </c:pt>
                <c:pt idx="299">
                  <c:v>-1.8949590000000001</c:v>
                </c:pt>
                <c:pt idx="300">
                  <c:v>-1.5199670000000001</c:v>
                </c:pt>
                <c:pt idx="301">
                  <c:v>-0.75207690000000005</c:v>
                </c:pt>
                <c:pt idx="302">
                  <c:v>-0.30661179999999999</c:v>
                </c:pt>
                <c:pt idx="303">
                  <c:v>-0.59538559999999996</c:v>
                </c:pt>
                <c:pt idx="304">
                  <c:v>-0.87456460000000003</c:v>
                </c:pt>
                <c:pt idx="305">
                  <c:v>-0.2625825</c:v>
                </c:pt>
                <c:pt idx="306">
                  <c:v>0.99754379999999998</c:v>
                </c:pt>
                <c:pt idx="307">
                  <c:v>1.064333</c:v>
                </c:pt>
                <c:pt idx="308">
                  <c:v>-0.23789920000000001</c:v>
                </c:pt>
                <c:pt idx="309">
                  <c:v>-1.2274480000000001</c:v>
                </c:pt>
                <c:pt idx="310">
                  <c:v>-1.788446</c:v>
                </c:pt>
                <c:pt idx="311">
                  <c:v>-1.5956300000000001</c:v>
                </c:pt>
                <c:pt idx="312">
                  <c:v>-8.0928959999999994E-2</c:v>
                </c:pt>
                <c:pt idx="313">
                  <c:v>0.6225387</c:v>
                </c:pt>
                <c:pt idx="314">
                  <c:v>-0.19918739999999999</c:v>
                </c:pt>
                <c:pt idx="315">
                  <c:v>-1.638289E-3</c:v>
                </c:pt>
                <c:pt idx="316">
                  <c:v>1.3870720000000001</c:v>
                </c:pt>
                <c:pt idx="317">
                  <c:v>2.115577</c:v>
                </c:pt>
                <c:pt idx="318">
                  <c:v>1.4654149999999999</c:v>
                </c:pt>
                <c:pt idx="319">
                  <c:v>-0.15778400000000001</c:v>
                </c:pt>
                <c:pt idx="320">
                  <c:v>-1.160137</c:v>
                </c:pt>
                <c:pt idx="321">
                  <c:v>-1.075766</c:v>
                </c:pt>
                <c:pt idx="322">
                  <c:v>-0.43745099999999998</c:v>
                </c:pt>
                <c:pt idx="323">
                  <c:v>0.6462504</c:v>
                </c:pt>
                <c:pt idx="324">
                  <c:v>1.187144</c:v>
                </c:pt>
                <c:pt idx="325">
                  <c:v>0.85766379999999998</c:v>
                </c:pt>
                <c:pt idx="326">
                  <c:v>0.23879030000000001</c:v>
                </c:pt>
                <c:pt idx="327">
                  <c:v>-0.45163599999999998</c:v>
                </c:pt>
                <c:pt idx="328">
                  <c:v>-0.70535579999999998</c:v>
                </c:pt>
                <c:pt idx="329">
                  <c:v>-0.50627140000000004</c:v>
                </c:pt>
                <c:pt idx="330">
                  <c:v>-0.75222509999999998</c:v>
                </c:pt>
                <c:pt idx="331">
                  <c:v>-1.203416</c:v>
                </c:pt>
                <c:pt idx="332">
                  <c:v>-0.4154641</c:v>
                </c:pt>
                <c:pt idx="333">
                  <c:v>0.48884939999999999</c:v>
                </c:pt>
                <c:pt idx="334">
                  <c:v>7.0960010000000004E-2</c:v>
                </c:pt>
                <c:pt idx="335">
                  <c:v>0.29278460000000001</c:v>
                </c:pt>
                <c:pt idx="336">
                  <c:v>1.1261410000000001</c:v>
                </c:pt>
                <c:pt idx="337">
                  <c:v>0.6798651</c:v>
                </c:pt>
                <c:pt idx="338">
                  <c:v>-0.23361029999999999</c:v>
                </c:pt>
                <c:pt idx="339">
                  <c:v>-0.7275549</c:v>
                </c:pt>
                <c:pt idx="340">
                  <c:v>-0.73203200000000002</c:v>
                </c:pt>
                <c:pt idx="341">
                  <c:v>-0.66443859999999999</c:v>
                </c:pt>
                <c:pt idx="342">
                  <c:v>-1.16008</c:v>
                </c:pt>
                <c:pt idx="343">
                  <c:v>-0.99628190000000005</c:v>
                </c:pt>
                <c:pt idx="344">
                  <c:v>-9.2210570000000006E-2</c:v>
                </c:pt>
                <c:pt idx="345">
                  <c:v>-0.22081249999999999</c:v>
                </c:pt>
                <c:pt idx="346">
                  <c:v>-0.76751480000000005</c:v>
                </c:pt>
                <c:pt idx="347">
                  <c:v>-0.19131880000000001</c:v>
                </c:pt>
                <c:pt idx="348">
                  <c:v>0.6952739</c:v>
                </c:pt>
                <c:pt idx="349">
                  <c:v>0.19123019999999999</c:v>
                </c:pt>
                <c:pt idx="350">
                  <c:v>-1.3065279999999999</c:v>
                </c:pt>
                <c:pt idx="351">
                  <c:v>-2.086042</c:v>
                </c:pt>
                <c:pt idx="352">
                  <c:v>-1.8602780000000001</c:v>
                </c:pt>
                <c:pt idx="353">
                  <c:v>-0.88414329999999997</c:v>
                </c:pt>
                <c:pt idx="354">
                  <c:v>-6.2863559999999999E-2</c:v>
                </c:pt>
                <c:pt idx="355">
                  <c:v>-0.50841049999999999</c:v>
                </c:pt>
                <c:pt idx="356">
                  <c:v>-1.346401</c:v>
                </c:pt>
                <c:pt idx="357">
                  <c:v>-2.3437060000000001</c:v>
                </c:pt>
                <c:pt idx="358">
                  <c:v>-2.7001240000000002</c:v>
                </c:pt>
                <c:pt idx="359">
                  <c:v>-0.54885510000000004</c:v>
                </c:pt>
                <c:pt idx="360">
                  <c:v>1.519269</c:v>
                </c:pt>
                <c:pt idx="361">
                  <c:v>0.71263169999999998</c:v>
                </c:pt>
                <c:pt idx="362">
                  <c:v>-0.77341070000000001</c:v>
                </c:pt>
                <c:pt idx="363">
                  <c:v>-1.048424</c:v>
                </c:pt>
                <c:pt idx="364">
                  <c:v>-0.79648799999999997</c:v>
                </c:pt>
                <c:pt idx="365">
                  <c:v>-0.81725289999999995</c:v>
                </c:pt>
                <c:pt idx="366">
                  <c:v>-1.3446480000000001</c:v>
                </c:pt>
                <c:pt idx="367">
                  <c:v>-1.5217099999999999</c:v>
                </c:pt>
                <c:pt idx="368">
                  <c:v>-1.090843</c:v>
                </c:pt>
                <c:pt idx="369">
                  <c:v>-1.1117870000000001</c:v>
                </c:pt>
                <c:pt idx="370">
                  <c:v>-1.0964480000000001</c:v>
                </c:pt>
                <c:pt idx="371">
                  <c:v>-0.9839504</c:v>
                </c:pt>
                <c:pt idx="372">
                  <c:v>-1.0717699999999999</c:v>
                </c:pt>
                <c:pt idx="373">
                  <c:v>0.24104919999999999</c:v>
                </c:pt>
                <c:pt idx="374">
                  <c:v>1.4482759999999999</c:v>
                </c:pt>
                <c:pt idx="375">
                  <c:v>0.56099220000000005</c:v>
                </c:pt>
                <c:pt idx="376">
                  <c:v>-0.3623903</c:v>
                </c:pt>
                <c:pt idx="377">
                  <c:v>-1.210153</c:v>
                </c:pt>
                <c:pt idx="378">
                  <c:v>-2.8282150000000001</c:v>
                </c:pt>
                <c:pt idx="379">
                  <c:v>-2.9565589999999999</c:v>
                </c:pt>
                <c:pt idx="380">
                  <c:v>-1.389894</c:v>
                </c:pt>
                <c:pt idx="381">
                  <c:v>-0.60344030000000004</c:v>
                </c:pt>
                <c:pt idx="382">
                  <c:v>-0.66994450000000005</c:v>
                </c:pt>
                <c:pt idx="383">
                  <c:v>-0.4103561</c:v>
                </c:pt>
                <c:pt idx="384">
                  <c:v>-0.13093750000000001</c:v>
                </c:pt>
                <c:pt idx="385">
                  <c:v>-0.926207</c:v>
                </c:pt>
                <c:pt idx="386">
                  <c:v>-2.0841259999999999</c:v>
                </c:pt>
                <c:pt idx="387">
                  <c:v>-1.84962</c:v>
                </c:pt>
                <c:pt idx="388">
                  <c:v>-1.0536190000000001</c:v>
                </c:pt>
                <c:pt idx="389">
                  <c:v>-0.93515079999999995</c:v>
                </c:pt>
                <c:pt idx="390">
                  <c:v>-0.91071000000000002</c:v>
                </c:pt>
                <c:pt idx="391">
                  <c:v>-0.40455960000000002</c:v>
                </c:pt>
                <c:pt idx="392">
                  <c:v>0.21800939999999999</c:v>
                </c:pt>
                <c:pt idx="393">
                  <c:v>-0.37305189999999999</c:v>
                </c:pt>
                <c:pt idx="394">
                  <c:v>-2.6838060000000001</c:v>
                </c:pt>
                <c:pt idx="395">
                  <c:v>-3.8040050000000001</c:v>
                </c:pt>
                <c:pt idx="396">
                  <c:v>-1.53651</c:v>
                </c:pt>
                <c:pt idx="397">
                  <c:v>0.67313339999999999</c:v>
                </c:pt>
                <c:pt idx="398">
                  <c:v>0.2087022</c:v>
                </c:pt>
                <c:pt idx="399">
                  <c:v>-0.63514380000000004</c:v>
                </c:pt>
                <c:pt idx="400">
                  <c:v>-0.50737069999999995</c:v>
                </c:pt>
                <c:pt idx="401">
                  <c:v>-0.66008549999999999</c:v>
                </c:pt>
                <c:pt idx="402">
                  <c:v>-1.090398</c:v>
                </c:pt>
                <c:pt idx="403">
                  <c:v>-0.96439900000000001</c:v>
                </c:pt>
                <c:pt idx="404">
                  <c:v>-0.93883340000000004</c:v>
                </c:pt>
                <c:pt idx="405">
                  <c:v>-1.0670040000000001</c:v>
                </c:pt>
                <c:pt idx="406">
                  <c:v>-0.74547149999999995</c:v>
                </c:pt>
                <c:pt idx="407">
                  <c:v>-0.12514049999999999</c:v>
                </c:pt>
                <c:pt idx="408">
                  <c:v>0.2846593</c:v>
                </c:pt>
                <c:pt idx="409">
                  <c:v>0.20181350000000001</c:v>
                </c:pt>
                <c:pt idx="410">
                  <c:v>0.43431350000000002</c:v>
                </c:pt>
                <c:pt idx="411">
                  <c:v>0.93097669999999999</c:v>
                </c:pt>
                <c:pt idx="412">
                  <c:v>0.47190110000000002</c:v>
                </c:pt>
                <c:pt idx="413">
                  <c:v>-0.78172399999999997</c:v>
                </c:pt>
                <c:pt idx="414">
                  <c:v>-1.3254779999999999</c:v>
                </c:pt>
                <c:pt idx="415">
                  <c:v>-0.57742559999999998</c:v>
                </c:pt>
                <c:pt idx="416">
                  <c:v>9.9275089999999996E-2</c:v>
                </c:pt>
                <c:pt idx="417">
                  <c:v>-0.1954746</c:v>
                </c:pt>
                <c:pt idx="418">
                  <c:v>-0.60676059999999998</c:v>
                </c:pt>
                <c:pt idx="419">
                  <c:v>-0.36137209999999997</c:v>
                </c:pt>
                <c:pt idx="420">
                  <c:v>0.55718579999999995</c:v>
                </c:pt>
                <c:pt idx="421">
                  <c:v>1.616824</c:v>
                </c:pt>
                <c:pt idx="422">
                  <c:v>1.3518570000000001</c:v>
                </c:pt>
                <c:pt idx="423">
                  <c:v>7.0889110000000005E-2</c:v>
                </c:pt>
                <c:pt idx="424">
                  <c:v>4.6155059999999998E-2</c:v>
                </c:pt>
                <c:pt idx="425">
                  <c:v>0.80177039999999999</c:v>
                </c:pt>
                <c:pt idx="426">
                  <c:v>0.6430477</c:v>
                </c:pt>
                <c:pt idx="427">
                  <c:v>0.37297789999999997</c:v>
                </c:pt>
                <c:pt idx="428">
                  <c:v>0.79601599999999995</c:v>
                </c:pt>
                <c:pt idx="429">
                  <c:v>0.64141539999999997</c:v>
                </c:pt>
                <c:pt idx="430">
                  <c:v>-0.37452340000000001</c:v>
                </c:pt>
                <c:pt idx="431">
                  <c:v>-1.0791440000000001</c:v>
                </c:pt>
                <c:pt idx="432">
                  <c:v>-1.4198949999999999</c:v>
                </c:pt>
                <c:pt idx="433">
                  <c:v>-1.5063420000000001</c:v>
                </c:pt>
                <c:pt idx="434">
                  <c:v>-0.73311550000000003</c:v>
                </c:pt>
                <c:pt idx="435">
                  <c:v>2.51439E-2</c:v>
                </c:pt>
                <c:pt idx="436">
                  <c:v>-0.64364960000000004</c:v>
                </c:pt>
                <c:pt idx="437">
                  <c:v>-1.142164</c:v>
                </c:pt>
                <c:pt idx="438">
                  <c:v>-0.28374159999999998</c:v>
                </c:pt>
                <c:pt idx="439">
                  <c:v>0.6453624</c:v>
                </c:pt>
                <c:pt idx="440">
                  <c:v>1.345215</c:v>
                </c:pt>
                <c:pt idx="441">
                  <c:v>1.694523</c:v>
                </c:pt>
                <c:pt idx="442">
                  <c:v>0.63422029999999996</c:v>
                </c:pt>
                <c:pt idx="443">
                  <c:v>-1.1703509999999999</c:v>
                </c:pt>
                <c:pt idx="444">
                  <c:v>-1.1101559999999999</c:v>
                </c:pt>
                <c:pt idx="445">
                  <c:v>0.48472609999999999</c:v>
                </c:pt>
                <c:pt idx="446">
                  <c:v>0.37593209999999999</c:v>
                </c:pt>
                <c:pt idx="447">
                  <c:v>-1.7762560000000001</c:v>
                </c:pt>
                <c:pt idx="448">
                  <c:v>-3.131008</c:v>
                </c:pt>
                <c:pt idx="449">
                  <c:v>-2.061353</c:v>
                </c:pt>
                <c:pt idx="450">
                  <c:v>0.3758957</c:v>
                </c:pt>
                <c:pt idx="451">
                  <c:v>2.2320090000000001</c:v>
                </c:pt>
                <c:pt idx="452">
                  <c:v>2.0567829999999998</c:v>
                </c:pt>
                <c:pt idx="453">
                  <c:v>0.3817026</c:v>
                </c:pt>
                <c:pt idx="454">
                  <c:v>-9.4292509999999996E-2</c:v>
                </c:pt>
                <c:pt idx="455">
                  <c:v>0.64010619999999996</c:v>
                </c:pt>
                <c:pt idx="456">
                  <c:v>-0.2373519</c:v>
                </c:pt>
                <c:pt idx="457">
                  <c:v>-2.0076870000000002</c:v>
                </c:pt>
                <c:pt idx="458">
                  <c:v>-2.4539770000000001</c:v>
                </c:pt>
                <c:pt idx="459">
                  <c:v>-1.892396</c:v>
                </c:pt>
                <c:pt idx="460">
                  <c:v>-1.0131749999999999</c:v>
                </c:pt>
                <c:pt idx="461">
                  <c:v>-0.1663876</c:v>
                </c:pt>
                <c:pt idx="462">
                  <c:v>0.3384065</c:v>
                </c:pt>
                <c:pt idx="463">
                  <c:v>0.61487650000000005</c:v>
                </c:pt>
                <c:pt idx="464">
                  <c:v>0.58245820000000004</c:v>
                </c:pt>
                <c:pt idx="465">
                  <c:v>-4.0609979999999997E-2</c:v>
                </c:pt>
                <c:pt idx="466">
                  <c:v>-0.83498720000000004</c:v>
                </c:pt>
                <c:pt idx="467">
                  <c:v>-1.2252050000000001</c:v>
                </c:pt>
                <c:pt idx="468">
                  <c:v>-0.59780750000000005</c:v>
                </c:pt>
                <c:pt idx="469">
                  <c:v>0.61462720000000004</c:v>
                </c:pt>
                <c:pt idx="470">
                  <c:v>0.74872740000000004</c:v>
                </c:pt>
                <c:pt idx="471">
                  <c:v>0.16538249999999999</c:v>
                </c:pt>
                <c:pt idx="472">
                  <c:v>4.5100040000000001E-2</c:v>
                </c:pt>
                <c:pt idx="473">
                  <c:v>2.6392229999999999E-2</c:v>
                </c:pt>
                <c:pt idx="474">
                  <c:v>-0.74343219999999999</c:v>
                </c:pt>
                <c:pt idx="475">
                  <c:v>-1.3216669999999999</c:v>
                </c:pt>
                <c:pt idx="476">
                  <c:v>-0.4541519</c:v>
                </c:pt>
                <c:pt idx="477">
                  <c:v>0.17438049999999999</c:v>
                </c:pt>
                <c:pt idx="478">
                  <c:v>-0.25067210000000001</c:v>
                </c:pt>
                <c:pt idx="479">
                  <c:v>-0.44054310000000002</c:v>
                </c:pt>
                <c:pt idx="480">
                  <c:v>0.23285410000000001</c:v>
                </c:pt>
                <c:pt idx="481">
                  <c:v>0.82286619999999999</c:v>
                </c:pt>
                <c:pt idx="482">
                  <c:v>-0.3216638</c:v>
                </c:pt>
                <c:pt idx="483">
                  <c:v>-1.4424999999999999</c:v>
                </c:pt>
                <c:pt idx="484">
                  <c:v>-0.68262420000000001</c:v>
                </c:pt>
                <c:pt idx="485">
                  <c:v>-0.24274809999999999</c:v>
                </c:pt>
                <c:pt idx="486">
                  <c:v>-1.137969</c:v>
                </c:pt>
                <c:pt idx="487">
                  <c:v>-1.998119</c:v>
                </c:pt>
                <c:pt idx="488">
                  <c:v>-1.386593</c:v>
                </c:pt>
                <c:pt idx="489">
                  <c:v>3.3444439999999999E-2</c:v>
                </c:pt>
                <c:pt idx="490">
                  <c:v>0.10119060000000001</c:v>
                </c:pt>
                <c:pt idx="491">
                  <c:v>0.1211589</c:v>
                </c:pt>
                <c:pt idx="492">
                  <c:v>1.447141</c:v>
                </c:pt>
                <c:pt idx="493">
                  <c:v>2.2746620000000002</c:v>
                </c:pt>
                <c:pt idx="494">
                  <c:v>1.4318299999999999</c:v>
                </c:pt>
                <c:pt idx="495">
                  <c:v>-0.4972414</c:v>
                </c:pt>
                <c:pt idx="496">
                  <c:v>-1.136206</c:v>
                </c:pt>
                <c:pt idx="497">
                  <c:v>0.69018199999999996</c:v>
                </c:pt>
                <c:pt idx="498">
                  <c:v>1.796589</c:v>
                </c:pt>
                <c:pt idx="499">
                  <c:v>7.6110360000000002E-2</c:v>
                </c:pt>
                <c:pt idx="500">
                  <c:v>-1.162957</c:v>
                </c:pt>
                <c:pt idx="501">
                  <c:v>0.1994689</c:v>
                </c:pt>
                <c:pt idx="502">
                  <c:v>1.3018879999999999</c:v>
                </c:pt>
                <c:pt idx="503">
                  <c:v>0.78287689999999999</c:v>
                </c:pt>
                <c:pt idx="504">
                  <c:v>0.62655510000000003</c:v>
                </c:pt>
                <c:pt idx="505">
                  <c:v>1.2048779999999999</c:v>
                </c:pt>
                <c:pt idx="506">
                  <c:v>1.1926570000000001</c:v>
                </c:pt>
                <c:pt idx="507">
                  <c:v>0.23774200000000001</c:v>
                </c:pt>
                <c:pt idx="508">
                  <c:v>-0.45621440000000002</c:v>
                </c:pt>
                <c:pt idx="509">
                  <c:v>0.3501283</c:v>
                </c:pt>
                <c:pt idx="510">
                  <c:v>0.98844889999999996</c:v>
                </c:pt>
                <c:pt idx="511">
                  <c:v>0.60427629999999999</c:v>
                </c:pt>
                <c:pt idx="512">
                  <c:v>0.95924370000000003</c:v>
                </c:pt>
                <c:pt idx="513">
                  <c:v>1.509935</c:v>
                </c:pt>
                <c:pt idx="514">
                  <c:v>1.293107</c:v>
                </c:pt>
                <c:pt idx="515">
                  <c:v>0.14661489999999999</c:v>
                </c:pt>
                <c:pt idx="516">
                  <c:v>-0.96932240000000003</c:v>
                </c:pt>
                <c:pt idx="517">
                  <c:v>-0.34268910000000002</c:v>
                </c:pt>
                <c:pt idx="518">
                  <c:v>-8.8762029999999998E-4</c:v>
                </c:pt>
                <c:pt idx="519">
                  <c:v>-0.9163173</c:v>
                </c:pt>
                <c:pt idx="520">
                  <c:v>-0.4957627</c:v>
                </c:pt>
                <c:pt idx="521">
                  <c:v>0.89713050000000005</c:v>
                </c:pt>
                <c:pt idx="522">
                  <c:v>0.87447779999999997</c:v>
                </c:pt>
                <c:pt idx="523">
                  <c:v>-9.8658220000000005E-2</c:v>
                </c:pt>
                <c:pt idx="524">
                  <c:v>-0.41288229999999998</c:v>
                </c:pt>
                <c:pt idx="525">
                  <c:v>-0.18911839999999999</c:v>
                </c:pt>
                <c:pt idx="526">
                  <c:v>0.142766</c:v>
                </c:pt>
                <c:pt idx="527">
                  <c:v>1.8663010000000001E-2</c:v>
                </c:pt>
                <c:pt idx="528">
                  <c:v>-1.231427</c:v>
                </c:pt>
                <c:pt idx="529">
                  <c:v>-2.2819020000000001</c:v>
                </c:pt>
                <c:pt idx="530">
                  <c:v>-1.8075410000000001</c:v>
                </c:pt>
                <c:pt idx="531">
                  <c:v>-0.29109249999999998</c:v>
                </c:pt>
                <c:pt idx="532">
                  <c:v>1.136101</c:v>
                </c:pt>
                <c:pt idx="533">
                  <c:v>0.76323209999999997</c:v>
                </c:pt>
                <c:pt idx="534">
                  <c:v>-1.048284</c:v>
                </c:pt>
                <c:pt idx="535">
                  <c:v>-1.681897</c:v>
                </c:pt>
                <c:pt idx="536">
                  <c:v>-1.179619</c:v>
                </c:pt>
                <c:pt idx="537">
                  <c:v>-0.8352889</c:v>
                </c:pt>
                <c:pt idx="538">
                  <c:v>-6.8745070000000005E-2</c:v>
                </c:pt>
                <c:pt idx="539">
                  <c:v>0.67894829999999995</c:v>
                </c:pt>
                <c:pt idx="540">
                  <c:v>0.59811859999999994</c:v>
                </c:pt>
                <c:pt idx="541">
                  <c:v>0.41004439999999998</c:v>
                </c:pt>
                <c:pt idx="542">
                  <c:v>-0.2418584</c:v>
                </c:pt>
                <c:pt idx="543">
                  <c:v>-1.826454</c:v>
                </c:pt>
                <c:pt idx="544">
                  <c:v>-2.3030789999999999</c:v>
                </c:pt>
                <c:pt idx="545">
                  <c:v>-0.92310170000000002</c:v>
                </c:pt>
                <c:pt idx="546">
                  <c:v>-0.55175569999999996</c:v>
                </c:pt>
                <c:pt idx="547">
                  <c:v>-1.2220150000000001</c:v>
                </c:pt>
                <c:pt idx="548">
                  <c:v>-0.3447423</c:v>
                </c:pt>
                <c:pt idx="549">
                  <c:v>1.0058020000000001</c:v>
                </c:pt>
                <c:pt idx="550">
                  <c:v>1.178598</c:v>
                </c:pt>
                <c:pt idx="551">
                  <c:v>0.56412680000000004</c:v>
                </c:pt>
                <c:pt idx="552">
                  <c:v>-0.12733900000000001</c:v>
                </c:pt>
                <c:pt idx="553">
                  <c:v>-0.4146764</c:v>
                </c:pt>
                <c:pt idx="554">
                  <c:v>-0.66379790000000005</c:v>
                </c:pt>
                <c:pt idx="555">
                  <c:v>-0.16445270000000001</c:v>
                </c:pt>
                <c:pt idx="556">
                  <c:v>1.3943099999999999</c:v>
                </c:pt>
                <c:pt idx="557">
                  <c:v>1.488513</c:v>
                </c:pt>
                <c:pt idx="558">
                  <c:v>-0.15958600000000001</c:v>
                </c:pt>
                <c:pt idx="559">
                  <c:v>-0.9937994</c:v>
                </c:pt>
                <c:pt idx="560">
                  <c:v>-0.31460739999999998</c:v>
                </c:pt>
                <c:pt idx="561">
                  <c:v>0.4057924</c:v>
                </c:pt>
                <c:pt idx="562">
                  <c:v>9.8301680000000002E-2</c:v>
                </c:pt>
                <c:pt idx="563">
                  <c:v>-0.3230421</c:v>
                </c:pt>
                <c:pt idx="564">
                  <c:v>-0.16102520000000001</c:v>
                </c:pt>
                <c:pt idx="565">
                  <c:v>6.005593E-2</c:v>
                </c:pt>
                <c:pt idx="566">
                  <c:v>0.1948233</c:v>
                </c:pt>
                <c:pt idx="567">
                  <c:v>5.6244199999999998E-3</c:v>
                </c:pt>
                <c:pt idx="568">
                  <c:v>-0.62493840000000001</c:v>
                </c:pt>
                <c:pt idx="569">
                  <c:v>-9.1073169999999995E-2</c:v>
                </c:pt>
              </c:numCache>
            </c:numRef>
          </c:xVal>
          <c:yVal>
            <c:numRef>
              <c:f>'HBM IV Curves Data'!$S$5:$S$574</c:f>
              <c:numCache>
                <c:formatCode>General</c:formatCode>
                <c:ptCount val="570"/>
                <c:pt idx="0">
                  <c:v>0.30180309999999999</c:v>
                </c:pt>
                <c:pt idx="1">
                  <c:v>0.30254370000000003</c:v>
                </c:pt>
                <c:pt idx="2">
                  <c:v>0.300176</c:v>
                </c:pt>
                <c:pt idx="3">
                  <c:v>0.28563359999999999</c:v>
                </c:pt>
                <c:pt idx="4">
                  <c:v>0.27882790000000002</c:v>
                </c:pt>
                <c:pt idx="5">
                  <c:v>0.28828989999999999</c:v>
                </c:pt>
                <c:pt idx="6">
                  <c:v>0.3016297</c:v>
                </c:pt>
                <c:pt idx="7">
                  <c:v>0.30425950000000002</c:v>
                </c:pt>
                <c:pt idx="8">
                  <c:v>0.29517680000000002</c:v>
                </c:pt>
                <c:pt idx="9">
                  <c:v>0.28900930000000002</c:v>
                </c:pt>
                <c:pt idx="10">
                  <c:v>0.29031059999999997</c:v>
                </c:pt>
                <c:pt idx="11">
                  <c:v>0.2850105</c:v>
                </c:pt>
                <c:pt idx="12">
                  <c:v>0.27039010000000002</c:v>
                </c:pt>
                <c:pt idx="13">
                  <c:v>0.26427600000000001</c:v>
                </c:pt>
                <c:pt idx="14">
                  <c:v>0.27153899999999997</c:v>
                </c:pt>
                <c:pt idx="15">
                  <c:v>0.2829315</c:v>
                </c:pt>
                <c:pt idx="16">
                  <c:v>0.28545540000000003</c:v>
                </c:pt>
                <c:pt idx="17">
                  <c:v>0.27379740000000002</c:v>
                </c:pt>
                <c:pt idx="18">
                  <c:v>0.26751599999999998</c:v>
                </c:pt>
                <c:pt idx="19">
                  <c:v>0.27068219999999998</c:v>
                </c:pt>
                <c:pt idx="20">
                  <c:v>0.26649149999999999</c:v>
                </c:pt>
                <c:pt idx="21">
                  <c:v>0.26184800000000003</c:v>
                </c:pt>
                <c:pt idx="22">
                  <c:v>0.26731830000000001</c:v>
                </c:pt>
                <c:pt idx="23">
                  <c:v>0.27153529999999998</c:v>
                </c:pt>
                <c:pt idx="24">
                  <c:v>0.2667059</c:v>
                </c:pt>
                <c:pt idx="25">
                  <c:v>0.26064490000000001</c:v>
                </c:pt>
                <c:pt idx="26">
                  <c:v>0.25772909999999999</c:v>
                </c:pt>
                <c:pt idx="27">
                  <c:v>0.25286059999999999</c:v>
                </c:pt>
                <c:pt idx="28">
                  <c:v>0.24941350000000001</c:v>
                </c:pt>
                <c:pt idx="29">
                  <c:v>0.25363550000000001</c:v>
                </c:pt>
                <c:pt idx="30">
                  <c:v>0.25533159999999999</c:v>
                </c:pt>
                <c:pt idx="31">
                  <c:v>0.24858269999999999</c:v>
                </c:pt>
                <c:pt idx="32">
                  <c:v>0.2455977</c:v>
                </c:pt>
                <c:pt idx="33">
                  <c:v>0.2510675</c:v>
                </c:pt>
                <c:pt idx="34">
                  <c:v>0.25320019999999999</c:v>
                </c:pt>
                <c:pt idx="35">
                  <c:v>0.24563289999999999</c:v>
                </c:pt>
                <c:pt idx="36">
                  <c:v>0.23807449999999999</c:v>
                </c:pt>
                <c:pt idx="37">
                  <c:v>0.23717460000000001</c:v>
                </c:pt>
                <c:pt idx="38">
                  <c:v>0.2368006</c:v>
                </c:pt>
                <c:pt idx="39">
                  <c:v>0.2339405</c:v>
                </c:pt>
                <c:pt idx="40">
                  <c:v>0.22897410000000001</c:v>
                </c:pt>
                <c:pt idx="41">
                  <c:v>0.2244255</c:v>
                </c:pt>
                <c:pt idx="42">
                  <c:v>0.23018810000000001</c:v>
                </c:pt>
                <c:pt idx="43">
                  <c:v>0.24158669999999999</c:v>
                </c:pt>
                <c:pt idx="44">
                  <c:v>0.24428639999999999</c:v>
                </c:pt>
                <c:pt idx="45">
                  <c:v>0.23809630000000001</c:v>
                </c:pt>
                <c:pt idx="46">
                  <c:v>0.22770869999999999</c:v>
                </c:pt>
                <c:pt idx="47">
                  <c:v>0.22341269999999999</c:v>
                </c:pt>
                <c:pt idx="48">
                  <c:v>0.2327169</c:v>
                </c:pt>
                <c:pt idx="49">
                  <c:v>0.2414944</c:v>
                </c:pt>
                <c:pt idx="50">
                  <c:v>0.2349417</c:v>
                </c:pt>
                <c:pt idx="51">
                  <c:v>0.2203746</c:v>
                </c:pt>
                <c:pt idx="52">
                  <c:v>0.2145514</c:v>
                </c:pt>
                <c:pt idx="53">
                  <c:v>0.2194149</c:v>
                </c:pt>
                <c:pt idx="54">
                  <c:v>0.22261529999999999</c:v>
                </c:pt>
                <c:pt idx="55">
                  <c:v>0.21881790000000001</c:v>
                </c:pt>
                <c:pt idx="56">
                  <c:v>0.21307180000000001</c:v>
                </c:pt>
                <c:pt idx="57">
                  <c:v>0.21255750000000001</c:v>
                </c:pt>
                <c:pt idx="58">
                  <c:v>0.22042539999999999</c:v>
                </c:pt>
                <c:pt idx="59">
                  <c:v>0.22544149999999999</c:v>
                </c:pt>
                <c:pt idx="60">
                  <c:v>0.21509229999999999</c:v>
                </c:pt>
                <c:pt idx="61">
                  <c:v>0.19972960000000001</c:v>
                </c:pt>
                <c:pt idx="62">
                  <c:v>0.20131830000000001</c:v>
                </c:pt>
                <c:pt idx="63">
                  <c:v>0.2186207</c:v>
                </c:pt>
                <c:pt idx="64">
                  <c:v>0.2259951</c:v>
                </c:pt>
                <c:pt idx="65">
                  <c:v>0.213647</c:v>
                </c:pt>
                <c:pt idx="66">
                  <c:v>0.20037250000000001</c:v>
                </c:pt>
                <c:pt idx="67">
                  <c:v>0.2024048</c:v>
                </c:pt>
                <c:pt idx="68">
                  <c:v>0.20851159999999999</c:v>
                </c:pt>
                <c:pt idx="69">
                  <c:v>0.20091580000000001</c:v>
                </c:pt>
                <c:pt idx="70">
                  <c:v>0.1909701</c:v>
                </c:pt>
                <c:pt idx="71">
                  <c:v>0.19915930000000001</c:v>
                </c:pt>
                <c:pt idx="72">
                  <c:v>0.21377779999999999</c:v>
                </c:pt>
                <c:pt idx="73">
                  <c:v>0.20892559999999999</c:v>
                </c:pt>
                <c:pt idx="74">
                  <c:v>0.19198380000000001</c:v>
                </c:pt>
                <c:pt idx="75">
                  <c:v>0.1851476</c:v>
                </c:pt>
                <c:pt idx="76">
                  <c:v>0.1854151</c:v>
                </c:pt>
                <c:pt idx="77">
                  <c:v>0.1873756</c:v>
                </c:pt>
                <c:pt idx="78">
                  <c:v>0.18978709999999999</c:v>
                </c:pt>
                <c:pt idx="79">
                  <c:v>0.18692210000000001</c:v>
                </c:pt>
                <c:pt idx="80">
                  <c:v>0.1840658</c:v>
                </c:pt>
                <c:pt idx="81">
                  <c:v>0.1825919</c:v>
                </c:pt>
                <c:pt idx="82">
                  <c:v>0.17760100000000001</c:v>
                </c:pt>
                <c:pt idx="83">
                  <c:v>0.17458979999999999</c:v>
                </c:pt>
                <c:pt idx="84">
                  <c:v>0.1783978</c:v>
                </c:pt>
                <c:pt idx="85">
                  <c:v>0.18224219999999999</c:v>
                </c:pt>
                <c:pt idx="86">
                  <c:v>0.18016940000000001</c:v>
                </c:pt>
                <c:pt idx="87">
                  <c:v>0.17760020000000001</c:v>
                </c:pt>
                <c:pt idx="88">
                  <c:v>0.17879619999999999</c:v>
                </c:pt>
                <c:pt idx="89">
                  <c:v>0.1857819</c:v>
                </c:pt>
                <c:pt idx="90">
                  <c:v>0.19318650000000001</c:v>
                </c:pt>
                <c:pt idx="91">
                  <c:v>0.18678230000000001</c:v>
                </c:pt>
                <c:pt idx="92">
                  <c:v>0.1761537</c:v>
                </c:pt>
                <c:pt idx="93">
                  <c:v>0.17901329999999999</c:v>
                </c:pt>
                <c:pt idx="94">
                  <c:v>0.18551200000000001</c:v>
                </c:pt>
                <c:pt idx="95">
                  <c:v>0.18291399999999999</c:v>
                </c:pt>
                <c:pt idx="96">
                  <c:v>0.17508779999999999</c:v>
                </c:pt>
                <c:pt idx="97">
                  <c:v>0.17385410000000001</c:v>
                </c:pt>
                <c:pt idx="98">
                  <c:v>0.18184710000000001</c:v>
                </c:pt>
                <c:pt idx="99">
                  <c:v>0.18350340000000001</c:v>
                </c:pt>
                <c:pt idx="100">
                  <c:v>0.1772929</c:v>
                </c:pt>
                <c:pt idx="101">
                  <c:v>0.17820810000000001</c:v>
                </c:pt>
                <c:pt idx="102">
                  <c:v>0.17929929999999999</c:v>
                </c:pt>
                <c:pt idx="103">
                  <c:v>0.16670170000000001</c:v>
                </c:pt>
                <c:pt idx="104">
                  <c:v>0.1521207</c:v>
                </c:pt>
                <c:pt idx="105">
                  <c:v>0.15768960000000001</c:v>
                </c:pt>
                <c:pt idx="106">
                  <c:v>0.17361840000000001</c:v>
                </c:pt>
                <c:pt idx="107">
                  <c:v>0.1709484</c:v>
                </c:pt>
                <c:pt idx="108">
                  <c:v>0.16008729999999999</c:v>
                </c:pt>
                <c:pt idx="109">
                  <c:v>0.1615077</c:v>
                </c:pt>
                <c:pt idx="110">
                  <c:v>0.1637004</c:v>
                </c:pt>
                <c:pt idx="111">
                  <c:v>0.154443</c:v>
                </c:pt>
                <c:pt idx="112">
                  <c:v>0.14212820000000001</c:v>
                </c:pt>
                <c:pt idx="113">
                  <c:v>0.1450352</c:v>
                </c:pt>
                <c:pt idx="114">
                  <c:v>0.1645402</c:v>
                </c:pt>
                <c:pt idx="115">
                  <c:v>0.1772763</c:v>
                </c:pt>
                <c:pt idx="116">
                  <c:v>0.166432</c:v>
                </c:pt>
                <c:pt idx="117">
                  <c:v>0.14886659999999999</c:v>
                </c:pt>
                <c:pt idx="118">
                  <c:v>0.1451191</c:v>
                </c:pt>
                <c:pt idx="119">
                  <c:v>0.14825820000000001</c:v>
                </c:pt>
                <c:pt idx="120">
                  <c:v>0.14379400000000001</c:v>
                </c:pt>
                <c:pt idx="121">
                  <c:v>0.1382053</c:v>
                </c:pt>
                <c:pt idx="122">
                  <c:v>0.1450497</c:v>
                </c:pt>
                <c:pt idx="123">
                  <c:v>0.15013770000000001</c:v>
                </c:pt>
                <c:pt idx="124">
                  <c:v>0.14473820000000001</c:v>
                </c:pt>
                <c:pt idx="125">
                  <c:v>0.1435727</c:v>
                </c:pt>
                <c:pt idx="126">
                  <c:v>0.1489018</c:v>
                </c:pt>
                <c:pt idx="127">
                  <c:v>0.14664469999999999</c:v>
                </c:pt>
                <c:pt idx="128">
                  <c:v>0.12892110000000001</c:v>
                </c:pt>
                <c:pt idx="129">
                  <c:v>0.12102499999999999</c:v>
                </c:pt>
                <c:pt idx="130">
                  <c:v>0.14035829999999999</c:v>
                </c:pt>
                <c:pt idx="131">
                  <c:v>0.15284739999999999</c:v>
                </c:pt>
                <c:pt idx="132">
                  <c:v>0.1384166</c:v>
                </c:pt>
                <c:pt idx="133">
                  <c:v>0.12329080000000001</c:v>
                </c:pt>
                <c:pt idx="134">
                  <c:v>0.1236194</c:v>
                </c:pt>
                <c:pt idx="135">
                  <c:v>0.12824650000000001</c:v>
                </c:pt>
                <c:pt idx="136">
                  <c:v>0.1270105</c:v>
                </c:pt>
                <c:pt idx="137">
                  <c:v>0.1224469</c:v>
                </c:pt>
                <c:pt idx="138">
                  <c:v>0.1220169</c:v>
                </c:pt>
                <c:pt idx="139">
                  <c:v>0.12206880000000001</c:v>
                </c:pt>
                <c:pt idx="140">
                  <c:v>0.1125496</c:v>
                </c:pt>
                <c:pt idx="141">
                  <c:v>0.1019021</c:v>
                </c:pt>
                <c:pt idx="142">
                  <c:v>0.1060078</c:v>
                </c:pt>
                <c:pt idx="143">
                  <c:v>0.1134882</c:v>
                </c:pt>
                <c:pt idx="144">
                  <c:v>0.10868079999999999</c:v>
                </c:pt>
                <c:pt idx="145">
                  <c:v>0.1064976</c:v>
                </c:pt>
                <c:pt idx="146">
                  <c:v>0.11651839999999999</c:v>
                </c:pt>
                <c:pt idx="147">
                  <c:v>0.1215358</c:v>
                </c:pt>
                <c:pt idx="148">
                  <c:v>0.1119129</c:v>
                </c:pt>
                <c:pt idx="149">
                  <c:v>0.1027353</c:v>
                </c:pt>
                <c:pt idx="150">
                  <c:v>0.1082212</c:v>
                </c:pt>
                <c:pt idx="151">
                  <c:v>0.1160405</c:v>
                </c:pt>
                <c:pt idx="152">
                  <c:v>0.10925600000000001</c:v>
                </c:pt>
                <c:pt idx="153">
                  <c:v>9.9972500000000006E-2</c:v>
                </c:pt>
                <c:pt idx="154">
                  <c:v>0.1080089</c:v>
                </c:pt>
                <c:pt idx="155">
                  <c:v>0.1212063</c:v>
                </c:pt>
                <c:pt idx="156">
                  <c:v>0.1185572</c:v>
                </c:pt>
                <c:pt idx="157">
                  <c:v>0.1104139</c:v>
                </c:pt>
                <c:pt idx="158">
                  <c:v>0.1127541</c:v>
                </c:pt>
                <c:pt idx="159">
                  <c:v>0.1146831</c:v>
                </c:pt>
                <c:pt idx="160">
                  <c:v>0.1060685</c:v>
                </c:pt>
                <c:pt idx="161">
                  <c:v>9.6798079999999995E-2</c:v>
                </c:pt>
                <c:pt idx="162">
                  <c:v>9.7111199999999995E-2</c:v>
                </c:pt>
                <c:pt idx="163">
                  <c:v>0.1052471</c:v>
                </c:pt>
                <c:pt idx="164">
                  <c:v>0.1097327</c:v>
                </c:pt>
                <c:pt idx="165">
                  <c:v>0.1063026</c:v>
                </c:pt>
                <c:pt idx="166">
                  <c:v>0.1029381</c:v>
                </c:pt>
                <c:pt idx="167">
                  <c:v>9.9507090000000006E-2</c:v>
                </c:pt>
                <c:pt idx="168">
                  <c:v>9.1569360000000002E-2</c:v>
                </c:pt>
                <c:pt idx="169">
                  <c:v>8.7656499999999998E-2</c:v>
                </c:pt>
                <c:pt idx="170">
                  <c:v>9.2104630000000007E-2</c:v>
                </c:pt>
                <c:pt idx="171">
                  <c:v>9.643844E-2</c:v>
                </c:pt>
                <c:pt idx="172">
                  <c:v>9.8051520000000003E-2</c:v>
                </c:pt>
                <c:pt idx="173">
                  <c:v>9.9501030000000004E-2</c:v>
                </c:pt>
                <c:pt idx="174">
                  <c:v>0.10291839999999999</c:v>
                </c:pt>
                <c:pt idx="175">
                  <c:v>0.10417940000000001</c:v>
                </c:pt>
                <c:pt idx="176">
                  <c:v>9.1588340000000004E-2</c:v>
                </c:pt>
                <c:pt idx="177">
                  <c:v>7.6378280000000007E-2</c:v>
                </c:pt>
                <c:pt idx="178">
                  <c:v>7.9460900000000001E-2</c:v>
                </c:pt>
                <c:pt idx="179">
                  <c:v>9.1842069999999998E-2</c:v>
                </c:pt>
                <c:pt idx="180">
                  <c:v>9.8974060000000003E-2</c:v>
                </c:pt>
                <c:pt idx="181">
                  <c:v>9.8315899999999998E-2</c:v>
                </c:pt>
                <c:pt idx="182">
                  <c:v>9.4641139999999999E-2</c:v>
                </c:pt>
                <c:pt idx="183">
                  <c:v>9.5523780000000003E-2</c:v>
                </c:pt>
                <c:pt idx="184">
                  <c:v>9.2689339999999995E-2</c:v>
                </c:pt>
                <c:pt idx="185">
                  <c:v>8.4616609999999995E-2</c:v>
                </c:pt>
                <c:pt idx="186">
                  <c:v>8.4789809999999993E-2</c:v>
                </c:pt>
                <c:pt idx="187">
                  <c:v>8.5469859999999995E-2</c:v>
                </c:pt>
                <c:pt idx="188">
                  <c:v>7.9356800000000005E-2</c:v>
                </c:pt>
                <c:pt idx="189">
                  <c:v>7.5056280000000003E-2</c:v>
                </c:pt>
                <c:pt idx="190">
                  <c:v>7.3165800000000003E-2</c:v>
                </c:pt>
                <c:pt idx="191">
                  <c:v>7.5974589999999995E-2</c:v>
                </c:pt>
                <c:pt idx="192">
                  <c:v>7.9145699999999999E-2</c:v>
                </c:pt>
                <c:pt idx="193">
                  <c:v>7.7256279999999997E-2</c:v>
                </c:pt>
                <c:pt idx="194">
                  <c:v>8.2888500000000004E-2</c:v>
                </c:pt>
                <c:pt idx="195">
                  <c:v>9.0271370000000004E-2</c:v>
                </c:pt>
                <c:pt idx="196">
                  <c:v>8.6515800000000004E-2</c:v>
                </c:pt>
                <c:pt idx="197">
                  <c:v>8.3314360000000004E-2</c:v>
                </c:pt>
                <c:pt idx="198">
                  <c:v>8.9288480000000003E-2</c:v>
                </c:pt>
                <c:pt idx="199">
                  <c:v>9.6809820000000005E-2</c:v>
                </c:pt>
                <c:pt idx="200">
                  <c:v>9.2589619999999997E-2</c:v>
                </c:pt>
                <c:pt idx="201">
                  <c:v>8.0028940000000007E-2</c:v>
                </c:pt>
                <c:pt idx="202">
                  <c:v>7.5093099999999996E-2</c:v>
                </c:pt>
                <c:pt idx="203">
                  <c:v>7.3016990000000004E-2</c:v>
                </c:pt>
                <c:pt idx="204">
                  <c:v>6.6826650000000001E-2</c:v>
                </c:pt>
                <c:pt idx="205">
                  <c:v>6.4800070000000001E-2</c:v>
                </c:pt>
                <c:pt idx="206">
                  <c:v>7.1386530000000004E-2</c:v>
                </c:pt>
                <c:pt idx="207">
                  <c:v>7.7086909999999995E-2</c:v>
                </c:pt>
                <c:pt idx="208">
                  <c:v>6.6247929999999997E-2</c:v>
                </c:pt>
                <c:pt idx="209">
                  <c:v>5.0799579999999997E-2</c:v>
                </c:pt>
                <c:pt idx="210">
                  <c:v>5.8831040000000001E-2</c:v>
                </c:pt>
                <c:pt idx="211">
                  <c:v>7.9476560000000002E-2</c:v>
                </c:pt>
                <c:pt idx="212">
                  <c:v>7.9739039999999997E-2</c:v>
                </c:pt>
                <c:pt idx="213">
                  <c:v>5.9239109999999998E-2</c:v>
                </c:pt>
                <c:pt idx="214">
                  <c:v>4.9046739999999998E-2</c:v>
                </c:pt>
                <c:pt idx="215">
                  <c:v>6.1850490000000001E-2</c:v>
                </c:pt>
                <c:pt idx="216">
                  <c:v>6.9012420000000005E-2</c:v>
                </c:pt>
                <c:pt idx="217">
                  <c:v>5.9478540000000003E-2</c:v>
                </c:pt>
                <c:pt idx="218">
                  <c:v>6.2541089999999994E-2</c:v>
                </c:pt>
                <c:pt idx="219">
                  <c:v>7.5402730000000001E-2</c:v>
                </c:pt>
                <c:pt idx="220">
                  <c:v>7.1648439999999994E-2</c:v>
                </c:pt>
                <c:pt idx="221">
                  <c:v>6.2853439999999997E-2</c:v>
                </c:pt>
                <c:pt idx="222">
                  <c:v>6.7611740000000004E-2</c:v>
                </c:pt>
                <c:pt idx="223">
                  <c:v>7.5918849999999996E-2</c:v>
                </c:pt>
                <c:pt idx="224">
                  <c:v>7.3562959999999997E-2</c:v>
                </c:pt>
                <c:pt idx="225">
                  <c:v>6.3791959999999995E-2</c:v>
                </c:pt>
                <c:pt idx="226">
                  <c:v>5.2264199999999997E-2</c:v>
                </c:pt>
                <c:pt idx="227">
                  <c:v>4.2317090000000002E-2</c:v>
                </c:pt>
                <c:pt idx="228">
                  <c:v>4.3801720000000002E-2</c:v>
                </c:pt>
                <c:pt idx="229">
                  <c:v>5.3574940000000001E-2</c:v>
                </c:pt>
                <c:pt idx="230">
                  <c:v>5.6926369999999997E-2</c:v>
                </c:pt>
                <c:pt idx="231">
                  <c:v>5.3022039999999999E-2</c:v>
                </c:pt>
                <c:pt idx="232">
                  <c:v>5.3176460000000002E-2</c:v>
                </c:pt>
                <c:pt idx="233">
                  <c:v>5.9680230000000001E-2</c:v>
                </c:pt>
                <c:pt idx="234">
                  <c:v>6.5057420000000005E-2</c:v>
                </c:pt>
                <c:pt idx="235">
                  <c:v>6.8370509999999995E-2</c:v>
                </c:pt>
                <c:pt idx="236">
                  <c:v>6.5007200000000001E-2</c:v>
                </c:pt>
                <c:pt idx="237">
                  <c:v>5.2803320000000001E-2</c:v>
                </c:pt>
                <c:pt idx="238">
                  <c:v>5.1056020000000001E-2</c:v>
                </c:pt>
                <c:pt idx="239">
                  <c:v>6.6193920000000003E-2</c:v>
                </c:pt>
                <c:pt idx="240">
                  <c:v>7.3152460000000002E-2</c:v>
                </c:pt>
                <c:pt idx="241">
                  <c:v>6.1060120000000002E-2</c:v>
                </c:pt>
                <c:pt idx="242">
                  <c:v>4.8498600000000003E-2</c:v>
                </c:pt>
                <c:pt idx="243">
                  <c:v>4.5820470000000002E-2</c:v>
                </c:pt>
                <c:pt idx="244">
                  <c:v>4.9859500000000001E-2</c:v>
                </c:pt>
                <c:pt idx="245">
                  <c:v>5.5347609999999998E-2</c:v>
                </c:pt>
                <c:pt idx="246">
                  <c:v>5.5661660000000002E-2</c:v>
                </c:pt>
                <c:pt idx="247">
                  <c:v>5.4647689999999999E-2</c:v>
                </c:pt>
                <c:pt idx="248">
                  <c:v>5.6264910000000001E-2</c:v>
                </c:pt>
                <c:pt idx="249">
                  <c:v>4.9848190000000001E-2</c:v>
                </c:pt>
                <c:pt idx="250">
                  <c:v>3.9142469999999999E-2</c:v>
                </c:pt>
                <c:pt idx="251">
                  <c:v>4.3150960000000002E-2</c:v>
                </c:pt>
                <c:pt idx="252">
                  <c:v>5.4255209999999998E-2</c:v>
                </c:pt>
                <c:pt idx="253">
                  <c:v>5.87062E-2</c:v>
                </c:pt>
                <c:pt idx="254">
                  <c:v>5.9294029999999998E-2</c:v>
                </c:pt>
                <c:pt idx="255">
                  <c:v>5.2852000000000003E-2</c:v>
                </c:pt>
                <c:pt idx="256">
                  <c:v>3.8501390000000003E-2</c:v>
                </c:pt>
                <c:pt idx="257">
                  <c:v>3.4902990000000002E-2</c:v>
                </c:pt>
                <c:pt idx="258">
                  <c:v>5.4620259999999997E-2</c:v>
                </c:pt>
                <c:pt idx="259">
                  <c:v>7.1441500000000005E-2</c:v>
                </c:pt>
                <c:pt idx="260">
                  <c:v>6.2052040000000003E-2</c:v>
                </c:pt>
                <c:pt idx="261">
                  <c:v>4.760002E-2</c:v>
                </c:pt>
                <c:pt idx="262">
                  <c:v>5.2471429999999999E-2</c:v>
                </c:pt>
                <c:pt idx="263">
                  <c:v>6.4221340000000002E-2</c:v>
                </c:pt>
                <c:pt idx="264">
                  <c:v>5.6129150000000003E-2</c:v>
                </c:pt>
                <c:pt idx="265">
                  <c:v>3.7038210000000002E-2</c:v>
                </c:pt>
                <c:pt idx="266">
                  <c:v>3.9827250000000002E-2</c:v>
                </c:pt>
                <c:pt idx="267">
                  <c:v>6.0615000000000002E-2</c:v>
                </c:pt>
                <c:pt idx="268">
                  <c:v>5.9558779999999999E-2</c:v>
                </c:pt>
                <c:pt idx="269">
                  <c:v>3.936013E-2</c:v>
                </c:pt>
                <c:pt idx="270">
                  <c:v>4.2721769999999999E-2</c:v>
                </c:pt>
                <c:pt idx="271">
                  <c:v>6.0005509999999998E-2</c:v>
                </c:pt>
                <c:pt idx="272">
                  <c:v>5.8565270000000003E-2</c:v>
                </c:pt>
                <c:pt idx="273">
                  <c:v>4.4719679999999998E-2</c:v>
                </c:pt>
                <c:pt idx="274">
                  <c:v>3.5568540000000003E-2</c:v>
                </c:pt>
                <c:pt idx="275">
                  <c:v>3.6036079999999998E-2</c:v>
                </c:pt>
                <c:pt idx="276">
                  <c:v>3.6399609999999999E-2</c:v>
                </c:pt>
                <c:pt idx="277">
                  <c:v>3.6926960000000002E-2</c:v>
                </c:pt>
                <c:pt idx="278">
                  <c:v>4.7305779999999999E-2</c:v>
                </c:pt>
                <c:pt idx="279">
                  <c:v>4.7846590000000001E-2</c:v>
                </c:pt>
                <c:pt idx="280">
                  <c:v>2.7019689999999999E-2</c:v>
                </c:pt>
                <c:pt idx="281">
                  <c:v>1.525351E-2</c:v>
                </c:pt>
                <c:pt idx="282">
                  <c:v>2.935457E-2</c:v>
                </c:pt>
                <c:pt idx="283">
                  <c:v>5.235132E-2</c:v>
                </c:pt>
                <c:pt idx="284">
                  <c:v>6.6350240000000005E-2</c:v>
                </c:pt>
                <c:pt idx="285">
                  <c:v>6.6732390000000003E-2</c:v>
                </c:pt>
                <c:pt idx="286">
                  <c:v>6.2443779999999997E-2</c:v>
                </c:pt>
                <c:pt idx="287">
                  <c:v>6.2859200000000004E-2</c:v>
                </c:pt>
                <c:pt idx="288">
                  <c:v>5.5560329999999998E-2</c:v>
                </c:pt>
                <c:pt idx="289">
                  <c:v>3.6518009999999997E-2</c:v>
                </c:pt>
                <c:pt idx="290">
                  <c:v>3.2845840000000001E-2</c:v>
                </c:pt>
                <c:pt idx="291">
                  <c:v>4.4763909999999997E-2</c:v>
                </c:pt>
                <c:pt idx="292">
                  <c:v>4.429752E-2</c:v>
                </c:pt>
                <c:pt idx="293">
                  <c:v>3.3424929999999999E-2</c:v>
                </c:pt>
                <c:pt idx="294">
                  <c:v>3.1752460000000003E-2</c:v>
                </c:pt>
                <c:pt idx="295">
                  <c:v>3.5744020000000001E-2</c:v>
                </c:pt>
                <c:pt idx="296">
                  <c:v>3.54458E-2</c:v>
                </c:pt>
                <c:pt idx="297">
                  <c:v>3.3675370000000003E-2</c:v>
                </c:pt>
                <c:pt idx="298">
                  <c:v>2.9940459999999999E-2</c:v>
                </c:pt>
                <c:pt idx="299">
                  <c:v>2.5059729999999999E-2</c:v>
                </c:pt>
                <c:pt idx="300">
                  <c:v>2.4551770000000001E-2</c:v>
                </c:pt>
                <c:pt idx="301">
                  <c:v>2.740451E-2</c:v>
                </c:pt>
                <c:pt idx="302">
                  <c:v>2.9595050000000001E-2</c:v>
                </c:pt>
                <c:pt idx="303">
                  <c:v>2.9399390000000001E-2</c:v>
                </c:pt>
                <c:pt idx="304">
                  <c:v>2.7855680000000001E-2</c:v>
                </c:pt>
                <c:pt idx="305">
                  <c:v>2.8144869999999999E-2</c:v>
                </c:pt>
                <c:pt idx="306">
                  <c:v>3.00652E-2</c:v>
                </c:pt>
                <c:pt idx="307">
                  <c:v>2.8376990000000001E-2</c:v>
                </c:pt>
                <c:pt idx="308">
                  <c:v>2.1833990000000001E-2</c:v>
                </c:pt>
                <c:pt idx="309">
                  <c:v>1.8917400000000001E-2</c:v>
                </c:pt>
                <c:pt idx="310">
                  <c:v>2.9743519999999999E-2</c:v>
                </c:pt>
                <c:pt idx="311">
                  <c:v>4.5124009999999999E-2</c:v>
                </c:pt>
                <c:pt idx="312">
                  <c:v>3.9215840000000002E-2</c:v>
                </c:pt>
                <c:pt idx="313">
                  <c:v>2.0109729999999999E-2</c:v>
                </c:pt>
                <c:pt idx="314">
                  <c:v>2.2941369999999999E-2</c:v>
                </c:pt>
                <c:pt idx="315">
                  <c:v>3.4303050000000002E-2</c:v>
                </c:pt>
                <c:pt idx="316">
                  <c:v>2.358764E-2</c:v>
                </c:pt>
                <c:pt idx="317">
                  <c:v>1.09707E-2</c:v>
                </c:pt>
                <c:pt idx="318">
                  <c:v>1.4863019999999999E-2</c:v>
                </c:pt>
                <c:pt idx="319">
                  <c:v>2.1386720000000001E-2</c:v>
                </c:pt>
                <c:pt idx="320">
                  <c:v>2.5112740000000001E-2</c:v>
                </c:pt>
                <c:pt idx="321">
                  <c:v>2.953832E-2</c:v>
                </c:pt>
                <c:pt idx="322">
                  <c:v>3.5874700000000002E-2</c:v>
                </c:pt>
                <c:pt idx="323">
                  <c:v>3.8051069999999999E-2</c:v>
                </c:pt>
                <c:pt idx="324">
                  <c:v>2.8263529999999999E-2</c:v>
                </c:pt>
                <c:pt idx="325">
                  <c:v>2.035346E-2</c:v>
                </c:pt>
                <c:pt idx="326">
                  <c:v>2.4660100000000001E-2</c:v>
                </c:pt>
                <c:pt idx="327">
                  <c:v>2.7803640000000001E-2</c:v>
                </c:pt>
                <c:pt idx="328">
                  <c:v>2.2444209999999999E-2</c:v>
                </c:pt>
                <c:pt idx="329">
                  <c:v>1.245979E-2</c:v>
                </c:pt>
                <c:pt idx="330">
                  <c:v>7.5416939999999998E-3</c:v>
                </c:pt>
                <c:pt idx="331">
                  <c:v>1.5251229999999999E-2</c:v>
                </c:pt>
                <c:pt idx="332">
                  <c:v>2.6701249999999999E-2</c:v>
                </c:pt>
                <c:pt idx="333">
                  <c:v>2.9385419999999999E-2</c:v>
                </c:pt>
                <c:pt idx="334">
                  <c:v>2.5109369999999999E-2</c:v>
                </c:pt>
                <c:pt idx="335">
                  <c:v>2.5590390000000001E-2</c:v>
                </c:pt>
                <c:pt idx="336">
                  <c:v>2.7256059999999999E-2</c:v>
                </c:pt>
                <c:pt idx="337">
                  <c:v>2.51468E-2</c:v>
                </c:pt>
                <c:pt idx="338">
                  <c:v>3.3656329999999998E-2</c:v>
                </c:pt>
                <c:pt idx="339">
                  <c:v>4.7610140000000002E-2</c:v>
                </c:pt>
                <c:pt idx="340">
                  <c:v>4.244676E-2</c:v>
                </c:pt>
                <c:pt idx="341">
                  <c:v>2.3702850000000001E-2</c:v>
                </c:pt>
                <c:pt idx="342">
                  <c:v>2.0874609999999998E-2</c:v>
                </c:pt>
                <c:pt idx="343">
                  <c:v>3.1999039999999999E-2</c:v>
                </c:pt>
                <c:pt idx="344">
                  <c:v>3.0371539999999999E-2</c:v>
                </c:pt>
                <c:pt idx="345">
                  <c:v>2.1337829999999999E-2</c:v>
                </c:pt>
                <c:pt idx="346">
                  <c:v>2.3270610000000001E-2</c:v>
                </c:pt>
                <c:pt idx="347">
                  <c:v>2.946679E-2</c:v>
                </c:pt>
                <c:pt idx="348">
                  <c:v>2.6714040000000001E-2</c:v>
                </c:pt>
                <c:pt idx="349">
                  <c:v>1.284626E-2</c:v>
                </c:pt>
                <c:pt idx="350">
                  <c:v>3.9120989999999996E-3</c:v>
                </c:pt>
                <c:pt idx="351">
                  <c:v>1.3885120000000001E-2</c:v>
                </c:pt>
                <c:pt idx="352">
                  <c:v>2.377949E-2</c:v>
                </c:pt>
                <c:pt idx="353">
                  <c:v>1.887573E-2</c:v>
                </c:pt>
                <c:pt idx="354">
                  <c:v>1.384293E-2</c:v>
                </c:pt>
                <c:pt idx="355">
                  <c:v>1.9401080000000001E-2</c:v>
                </c:pt>
                <c:pt idx="356">
                  <c:v>3.049669E-2</c:v>
                </c:pt>
                <c:pt idx="357">
                  <c:v>3.9463770000000002E-2</c:v>
                </c:pt>
                <c:pt idx="358">
                  <c:v>4.9876089999999998E-2</c:v>
                </c:pt>
                <c:pt idx="359">
                  <c:v>5.5976749999999999E-2</c:v>
                </c:pt>
                <c:pt idx="360">
                  <c:v>3.7950909999999997E-2</c:v>
                </c:pt>
                <c:pt idx="361">
                  <c:v>1.027956E-2</c:v>
                </c:pt>
                <c:pt idx="362">
                  <c:v>2.2849709999999998E-3</c:v>
                </c:pt>
                <c:pt idx="363">
                  <c:v>9.2127059999999993E-3</c:v>
                </c:pt>
                <c:pt idx="364">
                  <c:v>1.449718E-2</c:v>
                </c:pt>
                <c:pt idx="365">
                  <c:v>1.5693950000000002E-2</c:v>
                </c:pt>
                <c:pt idx="366">
                  <c:v>2.3517900000000001E-2</c:v>
                </c:pt>
                <c:pt idx="367">
                  <c:v>3.5340770000000001E-2</c:v>
                </c:pt>
                <c:pt idx="368">
                  <c:v>2.7415579999999998E-2</c:v>
                </c:pt>
                <c:pt idx="369">
                  <c:v>9.5411620000000006E-3</c:v>
                </c:pt>
                <c:pt idx="370">
                  <c:v>1.6431290000000001E-2</c:v>
                </c:pt>
                <c:pt idx="371">
                  <c:v>3.5955239999999999E-2</c:v>
                </c:pt>
                <c:pt idx="372">
                  <c:v>3.5034250000000003E-2</c:v>
                </c:pt>
                <c:pt idx="373">
                  <c:v>1.808158E-2</c:v>
                </c:pt>
                <c:pt idx="374">
                  <c:v>7.9736040000000005E-3</c:v>
                </c:pt>
                <c:pt idx="375">
                  <c:v>1.6838499999999999E-2</c:v>
                </c:pt>
                <c:pt idx="376">
                  <c:v>2.835493E-2</c:v>
                </c:pt>
                <c:pt idx="377">
                  <c:v>1.8347410000000001E-2</c:v>
                </c:pt>
                <c:pt idx="378">
                  <c:v>9.2686439999999995E-3</c:v>
                </c:pt>
                <c:pt idx="379">
                  <c:v>2.1508719999999999E-2</c:v>
                </c:pt>
                <c:pt idx="380">
                  <c:v>2.9728379999999999E-2</c:v>
                </c:pt>
                <c:pt idx="381">
                  <c:v>2.9767800000000001E-2</c:v>
                </c:pt>
                <c:pt idx="382">
                  <c:v>3.4802659999999999E-2</c:v>
                </c:pt>
                <c:pt idx="383">
                  <c:v>3.5871260000000002E-2</c:v>
                </c:pt>
                <c:pt idx="384">
                  <c:v>2.7500879999999998E-2</c:v>
                </c:pt>
                <c:pt idx="385">
                  <c:v>1.8083370000000001E-2</c:v>
                </c:pt>
                <c:pt idx="386">
                  <c:v>1.646881E-2</c:v>
                </c:pt>
                <c:pt idx="387">
                  <c:v>2.1601680000000002E-2</c:v>
                </c:pt>
                <c:pt idx="388">
                  <c:v>2.7141579999999998E-2</c:v>
                </c:pt>
                <c:pt idx="389">
                  <c:v>3.1310310000000001E-2</c:v>
                </c:pt>
                <c:pt idx="390">
                  <c:v>3.2766299999999998E-2</c:v>
                </c:pt>
                <c:pt idx="391">
                  <c:v>2.7653750000000001E-2</c:v>
                </c:pt>
                <c:pt idx="392">
                  <c:v>1.3336209999999999E-2</c:v>
                </c:pt>
                <c:pt idx="393">
                  <c:v>-1.018681E-3</c:v>
                </c:pt>
                <c:pt idx="394">
                  <c:v>1.6781080000000001E-4</c:v>
                </c:pt>
                <c:pt idx="395">
                  <c:v>1.505885E-2</c:v>
                </c:pt>
                <c:pt idx="396">
                  <c:v>2.4924760000000001E-2</c:v>
                </c:pt>
                <c:pt idx="397">
                  <c:v>2.1587209999999999E-2</c:v>
                </c:pt>
                <c:pt idx="398">
                  <c:v>1.7557090000000001E-2</c:v>
                </c:pt>
                <c:pt idx="399">
                  <c:v>1.9775060000000001E-2</c:v>
                </c:pt>
                <c:pt idx="400">
                  <c:v>1.8987170000000001E-2</c:v>
                </c:pt>
                <c:pt idx="401">
                  <c:v>1.4571209999999999E-2</c:v>
                </c:pt>
                <c:pt idx="402">
                  <c:v>1.6324180000000001E-2</c:v>
                </c:pt>
                <c:pt idx="403">
                  <c:v>1.9371349999999999E-2</c:v>
                </c:pt>
                <c:pt idx="404">
                  <c:v>1.119582E-2</c:v>
                </c:pt>
                <c:pt idx="405">
                  <c:v>4.321638E-3</c:v>
                </c:pt>
                <c:pt idx="406">
                  <c:v>2.0516360000000001E-2</c:v>
                </c:pt>
                <c:pt idx="407">
                  <c:v>3.82831E-2</c:v>
                </c:pt>
                <c:pt idx="408">
                  <c:v>2.3522910000000001E-2</c:v>
                </c:pt>
                <c:pt idx="409">
                  <c:v>3.7491149999999999E-3</c:v>
                </c:pt>
                <c:pt idx="410">
                  <c:v>1.48962E-2</c:v>
                </c:pt>
                <c:pt idx="411">
                  <c:v>2.963969E-2</c:v>
                </c:pt>
                <c:pt idx="412">
                  <c:v>1.8502089999999999E-2</c:v>
                </c:pt>
                <c:pt idx="413">
                  <c:v>8.812488E-4</c:v>
                </c:pt>
                <c:pt idx="414">
                  <c:v>2.7741760000000002E-3</c:v>
                </c:pt>
                <c:pt idx="415">
                  <c:v>1.7432099999999999E-2</c:v>
                </c:pt>
                <c:pt idx="416">
                  <c:v>2.3134579999999998E-2</c:v>
                </c:pt>
                <c:pt idx="417">
                  <c:v>1.8135749999999999E-2</c:v>
                </c:pt>
                <c:pt idx="418">
                  <c:v>1.9370769999999999E-2</c:v>
                </c:pt>
                <c:pt idx="419">
                  <c:v>2.6502359999999999E-2</c:v>
                </c:pt>
                <c:pt idx="420">
                  <c:v>2.00907E-2</c:v>
                </c:pt>
                <c:pt idx="421">
                  <c:v>3.4872549999999999E-3</c:v>
                </c:pt>
                <c:pt idx="422">
                  <c:v>-7.2516989999999999E-4</c:v>
                </c:pt>
                <c:pt idx="423">
                  <c:v>8.5138509999999994E-3</c:v>
                </c:pt>
                <c:pt idx="424">
                  <c:v>1.2700609999999999E-2</c:v>
                </c:pt>
                <c:pt idx="425">
                  <c:v>3.2252330000000001E-3</c:v>
                </c:pt>
                <c:pt idx="426">
                  <c:v>-4.43524E-3</c:v>
                </c:pt>
                <c:pt idx="427">
                  <c:v>4.2349010000000001E-3</c:v>
                </c:pt>
                <c:pt idx="428">
                  <c:v>1.082555E-2</c:v>
                </c:pt>
                <c:pt idx="429">
                  <c:v>8.9721109999999996E-3</c:v>
                </c:pt>
                <c:pt idx="430">
                  <c:v>1.771474E-2</c:v>
                </c:pt>
                <c:pt idx="431">
                  <c:v>2.7044510000000001E-2</c:v>
                </c:pt>
                <c:pt idx="432">
                  <c:v>2.3753529999999998E-2</c:v>
                </c:pt>
                <c:pt idx="433">
                  <c:v>1.8906099999999999E-2</c:v>
                </c:pt>
                <c:pt idx="434">
                  <c:v>1.9144359999999999E-2</c:v>
                </c:pt>
                <c:pt idx="435">
                  <c:v>1.835759E-2</c:v>
                </c:pt>
                <c:pt idx="436">
                  <c:v>1.348746E-2</c:v>
                </c:pt>
                <c:pt idx="437">
                  <c:v>1.392767E-2</c:v>
                </c:pt>
                <c:pt idx="438">
                  <c:v>2.4132460000000001E-2</c:v>
                </c:pt>
                <c:pt idx="439">
                  <c:v>3.4060189999999997E-2</c:v>
                </c:pt>
                <c:pt idx="440">
                  <c:v>2.5998529999999999E-2</c:v>
                </c:pt>
                <c:pt idx="441">
                  <c:v>4.5373339999999996E-3</c:v>
                </c:pt>
                <c:pt idx="442">
                  <c:v>1.3680319999999999E-3</c:v>
                </c:pt>
                <c:pt idx="443">
                  <c:v>1.383916E-2</c:v>
                </c:pt>
                <c:pt idx="444">
                  <c:v>1.0989219999999999E-2</c:v>
                </c:pt>
                <c:pt idx="445">
                  <c:v>-2.743779E-3</c:v>
                </c:pt>
                <c:pt idx="446">
                  <c:v>-3.3342530000000001E-3</c:v>
                </c:pt>
                <c:pt idx="447">
                  <c:v>7.5525690000000003E-3</c:v>
                </c:pt>
                <c:pt idx="448">
                  <c:v>1.549557E-2</c:v>
                </c:pt>
                <c:pt idx="449">
                  <c:v>1.7175739999999998E-2</c:v>
                </c:pt>
                <c:pt idx="450">
                  <c:v>1.8296420000000001E-2</c:v>
                </c:pt>
                <c:pt idx="451">
                  <c:v>2.16616E-2</c:v>
                </c:pt>
                <c:pt idx="452">
                  <c:v>1.644516E-2</c:v>
                </c:pt>
                <c:pt idx="453">
                  <c:v>5.011087E-3</c:v>
                </c:pt>
                <c:pt idx="454">
                  <c:v>7.7946489999999998E-3</c:v>
                </c:pt>
                <c:pt idx="455">
                  <c:v>1.6631110000000001E-2</c:v>
                </c:pt>
                <c:pt idx="456">
                  <c:v>1.3289E-2</c:v>
                </c:pt>
                <c:pt idx="457">
                  <c:v>8.0670259999999997E-3</c:v>
                </c:pt>
                <c:pt idx="458">
                  <c:v>1.2692159999999999E-2</c:v>
                </c:pt>
                <c:pt idx="459">
                  <c:v>1.9065950000000002E-2</c:v>
                </c:pt>
                <c:pt idx="460">
                  <c:v>1.033005E-2</c:v>
                </c:pt>
                <c:pt idx="461">
                  <c:v>-6.2846680000000002E-3</c:v>
                </c:pt>
                <c:pt idx="462">
                  <c:v>-1.279393E-3</c:v>
                </c:pt>
                <c:pt idx="463">
                  <c:v>1.6568490000000002E-2</c:v>
                </c:pt>
                <c:pt idx="464">
                  <c:v>1.670789E-2</c:v>
                </c:pt>
                <c:pt idx="465">
                  <c:v>5.8031849999999998E-3</c:v>
                </c:pt>
                <c:pt idx="466">
                  <c:v>3.1427009999999999E-3</c:v>
                </c:pt>
                <c:pt idx="467">
                  <c:v>9.1965669999999992E-3</c:v>
                </c:pt>
                <c:pt idx="468">
                  <c:v>1.371882E-2</c:v>
                </c:pt>
                <c:pt idx="469">
                  <c:v>1.102588E-2</c:v>
                </c:pt>
                <c:pt idx="470">
                  <c:v>7.6234550000000003E-3</c:v>
                </c:pt>
                <c:pt idx="471">
                  <c:v>8.9708559999999993E-3</c:v>
                </c:pt>
                <c:pt idx="472">
                  <c:v>1.185959E-2</c:v>
                </c:pt>
                <c:pt idx="473">
                  <c:v>1.197291E-2</c:v>
                </c:pt>
                <c:pt idx="474">
                  <c:v>1.1257059999999999E-2</c:v>
                </c:pt>
                <c:pt idx="475">
                  <c:v>1.7183589999999999E-2</c:v>
                </c:pt>
                <c:pt idx="476">
                  <c:v>1.870993E-2</c:v>
                </c:pt>
                <c:pt idx="477">
                  <c:v>5.9246569999999998E-3</c:v>
                </c:pt>
                <c:pt idx="478">
                  <c:v>3.1068070000000001E-3</c:v>
                </c:pt>
                <c:pt idx="479">
                  <c:v>1.603098E-2</c:v>
                </c:pt>
                <c:pt idx="480">
                  <c:v>1.820917E-2</c:v>
                </c:pt>
                <c:pt idx="481">
                  <c:v>3.3171149999999998E-3</c:v>
                </c:pt>
                <c:pt idx="482">
                  <c:v>-3.9386339999999999E-3</c:v>
                </c:pt>
                <c:pt idx="483">
                  <c:v>8.7099829999999993E-3</c:v>
                </c:pt>
                <c:pt idx="484">
                  <c:v>1.2273849999999999E-2</c:v>
                </c:pt>
                <c:pt idx="485">
                  <c:v>3.504872E-3</c:v>
                </c:pt>
                <c:pt idx="486">
                  <c:v>1.180107E-2</c:v>
                </c:pt>
                <c:pt idx="487">
                  <c:v>2.083345E-2</c:v>
                </c:pt>
                <c:pt idx="488">
                  <c:v>1.21885E-2</c:v>
                </c:pt>
                <c:pt idx="489">
                  <c:v>4.3637679999999996E-3</c:v>
                </c:pt>
                <c:pt idx="490">
                  <c:v>3.4772420000000002E-3</c:v>
                </c:pt>
                <c:pt idx="491">
                  <c:v>2.2962429999999999E-3</c:v>
                </c:pt>
                <c:pt idx="492">
                  <c:v>1.3069159999999999E-4</c:v>
                </c:pt>
                <c:pt idx="493">
                  <c:v>-1.694433E-3</c:v>
                </c:pt>
                <c:pt idx="494">
                  <c:v>-4.2906639999999996E-3</c:v>
                </c:pt>
                <c:pt idx="495">
                  <c:v>4.0947230000000002E-4</c:v>
                </c:pt>
                <c:pt idx="496">
                  <c:v>1.559612E-2</c:v>
                </c:pt>
                <c:pt idx="497">
                  <c:v>2.1711270000000001E-2</c:v>
                </c:pt>
                <c:pt idx="498">
                  <c:v>1.12332E-2</c:v>
                </c:pt>
                <c:pt idx="499">
                  <c:v>7.792645E-3</c:v>
                </c:pt>
                <c:pt idx="500">
                  <c:v>1.97921E-2</c:v>
                </c:pt>
                <c:pt idx="501">
                  <c:v>1.7723249999999999E-2</c:v>
                </c:pt>
                <c:pt idx="502">
                  <c:v>1.581264E-3</c:v>
                </c:pt>
                <c:pt idx="503">
                  <c:v>4.3102879999999998E-3</c:v>
                </c:pt>
                <c:pt idx="504">
                  <c:v>1.465261E-2</c:v>
                </c:pt>
                <c:pt idx="505">
                  <c:v>6.5335189999999998E-3</c:v>
                </c:pt>
                <c:pt idx="506">
                  <c:v>-4.3267899999999996E-3</c:v>
                </c:pt>
                <c:pt idx="507">
                  <c:v>-2.5283219999999999E-3</c:v>
                </c:pt>
                <c:pt idx="508">
                  <c:v>1.2070239999999999E-3</c:v>
                </c:pt>
                <c:pt idx="509">
                  <c:v>1.0063540000000001E-3</c:v>
                </c:pt>
                <c:pt idx="510">
                  <c:v>4.4964160000000001E-4</c:v>
                </c:pt>
                <c:pt idx="511">
                  <c:v>6.5573970000000004E-3</c:v>
                </c:pt>
                <c:pt idx="512">
                  <c:v>1.7242090000000002E-2</c:v>
                </c:pt>
                <c:pt idx="513">
                  <c:v>1.7318320000000002E-2</c:v>
                </c:pt>
                <c:pt idx="514">
                  <c:v>1.3302069999999999E-2</c:v>
                </c:pt>
                <c:pt idx="515">
                  <c:v>2.1168010000000001E-2</c:v>
                </c:pt>
                <c:pt idx="516">
                  <c:v>3.032462E-2</c:v>
                </c:pt>
                <c:pt idx="517">
                  <c:v>2.4902489999999999E-2</c:v>
                </c:pt>
                <c:pt idx="518">
                  <c:v>1.531238E-2</c:v>
                </c:pt>
                <c:pt idx="519">
                  <c:v>1.535385E-2</c:v>
                </c:pt>
                <c:pt idx="520">
                  <c:v>1.5935600000000001E-2</c:v>
                </c:pt>
                <c:pt idx="521">
                  <c:v>1.328796E-2</c:v>
                </c:pt>
                <c:pt idx="522">
                  <c:v>1.901388E-2</c:v>
                </c:pt>
                <c:pt idx="523">
                  <c:v>2.9912620000000001E-2</c:v>
                </c:pt>
                <c:pt idx="524">
                  <c:v>2.1560300000000001E-2</c:v>
                </c:pt>
                <c:pt idx="525">
                  <c:v>4.2486070000000002E-4</c:v>
                </c:pt>
                <c:pt idx="526">
                  <c:v>1.302749E-3</c:v>
                </c:pt>
                <c:pt idx="527">
                  <c:v>1.065695E-2</c:v>
                </c:pt>
                <c:pt idx="528">
                  <c:v>3.3848659999999998E-3</c:v>
                </c:pt>
                <c:pt idx="529">
                  <c:v>1.8565680000000001E-3</c:v>
                </c:pt>
                <c:pt idx="530">
                  <c:v>1.5939539999999999E-2</c:v>
                </c:pt>
                <c:pt idx="531">
                  <c:v>2.0768120000000001E-2</c:v>
                </c:pt>
                <c:pt idx="532">
                  <c:v>1.0753209999999999E-2</c:v>
                </c:pt>
                <c:pt idx="533">
                  <c:v>3.3253309999999999E-3</c:v>
                </c:pt>
                <c:pt idx="534">
                  <c:v>7.8404700000000004E-3</c:v>
                </c:pt>
                <c:pt idx="535">
                  <c:v>1.4854559999999999E-2</c:v>
                </c:pt>
                <c:pt idx="536">
                  <c:v>1.193746E-2</c:v>
                </c:pt>
                <c:pt idx="537">
                  <c:v>9.3715740000000006E-3</c:v>
                </c:pt>
                <c:pt idx="538">
                  <c:v>1.084104E-2</c:v>
                </c:pt>
                <c:pt idx="539">
                  <c:v>2.0201910000000002E-3</c:v>
                </c:pt>
                <c:pt idx="540">
                  <c:v>-3.613537E-3</c:v>
                </c:pt>
                <c:pt idx="541">
                  <c:v>7.5125280000000001E-3</c:v>
                </c:pt>
                <c:pt idx="542">
                  <c:v>1.7762340000000001E-2</c:v>
                </c:pt>
                <c:pt idx="543">
                  <c:v>1.3869370000000001E-2</c:v>
                </c:pt>
                <c:pt idx="544">
                  <c:v>2.1672990000000001E-3</c:v>
                </c:pt>
                <c:pt idx="545">
                  <c:v>3.4315289999999998E-4</c:v>
                </c:pt>
                <c:pt idx="546">
                  <c:v>1.275752E-2</c:v>
                </c:pt>
                <c:pt idx="547">
                  <c:v>2.3053509999999999E-2</c:v>
                </c:pt>
                <c:pt idx="548">
                  <c:v>2.135859E-2</c:v>
                </c:pt>
                <c:pt idx="549">
                  <c:v>1.1247729999999999E-2</c:v>
                </c:pt>
                <c:pt idx="550">
                  <c:v>-4.3790719999999998E-4</c:v>
                </c:pt>
                <c:pt idx="551">
                  <c:v>-8.2815079999999999E-3</c:v>
                </c:pt>
                <c:pt idx="552">
                  <c:v>-1.13244E-2</c:v>
                </c:pt>
                <c:pt idx="553">
                  <c:v>-3.9123509999999997E-3</c:v>
                </c:pt>
                <c:pt idx="554">
                  <c:v>2.0087710000000002E-2</c:v>
                </c:pt>
                <c:pt idx="555">
                  <c:v>3.7180079999999997E-2</c:v>
                </c:pt>
                <c:pt idx="556">
                  <c:v>2.2020919999999999E-2</c:v>
                </c:pt>
                <c:pt idx="557">
                  <c:v>-5.1618790000000003E-3</c:v>
                </c:pt>
                <c:pt idx="558">
                  <c:v>-1.402869E-2</c:v>
                </c:pt>
                <c:pt idx="559">
                  <c:v>-4.40194E-3</c:v>
                </c:pt>
                <c:pt idx="560">
                  <c:v>9.4058149999999997E-3</c:v>
                </c:pt>
                <c:pt idx="561">
                  <c:v>1.5683989999999998E-2</c:v>
                </c:pt>
                <c:pt idx="562">
                  <c:v>1.472623E-2</c:v>
                </c:pt>
                <c:pt idx="563">
                  <c:v>1.5880680000000001E-2</c:v>
                </c:pt>
                <c:pt idx="564">
                  <c:v>1.1398459999999999E-2</c:v>
                </c:pt>
                <c:pt idx="565">
                  <c:v>-3.7334239999999999E-3</c:v>
                </c:pt>
                <c:pt idx="566">
                  <c:v>-9.0295389999999996E-3</c:v>
                </c:pt>
                <c:pt idx="567">
                  <c:v>-4.7020930000000001E-3</c:v>
                </c:pt>
                <c:pt idx="568">
                  <c:v>-4.3191799999999997E-3</c:v>
                </c:pt>
                <c:pt idx="569">
                  <c:v>8.0248049999999994E-3</c:v>
                </c:pt>
              </c:numCache>
            </c:numRef>
          </c:yVal>
          <c:smooth val="0"/>
        </c:ser>
        <c:ser>
          <c:idx val="9"/>
          <c:order val="9"/>
          <c:tx>
            <c:v>+500V (#10)</c:v>
          </c:tx>
          <c:spPr>
            <a:ln w="19050">
              <a:solidFill>
                <a:srgbClr val="0000FF"/>
              </a:solidFill>
            </a:ln>
          </c:spPr>
          <c:marker>
            <c:symbol val="none"/>
          </c:marker>
          <c:xVal>
            <c:numRef>
              <c:f>'HBM IV Curves Data'!$T$5:$T$574</c:f>
              <c:numCache>
                <c:formatCode>General</c:formatCode>
                <c:ptCount val="570"/>
                <c:pt idx="0">
                  <c:v>3.7018450000000001</c:v>
                </c:pt>
                <c:pt idx="1">
                  <c:v>2.6096620000000001</c:v>
                </c:pt>
                <c:pt idx="2">
                  <c:v>1.0288919999999999</c:v>
                </c:pt>
                <c:pt idx="3">
                  <c:v>1.354692</c:v>
                </c:pt>
                <c:pt idx="4">
                  <c:v>1.827189</c:v>
                </c:pt>
                <c:pt idx="5">
                  <c:v>1.882957</c:v>
                </c:pt>
                <c:pt idx="6">
                  <c:v>2.9110770000000001</c:v>
                </c:pt>
                <c:pt idx="7">
                  <c:v>3.3153060000000001</c:v>
                </c:pt>
                <c:pt idx="8">
                  <c:v>1.9811080000000001</c:v>
                </c:pt>
                <c:pt idx="9">
                  <c:v>1.048057</c:v>
                </c:pt>
                <c:pt idx="10">
                  <c:v>1.368495</c:v>
                </c:pt>
                <c:pt idx="11">
                  <c:v>1.2485729999999999</c:v>
                </c:pt>
                <c:pt idx="12">
                  <c:v>0.33440389999999998</c:v>
                </c:pt>
                <c:pt idx="13">
                  <c:v>0.38284220000000002</c:v>
                </c:pt>
                <c:pt idx="14">
                  <c:v>0.97136710000000004</c:v>
                </c:pt>
                <c:pt idx="15">
                  <c:v>0.46384300000000001</c:v>
                </c:pt>
                <c:pt idx="16">
                  <c:v>0.4557889</c:v>
                </c:pt>
                <c:pt idx="17">
                  <c:v>1.4896339999999999</c:v>
                </c:pt>
                <c:pt idx="18">
                  <c:v>1.614636</c:v>
                </c:pt>
                <c:pt idx="19">
                  <c:v>1.1073539999999999</c:v>
                </c:pt>
                <c:pt idx="20">
                  <c:v>0.59978399999999998</c:v>
                </c:pt>
                <c:pt idx="21">
                  <c:v>-0.20325799999999999</c:v>
                </c:pt>
                <c:pt idx="22">
                  <c:v>-0.1110628</c:v>
                </c:pt>
                <c:pt idx="23">
                  <c:v>1.3306960000000001</c:v>
                </c:pt>
                <c:pt idx="24">
                  <c:v>1.860876</c:v>
                </c:pt>
                <c:pt idx="25">
                  <c:v>1.056983</c:v>
                </c:pt>
                <c:pt idx="26">
                  <c:v>0.41821199999999997</c:v>
                </c:pt>
                <c:pt idx="27">
                  <c:v>0.31027759999999999</c:v>
                </c:pt>
                <c:pt idx="28">
                  <c:v>0.85165259999999998</c:v>
                </c:pt>
                <c:pt idx="29">
                  <c:v>1.088123</c:v>
                </c:pt>
                <c:pt idx="30">
                  <c:v>0.73511769999999999</c:v>
                </c:pt>
                <c:pt idx="31">
                  <c:v>1.0025710000000001</c:v>
                </c:pt>
                <c:pt idx="32">
                  <c:v>1.9338059999999999</c:v>
                </c:pt>
                <c:pt idx="33">
                  <c:v>2.4703590000000002</c:v>
                </c:pt>
                <c:pt idx="34">
                  <c:v>1.804378</c:v>
                </c:pt>
                <c:pt idx="35">
                  <c:v>0.85102120000000003</c:v>
                </c:pt>
                <c:pt idx="36">
                  <c:v>0.27540439999999999</c:v>
                </c:pt>
                <c:pt idx="37">
                  <c:v>-0.54368179999999999</c:v>
                </c:pt>
                <c:pt idx="38">
                  <c:v>-0.68043759999999998</c:v>
                </c:pt>
                <c:pt idx="39">
                  <c:v>0.62425949999999997</c:v>
                </c:pt>
                <c:pt idx="40">
                  <c:v>2.078649</c:v>
                </c:pt>
                <c:pt idx="41">
                  <c:v>2.6167790000000002</c:v>
                </c:pt>
                <c:pt idx="42">
                  <c:v>2.3007309999999999</c:v>
                </c:pt>
                <c:pt idx="43">
                  <c:v>1.881969</c:v>
                </c:pt>
                <c:pt idx="44">
                  <c:v>1.4590959999999999</c:v>
                </c:pt>
                <c:pt idx="45">
                  <c:v>0.72909639999999998</c:v>
                </c:pt>
                <c:pt idx="46">
                  <c:v>0.68719359999999996</c:v>
                </c:pt>
                <c:pt idx="47">
                  <c:v>1.4520360000000001</c:v>
                </c:pt>
                <c:pt idx="48">
                  <c:v>1.7968729999999999</c:v>
                </c:pt>
                <c:pt idx="49">
                  <c:v>2.1000329999999998</c:v>
                </c:pt>
                <c:pt idx="50">
                  <c:v>2.9474870000000002</c:v>
                </c:pt>
                <c:pt idx="51">
                  <c:v>2.9076919999999999</c:v>
                </c:pt>
                <c:pt idx="52">
                  <c:v>1.170874</c:v>
                </c:pt>
                <c:pt idx="53">
                  <c:v>-0.1522087</c:v>
                </c:pt>
                <c:pt idx="54">
                  <c:v>0.80520860000000005</c:v>
                </c:pt>
                <c:pt idx="55">
                  <c:v>2.2731240000000001</c:v>
                </c:pt>
                <c:pt idx="56">
                  <c:v>2.4307310000000002</c:v>
                </c:pt>
                <c:pt idx="57">
                  <c:v>1.7095629999999999</c:v>
                </c:pt>
                <c:pt idx="58">
                  <c:v>0.11806759999999999</c:v>
                </c:pt>
                <c:pt idx="59">
                  <c:v>-0.72486810000000002</c:v>
                </c:pt>
                <c:pt idx="60">
                  <c:v>0.50850580000000001</c:v>
                </c:pt>
                <c:pt idx="61">
                  <c:v>1.490297</c:v>
                </c:pt>
                <c:pt idx="62">
                  <c:v>1.902911</c:v>
                </c:pt>
                <c:pt idx="63">
                  <c:v>2.5861730000000001</c:v>
                </c:pt>
                <c:pt idx="64">
                  <c:v>2.307582</c:v>
                </c:pt>
                <c:pt idx="65">
                  <c:v>1.1773819999999999</c:v>
                </c:pt>
                <c:pt idx="66">
                  <c:v>0.33079449999999999</c:v>
                </c:pt>
                <c:pt idx="67">
                  <c:v>-7.1845129999999993E-2</c:v>
                </c:pt>
                <c:pt idx="68">
                  <c:v>6.7583019999999994E-2</c:v>
                </c:pt>
                <c:pt idx="69">
                  <c:v>0.78945520000000002</c:v>
                </c:pt>
                <c:pt idx="70">
                  <c:v>0.71555060000000004</c:v>
                </c:pt>
                <c:pt idx="71">
                  <c:v>-0.40278789999999998</c:v>
                </c:pt>
                <c:pt idx="72">
                  <c:v>-0.3440279</c:v>
                </c:pt>
                <c:pt idx="73">
                  <c:v>0.53233529999999996</c:v>
                </c:pt>
                <c:pt idx="74">
                  <c:v>0.65087839999999997</c:v>
                </c:pt>
                <c:pt idx="75">
                  <c:v>1.061437</c:v>
                </c:pt>
                <c:pt idx="76">
                  <c:v>1.456359</c:v>
                </c:pt>
                <c:pt idx="77">
                  <c:v>0.92463810000000002</c:v>
                </c:pt>
                <c:pt idx="78">
                  <c:v>0.1181026</c:v>
                </c:pt>
                <c:pt idx="79">
                  <c:v>-0.33913579999999999</c:v>
                </c:pt>
                <c:pt idx="80">
                  <c:v>0.1428586</c:v>
                </c:pt>
                <c:pt idx="81">
                  <c:v>0.26389760000000001</c:v>
                </c:pt>
                <c:pt idx="82">
                  <c:v>-0.44890229999999998</c:v>
                </c:pt>
                <c:pt idx="83">
                  <c:v>0.11658350000000001</c:v>
                </c:pt>
                <c:pt idx="84">
                  <c:v>1.350179</c:v>
                </c:pt>
                <c:pt idx="85">
                  <c:v>1.6794880000000001</c:v>
                </c:pt>
                <c:pt idx="86">
                  <c:v>1.816765</c:v>
                </c:pt>
                <c:pt idx="87">
                  <c:v>1.194834</c:v>
                </c:pt>
                <c:pt idx="88">
                  <c:v>-0.39545039999999998</c:v>
                </c:pt>
                <c:pt idx="89">
                  <c:v>-0.81520879999999996</c:v>
                </c:pt>
                <c:pt idx="90">
                  <c:v>-0.31962879999999999</c:v>
                </c:pt>
                <c:pt idx="91">
                  <c:v>-0.12946170000000001</c:v>
                </c:pt>
                <c:pt idx="92">
                  <c:v>9.1796180000000005E-2</c:v>
                </c:pt>
                <c:pt idx="93">
                  <c:v>0.37837140000000002</c:v>
                </c:pt>
                <c:pt idx="94">
                  <c:v>0.68813299999999999</c:v>
                </c:pt>
                <c:pt idx="95">
                  <c:v>0.50779470000000004</c:v>
                </c:pt>
                <c:pt idx="96">
                  <c:v>0.1768025</c:v>
                </c:pt>
                <c:pt idx="97">
                  <c:v>0.85593790000000003</c:v>
                </c:pt>
                <c:pt idx="98">
                  <c:v>1.4140029999999999</c:v>
                </c:pt>
                <c:pt idx="99">
                  <c:v>0.73996910000000005</c:v>
                </c:pt>
                <c:pt idx="100">
                  <c:v>0.32578689999999999</c:v>
                </c:pt>
                <c:pt idx="101">
                  <c:v>1.1267940000000001</c:v>
                </c:pt>
                <c:pt idx="102">
                  <c:v>1.456528</c:v>
                </c:pt>
                <c:pt idx="103">
                  <c:v>0.2276156</c:v>
                </c:pt>
                <c:pt idx="104">
                  <c:v>-0.73444469999999995</c:v>
                </c:pt>
                <c:pt idx="105">
                  <c:v>9.7149780000000005E-2</c:v>
                </c:pt>
                <c:pt idx="106">
                  <c:v>1.6135200000000001</c:v>
                </c:pt>
                <c:pt idx="107">
                  <c:v>2.2114750000000001</c:v>
                </c:pt>
                <c:pt idx="108">
                  <c:v>1.4644839999999999</c:v>
                </c:pt>
                <c:pt idx="109">
                  <c:v>0.21076980000000001</c:v>
                </c:pt>
                <c:pt idx="110">
                  <c:v>1.515159E-2</c:v>
                </c:pt>
                <c:pt idx="111">
                  <c:v>0.74246330000000005</c:v>
                </c:pt>
                <c:pt idx="112">
                  <c:v>0.86162720000000004</c:v>
                </c:pt>
                <c:pt idx="113">
                  <c:v>0.65837950000000001</c:v>
                </c:pt>
                <c:pt idx="114">
                  <c:v>0.87482470000000001</c:v>
                </c:pt>
                <c:pt idx="115">
                  <c:v>1.0569660000000001</c:v>
                </c:pt>
                <c:pt idx="116">
                  <c:v>1.4782690000000001</c:v>
                </c:pt>
                <c:pt idx="117">
                  <c:v>1.610876</c:v>
                </c:pt>
                <c:pt idx="118">
                  <c:v>0.61923289999999998</c:v>
                </c:pt>
                <c:pt idx="119">
                  <c:v>0.78801670000000001</c:v>
                </c:pt>
                <c:pt idx="120">
                  <c:v>2.6202030000000001</c:v>
                </c:pt>
                <c:pt idx="121">
                  <c:v>3.5460820000000002</c:v>
                </c:pt>
                <c:pt idx="122">
                  <c:v>3.5786720000000001</c:v>
                </c:pt>
                <c:pt idx="123">
                  <c:v>3.0639799999999999</c:v>
                </c:pt>
                <c:pt idx="124">
                  <c:v>1.2641770000000001</c:v>
                </c:pt>
                <c:pt idx="125">
                  <c:v>-0.2388699</c:v>
                </c:pt>
                <c:pt idx="126">
                  <c:v>0.14100550000000001</c:v>
                </c:pt>
                <c:pt idx="127">
                  <c:v>1.2512589999999999</c:v>
                </c:pt>
                <c:pt idx="128">
                  <c:v>1.770743</c:v>
                </c:pt>
                <c:pt idx="129">
                  <c:v>1.625229</c:v>
                </c:pt>
                <c:pt idx="130">
                  <c:v>0.9152458</c:v>
                </c:pt>
                <c:pt idx="131">
                  <c:v>-0.2328046</c:v>
                </c:pt>
                <c:pt idx="132">
                  <c:v>-1.1532210000000001</c:v>
                </c:pt>
                <c:pt idx="133">
                  <c:v>-0.99592049999999999</c:v>
                </c:pt>
                <c:pt idx="134">
                  <c:v>0.24332019999999999</c:v>
                </c:pt>
                <c:pt idx="135">
                  <c:v>1.5485390000000001</c:v>
                </c:pt>
                <c:pt idx="136">
                  <c:v>0.96012960000000003</c:v>
                </c:pt>
                <c:pt idx="137">
                  <c:v>-0.83664499999999997</c:v>
                </c:pt>
                <c:pt idx="138">
                  <c:v>-0.3716159</c:v>
                </c:pt>
                <c:pt idx="139">
                  <c:v>0.80256510000000003</c:v>
                </c:pt>
                <c:pt idx="140">
                  <c:v>-0.25109290000000001</c:v>
                </c:pt>
                <c:pt idx="141">
                  <c:v>-0.81011319999999998</c:v>
                </c:pt>
                <c:pt idx="142">
                  <c:v>0.70430420000000005</c:v>
                </c:pt>
                <c:pt idx="143">
                  <c:v>1.583099</c:v>
                </c:pt>
                <c:pt idx="144">
                  <c:v>0.76071080000000002</c:v>
                </c:pt>
                <c:pt idx="145">
                  <c:v>0.4373937</c:v>
                </c:pt>
                <c:pt idx="146">
                  <c:v>1.4295100000000001</c:v>
                </c:pt>
                <c:pt idx="147">
                  <c:v>1.585996</c:v>
                </c:pt>
                <c:pt idx="148">
                  <c:v>0.47366829999999999</c:v>
                </c:pt>
                <c:pt idx="149">
                  <c:v>-5.1822430000000003E-2</c:v>
                </c:pt>
                <c:pt idx="150">
                  <c:v>0.24704580000000001</c:v>
                </c:pt>
                <c:pt idx="151">
                  <c:v>0.2536601</c:v>
                </c:pt>
                <c:pt idx="152">
                  <c:v>6.2232299999999997E-2</c:v>
                </c:pt>
                <c:pt idx="153">
                  <c:v>0.40842689999999998</c:v>
                </c:pt>
                <c:pt idx="154">
                  <c:v>1.0823389999999999</c:v>
                </c:pt>
                <c:pt idx="155">
                  <c:v>1.631642</c:v>
                </c:pt>
                <c:pt idx="156">
                  <c:v>1.3674280000000001</c:v>
                </c:pt>
                <c:pt idx="157">
                  <c:v>0.52007380000000003</c:v>
                </c:pt>
                <c:pt idx="158">
                  <c:v>0.30337540000000002</c:v>
                </c:pt>
                <c:pt idx="159">
                  <c:v>-5.868309E-2</c:v>
                </c:pt>
                <c:pt idx="160">
                  <c:v>-0.59478229999999999</c:v>
                </c:pt>
                <c:pt idx="161">
                  <c:v>0.2478834</c:v>
                </c:pt>
                <c:pt idx="162">
                  <c:v>1.281879</c:v>
                </c:pt>
                <c:pt idx="163">
                  <c:v>1.206893</c:v>
                </c:pt>
                <c:pt idx="164">
                  <c:v>1.4258310000000001</c:v>
                </c:pt>
                <c:pt idx="165">
                  <c:v>2.425637</c:v>
                </c:pt>
                <c:pt idx="166">
                  <c:v>2.8303240000000001</c:v>
                </c:pt>
                <c:pt idx="167">
                  <c:v>1.675786</c:v>
                </c:pt>
                <c:pt idx="168">
                  <c:v>-0.18002080000000001</c:v>
                </c:pt>
                <c:pt idx="169">
                  <c:v>-0.60351860000000002</c:v>
                </c:pt>
                <c:pt idx="170">
                  <c:v>0.24306800000000001</c:v>
                </c:pt>
                <c:pt idx="171">
                  <c:v>7.0078039999999994E-2</c:v>
                </c:pt>
                <c:pt idx="172">
                  <c:v>-1.0171159999999999</c:v>
                </c:pt>
                <c:pt idx="173">
                  <c:v>-1.0386599999999999</c:v>
                </c:pt>
                <c:pt idx="174">
                  <c:v>0.1036604</c:v>
                </c:pt>
                <c:pt idx="175">
                  <c:v>0.48846050000000002</c:v>
                </c:pt>
                <c:pt idx="176">
                  <c:v>-0.45239620000000003</c:v>
                </c:pt>
                <c:pt idx="177">
                  <c:v>-0.48080220000000001</c:v>
                </c:pt>
                <c:pt idx="178">
                  <c:v>0.72379210000000005</c:v>
                </c:pt>
                <c:pt idx="179">
                  <c:v>0.64025849999999995</c:v>
                </c:pt>
                <c:pt idx="180">
                  <c:v>-1.8119960000000001E-2</c:v>
                </c:pt>
                <c:pt idx="181">
                  <c:v>0.7673141</c:v>
                </c:pt>
                <c:pt idx="182">
                  <c:v>1.349424</c:v>
                </c:pt>
                <c:pt idx="183">
                  <c:v>0.52237520000000004</c:v>
                </c:pt>
                <c:pt idx="184">
                  <c:v>9.9772700000000006E-2</c:v>
                </c:pt>
                <c:pt idx="185">
                  <c:v>0.68887659999999995</c:v>
                </c:pt>
                <c:pt idx="186">
                  <c:v>0.61607429999999996</c:v>
                </c:pt>
                <c:pt idx="187">
                  <c:v>-5.8015690000000002E-2</c:v>
                </c:pt>
                <c:pt idx="188">
                  <c:v>-0.31706879999999998</c:v>
                </c:pt>
                <c:pt idx="189">
                  <c:v>-0.53492430000000002</c:v>
                </c:pt>
                <c:pt idx="190">
                  <c:v>-8.9104909999999996E-2</c:v>
                </c:pt>
                <c:pt idx="191">
                  <c:v>0.81421299999999996</c:v>
                </c:pt>
                <c:pt idx="192">
                  <c:v>-2.662229E-2</c:v>
                </c:pt>
                <c:pt idx="193">
                  <c:v>-1.634998</c:v>
                </c:pt>
                <c:pt idx="194">
                  <c:v>-1.069771</c:v>
                </c:pt>
                <c:pt idx="195">
                  <c:v>0.41812690000000002</c:v>
                </c:pt>
                <c:pt idx="196">
                  <c:v>0.32782600000000001</c:v>
                </c:pt>
                <c:pt idx="197">
                  <c:v>-0.42504629999999999</c:v>
                </c:pt>
                <c:pt idx="198">
                  <c:v>-0.14791270000000001</c:v>
                </c:pt>
                <c:pt idx="199">
                  <c:v>1.037399</c:v>
                </c:pt>
                <c:pt idx="200">
                  <c:v>1.673197</c:v>
                </c:pt>
                <c:pt idx="201">
                  <c:v>1.5829009999999999</c:v>
                </c:pt>
                <c:pt idx="202">
                  <c:v>1.193935</c:v>
                </c:pt>
                <c:pt idx="203">
                  <c:v>-0.1019567</c:v>
                </c:pt>
                <c:pt idx="204">
                  <c:v>-1.127969</c:v>
                </c:pt>
                <c:pt idx="205">
                  <c:v>-0.63377260000000002</c:v>
                </c:pt>
                <c:pt idx="206">
                  <c:v>-0.24090790000000001</c:v>
                </c:pt>
                <c:pt idx="207">
                  <c:v>-0.39942230000000001</c:v>
                </c:pt>
                <c:pt idx="208">
                  <c:v>0.18001890000000001</c:v>
                </c:pt>
                <c:pt idx="209">
                  <c:v>0.53935449999999996</c:v>
                </c:pt>
                <c:pt idx="210">
                  <c:v>-0.28406490000000001</c:v>
                </c:pt>
                <c:pt idx="211">
                  <c:v>-1.1694450000000001</c:v>
                </c:pt>
                <c:pt idx="212">
                  <c:v>-1.250319</c:v>
                </c:pt>
                <c:pt idx="213">
                  <c:v>-0.3127239</c:v>
                </c:pt>
                <c:pt idx="214">
                  <c:v>0.8936984</c:v>
                </c:pt>
                <c:pt idx="215">
                  <c:v>1.048754</c:v>
                </c:pt>
                <c:pt idx="216">
                  <c:v>0.50212789999999996</c:v>
                </c:pt>
                <c:pt idx="217">
                  <c:v>0.43041689999999999</c:v>
                </c:pt>
                <c:pt idx="218">
                  <c:v>0.57318740000000001</c:v>
                </c:pt>
                <c:pt idx="219">
                  <c:v>0.11476649999999999</c:v>
                </c:pt>
                <c:pt idx="220">
                  <c:v>-0.79722919999999997</c:v>
                </c:pt>
                <c:pt idx="221">
                  <c:v>-1.318622</c:v>
                </c:pt>
                <c:pt idx="222">
                  <c:v>-0.90802430000000001</c:v>
                </c:pt>
                <c:pt idx="223">
                  <c:v>-0.1119308</c:v>
                </c:pt>
                <c:pt idx="224">
                  <c:v>0.65034599999999998</c:v>
                </c:pt>
                <c:pt idx="225">
                  <c:v>1.048656</c:v>
                </c:pt>
                <c:pt idx="226">
                  <c:v>0.2484867</c:v>
                </c:pt>
                <c:pt idx="227">
                  <c:v>-0.56003910000000001</c:v>
                </c:pt>
                <c:pt idx="228">
                  <c:v>-0.13456770000000001</c:v>
                </c:pt>
                <c:pt idx="229">
                  <c:v>-0.131329</c:v>
                </c:pt>
                <c:pt idx="230">
                  <c:v>-1.238486</c:v>
                </c:pt>
                <c:pt idx="231">
                  <c:v>-1.875197</c:v>
                </c:pt>
                <c:pt idx="232">
                  <c:v>-1.2099489999999999</c:v>
                </c:pt>
                <c:pt idx="233">
                  <c:v>-0.15884699999999999</c:v>
                </c:pt>
                <c:pt idx="234">
                  <c:v>0.16109380000000001</c:v>
                </c:pt>
                <c:pt idx="235">
                  <c:v>0.51212100000000005</c:v>
                </c:pt>
                <c:pt idx="236">
                  <c:v>0.89983990000000003</c:v>
                </c:pt>
                <c:pt idx="237">
                  <c:v>9.1356290000000007E-2</c:v>
                </c:pt>
                <c:pt idx="238">
                  <c:v>-0.63758820000000005</c:v>
                </c:pt>
                <c:pt idx="239">
                  <c:v>-0.57499389999999995</c:v>
                </c:pt>
                <c:pt idx="240">
                  <c:v>-0.78069849999999996</c:v>
                </c:pt>
                <c:pt idx="241">
                  <c:v>-0.62292550000000002</c:v>
                </c:pt>
                <c:pt idx="242">
                  <c:v>0.1385286</c:v>
                </c:pt>
                <c:pt idx="243">
                  <c:v>0.41411979999999998</c:v>
                </c:pt>
                <c:pt idx="244">
                  <c:v>0.75393279999999996</c:v>
                </c:pt>
                <c:pt idx="245">
                  <c:v>0.95903490000000002</c:v>
                </c:pt>
                <c:pt idx="246">
                  <c:v>-0.23812130000000001</c:v>
                </c:pt>
                <c:pt idx="247">
                  <c:v>-0.40654050000000003</c:v>
                </c:pt>
                <c:pt idx="248">
                  <c:v>1.598179</c:v>
                </c:pt>
                <c:pt idx="249">
                  <c:v>1.8267580000000001</c:v>
                </c:pt>
                <c:pt idx="250">
                  <c:v>-0.52055589999999996</c:v>
                </c:pt>
                <c:pt idx="251">
                  <c:v>-1.528591</c:v>
                </c:pt>
                <c:pt idx="252">
                  <c:v>0.21368719999999999</c:v>
                </c:pt>
                <c:pt idx="253">
                  <c:v>1.621051</c:v>
                </c:pt>
                <c:pt idx="254">
                  <c:v>0.58800850000000005</c:v>
                </c:pt>
                <c:pt idx="255">
                  <c:v>-0.61576949999999997</c:v>
                </c:pt>
                <c:pt idx="256">
                  <c:v>-0.40645209999999998</c:v>
                </c:pt>
                <c:pt idx="257">
                  <c:v>0.62347770000000002</c:v>
                </c:pt>
                <c:pt idx="258">
                  <c:v>1.195929</c:v>
                </c:pt>
                <c:pt idx="259">
                  <c:v>-0.74470700000000001</c:v>
                </c:pt>
                <c:pt idx="260">
                  <c:v>-2.8901319999999999</c:v>
                </c:pt>
                <c:pt idx="261">
                  <c:v>-1.514581</c:v>
                </c:pt>
                <c:pt idx="262">
                  <c:v>1.2993209999999999</c:v>
                </c:pt>
                <c:pt idx="263">
                  <c:v>2.3432050000000002</c:v>
                </c:pt>
                <c:pt idx="264">
                  <c:v>1.3078270000000001</c:v>
                </c:pt>
                <c:pt idx="265">
                  <c:v>-6.4823500000000006E-2</c:v>
                </c:pt>
                <c:pt idx="266">
                  <c:v>0.2081064</c:v>
                </c:pt>
                <c:pt idx="267">
                  <c:v>1.0503929999999999</c:v>
                </c:pt>
                <c:pt idx="268">
                  <c:v>1.278489</c:v>
                </c:pt>
                <c:pt idx="269">
                  <c:v>1.3241700000000001</c:v>
                </c:pt>
                <c:pt idx="270">
                  <c:v>0.1413838</c:v>
                </c:pt>
                <c:pt idx="271">
                  <c:v>-1.246443</c:v>
                </c:pt>
                <c:pt idx="272">
                  <c:v>-0.63455450000000002</c:v>
                </c:pt>
                <c:pt idx="273">
                  <c:v>0.41294900000000001</c:v>
                </c:pt>
                <c:pt idx="274">
                  <c:v>0.33757310000000001</c:v>
                </c:pt>
                <c:pt idx="275">
                  <c:v>-0.51679949999999997</c:v>
                </c:pt>
                <c:pt idx="276">
                  <c:v>-1.168453</c:v>
                </c:pt>
                <c:pt idx="277">
                  <c:v>-0.52018980000000004</c:v>
                </c:pt>
                <c:pt idx="278">
                  <c:v>0.59021349999999995</c:v>
                </c:pt>
                <c:pt idx="279">
                  <c:v>0.82049640000000001</c:v>
                </c:pt>
                <c:pt idx="280">
                  <c:v>0.47321999999999997</c:v>
                </c:pt>
                <c:pt idx="281">
                  <c:v>0.39877059999999998</c:v>
                </c:pt>
                <c:pt idx="282">
                  <c:v>0.77628949999999997</c:v>
                </c:pt>
                <c:pt idx="283">
                  <c:v>1.12537</c:v>
                </c:pt>
                <c:pt idx="284">
                  <c:v>1.0618829999999999</c:v>
                </c:pt>
                <c:pt idx="285">
                  <c:v>0.35981190000000002</c:v>
                </c:pt>
                <c:pt idx="286">
                  <c:v>-0.74796059999999998</c:v>
                </c:pt>
                <c:pt idx="287">
                  <c:v>-0.79034760000000004</c:v>
                </c:pt>
                <c:pt idx="288">
                  <c:v>0.51699609999999996</c:v>
                </c:pt>
                <c:pt idx="289">
                  <c:v>0.94788119999999998</c:v>
                </c:pt>
                <c:pt idx="290">
                  <c:v>0.247198</c:v>
                </c:pt>
                <c:pt idx="291">
                  <c:v>0.41046179999999999</c:v>
                </c:pt>
                <c:pt idx="292">
                  <c:v>1.2871950000000001</c:v>
                </c:pt>
                <c:pt idx="293">
                  <c:v>1.148347</c:v>
                </c:pt>
                <c:pt idx="294">
                  <c:v>0.29590509999999998</c:v>
                </c:pt>
                <c:pt idx="295">
                  <c:v>6.5476759999999995E-2</c:v>
                </c:pt>
                <c:pt idx="296">
                  <c:v>-0.31839990000000001</c:v>
                </c:pt>
                <c:pt idx="297">
                  <c:v>-0.92368799999999995</c:v>
                </c:pt>
                <c:pt idx="298">
                  <c:v>-1.1123050000000001</c:v>
                </c:pt>
                <c:pt idx="299">
                  <c:v>-1.7536369999999999</c:v>
                </c:pt>
                <c:pt idx="300">
                  <c:v>-2.2409279999999998</c:v>
                </c:pt>
                <c:pt idx="301">
                  <c:v>-1.700966</c:v>
                </c:pt>
                <c:pt idx="302">
                  <c:v>-1.202018</c:v>
                </c:pt>
                <c:pt idx="303">
                  <c:v>-1.406666</c:v>
                </c:pt>
                <c:pt idx="304">
                  <c:v>-1.254548</c:v>
                </c:pt>
                <c:pt idx="305">
                  <c:v>0.18057809999999999</c:v>
                </c:pt>
                <c:pt idx="306">
                  <c:v>1.4416230000000001</c:v>
                </c:pt>
                <c:pt idx="307">
                  <c:v>0.73223850000000001</c:v>
                </c:pt>
                <c:pt idx="308">
                  <c:v>-0.40098089999999997</c:v>
                </c:pt>
                <c:pt idx="309">
                  <c:v>0.10919130000000001</c:v>
                </c:pt>
                <c:pt idx="310">
                  <c:v>0.96479190000000004</c:v>
                </c:pt>
                <c:pt idx="311">
                  <c:v>0.39238299999999998</c:v>
                </c:pt>
                <c:pt idx="312">
                  <c:v>-1.0718110000000001</c:v>
                </c:pt>
                <c:pt idx="313">
                  <c:v>-1.4855879999999999</c:v>
                </c:pt>
                <c:pt idx="314">
                  <c:v>-6.133218E-2</c:v>
                </c:pt>
                <c:pt idx="315">
                  <c:v>1.514259</c:v>
                </c:pt>
                <c:pt idx="316">
                  <c:v>1.7486520000000001</c:v>
                </c:pt>
                <c:pt idx="317">
                  <c:v>0.86648840000000005</c:v>
                </c:pt>
                <c:pt idx="318">
                  <c:v>-0.42523070000000002</c:v>
                </c:pt>
                <c:pt idx="319">
                  <c:v>-1.3595680000000001</c:v>
                </c:pt>
                <c:pt idx="320">
                  <c:v>-1.590535</c:v>
                </c:pt>
                <c:pt idx="321">
                  <c:v>-1.1795310000000001</c:v>
                </c:pt>
                <c:pt idx="322">
                  <c:v>-8.0618999999999996E-2</c:v>
                </c:pt>
                <c:pt idx="323">
                  <c:v>1.0341769999999999</c:v>
                </c:pt>
                <c:pt idx="324">
                  <c:v>0.74939900000000004</c:v>
                </c:pt>
                <c:pt idx="325">
                  <c:v>-0.56162000000000001</c:v>
                </c:pt>
                <c:pt idx="326">
                  <c:v>-0.58087829999999996</c:v>
                </c:pt>
                <c:pt idx="327">
                  <c:v>0.38749620000000001</c:v>
                </c:pt>
                <c:pt idx="328">
                  <c:v>0.37868950000000001</c:v>
                </c:pt>
                <c:pt idx="329">
                  <c:v>0.19671040000000001</c:v>
                </c:pt>
                <c:pt idx="330">
                  <c:v>8.8485510000000003E-2</c:v>
                </c:pt>
                <c:pt idx="331">
                  <c:v>-0.98648939999999996</c:v>
                </c:pt>
                <c:pt idx="332">
                  <c:v>-1.601558</c:v>
                </c:pt>
                <c:pt idx="333">
                  <c:v>-0.84142620000000001</c:v>
                </c:pt>
                <c:pt idx="334">
                  <c:v>-0.26948119999999998</c:v>
                </c:pt>
                <c:pt idx="335">
                  <c:v>-6.7732650000000005E-2</c:v>
                </c:pt>
                <c:pt idx="336">
                  <c:v>1.017487</c:v>
                </c:pt>
                <c:pt idx="337">
                  <c:v>1.8167340000000001</c:v>
                </c:pt>
                <c:pt idx="338">
                  <c:v>0.59126520000000005</c:v>
                </c:pt>
                <c:pt idx="339">
                  <c:v>-1.095626</c:v>
                </c:pt>
                <c:pt idx="340">
                  <c:v>-1.4350849999999999</c:v>
                </c:pt>
                <c:pt idx="341">
                  <c:v>-1.045882</c:v>
                </c:pt>
                <c:pt idx="342">
                  <c:v>-1.2323679999999999</c:v>
                </c:pt>
                <c:pt idx="343">
                  <c:v>-1.9913130000000001</c:v>
                </c:pt>
                <c:pt idx="344">
                  <c:v>-1.6210500000000001</c:v>
                </c:pt>
                <c:pt idx="345">
                  <c:v>-6.0522720000000002E-2</c:v>
                </c:pt>
                <c:pt idx="346">
                  <c:v>0.56690669999999999</c:v>
                </c:pt>
                <c:pt idx="347">
                  <c:v>-2.7004469999999999E-2</c:v>
                </c:pt>
                <c:pt idx="348">
                  <c:v>-0.41669410000000001</c:v>
                </c:pt>
                <c:pt idx="349">
                  <c:v>-0.4656901</c:v>
                </c:pt>
                <c:pt idx="350">
                  <c:v>-0.74886079999999999</c:v>
                </c:pt>
                <c:pt idx="351">
                  <c:v>-0.78506860000000001</c:v>
                </c:pt>
                <c:pt idx="352">
                  <c:v>-0.25656440000000003</c:v>
                </c:pt>
                <c:pt idx="353">
                  <c:v>0.57786179999999998</c:v>
                </c:pt>
                <c:pt idx="354">
                  <c:v>1.3746830000000001</c:v>
                </c:pt>
                <c:pt idx="355">
                  <c:v>1.456188</c:v>
                </c:pt>
                <c:pt idx="356">
                  <c:v>1.199578</c:v>
                </c:pt>
                <c:pt idx="357">
                  <c:v>1.5259529999999999</c:v>
                </c:pt>
                <c:pt idx="358">
                  <c:v>2.1592120000000001</c:v>
                </c:pt>
                <c:pt idx="359">
                  <c:v>1.916015</c:v>
                </c:pt>
                <c:pt idx="360">
                  <c:v>0.14465549999999999</c:v>
                </c:pt>
                <c:pt idx="361">
                  <c:v>-0.83373589999999997</c:v>
                </c:pt>
                <c:pt idx="362">
                  <c:v>0.15951270000000001</c:v>
                </c:pt>
                <c:pt idx="363">
                  <c:v>-0.26943210000000001</c:v>
                </c:pt>
                <c:pt idx="364">
                  <c:v>-1.699487</c:v>
                </c:pt>
                <c:pt idx="365">
                  <c:v>-0.65667180000000003</c:v>
                </c:pt>
                <c:pt idx="366">
                  <c:v>1.1031219999999999</c:v>
                </c:pt>
                <c:pt idx="367">
                  <c:v>1.0343249999999999</c:v>
                </c:pt>
                <c:pt idx="368">
                  <c:v>0.14963199999999999</c:v>
                </c:pt>
                <c:pt idx="369">
                  <c:v>-0.23231170000000001</c:v>
                </c:pt>
                <c:pt idx="370">
                  <c:v>-0.37241160000000001</c:v>
                </c:pt>
                <c:pt idx="371">
                  <c:v>-0.1243908</c:v>
                </c:pt>
                <c:pt idx="372">
                  <c:v>1.030287</c:v>
                </c:pt>
                <c:pt idx="373">
                  <c:v>1.6163069999999999</c:v>
                </c:pt>
                <c:pt idx="374">
                  <c:v>1.09592</c:v>
                </c:pt>
                <c:pt idx="375">
                  <c:v>0.91858879999999998</c:v>
                </c:pt>
                <c:pt idx="376">
                  <c:v>0.62385749999999995</c:v>
                </c:pt>
                <c:pt idx="377">
                  <c:v>-0.335787</c:v>
                </c:pt>
                <c:pt idx="378">
                  <c:v>-0.58949949999999995</c:v>
                </c:pt>
                <c:pt idx="379">
                  <c:v>-0.33362979999999998</c:v>
                </c:pt>
                <c:pt idx="380">
                  <c:v>-0.43465680000000001</c:v>
                </c:pt>
                <c:pt idx="381">
                  <c:v>-0.34812280000000001</c:v>
                </c:pt>
                <c:pt idx="382">
                  <c:v>-4.931493E-2</c:v>
                </c:pt>
                <c:pt idx="383">
                  <c:v>0.59620930000000005</c:v>
                </c:pt>
                <c:pt idx="384">
                  <c:v>1.2660020000000001</c:v>
                </c:pt>
                <c:pt idx="385">
                  <c:v>0.68990010000000002</c:v>
                </c:pt>
                <c:pt idx="386">
                  <c:v>-6.3479679999999997E-2</c:v>
                </c:pt>
                <c:pt idx="387">
                  <c:v>6.3870880000000005E-2</c:v>
                </c:pt>
                <c:pt idx="388">
                  <c:v>-0.28530299999999997</c:v>
                </c:pt>
                <c:pt idx="389">
                  <c:v>-0.70285310000000001</c:v>
                </c:pt>
                <c:pt idx="390">
                  <c:v>-0.32813870000000001</c:v>
                </c:pt>
                <c:pt idx="391">
                  <c:v>-0.60399360000000002</c:v>
                </c:pt>
                <c:pt idx="392">
                  <c:v>-0.78489350000000002</c:v>
                </c:pt>
                <c:pt idx="393">
                  <c:v>0.33174300000000001</c:v>
                </c:pt>
                <c:pt idx="394">
                  <c:v>0.51544699999999999</c:v>
                </c:pt>
                <c:pt idx="395">
                  <c:v>-0.51124579999999997</c:v>
                </c:pt>
                <c:pt idx="396">
                  <c:v>-0.99111899999999997</c:v>
                </c:pt>
                <c:pt idx="397">
                  <c:v>-1.3481030000000001</c:v>
                </c:pt>
                <c:pt idx="398">
                  <c:v>-1.7857019999999999</c:v>
                </c:pt>
                <c:pt idx="399">
                  <c:v>-1.6754450000000001</c:v>
                </c:pt>
                <c:pt idx="400">
                  <c:v>-1.1855340000000001</c:v>
                </c:pt>
                <c:pt idx="401">
                  <c:v>-0.72442689999999998</c:v>
                </c:pt>
                <c:pt idx="402">
                  <c:v>-0.26105440000000002</c:v>
                </c:pt>
                <c:pt idx="403">
                  <c:v>0.29985729999999999</c:v>
                </c:pt>
                <c:pt idx="404">
                  <c:v>0.31755299999999997</c:v>
                </c:pt>
                <c:pt idx="405">
                  <c:v>0.1957055</c:v>
                </c:pt>
                <c:pt idx="406">
                  <c:v>0.89365490000000003</c:v>
                </c:pt>
                <c:pt idx="407">
                  <c:v>1.0478179999999999</c:v>
                </c:pt>
                <c:pt idx="408">
                  <c:v>-6.2080860000000002E-2</c:v>
                </c:pt>
                <c:pt idx="409">
                  <c:v>-0.51091759999999997</c:v>
                </c:pt>
                <c:pt idx="410">
                  <c:v>0.34081460000000002</c:v>
                </c:pt>
                <c:pt idx="411">
                  <c:v>0.83993039999999997</c:v>
                </c:pt>
                <c:pt idx="412">
                  <c:v>1.189108E-2</c:v>
                </c:pt>
                <c:pt idx="413">
                  <c:v>-0.8773436</c:v>
                </c:pt>
                <c:pt idx="414">
                  <c:v>-0.70274550000000002</c:v>
                </c:pt>
                <c:pt idx="415">
                  <c:v>-0.1898629</c:v>
                </c:pt>
                <c:pt idx="416">
                  <c:v>-0.13629540000000001</c:v>
                </c:pt>
                <c:pt idx="417">
                  <c:v>-0.92473490000000003</c:v>
                </c:pt>
                <c:pt idx="418">
                  <c:v>-1.588975</c:v>
                </c:pt>
                <c:pt idx="419">
                  <c:v>-1.0590120000000001</c:v>
                </c:pt>
                <c:pt idx="420">
                  <c:v>-0.88954759999999999</c:v>
                </c:pt>
                <c:pt idx="421">
                  <c:v>-1.585744</c:v>
                </c:pt>
                <c:pt idx="422">
                  <c:v>-1.0595079999999999</c:v>
                </c:pt>
                <c:pt idx="423">
                  <c:v>0.25863229999999998</c:v>
                </c:pt>
                <c:pt idx="424">
                  <c:v>1.07273E-2</c:v>
                </c:pt>
                <c:pt idx="425">
                  <c:v>-1.15381</c:v>
                </c:pt>
                <c:pt idx="426">
                  <c:v>-1.437656</c:v>
                </c:pt>
                <c:pt idx="427">
                  <c:v>-0.7472453</c:v>
                </c:pt>
                <c:pt idx="428">
                  <c:v>-6.1354640000000002E-2</c:v>
                </c:pt>
                <c:pt idx="429">
                  <c:v>-0.23268330000000001</c:v>
                </c:pt>
                <c:pt idx="430">
                  <c:v>-0.1527471</c:v>
                </c:pt>
                <c:pt idx="431">
                  <c:v>1.00359</c:v>
                </c:pt>
                <c:pt idx="432">
                  <c:v>1.418865</c:v>
                </c:pt>
                <c:pt idx="433">
                  <c:v>0.56847020000000004</c:v>
                </c:pt>
                <c:pt idx="434">
                  <c:v>0.1321399</c:v>
                </c:pt>
                <c:pt idx="435">
                  <c:v>1.124797</c:v>
                </c:pt>
                <c:pt idx="436">
                  <c:v>1.80284</c:v>
                </c:pt>
                <c:pt idx="437">
                  <c:v>0.15135109999999999</c:v>
                </c:pt>
                <c:pt idx="438">
                  <c:v>-0.75128119999999998</c:v>
                </c:pt>
                <c:pt idx="439">
                  <c:v>0.55405990000000005</c:v>
                </c:pt>
                <c:pt idx="440">
                  <c:v>0.77933350000000001</c:v>
                </c:pt>
                <c:pt idx="441">
                  <c:v>0.28983700000000001</c:v>
                </c:pt>
                <c:pt idx="442">
                  <c:v>0.65078709999999995</c:v>
                </c:pt>
                <c:pt idx="443">
                  <c:v>1.3371279999999999E-3</c:v>
                </c:pt>
                <c:pt idx="444">
                  <c:v>-1.631723</c:v>
                </c:pt>
                <c:pt idx="445">
                  <c:v>-1.2890900000000001</c:v>
                </c:pt>
                <c:pt idx="446">
                  <c:v>0.87256060000000002</c:v>
                </c:pt>
                <c:pt idx="447">
                  <c:v>1.902725</c:v>
                </c:pt>
                <c:pt idx="448">
                  <c:v>1.1238589999999999</c:v>
                </c:pt>
                <c:pt idx="449">
                  <c:v>0.72005399999999997</c:v>
                </c:pt>
                <c:pt idx="450">
                  <c:v>1.3022959999999999</c:v>
                </c:pt>
                <c:pt idx="451">
                  <c:v>1.0791409999999999</c:v>
                </c:pt>
                <c:pt idx="452">
                  <c:v>0.36074200000000001</c:v>
                </c:pt>
                <c:pt idx="453">
                  <c:v>0.6376347</c:v>
                </c:pt>
                <c:pt idx="454">
                  <c:v>1.3669800000000001</c:v>
                </c:pt>
                <c:pt idx="455">
                  <c:v>0.87094170000000004</c:v>
                </c:pt>
                <c:pt idx="456">
                  <c:v>-0.19093170000000001</c:v>
                </c:pt>
                <c:pt idx="457">
                  <c:v>0.12564890000000001</c:v>
                </c:pt>
                <c:pt idx="458">
                  <c:v>0.61987769999999998</c:v>
                </c:pt>
                <c:pt idx="459">
                  <c:v>0.70628170000000001</c:v>
                </c:pt>
                <c:pt idx="460">
                  <c:v>1.494386</c:v>
                </c:pt>
                <c:pt idx="461">
                  <c:v>1.525868</c:v>
                </c:pt>
                <c:pt idx="462">
                  <c:v>0.28359210000000001</c:v>
                </c:pt>
                <c:pt idx="463">
                  <c:v>-0.3866464</c:v>
                </c:pt>
                <c:pt idx="464">
                  <c:v>-0.42906300000000003</c:v>
                </c:pt>
                <c:pt idx="465">
                  <c:v>-0.50918839999999999</c:v>
                </c:pt>
                <c:pt idx="466">
                  <c:v>0.25415169999999998</c:v>
                </c:pt>
                <c:pt idx="467">
                  <c:v>1.845715</c:v>
                </c:pt>
                <c:pt idx="468">
                  <c:v>2.3864899999999998</c:v>
                </c:pt>
                <c:pt idx="469">
                  <c:v>1.5595650000000001</c:v>
                </c:pt>
                <c:pt idx="470">
                  <c:v>1.4792700000000001</c:v>
                </c:pt>
                <c:pt idx="471">
                  <c:v>1.7438769999999999</c:v>
                </c:pt>
                <c:pt idx="472">
                  <c:v>0.49298819999999999</c:v>
                </c:pt>
                <c:pt idx="473">
                  <c:v>-8.7338819999999998E-2</c:v>
                </c:pt>
                <c:pt idx="474">
                  <c:v>0.85136719999999999</c:v>
                </c:pt>
                <c:pt idx="475">
                  <c:v>1.395205</c:v>
                </c:pt>
                <c:pt idx="476">
                  <c:v>1.9201619999999999</c:v>
                </c:pt>
                <c:pt idx="477">
                  <c:v>2.1081430000000001</c:v>
                </c:pt>
                <c:pt idx="478">
                  <c:v>1.362994</c:v>
                </c:pt>
                <c:pt idx="479">
                  <c:v>0.36490509999999998</c:v>
                </c:pt>
                <c:pt idx="480">
                  <c:v>-0.2690051</c:v>
                </c:pt>
                <c:pt idx="481">
                  <c:v>0.44906639999999998</c:v>
                </c:pt>
                <c:pt idx="482">
                  <c:v>1.0021119999999999</c:v>
                </c:pt>
                <c:pt idx="483">
                  <c:v>-0.24706919999999999</c:v>
                </c:pt>
                <c:pt idx="484">
                  <c:v>-0.67095419999999995</c:v>
                </c:pt>
                <c:pt idx="485">
                  <c:v>0.7256667</c:v>
                </c:pt>
                <c:pt idx="486">
                  <c:v>1.107019</c:v>
                </c:pt>
                <c:pt idx="487">
                  <c:v>8.6072330000000002E-2</c:v>
                </c:pt>
                <c:pt idx="488">
                  <c:v>-0.62718580000000002</c:v>
                </c:pt>
                <c:pt idx="489">
                  <c:v>-0.98840399999999995</c:v>
                </c:pt>
                <c:pt idx="490">
                  <c:v>-0.77119059999999995</c:v>
                </c:pt>
                <c:pt idx="491">
                  <c:v>0.5063571</c:v>
                </c:pt>
                <c:pt idx="492">
                  <c:v>1.412129</c:v>
                </c:pt>
                <c:pt idx="493">
                  <c:v>1.353912</c:v>
                </c:pt>
                <c:pt idx="494">
                  <c:v>1.4584569999999999</c:v>
                </c:pt>
                <c:pt idx="495">
                  <c:v>1.065499</c:v>
                </c:pt>
                <c:pt idx="496">
                  <c:v>0.2349842</c:v>
                </c:pt>
                <c:pt idx="497">
                  <c:v>0.62618169999999995</c:v>
                </c:pt>
                <c:pt idx="498">
                  <c:v>1.005649</c:v>
                </c:pt>
                <c:pt idx="499">
                  <c:v>8.1972809999999993E-2</c:v>
                </c:pt>
                <c:pt idx="500">
                  <c:v>-0.66441260000000002</c:v>
                </c:pt>
                <c:pt idx="501">
                  <c:v>-0.25987690000000002</c:v>
                </c:pt>
                <c:pt idx="502">
                  <c:v>0.3825769</c:v>
                </c:pt>
                <c:pt idx="503">
                  <c:v>0.66833609999999999</c:v>
                </c:pt>
                <c:pt idx="504">
                  <c:v>0.99678080000000002</c:v>
                </c:pt>
                <c:pt idx="505">
                  <c:v>1.1091390000000001</c:v>
                </c:pt>
                <c:pt idx="506">
                  <c:v>0.83048390000000005</c:v>
                </c:pt>
                <c:pt idx="507">
                  <c:v>0.18679419999999999</c:v>
                </c:pt>
                <c:pt idx="508">
                  <c:v>-0.9077364</c:v>
                </c:pt>
                <c:pt idx="509">
                  <c:v>-1.4207609999999999</c:v>
                </c:pt>
                <c:pt idx="510">
                  <c:v>-0.67369619999999997</c:v>
                </c:pt>
                <c:pt idx="511">
                  <c:v>3.6267809999999998E-2</c:v>
                </c:pt>
                <c:pt idx="512">
                  <c:v>-0.21750520000000001</c:v>
                </c:pt>
                <c:pt idx="513">
                  <c:v>3.0403630000000001E-2</c:v>
                </c:pt>
                <c:pt idx="514">
                  <c:v>1.252624</c:v>
                </c:pt>
                <c:pt idx="515">
                  <c:v>1.5246960000000001</c:v>
                </c:pt>
                <c:pt idx="516">
                  <c:v>0.32685029999999998</c:v>
                </c:pt>
                <c:pt idx="517">
                  <c:v>-0.34895090000000001</c:v>
                </c:pt>
                <c:pt idx="518">
                  <c:v>0.64943119999999999</c:v>
                </c:pt>
                <c:pt idx="519">
                  <c:v>1.2040360000000001</c:v>
                </c:pt>
                <c:pt idx="520">
                  <c:v>0.69679780000000002</c:v>
                </c:pt>
                <c:pt idx="521">
                  <c:v>0.65681730000000005</c:v>
                </c:pt>
                <c:pt idx="522">
                  <c:v>0.1575057</c:v>
                </c:pt>
                <c:pt idx="523">
                  <c:v>-0.50662050000000003</c:v>
                </c:pt>
                <c:pt idx="524">
                  <c:v>-7.0418649999999999E-2</c:v>
                </c:pt>
                <c:pt idx="525">
                  <c:v>0.19746079999999999</c:v>
                </c:pt>
                <c:pt idx="526">
                  <c:v>-0.4973419</c:v>
                </c:pt>
                <c:pt idx="527">
                  <c:v>-1.337226</c:v>
                </c:pt>
                <c:pt idx="528">
                  <c:v>-1.2563519999999999</c:v>
                </c:pt>
                <c:pt idx="529">
                  <c:v>-0.74405849999999996</c:v>
                </c:pt>
                <c:pt idx="530">
                  <c:v>-0.61388980000000004</c:v>
                </c:pt>
                <c:pt idx="531">
                  <c:v>-0.1346193</c:v>
                </c:pt>
                <c:pt idx="532">
                  <c:v>0.2670862</c:v>
                </c:pt>
                <c:pt idx="533">
                  <c:v>-1.3472420000000001E-2</c:v>
                </c:pt>
                <c:pt idx="534">
                  <c:v>0.28275519999999998</c:v>
                </c:pt>
                <c:pt idx="535">
                  <c:v>1.052616</c:v>
                </c:pt>
                <c:pt idx="536">
                  <c:v>1.1095120000000001</c:v>
                </c:pt>
                <c:pt idx="537">
                  <c:v>0.61131020000000003</c:v>
                </c:pt>
                <c:pt idx="538">
                  <c:v>-0.25167800000000001</c:v>
                </c:pt>
                <c:pt idx="539">
                  <c:v>-1.0381609999999999</c:v>
                </c:pt>
                <c:pt idx="540">
                  <c:v>-1.1133459999999999</c:v>
                </c:pt>
                <c:pt idx="541">
                  <c:v>-0.69993989999999995</c:v>
                </c:pt>
                <c:pt idx="542">
                  <c:v>-0.25044640000000001</c:v>
                </c:pt>
                <c:pt idx="543">
                  <c:v>-0.66738520000000001</c:v>
                </c:pt>
                <c:pt idx="544">
                  <c:v>-1.581539</c:v>
                </c:pt>
                <c:pt idx="545">
                  <c:v>-1.037258</c:v>
                </c:pt>
                <c:pt idx="546">
                  <c:v>0.27153709999999998</c:v>
                </c:pt>
                <c:pt idx="547">
                  <c:v>0.50079490000000004</c:v>
                </c:pt>
                <c:pt idx="548">
                  <c:v>0.46096280000000001</c:v>
                </c:pt>
                <c:pt idx="549">
                  <c:v>0.51830849999999995</c:v>
                </c:pt>
                <c:pt idx="550">
                  <c:v>0.26576339999999998</c:v>
                </c:pt>
                <c:pt idx="551">
                  <c:v>0.1123731</c:v>
                </c:pt>
                <c:pt idx="552">
                  <c:v>-0.6223803</c:v>
                </c:pt>
                <c:pt idx="553">
                  <c:v>-1.5836980000000001</c:v>
                </c:pt>
                <c:pt idx="554">
                  <c:v>-1.478167</c:v>
                </c:pt>
                <c:pt idx="555">
                  <c:v>-0.99980089999999999</c:v>
                </c:pt>
                <c:pt idx="556">
                  <c:v>-0.5397303</c:v>
                </c:pt>
                <c:pt idx="557">
                  <c:v>-1.0953259999999999E-2</c:v>
                </c:pt>
                <c:pt idx="558">
                  <c:v>-0.67768240000000002</c:v>
                </c:pt>
                <c:pt idx="559">
                  <c:v>-2.1762350000000001</c:v>
                </c:pt>
                <c:pt idx="560">
                  <c:v>-2.2174960000000001</c:v>
                </c:pt>
                <c:pt idx="561">
                  <c:v>-1.3418890000000001</c:v>
                </c:pt>
                <c:pt idx="562">
                  <c:v>-1.080727</c:v>
                </c:pt>
                <c:pt idx="563">
                  <c:v>-0.196075</c:v>
                </c:pt>
                <c:pt idx="564">
                  <c:v>1.6606339999999999</c:v>
                </c:pt>
                <c:pt idx="565">
                  <c:v>2.0515659999999998</c:v>
                </c:pt>
                <c:pt idx="566">
                  <c:v>0.3912641</c:v>
                </c:pt>
                <c:pt idx="567">
                  <c:v>-0.67890879999999998</c:v>
                </c:pt>
                <c:pt idx="568">
                  <c:v>-0.20118320000000001</c:v>
                </c:pt>
                <c:pt idx="569">
                  <c:v>0.1207698</c:v>
                </c:pt>
              </c:numCache>
            </c:numRef>
          </c:xVal>
          <c:yVal>
            <c:numRef>
              <c:f>'HBM IV Curves Data'!$U$5:$U$574</c:f>
              <c:numCache>
                <c:formatCode>General</c:formatCode>
                <c:ptCount val="570"/>
                <c:pt idx="0">
                  <c:v>0.28930210000000001</c:v>
                </c:pt>
                <c:pt idx="1">
                  <c:v>0.28428019999999998</c:v>
                </c:pt>
                <c:pt idx="2">
                  <c:v>0.29399249999999999</c:v>
                </c:pt>
                <c:pt idx="3">
                  <c:v>0.29270390000000002</c:v>
                </c:pt>
                <c:pt idx="4">
                  <c:v>0.28489779999999998</c:v>
                </c:pt>
                <c:pt idx="5">
                  <c:v>0.28959010000000002</c:v>
                </c:pt>
                <c:pt idx="6">
                  <c:v>0.29578929999999998</c:v>
                </c:pt>
                <c:pt idx="7">
                  <c:v>0.29195979999999999</c:v>
                </c:pt>
                <c:pt idx="8">
                  <c:v>0.29284399999999999</c:v>
                </c:pt>
                <c:pt idx="9">
                  <c:v>0.29890139999999998</c:v>
                </c:pt>
                <c:pt idx="10">
                  <c:v>0.29569879999999998</c:v>
                </c:pt>
                <c:pt idx="11">
                  <c:v>0.2888</c:v>
                </c:pt>
                <c:pt idx="12">
                  <c:v>0.28657379999999999</c:v>
                </c:pt>
                <c:pt idx="13">
                  <c:v>0.28244229999999998</c:v>
                </c:pt>
                <c:pt idx="14">
                  <c:v>0.27383360000000001</c:v>
                </c:pt>
                <c:pt idx="15">
                  <c:v>0.2707137</c:v>
                </c:pt>
                <c:pt idx="16">
                  <c:v>0.2761536</c:v>
                </c:pt>
                <c:pt idx="17">
                  <c:v>0.27477699999999999</c:v>
                </c:pt>
                <c:pt idx="18">
                  <c:v>0.26379360000000002</c:v>
                </c:pt>
                <c:pt idx="19">
                  <c:v>0.26250109999999999</c:v>
                </c:pt>
                <c:pt idx="20">
                  <c:v>0.2730998</c:v>
                </c:pt>
                <c:pt idx="21">
                  <c:v>0.2808253</c:v>
                </c:pt>
                <c:pt idx="22">
                  <c:v>0.2816613</c:v>
                </c:pt>
                <c:pt idx="23">
                  <c:v>0.27551530000000002</c:v>
                </c:pt>
                <c:pt idx="24">
                  <c:v>0.26196380000000002</c:v>
                </c:pt>
                <c:pt idx="25">
                  <c:v>0.25270589999999998</c:v>
                </c:pt>
                <c:pt idx="26">
                  <c:v>0.25503690000000001</c:v>
                </c:pt>
                <c:pt idx="27">
                  <c:v>0.26348640000000001</c:v>
                </c:pt>
                <c:pt idx="28">
                  <c:v>0.26918530000000002</c:v>
                </c:pt>
                <c:pt idx="29">
                  <c:v>0.26384180000000002</c:v>
                </c:pt>
                <c:pt idx="30">
                  <c:v>0.25585809999999998</c:v>
                </c:pt>
                <c:pt idx="31">
                  <c:v>0.25319920000000001</c:v>
                </c:pt>
                <c:pt idx="32">
                  <c:v>0.246451</c:v>
                </c:pt>
                <c:pt idx="33">
                  <c:v>0.2348893</c:v>
                </c:pt>
                <c:pt idx="34">
                  <c:v>0.2322765</c:v>
                </c:pt>
                <c:pt idx="35">
                  <c:v>0.24114569999999999</c:v>
                </c:pt>
                <c:pt idx="36">
                  <c:v>0.24776970000000001</c:v>
                </c:pt>
                <c:pt idx="37">
                  <c:v>0.2465956</c:v>
                </c:pt>
                <c:pt idx="38">
                  <c:v>0.24401780000000001</c:v>
                </c:pt>
                <c:pt idx="39">
                  <c:v>0.24134700000000001</c:v>
                </c:pt>
                <c:pt idx="40">
                  <c:v>0.23218859999999999</c:v>
                </c:pt>
                <c:pt idx="41">
                  <c:v>0.2217314</c:v>
                </c:pt>
                <c:pt idx="42">
                  <c:v>0.22711709999999999</c:v>
                </c:pt>
                <c:pt idx="43">
                  <c:v>0.23948220000000001</c:v>
                </c:pt>
                <c:pt idx="44">
                  <c:v>0.23614679999999999</c:v>
                </c:pt>
                <c:pt idx="45">
                  <c:v>0.2289822</c:v>
                </c:pt>
                <c:pt idx="46">
                  <c:v>0.23139170000000001</c:v>
                </c:pt>
                <c:pt idx="47">
                  <c:v>0.22994110000000001</c:v>
                </c:pt>
                <c:pt idx="48">
                  <c:v>0.22397710000000001</c:v>
                </c:pt>
                <c:pt idx="49">
                  <c:v>0.22099869999999999</c:v>
                </c:pt>
                <c:pt idx="50">
                  <c:v>0.21654029999999999</c:v>
                </c:pt>
                <c:pt idx="51">
                  <c:v>0.21688569999999999</c:v>
                </c:pt>
                <c:pt idx="52">
                  <c:v>0.2280433</c:v>
                </c:pt>
                <c:pt idx="53">
                  <c:v>0.23289760000000001</c:v>
                </c:pt>
                <c:pt idx="54">
                  <c:v>0.22576379999999999</c:v>
                </c:pt>
                <c:pt idx="55">
                  <c:v>0.2171563</c:v>
                </c:pt>
                <c:pt idx="56">
                  <c:v>0.21182570000000001</c:v>
                </c:pt>
                <c:pt idx="57">
                  <c:v>0.2138748</c:v>
                </c:pt>
                <c:pt idx="58">
                  <c:v>0.21830769999999999</c:v>
                </c:pt>
                <c:pt idx="59">
                  <c:v>0.22207389999999999</c:v>
                </c:pt>
                <c:pt idx="60">
                  <c:v>0.22586999999999999</c:v>
                </c:pt>
                <c:pt idx="61">
                  <c:v>0.22033639999999999</c:v>
                </c:pt>
                <c:pt idx="62">
                  <c:v>0.2093293</c:v>
                </c:pt>
                <c:pt idx="63">
                  <c:v>0.20435220000000001</c:v>
                </c:pt>
                <c:pt idx="64">
                  <c:v>0.20408399999999999</c:v>
                </c:pt>
                <c:pt idx="65">
                  <c:v>0.20114029999999999</c:v>
                </c:pt>
                <c:pt idx="66">
                  <c:v>0.19538820000000001</c:v>
                </c:pt>
                <c:pt idx="67">
                  <c:v>0.19851859999999999</c:v>
                </c:pt>
                <c:pt idx="68">
                  <c:v>0.20439669999999999</c:v>
                </c:pt>
                <c:pt idx="69">
                  <c:v>0.19751289999999999</c:v>
                </c:pt>
                <c:pt idx="70">
                  <c:v>0.19066060000000001</c:v>
                </c:pt>
                <c:pt idx="71">
                  <c:v>0.19600699999999999</c:v>
                </c:pt>
                <c:pt idx="72">
                  <c:v>0.2045535</c:v>
                </c:pt>
                <c:pt idx="73">
                  <c:v>0.2042312</c:v>
                </c:pt>
                <c:pt idx="74">
                  <c:v>0.18990770000000001</c:v>
                </c:pt>
                <c:pt idx="75">
                  <c:v>0.1781509</c:v>
                </c:pt>
                <c:pt idx="76">
                  <c:v>0.18232809999999999</c:v>
                </c:pt>
                <c:pt idx="77">
                  <c:v>0.18470549999999999</c:v>
                </c:pt>
                <c:pt idx="78">
                  <c:v>0.1797665</c:v>
                </c:pt>
                <c:pt idx="79">
                  <c:v>0.18597060000000001</c:v>
                </c:pt>
                <c:pt idx="80">
                  <c:v>0.2003037</c:v>
                </c:pt>
                <c:pt idx="81">
                  <c:v>0.2035265</c:v>
                </c:pt>
                <c:pt idx="82">
                  <c:v>0.19965140000000001</c:v>
                </c:pt>
                <c:pt idx="83">
                  <c:v>0.2011607</c:v>
                </c:pt>
                <c:pt idx="84">
                  <c:v>0.19697790000000001</c:v>
                </c:pt>
                <c:pt idx="85">
                  <c:v>0.1790909</c:v>
                </c:pt>
                <c:pt idx="86">
                  <c:v>0.17007739999999999</c:v>
                </c:pt>
                <c:pt idx="87">
                  <c:v>0.1817761</c:v>
                </c:pt>
                <c:pt idx="88">
                  <c:v>0.19336970000000001</c:v>
                </c:pt>
                <c:pt idx="89">
                  <c:v>0.1936524</c:v>
                </c:pt>
                <c:pt idx="90">
                  <c:v>0.18901960000000001</c:v>
                </c:pt>
                <c:pt idx="91">
                  <c:v>0.18296609999999999</c:v>
                </c:pt>
                <c:pt idx="92">
                  <c:v>0.1755476</c:v>
                </c:pt>
                <c:pt idx="93">
                  <c:v>0.1731683</c:v>
                </c:pt>
                <c:pt idx="94">
                  <c:v>0.17940809999999999</c:v>
                </c:pt>
                <c:pt idx="95">
                  <c:v>0.18140319999999999</c:v>
                </c:pt>
                <c:pt idx="96">
                  <c:v>0.17556669999999999</c:v>
                </c:pt>
                <c:pt idx="97">
                  <c:v>0.16766420000000001</c:v>
                </c:pt>
                <c:pt idx="98">
                  <c:v>0.15991430000000001</c:v>
                </c:pt>
                <c:pt idx="99">
                  <c:v>0.16069929999999999</c:v>
                </c:pt>
                <c:pt idx="100">
                  <c:v>0.1647931</c:v>
                </c:pt>
                <c:pt idx="101">
                  <c:v>0.15840650000000001</c:v>
                </c:pt>
                <c:pt idx="102">
                  <c:v>0.15160960000000001</c:v>
                </c:pt>
                <c:pt idx="103">
                  <c:v>0.15919050000000001</c:v>
                </c:pt>
                <c:pt idx="104">
                  <c:v>0.17037169999999999</c:v>
                </c:pt>
                <c:pt idx="105">
                  <c:v>0.16495580000000001</c:v>
                </c:pt>
                <c:pt idx="106">
                  <c:v>0.14732529999999999</c:v>
                </c:pt>
                <c:pt idx="107">
                  <c:v>0.14258199999999999</c:v>
                </c:pt>
                <c:pt idx="108">
                  <c:v>0.15528400000000001</c:v>
                </c:pt>
                <c:pt idx="109">
                  <c:v>0.16495570000000001</c:v>
                </c:pt>
                <c:pt idx="110">
                  <c:v>0.16177730000000001</c:v>
                </c:pt>
                <c:pt idx="111">
                  <c:v>0.1523803</c:v>
                </c:pt>
                <c:pt idx="112">
                  <c:v>0.1475988</c:v>
                </c:pt>
                <c:pt idx="113">
                  <c:v>0.15362049999999999</c:v>
                </c:pt>
                <c:pt idx="114">
                  <c:v>0.15867010000000001</c:v>
                </c:pt>
                <c:pt idx="115">
                  <c:v>0.1505823</c:v>
                </c:pt>
                <c:pt idx="116">
                  <c:v>0.1367555</c:v>
                </c:pt>
                <c:pt idx="117">
                  <c:v>0.12980149999999999</c:v>
                </c:pt>
                <c:pt idx="118">
                  <c:v>0.13874500000000001</c:v>
                </c:pt>
                <c:pt idx="119">
                  <c:v>0.15434819999999999</c:v>
                </c:pt>
                <c:pt idx="120">
                  <c:v>0.1529268</c:v>
                </c:pt>
                <c:pt idx="121">
                  <c:v>0.13765479999999999</c:v>
                </c:pt>
                <c:pt idx="122">
                  <c:v>0.1272953</c:v>
                </c:pt>
                <c:pt idx="123">
                  <c:v>0.12605340000000001</c:v>
                </c:pt>
                <c:pt idx="124">
                  <c:v>0.1363056</c:v>
                </c:pt>
                <c:pt idx="125">
                  <c:v>0.15197820000000001</c:v>
                </c:pt>
                <c:pt idx="126">
                  <c:v>0.1548456</c:v>
                </c:pt>
                <c:pt idx="127">
                  <c:v>0.14325280000000001</c:v>
                </c:pt>
                <c:pt idx="128">
                  <c:v>0.13001879999999999</c:v>
                </c:pt>
                <c:pt idx="129">
                  <c:v>0.1238283</c:v>
                </c:pt>
                <c:pt idx="130">
                  <c:v>0.12762209999999999</c:v>
                </c:pt>
                <c:pt idx="131">
                  <c:v>0.13543910000000001</c:v>
                </c:pt>
                <c:pt idx="132">
                  <c:v>0.1367459</c:v>
                </c:pt>
                <c:pt idx="133">
                  <c:v>0.1307844</c:v>
                </c:pt>
                <c:pt idx="134">
                  <c:v>0.12883169999999999</c:v>
                </c:pt>
                <c:pt idx="135">
                  <c:v>0.13166030000000001</c:v>
                </c:pt>
                <c:pt idx="136">
                  <c:v>0.12718840000000001</c:v>
                </c:pt>
                <c:pt idx="137">
                  <c:v>0.1222142</c:v>
                </c:pt>
                <c:pt idx="138">
                  <c:v>0.1260259</c:v>
                </c:pt>
                <c:pt idx="139">
                  <c:v>0.1256495</c:v>
                </c:pt>
                <c:pt idx="140">
                  <c:v>0.121432</c:v>
                </c:pt>
                <c:pt idx="141">
                  <c:v>0.1232092</c:v>
                </c:pt>
                <c:pt idx="142">
                  <c:v>0.11907420000000001</c:v>
                </c:pt>
                <c:pt idx="143">
                  <c:v>0.1104349</c:v>
                </c:pt>
                <c:pt idx="144">
                  <c:v>0.1141278</c:v>
                </c:pt>
                <c:pt idx="145">
                  <c:v>0.11985319999999999</c:v>
                </c:pt>
                <c:pt idx="146">
                  <c:v>0.11628570000000001</c:v>
                </c:pt>
                <c:pt idx="147">
                  <c:v>0.1129203</c:v>
                </c:pt>
                <c:pt idx="148">
                  <c:v>0.1117026</c:v>
                </c:pt>
                <c:pt idx="149">
                  <c:v>0.1066733</c:v>
                </c:pt>
                <c:pt idx="150">
                  <c:v>0.1002234</c:v>
                </c:pt>
                <c:pt idx="151">
                  <c:v>0.1034481</c:v>
                </c:pt>
                <c:pt idx="152">
                  <c:v>0.1177048</c:v>
                </c:pt>
                <c:pt idx="153">
                  <c:v>0.1227736</c:v>
                </c:pt>
                <c:pt idx="154">
                  <c:v>0.11366320000000001</c:v>
                </c:pt>
                <c:pt idx="155">
                  <c:v>0.10913879999999999</c:v>
                </c:pt>
                <c:pt idx="156">
                  <c:v>0.10850319999999999</c:v>
                </c:pt>
                <c:pt idx="157">
                  <c:v>0.1037145</c:v>
                </c:pt>
                <c:pt idx="158">
                  <c:v>0.10299759999999999</c:v>
                </c:pt>
                <c:pt idx="159">
                  <c:v>0.1132973</c:v>
                </c:pt>
                <c:pt idx="160">
                  <c:v>0.12718370000000001</c:v>
                </c:pt>
                <c:pt idx="161">
                  <c:v>0.1249984</c:v>
                </c:pt>
                <c:pt idx="162">
                  <c:v>0.1109281</c:v>
                </c:pt>
                <c:pt idx="163">
                  <c:v>0.10877870000000001</c:v>
                </c:pt>
                <c:pt idx="164">
                  <c:v>0.11063190000000001</c:v>
                </c:pt>
                <c:pt idx="165">
                  <c:v>0.10218099999999999</c:v>
                </c:pt>
                <c:pt idx="166">
                  <c:v>8.9462570000000005E-2</c:v>
                </c:pt>
                <c:pt idx="167">
                  <c:v>8.1703709999999999E-2</c:v>
                </c:pt>
                <c:pt idx="168">
                  <c:v>8.3441790000000002E-2</c:v>
                </c:pt>
                <c:pt idx="169">
                  <c:v>8.4828189999999998E-2</c:v>
                </c:pt>
                <c:pt idx="170">
                  <c:v>8.2903099999999993E-2</c:v>
                </c:pt>
                <c:pt idx="171">
                  <c:v>8.8731900000000002E-2</c:v>
                </c:pt>
                <c:pt idx="172">
                  <c:v>0.1029562</c:v>
                </c:pt>
                <c:pt idx="173">
                  <c:v>0.1125699</c:v>
                </c:pt>
                <c:pt idx="174">
                  <c:v>0.1078694</c:v>
                </c:pt>
                <c:pt idx="175">
                  <c:v>9.8246559999999997E-2</c:v>
                </c:pt>
                <c:pt idx="176">
                  <c:v>9.6292820000000001E-2</c:v>
                </c:pt>
                <c:pt idx="177">
                  <c:v>9.9585859999999998E-2</c:v>
                </c:pt>
                <c:pt idx="178">
                  <c:v>9.7944180000000006E-2</c:v>
                </c:pt>
                <c:pt idx="179">
                  <c:v>9.3874120000000005E-2</c:v>
                </c:pt>
                <c:pt idx="180">
                  <c:v>9.27983E-2</c:v>
                </c:pt>
                <c:pt idx="181">
                  <c:v>8.4448830000000003E-2</c:v>
                </c:pt>
                <c:pt idx="182">
                  <c:v>7.6915949999999997E-2</c:v>
                </c:pt>
                <c:pt idx="183">
                  <c:v>8.7921319999999997E-2</c:v>
                </c:pt>
                <c:pt idx="184">
                  <c:v>0.1001812</c:v>
                </c:pt>
                <c:pt idx="185">
                  <c:v>9.4176839999999998E-2</c:v>
                </c:pt>
                <c:pt idx="186">
                  <c:v>7.961994E-2</c:v>
                </c:pt>
                <c:pt idx="187">
                  <c:v>7.3071460000000005E-2</c:v>
                </c:pt>
                <c:pt idx="188">
                  <c:v>7.8184219999999999E-2</c:v>
                </c:pt>
                <c:pt idx="189">
                  <c:v>8.5758180000000003E-2</c:v>
                </c:pt>
                <c:pt idx="190">
                  <c:v>8.668613E-2</c:v>
                </c:pt>
                <c:pt idx="191">
                  <c:v>8.337311E-2</c:v>
                </c:pt>
                <c:pt idx="192">
                  <c:v>8.3424860000000003E-2</c:v>
                </c:pt>
                <c:pt idx="193">
                  <c:v>8.4585960000000002E-2</c:v>
                </c:pt>
                <c:pt idx="194">
                  <c:v>7.9481060000000006E-2</c:v>
                </c:pt>
                <c:pt idx="195">
                  <c:v>7.1036180000000004E-2</c:v>
                </c:pt>
                <c:pt idx="196">
                  <c:v>6.4956710000000001E-2</c:v>
                </c:pt>
                <c:pt idx="197">
                  <c:v>6.4448409999999998E-2</c:v>
                </c:pt>
                <c:pt idx="198">
                  <c:v>7.6137590000000005E-2</c:v>
                </c:pt>
                <c:pt idx="199">
                  <c:v>8.8961670000000007E-2</c:v>
                </c:pt>
                <c:pt idx="200">
                  <c:v>8.6879819999999996E-2</c:v>
                </c:pt>
                <c:pt idx="201">
                  <c:v>7.8508060000000005E-2</c:v>
                </c:pt>
                <c:pt idx="202">
                  <c:v>7.4531819999999999E-2</c:v>
                </c:pt>
                <c:pt idx="203">
                  <c:v>7.5999150000000001E-2</c:v>
                </c:pt>
                <c:pt idx="204">
                  <c:v>7.7788389999999999E-2</c:v>
                </c:pt>
                <c:pt idx="205">
                  <c:v>7.3581279999999999E-2</c:v>
                </c:pt>
                <c:pt idx="206">
                  <c:v>6.3768699999999998E-2</c:v>
                </c:pt>
                <c:pt idx="207">
                  <c:v>5.8138450000000001E-2</c:v>
                </c:pt>
                <c:pt idx="208">
                  <c:v>6.2585589999999997E-2</c:v>
                </c:pt>
                <c:pt idx="209">
                  <c:v>6.1343000000000002E-2</c:v>
                </c:pt>
                <c:pt idx="210">
                  <c:v>5.2256169999999998E-2</c:v>
                </c:pt>
                <c:pt idx="211">
                  <c:v>5.4048319999999997E-2</c:v>
                </c:pt>
                <c:pt idx="212">
                  <c:v>6.683973E-2</c:v>
                </c:pt>
                <c:pt idx="213">
                  <c:v>7.5227660000000002E-2</c:v>
                </c:pt>
                <c:pt idx="214">
                  <c:v>7.1200070000000004E-2</c:v>
                </c:pt>
                <c:pt idx="215">
                  <c:v>6.4276559999999996E-2</c:v>
                </c:pt>
                <c:pt idx="216">
                  <c:v>6.4569329999999994E-2</c:v>
                </c:pt>
                <c:pt idx="217">
                  <c:v>6.3796199999999997E-2</c:v>
                </c:pt>
                <c:pt idx="218">
                  <c:v>5.120653E-2</c:v>
                </c:pt>
                <c:pt idx="219">
                  <c:v>4.2870739999999997E-2</c:v>
                </c:pt>
                <c:pt idx="220">
                  <c:v>5.550033E-2</c:v>
                </c:pt>
                <c:pt idx="221">
                  <c:v>6.7722569999999996E-2</c:v>
                </c:pt>
                <c:pt idx="222">
                  <c:v>6.5787390000000001E-2</c:v>
                </c:pt>
                <c:pt idx="223">
                  <c:v>6.5236740000000001E-2</c:v>
                </c:pt>
                <c:pt idx="224">
                  <c:v>6.9649600000000006E-2</c:v>
                </c:pt>
                <c:pt idx="225">
                  <c:v>6.5700129999999995E-2</c:v>
                </c:pt>
                <c:pt idx="226">
                  <c:v>5.3428690000000001E-2</c:v>
                </c:pt>
                <c:pt idx="227">
                  <c:v>5.4061249999999998E-2</c:v>
                </c:pt>
                <c:pt idx="228">
                  <c:v>6.9435849999999993E-2</c:v>
                </c:pt>
                <c:pt idx="229">
                  <c:v>7.2355970000000006E-2</c:v>
                </c:pt>
                <c:pt idx="230">
                  <c:v>6.1002029999999999E-2</c:v>
                </c:pt>
                <c:pt idx="231">
                  <c:v>6.2092969999999997E-2</c:v>
                </c:pt>
                <c:pt idx="232">
                  <c:v>7.3019169999999994E-2</c:v>
                </c:pt>
                <c:pt idx="233">
                  <c:v>6.8621059999999998E-2</c:v>
                </c:pt>
                <c:pt idx="234">
                  <c:v>5.6185640000000002E-2</c:v>
                </c:pt>
                <c:pt idx="235">
                  <c:v>6.0981109999999998E-2</c:v>
                </c:pt>
                <c:pt idx="236">
                  <c:v>6.8076719999999993E-2</c:v>
                </c:pt>
                <c:pt idx="237">
                  <c:v>5.5924740000000001E-2</c:v>
                </c:pt>
                <c:pt idx="238">
                  <c:v>4.7730069999999999E-2</c:v>
                </c:pt>
                <c:pt idx="239">
                  <c:v>5.405807E-2</c:v>
                </c:pt>
                <c:pt idx="240">
                  <c:v>6.0675590000000001E-2</c:v>
                </c:pt>
                <c:pt idx="241">
                  <c:v>6.5035800000000005E-2</c:v>
                </c:pt>
                <c:pt idx="242">
                  <c:v>5.6604210000000002E-2</c:v>
                </c:pt>
                <c:pt idx="243">
                  <c:v>3.9000149999999997E-2</c:v>
                </c:pt>
                <c:pt idx="244">
                  <c:v>3.9013150000000003E-2</c:v>
                </c:pt>
                <c:pt idx="245">
                  <c:v>4.5532070000000001E-2</c:v>
                </c:pt>
                <c:pt idx="246">
                  <c:v>3.8907579999999997E-2</c:v>
                </c:pt>
                <c:pt idx="247">
                  <c:v>4.3551090000000001E-2</c:v>
                </c:pt>
                <c:pt idx="248">
                  <c:v>5.6730170000000003E-2</c:v>
                </c:pt>
                <c:pt idx="249">
                  <c:v>4.3142939999999998E-2</c:v>
                </c:pt>
                <c:pt idx="250">
                  <c:v>2.5562109999999999E-2</c:v>
                </c:pt>
                <c:pt idx="251">
                  <c:v>4.00948E-2</c:v>
                </c:pt>
                <c:pt idx="252">
                  <c:v>5.9371920000000002E-2</c:v>
                </c:pt>
                <c:pt idx="253">
                  <c:v>5.1287149999999997E-2</c:v>
                </c:pt>
                <c:pt idx="254">
                  <c:v>3.7621599999999998E-2</c:v>
                </c:pt>
                <c:pt idx="255">
                  <c:v>4.6576930000000002E-2</c:v>
                </c:pt>
                <c:pt idx="256">
                  <c:v>5.6532470000000001E-2</c:v>
                </c:pt>
                <c:pt idx="257">
                  <c:v>4.9523730000000002E-2</c:v>
                </c:pt>
                <c:pt idx="258">
                  <c:v>4.2419650000000003E-2</c:v>
                </c:pt>
                <c:pt idx="259">
                  <c:v>4.1954890000000002E-2</c:v>
                </c:pt>
                <c:pt idx="260">
                  <c:v>5.051775E-2</c:v>
                </c:pt>
                <c:pt idx="261">
                  <c:v>5.5859289999999999E-2</c:v>
                </c:pt>
                <c:pt idx="262">
                  <c:v>4.0112399999999999E-2</c:v>
                </c:pt>
                <c:pt idx="263">
                  <c:v>2.241922E-2</c:v>
                </c:pt>
                <c:pt idx="264">
                  <c:v>2.3907040000000001E-2</c:v>
                </c:pt>
                <c:pt idx="265">
                  <c:v>3.965018E-2</c:v>
                </c:pt>
                <c:pt idx="266">
                  <c:v>5.0461230000000003E-2</c:v>
                </c:pt>
                <c:pt idx="267">
                  <c:v>4.5057359999999998E-2</c:v>
                </c:pt>
                <c:pt idx="268">
                  <c:v>3.6577989999999998E-2</c:v>
                </c:pt>
                <c:pt idx="269">
                  <c:v>3.1564679999999998E-2</c:v>
                </c:pt>
                <c:pt idx="270">
                  <c:v>2.9961910000000001E-2</c:v>
                </c:pt>
                <c:pt idx="271">
                  <c:v>4.2024859999999997E-2</c:v>
                </c:pt>
                <c:pt idx="272">
                  <c:v>5.3213959999999998E-2</c:v>
                </c:pt>
                <c:pt idx="273">
                  <c:v>4.7653729999999998E-2</c:v>
                </c:pt>
                <c:pt idx="274">
                  <c:v>4.0234730000000003E-2</c:v>
                </c:pt>
                <c:pt idx="275">
                  <c:v>3.6993619999999998E-2</c:v>
                </c:pt>
                <c:pt idx="276">
                  <c:v>4.063278E-2</c:v>
                </c:pt>
                <c:pt idx="277">
                  <c:v>5.2273050000000001E-2</c:v>
                </c:pt>
                <c:pt idx="278">
                  <c:v>5.7575170000000002E-2</c:v>
                </c:pt>
                <c:pt idx="279">
                  <c:v>5.3820880000000001E-2</c:v>
                </c:pt>
                <c:pt idx="280">
                  <c:v>4.1361120000000001E-2</c:v>
                </c:pt>
                <c:pt idx="281">
                  <c:v>3.0336430000000001E-2</c:v>
                </c:pt>
                <c:pt idx="282">
                  <c:v>3.5924629999999999E-2</c:v>
                </c:pt>
                <c:pt idx="283">
                  <c:v>3.8847590000000001E-2</c:v>
                </c:pt>
                <c:pt idx="284">
                  <c:v>3.1823579999999997E-2</c:v>
                </c:pt>
                <c:pt idx="285">
                  <c:v>3.7362100000000002E-2</c:v>
                </c:pt>
                <c:pt idx="286">
                  <c:v>4.7110520000000003E-2</c:v>
                </c:pt>
                <c:pt idx="287">
                  <c:v>4.3997189999999999E-2</c:v>
                </c:pt>
                <c:pt idx="288">
                  <c:v>4.174017E-2</c:v>
                </c:pt>
                <c:pt idx="289">
                  <c:v>3.9457720000000002E-2</c:v>
                </c:pt>
                <c:pt idx="290">
                  <c:v>2.8753629999999999E-2</c:v>
                </c:pt>
                <c:pt idx="291">
                  <c:v>2.9088570000000001E-2</c:v>
                </c:pt>
                <c:pt idx="292">
                  <c:v>4.0870690000000001E-2</c:v>
                </c:pt>
                <c:pt idx="293">
                  <c:v>4.1884480000000002E-2</c:v>
                </c:pt>
                <c:pt idx="294">
                  <c:v>3.2564070000000001E-2</c:v>
                </c:pt>
                <c:pt idx="295">
                  <c:v>2.991922E-2</c:v>
                </c:pt>
                <c:pt idx="296">
                  <c:v>3.7858610000000001E-2</c:v>
                </c:pt>
                <c:pt idx="297">
                  <c:v>3.6558239999999999E-2</c:v>
                </c:pt>
                <c:pt idx="298">
                  <c:v>2.3380919999999999E-2</c:v>
                </c:pt>
                <c:pt idx="299">
                  <c:v>2.735365E-2</c:v>
                </c:pt>
                <c:pt idx="300">
                  <c:v>4.1458589999999997E-2</c:v>
                </c:pt>
                <c:pt idx="301">
                  <c:v>3.6578720000000002E-2</c:v>
                </c:pt>
                <c:pt idx="302">
                  <c:v>2.7216009999999999E-2</c:v>
                </c:pt>
                <c:pt idx="303">
                  <c:v>3.1806639999999997E-2</c:v>
                </c:pt>
                <c:pt idx="304">
                  <c:v>3.95649E-2</c:v>
                </c:pt>
                <c:pt idx="305">
                  <c:v>3.912583E-2</c:v>
                </c:pt>
                <c:pt idx="306">
                  <c:v>3.1934860000000002E-2</c:v>
                </c:pt>
                <c:pt idx="307">
                  <c:v>2.611016E-2</c:v>
                </c:pt>
                <c:pt idx="308">
                  <c:v>2.6778119999999999E-2</c:v>
                </c:pt>
                <c:pt idx="309">
                  <c:v>2.9172440000000001E-2</c:v>
                </c:pt>
                <c:pt idx="310">
                  <c:v>2.3459130000000002E-2</c:v>
                </c:pt>
                <c:pt idx="311">
                  <c:v>1.7280980000000001E-2</c:v>
                </c:pt>
                <c:pt idx="312">
                  <c:v>2.410636E-2</c:v>
                </c:pt>
                <c:pt idx="313">
                  <c:v>3.0639E-2</c:v>
                </c:pt>
                <c:pt idx="314">
                  <c:v>2.507127E-2</c:v>
                </c:pt>
                <c:pt idx="315">
                  <c:v>2.1855469999999998E-2</c:v>
                </c:pt>
                <c:pt idx="316">
                  <c:v>3.1948009999999999E-2</c:v>
                </c:pt>
                <c:pt idx="317">
                  <c:v>4.074705E-2</c:v>
                </c:pt>
                <c:pt idx="318">
                  <c:v>3.4217379999999999E-2</c:v>
                </c:pt>
                <c:pt idx="319">
                  <c:v>2.9820320000000001E-2</c:v>
                </c:pt>
                <c:pt idx="320">
                  <c:v>3.4146080000000002E-2</c:v>
                </c:pt>
                <c:pt idx="321">
                  <c:v>2.8110719999999999E-2</c:v>
                </c:pt>
                <c:pt idx="322">
                  <c:v>2.0176719999999999E-2</c:v>
                </c:pt>
                <c:pt idx="323">
                  <c:v>2.5161360000000001E-2</c:v>
                </c:pt>
                <c:pt idx="324">
                  <c:v>2.9445019999999999E-2</c:v>
                </c:pt>
                <c:pt idx="325">
                  <c:v>2.6332620000000001E-2</c:v>
                </c:pt>
                <c:pt idx="326">
                  <c:v>2.7690570000000001E-2</c:v>
                </c:pt>
                <c:pt idx="327">
                  <c:v>3.3220390000000002E-2</c:v>
                </c:pt>
                <c:pt idx="328">
                  <c:v>3.784771E-2</c:v>
                </c:pt>
                <c:pt idx="329">
                  <c:v>3.9792460000000002E-2</c:v>
                </c:pt>
                <c:pt idx="330">
                  <c:v>2.6474640000000001E-2</c:v>
                </c:pt>
                <c:pt idx="331">
                  <c:v>1.4318910000000001E-2</c:v>
                </c:pt>
                <c:pt idx="332">
                  <c:v>2.4534779999999999E-2</c:v>
                </c:pt>
                <c:pt idx="333">
                  <c:v>2.960254E-2</c:v>
                </c:pt>
                <c:pt idx="334">
                  <c:v>2.1026130000000001E-2</c:v>
                </c:pt>
                <c:pt idx="335">
                  <c:v>2.5190959999999998E-2</c:v>
                </c:pt>
                <c:pt idx="336">
                  <c:v>3.9688000000000001E-2</c:v>
                </c:pt>
                <c:pt idx="337">
                  <c:v>3.7077949999999998E-2</c:v>
                </c:pt>
                <c:pt idx="338">
                  <c:v>2.1364899999999999E-2</c:v>
                </c:pt>
                <c:pt idx="339">
                  <c:v>2.2737520000000001E-2</c:v>
                </c:pt>
                <c:pt idx="340">
                  <c:v>3.0778940000000001E-2</c:v>
                </c:pt>
                <c:pt idx="341">
                  <c:v>2.3947090000000001E-2</c:v>
                </c:pt>
                <c:pt idx="342">
                  <c:v>1.8662789999999999E-2</c:v>
                </c:pt>
                <c:pt idx="343">
                  <c:v>2.108751E-2</c:v>
                </c:pt>
                <c:pt idx="344">
                  <c:v>1.9596410000000002E-2</c:v>
                </c:pt>
                <c:pt idx="345">
                  <c:v>1.7862949999999999E-2</c:v>
                </c:pt>
                <c:pt idx="346">
                  <c:v>2.1672279999999999E-2</c:v>
                </c:pt>
                <c:pt idx="347">
                  <c:v>2.9826800000000001E-2</c:v>
                </c:pt>
                <c:pt idx="348">
                  <c:v>3.4688410000000003E-2</c:v>
                </c:pt>
                <c:pt idx="349">
                  <c:v>2.6990699999999999E-2</c:v>
                </c:pt>
                <c:pt idx="350">
                  <c:v>1.7990760000000001E-2</c:v>
                </c:pt>
                <c:pt idx="351">
                  <c:v>2.0421310000000002E-2</c:v>
                </c:pt>
                <c:pt idx="352">
                  <c:v>2.604151E-2</c:v>
                </c:pt>
                <c:pt idx="353">
                  <c:v>2.6554459999999998E-2</c:v>
                </c:pt>
                <c:pt idx="354">
                  <c:v>2.2315109999999999E-2</c:v>
                </c:pt>
                <c:pt idx="355">
                  <c:v>2.1608100000000002E-2</c:v>
                </c:pt>
                <c:pt idx="356">
                  <c:v>2.5843850000000002E-2</c:v>
                </c:pt>
                <c:pt idx="357">
                  <c:v>1.7687499999999998E-2</c:v>
                </c:pt>
                <c:pt idx="358">
                  <c:v>-5.3140279999999999E-4</c:v>
                </c:pt>
                <c:pt idx="359">
                  <c:v>4.8591980000000002E-4</c:v>
                </c:pt>
                <c:pt idx="360">
                  <c:v>2.151927E-2</c:v>
                </c:pt>
                <c:pt idx="361">
                  <c:v>3.2510209999999998E-2</c:v>
                </c:pt>
                <c:pt idx="362">
                  <c:v>2.2755979999999999E-2</c:v>
                </c:pt>
                <c:pt idx="363">
                  <c:v>1.5634160000000001E-2</c:v>
                </c:pt>
                <c:pt idx="364">
                  <c:v>2.7218559999999999E-2</c:v>
                </c:pt>
                <c:pt idx="365">
                  <c:v>3.1042719999999999E-2</c:v>
                </c:pt>
                <c:pt idx="366">
                  <c:v>1.7575380000000002E-2</c:v>
                </c:pt>
                <c:pt idx="367">
                  <c:v>1.7303389999999998E-2</c:v>
                </c:pt>
                <c:pt idx="368">
                  <c:v>2.8094069999999999E-2</c:v>
                </c:pt>
                <c:pt idx="369">
                  <c:v>2.5143450000000001E-2</c:v>
                </c:pt>
                <c:pt idx="370">
                  <c:v>1.329693E-2</c:v>
                </c:pt>
                <c:pt idx="371">
                  <c:v>1.506474E-2</c:v>
                </c:pt>
                <c:pt idx="372">
                  <c:v>2.5854390000000001E-2</c:v>
                </c:pt>
                <c:pt idx="373">
                  <c:v>2.124121E-2</c:v>
                </c:pt>
                <c:pt idx="374">
                  <c:v>1.058621E-2</c:v>
                </c:pt>
                <c:pt idx="375">
                  <c:v>1.4277049999999999E-2</c:v>
                </c:pt>
                <c:pt idx="376">
                  <c:v>2.3852310000000002E-2</c:v>
                </c:pt>
                <c:pt idx="377">
                  <c:v>2.4698939999999999E-2</c:v>
                </c:pt>
                <c:pt idx="378">
                  <c:v>2.3508959999999999E-2</c:v>
                </c:pt>
                <c:pt idx="379">
                  <c:v>3.0329180000000001E-2</c:v>
                </c:pt>
                <c:pt idx="380">
                  <c:v>3.3485880000000003E-2</c:v>
                </c:pt>
                <c:pt idx="381">
                  <c:v>2.5310249999999999E-2</c:v>
                </c:pt>
                <c:pt idx="382">
                  <c:v>1.258982E-2</c:v>
                </c:pt>
                <c:pt idx="383">
                  <c:v>6.1120089999999998E-3</c:v>
                </c:pt>
                <c:pt idx="384">
                  <c:v>1.0243179999999999E-2</c:v>
                </c:pt>
                <c:pt idx="385">
                  <c:v>9.2375789999999992E-3</c:v>
                </c:pt>
                <c:pt idx="386">
                  <c:v>2.9295990000000002E-3</c:v>
                </c:pt>
                <c:pt idx="387">
                  <c:v>1.284391E-2</c:v>
                </c:pt>
                <c:pt idx="388">
                  <c:v>3.1873480000000003E-2</c:v>
                </c:pt>
                <c:pt idx="389">
                  <c:v>3.533029E-2</c:v>
                </c:pt>
                <c:pt idx="390">
                  <c:v>2.5624319999999999E-2</c:v>
                </c:pt>
                <c:pt idx="391">
                  <c:v>2.2848199999999999E-2</c:v>
                </c:pt>
                <c:pt idx="392">
                  <c:v>2.887793E-2</c:v>
                </c:pt>
                <c:pt idx="393">
                  <c:v>2.6126190000000001E-2</c:v>
                </c:pt>
                <c:pt idx="394">
                  <c:v>1.4549909999999999E-2</c:v>
                </c:pt>
                <c:pt idx="395">
                  <c:v>1.8477500000000001E-2</c:v>
                </c:pt>
                <c:pt idx="396">
                  <c:v>3.6683420000000001E-2</c:v>
                </c:pt>
                <c:pt idx="397">
                  <c:v>3.6985450000000003E-2</c:v>
                </c:pt>
                <c:pt idx="398">
                  <c:v>2.3390109999999999E-2</c:v>
                </c:pt>
                <c:pt idx="399">
                  <c:v>2.6289150000000001E-2</c:v>
                </c:pt>
                <c:pt idx="400">
                  <c:v>3.4880700000000001E-2</c:v>
                </c:pt>
                <c:pt idx="401">
                  <c:v>2.728237E-2</c:v>
                </c:pt>
                <c:pt idx="402">
                  <c:v>9.743692E-3</c:v>
                </c:pt>
                <c:pt idx="403">
                  <c:v>9.6096690000000004E-5</c:v>
                </c:pt>
                <c:pt idx="404">
                  <c:v>3.9295199999999997E-3</c:v>
                </c:pt>
                <c:pt idx="405">
                  <c:v>3.8510279999999998E-3</c:v>
                </c:pt>
                <c:pt idx="406">
                  <c:v>-2.5868150000000001E-3</c:v>
                </c:pt>
                <c:pt idx="407">
                  <c:v>1.051506E-3</c:v>
                </c:pt>
                <c:pt idx="408">
                  <c:v>1.165156E-2</c:v>
                </c:pt>
                <c:pt idx="409">
                  <c:v>1.5913980000000001E-2</c:v>
                </c:pt>
                <c:pt idx="410">
                  <c:v>1.499578E-2</c:v>
                </c:pt>
                <c:pt idx="411">
                  <c:v>1.7297369999999999E-2</c:v>
                </c:pt>
                <c:pt idx="412">
                  <c:v>1.793664E-2</c:v>
                </c:pt>
                <c:pt idx="413">
                  <c:v>9.9240769999999999E-3</c:v>
                </c:pt>
                <c:pt idx="414">
                  <c:v>6.0180809999999998E-3</c:v>
                </c:pt>
                <c:pt idx="415">
                  <c:v>1.8125869999999999E-2</c:v>
                </c:pt>
                <c:pt idx="416">
                  <c:v>2.8787299999999998E-2</c:v>
                </c:pt>
                <c:pt idx="417">
                  <c:v>1.7154849999999999E-2</c:v>
                </c:pt>
                <c:pt idx="418">
                  <c:v>2.3363749999999999E-3</c:v>
                </c:pt>
                <c:pt idx="419">
                  <c:v>6.972079E-3</c:v>
                </c:pt>
                <c:pt idx="420">
                  <c:v>1.508904E-2</c:v>
                </c:pt>
                <c:pt idx="421">
                  <c:v>1.315616E-2</c:v>
                </c:pt>
                <c:pt idx="422">
                  <c:v>1.168517E-2</c:v>
                </c:pt>
                <c:pt idx="423">
                  <c:v>2.0184069999999998E-2</c:v>
                </c:pt>
                <c:pt idx="424">
                  <c:v>2.9667889999999999E-2</c:v>
                </c:pt>
                <c:pt idx="425">
                  <c:v>2.5117239999999999E-2</c:v>
                </c:pt>
                <c:pt idx="426">
                  <c:v>1.532066E-2</c:v>
                </c:pt>
                <c:pt idx="427">
                  <c:v>1.825295E-2</c:v>
                </c:pt>
                <c:pt idx="428">
                  <c:v>2.532394E-2</c:v>
                </c:pt>
                <c:pt idx="429">
                  <c:v>2.1607189999999998E-2</c:v>
                </c:pt>
                <c:pt idx="430">
                  <c:v>1.556479E-2</c:v>
                </c:pt>
                <c:pt idx="431">
                  <c:v>1.8650259999999998E-2</c:v>
                </c:pt>
                <c:pt idx="432">
                  <c:v>2.2078839999999999E-2</c:v>
                </c:pt>
                <c:pt idx="433">
                  <c:v>1.6551E-2</c:v>
                </c:pt>
                <c:pt idx="434">
                  <c:v>1.3142539999999999E-2</c:v>
                </c:pt>
                <c:pt idx="435">
                  <c:v>1.6454880000000002E-2</c:v>
                </c:pt>
                <c:pt idx="436">
                  <c:v>1.221035E-2</c:v>
                </c:pt>
                <c:pt idx="437">
                  <c:v>1.6788020000000001E-4</c:v>
                </c:pt>
                <c:pt idx="438">
                  <c:v>-3.3017950000000001E-4</c:v>
                </c:pt>
                <c:pt idx="439">
                  <c:v>8.5123149999999995E-3</c:v>
                </c:pt>
                <c:pt idx="440">
                  <c:v>1.373693E-2</c:v>
                </c:pt>
                <c:pt idx="441">
                  <c:v>2.2587690000000001E-2</c:v>
                </c:pt>
                <c:pt idx="442">
                  <c:v>2.6853519999999999E-2</c:v>
                </c:pt>
                <c:pt idx="443">
                  <c:v>1.796942E-2</c:v>
                </c:pt>
                <c:pt idx="444">
                  <c:v>1.457228E-2</c:v>
                </c:pt>
                <c:pt idx="445">
                  <c:v>1.6749980000000001E-2</c:v>
                </c:pt>
                <c:pt idx="446">
                  <c:v>1.327482E-2</c:v>
                </c:pt>
                <c:pt idx="447">
                  <c:v>1.501634E-2</c:v>
                </c:pt>
                <c:pt idx="448">
                  <c:v>2.2327710000000001E-2</c:v>
                </c:pt>
                <c:pt idx="449">
                  <c:v>2.240412E-2</c:v>
                </c:pt>
                <c:pt idx="450">
                  <c:v>1.8219860000000001E-2</c:v>
                </c:pt>
                <c:pt idx="451">
                  <c:v>1.326196E-2</c:v>
                </c:pt>
                <c:pt idx="452">
                  <c:v>1.0769859999999999E-2</c:v>
                </c:pt>
                <c:pt idx="453">
                  <c:v>1.331273E-2</c:v>
                </c:pt>
                <c:pt idx="454">
                  <c:v>8.8845380000000009E-3</c:v>
                </c:pt>
                <c:pt idx="455">
                  <c:v>3.4625530000000002E-3</c:v>
                </c:pt>
                <c:pt idx="456">
                  <c:v>1.721056E-2</c:v>
                </c:pt>
                <c:pt idx="457">
                  <c:v>3.1480979999999999E-2</c:v>
                </c:pt>
                <c:pt idx="458">
                  <c:v>2.5971310000000001E-2</c:v>
                </c:pt>
                <c:pt idx="459">
                  <c:v>2.2124189999999998E-2</c:v>
                </c:pt>
                <c:pt idx="460">
                  <c:v>2.216539E-2</c:v>
                </c:pt>
                <c:pt idx="461">
                  <c:v>9.6129300000000004E-3</c:v>
                </c:pt>
                <c:pt idx="462">
                  <c:v>1.00377E-3</c:v>
                </c:pt>
                <c:pt idx="463">
                  <c:v>8.850452E-3</c:v>
                </c:pt>
                <c:pt idx="464">
                  <c:v>1.859398E-2</c:v>
                </c:pt>
                <c:pt idx="465">
                  <c:v>1.745851E-2</c:v>
                </c:pt>
                <c:pt idx="466">
                  <c:v>9.6378939999999993E-3</c:v>
                </c:pt>
                <c:pt idx="467">
                  <c:v>7.8040510000000002E-3</c:v>
                </c:pt>
                <c:pt idx="468">
                  <c:v>8.0666079999999994E-3</c:v>
                </c:pt>
                <c:pt idx="469">
                  <c:v>5.4737889999999997E-3</c:v>
                </c:pt>
                <c:pt idx="470">
                  <c:v>5.050995E-3</c:v>
                </c:pt>
                <c:pt idx="471">
                  <c:v>2.0163080000000001E-3</c:v>
                </c:pt>
                <c:pt idx="472">
                  <c:v>3.1849339999999999E-3</c:v>
                </c:pt>
                <c:pt idx="473">
                  <c:v>1.2507549999999999E-2</c:v>
                </c:pt>
                <c:pt idx="474">
                  <c:v>1.0615060000000001E-2</c:v>
                </c:pt>
                <c:pt idx="475">
                  <c:v>3.0608319999999999E-3</c:v>
                </c:pt>
                <c:pt idx="476">
                  <c:v>8.5977580000000005E-3</c:v>
                </c:pt>
                <c:pt idx="477">
                  <c:v>1.7802990000000001E-2</c:v>
                </c:pt>
                <c:pt idx="478">
                  <c:v>1.5276959999999999E-2</c:v>
                </c:pt>
                <c:pt idx="479">
                  <c:v>5.6403950000000003E-3</c:v>
                </c:pt>
                <c:pt idx="480">
                  <c:v>8.4152740000000004E-3</c:v>
                </c:pt>
                <c:pt idx="481">
                  <c:v>1.9617929999999999E-2</c:v>
                </c:pt>
                <c:pt idx="482">
                  <c:v>1.4697419999999999E-2</c:v>
                </c:pt>
                <c:pt idx="483">
                  <c:v>1.8668790000000001E-3</c:v>
                </c:pt>
                <c:pt idx="484">
                  <c:v>3.0444659999999998E-4</c:v>
                </c:pt>
                <c:pt idx="485">
                  <c:v>-1.1469189999999999E-3</c:v>
                </c:pt>
                <c:pt idx="486">
                  <c:v>-1.0949530000000001E-2</c:v>
                </c:pt>
                <c:pt idx="487">
                  <c:v>-1.188868E-2</c:v>
                </c:pt>
                <c:pt idx="488">
                  <c:v>5.2517520000000002E-3</c:v>
                </c:pt>
                <c:pt idx="489">
                  <c:v>2.1791899999999999E-2</c:v>
                </c:pt>
                <c:pt idx="490">
                  <c:v>1.9527389999999999E-2</c:v>
                </c:pt>
                <c:pt idx="491">
                  <c:v>6.8567949999999997E-3</c:v>
                </c:pt>
                <c:pt idx="492">
                  <c:v>3.8916020000000001E-3</c:v>
                </c:pt>
                <c:pt idx="493">
                  <c:v>1.370714E-2</c:v>
                </c:pt>
                <c:pt idx="494">
                  <c:v>2.024575E-2</c:v>
                </c:pt>
                <c:pt idx="495">
                  <c:v>1.377082E-2</c:v>
                </c:pt>
                <c:pt idx="496">
                  <c:v>4.3801860000000003E-3</c:v>
                </c:pt>
                <c:pt idx="497">
                  <c:v>6.9813150000000001E-4</c:v>
                </c:pt>
                <c:pt idx="498">
                  <c:v>1.6932869999999999E-3</c:v>
                </c:pt>
                <c:pt idx="499">
                  <c:v>2.213352E-3</c:v>
                </c:pt>
                <c:pt idx="500">
                  <c:v>-6.8794590000000001E-4</c:v>
                </c:pt>
                <c:pt idx="501">
                  <c:v>1.3283909999999999E-3</c:v>
                </c:pt>
                <c:pt idx="502">
                  <c:v>8.0629410000000006E-3</c:v>
                </c:pt>
                <c:pt idx="503">
                  <c:v>1.150223E-2</c:v>
                </c:pt>
                <c:pt idx="504">
                  <c:v>8.4704389999999997E-3</c:v>
                </c:pt>
                <c:pt idx="505">
                  <c:v>1.5539900000000001E-3</c:v>
                </c:pt>
                <c:pt idx="506">
                  <c:v>3.087865E-3</c:v>
                </c:pt>
                <c:pt idx="507">
                  <c:v>1.297566E-2</c:v>
                </c:pt>
                <c:pt idx="508">
                  <c:v>2.02361E-2</c:v>
                </c:pt>
                <c:pt idx="509">
                  <c:v>2.087203E-2</c:v>
                </c:pt>
                <c:pt idx="510">
                  <c:v>1.7008180000000001E-2</c:v>
                </c:pt>
                <c:pt idx="511">
                  <c:v>1.748249E-2</c:v>
                </c:pt>
                <c:pt idx="512">
                  <c:v>2.2001429999999999E-2</c:v>
                </c:pt>
                <c:pt idx="513">
                  <c:v>1.3879580000000001E-2</c:v>
                </c:pt>
                <c:pt idx="514">
                  <c:v>-5.4100870000000001E-3</c:v>
                </c:pt>
                <c:pt idx="515">
                  <c:v>-8.7516839999999992E-3</c:v>
                </c:pt>
                <c:pt idx="516">
                  <c:v>5.0850499999999998E-3</c:v>
                </c:pt>
                <c:pt idx="517">
                  <c:v>1.08349E-2</c:v>
                </c:pt>
                <c:pt idx="518">
                  <c:v>4.3546509999999999E-4</c:v>
                </c:pt>
                <c:pt idx="519">
                  <c:v>-7.2810100000000001E-3</c:v>
                </c:pt>
                <c:pt idx="520">
                  <c:v>3.8458900000000001E-4</c:v>
                </c:pt>
                <c:pt idx="521">
                  <c:v>6.7603360000000003E-4</c:v>
                </c:pt>
                <c:pt idx="522">
                  <c:v>-5.1812500000000001E-3</c:v>
                </c:pt>
                <c:pt idx="523">
                  <c:v>9.8267210000000001E-3</c:v>
                </c:pt>
                <c:pt idx="524">
                  <c:v>2.2764550000000001E-2</c:v>
                </c:pt>
                <c:pt idx="525">
                  <c:v>1.04428E-2</c:v>
                </c:pt>
                <c:pt idx="526">
                  <c:v>-8.0102560000000001E-4</c:v>
                </c:pt>
                <c:pt idx="527">
                  <c:v>5.4575700000000001E-3</c:v>
                </c:pt>
                <c:pt idx="528">
                  <c:v>9.8393909999999994E-3</c:v>
                </c:pt>
                <c:pt idx="529">
                  <c:v>3.2786709999999999E-3</c:v>
                </c:pt>
                <c:pt idx="530">
                  <c:v>2.962316E-3</c:v>
                </c:pt>
                <c:pt idx="531">
                  <c:v>7.4708329999999996E-3</c:v>
                </c:pt>
                <c:pt idx="532">
                  <c:v>3.6715799999999998E-3</c:v>
                </c:pt>
                <c:pt idx="533">
                  <c:v>3.204218E-3</c:v>
                </c:pt>
                <c:pt idx="534">
                  <c:v>1.1290730000000001E-2</c:v>
                </c:pt>
                <c:pt idx="535">
                  <c:v>1.524526E-2</c:v>
                </c:pt>
                <c:pt idx="536">
                  <c:v>1.25731E-2</c:v>
                </c:pt>
                <c:pt idx="537">
                  <c:v>7.4742000000000003E-3</c:v>
                </c:pt>
                <c:pt idx="538">
                  <c:v>3.9484439999999997E-3</c:v>
                </c:pt>
                <c:pt idx="539">
                  <c:v>7.153296E-3</c:v>
                </c:pt>
                <c:pt idx="540">
                  <c:v>1.2776269999999999E-2</c:v>
                </c:pt>
                <c:pt idx="541">
                  <c:v>1.1330170000000001E-2</c:v>
                </c:pt>
                <c:pt idx="542">
                  <c:v>6.8428330000000004E-3</c:v>
                </c:pt>
                <c:pt idx="543">
                  <c:v>7.612036E-3</c:v>
                </c:pt>
                <c:pt idx="544">
                  <c:v>1.2329120000000001E-2</c:v>
                </c:pt>
                <c:pt idx="545">
                  <c:v>1.290898E-2</c:v>
                </c:pt>
                <c:pt idx="546">
                  <c:v>4.9393249999999996E-3</c:v>
                </c:pt>
                <c:pt idx="547">
                  <c:v>1.47025E-3</c:v>
                </c:pt>
                <c:pt idx="548">
                  <c:v>8.5787069999999997E-3</c:v>
                </c:pt>
                <c:pt idx="549">
                  <c:v>1.2102190000000001E-2</c:v>
                </c:pt>
                <c:pt idx="550">
                  <c:v>5.8880210000000002E-3</c:v>
                </c:pt>
                <c:pt idx="551">
                  <c:v>-1.2583869999999999E-3</c:v>
                </c:pt>
                <c:pt idx="552">
                  <c:v>4.4629159999999999E-3</c:v>
                </c:pt>
                <c:pt idx="553">
                  <c:v>1.6934769999999998E-2</c:v>
                </c:pt>
                <c:pt idx="554">
                  <c:v>1.491775E-2</c:v>
                </c:pt>
                <c:pt idx="555">
                  <c:v>6.1115099999999997E-3</c:v>
                </c:pt>
                <c:pt idx="556">
                  <c:v>6.3121399999999999E-3</c:v>
                </c:pt>
                <c:pt idx="557">
                  <c:v>6.4147529999999996E-3</c:v>
                </c:pt>
                <c:pt idx="558">
                  <c:v>3.8613060000000001E-3</c:v>
                </c:pt>
                <c:pt idx="559">
                  <c:v>1.14357E-2</c:v>
                </c:pt>
                <c:pt idx="560">
                  <c:v>2.5817360000000001E-2</c:v>
                </c:pt>
                <c:pt idx="561">
                  <c:v>2.3164130000000002E-2</c:v>
                </c:pt>
                <c:pt idx="562">
                  <c:v>-9.4169649999999996E-4</c:v>
                </c:pt>
                <c:pt idx="563">
                  <c:v>-1.4797970000000001E-2</c:v>
                </c:pt>
                <c:pt idx="564">
                  <c:v>-4.5905520000000003E-3</c:v>
                </c:pt>
                <c:pt idx="565">
                  <c:v>1.4406219999999999E-4</c:v>
                </c:pt>
                <c:pt idx="566">
                  <c:v>-9.857925E-3</c:v>
                </c:pt>
                <c:pt idx="567">
                  <c:v>-8.7821940000000001E-3</c:v>
                </c:pt>
                <c:pt idx="568">
                  <c:v>1.432261E-3</c:v>
                </c:pt>
                <c:pt idx="569">
                  <c:v>3.968236E-3</c:v>
                </c:pt>
              </c:numCache>
            </c:numRef>
          </c:yVal>
          <c:smooth val="0"/>
        </c:ser>
        <c:ser>
          <c:idx val="10"/>
          <c:order val="10"/>
          <c:tx>
            <c:v>+500V (#11)</c:v>
          </c:tx>
          <c:spPr>
            <a:ln w="19050">
              <a:solidFill>
                <a:srgbClr val="0000FF"/>
              </a:solidFill>
            </a:ln>
          </c:spPr>
          <c:marker>
            <c:symbol val="none"/>
          </c:marker>
          <c:xVal>
            <c:numRef>
              <c:f>'HBM IV Curves Data'!$V$5:$V$574</c:f>
              <c:numCache>
                <c:formatCode>General</c:formatCode>
                <c:ptCount val="570"/>
                <c:pt idx="0">
                  <c:v>2.1928730000000001</c:v>
                </c:pt>
                <c:pt idx="1">
                  <c:v>2.911956</c:v>
                </c:pt>
                <c:pt idx="2">
                  <c:v>0.6656784</c:v>
                </c:pt>
                <c:pt idx="3">
                  <c:v>-0.99460150000000003</c:v>
                </c:pt>
                <c:pt idx="4">
                  <c:v>-0.6593407</c:v>
                </c:pt>
                <c:pt idx="5">
                  <c:v>-0.65140580000000003</c:v>
                </c:pt>
                <c:pt idx="6">
                  <c:v>-0.47860780000000003</c:v>
                </c:pt>
                <c:pt idx="7">
                  <c:v>0.48979400000000001</c:v>
                </c:pt>
                <c:pt idx="8">
                  <c:v>1.300899</c:v>
                </c:pt>
                <c:pt idx="9">
                  <c:v>1.9347080000000001</c:v>
                </c:pt>
                <c:pt idx="10">
                  <c:v>2.0695890000000001</c:v>
                </c:pt>
                <c:pt idx="11">
                  <c:v>1.489355</c:v>
                </c:pt>
                <c:pt idx="12">
                  <c:v>0.25771290000000002</c:v>
                </c:pt>
                <c:pt idx="13">
                  <c:v>-1.143232</c:v>
                </c:pt>
                <c:pt idx="14">
                  <c:v>-1.7369619999999999</c:v>
                </c:pt>
                <c:pt idx="15">
                  <c:v>-1.3295079999999999</c:v>
                </c:pt>
                <c:pt idx="16">
                  <c:v>0.2055835</c:v>
                </c:pt>
                <c:pt idx="17">
                  <c:v>2.063361</c:v>
                </c:pt>
                <c:pt idx="18">
                  <c:v>2.4542190000000002</c:v>
                </c:pt>
                <c:pt idx="19">
                  <c:v>1.199489</c:v>
                </c:pt>
                <c:pt idx="20">
                  <c:v>-0.5326978</c:v>
                </c:pt>
                <c:pt idx="21">
                  <c:v>-1.134277</c:v>
                </c:pt>
                <c:pt idx="22">
                  <c:v>0.58113990000000004</c:v>
                </c:pt>
                <c:pt idx="23">
                  <c:v>2.6802109999999999</c:v>
                </c:pt>
                <c:pt idx="24">
                  <c:v>2.0435889999999999</c:v>
                </c:pt>
                <c:pt idx="25">
                  <c:v>-0.30755169999999998</c:v>
                </c:pt>
                <c:pt idx="26">
                  <c:v>-1.362714</c:v>
                </c:pt>
                <c:pt idx="27">
                  <c:v>-0.68199799999999999</c:v>
                </c:pt>
                <c:pt idx="28">
                  <c:v>0.3961847</c:v>
                </c:pt>
                <c:pt idx="29">
                  <c:v>0.21867420000000001</c:v>
                </c:pt>
                <c:pt idx="30">
                  <c:v>-0.48377629999999999</c:v>
                </c:pt>
                <c:pt idx="31">
                  <c:v>0.31795600000000002</c:v>
                </c:pt>
                <c:pt idx="32">
                  <c:v>0.91402479999999997</c:v>
                </c:pt>
                <c:pt idx="33">
                  <c:v>0.3713919</c:v>
                </c:pt>
                <c:pt idx="34">
                  <c:v>0.72414429999999996</c:v>
                </c:pt>
                <c:pt idx="35">
                  <c:v>1.20207</c:v>
                </c:pt>
                <c:pt idx="36">
                  <c:v>0.64436709999999997</c:v>
                </c:pt>
                <c:pt idx="37">
                  <c:v>0.26456740000000001</c:v>
                </c:pt>
                <c:pt idx="38">
                  <c:v>0.93969040000000004</c:v>
                </c:pt>
                <c:pt idx="39">
                  <c:v>1.8742129999999999</c:v>
                </c:pt>
                <c:pt idx="40">
                  <c:v>1.922031</c:v>
                </c:pt>
                <c:pt idx="41">
                  <c:v>1.6804619999999999</c:v>
                </c:pt>
                <c:pt idx="42">
                  <c:v>1.2394130000000001</c:v>
                </c:pt>
                <c:pt idx="43">
                  <c:v>0.46035759999999998</c:v>
                </c:pt>
                <c:pt idx="44">
                  <c:v>0.54837579999999997</c:v>
                </c:pt>
                <c:pt idx="45">
                  <c:v>0.96398649999999997</c:v>
                </c:pt>
                <c:pt idx="46">
                  <c:v>0.46182269999999997</c:v>
                </c:pt>
                <c:pt idx="47">
                  <c:v>-0.66910080000000005</c:v>
                </c:pt>
                <c:pt idx="48">
                  <c:v>-1.2940339999999999</c:v>
                </c:pt>
                <c:pt idx="49">
                  <c:v>-0.83795430000000004</c:v>
                </c:pt>
                <c:pt idx="50">
                  <c:v>0.20988000000000001</c:v>
                </c:pt>
                <c:pt idx="51">
                  <c:v>1.0636330000000001</c:v>
                </c:pt>
                <c:pt idx="52">
                  <c:v>0.92810459999999995</c:v>
                </c:pt>
                <c:pt idx="53">
                  <c:v>4.2651380000000003E-2</c:v>
                </c:pt>
                <c:pt idx="54">
                  <c:v>-0.50848070000000001</c:v>
                </c:pt>
                <c:pt idx="55">
                  <c:v>-0.27793190000000001</c:v>
                </c:pt>
                <c:pt idx="56">
                  <c:v>-2.5903889999999999E-2</c:v>
                </c:pt>
                <c:pt idx="57">
                  <c:v>-2.734288E-2</c:v>
                </c:pt>
                <c:pt idx="58">
                  <c:v>0.3721411</c:v>
                </c:pt>
                <c:pt idx="59">
                  <c:v>0.84610209999999997</c:v>
                </c:pt>
                <c:pt idx="60">
                  <c:v>0.66444890000000001</c:v>
                </c:pt>
                <c:pt idx="61">
                  <c:v>-7.5836180000000003E-2</c:v>
                </c:pt>
                <c:pt idx="62">
                  <c:v>-0.36596980000000001</c:v>
                </c:pt>
                <c:pt idx="63">
                  <c:v>8.8095279999999998E-2</c:v>
                </c:pt>
                <c:pt idx="64">
                  <c:v>0.90411339999999996</c:v>
                </c:pt>
                <c:pt idx="65">
                  <c:v>2.0038840000000002</c:v>
                </c:pt>
                <c:pt idx="66">
                  <c:v>2.2028050000000001</c:v>
                </c:pt>
                <c:pt idx="67">
                  <c:v>0.96549260000000003</c:v>
                </c:pt>
                <c:pt idx="68">
                  <c:v>-0.30776219999999999</c:v>
                </c:pt>
                <c:pt idx="69">
                  <c:v>-0.82045109999999999</c:v>
                </c:pt>
                <c:pt idx="70">
                  <c:v>-0.31364570000000003</c:v>
                </c:pt>
                <c:pt idx="71">
                  <c:v>0.92341340000000005</c:v>
                </c:pt>
                <c:pt idx="72">
                  <c:v>1.0546930000000001</c:v>
                </c:pt>
                <c:pt idx="73">
                  <c:v>0.11776209999999999</c:v>
                </c:pt>
                <c:pt idx="74">
                  <c:v>3.6463269999999999E-2</c:v>
                </c:pt>
                <c:pt idx="75">
                  <c:v>0.3789747</c:v>
                </c:pt>
                <c:pt idx="76">
                  <c:v>-0.10978640000000001</c:v>
                </c:pt>
                <c:pt idx="77">
                  <c:v>-0.59624869999999996</c:v>
                </c:pt>
                <c:pt idx="78">
                  <c:v>-6.5530660000000004E-2</c:v>
                </c:pt>
                <c:pt idx="79">
                  <c:v>0.82868589999999998</c:v>
                </c:pt>
                <c:pt idx="80">
                  <c:v>1.5063519999999999</c:v>
                </c:pt>
                <c:pt idx="81">
                  <c:v>1.721355</c:v>
                </c:pt>
                <c:pt idx="82">
                  <c:v>0.91719879999999998</c:v>
                </c:pt>
                <c:pt idx="83">
                  <c:v>-0.25765709999999997</c:v>
                </c:pt>
                <c:pt idx="84">
                  <c:v>-0.32732489999999997</c:v>
                </c:pt>
                <c:pt idx="85">
                  <c:v>0.55318009999999995</c:v>
                </c:pt>
                <c:pt idx="86">
                  <c:v>0.79505990000000004</c:v>
                </c:pt>
                <c:pt idx="87">
                  <c:v>0.35329670000000002</c:v>
                </c:pt>
                <c:pt idx="88">
                  <c:v>0.39355889999999999</c:v>
                </c:pt>
                <c:pt idx="89">
                  <c:v>0.59517379999999998</c:v>
                </c:pt>
                <c:pt idx="90">
                  <c:v>0.35191430000000001</c:v>
                </c:pt>
                <c:pt idx="91">
                  <c:v>0.63137339999999997</c:v>
                </c:pt>
                <c:pt idx="92">
                  <c:v>1.3556109999999999</c:v>
                </c:pt>
                <c:pt idx="93">
                  <c:v>1.0654520000000001</c:v>
                </c:pt>
                <c:pt idx="94">
                  <c:v>0.31577379999999999</c:v>
                </c:pt>
                <c:pt idx="95">
                  <c:v>-0.37712400000000001</c:v>
                </c:pt>
                <c:pt idx="96">
                  <c:v>-1.1773579999999999</c:v>
                </c:pt>
                <c:pt idx="97">
                  <c:v>-0.88664379999999998</c:v>
                </c:pt>
                <c:pt idx="98">
                  <c:v>-9.6997590000000005E-3</c:v>
                </c:pt>
                <c:pt idx="99">
                  <c:v>0.66106359999999997</c:v>
                </c:pt>
                <c:pt idx="100">
                  <c:v>1.218653</c:v>
                </c:pt>
                <c:pt idx="101">
                  <c:v>0.33116180000000001</c:v>
                </c:pt>
                <c:pt idx="102">
                  <c:v>-0.84155239999999998</c:v>
                </c:pt>
                <c:pt idx="103">
                  <c:v>-6.7245070000000004E-2</c:v>
                </c:pt>
                <c:pt idx="104">
                  <c:v>1.230612</c:v>
                </c:pt>
                <c:pt idx="105">
                  <c:v>1.5668059999999999</c:v>
                </c:pt>
                <c:pt idx="106">
                  <c:v>1.3160099999999999</c:v>
                </c:pt>
                <c:pt idx="107">
                  <c:v>0.96265000000000001</c:v>
                </c:pt>
                <c:pt idx="108">
                  <c:v>0.78479200000000005</c:v>
                </c:pt>
                <c:pt idx="109">
                  <c:v>0.34489799999999998</c:v>
                </c:pt>
                <c:pt idx="110">
                  <c:v>-0.84813700000000003</c:v>
                </c:pt>
                <c:pt idx="111">
                  <c:v>-1.942569</c:v>
                </c:pt>
                <c:pt idx="112">
                  <c:v>-1.7130590000000001</c:v>
                </c:pt>
                <c:pt idx="113">
                  <c:v>-0.58655299999999999</c:v>
                </c:pt>
                <c:pt idx="114">
                  <c:v>1.7307900000000001E-2</c:v>
                </c:pt>
                <c:pt idx="115">
                  <c:v>0.17523540000000001</c:v>
                </c:pt>
                <c:pt idx="116">
                  <c:v>0.55068510000000004</c:v>
                </c:pt>
                <c:pt idx="117">
                  <c:v>0.47041060000000001</c:v>
                </c:pt>
                <c:pt idx="118">
                  <c:v>-9.1931389999999995E-3</c:v>
                </c:pt>
                <c:pt idx="119">
                  <c:v>-0.23077259999999999</c:v>
                </c:pt>
                <c:pt idx="120">
                  <c:v>-0.7499304</c:v>
                </c:pt>
                <c:pt idx="121">
                  <c:v>-0.89516410000000002</c:v>
                </c:pt>
                <c:pt idx="122">
                  <c:v>0.22855790000000001</c:v>
                </c:pt>
                <c:pt idx="123">
                  <c:v>0.65153539999999999</c:v>
                </c:pt>
                <c:pt idx="124">
                  <c:v>-0.48282360000000002</c:v>
                </c:pt>
                <c:pt idx="125">
                  <c:v>-0.2083555</c:v>
                </c:pt>
                <c:pt idx="126">
                  <c:v>1.858133</c:v>
                </c:pt>
                <c:pt idx="127">
                  <c:v>2.157931</c:v>
                </c:pt>
                <c:pt idx="128">
                  <c:v>0.22727149999999999</c:v>
                </c:pt>
                <c:pt idx="129">
                  <c:v>-1.846536</c:v>
                </c:pt>
                <c:pt idx="130">
                  <c:v>-2.671036</c:v>
                </c:pt>
                <c:pt idx="131">
                  <c:v>-1.553091</c:v>
                </c:pt>
                <c:pt idx="132">
                  <c:v>0.27789059999999999</c:v>
                </c:pt>
                <c:pt idx="133">
                  <c:v>0.93050909999999998</c:v>
                </c:pt>
                <c:pt idx="134">
                  <c:v>0.4638601</c:v>
                </c:pt>
                <c:pt idx="135">
                  <c:v>0.2261203</c:v>
                </c:pt>
                <c:pt idx="136">
                  <c:v>-0.30031750000000001</c:v>
                </c:pt>
                <c:pt idx="137">
                  <c:v>-1.712188</c:v>
                </c:pt>
                <c:pt idx="138">
                  <c:v>-1.690442</c:v>
                </c:pt>
                <c:pt idx="139">
                  <c:v>-0.1007386</c:v>
                </c:pt>
                <c:pt idx="140">
                  <c:v>0.37705319999999998</c:v>
                </c:pt>
                <c:pt idx="141">
                  <c:v>-3.6153769999999999E-3</c:v>
                </c:pt>
                <c:pt idx="142">
                  <c:v>0.312419</c:v>
                </c:pt>
                <c:pt idx="143">
                  <c:v>1.013444</c:v>
                </c:pt>
                <c:pt idx="144">
                  <c:v>1.209865</c:v>
                </c:pt>
                <c:pt idx="145">
                  <c:v>0.46527400000000002</c:v>
                </c:pt>
                <c:pt idx="146">
                  <c:v>-0.43089240000000001</c:v>
                </c:pt>
                <c:pt idx="147">
                  <c:v>4.1537739999999997E-2</c:v>
                </c:pt>
                <c:pt idx="148">
                  <c:v>0.91460889999999995</c:v>
                </c:pt>
                <c:pt idx="149">
                  <c:v>0.18511569999999999</c:v>
                </c:pt>
                <c:pt idx="150">
                  <c:v>-0.45910030000000002</c:v>
                </c:pt>
                <c:pt idx="151">
                  <c:v>0.90700320000000001</c:v>
                </c:pt>
                <c:pt idx="152">
                  <c:v>2.2085240000000002</c:v>
                </c:pt>
                <c:pt idx="153">
                  <c:v>1.3068</c:v>
                </c:pt>
                <c:pt idx="154">
                  <c:v>-0.2360662</c:v>
                </c:pt>
                <c:pt idx="155">
                  <c:v>-0.41945440000000001</c:v>
                </c:pt>
                <c:pt idx="156">
                  <c:v>-8.0585980000000001E-2</c:v>
                </c:pt>
                <c:pt idx="157">
                  <c:v>-0.2276051</c:v>
                </c:pt>
                <c:pt idx="158">
                  <c:v>-0.78549139999999995</c:v>
                </c:pt>
                <c:pt idx="159">
                  <c:v>-1.245044</c:v>
                </c:pt>
                <c:pt idx="160">
                  <c:v>-1.1216079999999999</c:v>
                </c:pt>
                <c:pt idx="161">
                  <c:v>-0.87619429999999998</c:v>
                </c:pt>
                <c:pt idx="162">
                  <c:v>-1.1393040000000001</c:v>
                </c:pt>
                <c:pt idx="163">
                  <c:v>-1.782518</c:v>
                </c:pt>
                <c:pt idx="164">
                  <c:v>-1.9256450000000001</c:v>
                </c:pt>
                <c:pt idx="165">
                  <c:v>-1.518132</c:v>
                </c:pt>
                <c:pt idx="166">
                  <c:v>-0.77941079999999996</c:v>
                </c:pt>
                <c:pt idx="167">
                  <c:v>0.3063998</c:v>
                </c:pt>
                <c:pt idx="168">
                  <c:v>0.2149597</c:v>
                </c:pt>
                <c:pt idx="169">
                  <c:v>-0.5024402</c:v>
                </c:pt>
                <c:pt idx="170">
                  <c:v>0.139186</c:v>
                </c:pt>
                <c:pt idx="171">
                  <c:v>2.9365599999999999E-2</c:v>
                </c:pt>
                <c:pt idx="172">
                  <c:v>-1.7492829999999999</c:v>
                </c:pt>
                <c:pt idx="173">
                  <c:v>-2.4250669999999999</c:v>
                </c:pt>
                <c:pt idx="174">
                  <c:v>-1.684728</c:v>
                </c:pt>
                <c:pt idx="175">
                  <c:v>-0.97647499999999998</c:v>
                </c:pt>
                <c:pt idx="176">
                  <c:v>-0.38186330000000002</c:v>
                </c:pt>
                <c:pt idx="177">
                  <c:v>6.7927680000000004E-2</c:v>
                </c:pt>
                <c:pt idx="178">
                  <c:v>-0.76564049999999995</c:v>
                </c:pt>
                <c:pt idx="179">
                  <c:v>-1.9749639999999999</c:v>
                </c:pt>
                <c:pt idx="180">
                  <c:v>-1.4833339999999999</c:v>
                </c:pt>
                <c:pt idx="181">
                  <c:v>-0.86943649999999995</c:v>
                </c:pt>
                <c:pt idx="182">
                  <c:v>-1.5936619999999999</c:v>
                </c:pt>
                <c:pt idx="183">
                  <c:v>-2.1557010000000001</c:v>
                </c:pt>
                <c:pt idx="184">
                  <c:v>-1.826608</c:v>
                </c:pt>
                <c:pt idx="185">
                  <c:v>-1.1601079999999999</c:v>
                </c:pt>
                <c:pt idx="186">
                  <c:v>-0.15877649999999999</c:v>
                </c:pt>
                <c:pt idx="187">
                  <c:v>0.88595199999999996</c:v>
                </c:pt>
                <c:pt idx="188">
                  <c:v>0.87481569999999997</c:v>
                </c:pt>
                <c:pt idx="189">
                  <c:v>0.2060341</c:v>
                </c:pt>
                <c:pt idx="190">
                  <c:v>0.2282959</c:v>
                </c:pt>
                <c:pt idx="191">
                  <c:v>0.39020310000000002</c:v>
                </c:pt>
                <c:pt idx="192">
                  <c:v>-0.4357895</c:v>
                </c:pt>
                <c:pt idx="193">
                  <c:v>-1.0801540000000001</c:v>
                </c:pt>
                <c:pt idx="194">
                  <c:v>-0.27061049999999998</c:v>
                </c:pt>
                <c:pt idx="195">
                  <c:v>0.6870155</c:v>
                </c:pt>
                <c:pt idx="196">
                  <c:v>0.78362279999999995</c:v>
                </c:pt>
                <c:pt idx="197">
                  <c:v>0.94858640000000005</c:v>
                </c:pt>
                <c:pt idx="198">
                  <c:v>0.89929170000000003</c:v>
                </c:pt>
                <c:pt idx="199">
                  <c:v>-0.34816039999999998</c:v>
                </c:pt>
                <c:pt idx="200">
                  <c:v>-0.99284649999999997</c:v>
                </c:pt>
                <c:pt idx="201">
                  <c:v>-0.19665289999999999</c:v>
                </c:pt>
                <c:pt idx="202">
                  <c:v>-0.38716729999999999</c:v>
                </c:pt>
                <c:pt idx="203">
                  <c:v>-1.6457090000000001</c:v>
                </c:pt>
                <c:pt idx="204">
                  <c:v>-1.6287640000000001</c:v>
                </c:pt>
                <c:pt idx="205">
                  <c:v>-0.73931709999999995</c:v>
                </c:pt>
                <c:pt idx="206">
                  <c:v>-0.87328099999999997</c:v>
                </c:pt>
                <c:pt idx="207">
                  <c:v>-1.054797</c:v>
                </c:pt>
                <c:pt idx="208">
                  <c:v>-0.21458740000000001</c:v>
                </c:pt>
                <c:pt idx="209">
                  <c:v>-0.1593733</c:v>
                </c:pt>
                <c:pt idx="210">
                  <c:v>-1.136801</c:v>
                </c:pt>
                <c:pt idx="211">
                  <c:v>-1.0024709999999999</c:v>
                </c:pt>
                <c:pt idx="212">
                  <c:v>0.37106489999999998</c:v>
                </c:pt>
                <c:pt idx="213">
                  <c:v>1.350833</c:v>
                </c:pt>
                <c:pt idx="214">
                  <c:v>1.2977000000000001</c:v>
                </c:pt>
                <c:pt idx="215">
                  <c:v>0.69737360000000004</c:v>
                </c:pt>
                <c:pt idx="216">
                  <c:v>-8.7109010000000001E-2</c:v>
                </c:pt>
                <c:pt idx="217">
                  <c:v>-0.63913679999999995</c:v>
                </c:pt>
                <c:pt idx="218">
                  <c:v>-0.53058780000000005</c:v>
                </c:pt>
                <c:pt idx="219">
                  <c:v>-0.17470939999999999</c:v>
                </c:pt>
                <c:pt idx="220">
                  <c:v>0.59451489999999996</c:v>
                </c:pt>
                <c:pt idx="221">
                  <c:v>1.4315370000000001</c:v>
                </c:pt>
                <c:pt idx="222">
                  <c:v>1.1159840000000001</c:v>
                </c:pt>
                <c:pt idx="223">
                  <c:v>0.89710210000000001</c:v>
                </c:pt>
                <c:pt idx="224">
                  <c:v>1.3081799999999999</c:v>
                </c:pt>
                <c:pt idx="225">
                  <c:v>0.21958240000000001</c:v>
                </c:pt>
                <c:pt idx="226">
                  <c:v>-1.4358979999999999</c:v>
                </c:pt>
                <c:pt idx="227">
                  <c:v>-1.2401470000000001</c:v>
                </c:pt>
                <c:pt idx="228">
                  <c:v>-0.58719010000000005</c:v>
                </c:pt>
                <c:pt idx="229">
                  <c:v>-1.168005</c:v>
                </c:pt>
                <c:pt idx="230">
                  <c:v>-1.670776</c:v>
                </c:pt>
                <c:pt idx="231">
                  <c:v>-0.95573900000000001</c:v>
                </c:pt>
                <c:pt idx="232">
                  <c:v>-0.35247590000000001</c:v>
                </c:pt>
                <c:pt idx="233">
                  <c:v>-0.82017779999999996</c:v>
                </c:pt>
                <c:pt idx="234">
                  <c:v>-0.6955713</c:v>
                </c:pt>
                <c:pt idx="235">
                  <c:v>0.76701330000000001</c:v>
                </c:pt>
                <c:pt idx="236">
                  <c:v>1.159025</c:v>
                </c:pt>
                <c:pt idx="237">
                  <c:v>-5.3836880000000002E-3</c:v>
                </c:pt>
                <c:pt idx="238">
                  <c:v>-0.1283263</c:v>
                </c:pt>
                <c:pt idx="239">
                  <c:v>0.15086340000000001</c:v>
                </c:pt>
                <c:pt idx="240">
                  <c:v>-0.88469540000000002</c:v>
                </c:pt>
                <c:pt idx="241">
                  <c:v>-1.4237</c:v>
                </c:pt>
                <c:pt idx="242">
                  <c:v>-0.501251</c:v>
                </c:pt>
                <c:pt idx="243">
                  <c:v>0.38245849999999998</c:v>
                </c:pt>
                <c:pt idx="244">
                  <c:v>0.10620889999999999</c:v>
                </c:pt>
                <c:pt idx="245">
                  <c:v>-0.86556200000000005</c:v>
                </c:pt>
                <c:pt idx="246">
                  <c:v>-0.92011129999999997</c:v>
                </c:pt>
                <c:pt idx="247">
                  <c:v>0.44774950000000002</c:v>
                </c:pt>
                <c:pt idx="248">
                  <c:v>1.1327970000000001</c:v>
                </c:pt>
                <c:pt idx="249">
                  <c:v>-0.27986109999999997</c:v>
                </c:pt>
                <c:pt idx="250">
                  <c:v>-1.6406400000000001</c:v>
                </c:pt>
                <c:pt idx="251">
                  <c:v>-1.2965340000000001</c:v>
                </c:pt>
                <c:pt idx="252">
                  <c:v>-0.83390010000000003</c:v>
                </c:pt>
                <c:pt idx="253">
                  <c:v>-1.117167</c:v>
                </c:pt>
                <c:pt idx="254">
                  <c:v>-0.53583159999999996</c:v>
                </c:pt>
                <c:pt idx="255">
                  <c:v>0.60281910000000005</c:v>
                </c:pt>
                <c:pt idx="256">
                  <c:v>0.4056303</c:v>
                </c:pt>
                <c:pt idx="257">
                  <c:v>-0.30295319999999998</c:v>
                </c:pt>
                <c:pt idx="258">
                  <c:v>-0.71485010000000004</c:v>
                </c:pt>
                <c:pt idx="259">
                  <c:v>-1.1237600000000001</c:v>
                </c:pt>
                <c:pt idx="260">
                  <c:v>-0.47795729999999997</c:v>
                </c:pt>
                <c:pt idx="261">
                  <c:v>0.82182060000000001</c:v>
                </c:pt>
                <c:pt idx="262">
                  <c:v>0.77806430000000004</c:v>
                </c:pt>
                <c:pt idx="263">
                  <c:v>-0.65966610000000003</c:v>
                </c:pt>
                <c:pt idx="264">
                  <c:v>-1.740588</c:v>
                </c:pt>
                <c:pt idx="265">
                  <c:v>-0.90690669999999995</c:v>
                </c:pt>
                <c:pt idx="266">
                  <c:v>0.22303829999999999</c:v>
                </c:pt>
                <c:pt idx="267">
                  <c:v>-0.66951769999999999</c:v>
                </c:pt>
                <c:pt idx="268">
                  <c:v>-1.19814</c:v>
                </c:pt>
                <c:pt idx="269">
                  <c:v>0.19474559999999999</c:v>
                </c:pt>
                <c:pt idx="270">
                  <c:v>0.52269880000000002</c:v>
                </c:pt>
                <c:pt idx="271">
                  <c:v>-0.49895909999999999</c:v>
                </c:pt>
                <c:pt idx="272">
                  <c:v>-0.437666</c:v>
                </c:pt>
                <c:pt idx="273">
                  <c:v>-0.17858679999999999</c:v>
                </c:pt>
                <c:pt idx="274">
                  <c:v>-0.57837970000000005</c:v>
                </c:pt>
                <c:pt idx="275">
                  <c:v>-4.276377E-2</c:v>
                </c:pt>
                <c:pt idx="276">
                  <c:v>0.56742780000000004</c:v>
                </c:pt>
                <c:pt idx="277">
                  <c:v>-0.23651369999999999</c:v>
                </c:pt>
                <c:pt idx="278">
                  <c:v>-0.56313550000000001</c:v>
                </c:pt>
                <c:pt idx="279">
                  <c:v>0.80217110000000003</c:v>
                </c:pt>
                <c:pt idx="280">
                  <c:v>1.4824170000000001</c:v>
                </c:pt>
                <c:pt idx="281">
                  <c:v>2.2752640000000001E-2</c:v>
                </c:pt>
                <c:pt idx="282">
                  <c:v>-0.96606479999999995</c:v>
                </c:pt>
                <c:pt idx="283">
                  <c:v>0.38045830000000003</c:v>
                </c:pt>
                <c:pt idx="284">
                  <c:v>2.1696420000000001</c:v>
                </c:pt>
                <c:pt idx="285">
                  <c:v>2.576673</c:v>
                </c:pt>
                <c:pt idx="286">
                  <c:v>1.708032</c:v>
                </c:pt>
                <c:pt idx="287">
                  <c:v>0.1935259</c:v>
                </c:pt>
                <c:pt idx="288">
                  <c:v>-1.0678529999999999</c:v>
                </c:pt>
                <c:pt idx="289">
                  <c:v>-0.57339200000000001</c:v>
                </c:pt>
                <c:pt idx="290">
                  <c:v>0.65972750000000002</c:v>
                </c:pt>
                <c:pt idx="291">
                  <c:v>0.14753359999999999</c:v>
                </c:pt>
                <c:pt idx="292">
                  <c:v>-0.33905970000000002</c:v>
                </c:pt>
                <c:pt idx="293">
                  <c:v>0.76371330000000004</c:v>
                </c:pt>
                <c:pt idx="294">
                  <c:v>1.1300749999999999</c:v>
                </c:pt>
                <c:pt idx="295">
                  <c:v>0.2100784</c:v>
                </c:pt>
                <c:pt idx="296">
                  <c:v>-0.125191</c:v>
                </c:pt>
                <c:pt idx="297">
                  <c:v>0.38465830000000001</c:v>
                </c:pt>
                <c:pt idx="298">
                  <c:v>0.16253770000000001</c:v>
                </c:pt>
                <c:pt idx="299">
                  <c:v>-0.88047869999999995</c:v>
                </c:pt>
                <c:pt idx="300">
                  <c:v>-0.8267504</c:v>
                </c:pt>
                <c:pt idx="301">
                  <c:v>2.928375E-3</c:v>
                </c:pt>
                <c:pt idx="302">
                  <c:v>-0.62626979999999999</c:v>
                </c:pt>
                <c:pt idx="303">
                  <c:v>-1.9874750000000001</c:v>
                </c:pt>
                <c:pt idx="304">
                  <c:v>-1.590036</c:v>
                </c:pt>
                <c:pt idx="305">
                  <c:v>0.1159959</c:v>
                </c:pt>
                <c:pt idx="306">
                  <c:v>0.96713329999999997</c:v>
                </c:pt>
                <c:pt idx="307">
                  <c:v>1.461438</c:v>
                </c:pt>
                <c:pt idx="308">
                  <c:v>2.2995950000000001</c:v>
                </c:pt>
                <c:pt idx="309">
                  <c:v>1.645605</c:v>
                </c:pt>
                <c:pt idx="310">
                  <c:v>-0.34059810000000001</c:v>
                </c:pt>
                <c:pt idx="311">
                  <c:v>-1.0523800000000001</c:v>
                </c:pt>
                <c:pt idx="312">
                  <c:v>-0.14498359999999999</c:v>
                </c:pt>
                <c:pt idx="313">
                  <c:v>0.41864839999999998</c:v>
                </c:pt>
                <c:pt idx="314">
                  <c:v>3.3866649999999998E-2</c:v>
                </c:pt>
                <c:pt idx="315">
                  <c:v>-0.28168789999999999</c:v>
                </c:pt>
                <c:pt idx="316">
                  <c:v>-0.28801650000000001</c:v>
                </c:pt>
                <c:pt idx="317">
                  <c:v>-0.47092719999999999</c:v>
                </c:pt>
                <c:pt idx="318">
                  <c:v>-0.98519610000000002</c:v>
                </c:pt>
                <c:pt idx="319">
                  <c:v>-1.4216850000000001</c:v>
                </c:pt>
                <c:pt idx="320">
                  <c:v>-1.1835629999999999</c:v>
                </c:pt>
                <c:pt idx="321">
                  <c:v>-0.60127739999999996</c:v>
                </c:pt>
                <c:pt idx="322">
                  <c:v>-0.1073979</c:v>
                </c:pt>
                <c:pt idx="323">
                  <c:v>0.51113889999999995</c:v>
                </c:pt>
                <c:pt idx="324">
                  <c:v>4.333215E-2</c:v>
                </c:pt>
                <c:pt idx="325">
                  <c:v>-1.544794</c:v>
                </c:pt>
                <c:pt idx="326">
                  <c:v>-1.831888</c:v>
                </c:pt>
                <c:pt idx="327">
                  <c:v>-1.1796329999999999</c:v>
                </c:pt>
                <c:pt idx="328">
                  <c:v>-1.024853</c:v>
                </c:pt>
                <c:pt idx="329">
                  <c:v>-0.74462640000000002</c:v>
                </c:pt>
                <c:pt idx="330">
                  <c:v>-0.5756078</c:v>
                </c:pt>
                <c:pt idx="331">
                  <c:v>-0.80741640000000003</c:v>
                </c:pt>
                <c:pt idx="332">
                  <c:v>-0.43399090000000001</c:v>
                </c:pt>
                <c:pt idx="333">
                  <c:v>0.39515159999999999</c:v>
                </c:pt>
                <c:pt idx="334">
                  <c:v>1.043229</c:v>
                </c:pt>
                <c:pt idx="335">
                  <c:v>1.0556129999999999</c:v>
                </c:pt>
                <c:pt idx="336">
                  <c:v>-0.4046611</c:v>
                </c:pt>
                <c:pt idx="337">
                  <c:v>-1.6509739999999999</c:v>
                </c:pt>
                <c:pt idx="338">
                  <c:v>-0.57742099999999996</c:v>
                </c:pt>
                <c:pt idx="339">
                  <c:v>0.87003660000000005</c:v>
                </c:pt>
                <c:pt idx="340">
                  <c:v>0.85558389999999995</c:v>
                </c:pt>
                <c:pt idx="341">
                  <c:v>1.6964969999999999E-2</c:v>
                </c:pt>
                <c:pt idx="342">
                  <c:v>-0.94547150000000002</c:v>
                </c:pt>
                <c:pt idx="343">
                  <c:v>-1.057998</c:v>
                </c:pt>
                <c:pt idx="344">
                  <c:v>-9.7243610000000008E-3</c:v>
                </c:pt>
                <c:pt idx="345">
                  <c:v>0.70968260000000005</c:v>
                </c:pt>
                <c:pt idx="346">
                  <c:v>0.2943867</c:v>
                </c:pt>
                <c:pt idx="347">
                  <c:v>-1.5283140000000001E-2</c:v>
                </c:pt>
                <c:pt idx="348">
                  <c:v>-6.2802029999999995E-2</c:v>
                </c:pt>
                <c:pt idx="349">
                  <c:v>-0.16545319999999999</c:v>
                </c:pt>
                <c:pt idx="350">
                  <c:v>0.65098109999999998</c:v>
                </c:pt>
                <c:pt idx="351">
                  <c:v>1.263695</c:v>
                </c:pt>
                <c:pt idx="352">
                  <c:v>0.89173259999999999</c:v>
                </c:pt>
                <c:pt idx="353">
                  <c:v>0.80437429999999999</c:v>
                </c:pt>
                <c:pt idx="354">
                  <c:v>1.0305979999999999</c:v>
                </c:pt>
                <c:pt idx="355">
                  <c:v>1.5048589999999999</c:v>
                </c:pt>
                <c:pt idx="356">
                  <c:v>1.2030989999999999</c:v>
                </c:pt>
                <c:pt idx="357">
                  <c:v>-0.73321800000000004</c:v>
                </c:pt>
                <c:pt idx="358">
                  <c:v>-1.7746679999999999</c:v>
                </c:pt>
                <c:pt idx="359">
                  <c:v>-1.0826579999999999</c:v>
                </c:pt>
                <c:pt idx="360">
                  <c:v>-0.72948880000000005</c:v>
                </c:pt>
                <c:pt idx="361">
                  <c:v>-0.93904200000000004</c:v>
                </c:pt>
                <c:pt idx="362">
                  <c:v>-1.020815</c:v>
                </c:pt>
                <c:pt idx="363">
                  <c:v>-0.79966139999999997</c:v>
                </c:pt>
                <c:pt idx="364">
                  <c:v>-0.65302970000000005</c:v>
                </c:pt>
                <c:pt idx="365">
                  <c:v>-1.2157709999999999</c:v>
                </c:pt>
                <c:pt idx="366">
                  <c:v>-1.713487</c:v>
                </c:pt>
                <c:pt idx="367">
                  <c:v>-1.585307</c:v>
                </c:pt>
                <c:pt idx="368">
                  <c:v>-1.480027</c:v>
                </c:pt>
                <c:pt idx="369">
                  <c:v>-1.6775720000000001</c:v>
                </c:pt>
                <c:pt idx="370">
                  <c:v>-1.3466260000000001</c:v>
                </c:pt>
                <c:pt idx="371">
                  <c:v>0.79038909999999996</c:v>
                </c:pt>
                <c:pt idx="372">
                  <c:v>3.0437759999999998</c:v>
                </c:pt>
                <c:pt idx="373">
                  <c:v>2.272275</c:v>
                </c:pt>
                <c:pt idx="374">
                  <c:v>3.9724599999999999E-2</c:v>
                </c:pt>
                <c:pt idx="375">
                  <c:v>-0.56574979999999997</c:v>
                </c:pt>
                <c:pt idx="376">
                  <c:v>-0.30139909999999998</c:v>
                </c:pt>
                <c:pt idx="377">
                  <c:v>-0.25896649999999999</c:v>
                </c:pt>
                <c:pt idx="378">
                  <c:v>-0.47604180000000001</c:v>
                </c:pt>
                <c:pt idx="379">
                  <c:v>-1.5309569999999999</c:v>
                </c:pt>
                <c:pt idx="380">
                  <c:v>-2.1563210000000002</c:v>
                </c:pt>
                <c:pt idx="381">
                  <c:v>-0.51588460000000003</c:v>
                </c:pt>
                <c:pt idx="382">
                  <c:v>1.5410779999999999</c:v>
                </c:pt>
                <c:pt idx="383">
                  <c:v>1.0179240000000001</c:v>
                </c:pt>
                <c:pt idx="384">
                  <c:v>-1.0388189999999999</c:v>
                </c:pt>
                <c:pt idx="385">
                  <c:v>-1.7239910000000001</c:v>
                </c:pt>
                <c:pt idx="386">
                  <c:v>-0.85145369999999998</c:v>
                </c:pt>
                <c:pt idx="387">
                  <c:v>3.6623839999999998E-2</c:v>
                </c:pt>
                <c:pt idx="388">
                  <c:v>0.1872259</c:v>
                </c:pt>
                <c:pt idx="389">
                  <c:v>0.47628599999999999</c:v>
                </c:pt>
                <c:pt idx="390">
                  <c:v>1.373246</c:v>
                </c:pt>
                <c:pt idx="391">
                  <c:v>1.9367430000000001</c:v>
                </c:pt>
                <c:pt idx="392">
                  <c:v>1.8857250000000001</c:v>
                </c:pt>
                <c:pt idx="393">
                  <c:v>1.382763</c:v>
                </c:pt>
                <c:pt idx="394">
                  <c:v>0.88014859999999995</c:v>
                </c:pt>
                <c:pt idx="395">
                  <c:v>0.58853160000000004</c:v>
                </c:pt>
                <c:pt idx="396">
                  <c:v>-0.40573999999999999</c:v>
                </c:pt>
                <c:pt idx="397">
                  <c:v>-1.286192</c:v>
                </c:pt>
                <c:pt idx="398">
                  <c:v>-0.54039170000000003</c:v>
                </c:pt>
                <c:pt idx="399">
                  <c:v>0.68756130000000004</c:v>
                </c:pt>
                <c:pt idx="400">
                  <c:v>1.200118</c:v>
                </c:pt>
                <c:pt idx="401">
                  <c:v>0.82646560000000002</c:v>
                </c:pt>
                <c:pt idx="402">
                  <c:v>0.156116</c:v>
                </c:pt>
                <c:pt idx="403">
                  <c:v>0.52306019999999998</c:v>
                </c:pt>
                <c:pt idx="404">
                  <c:v>0.7458418</c:v>
                </c:pt>
                <c:pt idx="405">
                  <c:v>-0.46692270000000002</c:v>
                </c:pt>
                <c:pt idx="406">
                  <c:v>-1.229433</c:v>
                </c:pt>
                <c:pt idx="407">
                  <c:v>-0.93893839999999995</c:v>
                </c:pt>
                <c:pt idx="408">
                  <c:v>-1.1136490000000001</c:v>
                </c:pt>
                <c:pt idx="409">
                  <c:v>-1.4200379999999999</c:v>
                </c:pt>
                <c:pt idx="410">
                  <c:v>-0.97025740000000005</c:v>
                </c:pt>
                <c:pt idx="411">
                  <c:v>-0.36934869999999997</c:v>
                </c:pt>
                <c:pt idx="412">
                  <c:v>0.4678524</c:v>
                </c:pt>
                <c:pt idx="413">
                  <c:v>1.3242849999999999</c:v>
                </c:pt>
                <c:pt idx="414">
                  <c:v>1.018907</c:v>
                </c:pt>
                <c:pt idx="415">
                  <c:v>0.1010257</c:v>
                </c:pt>
                <c:pt idx="416">
                  <c:v>-0.56658039999999998</c:v>
                </c:pt>
                <c:pt idx="417">
                  <c:v>-0.72517319999999996</c:v>
                </c:pt>
                <c:pt idx="418">
                  <c:v>-5.3272930000000003E-2</c:v>
                </c:pt>
                <c:pt idx="419">
                  <c:v>1.186232</c:v>
                </c:pt>
                <c:pt idx="420">
                  <c:v>1.639208</c:v>
                </c:pt>
                <c:pt idx="421">
                  <c:v>0.45124740000000002</c:v>
                </c:pt>
                <c:pt idx="422">
                  <c:v>-0.2655728</c:v>
                </c:pt>
                <c:pt idx="423">
                  <c:v>-2.55073E-2</c:v>
                </c:pt>
                <c:pt idx="424">
                  <c:v>-0.84107120000000002</c:v>
                </c:pt>
                <c:pt idx="425">
                  <c:v>-1.906865</c:v>
                </c:pt>
                <c:pt idx="426">
                  <c:v>-1.6597299999999999</c:v>
                </c:pt>
                <c:pt idx="427">
                  <c:v>-4.5828420000000002E-2</c:v>
                </c:pt>
                <c:pt idx="428">
                  <c:v>0.92785499999999999</c:v>
                </c:pt>
                <c:pt idx="429">
                  <c:v>-0.44312839999999998</c:v>
                </c:pt>
                <c:pt idx="430">
                  <c:v>-1.0639099999999999</c:v>
                </c:pt>
                <c:pt idx="431">
                  <c:v>-0.11578430000000001</c:v>
                </c:pt>
                <c:pt idx="432">
                  <c:v>-0.86021840000000005</c:v>
                </c:pt>
                <c:pt idx="433">
                  <c:v>-2.0382950000000002</c:v>
                </c:pt>
                <c:pt idx="434">
                  <c:v>-1.309682</c:v>
                </c:pt>
                <c:pt idx="435">
                  <c:v>0.50299479999999996</c:v>
                </c:pt>
                <c:pt idx="436">
                  <c:v>1.9087890000000001</c:v>
                </c:pt>
                <c:pt idx="437">
                  <c:v>1.5726290000000001</c:v>
                </c:pt>
                <c:pt idx="438">
                  <c:v>0.29034510000000002</c:v>
                </c:pt>
                <c:pt idx="439">
                  <c:v>-0.22963359999999999</c:v>
                </c:pt>
                <c:pt idx="440">
                  <c:v>-0.3984666</c:v>
                </c:pt>
                <c:pt idx="441">
                  <c:v>-0.35873139999999998</c:v>
                </c:pt>
                <c:pt idx="442">
                  <c:v>0.77757699999999996</c:v>
                </c:pt>
                <c:pt idx="443">
                  <c:v>1.5958950000000001</c:v>
                </c:pt>
                <c:pt idx="444">
                  <c:v>0.69933860000000003</c:v>
                </c:pt>
                <c:pt idx="445">
                  <c:v>0.16776830000000001</c:v>
                </c:pt>
                <c:pt idx="446">
                  <c:v>0.84223579999999998</c:v>
                </c:pt>
                <c:pt idx="447">
                  <c:v>0.74198810000000004</c:v>
                </c:pt>
                <c:pt idx="448">
                  <c:v>-0.39465739999999999</c:v>
                </c:pt>
                <c:pt idx="449">
                  <c:v>-1.3127059999999999</c:v>
                </c:pt>
                <c:pt idx="450">
                  <c:v>-1.2083710000000001</c:v>
                </c:pt>
                <c:pt idx="451">
                  <c:v>-0.34767969999999998</c:v>
                </c:pt>
                <c:pt idx="452">
                  <c:v>0.2061492</c:v>
                </c:pt>
                <c:pt idx="453">
                  <c:v>0.52529950000000003</c:v>
                </c:pt>
                <c:pt idx="454">
                  <c:v>0.942581</c:v>
                </c:pt>
                <c:pt idx="455">
                  <c:v>0.93436680000000005</c:v>
                </c:pt>
                <c:pt idx="456">
                  <c:v>0.1254313</c:v>
                </c:pt>
                <c:pt idx="457">
                  <c:v>-0.90436019999999995</c:v>
                </c:pt>
                <c:pt idx="458">
                  <c:v>-0.33279700000000001</c:v>
                </c:pt>
                <c:pt idx="459">
                  <c:v>1.072929</c:v>
                </c:pt>
                <c:pt idx="460">
                  <c:v>0.1917169</c:v>
                </c:pt>
                <c:pt idx="461">
                  <c:v>-1.855863</c:v>
                </c:pt>
                <c:pt idx="462">
                  <c:v>-2.1031580000000001</c:v>
                </c:pt>
                <c:pt idx="463">
                  <c:v>-1.19791</c:v>
                </c:pt>
                <c:pt idx="464">
                  <c:v>-0.61491759999999995</c:v>
                </c:pt>
                <c:pt idx="465">
                  <c:v>0.15475839999999999</c:v>
                </c:pt>
                <c:pt idx="466">
                  <c:v>1.207387</c:v>
                </c:pt>
                <c:pt idx="467">
                  <c:v>0.92212859999999996</c:v>
                </c:pt>
                <c:pt idx="468">
                  <c:v>-0.70846849999999995</c:v>
                </c:pt>
                <c:pt idx="469">
                  <c:v>-1.4835910000000001</c:v>
                </c:pt>
                <c:pt idx="470">
                  <c:v>-1.185981</c:v>
                </c:pt>
                <c:pt idx="471">
                  <c:v>-1.063232</c:v>
                </c:pt>
                <c:pt idx="472">
                  <c:v>-0.968526</c:v>
                </c:pt>
                <c:pt idx="473">
                  <c:v>-0.90766630000000004</c:v>
                </c:pt>
                <c:pt idx="474">
                  <c:v>-0.92657480000000003</c:v>
                </c:pt>
                <c:pt idx="475">
                  <c:v>-0.2435978</c:v>
                </c:pt>
                <c:pt idx="476">
                  <c:v>0.62452540000000001</c:v>
                </c:pt>
                <c:pt idx="477">
                  <c:v>8.4313379999999993E-2</c:v>
                </c:pt>
                <c:pt idx="478">
                  <c:v>-1.4546429999999999</c:v>
                </c:pt>
                <c:pt idx="479">
                  <c:v>-1.713381</c:v>
                </c:pt>
                <c:pt idx="480">
                  <c:v>-1.54488E-2</c:v>
                </c:pt>
                <c:pt idx="481">
                  <c:v>1.153098</c:v>
                </c:pt>
                <c:pt idx="482">
                  <c:v>0.23176869999999999</c:v>
                </c:pt>
                <c:pt idx="483">
                  <c:v>-0.1686937</c:v>
                </c:pt>
                <c:pt idx="484">
                  <c:v>0.29746280000000003</c:v>
                </c:pt>
                <c:pt idx="485">
                  <c:v>-0.51631640000000001</c:v>
                </c:pt>
                <c:pt idx="486">
                  <c:v>-1.133534</c:v>
                </c:pt>
                <c:pt idx="487">
                  <c:v>-0.84152629999999995</c:v>
                </c:pt>
                <c:pt idx="488">
                  <c:v>-1.3696429999999999</c:v>
                </c:pt>
                <c:pt idx="489">
                  <c:v>-2.3107000000000002</c:v>
                </c:pt>
                <c:pt idx="490">
                  <c:v>-1.700051</c:v>
                </c:pt>
                <c:pt idx="491">
                  <c:v>0.65741380000000005</c:v>
                </c:pt>
                <c:pt idx="492">
                  <c:v>2.5155979999999998</c:v>
                </c:pt>
                <c:pt idx="493">
                  <c:v>1.76562</c:v>
                </c:pt>
                <c:pt idx="494">
                  <c:v>-8.2249610000000001E-2</c:v>
                </c:pt>
                <c:pt idx="495">
                  <c:v>0.34293089999999998</c:v>
                </c:pt>
                <c:pt idx="496">
                  <c:v>1.571053</c:v>
                </c:pt>
                <c:pt idx="497">
                  <c:v>0.48770730000000001</c:v>
                </c:pt>
                <c:pt idx="498">
                  <c:v>-0.61767470000000002</c:v>
                </c:pt>
                <c:pt idx="499">
                  <c:v>0.4649258</c:v>
                </c:pt>
                <c:pt idx="500">
                  <c:v>1.2604580000000001</c:v>
                </c:pt>
                <c:pt idx="501">
                  <c:v>0.33023730000000001</c:v>
                </c:pt>
                <c:pt idx="502">
                  <c:v>-0.32690229999999998</c:v>
                </c:pt>
                <c:pt idx="503">
                  <c:v>-0.1108917</c:v>
                </c:pt>
                <c:pt idx="504">
                  <c:v>-5.4261150000000001E-2</c:v>
                </c:pt>
                <c:pt idx="505">
                  <c:v>-0.37586170000000002</c:v>
                </c:pt>
                <c:pt idx="506">
                  <c:v>-0.76593180000000005</c:v>
                </c:pt>
                <c:pt idx="507">
                  <c:v>-0.74359600000000003</c:v>
                </c:pt>
                <c:pt idx="508">
                  <c:v>-1.362895</c:v>
                </c:pt>
                <c:pt idx="509">
                  <c:v>-2.193873</c:v>
                </c:pt>
                <c:pt idx="510">
                  <c:v>-1.2507379999999999</c:v>
                </c:pt>
                <c:pt idx="511">
                  <c:v>-0.25381700000000001</c:v>
                </c:pt>
                <c:pt idx="512">
                  <c:v>0.30214150000000001</c:v>
                </c:pt>
                <c:pt idx="513">
                  <c:v>1.616401</c:v>
                </c:pt>
                <c:pt idx="514">
                  <c:v>1.819364</c:v>
                </c:pt>
                <c:pt idx="515">
                  <c:v>0.52241199999999999</c:v>
                </c:pt>
                <c:pt idx="516">
                  <c:v>-0.79993080000000005</c:v>
                </c:pt>
                <c:pt idx="517">
                  <c:v>-1.485997</c:v>
                </c:pt>
                <c:pt idx="518">
                  <c:v>-0.75011709999999998</c:v>
                </c:pt>
                <c:pt idx="519">
                  <c:v>0.81469190000000002</c:v>
                </c:pt>
                <c:pt idx="520">
                  <c:v>1.4313119999999999</c:v>
                </c:pt>
                <c:pt idx="521">
                  <c:v>0.59978699999999996</c:v>
                </c:pt>
                <c:pt idx="522">
                  <c:v>-0.63896379999999997</c:v>
                </c:pt>
                <c:pt idx="523">
                  <c:v>-0.82270739999999998</c:v>
                </c:pt>
                <c:pt idx="524">
                  <c:v>-9.5336409999999996E-2</c:v>
                </c:pt>
                <c:pt idx="525">
                  <c:v>0.198131</c:v>
                </c:pt>
                <c:pt idx="526">
                  <c:v>0.63273650000000004</c:v>
                </c:pt>
                <c:pt idx="527">
                  <c:v>1.8850709999999999</c:v>
                </c:pt>
                <c:pt idx="528">
                  <c:v>1.896557</c:v>
                </c:pt>
                <c:pt idx="529">
                  <c:v>0.38193890000000003</c:v>
                </c:pt>
                <c:pt idx="530">
                  <c:v>0.13764509999999999</c:v>
                </c:pt>
                <c:pt idx="531">
                  <c:v>1.1069869999999999</c:v>
                </c:pt>
                <c:pt idx="532">
                  <c:v>0.58572729999999995</c:v>
                </c:pt>
                <c:pt idx="533">
                  <c:v>-0.97689539999999997</c:v>
                </c:pt>
                <c:pt idx="534">
                  <c:v>-1.0094110000000001</c:v>
                </c:pt>
                <c:pt idx="535">
                  <c:v>-0.2111664</c:v>
                </c:pt>
                <c:pt idx="536">
                  <c:v>-1.124819</c:v>
                </c:pt>
                <c:pt idx="537">
                  <c:v>-2.8397779999999999</c:v>
                </c:pt>
                <c:pt idx="538">
                  <c:v>-2.3191009999999999</c:v>
                </c:pt>
                <c:pt idx="539">
                  <c:v>-5.969443E-2</c:v>
                </c:pt>
                <c:pt idx="540">
                  <c:v>1.181913</c:v>
                </c:pt>
                <c:pt idx="541">
                  <c:v>0.73600810000000005</c:v>
                </c:pt>
                <c:pt idx="542">
                  <c:v>-0.11292969999999999</c:v>
                </c:pt>
                <c:pt idx="543">
                  <c:v>8.6629010000000006E-2</c:v>
                </c:pt>
                <c:pt idx="544">
                  <c:v>0.4727712</c:v>
                </c:pt>
                <c:pt idx="545">
                  <c:v>-0.14839530000000001</c:v>
                </c:pt>
                <c:pt idx="546">
                  <c:v>-0.33276519999999998</c:v>
                </c:pt>
                <c:pt idx="547">
                  <c:v>0.33997830000000001</c:v>
                </c:pt>
                <c:pt idx="548">
                  <c:v>0.32843719999999998</c:v>
                </c:pt>
                <c:pt idx="549">
                  <c:v>-0.77455779999999996</c:v>
                </c:pt>
                <c:pt idx="550">
                  <c:v>-1.4844409999999999</c:v>
                </c:pt>
                <c:pt idx="551">
                  <c:v>-0.28912139999999997</c:v>
                </c:pt>
                <c:pt idx="552">
                  <c:v>1.3740190000000001</c:v>
                </c:pt>
                <c:pt idx="553">
                  <c:v>1.2263310000000001</c:v>
                </c:pt>
                <c:pt idx="554">
                  <c:v>-0.28278150000000002</c:v>
                </c:pt>
                <c:pt idx="555">
                  <c:v>-1.2874049999999999</c:v>
                </c:pt>
                <c:pt idx="556">
                  <c:v>-0.81302629999999998</c:v>
                </c:pt>
                <c:pt idx="557">
                  <c:v>0.18044669999999999</c:v>
                </c:pt>
                <c:pt idx="558">
                  <c:v>0.26707520000000001</c:v>
                </c:pt>
                <c:pt idx="559">
                  <c:v>-0.32989079999999998</c:v>
                </c:pt>
                <c:pt idx="560">
                  <c:v>-0.76878150000000001</c:v>
                </c:pt>
                <c:pt idx="561">
                  <c:v>-0.83544320000000005</c:v>
                </c:pt>
                <c:pt idx="562">
                  <c:v>0.1246048</c:v>
                </c:pt>
                <c:pt idx="563">
                  <c:v>1.4492480000000001</c:v>
                </c:pt>
                <c:pt idx="564">
                  <c:v>0.92938659999999995</c:v>
                </c:pt>
                <c:pt idx="565">
                  <c:v>-0.8424895</c:v>
                </c:pt>
                <c:pt idx="566">
                  <c:v>-1.6014360000000001</c:v>
                </c:pt>
                <c:pt idx="567">
                  <c:v>-1.220885</c:v>
                </c:pt>
                <c:pt idx="568">
                  <c:v>-1.2895380000000001</c:v>
                </c:pt>
                <c:pt idx="569">
                  <c:v>-1.7801439999999999</c:v>
                </c:pt>
              </c:numCache>
            </c:numRef>
          </c:xVal>
          <c:yVal>
            <c:numRef>
              <c:f>'HBM IV Curves Data'!$W$5:$W$574</c:f>
              <c:numCache>
                <c:formatCode>General</c:formatCode>
                <c:ptCount val="570"/>
                <c:pt idx="0">
                  <c:v>0.30147180000000001</c:v>
                </c:pt>
                <c:pt idx="1">
                  <c:v>0.2982554</c:v>
                </c:pt>
                <c:pt idx="2">
                  <c:v>0.29393130000000001</c:v>
                </c:pt>
                <c:pt idx="3">
                  <c:v>0.2991492</c:v>
                </c:pt>
                <c:pt idx="4">
                  <c:v>0.29984660000000002</c:v>
                </c:pt>
                <c:pt idx="5">
                  <c:v>0.29884319999999998</c:v>
                </c:pt>
                <c:pt idx="6">
                  <c:v>0.3033054</c:v>
                </c:pt>
                <c:pt idx="7">
                  <c:v>0.29978450000000001</c:v>
                </c:pt>
                <c:pt idx="8">
                  <c:v>0.28956690000000002</c:v>
                </c:pt>
                <c:pt idx="9">
                  <c:v>0.28491499999999997</c:v>
                </c:pt>
                <c:pt idx="10">
                  <c:v>0.28485820000000001</c:v>
                </c:pt>
                <c:pt idx="11">
                  <c:v>0.28688010000000003</c:v>
                </c:pt>
                <c:pt idx="12">
                  <c:v>0.28619549999999999</c:v>
                </c:pt>
                <c:pt idx="13">
                  <c:v>0.28258759999999999</c:v>
                </c:pt>
                <c:pt idx="14">
                  <c:v>0.28627639999999999</c:v>
                </c:pt>
                <c:pt idx="15">
                  <c:v>0.29312120000000003</c:v>
                </c:pt>
                <c:pt idx="16">
                  <c:v>0.28718739999999998</c:v>
                </c:pt>
                <c:pt idx="17">
                  <c:v>0.26759519999999998</c:v>
                </c:pt>
                <c:pt idx="18">
                  <c:v>0.25223600000000002</c:v>
                </c:pt>
                <c:pt idx="19">
                  <c:v>0.25507580000000002</c:v>
                </c:pt>
                <c:pt idx="20">
                  <c:v>0.26970290000000002</c:v>
                </c:pt>
                <c:pt idx="21">
                  <c:v>0.27516980000000002</c:v>
                </c:pt>
                <c:pt idx="22">
                  <c:v>0.26474350000000002</c:v>
                </c:pt>
                <c:pt idx="23">
                  <c:v>0.26008500000000001</c:v>
                </c:pt>
                <c:pt idx="24">
                  <c:v>0.26733400000000002</c:v>
                </c:pt>
                <c:pt idx="25">
                  <c:v>0.26987489999999997</c:v>
                </c:pt>
                <c:pt idx="26">
                  <c:v>0.26770650000000001</c:v>
                </c:pt>
                <c:pt idx="27">
                  <c:v>0.26469999999999999</c:v>
                </c:pt>
                <c:pt idx="28">
                  <c:v>0.25699519999999998</c:v>
                </c:pt>
                <c:pt idx="29">
                  <c:v>0.24954290000000001</c:v>
                </c:pt>
                <c:pt idx="30">
                  <c:v>0.2471353</c:v>
                </c:pt>
                <c:pt idx="31">
                  <c:v>0.2487327</c:v>
                </c:pt>
                <c:pt idx="32">
                  <c:v>0.25233990000000001</c:v>
                </c:pt>
                <c:pt idx="33">
                  <c:v>0.25185380000000002</c:v>
                </c:pt>
                <c:pt idx="34">
                  <c:v>0.2477869</c:v>
                </c:pt>
                <c:pt idx="35">
                  <c:v>0.24685289999999999</c:v>
                </c:pt>
                <c:pt idx="36">
                  <c:v>0.244639</c:v>
                </c:pt>
                <c:pt idx="37">
                  <c:v>0.24065639999999999</c:v>
                </c:pt>
                <c:pt idx="38">
                  <c:v>0.24382670000000001</c:v>
                </c:pt>
                <c:pt idx="39">
                  <c:v>0.245786</c:v>
                </c:pt>
                <c:pt idx="40">
                  <c:v>0.2367012</c:v>
                </c:pt>
                <c:pt idx="41">
                  <c:v>0.22879150000000001</c:v>
                </c:pt>
                <c:pt idx="42">
                  <c:v>0.23056760000000001</c:v>
                </c:pt>
                <c:pt idx="43">
                  <c:v>0.23508709999999999</c:v>
                </c:pt>
                <c:pt idx="44">
                  <c:v>0.2358643</c:v>
                </c:pt>
                <c:pt idx="45">
                  <c:v>0.23110729999999999</c:v>
                </c:pt>
                <c:pt idx="46">
                  <c:v>0.22427250000000001</c:v>
                </c:pt>
                <c:pt idx="47">
                  <c:v>0.22592709999999999</c:v>
                </c:pt>
                <c:pt idx="48">
                  <c:v>0.23584840000000001</c:v>
                </c:pt>
                <c:pt idx="49">
                  <c:v>0.23620060000000001</c:v>
                </c:pt>
                <c:pt idx="50">
                  <c:v>0.2263558</c:v>
                </c:pt>
                <c:pt idx="51">
                  <c:v>0.2209325</c:v>
                </c:pt>
                <c:pt idx="52">
                  <c:v>0.22342509999999999</c:v>
                </c:pt>
                <c:pt idx="53">
                  <c:v>0.22830590000000001</c:v>
                </c:pt>
                <c:pt idx="54">
                  <c:v>0.22702610000000001</c:v>
                </c:pt>
                <c:pt idx="55">
                  <c:v>0.22229309999999999</c:v>
                </c:pt>
                <c:pt idx="56">
                  <c:v>0.22197610000000001</c:v>
                </c:pt>
                <c:pt idx="57">
                  <c:v>0.22208040000000001</c:v>
                </c:pt>
                <c:pt idx="58">
                  <c:v>0.21518519999999999</c:v>
                </c:pt>
                <c:pt idx="59">
                  <c:v>0.2054831</c:v>
                </c:pt>
                <c:pt idx="60">
                  <c:v>0.2023288</c:v>
                </c:pt>
                <c:pt idx="61">
                  <c:v>0.20610120000000001</c:v>
                </c:pt>
                <c:pt idx="62">
                  <c:v>0.2108034</c:v>
                </c:pt>
                <c:pt idx="63">
                  <c:v>0.2117088</c:v>
                </c:pt>
                <c:pt idx="64">
                  <c:v>0.2109492</c:v>
                </c:pt>
                <c:pt idx="65">
                  <c:v>0.20552680000000001</c:v>
                </c:pt>
                <c:pt idx="66">
                  <c:v>0.19121830000000001</c:v>
                </c:pt>
                <c:pt idx="67">
                  <c:v>0.18408620000000001</c:v>
                </c:pt>
                <c:pt idx="68">
                  <c:v>0.19776589999999999</c:v>
                </c:pt>
                <c:pt idx="69">
                  <c:v>0.2166614</c:v>
                </c:pt>
                <c:pt idx="70">
                  <c:v>0.22247720000000001</c:v>
                </c:pt>
                <c:pt idx="71">
                  <c:v>0.2175455</c:v>
                </c:pt>
                <c:pt idx="72">
                  <c:v>0.2091364</c:v>
                </c:pt>
                <c:pt idx="73">
                  <c:v>0.2037002</c:v>
                </c:pt>
                <c:pt idx="74">
                  <c:v>0.20002420000000001</c:v>
                </c:pt>
                <c:pt idx="75">
                  <c:v>0.19011030000000001</c:v>
                </c:pt>
                <c:pt idx="76">
                  <c:v>0.18015049999999999</c:v>
                </c:pt>
                <c:pt idx="77">
                  <c:v>0.18187229999999999</c:v>
                </c:pt>
                <c:pt idx="78">
                  <c:v>0.19234280000000001</c:v>
                </c:pt>
                <c:pt idx="79">
                  <c:v>0.19738040000000001</c:v>
                </c:pt>
                <c:pt idx="80">
                  <c:v>0.19206909999999999</c:v>
                </c:pt>
                <c:pt idx="81">
                  <c:v>0.1827799</c:v>
                </c:pt>
                <c:pt idx="82">
                  <c:v>0.1809202</c:v>
                </c:pt>
                <c:pt idx="83">
                  <c:v>0.19284999999999999</c:v>
                </c:pt>
                <c:pt idx="84">
                  <c:v>0.198905</c:v>
                </c:pt>
                <c:pt idx="85">
                  <c:v>0.18597350000000001</c:v>
                </c:pt>
                <c:pt idx="86">
                  <c:v>0.17492930000000001</c:v>
                </c:pt>
                <c:pt idx="87">
                  <c:v>0.17942379999999999</c:v>
                </c:pt>
                <c:pt idx="88">
                  <c:v>0.1870552</c:v>
                </c:pt>
                <c:pt idx="89">
                  <c:v>0.18070539999999999</c:v>
                </c:pt>
                <c:pt idx="90">
                  <c:v>0.1668809</c:v>
                </c:pt>
                <c:pt idx="91">
                  <c:v>0.16854420000000001</c:v>
                </c:pt>
                <c:pt idx="92">
                  <c:v>0.17564189999999999</c:v>
                </c:pt>
                <c:pt idx="93">
                  <c:v>0.16652310000000001</c:v>
                </c:pt>
                <c:pt idx="94">
                  <c:v>0.15415780000000001</c:v>
                </c:pt>
                <c:pt idx="95">
                  <c:v>0.1572038</c:v>
                </c:pt>
                <c:pt idx="96">
                  <c:v>0.17482929999999999</c:v>
                </c:pt>
                <c:pt idx="97">
                  <c:v>0.18956100000000001</c:v>
                </c:pt>
                <c:pt idx="98">
                  <c:v>0.18647079999999999</c:v>
                </c:pt>
                <c:pt idx="99">
                  <c:v>0.1793611</c:v>
                </c:pt>
                <c:pt idx="100">
                  <c:v>0.176125</c:v>
                </c:pt>
                <c:pt idx="101">
                  <c:v>0.16796079999999999</c:v>
                </c:pt>
                <c:pt idx="102">
                  <c:v>0.16726170000000001</c:v>
                </c:pt>
                <c:pt idx="103">
                  <c:v>0.17103679999999999</c:v>
                </c:pt>
                <c:pt idx="104">
                  <c:v>0.16204470000000001</c:v>
                </c:pt>
                <c:pt idx="105">
                  <c:v>0.1545579</c:v>
                </c:pt>
                <c:pt idx="106">
                  <c:v>0.15763550000000001</c:v>
                </c:pt>
                <c:pt idx="107">
                  <c:v>0.16136500000000001</c:v>
                </c:pt>
                <c:pt idx="108">
                  <c:v>0.1633704</c:v>
                </c:pt>
                <c:pt idx="109">
                  <c:v>0.16417080000000001</c:v>
                </c:pt>
                <c:pt idx="110">
                  <c:v>0.16255230000000001</c:v>
                </c:pt>
                <c:pt idx="111">
                  <c:v>0.1599892</c:v>
                </c:pt>
                <c:pt idx="112">
                  <c:v>0.1585416</c:v>
                </c:pt>
                <c:pt idx="113">
                  <c:v>0.15907979999999999</c:v>
                </c:pt>
                <c:pt idx="114">
                  <c:v>0.15778210000000001</c:v>
                </c:pt>
                <c:pt idx="115">
                  <c:v>0.1505609</c:v>
                </c:pt>
                <c:pt idx="116">
                  <c:v>0.14053350000000001</c:v>
                </c:pt>
                <c:pt idx="117">
                  <c:v>0.1293503</c:v>
                </c:pt>
                <c:pt idx="118">
                  <c:v>0.1285114</c:v>
                </c:pt>
                <c:pt idx="119">
                  <c:v>0.14573059999999999</c:v>
                </c:pt>
                <c:pt idx="120">
                  <c:v>0.15686549999999999</c:v>
                </c:pt>
                <c:pt idx="121">
                  <c:v>0.14870449999999999</c:v>
                </c:pt>
                <c:pt idx="122">
                  <c:v>0.13801659999999999</c:v>
                </c:pt>
                <c:pt idx="123">
                  <c:v>0.13811129999999999</c:v>
                </c:pt>
                <c:pt idx="124">
                  <c:v>0.1454886</c:v>
                </c:pt>
                <c:pt idx="125">
                  <c:v>0.14745510000000001</c:v>
                </c:pt>
                <c:pt idx="126">
                  <c:v>0.1343608</c:v>
                </c:pt>
                <c:pt idx="127">
                  <c:v>0.11897149999999999</c:v>
                </c:pt>
                <c:pt idx="128">
                  <c:v>0.1250812</c:v>
                </c:pt>
                <c:pt idx="129">
                  <c:v>0.13433339999999999</c:v>
                </c:pt>
                <c:pt idx="130">
                  <c:v>0.12603809999999999</c:v>
                </c:pt>
                <c:pt idx="131">
                  <c:v>0.1223472</c:v>
                </c:pt>
                <c:pt idx="132">
                  <c:v>0.12647520000000001</c:v>
                </c:pt>
                <c:pt idx="133">
                  <c:v>0.1261709</c:v>
                </c:pt>
                <c:pt idx="134">
                  <c:v>0.12856490000000001</c:v>
                </c:pt>
                <c:pt idx="135">
                  <c:v>0.1325057</c:v>
                </c:pt>
                <c:pt idx="136">
                  <c:v>0.1255839</c:v>
                </c:pt>
                <c:pt idx="137">
                  <c:v>0.1193602</c:v>
                </c:pt>
                <c:pt idx="138">
                  <c:v>0.1296486</c:v>
                </c:pt>
                <c:pt idx="139">
                  <c:v>0.13812769999999999</c:v>
                </c:pt>
                <c:pt idx="140">
                  <c:v>0.13289020000000001</c:v>
                </c:pt>
                <c:pt idx="141">
                  <c:v>0.12891630000000001</c:v>
                </c:pt>
                <c:pt idx="142">
                  <c:v>0.13458990000000001</c:v>
                </c:pt>
                <c:pt idx="143">
                  <c:v>0.13405990000000001</c:v>
                </c:pt>
                <c:pt idx="144">
                  <c:v>0.1148039</c:v>
                </c:pt>
                <c:pt idx="145">
                  <c:v>0.10006130000000001</c:v>
                </c:pt>
                <c:pt idx="146">
                  <c:v>0.1015469</c:v>
                </c:pt>
                <c:pt idx="147">
                  <c:v>0.10403560000000001</c:v>
                </c:pt>
                <c:pt idx="148">
                  <c:v>0.10830140000000001</c:v>
                </c:pt>
                <c:pt idx="149">
                  <c:v>0.1135885</c:v>
                </c:pt>
                <c:pt idx="150">
                  <c:v>0.11064839999999999</c:v>
                </c:pt>
                <c:pt idx="151">
                  <c:v>0.1029828</c:v>
                </c:pt>
                <c:pt idx="152">
                  <c:v>0.1030069</c:v>
                </c:pt>
                <c:pt idx="153">
                  <c:v>0.1107722</c:v>
                </c:pt>
                <c:pt idx="154">
                  <c:v>0.1109487</c:v>
                </c:pt>
                <c:pt idx="155">
                  <c:v>0.10759390000000001</c:v>
                </c:pt>
                <c:pt idx="156">
                  <c:v>0.10649500000000001</c:v>
                </c:pt>
                <c:pt idx="157">
                  <c:v>0.1012294</c:v>
                </c:pt>
                <c:pt idx="158">
                  <c:v>0.1038748</c:v>
                </c:pt>
                <c:pt idx="159">
                  <c:v>0.1175379</c:v>
                </c:pt>
                <c:pt idx="160">
                  <c:v>0.1245279</c:v>
                </c:pt>
                <c:pt idx="161">
                  <c:v>0.1184813</c:v>
                </c:pt>
                <c:pt idx="162">
                  <c:v>0.10790859999999999</c:v>
                </c:pt>
                <c:pt idx="163">
                  <c:v>0.1015875</c:v>
                </c:pt>
                <c:pt idx="164">
                  <c:v>9.6513050000000003E-2</c:v>
                </c:pt>
                <c:pt idx="165">
                  <c:v>8.8664259999999995E-2</c:v>
                </c:pt>
                <c:pt idx="166">
                  <c:v>8.6701500000000001E-2</c:v>
                </c:pt>
                <c:pt idx="167">
                  <c:v>9.0911359999999997E-2</c:v>
                </c:pt>
                <c:pt idx="168">
                  <c:v>9.2280420000000002E-2</c:v>
                </c:pt>
                <c:pt idx="169">
                  <c:v>9.6460900000000002E-2</c:v>
                </c:pt>
                <c:pt idx="170">
                  <c:v>0.1033225</c:v>
                </c:pt>
                <c:pt idx="171">
                  <c:v>0.1011205</c:v>
                </c:pt>
                <c:pt idx="172">
                  <c:v>0.10009220000000001</c:v>
                </c:pt>
                <c:pt idx="173">
                  <c:v>0.10889989999999999</c:v>
                </c:pt>
                <c:pt idx="174">
                  <c:v>0.1106712</c:v>
                </c:pt>
                <c:pt idx="175">
                  <c:v>0.10276680000000001</c:v>
                </c:pt>
                <c:pt idx="176">
                  <c:v>9.6643610000000005E-2</c:v>
                </c:pt>
                <c:pt idx="177">
                  <c:v>9.2573420000000003E-2</c:v>
                </c:pt>
                <c:pt idx="178">
                  <c:v>9.1069499999999998E-2</c:v>
                </c:pt>
                <c:pt idx="179">
                  <c:v>9.3192990000000003E-2</c:v>
                </c:pt>
                <c:pt idx="180">
                  <c:v>9.3950900000000004E-2</c:v>
                </c:pt>
                <c:pt idx="181">
                  <c:v>9.35116E-2</c:v>
                </c:pt>
                <c:pt idx="182">
                  <c:v>9.3524780000000002E-2</c:v>
                </c:pt>
                <c:pt idx="183">
                  <c:v>8.94403E-2</c:v>
                </c:pt>
                <c:pt idx="184">
                  <c:v>8.6430069999999998E-2</c:v>
                </c:pt>
                <c:pt idx="185">
                  <c:v>9.2554259999999999E-2</c:v>
                </c:pt>
                <c:pt idx="186">
                  <c:v>9.8454429999999996E-2</c:v>
                </c:pt>
                <c:pt idx="187">
                  <c:v>8.963277E-2</c:v>
                </c:pt>
                <c:pt idx="188">
                  <c:v>7.1446399999999993E-2</c:v>
                </c:pt>
                <c:pt idx="189">
                  <c:v>6.9042069999999997E-2</c:v>
                </c:pt>
                <c:pt idx="190">
                  <c:v>8.230838E-2</c:v>
                </c:pt>
                <c:pt idx="191">
                  <c:v>8.2133830000000005E-2</c:v>
                </c:pt>
                <c:pt idx="192">
                  <c:v>7.2942000000000007E-2</c:v>
                </c:pt>
                <c:pt idx="193">
                  <c:v>8.1071219999999999E-2</c:v>
                </c:pt>
                <c:pt idx="194">
                  <c:v>9.3709710000000002E-2</c:v>
                </c:pt>
                <c:pt idx="195">
                  <c:v>8.8683049999999999E-2</c:v>
                </c:pt>
                <c:pt idx="196">
                  <c:v>7.9905450000000003E-2</c:v>
                </c:pt>
                <c:pt idx="197">
                  <c:v>8.0706150000000004E-2</c:v>
                </c:pt>
                <c:pt idx="198">
                  <c:v>8.1258440000000001E-2</c:v>
                </c:pt>
                <c:pt idx="199">
                  <c:v>7.8424439999999998E-2</c:v>
                </c:pt>
                <c:pt idx="200">
                  <c:v>8.1633670000000005E-2</c:v>
                </c:pt>
                <c:pt idx="201">
                  <c:v>8.4752499999999995E-2</c:v>
                </c:pt>
                <c:pt idx="202">
                  <c:v>7.6597479999999996E-2</c:v>
                </c:pt>
                <c:pt idx="203">
                  <c:v>7.4266789999999999E-2</c:v>
                </c:pt>
                <c:pt idx="204">
                  <c:v>8.6443039999999999E-2</c:v>
                </c:pt>
                <c:pt idx="205">
                  <c:v>8.8838100000000003E-2</c:v>
                </c:pt>
                <c:pt idx="206">
                  <c:v>7.5968259999999996E-2</c:v>
                </c:pt>
                <c:pt idx="207">
                  <c:v>6.9281620000000002E-2</c:v>
                </c:pt>
                <c:pt idx="208">
                  <c:v>7.1745439999999994E-2</c:v>
                </c:pt>
                <c:pt idx="209">
                  <c:v>6.9184679999999998E-2</c:v>
                </c:pt>
                <c:pt idx="210">
                  <c:v>5.7169419999999999E-2</c:v>
                </c:pt>
                <c:pt idx="211">
                  <c:v>4.7391910000000002E-2</c:v>
                </c:pt>
                <c:pt idx="212">
                  <c:v>5.7448619999999999E-2</c:v>
                </c:pt>
                <c:pt idx="213">
                  <c:v>7.6044780000000006E-2</c:v>
                </c:pt>
                <c:pt idx="214">
                  <c:v>7.1398310000000006E-2</c:v>
                </c:pt>
                <c:pt idx="215">
                  <c:v>4.8607230000000001E-2</c:v>
                </c:pt>
                <c:pt idx="216">
                  <c:v>4.015113E-2</c:v>
                </c:pt>
                <c:pt idx="217">
                  <c:v>5.1729259999999999E-2</c:v>
                </c:pt>
                <c:pt idx="218">
                  <c:v>5.7288029999999997E-2</c:v>
                </c:pt>
                <c:pt idx="219">
                  <c:v>5.0695030000000002E-2</c:v>
                </c:pt>
                <c:pt idx="220">
                  <c:v>5.7909490000000001E-2</c:v>
                </c:pt>
                <c:pt idx="221">
                  <c:v>6.9911329999999994E-2</c:v>
                </c:pt>
                <c:pt idx="222">
                  <c:v>5.9105310000000001E-2</c:v>
                </c:pt>
                <c:pt idx="223">
                  <c:v>4.2151330000000001E-2</c:v>
                </c:pt>
                <c:pt idx="224">
                  <c:v>4.3852120000000001E-2</c:v>
                </c:pt>
                <c:pt idx="225">
                  <c:v>6.0584369999999999E-2</c:v>
                </c:pt>
                <c:pt idx="226">
                  <c:v>7.3324639999999996E-2</c:v>
                </c:pt>
                <c:pt idx="227">
                  <c:v>7.2747870000000006E-2</c:v>
                </c:pt>
                <c:pt idx="228">
                  <c:v>6.4756900000000006E-2</c:v>
                </c:pt>
                <c:pt idx="229">
                  <c:v>5.8376549999999999E-2</c:v>
                </c:pt>
                <c:pt idx="230">
                  <c:v>6.0932569999999998E-2</c:v>
                </c:pt>
                <c:pt idx="231">
                  <c:v>6.5572400000000003E-2</c:v>
                </c:pt>
                <c:pt idx="232">
                  <c:v>6.3311590000000001E-2</c:v>
                </c:pt>
                <c:pt idx="233">
                  <c:v>6.5456429999999996E-2</c:v>
                </c:pt>
                <c:pt idx="234">
                  <c:v>7.3232359999999996E-2</c:v>
                </c:pt>
                <c:pt idx="235">
                  <c:v>6.6850380000000001E-2</c:v>
                </c:pt>
                <c:pt idx="236">
                  <c:v>5.2978539999999998E-2</c:v>
                </c:pt>
                <c:pt idx="237">
                  <c:v>5.4338520000000001E-2</c:v>
                </c:pt>
                <c:pt idx="238">
                  <c:v>5.6925290000000003E-2</c:v>
                </c:pt>
                <c:pt idx="239">
                  <c:v>4.6203309999999997E-2</c:v>
                </c:pt>
                <c:pt idx="240">
                  <c:v>4.7218450000000002E-2</c:v>
                </c:pt>
                <c:pt idx="241">
                  <c:v>5.9330420000000002E-2</c:v>
                </c:pt>
                <c:pt idx="242">
                  <c:v>5.614972E-2</c:v>
                </c:pt>
                <c:pt idx="243">
                  <c:v>4.7774539999999997E-2</c:v>
                </c:pt>
                <c:pt idx="244">
                  <c:v>4.8534840000000003E-2</c:v>
                </c:pt>
                <c:pt idx="245">
                  <c:v>5.4161059999999997E-2</c:v>
                </c:pt>
                <c:pt idx="246">
                  <c:v>5.763219E-2</c:v>
                </c:pt>
                <c:pt idx="247">
                  <c:v>5.4031240000000001E-2</c:v>
                </c:pt>
                <c:pt idx="248">
                  <c:v>4.928863E-2</c:v>
                </c:pt>
                <c:pt idx="249">
                  <c:v>4.5731679999999997E-2</c:v>
                </c:pt>
                <c:pt idx="250">
                  <c:v>4.2333580000000003E-2</c:v>
                </c:pt>
                <c:pt idx="251">
                  <c:v>4.4416780000000003E-2</c:v>
                </c:pt>
                <c:pt idx="252">
                  <c:v>4.903967E-2</c:v>
                </c:pt>
                <c:pt idx="253">
                  <c:v>5.5715790000000001E-2</c:v>
                </c:pt>
                <c:pt idx="254">
                  <c:v>6.1308580000000001E-2</c:v>
                </c:pt>
                <c:pt idx="255">
                  <c:v>5.6292830000000002E-2</c:v>
                </c:pt>
                <c:pt idx="256">
                  <c:v>5.3898729999999999E-2</c:v>
                </c:pt>
                <c:pt idx="257">
                  <c:v>5.7643800000000002E-2</c:v>
                </c:pt>
                <c:pt idx="258">
                  <c:v>5.0747779999999999E-2</c:v>
                </c:pt>
                <c:pt idx="259">
                  <c:v>4.2820770000000001E-2</c:v>
                </c:pt>
                <c:pt idx="260">
                  <c:v>4.9452900000000001E-2</c:v>
                </c:pt>
                <c:pt idx="261">
                  <c:v>5.8375490000000002E-2</c:v>
                </c:pt>
                <c:pt idx="262">
                  <c:v>5.3750729999999997E-2</c:v>
                </c:pt>
                <c:pt idx="263">
                  <c:v>4.4291759999999999E-2</c:v>
                </c:pt>
                <c:pt idx="264">
                  <c:v>4.6590529999999998E-2</c:v>
                </c:pt>
                <c:pt idx="265">
                  <c:v>5.47225E-2</c:v>
                </c:pt>
                <c:pt idx="266">
                  <c:v>5.7739819999999997E-2</c:v>
                </c:pt>
                <c:pt idx="267">
                  <c:v>5.9617700000000003E-2</c:v>
                </c:pt>
                <c:pt idx="268">
                  <c:v>6.044252E-2</c:v>
                </c:pt>
                <c:pt idx="269">
                  <c:v>5.2939409999999999E-2</c:v>
                </c:pt>
                <c:pt idx="270">
                  <c:v>3.674293E-2</c:v>
                </c:pt>
                <c:pt idx="271">
                  <c:v>3.1204820000000001E-2</c:v>
                </c:pt>
                <c:pt idx="272">
                  <c:v>5.059545E-2</c:v>
                </c:pt>
                <c:pt idx="273">
                  <c:v>6.4924529999999994E-2</c:v>
                </c:pt>
                <c:pt idx="274">
                  <c:v>5.3143349999999999E-2</c:v>
                </c:pt>
                <c:pt idx="275">
                  <c:v>3.8903180000000002E-2</c:v>
                </c:pt>
                <c:pt idx="276">
                  <c:v>3.696004E-2</c:v>
                </c:pt>
                <c:pt idx="277">
                  <c:v>4.127289E-2</c:v>
                </c:pt>
                <c:pt idx="278">
                  <c:v>4.365426E-2</c:v>
                </c:pt>
                <c:pt idx="279">
                  <c:v>4.294427E-2</c:v>
                </c:pt>
                <c:pt idx="280">
                  <c:v>4.1705390000000002E-2</c:v>
                </c:pt>
                <c:pt idx="281">
                  <c:v>3.5228559999999999E-2</c:v>
                </c:pt>
                <c:pt idx="282">
                  <c:v>2.8272740000000001E-2</c:v>
                </c:pt>
                <c:pt idx="283">
                  <c:v>3.2154729999999999E-2</c:v>
                </c:pt>
                <c:pt idx="284">
                  <c:v>4.1773739999999997E-2</c:v>
                </c:pt>
                <c:pt idx="285">
                  <c:v>4.090266E-2</c:v>
                </c:pt>
                <c:pt idx="286">
                  <c:v>2.659458E-2</c:v>
                </c:pt>
                <c:pt idx="287">
                  <c:v>1.5857619999999999E-2</c:v>
                </c:pt>
                <c:pt idx="288">
                  <c:v>2.3111E-2</c:v>
                </c:pt>
                <c:pt idx="289">
                  <c:v>3.7443299999999999E-2</c:v>
                </c:pt>
                <c:pt idx="290">
                  <c:v>3.0624599999999998E-2</c:v>
                </c:pt>
                <c:pt idx="291">
                  <c:v>1.2893129999999999E-2</c:v>
                </c:pt>
                <c:pt idx="292">
                  <c:v>2.107612E-2</c:v>
                </c:pt>
                <c:pt idx="293">
                  <c:v>3.9123350000000001E-2</c:v>
                </c:pt>
                <c:pt idx="294">
                  <c:v>3.5417589999999999E-2</c:v>
                </c:pt>
                <c:pt idx="295">
                  <c:v>2.9397019999999999E-2</c:v>
                </c:pt>
                <c:pt idx="296">
                  <c:v>3.9181800000000003E-2</c:v>
                </c:pt>
                <c:pt idx="297">
                  <c:v>4.1553199999999998E-2</c:v>
                </c:pt>
                <c:pt idx="298">
                  <c:v>2.6604409999999998E-2</c:v>
                </c:pt>
                <c:pt idx="299">
                  <c:v>2.1822999999999999E-2</c:v>
                </c:pt>
                <c:pt idx="300">
                  <c:v>3.7424730000000003E-2</c:v>
                </c:pt>
                <c:pt idx="301">
                  <c:v>4.659568E-2</c:v>
                </c:pt>
                <c:pt idx="302">
                  <c:v>3.9847260000000002E-2</c:v>
                </c:pt>
                <c:pt idx="303">
                  <c:v>3.7920990000000002E-2</c:v>
                </c:pt>
                <c:pt idx="304">
                  <c:v>4.3965440000000001E-2</c:v>
                </c:pt>
                <c:pt idx="305">
                  <c:v>4.04114E-2</c:v>
                </c:pt>
                <c:pt idx="306">
                  <c:v>2.762937E-2</c:v>
                </c:pt>
                <c:pt idx="307">
                  <c:v>1.9943280000000001E-2</c:v>
                </c:pt>
                <c:pt idx="308">
                  <c:v>1.965747E-2</c:v>
                </c:pt>
                <c:pt idx="309">
                  <c:v>2.3689080000000001E-2</c:v>
                </c:pt>
                <c:pt idx="310">
                  <c:v>2.9805740000000001E-2</c:v>
                </c:pt>
                <c:pt idx="311">
                  <c:v>3.5584770000000002E-2</c:v>
                </c:pt>
                <c:pt idx="312">
                  <c:v>3.956026E-2</c:v>
                </c:pt>
                <c:pt idx="313">
                  <c:v>3.8642879999999998E-2</c:v>
                </c:pt>
                <c:pt idx="314">
                  <c:v>3.2470359999999997E-2</c:v>
                </c:pt>
                <c:pt idx="315">
                  <c:v>2.6694559999999999E-2</c:v>
                </c:pt>
                <c:pt idx="316">
                  <c:v>2.6813790000000001E-2</c:v>
                </c:pt>
                <c:pt idx="317">
                  <c:v>2.7709729999999998E-2</c:v>
                </c:pt>
                <c:pt idx="318">
                  <c:v>2.1947950000000001E-2</c:v>
                </c:pt>
                <c:pt idx="319">
                  <c:v>1.967899E-2</c:v>
                </c:pt>
                <c:pt idx="320">
                  <c:v>3.103883E-2</c:v>
                </c:pt>
                <c:pt idx="321">
                  <c:v>3.9893900000000003E-2</c:v>
                </c:pt>
                <c:pt idx="322">
                  <c:v>3.3748210000000001E-2</c:v>
                </c:pt>
                <c:pt idx="323">
                  <c:v>2.5219620000000002E-2</c:v>
                </c:pt>
                <c:pt idx="324">
                  <c:v>2.3030849999999999E-2</c:v>
                </c:pt>
                <c:pt idx="325">
                  <c:v>2.6317770000000001E-2</c:v>
                </c:pt>
                <c:pt idx="326">
                  <c:v>2.9662930000000001E-2</c:v>
                </c:pt>
                <c:pt idx="327">
                  <c:v>2.851414E-2</c:v>
                </c:pt>
                <c:pt idx="328">
                  <c:v>3.2349320000000001E-2</c:v>
                </c:pt>
                <c:pt idx="329">
                  <c:v>3.8315170000000003E-2</c:v>
                </c:pt>
                <c:pt idx="330">
                  <c:v>3.4192800000000002E-2</c:v>
                </c:pt>
                <c:pt idx="331">
                  <c:v>2.7144370000000001E-2</c:v>
                </c:pt>
                <c:pt idx="332">
                  <c:v>2.4945220000000001E-2</c:v>
                </c:pt>
                <c:pt idx="333">
                  <c:v>2.9858099999999999E-2</c:v>
                </c:pt>
                <c:pt idx="334">
                  <c:v>3.6894070000000001E-2</c:v>
                </c:pt>
                <c:pt idx="335">
                  <c:v>3.5109649999999999E-2</c:v>
                </c:pt>
                <c:pt idx="336">
                  <c:v>2.8639970000000001E-2</c:v>
                </c:pt>
                <c:pt idx="337">
                  <c:v>2.4721380000000001E-2</c:v>
                </c:pt>
                <c:pt idx="338">
                  <c:v>2.1469749999999999E-2</c:v>
                </c:pt>
                <c:pt idx="339">
                  <c:v>1.9144109999999999E-2</c:v>
                </c:pt>
                <c:pt idx="340">
                  <c:v>2.2215470000000001E-2</c:v>
                </c:pt>
                <c:pt idx="341">
                  <c:v>2.707795E-2</c:v>
                </c:pt>
                <c:pt idx="342">
                  <c:v>2.6050980000000001E-2</c:v>
                </c:pt>
                <c:pt idx="343">
                  <c:v>2.5604089999999999E-2</c:v>
                </c:pt>
                <c:pt idx="344">
                  <c:v>3.0298390000000001E-2</c:v>
                </c:pt>
                <c:pt idx="345">
                  <c:v>2.8655190000000001E-2</c:v>
                </c:pt>
                <c:pt idx="346">
                  <c:v>1.7433319999999999E-2</c:v>
                </c:pt>
                <c:pt idx="347">
                  <c:v>1.200681E-2</c:v>
                </c:pt>
                <c:pt idx="348">
                  <c:v>2.0226609999999999E-2</c:v>
                </c:pt>
                <c:pt idx="349">
                  <c:v>2.998311E-2</c:v>
                </c:pt>
                <c:pt idx="350">
                  <c:v>3.2084750000000002E-2</c:v>
                </c:pt>
                <c:pt idx="351">
                  <c:v>2.6720009999999999E-2</c:v>
                </c:pt>
                <c:pt idx="352">
                  <c:v>2.3174170000000001E-2</c:v>
                </c:pt>
                <c:pt idx="353">
                  <c:v>3.01161E-2</c:v>
                </c:pt>
                <c:pt idx="354">
                  <c:v>3.2429520000000003E-2</c:v>
                </c:pt>
                <c:pt idx="355">
                  <c:v>2.2224480000000001E-2</c:v>
                </c:pt>
                <c:pt idx="356">
                  <c:v>1.7797830000000001E-2</c:v>
                </c:pt>
                <c:pt idx="357">
                  <c:v>2.9292479999999999E-2</c:v>
                </c:pt>
                <c:pt idx="358">
                  <c:v>4.1694340000000003E-2</c:v>
                </c:pt>
                <c:pt idx="359">
                  <c:v>3.438807E-2</c:v>
                </c:pt>
                <c:pt idx="360">
                  <c:v>1.7469760000000001E-2</c:v>
                </c:pt>
                <c:pt idx="361">
                  <c:v>1.430794E-2</c:v>
                </c:pt>
                <c:pt idx="362">
                  <c:v>1.6665969999999999E-2</c:v>
                </c:pt>
                <c:pt idx="363">
                  <c:v>1.5053860000000001E-2</c:v>
                </c:pt>
                <c:pt idx="364">
                  <c:v>1.8413550000000001E-2</c:v>
                </c:pt>
                <c:pt idx="365">
                  <c:v>2.0252289999999999E-2</c:v>
                </c:pt>
                <c:pt idx="366">
                  <c:v>1.559295E-2</c:v>
                </c:pt>
                <c:pt idx="367">
                  <c:v>1.427659E-2</c:v>
                </c:pt>
                <c:pt idx="368">
                  <c:v>1.9488800000000001E-2</c:v>
                </c:pt>
                <c:pt idx="369">
                  <c:v>2.6839930000000001E-2</c:v>
                </c:pt>
                <c:pt idx="370">
                  <c:v>2.787895E-2</c:v>
                </c:pt>
                <c:pt idx="371">
                  <c:v>2.096688E-2</c:v>
                </c:pt>
                <c:pt idx="372">
                  <c:v>1.3486369999999999E-2</c:v>
                </c:pt>
                <c:pt idx="373">
                  <c:v>1.25678E-2</c:v>
                </c:pt>
                <c:pt idx="374">
                  <c:v>1.552507E-2</c:v>
                </c:pt>
                <c:pt idx="375">
                  <c:v>1.364512E-2</c:v>
                </c:pt>
                <c:pt idx="376">
                  <c:v>1.917669E-2</c:v>
                </c:pt>
                <c:pt idx="377">
                  <c:v>3.6323800000000003E-2</c:v>
                </c:pt>
                <c:pt idx="378">
                  <c:v>3.8171579999999997E-2</c:v>
                </c:pt>
                <c:pt idx="379">
                  <c:v>2.7942109999999999E-2</c:v>
                </c:pt>
                <c:pt idx="380">
                  <c:v>2.9495400000000001E-2</c:v>
                </c:pt>
                <c:pt idx="381">
                  <c:v>3.2794799999999999E-2</c:v>
                </c:pt>
                <c:pt idx="382">
                  <c:v>2.59974E-2</c:v>
                </c:pt>
                <c:pt idx="383">
                  <c:v>1.8213219999999999E-2</c:v>
                </c:pt>
                <c:pt idx="384">
                  <c:v>1.72176E-2</c:v>
                </c:pt>
                <c:pt idx="385">
                  <c:v>2.2115329999999999E-2</c:v>
                </c:pt>
                <c:pt idx="386">
                  <c:v>2.6832499999999999E-2</c:v>
                </c:pt>
                <c:pt idx="387">
                  <c:v>2.768992E-2</c:v>
                </c:pt>
                <c:pt idx="388">
                  <c:v>2.4662300000000002E-2</c:v>
                </c:pt>
                <c:pt idx="389">
                  <c:v>1.8041390000000001E-2</c:v>
                </c:pt>
                <c:pt idx="390">
                  <c:v>1.0139E-2</c:v>
                </c:pt>
                <c:pt idx="391">
                  <c:v>3.1947220000000001E-3</c:v>
                </c:pt>
                <c:pt idx="392">
                  <c:v>1.101274E-3</c:v>
                </c:pt>
                <c:pt idx="393">
                  <c:v>5.246199E-3</c:v>
                </c:pt>
                <c:pt idx="394">
                  <c:v>7.8547749999999996E-3</c:v>
                </c:pt>
                <c:pt idx="395">
                  <c:v>7.694279E-3</c:v>
                </c:pt>
                <c:pt idx="396">
                  <c:v>1.285188E-2</c:v>
                </c:pt>
                <c:pt idx="397">
                  <c:v>2.057554E-2</c:v>
                </c:pt>
                <c:pt idx="398">
                  <c:v>1.9419240000000001E-2</c:v>
                </c:pt>
                <c:pt idx="399">
                  <c:v>1.2197589999999999E-2</c:v>
                </c:pt>
                <c:pt idx="400">
                  <c:v>1.179273E-2</c:v>
                </c:pt>
                <c:pt idx="401">
                  <c:v>1.7265139999999998E-2</c:v>
                </c:pt>
                <c:pt idx="402">
                  <c:v>2.0011790000000002E-2</c:v>
                </c:pt>
                <c:pt idx="403">
                  <c:v>1.7248570000000001E-2</c:v>
                </c:pt>
                <c:pt idx="404">
                  <c:v>1.6031360000000001E-2</c:v>
                </c:pt>
                <c:pt idx="405">
                  <c:v>2.4570229999999998E-2</c:v>
                </c:pt>
                <c:pt idx="406">
                  <c:v>3.2661589999999997E-2</c:v>
                </c:pt>
                <c:pt idx="407">
                  <c:v>3.1126480000000002E-2</c:v>
                </c:pt>
                <c:pt idx="408">
                  <c:v>2.6632630000000001E-2</c:v>
                </c:pt>
                <c:pt idx="409">
                  <c:v>2.1884049999999999E-2</c:v>
                </c:pt>
                <c:pt idx="410">
                  <c:v>1.8059579999999999E-2</c:v>
                </c:pt>
                <c:pt idx="411">
                  <c:v>1.975588E-2</c:v>
                </c:pt>
                <c:pt idx="412">
                  <c:v>2.6361559999999999E-2</c:v>
                </c:pt>
                <c:pt idx="413">
                  <c:v>2.909204E-2</c:v>
                </c:pt>
                <c:pt idx="414">
                  <c:v>1.897132E-2</c:v>
                </c:pt>
                <c:pt idx="415">
                  <c:v>7.0090680000000002E-3</c:v>
                </c:pt>
                <c:pt idx="416">
                  <c:v>1.2435740000000001E-2</c:v>
                </c:pt>
                <c:pt idx="417">
                  <c:v>2.2171119999999999E-2</c:v>
                </c:pt>
                <c:pt idx="418">
                  <c:v>1.39176E-2</c:v>
                </c:pt>
                <c:pt idx="419">
                  <c:v>4.0825549999999999E-3</c:v>
                </c:pt>
                <c:pt idx="420">
                  <c:v>5.1796359999999996E-3</c:v>
                </c:pt>
                <c:pt idx="421">
                  <c:v>8.6522500000000002E-3</c:v>
                </c:pt>
                <c:pt idx="422">
                  <c:v>1.456256E-2</c:v>
                </c:pt>
                <c:pt idx="423">
                  <c:v>1.218986E-2</c:v>
                </c:pt>
                <c:pt idx="424">
                  <c:v>8.3088309999999992E-3</c:v>
                </c:pt>
                <c:pt idx="425">
                  <c:v>2.36607E-2</c:v>
                </c:pt>
                <c:pt idx="426">
                  <c:v>3.642215E-2</c:v>
                </c:pt>
                <c:pt idx="427">
                  <c:v>2.4584499999999999E-2</c:v>
                </c:pt>
                <c:pt idx="428">
                  <c:v>5.8418519999999998E-3</c:v>
                </c:pt>
                <c:pt idx="429">
                  <c:v>5.7919210000000002E-3</c:v>
                </c:pt>
                <c:pt idx="430">
                  <c:v>1.8466799999999998E-2</c:v>
                </c:pt>
                <c:pt idx="431">
                  <c:v>1.68343E-2</c:v>
                </c:pt>
                <c:pt idx="432">
                  <c:v>7.735151E-3</c:v>
                </c:pt>
                <c:pt idx="433">
                  <c:v>8.8006790000000005E-3</c:v>
                </c:pt>
                <c:pt idx="434">
                  <c:v>1.471509E-2</c:v>
                </c:pt>
                <c:pt idx="435">
                  <c:v>1.993783E-2</c:v>
                </c:pt>
                <c:pt idx="436">
                  <c:v>1.276075E-2</c:v>
                </c:pt>
                <c:pt idx="437">
                  <c:v>3.9769179999999999E-4</c:v>
                </c:pt>
                <c:pt idx="438">
                  <c:v>5.7896470000000002E-3</c:v>
                </c:pt>
                <c:pt idx="439">
                  <c:v>1.7673700000000001E-2</c:v>
                </c:pt>
                <c:pt idx="440">
                  <c:v>1.9504400000000002E-2</c:v>
                </c:pt>
                <c:pt idx="441">
                  <c:v>1.208571E-2</c:v>
                </c:pt>
                <c:pt idx="442">
                  <c:v>9.0164329999999995E-5</c:v>
                </c:pt>
                <c:pt idx="443">
                  <c:v>-6.0777360000000002E-3</c:v>
                </c:pt>
                <c:pt idx="444">
                  <c:v>-2.149687E-3</c:v>
                </c:pt>
                <c:pt idx="445">
                  <c:v>-1.5421670000000001E-3</c:v>
                </c:pt>
                <c:pt idx="446">
                  <c:v>-8.1180699999999998E-3</c:v>
                </c:pt>
                <c:pt idx="447">
                  <c:v>-3.1464380000000001E-3</c:v>
                </c:pt>
                <c:pt idx="448">
                  <c:v>1.403035E-2</c:v>
                </c:pt>
                <c:pt idx="449">
                  <c:v>2.2725769999999999E-2</c:v>
                </c:pt>
                <c:pt idx="450">
                  <c:v>1.578415E-2</c:v>
                </c:pt>
                <c:pt idx="451">
                  <c:v>6.1142619999999996E-3</c:v>
                </c:pt>
                <c:pt idx="452">
                  <c:v>1.3416600000000001E-2</c:v>
                </c:pt>
                <c:pt idx="453">
                  <c:v>2.6327050000000001E-2</c:v>
                </c:pt>
                <c:pt idx="454">
                  <c:v>1.441315E-2</c:v>
                </c:pt>
                <c:pt idx="455">
                  <c:v>-4.4060480000000001E-3</c:v>
                </c:pt>
                <c:pt idx="456">
                  <c:v>-3.1643800000000001E-3</c:v>
                </c:pt>
                <c:pt idx="457">
                  <c:v>4.0220619999999999E-3</c:v>
                </c:pt>
                <c:pt idx="458">
                  <c:v>5.3891060000000003E-3</c:v>
                </c:pt>
                <c:pt idx="459">
                  <c:v>2.6345909999999999E-3</c:v>
                </c:pt>
                <c:pt idx="460">
                  <c:v>4.7328969999999998E-3</c:v>
                </c:pt>
                <c:pt idx="461">
                  <c:v>1.3878939999999999E-2</c:v>
                </c:pt>
                <c:pt idx="462">
                  <c:v>1.585576E-2</c:v>
                </c:pt>
                <c:pt idx="463">
                  <c:v>1.3188510000000001E-2</c:v>
                </c:pt>
                <c:pt idx="464">
                  <c:v>1.7179420000000001E-2</c:v>
                </c:pt>
                <c:pt idx="465">
                  <c:v>2.2785940000000001E-2</c:v>
                </c:pt>
                <c:pt idx="466">
                  <c:v>1.7577909999999999E-2</c:v>
                </c:pt>
                <c:pt idx="467">
                  <c:v>3.382913E-3</c:v>
                </c:pt>
                <c:pt idx="468">
                  <c:v>-5.7003049999999997E-4</c:v>
                </c:pt>
                <c:pt idx="469">
                  <c:v>8.2150609999999992E-3</c:v>
                </c:pt>
                <c:pt idx="470">
                  <c:v>1.46178E-2</c:v>
                </c:pt>
                <c:pt idx="471">
                  <c:v>1.636893E-2</c:v>
                </c:pt>
                <c:pt idx="472">
                  <c:v>1.689862E-2</c:v>
                </c:pt>
                <c:pt idx="473">
                  <c:v>1.281173E-2</c:v>
                </c:pt>
                <c:pt idx="474">
                  <c:v>4.4816999999999999E-3</c:v>
                </c:pt>
                <c:pt idx="475">
                  <c:v>1.81891E-3</c:v>
                </c:pt>
                <c:pt idx="476">
                  <c:v>9.4139979999999998E-3</c:v>
                </c:pt>
                <c:pt idx="477">
                  <c:v>1.293805E-2</c:v>
                </c:pt>
                <c:pt idx="478">
                  <c:v>6.9325280000000003E-3</c:v>
                </c:pt>
                <c:pt idx="479">
                  <c:v>5.8695370000000002E-3</c:v>
                </c:pt>
                <c:pt idx="480">
                  <c:v>9.4488160000000005E-3</c:v>
                </c:pt>
                <c:pt idx="481">
                  <c:v>4.1690520000000003E-3</c:v>
                </c:pt>
                <c:pt idx="482">
                  <c:v>-5.5855669999999996E-3</c:v>
                </c:pt>
                <c:pt idx="483">
                  <c:v>-2.4915229999999998E-3</c:v>
                </c:pt>
                <c:pt idx="484">
                  <c:v>7.2147310000000003E-3</c:v>
                </c:pt>
                <c:pt idx="485">
                  <c:v>9.0839279999999998E-3</c:v>
                </c:pt>
                <c:pt idx="486">
                  <c:v>3.7526460000000001E-3</c:v>
                </c:pt>
                <c:pt idx="487">
                  <c:v>-4.7328860000000004E-3</c:v>
                </c:pt>
                <c:pt idx="488">
                  <c:v>-3.2150939999999999E-3</c:v>
                </c:pt>
                <c:pt idx="489">
                  <c:v>7.8909510000000002E-3</c:v>
                </c:pt>
                <c:pt idx="490">
                  <c:v>6.6242530000000001E-3</c:v>
                </c:pt>
                <c:pt idx="491">
                  <c:v>-5.8549479999999996E-3</c:v>
                </c:pt>
                <c:pt idx="492">
                  <c:v>-2.4931060000000001E-3</c:v>
                </c:pt>
                <c:pt idx="493">
                  <c:v>1.6547160000000002E-2</c:v>
                </c:pt>
                <c:pt idx="494">
                  <c:v>2.7408120000000001E-2</c:v>
                </c:pt>
                <c:pt idx="495">
                  <c:v>2.7436809999999999E-2</c:v>
                </c:pt>
                <c:pt idx="496">
                  <c:v>2.335199E-2</c:v>
                </c:pt>
                <c:pt idx="497">
                  <c:v>1.9350530000000001E-2</c:v>
                </c:pt>
                <c:pt idx="498">
                  <c:v>1.799773E-2</c:v>
                </c:pt>
                <c:pt idx="499">
                  <c:v>1.4579719999999999E-2</c:v>
                </c:pt>
                <c:pt idx="500">
                  <c:v>6.9635390000000004E-3</c:v>
                </c:pt>
                <c:pt idx="501">
                  <c:v>1.7068770000000001E-3</c:v>
                </c:pt>
                <c:pt idx="502">
                  <c:v>-5.5300990000000001E-4</c:v>
                </c:pt>
                <c:pt idx="503">
                  <c:v>-2.563301E-3</c:v>
                </c:pt>
                <c:pt idx="504">
                  <c:v>3.3720719999999998E-3</c:v>
                </c:pt>
                <c:pt idx="505">
                  <c:v>1.125614E-2</c:v>
                </c:pt>
                <c:pt idx="506">
                  <c:v>1.048633E-2</c:v>
                </c:pt>
                <c:pt idx="507">
                  <c:v>5.1928410000000001E-3</c:v>
                </c:pt>
                <c:pt idx="508">
                  <c:v>4.2219060000000001E-3</c:v>
                </c:pt>
                <c:pt idx="509">
                  <c:v>1.534083E-2</c:v>
                </c:pt>
                <c:pt idx="510">
                  <c:v>1.9095529999999999E-2</c:v>
                </c:pt>
                <c:pt idx="511">
                  <c:v>9.5618700000000001E-3</c:v>
                </c:pt>
                <c:pt idx="512">
                  <c:v>1.7395009999999999E-2</c:v>
                </c:pt>
                <c:pt idx="513">
                  <c:v>2.6908789999999998E-2</c:v>
                </c:pt>
                <c:pt idx="514">
                  <c:v>1.007826E-2</c:v>
                </c:pt>
                <c:pt idx="515">
                  <c:v>-7.1500070000000005E-4</c:v>
                </c:pt>
                <c:pt idx="516">
                  <c:v>1.581026E-2</c:v>
                </c:pt>
                <c:pt idx="517">
                  <c:v>3.065182E-2</c:v>
                </c:pt>
                <c:pt idx="518">
                  <c:v>2.6045450000000001E-2</c:v>
                </c:pt>
                <c:pt idx="519">
                  <c:v>1.6738070000000001E-2</c:v>
                </c:pt>
                <c:pt idx="520">
                  <c:v>1.02168E-2</c:v>
                </c:pt>
                <c:pt idx="521">
                  <c:v>3.6315980000000002E-3</c:v>
                </c:pt>
                <c:pt idx="522">
                  <c:v>3.213329E-3</c:v>
                </c:pt>
                <c:pt idx="523">
                  <c:v>3.9445369999999997E-3</c:v>
                </c:pt>
                <c:pt idx="524">
                  <c:v>1.676054E-3</c:v>
                </c:pt>
                <c:pt idx="525">
                  <c:v>7.4844730000000002E-3</c:v>
                </c:pt>
                <c:pt idx="526">
                  <c:v>1.144996E-2</c:v>
                </c:pt>
                <c:pt idx="527">
                  <c:v>2.612474E-3</c:v>
                </c:pt>
                <c:pt idx="528">
                  <c:v>-1.9763670000000001E-3</c:v>
                </c:pt>
                <c:pt idx="529">
                  <c:v>4.5240870000000004E-3</c:v>
                </c:pt>
                <c:pt idx="530">
                  <c:v>4.4432730000000002E-3</c:v>
                </c:pt>
                <c:pt idx="531">
                  <c:v>-3.8957420000000002E-3</c:v>
                </c:pt>
                <c:pt idx="532">
                  <c:v>4.8093190000000003E-3</c:v>
                </c:pt>
                <c:pt idx="533">
                  <c:v>2.399213E-2</c:v>
                </c:pt>
                <c:pt idx="534">
                  <c:v>1.7956920000000001E-2</c:v>
                </c:pt>
                <c:pt idx="535">
                  <c:v>-6.0843240000000003E-4</c:v>
                </c:pt>
                <c:pt idx="536">
                  <c:v>1.2636259999999999E-3</c:v>
                </c:pt>
                <c:pt idx="537">
                  <c:v>1.467626E-2</c:v>
                </c:pt>
                <c:pt idx="538">
                  <c:v>2.0651280000000001E-2</c:v>
                </c:pt>
                <c:pt idx="539">
                  <c:v>1.739779E-2</c:v>
                </c:pt>
                <c:pt idx="540">
                  <c:v>1.0339030000000001E-2</c:v>
                </c:pt>
                <c:pt idx="541">
                  <c:v>2.0966750000000001E-3</c:v>
                </c:pt>
                <c:pt idx="542">
                  <c:v>-4.1795030000000002E-3</c:v>
                </c:pt>
                <c:pt idx="543">
                  <c:v>-9.3059190000000004E-5</c:v>
                </c:pt>
                <c:pt idx="544">
                  <c:v>1.174353E-2</c:v>
                </c:pt>
                <c:pt idx="545">
                  <c:v>1.941615E-2</c:v>
                </c:pt>
                <c:pt idx="546">
                  <c:v>1.434802E-2</c:v>
                </c:pt>
                <c:pt idx="547">
                  <c:v>2.0358310000000001E-3</c:v>
                </c:pt>
                <c:pt idx="548">
                  <c:v>1.096177E-3</c:v>
                </c:pt>
                <c:pt idx="549">
                  <c:v>9.8258830000000005E-3</c:v>
                </c:pt>
                <c:pt idx="550">
                  <c:v>1.057351E-2</c:v>
                </c:pt>
                <c:pt idx="551">
                  <c:v>2.5271759999999999E-3</c:v>
                </c:pt>
                <c:pt idx="552">
                  <c:v>-5.2230779999999999E-3</c:v>
                </c:pt>
                <c:pt idx="553">
                  <c:v>-8.8763149999999992E-3</c:v>
                </c:pt>
                <c:pt idx="554">
                  <c:v>-1.1077999999999999E-2</c:v>
                </c:pt>
                <c:pt idx="555">
                  <c:v>-1.0478589999999999E-2</c:v>
                </c:pt>
                <c:pt idx="556">
                  <c:v>3.3811549999999998E-3</c:v>
                </c:pt>
                <c:pt idx="557">
                  <c:v>2.2109480000000001E-2</c:v>
                </c:pt>
                <c:pt idx="558">
                  <c:v>2.392646E-2</c:v>
                </c:pt>
                <c:pt idx="559">
                  <c:v>1.6104719999999999E-2</c:v>
                </c:pt>
                <c:pt idx="560">
                  <c:v>1.211548E-2</c:v>
                </c:pt>
                <c:pt idx="561">
                  <c:v>7.2594859999999999E-3</c:v>
                </c:pt>
                <c:pt idx="562">
                  <c:v>6.1084470000000004E-3</c:v>
                </c:pt>
                <c:pt idx="563">
                  <c:v>9.2651539999999994E-3</c:v>
                </c:pt>
                <c:pt idx="564">
                  <c:v>3.3441349999999998E-3</c:v>
                </c:pt>
                <c:pt idx="565">
                  <c:v>-7.5973990000000003E-3</c:v>
                </c:pt>
                <c:pt idx="566">
                  <c:v>-9.2749640000000001E-3</c:v>
                </c:pt>
                <c:pt idx="567">
                  <c:v>-8.3719950000000001E-4</c:v>
                </c:pt>
                <c:pt idx="568">
                  <c:v>8.5664859999999999E-3</c:v>
                </c:pt>
                <c:pt idx="569">
                  <c:v>1.138805E-2</c:v>
                </c:pt>
              </c:numCache>
            </c:numRef>
          </c:yVal>
          <c:smooth val="0"/>
        </c:ser>
        <c:ser>
          <c:idx val="11"/>
          <c:order val="11"/>
          <c:tx>
            <c:v>+500V (#12)</c:v>
          </c:tx>
          <c:spPr>
            <a:ln w="19050">
              <a:solidFill>
                <a:srgbClr val="0000FF"/>
              </a:solidFill>
            </a:ln>
          </c:spPr>
          <c:marker>
            <c:symbol val="none"/>
          </c:marker>
          <c:xVal>
            <c:numRef>
              <c:f>'HBM IV Curves Data'!$X$5:$X$574</c:f>
              <c:numCache>
                <c:formatCode>General</c:formatCode>
                <c:ptCount val="570"/>
                <c:pt idx="0">
                  <c:v>1.2657130000000001</c:v>
                </c:pt>
                <c:pt idx="1">
                  <c:v>0.95415220000000001</c:v>
                </c:pt>
                <c:pt idx="2">
                  <c:v>0.56409710000000002</c:v>
                </c:pt>
                <c:pt idx="3">
                  <c:v>1.6752629999999999</c:v>
                </c:pt>
                <c:pt idx="4">
                  <c:v>2.7283559999999998</c:v>
                </c:pt>
                <c:pt idx="5">
                  <c:v>1.9955320000000001</c:v>
                </c:pt>
                <c:pt idx="6">
                  <c:v>0.91832780000000003</c:v>
                </c:pt>
                <c:pt idx="7">
                  <c:v>1.1269370000000001</c:v>
                </c:pt>
                <c:pt idx="8">
                  <c:v>2.2350310000000002</c:v>
                </c:pt>
                <c:pt idx="9">
                  <c:v>2.5443449999999999</c:v>
                </c:pt>
                <c:pt idx="10">
                  <c:v>1.2821290000000001</c:v>
                </c:pt>
                <c:pt idx="11">
                  <c:v>-4.1501990000000002E-2</c:v>
                </c:pt>
                <c:pt idx="12">
                  <c:v>-0.2759645</c:v>
                </c:pt>
                <c:pt idx="13">
                  <c:v>-0.42372549999999998</c:v>
                </c:pt>
                <c:pt idx="14">
                  <c:v>-0.53772770000000003</c:v>
                </c:pt>
                <c:pt idx="15">
                  <c:v>-9.719332E-2</c:v>
                </c:pt>
                <c:pt idx="16">
                  <c:v>0.1800756</c:v>
                </c:pt>
                <c:pt idx="17">
                  <c:v>0.35559950000000001</c:v>
                </c:pt>
                <c:pt idx="18">
                  <c:v>0.53185749999999998</c:v>
                </c:pt>
                <c:pt idx="19">
                  <c:v>0.61325079999999998</c:v>
                </c:pt>
                <c:pt idx="20">
                  <c:v>0.73965959999999997</c:v>
                </c:pt>
                <c:pt idx="21">
                  <c:v>0.13427529999999999</c:v>
                </c:pt>
                <c:pt idx="22">
                  <c:v>-1.046586</c:v>
                </c:pt>
                <c:pt idx="23">
                  <c:v>-1.5090870000000001</c:v>
                </c:pt>
                <c:pt idx="24">
                  <c:v>-0.63556159999999995</c:v>
                </c:pt>
                <c:pt idx="25">
                  <c:v>1.131821</c:v>
                </c:pt>
                <c:pt idx="26">
                  <c:v>2.0135869999999998</c:v>
                </c:pt>
                <c:pt idx="27">
                  <c:v>1.9949079999999999</c:v>
                </c:pt>
                <c:pt idx="28">
                  <c:v>2.3044639999999998</c:v>
                </c:pt>
                <c:pt idx="29">
                  <c:v>2.0018929999999999</c:v>
                </c:pt>
                <c:pt idx="30">
                  <c:v>1.4503189999999999</c:v>
                </c:pt>
                <c:pt idx="31">
                  <c:v>1.528969</c:v>
                </c:pt>
                <c:pt idx="32">
                  <c:v>0.89052359999999997</c:v>
                </c:pt>
                <c:pt idx="33">
                  <c:v>5.2318910000000003E-2</c:v>
                </c:pt>
                <c:pt idx="34">
                  <c:v>0.48041400000000001</c:v>
                </c:pt>
                <c:pt idx="35">
                  <c:v>0.60321979999999997</c:v>
                </c:pt>
                <c:pt idx="36">
                  <c:v>-0.36238559999999997</c:v>
                </c:pt>
                <c:pt idx="37">
                  <c:v>-0.32131900000000002</c:v>
                </c:pt>
                <c:pt idx="38">
                  <c:v>0.99292760000000002</c:v>
                </c:pt>
                <c:pt idx="39">
                  <c:v>1.812306</c:v>
                </c:pt>
                <c:pt idx="40">
                  <c:v>1.586152</c:v>
                </c:pt>
                <c:pt idx="41">
                  <c:v>1.331175</c:v>
                </c:pt>
                <c:pt idx="42">
                  <c:v>1.584517</c:v>
                </c:pt>
                <c:pt idx="43">
                  <c:v>1.0037560000000001</c:v>
                </c:pt>
                <c:pt idx="44">
                  <c:v>-0.1656347</c:v>
                </c:pt>
                <c:pt idx="45">
                  <c:v>-0.15818599999999999</c:v>
                </c:pt>
                <c:pt idx="46">
                  <c:v>0.27838930000000001</c:v>
                </c:pt>
                <c:pt idx="47">
                  <c:v>0.65232199999999996</c:v>
                </c:pt>
                <c:pt idx="48">
                  <c:v>1.112293</c:v>
                </c:pt>
                <c:pt idx="49">
                  <c:v>0.68435710000000005</c:v>
                </c:pt>
                <c:pt idx="50">
                  <c:v>0.47680430000000001</c:v>
                </c:pt>
                <c:pt idx="51">
                  <c:v>1.2157370000000001</c:v>
                </c:pt>
                <c:pt idx="52">
                  <c:v>0.9503414</c:v>
                </c:pt>
                <c:pt idx="53">
                  <c:v>0.143431</c:v>
                </c:pt>
                <c:pt idx="54">
                  <c:v>0.48844660000000001</c:v>
                </c:pt>
                <c:pt idx="55">
                  <c:v>0.58818800000000004</c:v>
                </c:pt>
                <c:pt idx="56">
                  <c:v>7.3235310000000003E-3</c:v>
                </c:pt>
                <c:pt idx="57">
                  <c:v>0.4671188</c:v>
                </c:pt>
                <c:pt idx="58">
                  <c:v>1.3298350000000001</c:v>
                </c:pt>
                <c:pt idx="59">
                  <c:v>1.596314</c:v>
                </c:pt>
                <c:pt idx="60">
                  <c:v>1.8152950000000001</c:v>
                </c:pt>
                <c:pt idx="61">
                  <c:v>1.778016</c:v>
                </c:pt>
                <c:pt idx="62">
                  <c:v>1.8607400000000001</c:v>
                </c:pt>
                <c:pt idx="63">
                  <c:v>2.4060969999999999</c:v>
                </c:pt>
                <c:pt idx="64">
                  <c:v>1.9736370000000001</c:v>
                </c:pt>
                <c:pt idx="65">
                  <c:v>0.72107019999999999</c:v>
                </c:pt>
                <c:pt idx="66">
                  <c:v>0.21727679999999999</c:v>
                </c:pt>
                <c:pt idx="67">
                  <c:v>0.1967621</c:v>
                </c:pt>
                <c:pt idx="68">
                  <c:v>-2.9914420000000001E-2</c:v>
                </c:pt>
                <c:pt idx="69">
                  <c:v>-0.2939985</c:v>
                </c:pt>
                <c:pt idx="70">
                  <c:v>-0.2746651</c:v>
                </c:pt>
                <c:pt idx="71">
                  <c:v>0.54302289999999998</c:v>
                </c:pt>
                <c:pt idx="72">
                  <c:v>1.5511999999999999</c:v>
                </c:pt>
                <c:pt idx="73">
                  <c:v>1.403259</c:v>
                </c:pt>
                <c:pt idx="74">
                  <c:v>0.33424999999999999</c:v>
                </c:pt>
                <c:pt idx="75">
                  <c:v>-0.28879549999999998</c:v>
                </c:pt>
                <c:pt idx="76">
                  <c:v>0.23254079999999999</c:v>
                </c:pt>
                <c:pt idx="77">
                  <c:v>0.97844629999999999</c:v>
                </c:pt>
                <c:pt idx="78">
                  <c:v>1.3435980000000001</c:v>
                </c:pt>
                <c:pt idx="79">
                  <c:v>1.442939</c:v>
                </c:pt>
                <c:pt idx="80">
                  <c:v>0.84767590000000004</c:v>
                </c:pt>
                <c:pt idx="81">
                  <c:v>0.11272550000000001</c:v>
                </c:pt>
                <c:pt idx="82">
                  <c:v>0.29293970000000003</c:v>
                </c:pt>
                <c:pt idx="83">
                  <c:v>1.3489390000000001</c:v>
                </c:pt>
                <c:pt idx="84">
                  <c:v>1.9176679999999999</c:v>
                </c:pt>
                <c:pt idx="85">
                  <c:v>0.91537109999999999</c:v>
                </c:pt>
                <c:pt idx="86">
                  <c:v>-0.38121080000000002</c:v>
                </c:pt>
                <c:pt idx="87">
                  <c:v>-0.348078</c:v>
                </c:pt>
                <c:pt idx="88">
                  <c:v>0.71663679999999996</c:v>
                </c:pt>
                <c:pt idx="89">
                  <c:v>1.875759</c:v>
                </c:pt>
                <c:pt idx="90">
                  <c:v>2.560978</c:v>
                </c:pt>
                <c:pt idx="91">
                  <c:v>1.9458789999999999</c:v>
                </c:pt>
                <c:pt idx="92">
                  <c:v>0.62865789999999999</c:v>
                </c:pt>
                <c:pt idx="93">
                  <c:v>1.6301670000000001E-2</c:v>
                </c:pt>
                <c:pt idx="94">
                  <c:v>-0.29574270000000003</c:v>
                </c:pt>
                <c:pt idx="95">
                  <c:v>-0.20928479999999999</c:v>
                </c:pt>
                <c:pt idx="96">
                  <c:v>0.82170650000000001</c:v>
                </c:pt>
                <c:pt idx="97">
                  <c:v>1.722194</c:v>
                </c:pt>
                <c:pt idx="98">
                  <c:v>1.5340800000000001</c:v>
                </c:pt>
                <c:pt idx="99">
                  <c:v>1.048978</c:v>
                </c:pt>
                <c:pt idx="100">
                  <c:v>1.1075919999999999</c:v>
                </c:pt>
                <c:pt idx="101">
                  <c:v>1.210431</c:v>
                </c:pt>
                <c:pt idx="102">
                  <c:v>1.239244</c:v>
                </c:pt>
                <c:pt idx="103">
                  <c:v>1.187314</c:v>
                </c:pt>
                <c:pt idx="104">
                  <c:v>0.50929480000000005</c:v>
                </c:pt>
                <c:pt idx="105">
                  <c:v>-0.51410400000000001</c:v>
                </c:pt>
                <c:pt idx="106">
                  <c:v>-0.90441269999999996</c:v>
                </c:pt>
                <c:pt idx="107">
                  <c:v>-0.70987849999999997</c:v>
                </c:pt>
                <c:pt idx="108">
                  <c:v>-0.6944034</c:v>
                </c:pt>
                <c:pt idx="109">
                  <c:v>-0.73332010000000003</c:v>
                </c:pt>
                <c:pt idx="110">
                  <c:v>-0.87791019999999997</c:v>
                </c:pt>
                <c:pt idx="111">
                  <c:v>-1.287674</c:v>
                </c:pt>
                <c:pt idx="112">
                  <c:v>-0.9436407</c:v>
                </c:pt>
                <c:pt idx="113">
                  <c:v>0.36749150000000003</c:v>
                </c:pt>
                <c:pt idx="114">
                  <c:v>0.87865119999999997</c:v>
                </c:pt>
                <c:pt idx="115">
                  <c:v>0.25787840000000001</c:v>
                </c:pt>
                <c:pt idx="116">
                  <c:v>-0.2568511</c:v>
                </c:pt>
                <c:pt idx="117">
                  <c:v>-0.54033160000000002</c:v>
                </c:pt>
                <c:pt idx="118">
                  <c:v>8.517081E-2</c:v>
                </c:pt>
                <c:pt idx="119">
                  <c:v>1.3468899999999999</c:v>
                </c:pt>
                <c:pt idx="120">
                  <c:v>0.76278299999999999</c:v>
                </c:pt>
                <c:pt idx="121">
                  <c:v>-1.0164439999999999</c:v>
                </c:pt>
                <c:pt idx="122">
                  <c:v>-0.9228864</c:v>
                </c:pt>
                <c:pt idx="123">
                  <c:v>9.7572800000000001E-2</c:v>
                </c:pt>
                <c:pt idx="124">
                  <c:v>-0.39558290000000002</c:v>
                </c:pt>
                <c:pt idx="125">
                  <c:v>-0.64435540000000002</c:v>
                </c:pt>
                <c:pt idx="126">
                  <c:v>0.60350510000000002</c:v>
                </c:pt>
                <c:pt idx="127">
                  <c:v>0.91770399999999996</c:v>
                </c:pt>
                <c:pt idx="128">
                  <c:v>-0.3647243</c:v>
                </c:pt>
                <c:pt idx="129">
                  <c:v>-1.3605799999999999</c:v>
                </c:pt>
                <c:pt idx="130">
                  <c:v>-1.1153679999999999</c:v>
                </c:pt>
                <c:pt idx="131">
                  <c:v>-0.86986129999999995</c:v>
                </c:pt>
                <c:pt idx="132">
                  <c:v>-1.297844</c:v>
                </c:pt>
                <c:pt idx="133">
                  <c:v>-0.31085849999999998</c:v>
                </c:pt>
                <c:pt idx="134">
                  <c:v>1.728078</c:v>
                </c:pt>
                <c:pt idx="135">
                  <c:v>2.199465</c:v>
                </c:pt>
                <c:pt idx="136">
                  <c:v>1.7996110000000001</c:v>
                </c:pt>
                <c:pt idx="137">
                  <c:v>1.9302889999999999</c:v>
                </c:pt>
                <c:pt idx="138">
                  <c:v>2.4669599999999998</c:v>
                </c:pt>
                <c:pt idx="139">
                  <c:v>2.5923989999999999</c:v>
                </c:pt>
                <c:pt idx="140">
                  <c:v>1.644871</c:v>
                </c:pt>
                <c:pt idx="141">
                  <c:v>0.41986760000000001</c:v>
                </c:pt>
                <c:pt idx="142">
                  <c:v>-1.9335959999999999E-2</c:v>
                </c:pt>
                <c:pt idx="143">
                  <c:v>0.33662150000000002</c:v>
                </c:pt>
                <c:pt idx="144">
                  <c:v>0.38474989999999998</c:v>
                </c:pt>
                <c:pt idx="145">
                  <c:v>-0.15041180000000001</c:v>
                </c:pt>
                <c:pt idx="146">
                  <c:v>-0.15164830000000001</c:v>
                </c:pt>
                <c:pt idx="147">
                  <c:v>0.77460079999999998</c:v>
                </c:pt>
                <c:pt idx="148">
                  <c:v>1.8463020000000001</c:v>
                </c:pt>
                <c:pt idx="149">
                  <c:v>1.3357650000000001</c:v>
                </c:pt>
                <c:pt idx="150">
                  <c:v>-0.38323770000000001</c:v>
                </c:pt>
                <c:pt idx="151">
                  <c:v>-9.0058059999999995E-2</c:v>
                </c:pt>
                <c:pt idx="152">
                  <c:v>1.7643979999999999</c:v>
                </c:pt>
                <c:pt idx="153">
                  <c:v>2.0026649999999999</c:v>
                </c:pt>
                <c:pt idx="154">
                  <c:v>0.94515640000000001</c:v>
                </c:pt>
                <c:pt idx="155">
                  <c:v>0.94033429999999996</c:v>
                </c:pt>
                <c:pt idx="156">
                  <c:v>1.659737</c:v>
                </c:pt>
                <c:pt idx="157">
                  <c:v>0.56190839999999997</c:v>
                </c:pt>
                <c:pt idx="158">
                  <c:v>-0.9348687</c:v>
                </c:pt>
                <c:pt idx="159">
                  <c:v>0.23060459999999999</c:v>
                </c:pt>
                <c:pt idx="160">
                  <c:v>1.739873</c:v>
                </c:pt>
                <c:pt idx="161">
                  <c:v>0.89031179999999999</c:v>
                </c:pt>
                <c:pt idx="162">
                  <c:v>0.12072090000000001</c:v>
                </c:pt>
                <c:pt idx="163">
                  <c:v>1.345288</c:v>
                </c:pt>
                <c:pt idx="164">
                  <c:v>1.9759450000000001</c:v>
                </c:pt>
                <c:pt idx="165">
                  <c:v>0.77814000000000005</c:v>
                </c:pt>
                <c:pt idx="166">
                  <c:v>4.143346E-3</c:v>
                </c:pt>
                <c:pt idx="167">
                  <c:v>0.31100749999999999</c:v>
                </c:pt>
                <c:pt idx="168">
                  <c:v>0.2160398</c:v>
                </c:pt>
                <c:pt idx="169">
                  <c:v>-0.56603749999999997</c:v>
                </c:pt>
                <c:pt idx="170">
                  <c:v>-0.51313620000000004</c:v>
                </c:pt>
                <c:pt idx="171">
                  <c:v>0.65824479999999996</c:v>
                </c:pt>
                <c:pt idx="172">
                  <c:v>0.95681329999999998</c:v>
                </c:pt>
                <c:pt idx="173">
                  <c:v>0.56253399999999998</c:v>
                </c:pt>
                <c:pt idx="174">
                  <c:v>1.74149</c:v>
                </c:pt>
                <c:pt idx="175">
                  <c:v>3.1864849999999998</c:v>
                </c:pt>
                <c:pt idx="176">
                  <c:v>2.5294059999999998</c:v>
                </c:pt>
                <c:pt idx="177">
                  <c:v>1.4266319999999999</c:v>
                </c:pt>
                <c:pt idx="178">
                  <c:v>1.842244</c:v>
                </c:pt>
                <c:pt idx="179">
                  <c:v>2.7771119999999998</c:v>
                </c:pt>
                <c:pt idx="180">
                  <c:v>1.819251</c:v>
                </c:pt>
                <c:pt idx="181">
                  <c:v>-1.338139</c:v>
                </c:pt>
                <c:pt idx="182">
                  <c:v>-2.8478370000000002</c:v>
                </c:pt>
                <c:pt idx="183">
                  <c:v>-1.1339170000000001</c:v>
                </c:pt>
                <c:pt idx="184">
                  <c:v>-0.10888929999999999</c:v>
                </c:pt>
                <c:pt idx="185">
                  <c:v>-1.077661</c:v>
                </c:pt>
                <c:pt idx="186">
                  <c:v>-1.373872</c:v>
                </c:pt>
                <c:pt idx="187">
                  <c:v>-0.64986239999999995</c:v>
                </c:pt>
                <c:pt idx="188">
                  <c:v>-0.1128634</c:v>
                </c:pt>
                <c:pt idx="189">
                  <c:v>0.30040280000000003</c:v>
                </c:pt>
                <c:pt idx="190">
                  <c:v>1.0252349999999999</c:v>
                </c:pt>
                <c:pt idx="191">
                  <c:v>1.6055889999999999</c:v>
                </c:pt>
                <c:pt idx="192">
                  <c:v>0.93800380000000005</c:v>
                </c:pt>
                <c:pt idx="193">
                  <c:v>-4.722051E-2</c:v>
                </c:pt>
                <c:pt idx="194">
                  <c:v>0.3473832</c:v>
                </c:pt>
                <c:pt idx="195">
                  <c:v>0.34005970000000002</c:v>
                </c:pt>
                <c:pt idx="196">
                  <c:v>-1.6283369999999999</c:v>
                </c:pt>
                <c:pt idx="197">
                  <c:v>-2.4310019999999999</c:v>
                </c:pt>
                <c:pt idx="198">
                  <c:v>0.2196284</c:v>
                </c:pt>
                <c:pt idx="199">
                  <c:v>2.8552119999999999</c:v>
                </c:pt>
                <c:pt idx="200">
                  <c:v>2.3124229999999999</c:v>
                </c:pt>
                <c:pt idx="201">
                  <c:v>0.95828950000000002</c:v>
                </c:pt>
                <c:pt idx="202">
                  <c:v>0.50899260000000002</c:v>
                </c:pt>
                <c:pt idx="203">
                  <c:v>0.19064710000000001</c:v>
                </c:pt>
                <c:pt idx="204">
                  <c:v>0.30211329999999997</c:v>
                </c:pt>
                <c:pt idx="205">
                  <c:v>1.9812639999999999E-2</c:v>
                </c:pt>
                <c:pt idx="206">
                  <c:v>-0.27107389999999998</c:v>
                </c:pt>
                <c:pt idx="207">
                  <c:v>0.98663449999999997</c:v>
                </c:pt>
                <c:pt idx="208">
                  <c:v>2.0749399999999998</c:v>
                </c:pt>
                <c:pt idx="209">
                  <c:v>1.531857</c:v>
                </c:pt>
                <c:pt idx="210">
                  <c:v>0.7553571</c:v>
                </c:pt>
                <c:pt idx="211">
                  <c:v>1.14157</c:v>
                </c:pt>
                <c:pt idx="212">
                  <c:v>1.4953160000000001</c:v>
                </c:pt>
                <c:pt idx="213">
                  <c:v>0.87488270000000001</c:v>
                </c:pt>
                <c:pt idx="214">
                  <c:v>1.3012859999999999</c:v>
                </c:pt>
                <c:pt idx="215">
                  <c:v>2.776078</c:v>
                </c:pt>
                <c:pt idx="216">
                  <c:v>2.4876330000000002</c:v>
                </c:pt>
                <c:pt idx="217">
                  <c:v>0.71379000000000004</c:v>
                </c:pt>
                <c:pt idx="218">
                  <c:v>0.1161827</c:v>
                </c:pt>
                <c:pt idx="219">
                  <c:v>1.0579540000000001</c:v>
                </c:pt>
                <c:pt idx="220">
                  <c:v>1.57894</c:v>
                </c:pt>
                <c:pt idx="221">
                  <c:v>0.49851830000000003</c:v>
                </c:pt>
                <c:pt idx="222">
                  <c:v>-0.70983410000000002</c:v>
                </c:pt>
                <c:pt idx="223">
                  <c:v>-0.45625100000000002</c:v>
                </c:pt>
                <c:pt idx="224">
                  <c:v>3.837513E-2</c:v>
                </c:pt>
                <c:pt idx="225">
                  <c:v>-0.33584910000000001</c:v>
                </c:pt>
                <c:pt idx="226">
                  <c:v>-0.46854200000000001</c:v>
                </c:pt>
                <c:pt idx="227">
                  <c:v>-0.1496219</c:v>
                </c:pt>
                <c:pt idx="228">
                  <c:v>-3.6895240000000003E-2</c:v>
                </c:pt>
                <c:pt idx="229">
                  <c:v>0.56272060000000002</c:v>
                </c:pt>
                <c:pt idx="230">
                  <c:v>2.206696</c:v>
                </c:pt>
                <c:pt idx="231">
                  <c:v>3.5673940000000002</c:v>
                </c:pt>
                <c:pt idx="232">
                  <c:v>3.1536059999999999</c:v>
                </c:pt>
                <c:pt idx="233">
                  <c:v>1.6291329999999999</c:v>
                </c:pt>
                <c:pt idx="234">
                  <c:v>0.5300338</c:v>
                </c:pt>
                <c:pt idx="235">
                  <c:v>0.14413419999999999</c:v>
                </c:pt>
                <c:pt idx="236">
                  <c:v>0.13823160000000001</c:v>
                </c:pt>
                <c:pt idx="237">
                  <c:v>0.5287731</c:v>
                </c:pt>
                <c:pt idx="238">
                  <c:v>0.84574280000000002</c:v>
                </c:pt>
                <c:pt idx="239">
                  <c:v>0.65862719999999997</c:v>
                </c:pt>
                <c:pt idx="240">
                  <c:v>0.51292159999999998</c:v>
                </c:pt>
                <c:pt idx="241">
                  <c:v>-0.16159709999999999</c:v>
                </c:pt>
                <c:pt idx="242">
                  <c:v>-1.2995429999999999</c:v>
                </c:pt>
                <c:pt idx="243">
                  <c:v>-0.90302610000000005</c:v>
                </c:pt>
                <c:pt idx="244">
                  <c:v>2.5026530000000002E-2</c:v>
                </c:pt>
                <c:pt idx="245">
                  <c:v>-0.49716460000000001</c:v>
                </c:pt>
                <c:pt idx="246">
                  <c:v>-1.150712</c:v>
                </c:pt>
                <c:pt idx="247">
                  <c:v>-1.0477179999999999</c:v>
                </c:pt>
                <c:pt idx="248">
                  <c:v>-1.1807799999999999</c:v>
                </c:pt>
                <c:pt idx="249">
                  <c:v>-1.241884</c:v>
                </c:pt>
                <c:pt idx="250">
                  <c:v>-0.62278100000000003</c:v>
                </c:pt>
                <c:pt idx="251">
                  <c:v>-0.38286179999999997</c:v>
                </c:pt>
                <c:pt idx="252">
                  <c:v>-6.4621620000000005E-2</c:v>
                </c:pt>
                <c:pt idx="253">
                  <c:v>1.4323490000000001</c:v>
                </c:pt>
                <c:pt idx="254">
                  <c:v>2.3286359999999999</c:v>
                </c:pt>
                <c:pt idx="255">
                  <c:v>1.547212</c:v>
                </c:pt>
                <c:pt idx="256">
                  <c:v>0.84084809999999999</c:v>
                </c:pt>
                <c:pt idx="257">
                  <c:v>1.399011</c:v>
                </c:pt>
                <c:pt idx="258">
                  <c:v>1.7554959999999999</c:v>
                </c:pt>
                <c:pt idx="259">
                  <c:v>0.99057949999999995</c:v>
                </c:pt>
                <c:pt idx="260">
                  <c:v>0.76936990000000005</c:v>
                </c:pt>
                <c:pt idx="261">
                  <c:v>0.89228839999999998</c:v>
                </c:pt>
                <c:pt idx="262">
                  <c:v>1.6794989999999999E-2</c:v>
                </c:pt>
                <c:pt idx="263">
                  <c:v>-0.7232999</c:v>
                </c:pt>
                <c:pt idx="264">
                  <c:v>-0.47021200000000002</c:v>
                </c:pt>
                <c:pt idx="265">
                  <c:v>0.2480976</c:v>
                </c:pt>
                <c:pt idx="266">
                  <c:v>0.60212810000000005</c:v>
                </c:pt>
                <c:pt idx="267">
                  <c:v>0.13055939999999999</c:v>
                </c:pt>
                <c:pt idx="268">
                  <c:v>-0.1136387</c:v>
                </c:pt>
                <c:pt idx="269">
                  <c:v>0.44450420000000002</c:v>
                </c:pt>
                <c:pt idx="270">
                  <c:v>0.68999489999999997</c:v>
                </c:pt>
                <c:pt idx="271">
                  <c:v>0.4402857</c:v>
                </c:pt>
                <c:pt idx="272">
                  <c:v>0.40784700000000002</c:v>
                </c:pt>
                <c:pt idx="273">
                  <c:v>0.225719</c:v>
                </c:pt>
                <c:pt idx="274">
                  <c:v>0.16171269999999999</c:v>
                </c:pt>
                <c:pt idx="275">
                  <c:v>1.1458569999999999</c:v>
                </c:pt>
                <c:pt idx="276">
                  <c:v>1.7735259999999999</c:v>
                </c:pt>
                <c:pt idx="277">
                  <c:v>0.37581369999999997</c:v>
                </c:pt>
                <c:pt idx="278">
                  <c:v>-1.1073710000000001</c:v>
                </c:pt>
                <c:pt idx="279">
                  <c:v>-3.781984E-2</c:v>
                </c:pt>
                <c:pt idx="280">
                  <c:v>1.846152</c:v>
                </c:pt>
                <c:pt idx="281">
                  <c:v>1.861075</c:v>
                </c:pt>
                <c:pt idx="282">
                  <c:v>0.97817419999999999</c:v>
                </c:pt>
                <c:pt idx="283">
                  <c:v>0.4574879</c:v>
                </c:pt>
                <c:pt idx="284">
                  <c:v>-0.140793</c:v>
                </c:pt>
                <c:pt idx="285">
                  <c:v>-0.94764420000000005</c:v>
                </c:pt>
                <c:pt idx="286">
                  <c:v>-1.016383</c:v>
                </c:pt>
                <c:pt idx="287">
                  <c:v>0.1749742</c:v>
                </c:pt>
                <c:pt idx="288">
                  <c:v>1.37052</c:v>
                </c:pt>
                <c:pt idx="289">
                  <c:v>1.4868140000000001</c:v>
                </c:pt>
                <c:pt idx="290">
                  <c:v>1.3383370000000001</c:v>
                </c:pt>
                <c:pt idx="291">
                  <c:v>1.7435529999999999</c:v>
                </c:pt>
                <c:pt idx="292">
                  <c:v>1.7857590000000001</c:v>
                </c:pt>
                <c:pt idx="293">
                  <c:v>0.84448089999999998</c:v>
                </c:pt>
                <c:pt idx="294">
                  <c:v>0.2395109</c:v>
                </c:pt>
                <c:pt idx="295">
                  <c:v>0.93368649999999997</c:v>
                </c:pt>
                <c:pt idx="296">
                  <c:v>1.260489</c:v>
                </c:pt>
                <c:pt idx="297">
                  <c:v>7.2322510000000007E-2</c:v>
                </c:pt>
                <c:pt idx="298">
                  <c:v>-0.70803879999999997</c:v>
                </c:pt>
                <c:pt idx="299">
                  <c:v>-0.55579199999999995</c:v>
                </c:pt>
                <c:pt idx="300">
                  <c:v>-0.74994629999999995</c:v>
                </c:pt>
                <c:pt idx="301">
                  <c:v>-0.88682159999999999</c:v>
                </c:pt>
                <c:pt idx="302">
                  <c:v>-0.33324039999999999</c:v>
                </c:pt>
                <c:pt idx="303">
                  <c:v>0.15022720000000001</c:v>
                </c:pt>
                <c:pt idx="304">
                  <c:v>-0.275003</c:v>
                </c:pt>
                <c:pt idx="305">
                  <c:v>-0.59887349999999995</c:v>
                </c:pt>
                <c:pt idx="306">
                  <c:v>0.3521379</c:v>
                </c:pt>
                <c:pt idx="307">
                  <c:v>1.248726</c:v>
                </c:pt>
                <c:pt idx="308">
                  <c:v>0.5609054</c:v>
                </c:pt>
                <c:pt idx="309">
                  <c:v>-0.68113639999999998</c:v>
                </c:pt>
                <c:pt idx="310">
                  <c:v>-0.64018120000000001</c:v>
                </c:pt>
                <c:pt idx="311">
                  <c:v>0.66513199999999995</c:v>
                </c:pt>
                <c:pt idx="312">
                  <c:v>1.594435</c:v>
                </c:pt>
                <c:pt idx="313">
                  <c:v>0.65529999999999999</c:v>
                </c:pt>
                <c:pt idx="314">
                  <c:v>-0.77106680000000005</c:v>
                </c:pt>
                <c:pt idx="315">
                  <c:v>-0.50955740000000005</c:v>
                </c:pt>
                <c:pt idx="316">
                  <c:v>0.42534490000000003</c:v>
                </c:pt>
                <c:pt idx="317">
                  <c:v>1.1313409999999999</c:v>
                </c:pt>
                <c:pt idx="318">
                  <c:v>1.8715729999999999</c:v>
                </c:pt>
                <c:pt idx="319">
                  <c:v>2.3332359999999999</c:v>
                </c:pt>
                <c:pt idx="320">
                  <c:v>2.281587</c:v>
                </c:pt>
                <c:pt idx="321">
                  <c:v>1.3578479999999999</c:v>
                </c:pt>
                <c:pt idx="322">
                  <c:v>0.40487099999999998</c:v>
                </c:pt>
                <c:pt idx="323">
                  <c:v>0.80651669999999998</c:v>
                </c:pt>
                <c:pt idx="324">
                  <c:v>1.5027809999999999</c:v>
                </c:pt>
                <c:pt idx="325">
                  <c:v>1.3298449999999999</c:v>
                </c:pt>
                <c:pt idx="326">
                  <c:v>1.0019670000000001</c:v>
                </c:pt>
                <c:pt idx="327">
                  <c:v>0.57969959999999998</c:v>
                </c:pt>
                <c:pt idx="328">
                  <c:v>-0.1096216</c:v>
                </c:pt>
                <c:pt idx="329">
                  <c:v>-0.97891099999999998</c:v>
                </c:pt>
                <c:pt idx="330">
                  <c:v>-2.3017690000000002</c:v>
                </c:pt>
                <c:pt idx="331">
                  <c:v>-2.6653539999999998</c:v>
                </c:pt>
                <c:pt idx="332">
                  <c:v>-1.268397</c:v>
                </c:pt>
                <c:pt idx="333">
                  <c:v>1.2790050000000001E-2</c:v>
                </c:pt>
                <c:pt idx="334">
                  <c:v>0.45645849999999999</c:v>
                </c:pt>
                <c:pt idx="335">
                  <c:v>0.69881479999999996</c:v>
                </c:pt>
                <c:pt idx="336">
                  <c:v>0.8637416</c:v>
                </c:pt>
                <c:pt idx="337">
                  <c:v>0.50712539999999995</c:v>
                </c:pt>
                <c:pt idx="338">
                  <c:v>-0.70972590000000002</c:v>
                </c:pt>
                <c:pt idx="339">
                  <c:v>-1.516157</c:v>
                </c:pt>
                <c:pt idx="340">
                  <c:v>-1.0542450000000001</c:v>
                </c:pt>
                <c:pt idx="341">
                  <c:v>4.4647199999999998E-2</c:v>
                </c:pt>
                <c:pt idx="342">
                  <c:v>1.4130799999999999</c:v>
                </c:pt>
                <c:pt idx="343">
                  <c:v>1.865394</c:v>
                </c:pt>
                <c:pt idx="344">
                  <c:v>0.71326489999999998</c:v>
                </c:pt>
                <c:pt idx="345">
                  <c:v>-0.4004568</c:v>
                </c:pt>
                <c:pt idx="346">
                  <c:v>3.4523230000000002E-2</c:v>
                </c:pt>
                <c:pt idx="347">
                  <c:v>0.92176469999999999</c:v>
                </c:pt>
                <c:pt idx="348">
                  <c:v>8.0463740000000006E-2</c:v>
                </c:pt>
                <c:pt idx="349">
                  <c:v>-1.106625</c:v>
                </c:pt>
                <c:pt idx="350">
                  <c:v>-0.60132189999999996</c:v>
                </c:pt>
                <c:pt idx="351">
                  <c:v>7.2109740000000005E-2</c:v>
                </c:pt>
                <c:pt idx="352">
                  <c:v>-0.56171420000000005</c:v>
                </c:pt>
                <c:pt idx="353">
                  <c:v>-2.137524</c:v>
                </c:pt>
                <c:pt idx="354">
                  <c:v>-2.828004</c:v>
                </c:pt>
                <c:pt idx="355">
                  <c:v>-1.8155319999999999</c:v>
                </c:pt>
                <c:pt idx="356">
                  <c:v>-0.85706190000000004</c:v>
                </c:pt>
                <c:pt idx="357">
                  <c:v>-0.61757280000000003</c:v>
                </c:pt>
                <c:pt idx="358">
                  <c:v>-0.72542870000000004</c:v>
                </c:pt>
                <c:pt idx="359">
                  <c:v>-1.0154069999999999</c:v>
                </c:pt>
                <c:pt idx="360">
                  <c:v>-0.30813689999999999</c:v>
                </c:pt>
                <c:pt idx="361">
                  <c:v>1.556346</c:v>
                </c:pt>
                <c:pt idx="362">
                  <c:v>2.8481350000000001</c:v>
                </c:pt>
                <c:pt idx="363">
                  <c:v>2.3071030000000001</c:v>
                </c:pt>
                <c:pt idx="364">
                  <c:v>1.2736590000000001</c:v>
                </c:pt>
                <c:pt idx="365">
                  <c:v>1.069793</c:v>
                </c:pt>
                <c:pt idx="366">
                  <c:v>0.56630239999999998</c:v>
                </c:pt>
                <c:pt idx="367">
                  <c:v>0.57052789999999998</c:v>
                </c:pt>
                <c:pt idx="368">
                  <c:v>1.314263</c:v>
                </c:pt>
                <c:pt idx="369">
                  <c:v>1.138838</c:v>
                </c:pt>
                <c:pt idx="370">
                  <c:v>1.1741189999999999</c:v>
                </c:pt>
                <c:pt idx="371">
                  <c:v>1.4844459999999999</c:v>
                </c:pt>
                <c:pt idx="372">
                  <c:v>0.76781600000000005</c:v>
                </c:pt>
                <c:pt idx="373">
                  <c:v>-0.28313430000000001</c:v>
                </c:pt>
                <c:pt idx="374">
                  <c:v>-0.44152160000000001</c:v>
                </c:pt>
                <c:pt idx="375">
                  <c:v>0.12993350000000001</c:v>
                </c:pt>
                <c:pt idx="376">
                  <c:v>0.2575076</c:v>
                </c:pt>
                <c:pt idx="377">
                  <c:v>-0.19977130000000001</c:v>
                </c:pt>
                <c:pt idx="378">
                  <c:v>-0.77576219999999996</c:v>
                </c:pt>
                <c:pt idx="379">
                  <c:v>-0.76462850000000004</c:v>
                </c:pt>
                <c:pt idx="380">
                  <c:v>0.40248479999999998</c:v>
                </c:pt>
                <c:pt idx="381">
                  <c:v>1.7287459999999999</c:v>
                </c:pt>
                <c:pt idx="382">
                  <c:v>1.5535190000000001</c:v>
                </c:pt>
                <c:pt idx="383">
                  <c:v>0.2644823</c:v>
                </c:pt>
                <c:pt idx="384">
                  <c:v>-0.58607589999999998</c:v>
                </c:pt>
                <c:pt idx="385">
                  <c:v>-1.0374840000000001</c:v>
                </c:pt>
                <c:pt idx="386">
                  <c:v>-0.60085049999999995</c:v>
                </c:pt>
                <c:pt idx="387">
                  <c:v>1.3602529999999999</c:v>
                </c:pt>
                <c:pt idx="388">
                  <c:v>3.0121479999999998</c:v>
                </c:pt>
                <c:pt idx="389">
                  <c:v>2.9562750000000002</c:v>
                </c:pt>
                <c:pt idx="390">
                  <c:v>2.0073310000000002</c:v>
                </c:pt>
                <c:pt idx="391">
                  <c:v>0.77988219999999997</c:v>
                </c:pt>
                <c:pt idx="392">
                  <c:v>-0.84521349999999995</c:v>
                </c:pt>
                <c:pt idx="393">
                  <c:v>-1.7129449999999999</c:v>
                </c:pt>
                <c:pt idx="394">
                  <c:v>-1.110778</c:v>
                </c:pt>
                <c:pt idx="395">
                  <c:v>-0.71823709999999996</c:v>
                </c:pt>
                <c:pt idx="396">
                  <c:v>-1.5407299999999999</c:v>
                </c:pt>
                <c:pt idx="397">
                  <c:v>-2.1340240000000001</c:v>
                </c:pt>
                <c:pt idx="398">
                  <c:v>-0.99389349999999999</c:v>
                </c:pt>
                <c:pt idx="399">
                  <c:v>0.82136070000000005</c:v>
                </c:pt>
                <c:pt idx="400">
                  <c:v>1.2410730000000001</c:v>
                </c:pt>
                <c:pt idx="401">
                  <c:v>4.8509370000000003E-2</c:v>
                </c:pt>
                <c:pt idx="402">
                  <c:v>-0.74646409999999996</c:v>
                </c:pt>
                <c:pt idx="403">
                  <c:v>2.6231089999999999E-2</c:v>
                </c:pt>
                <c:pt idx="404">
                  <c:v>0.58961520000000001</c:v>
                </c:pt>
                <c:pt idx="405">
                  <c:v>-0.19848640000000001</c:v>
                </c:pt>
                <c:pt idx="406">
                  <c:v>-1.6977249999999999</c:v>
                </c:pt>
                <c:pt idx="407">
                  <c:v>-2.413805</c:v>
                </c:pt>
                <c:pt idx="408">
                  <c:v>-1.432509</c:v>
                </c:pt>
                <c:pt idx="409">
                  <c:v>-0.57136880000000001</c:v>
                </c:pt>
                <c:pt idx="410">
                  <c:v>-0.71542399999999995</c:v>
                </c:pt>
                <c:pt idx="411">
                  <c:v>-0.56646819999999998</c:v>
                </c:pt>
                <c:pt idx="412">
                  <c:v>0.38081720000000002</c:v>
                </c:pt>
                <c:pt idx="413">
                  <c:v>1.7659320000000001</c:v>
                </c:pt>
                <c:pt idx="414">
                  <c:v>2.0675400000000002</c:v>
                </c:pt>
                <c:pt idx="415">
                  <c:v>1.032348</c:v>
                </c:pt>
                <c:pt idx="416">
                  <c:v>1.1175740000000001</c:v>
                </c:pt>
                <c:pt idx="417">
                  <c:v>2.0093130000000001</c:v>
                </c:pt>
                <c:pt idx="418">
                  <c:v>1.502224</c:v>
                </c:pt>
                <c:pt idx="419">
                  <c:v>0.66358660000000003</c:v>
                </c:pt>
                <c:pt idx="420">
                  <c:v>0.63565380000000005</c:v>
                </c:pt>
                <c:pt idx="421">
                  <c:v>0.25252550000000001</c:v>
                </c:pt>
                <c:pt idx="422">
                  <c:v>-0.7285161</c:v>
                </c:pt>
                <c:pt idx="423">
                  <c:v>-0.9120374</c:v>
                </c:pt>
                <c:pt idx="424">
                  <c:v>-0.24102270000000001</c:v>
                </c:pt>
                <c:pt idx="425">
                  <c:v>-0.31922790000000001</c:v>
                </c:pt>
                <c:pt idx="426">
                  <c:v>-0.89068320000000001</c:v>
                </c:pt>
                <c:pt idx="427">
                  <c:v>-0.52118699999999996</c:v>
                </c:pt>
                <c:pt idx="428">
                  <c:v>0.2323335</c:v>
                </c:pt>
                <c:pt idx="429">
                  <c:v>-1.3811749999999999E-3</c:v>
                </c:pt>
                <c:pt idx="430">
                  <c:v>-0.49863879999999999</c:v>
                </c:pt>
                <c:pt idx="431">
                  <c:v>0.23603740000000001</c:v>
                </c:pt>
                <c:pt idx="432">
                  <c:v>0.75966359999999999</c:v>
                </c:pt>
                <c:pt idx="433">
                  <c:v>-0.29851519999999998</c:v>
                </c:pt>
                <c:pt idx="434">
                  <c:v>-1.087094</c:v>
                </c:pt>
                <c:pt idx="435">
                  <c:v>-0.66998279999999999</c:v>
                </c:pt>
                <c:pt idx="436">
                  <c:v>-0.4228497</c:v>
                </c:pt>
                <c:pt idx="437">
                  <c:v>-0.75108459999999999</c:v>
                </c:pt>
                <c:pt idx="438">
                  <c:v>-0.73002579999999995</c:v>
                </c:pt>
                <c:pt idx="439">
                  <c:v>-0.15640129999999999</c:v>
                </c:pt>
                <c:pt idx="440">
                  <c:v>0.23386870000000001</c:v>
                </c:pt>
                <c:pt idx="441">
                  <c:v>0.4140123</c:v>
                </c:pt>
                <c:pt idx="442">
                  <c:v>0.78832829999999998</c:v>
                </c:pt>
                <c:pt idx="443">
                  <c:v>0.94403179999999998</c:v>
                </c:pt>
                <c:pt idx="444">
                  <c:v>0.68842490000000001</c:v>
                </c:pt>
                <c:pt idx="445">
                  <c:v>0.43343759999999998</c:v>
                </c:pt>
                <c:pt idx="446">
                  <c:v>0.87287550000000003</c:v>
                </c:pt>
                <c:pt idx="447">
                  <c:v>1.823499</c:v>
                </c:pt>
                <c:pt idx="448">
                  <c:v>1.6131770000000001</c:v>
                </c:pt>
                <c:pt idx="449">
                  <c:v>2.9437479999999999E-2</c:v>
                </c:pt>
                <c:pt idx="450">
                  <c:v>-1.0963689999999999</c:v>
                </c:pt>
                <c:pt idx="451">
                  <c:v>-0.86681739999999996</c:v>
                </c:pt>
                <c:pt idx="452">
                  <c:v>-0.61951440000000002</c:v>
                </c:pt>
                <c:pt idx="453">
                  <c:v>-1.408582</c:v>
                </c:pt>
                <c:pt idx="454">
                  <c:v>-0.97158469999999997</c:v>
                </c:pt>
                <c:pt idx="455">
                  <c:v>1.271746</c:v>
                </c:pt>
                <c:pt idx="456">
                  <c:v>1.510432</c:v>
                </c:pt>
                <c:pt idx="457">
                  <c:v>-0.37749129999999997</c:v>
                </c:pt>
                <c:pt idx="458">
                  <c:v>-0.99147010000000002</c:v>
                </c:pt>
                <c:pt idx="459">
                  <c:v>0.1084282</c:v>
                </c:pt>
                <c:pt idx="460">
                  <c:v>1.0990759999999999</c:v>
                </c:pt>
                <c:pt idx="461">
                  <c:v>0.53221379999999996</c:v>
                </c:pt>
                <c:pt idx="462">
                  <c:v>-0.99476949999999997</c:v>
                </c:pt>
                <c:pt idx="463">
                  <c:v>-1.841574</c:v>
                </c:pt>
                <c:pt idx="464">
                  <c:v>-1.7837609999999999</c:v>
                </c:pt>
                <c:pt idx="465">
                  <c:v>-1.5222230000000001</c:v>
                </c:pt>
                <c:pt idx="466">
                  <c:v>-1.401607</c:v>
                </c:pt>
                <c:pt idx="467">
                  <c:v>-1.1915089999999999</c:v>
                </c:pt>
                <c:pt idx="468">
                  <c:v>-0.34918860000000002</c:v>
                </c:pt>
                <c:pt idx="469">
                  <c:v>0.57398629999999995</c:v>
                </c:pt>
                <c:pt idx="470">
                  <c:v>0.37711440000000002</c:v>
                </c:pt>
                <c:pt idx="471">
                  <c:v>-0.26614870000000002</c:v>
                </c:pt>
                <c:pt idx="472">
                  <c:v>-0.22163720000000001</c:v>
                </c:pt>
                <c:pt idx="473">
                  <c:v>0.35109469999999998</c:v>
                </c:pt>
                <c:pt idx="474">
                  <c:v>0.50991649999999999</c:v>
                </c:pt>
                <c:pt idx="475">
                  <c:v>-0.38407360000000001</c:v>
                </c:pt>
                <c:pt idx="476">
                  <c:v>-0.93574190000000002</c:v>
                </c:pt>
                <c:pt idx="477">
                  <c:v>-0.57745610000000003</c:v>
                </c:pt>
                <c:pt idx="478">
                  <c:v>-0.76320840000000001</c:v>
                </c:pt>
                <c:pt idx="479">
                  <c:v>-1.0735330000000001</c:v>
                </c:pt>
                <c:pt idx="480">
                  <c:v>-0.56712180000000001</c:v>
                </c:pt>
                <c:pt idx="481">
                  <c:v>0.1286003</c:v>
                </c:pt>
                <c:pt idx="482">
                  <c:v>0.32753480000000001</c:v>
                </c:pt>
                <c:pt idx="483">
                  <c:v>0.12518270000000001</c:v>
                </c:pt>
                <c:pt idx="484">
                  <c:v>0.37868089999999999</c:v>
                </c:pt>
                <c:pt idx="485">
                  <c:v>0.91331240000000002</c:v>
                </c:pt>
                <c:pt idx="486">
                  <c:v>0.66600839999999994</c:v>
                </c:pt>
                <c:pt idx="487">
                  <c:v>0.2941009</c:v>
                </c:pt>
                <c:pt idx="488">
                  <c:v>1.0429189999999999</c:v>
                </c:pt>
                <c:pt idx="489">
                  <c:v>1.4155420000000001</c:v>
                </c:pt>
                <c:pt idx="490">
                  <c:v>0.24708369999999999</c:v>
                </c:pt>
                <c:pt idx="491">
                  <c:v>-0.14962320000000001</c:v>
                </c:pt>
                <c:pt idx="492">
                  <c:v>0.83553149999999998</c:v>
                </c:pt>
                <c:pt idx="493">
                  <c:v>1.1254930000000001</c:v>
                </c:pt>
                <c:pt idx="494">
                  <c:v>0.48829030000000001</c:v>
                </c:pt>
                <c:pt idx="495">
                  <c:v>-9.516521E-2</c:v>
                </c:pt>
                <c:pt idx="496">
                  <c:v>-1.2464310000000001</c:v>
                </c:pt>
                <c:pt idx="497">
                  <c:v>-2.5980259999999999</c:v>
                </c:pt>
                <c:pt idx="498">
                  <c:v>-1.7461089999999999</c:v>
                </c:pt>
                <c:pt idx="499">
                  <c:v>0.53104039999999997</c:v>
                </c:pt>
                <c:pt idx="500">
                  <c:v>1.0978380000000001</c:v>
                </c:pt>
                <c:pt idx="501">
                  <c:v>0.1487657</c:v>
                </c:pt>
                <c:pt idx="502">
                  <c:v>8.4012160000000002E-2</c:v>
                </c:pt>
                <c:pt idx="503">
                  <c:v>0.86248389999999997</c:v>
                </c:pt>
                <c:pt idx="504">
                  <c:v>0.90613659999999996</c:v>
                </c:pt>
                <c:pt idx="505">
                  <c:v>0.22411139999999999</c:v>
                </c:pt>
                <c:pt idx="506">
                  <c:v>-0.15296680000000001</c:v>
                </c:pt>
                <c:pt idx="507">
                  <c:v>-6.9772690000000004E-3</c:v>
                </c:pt>
                <c:pt idx="508">
                  <c:v>-0.63768440000000004</c:v>
                </c:pt>
                <c:pt idx="509">
                  <c:v>-1.8414680000000001</c:v>
                </c:pt>
                <c:pt idx="510">
                  <c:v>-1.275571</c:v>
                </c:pt>
                <c:pt idx="511">
                  <c:v>0.1194703</c:v>
                </c:pt>
                <c:pt idx="512">
                  <c:v>7.3024720000000001E-2</c:v>
                </c:pt>
                <c:pt idx="513">
                  <c:v>-0.1204448</c:v>
                </c:pt>
                <c:pt idx="514">
                  <c:v>0.5108066</c:v>
                </c:pt>
                <c:pt idx="515">
                  <c:v>1.2445759999999999</c:v>
                </c:pt>
                <c:pt idx="516">
                  <c:v>1.89927</c:v>
                </c:pt>
                <c:pt idx="517">
                  <c:v>1.7570159999999999</c:v>
                </c:pt>
                <c:pt idx="518">
                  <c:v>1.310087</c:v>
                </c:pt>
                <c:pt idx="519">
                  <c:v>2.057474</c:v>
                </c:pt>
                <c:pt idx="520">
                  <c:v>2.5491809999999999</c:v>
                </c:pt>
                <c:pt idx="521">
                  <c:v>1.2555050000000001</c:v>
                </c:pt>
                <c:pt idx="522">
                  <c:v>-0.37697799999999998</c:v>
                </c:pt>
                <c:pt idx="523">
                  <c:v>-1.0144029999999999</c:v>
                </c:pt>
                <c:pt idx="524">
                  <c:v>-1.071062</c:v>
                </c:pt>
                <c:pt idx="525">
                  <c:v>-0.79831249999999998</c:v>
                </c:pt>
                <c:pt idx="526">
                  <c:v>-4.2564440000000002E-2</c:v>
                </c:pt>
                <c:pt idx="527">
                  <c:v>0.68727579999999999</c:v>
                </c:pt>
                <c:pt idx="528">
                  <c:v>1.215471</c:v>
                </c:pt>
                <c:pt idx="529">
                  <c:v>1.240742</c:v>
                </c:pt>
                <c:pt idx="530">
                  <c:v>0.65350059999999999</c:v>
                </c:pt>
                <c:pt idx="531">
                  <c:v>0.20597309999999999</c:v>
                </c:pt>
                <c:pt idx="532">
                  <c:v>-0.1732224</c:v>
                </c:pt>
                <c:pt idx="533">
                  <c:v>-0.19839770000000001</c:v>
                </c:pt>
                <c:pt idx="534">
                  <c:v>0.30808170000000001</c:v>
                </c:pt>
                <c:pt idx="535">
                  <c:v>-0.1181851</c:v>
                </c:pt>
                <c:pt idx="536">
                  <c:v>-1.3131949999999999</c:v>
                </c:pt>
                <c:pt idx="537">
                  <c:v>-1.0703290000000001</c:v>
                </c:pt>
                <c:pt idx="538">
                  <c:v>0.34161780000000003</c:v>
                </c:pt>
                <c:pt idx="539">
                  <c:v>0.51981869999999997</c:v>
                </c:pt>
                <c:pt idx="540">
                  <c:v>-0.13296089999999999</c:v>
                </c:pt>
                <c:pt idx="541">
                  <c:v>0.50417109999999998</c:v>
                </c:pt>
                <c:pt idx="542">
                  <c:v>1.6301859999999999</c:v>
                </c:pt>
                <c:pt idx="543">
                  <c:v>1.234054</c:v>
                </c:pt>
                <c:pt idx="544">
                  <c:v>0.17633489999999999</c:v>
                </c:pt>
                <c:pt idx="545">
                  <c:v>0.36836920000000001</c:v>
                </c:pt>
                <c:pt idx="546">
                  <c:v>0.97595880000000002</c:v>
                </c:pt>
                <c:pt idx="547">
                  <c:v>0.46057949999999998</c:v>
                </c:pt>
                <c:pt idx="548">
                  <c:v>-0.36020210000000003</c:v>
                </c:pt>
                <c:pt idx="549">
                  <c:v>-0.14994489999999999</c:v>
                </c:pt>
                <c:pt idx="550">
                  <c:v>1.041431</c:v>
                </c:pt>
                <c:pt idx="551">
                  <c:v>1.9555959999999999</c:v>
                </c:pt>
                <c:pt idx="552">
                  <c:v>1.4838640000000001</c:v>
                </c:pt>
                <c:pt idx="553">
                  <c:v>-0.18895680000000001</c:v>
                </c:pt>
                <c:pt idx="554">
                  <c:v>-1.1406700000000001</c:v>
                </c:pt>
                <c:pt idx="555">
                  <c:v>0.41062749999999998</c:v>
                </c:pt>
                <c:pt idx="556">
                  <c:v>2.4943460000000002</c:v>
                </c:pt>
                <c:pt idx="557">
                  <c:v>2.3385630000000002</c:v>
                </c:pt>
                <c:pt idx="558">
                  <c:v>0.96699749999999995</c:v>
                </c:pt>
                <c:pt idx="559">
                  <c:v>0.33102749999999997</c:v>
                </c:pt>
                <c:pt idx="560">
                  <c:v>-0.22289149999999999</c:v>
                </c:pt>
                <c:pt idx="561">
                  <c:v>-1.2841830000000001</c:v>
                </c:pt>
                <c:pt idx="562">
                  <c:v>-1.521112</c:v>
                </c:pt>
                <c:pt idx="563">
                  <c:v>-0.75700190000000001</c:v>
                </c:pt>
                <c:pt idx="564">
                  <c:v>-2.412549E-4</c:v>
                </c:pt>
                <c:pt idx="565">
                  <c:v>0.66526830000000003</c:v>
                </c:pt>
                <c:pt idx="566">
                  <c:v>1.31423</c:v>
                </c:pt>
                <c:pt idx="567">
                  <c:v>1.1236759999999999</c:v>
                </c:pt>
                <c:pt idx="568">
                  <c:v>-0.42989690000000003</c:v>
                </c:pt>
                <c:pt idx="569">
                  <c:v>-1.526033</c:v>
                </c:pt>
              </c:numCache>
            </c:numRef>
          </c:xVal>
          <c:yVal>
            <c:numRef>
              <c:f>'HBM IV Curves Data'!$Y$5:$Y$574</c:f>
              <c:numCache>
                <c:formatCode>General</c:formatCode>
                <c:ptCount val="570"/>
                <c:pt idx="0">
                  <c:v>0.299788</c:v>
                </c:pt>
                <c:pt idx="1">
                  <c:v>0.28607369999999999</c:v>
                </c:pt>
                <c:pt idx="2">
                  <c:v>0.27125969999999999</c:v>
                </c:pt>
                <c:pt idx="3">
                  <c:v>0.2750996</c:v>
                </c:pt>
                <c:pt idx="4">
                  <c:v>0.2883288</c:v>
                </c:pt>
                <c:pt idx="5">
                  <c:v>0.30429089999999998</c:v>
                </c:pt>
                <c:pt idx="6">
                  <c:v>0.31292389999999998</c:v>
                </c:pt>
                <c:pt idx="7">
                  <c:v>0.2969</c:v>
                </c:pt>
                <c:pt idx="8">
                  <c:v>0.27544000000000002</c:v>
                </c:pt>
                <c:pt idx="9">
                  <c:v>0.27046740000000002</c:v>
                </c:pt>
                <c:pt idx="10">
                  <c:v>0.27290320000000001</c:v>
                </c:pt>
                <c:pt idx="11">
                  <c:v>0.27468569999999998</c:v>
                </c:pt>
                <c:pt idx="12">
                  <c:v>0.2753949</c:v>
                </c:pt>
                <c:pt idx="13">
                  <c:v>0.27546989999999999</c:v>
                </c:pt>
                <c:pt idx="14">
                  <c:v>0.27682649999999998</c:v>
                </c:pt>
                <c:pt idx="15">
                  <c:v>0.28000960000000003</c:v>
                </c:pt>
                <c:pt idx="16">
                  <c:v>0.28336939999999999</c:v>
                </c:pt>
                <c:pt idx="17">
                  <c:v>0.28372720000000001</c:v>
                </c:pt>
                <c:pt idx="18">
                  <c:v>0.2781961</c:v>
                </c:pt>
                <c:pt idx="19">
                  <c:v>0.26680500000000001</c:v>
                </c:pt>
                <c:pt idx="20">
                  <c:v>0.25812879999999999</c:v>
                </c:pt>
                <c:pt idx="21">
                  <c:v>0.26127430000000001</c:v>
                </c:pt>
                <c:pt idx="22">
                  <c:v>0.26837810000000001</c:v>
                </c:pt>
                <c:pt idx="23">
                  <c:v>0.26875329999999997</c:v>
                </c:pt>
                <c:pt idx="24">
                  <c:v>0.26994109999999999</c:v>
                </c:pt>
                <c:pt idx="25">
                  <c:v>0.2699357</c:v>
                </c:pt>
                <c:pt idx="26">
                  <c:v>0.25335679999999999</c:v>
                </c:pt>
                <c:pt idx="27">
                  <c:v>0.23587849999999999</c:v>
                </c:pt>
                <c:pt idx="28">
                  <c:v>0.23883950000000001</c:v>
                </c:pt>
                <c:pt idx="29">
                  <c:v>0.25031409999999998</c:v>
                </c:pt>
                <c:pt idx="30">
                  <c:v>0.25471129999999997</c:v>
                </c:pt>
                <c:pt idx="31">
                  <c:v>0.2484016</c:v>
                </c:pt>
                <c:pt idx="32">
                  <c:v>0.24325479999999999</c:v>
                </c:pt>
                <c:pt idx="33">
                  <c:v>0.25329469999999998</c:v>
                </c:pt>
                <c:pt idx="34">
                  <c:v>0.26096770000000002</c:v>
                </c:pt>
                <c:pt idx="35">
                  <c:v>0.25178840000000002</c:v>
                </c:pt>
                <c:pt idx="36">
                  <c:v>0.2487105</c:v>
                </c:pt>
                <c:pt idx="37">
                  <c:v>0.25492019999999999</c:v>
                </c:pt>
                <c:pt idx="38">
                  <c:v>0.24470800000000001</c:v>
                </c:pt>
                <c:pt idx="39">
                  <c:v>0.22870470000000001</c:v>
                </c:pt>
                <c:pt idx="40">
                  <c:v>0.22812470000000001</c:v>
                </c:pt>
                <c:pt idx="41">
                  <c:v>0.23427339999999999</c:v>
                </c:pt>
                <c:pt idx="42">
                  <c:v>0.2382937</c:v>
                </c:pt>
                <c:pt idx="43">
                  <c:v>0.23973839999999999</c:v>
                </c:pt>
                <c:pt idx="44">
                  <c:v>0.2414113</c:v>
                </c:pt>
                <c:pt idx="45">
                  <c:v>0.24172930000000001</c:v>
                </c:pt>
                <c:pt idx="46">
                  <c:v>0.2330602</c:v>
                </c:pt>
                <c:pt idx="47">
                  <c:v>0.22062590000000001</c:v>
                </c:pt>
                <c:pt idx="48">
                  <c:v>0.21496879999999999</c:v>
                </c:pt>
                <c:pt idx="49">
                  <c:v>0.2153872</c:v>
                </c:pt>
                <c:pt idx="50">
                  <c:v>0.21637600000000001</c:v>
                </c:pt>
                <c:pt idx="51">
                  <c:v>0.21647089999999999</c:v>
                </c:pt>
                <c:pt idx="52">
                  <c:v>0.21524070000000001</c:v>
                </c:pt>
                <c:pt idx="53">
                  <c:v>0.2140003</c:v>
                </c:pt>
                <c:pt idx="54">
                  <c:v>0.21849440000000001</c:v>
                </c:pt>
                <c:pt idx="55">
                  <c:v>0.2255674</c:v>
                </c:pt>
                <c:pt idx="56">
                  <c:v>0.2249631</c:v>
                </c:pt>
                <c:pt idx="57">
                  <c:v>0.21536569999999999</c:v>
                </c:pt>
                <c:pt idx="58">
                  <c:v>0.20710029999999999</c:v>
                </c:pt>
                <c:pt idx="59">
                  <c:v>0.206654</c:v>
                </c:pt>
                <c:pt idx="60">
                  <c:v>0.20827850000000001</c:v>
                </c:pt>
                <c:pt idx="61">
                  <c:v>0.21158350000000001</c:v>
                </c:pt>
                <c:pt idx="62">
                  <c:v>0.21141280000000001</c:v>
                </c:pt>
                <c:pt idx="63">
                  <c:v>0.19933790000000001</c:v>
                </c:pt>
                <c:pt idx="64">
                  <c:v>0.19431999999999999</c:v>
                </c:pt>
                <c:pt idx="65">
                  <c:v>0.20435049999999999</c:v>
                </c:pt>
                <c:pt idx="66">
                  <c:v>0.2058739</c:v>
                </c:pt>
                <c:pt idx="67">
                  <c:v>0.194938</c:v>
                </c:pt>
                <c:pt idx="68">
                  <c:v>0.18704200000000001</c:v>
                </c:pt>
                <c:pt idx="69">
                  <c:v>0.18821869999999999</c:v>
                </c:pt>
                <c:pt idx="70">
                  <c:v>0.19533500000000001</c:v>
                </c:pt>
                <c:pt idx="71">
                  <c:v>0.20200650000000001</c:v>
                </c:pt>
                <c:pt idx="72">
                  <c:v>0.20612220000000001</c:v>
                </c:pt>
                <c:pt idx="73">
                  <c:v>0.20954819999999999</c:v>
                </c:pt>
                <c:pt idx="74">
                  <c:v>0.21074850000000001</c:v>
                </c:pt>
                <c:pt idx="75">
                  <c:v>0.2069105</c:v>
                </c:pt>
                <c:pt idx="76">
                  <c:v>0.1982688</c:v>
                </c:pt>
                <c:pt idx="77">
                  <c:v>0.1876198</c:v>
                </c:pt>
                <c:pt idx="78">
                  <c:v>0.17866370000000001</c:v>
                </c:pt>
                <c:pt idx="79">
                  <c:v>0.1782878</c:v>
                </c:pt>
                <c:pt idx="80">
                  <c:v>0.19561519999999999</c:v>
                </c:pt>
                <c:pt idx="81">
                  <c:v>0.21308579999999999</c:v>
                </c:pt>
                <c:pt idx="82">
                  <c:v>0.20381260000000001</c:v>
                </c:pt>
                <c:pt idx="83">
                  <c:v>0.18774750000000001</c:v>
                </c:pt>
                <c:pt idx="84">
                  <c:v>0.18643129999999999</c:v>
                </c:pt>
                <c:pt idx="85">
                  <c:v>0.18288570000000001</c:v>
                </c:pt>
                <c:pt idx="86">
                  <c:v>0.17163809999999999</c:v>
                </c:pt>
                <c:pt idx="87">
                  <c:v>0.1667903</c:v>
                </c:pt>
                <c:pt idx="88">
                  <c:v>0.17167779999999999</c:v>
                </c:pt>
                <c:pt idx="89">
                  <c:v>0.17534459999999999</c:v>
                </c:pt>
                <c:pt idx="90">
                  <c:v>0.16733590000000001</c:v>
                </c:pt>
                <c:pt idx="91">
                  <c:v>0.15467069999999999</c:v>
                </c:pt>
                <c:pt idx="92">
                  <c:v>0.1584064</c:v>
                </c:pt>
                <c:pt idx="93">
                  <c:v>0.1802433</c:v>
                </c:pt>
                <c:pt idx="94">
                  <c:v>0.19290209999999999</c:v>
                </c:pt>
                <c:pt idx="95">
                  <c:v>0.1848224</c:v>
                </c:pt>
                <c:pt idx="96">
                  <c:v>0.17518139999999999</c:v>
                </c:pt>
                <c:pt idx="97">
                  <c:v>0.1721617</c:v>
                </c:pt>
                <c:pt idx="98">
                  <c:v>0.1671299</c:v>
                </c:pt>
                <c:pt idx="99">
                  <c:v>0.1651794</c:v>
                </c:pt>
                <c:pt idx="100">
                  <c:v>0.17244719999999999</c:v>
                </c:pt>
                <c:pt idx="101">
                  <c:v>0.179093</c:v>
                </c:pt>
                <c:pt idx="102">
                  <c:v>0.17258219999999999</c:v>
                </c:pt>
                <c:pt idx="103">
                  <c:v>0.15263109999999999</c:v>
                </c:pt>
                <c:pt idx="104">
                  <c:v>0.14233789999999999</c:v>
                </c:pt>
                <c:pt idx="105">
                  <c:v>0.15837390000000001</c:v>
                </c:pt>
                <c:pt idx="106">
                  <c:v>0.1804656</c:v>
                </c:pt>
                <c:pt idx="107">
                  <c:v>0.18220910000000001</c:v>
                </c:pt>
                <c:pt idx="108">
                  <c:v>0.16968800000000001</c:v>
                </c:pt>
                <c:pt idx="109">
                  <c:v>0.1612143</c:v>
                </c:pt>
                <c:pt idx="110">
                  <c:v>0.15528349999999999</c:v>
                </c:pt>
                <c:pt idx="111">
                  <c:v>0.1558619</c:v>
                </c:pt>
                <c:pt idx="112">
                  <c:v>0.1676675</c:v>
                </c:pt>
                <c:pt idx="113">
                  <c:v>0.17226350000000001</c:v>
                </c:pt>
                <c:pt idx="114">
                  <c:v>0.16061139999999999</c:v>
                </c:pt>
                <c:pt idx="115">
                  <c:v>0.14685490000000001</c:v>
                </c:pt>
                <c:pt idx="116">
                  <c:v>0.14619489999999999</c:v>
                </c:pt>
                <c:pt idx="117">
                  <c:v>0.15171999999999999</c:v>
                </c:pt>
                <c:pt idx="118">
                  <c:v>0.1461025</c:v>
                </c:pt>
                <c:pt idx="119">
                  <c:v>0.1339863</c:v>
                </c:pt>
                <c:pt idx="120">
                  <c:v>0.12919949999999999</c:v>
                </c:pt>
                <c:pt idx="121">
                  <c:v>0.13351160000000001</c:v>
                </c:pt>
                <c:pt idx="122">
                  <c:v>0.14282690000000001</c:v>
                </c:pt>
                <c:pt idx="123">
                  <c:v>0.1492568</c:v>
                </c:pt>
                <c:pt idx="124">
                  <c:v>0.1470938</c:v>
                </c:pt>
                <c:pt idx="125">
                  <c:v>0.14372299999999999</c:v>
                </c:pt>
                <c:pt idx="126">
                  <c:v>0.14226530000000001</c:v>
                </c:pt>
                <c:pt idx="127">
                  <c:v>0.13894490000000001</c:v>
                </c:pt>
                <c:pt idx="128">
                  <c:v>0.14063120000000001</c:v>
                </c:pt>
                <c:pt idx="129">
                  <c:v>0.14356640000000001</c:v>
                </c:pt>
                <c:pt idx="130">
                  <c:v>0.13767740000000001</c:v>
                </c:pt>
                <c:pt idx="131">
                  <c:v>0.13432150000000001</c:v>
                </c:pt>
                <c:pt idx="132">
                  <c:v>0.1403654</c:v>
                </c:pt>
                <c:pt idx="133">
                  <c:v>0.14561289999999999</c:v>
                </c:pt>
                <c:pt idx="134">
                  <c:v>0.13720470000000001</c:v>
                </c:pt>
                <c:pt idx="135">
                  <c:v>0.1190885</c:v>
                </c:pt>
                <c:pt idx="136">
                  <c:v>0.1180148</c:v>
                </c:pt>
                <c:pt idx="137">
                  <c:v>0.1311301</c:v>
                </c:pt>
                <c:pt idx="138">
                  <c:v>0.12756049999999999</c:v>
                </c:pt>
                <c:pt idx="139">
                  <c:v>0.1069249</c:v>
                </c:pt>
                <c:pt idx="140">
                  <c:v>9.639694E-2</c:v>
                </c:pt>
                <c:pt idx="141">
                  <c:v>0.11128490000000001</c:v>
                </c:pt>
                <c:pt idx="142">
                  <c:v>0.12926979999999999</c:v>
                </c:pt>
                <c:pt idx="143">
                  <c:v>0.13003400000000001</c:v>
                </c:pt>
                <c:pt idx="144">
                  <c:v>0.1281513</c:v>
                </c:pt>
                <c:pt idx="145">
                  <c:v>0.12916649999999999</c:v>
                </c:pt>
                <c:pt idx="146">
                  <c:v>0.1226594</c:v>
                </c:pt>
                <c:pt idx="147">
                  <c:v>0.1117518</c:v>
                </c:pt>
                <c:pt idx="148">
                  <c:v>0.108053</c:v>
                </c:pt>
                <c:pt idx="149">
                  <c:v>0.110863</c:v>
                </c:pt>
                <c:pt idx="150">
                  <c:v>0.1136416</c:v>
                </c:pt>
                <c:pt idx="151">
                  <c:v>0.11359610000000001</c:v>
                </c:pt>
                <c:pt idx="152">
                  <c:v>0.10581169999999999</c:v>
                </c:pt>
                <c:pt idx="153">
                  <c:v>9.7893069999999999E-2</c:v>
                </c:pt>
                <c:pt idx="154">
                  <c:v>0.1016934</c:v>
                </c:pt>
                <c:pt idx="155">
                  <c:v>0.1116028</c:v>
                </c:pt>
                <c:pt idx="156">
                  <c:v>0.1117046</c:v>
                </c:pt>
                <c:pt idx="157">
                  <c:v>0.10221</c:v>
                </c:pt>
                <c:pt idx="158">
                  <c:v>0.1034409</c:v>
                </c:pt>
                <c:pt idx="159">
                  <c:v>0.1124209</c:v>
                </c:pt>
                <c:pt idx="160">
                  <c:v>0.1132811</c:v>
                </c:pt>
                <c:pt idx="161">
                  <c:v>0.115441</c:v>
                </c:pt>
                <c:pt idx="162">
                  <c:v>0.1166204</c:v>
                </c:pt>
                <c:pt idx="163">
                  <c:v>0.10127029999999999</c:v>
                </c:pt>
                <c:pt idx="164">
                  <c:v>8.8766609999999996E-2</c:v>
                </c:pt>
                <c:pt idx="165">
                  <c:v>9.5233449999999997E-2</c:v>
                </c:pt>
                <c:pt idx="166">
                  <c:v>0.10079100000000001</c:v>
                </c:pt>
                <c:pt idx="167">
                  <c:v>9.7410679999999999E-2</c:v>
                </c:pt>
                <c:pt idx="168">
                  <c:v>9.7761310000000004E-2</c:v>
                </c:pt>
                <c:pt idx="169">
                  <c:v>0.1019576</c:v>
                </c:pt>
                <c:pt idx="170">
                  <c:v>0.1019795</c:v>
                </c:pt>
                <c:pt idx="171">
                  <c:v>9.9154510000000001E-2</c:v>
                </c:pt>
                <c:pt idx="172">
                  <c:v>9.4474500000000003E-2</c:v>
                </c:pt>
                <c:pt idx="173">
                  <c:v>9.196936E-2</c:v>
                </c:pt>
                <c:pt idx="174">
                  <c:v>9.3396900000000005E-2</c:v>
                </c:pt>
                <c:pt idx="175">
                  <c:v>8.5207779999999997E-2</c:v>
                </c:pt>
                <c:pt idx="176">
                  <c:v>7.1700479999999997E-2</c:v>
                </c:pt>
                <c:pt idx="177">
                  <c:v>7.1994119999999995E-2</c:v>
                </c:pt>
                <c:pt idx="178">
                  <c:v>8.2542580000000004E-2</c:v>
                </c:pt>
                <c:pt idx="179">
                  <c:v>8.6676550000000005E-2</c:v>
                </c:pt>
                <c:pt idx="180">
                  <c:v>8.1129090000000001E-2</c:v>
                </c:pt>
                <c:pt idx="181">
                  <c:v>8.1042110000000001E-2</c:v>
                </c:pt>
                <c:pt idx="182">
                  <c:v>9.0273709999999993E-2</c:v>
                </c:pt>
                <c:pt idx="183">
                  <c:v>9.5223230000000006E-2</c:v>
                </c:pt>
                <c:pt idx="184">
                  <c:v>9.3986280000000005E-2</c:v>
                </c:pt>
                <c:pt idx="185">
                  <c:v>9.2361020000000002E-2</c:v>
                </c:pt>
                <c:pt idx="186">
                  <c:v>9.0196029999999996E-2</c:v>
                </c:pt>
                <c:pt idx="187">
                  <c:v>8.4364830000000002E-2</c:v>
                </c:pt>
                <c:pt idx="188">
                  <c:v>7.9044210000000004E-2</c:v>
                </c:pt>
                <c:pt idx="189">
                  <c:v>8.007939E-2</c:v>
                </c:pt>
                <c:pt idx="190">
                  <c:v>8.1155130000000006E-2</c:v>
                </c:pt>
                <c:pt idx="191">
                  <c:v>8.0145129999999995E-2</c:v>
                </c:pt>
                <c:pt idx="192">
                  <c:v>8.6592600000000006E-2</c:v>
                </c:pt>
                <c:pt idx="193">
                  <c:v>9.6297820000000006E-2</c:v>
                </c:pt>
                <c:pt idx="194">
                  <c:v>9.2103889999999994E-2</c:v>
                </c:pt>
                <c:pt idx="195">
                  <c:v>7.8910720000000004E-2</c:v>
                </c:pt>
                <c:pt idx="196">
                  <c:v>7.6607850000000005E-2</c:v>
                </c:pt>
                <c:pt idx="197">
                  <c:v>8.3860450000000003E-2</c:v>
                </c:pt>
                <c:pt idx="198">
                  <c:v>8.1401950000000001E-2</c:v>
                </c:pt>
                <c:pt idx="199">
                  <c:v>6.7295530000000006E-2</c:v>
                </c:pt>
                <c:pt idx="200">
                  <c:v>6.5585340000000006E-2</c:v>
                </c:pt>
                <c:pt idx="201">
                  <c:v>8.0732999999999999E-2</c:v>
                </c:pt>
                <c:pt idx="202">
                  <c:v>8.6119290000000001E-2</c:v>
                </c:pt>
                <c:pt idx="203">
                  <c:v>8.1876560000000001E-2</c:v>
                </c:pt>
                <c:pt idx="204">
                  <c:v>8.74196E-2</c:v>
                </c:pt>
                <c:pt idx="205">
                  <c:v>9.0895119999999996E-2</c:v>
                </c:pt>
                <c:pt idx="206">
                  <c:v>8.5262260000000006E-2</c:v>
                </c:pt>
                <c:pt idx="207">
                  <c:v>8.1111169999999996E-2</c:v>
                </c:pt>
                <c:pt idx="208">
                  <c:v>7.6242550000000006E-2</c:v>
                </c:pt>
                <c:pt idx="209">
                  <c:v>7.1485220000000002E-2</c:v>
                </c:pt>
                <c:pt idx="210">
                  <c:v>7.0907040000000005E-2</c:v>
                </c:pt>
                <c:pt idx="211">
                  <c:v>7.2764969999999998E-2</c:v>
                </c:pt>
                <c:pt idx="212">
                  <c:v>7.3879E-2</c:v>
                </c:pt>
                <c:pt idx="213">
                  <c:v>7.4215429999999999E-2</c:v>
                </c:pt>
                <c:pt idx="214">
                  <c:v>7.3366909999999994E-2</c:v>
                </c:pt>
                <c:pt idx="215">
                  <c:v>6.03746E-2</c:v>
                </c:pt>
                <c:pt idx="216">
                  <c:v>4.4336010000000002E-2</c:v>
                </c:pt>
                <c:pt idx="217">
                  <c:v>5.0472349999999999E-2</c:v>
                </c:pt>
                <c:pt idx="218">
                  <c:v>6.6327059999999993E-2</c:v>
                </c:pt>
                <c:pt idx="219">
                  <c:v>7.0793060000000005E-2</c:v>
                </c:pt>
                <c:pt idx="220">
                  <c:v>7.3998460000000002E-2</c:v>
                </c:pt>
                <c:pt idx="221">
                  <c:v>7.354318E-2</c:v>
                </c:pt>
                <c:pt idx="222">
                  <c:v>5.7565720000000001E-2</c:v>
                </c:pt>
                <c:pt idx="223">
                  <c:v>4.7666859999999998E-2</c:v>
                </c:pt>
                <c:pt idx="224">
                  <c:v>5.6318470000000002E-2</c:v>
                </c:pt>
                <c:pt idx="225">
                  <c:v>6.4681180000000005E-2</c:v>
                </c:pt>
                <c:pt idx="226">
                  <c:v>6.5841899999999995E-2</c:v>
                </c:pt>
                <c:pt idx="227">
                  <c:v>6.1595329999999997E-2</c:v>
                </c:pt>
                <c:pt idx="228">
                  <c:v>5.7874330000000002E-2</c:v>
                </c:pt>
                <c:pt idx="229">
                  <c:v>6.6210080000000004E-2</c:v>
                </c:pt>
                <c:pt idx="230">
                  <c:v>6.9819030000000004E-2</c:v>
                </c:pt>
                <c:pt idx="231">
                  <c:v>5.6779660000000003E-2</c:v>
                </c:pt>
                <c:pt idx="232">
                  <c:v>4.9949979999999998E-2</c:v>
                </c:pt>
                <c:pt idx="233">
                  <c:v>5.520547E-2</c:v>
                </c:pt>
                <c:pt idx="234">
                  <c:v>5.9420130000000002E-2</c:v>
                </c:pt>
                <c:pt idx="235">
                  <c:v>5.6945990000000002E-2</c:v>
                </c:pt>
                <c:pt idx="236">
                  <c:v>4.8651140000000002E-2</c:v>
                </c:pt>
                <c:pt idx="237">
                  <c:v>4.2672080000000001E-2</c:v>
                </c:pt>
                <c:pt idx="238">
                  <c:v>4.54045E-2</c:v>
                </c:pt>
                <c:pt idx="239">
                  <c:v>5.063877E-2</c:v>
                </c:pt>
                <c:pt idx="240">
                  <c:v>5.5586490000000002E-2</c:v>
                </c:pt>
                <c:pt idx="241">
                  <c:v>6.5148659999999997E-2</c:v>
                </c:pt>
                <c:pt idx="242">
                  <c:v>6.8508289999999999E-2</c:v>
                </c:pt>
                <c:pt idx="243">
                  <c:v>5.6063309999999998E-2</c:v>
                </c:pt>
                <c:pt idx="244">
                  <c:v>4.3944370000000003E-2</c:v>
                </c:pt>
                <c:pt idx="245">
                  <c:v>4.849262E-2</c:v>
                </c:pt>
                <c:pt idx="246">
                  <c:v>5.7789470000000003E-2</c:v>
                </c:pt>
                <c:pt idx="247">
                  <c:v>5.71365E-2</c:v>
                </c:pt>
                <c:pt idx="248">
                  <c:v>5.3293569999999998E-2</c:v>
                </c:pt>
                <c:pt idx="249">
                  <c:v>5.221957E-2</c:v>
                </c:pt>
                <c:pt idx="250">
                  <c:v>5.012113E-2</c:v>
                </c:pt>
                <c:pt idx="251">
                  <c:v>4.7011780000000003E-2</c:v>
                </c:pt>
                <c:pt idx="252">
                  <c:v>5.1587689999999999E-2</c:v>
                </c:pt>
                <c:pt idx="253">
                  <c:v>5.5800849999999999E-2</c:v>
                </c:pt>
                <c:pt idx="254">
                  <c:v>4.6705869999999997E-2</c:v>
                </c:pt>
                <c:pt idx="255">
                  <c:v>4.3882350000000001E-2</c:v>
                </c:pt>
                <c:pt idx="256">
                  <c:v>5.477017E-2</c:v>
                </c:pt>
                <c:pt idx="257">
                  <c:v>5.6600499999999998E-2</c:v>
                </c:pt>
                <c:pt idx="258">
                  <c:v>4.4796559999999999E-2</c:v>
                </c:pt>
                <c:pt idx="259">
                  <c:v>3.9810360000000003E-2</c:v>
                </c:pt>
                <c:pt idx="260">
                  <c:v>5.1479080000000003E-2</c:v>
                </c:pt>
                <c:pt idx="261">
                  <c:v>5.5752860000000001E-2</c:v>
                </c:pt>
                <c:pt idx="262">
                  <c:v>4.0937719999999997E-2</c:v>
                </c:pt>
                <c:pt idx="263">
                  <c:v>3.124822E-2</c:v>
                </c:pt>
                <c:pt idx="264">
                  <c:v>3.6732859999999999E-2</c:v>
                </c:pt>
                <c:pt idx="265">
                  <c:v>4.9655589999999999E-2</c:v>
                </c:pt>
                <c:pt idx="266">
                  <c:v>5.8808880000000001E-2</c:v>
                </c:pt>
                <c:pt idx="267">
                  <c:v>5.9272699999999998E-2</c:v>
                </c:pt>
                <c:pt idx="268">
                  <c:v>6.5599370000000004E-2</c:v>
                </c:pt>
                <c:pt idx="269">
                  <c:v>7.2493799999999997E-2</c:v>
                </c:pt>
                <c:pt idx="270">
                  <c:v>5.8368150000000001E-2</c:v>
                </c:pt>
                <c:pt idx="271">
                  <c:v>3.9565040000000003E-2</c:v>
                </c:pt>
                <c:pt idx="272">
                  <c:v>3.9329509999999998E-2</c:v>
                </c:pt>
                <c:pt idx="273">
                  <c:v>4.7196879999999997E-2</c:v>
                </c:pt>
                <c:pt idx="274">
                  <c:v>4.8474980000000001E-2</c:v>
                </c:pt>
                <c:pt idx="275">
                  <c:v>4.0963619999999999E-2</c:v>
                </c:pt>
                <c:pt idx="276">
                  <c:v>3.3487629999999997E-2</c:v>
                </c:pt>
                <c:pt idx="277">
                  <c:v>3.4996270000000003E-2</c:v>
                </c:pt>
                <c:pt idx="278">
                  <c:v>3.9916010000000002E-2</c:v>
                </c:pt>
                <c:pt idx="279">
                  <c:v>4.0721830000000001E-2</c:v>
                </c:pt>
                <c:pt idx="280">
                  <c:v>4.2180130000000003E-2</c:v>
                </c:pt>
                <c:pt idx="281">
                  <c:v>4.5378460000000002E-2</c:v>
                </c:pt>
                <c:pt idx="282">
                  <c:v>3.7479070000000003E-2</c:v>
                </c:pt>
                <c:pt idx="283">
                  <c:v>1.85893E-2</c:v>
                </c:pt>
                <c:pt idx="284">
                  <c:v>1.213849E-2</c:v>
                </c:pt>
                <c:pt idx="285">
                  <c:v>3.2465800000000003E-2</c:v>
                </c:pt>
                <c:pt idx="286">
                  <c:v>4.8413980000000002E-2</c:v>
                </c:pt>
                <c:pt idx="287">
                  <c:v>3.5996239999999999E-2</c:v>
                </c:pt>
                <c:pt idx="288">
                  <c:v>2.9252400000000001E-2</c:v>
                </c:pt>
                <c:pt idx="289">
                  <c:v>4.0851489999999997E-2</c:v>
                </c:pt>
                <c:pt idx="290">
                  <c:v>3.9567970000000001E-2</c:v>
                </c:pt>
                <c:pt idx="291">
                  <c:v>2.3006800000000001E-2</c:v>
                </c:pt>
                <c:pt idx="292">
                  <c:v>2.0691629999999999E-2</c:v>
                </c:pt>
                <c:pt idx="293">
                  <c:v>3.8918370000000001E-2</c:v>
                </c:pt>
                <c:pt idx="294">
                  <c:v>4.925591E-2</c:v>
                </c:pt>
                <c:pt idx="295">
                  <c:v>3.8249659999999998E-2</c:v>
                </c:pt>
                <c:pt idx="296">
                  <c:v>2.5253379999999999E-2</c:v>
                </c:pt>
                <c:pt idx="297">
                  <c:v>2.817561E-2</c:v>
                </c:pt>
                <c:pt idx="298">
                  <c:v>4.1675410000000003E-2</c:v>
                </c:pt>
                <c:pt idx="299">
                  <c:v>4.4517769999999998E-2</c:v>
                </c:pt>
                <c:pt idx="300">
                  <c:v>3.63874E-2</c:v>
                </c:pt>
                <c:pt idx="301">
                  <c:v>3.6149969999999997E-2</c:v>
                </c:pt>
                <c:pt idx="302">
                  <c:v>4.1812839999999997E-2</c:v>
                </c:pt>
                <c:pt idx="303">
                  <c:v>4.0093900000000002E-2</c:v>
                </c:pt>
                <c:pt idx="304">
                  <c:v>3.4201210000000003E-2</c:v>
                </c:pt>
                <c:pt idx="305">
                  <c:v>3.93984E-2</c:v>
                </c:pt>
                <c:pt idx="306">
                  <c:v>4.8306880000000003E-2</c:v>
                </c:pt>
                <c:pt idx="307">
                  <c:v>4.2328829999999998E-2</c:v>
                </c:pt>
                <c:pt idx="308">
                  <c:v>3.4509539999999998E-2</c:v>
                </c:pt>
                <c:pt idx="309">
                  <c:v>3.604984E-2</c:v>
                </c:pt>
                <c:pt idx="310">
                  <c:v>3.4026729999999998E-2</c:v>
                </c:pt>
                <c:pt idx="311">
                  <c:v>2.8290450000000002E-2</c:v>
                </c:pt>
                <c:pt idx="312">
                  <c:v>2.6948880000000001E-2</c:v>
                </c:pt>
                <c:pt idx="313">
                  <c:v>2.658744E-2</c:v>
                </c:pt>
                <c:pt idx="314">
                  <c:v>2.5945840000000001E-2</c:v>
                </c:pt>
                <c:pt idx="315">
                  <c:v>2.7673610000000001E-2</c:v>
                </c:pt>
                <c:pt idx="316">
                  <c:v>2.9453389999999999E-2</c:v>
                </c:pt>
                <c:pt idx="317">
                  <c:v>2.7265620000000001E-2</c:v>
                </c:pt>
                <c:pt idx="318">
                  <c:v>2.3512189999999999E-2</c:v>
                </c:pt>
                <c:pt idx="319">
                  <c:v>2.4640180000000001E-2</c:v>
                </c:pt>
                <c:pt idx="320">
                  <c:v>3.0371189999999999E-2</c:v>
                </c:pt>
                <c:pt idx="321">
                  <c:v>3.5249559999999999E-2</c:v>
                </c:pt>
                <c:pt idx="322">
                  <c:v>3.3329770000000002E-2</c:v>
                </c:pt>
                <c:pt idx="323">
                  <c:v>2.903567E-2</c:v>
                </c:pt>
                <c:pt idx="324">
                  <c:v>3.2703589999999998E-2</c:v>
                </c:pt>
                <c:pt idx="325">
                  <c:v>3.4078860000000002E-2</c:v>
                </c:pt>
                <c:pt idx="326">
                  <c:v>2.2249649999999999E-2</c:v>
                </c:pt>
                <c:pt idx="327">
                  <c:v>1.6262180000000001E-2</c:v>
                </c:pt>
                <c:pt idx="328">
                  <c:v>2.5312640000000001E-2</c:v>
                </c:pt>
                <c:pt idx="329">
                  <c:v>2.7896250000000001E-2</c:v>
                </c:pt>
                <c:pt idx="330">
                  <c:v>2.0285270000000001E-2</c:v>
                </c:pt>
                <c:pt idx="331">
                  <c:v>2.0039950000000001E-2</c:v>
                </c:pt>
                <c:pt idx="332">
                  <c:v>2.9402359999999999E-2</c:v>
                </c:pt>
                <c:pt idx="333">
                  <c:v>3.5007999999999997E-2</c:v>
                </c:pt>
                <c:pt idx="334">
                  <c:v>3.2600700000000003E-2</c:v>
                </c:pt>
                <c:pt idx="335">
                  <c:v>3.3199199999999998E-2</c:v>
                </c:pt>
                <c:pt idx="336">
                  <c:v>3.6761330000000002E-2</c:v>
                </c:pt>
                <c:pt idx="337">
                  <c:v>2.973404E-2</c:v>
                </c:pt>
                <c:pt idx="338">
                  <c:v>1.6854609999999999E-2</c:v>
                </c:pt>
                <c:pt idx="339">
                  <c:v>1.8406349999999998E-2</c:v>
                </c:pt>
                <c:pt idx="340">
                  <c:v>3.3106620000000003E-2</c:v>
                </c:pt>
                <c:pt idx="341">
                  <c:v>3.9946990000000002E-2</c:v>
                </c:pt>
                <c:pt idx="342">
                  <c:v>2.9239609999999999E-2</c:v>
                </c:pt>
                <c:pt idx="343">
                  <c:v>1.597869E-2</c:v>
                </c:pt>
                <c:pt idx="344">
                  <c:v>2.5659350000000001E-2</c:v>
                </c:pt>
                <c:pt idx="345">
                  <c:v>4.7795400000000002E-2</c:v>
                </c:pt>
                <c:pt idx="346">
                  <c:v>4.5287340000000002E-2</c:v>
                </c:pt>
                <c:pt idx="347">
                  <c:v>2.4476189999999998E-2</c:v>
                </c:pt>
                <c:pt idx="348">
                  <c:v>2.1879409999999998E-2</c:v>
                </c:pt>
                <c:pt idx="349">
                  <c:v>3.5141749999999999E-2</c:v>
                </c:pt>
                <c:pt idx="350">
                  <c:v>3.4505609999999999E-2</c:v>
                </c:pt>
                <c:pt idx="351">
                  <c:v>2.3455030000000002E-2</c:v>
                </c:pt>
                <c:pt idx="352">
                  <c:v>2.4635790000000001E-2</c:v>
                </c:pt>
                <c:pt idx="353">
                  <c:v>3.4476649999999998E-2</c:v>
                </c:pt>
                <c:pt idx="354">
                  <c:v>3.6122399999999999E-2</c:v>
                </c:pt>
                <c:pt idx="355">
                  <c:v>2.7909380000000001E-2</c:v>
                </c:pt>
                <c:pt idx="356">
                  <c:v>2.1955949999999998E-2</c:v>
                </c:pt>
                <c:pt idx="357">
                  <c:v>2.1179320000000001E-2</c:v>
                </c:pt>
                <c:pt idx="358">
                  <c:v>2.0416480000000001E-2</c:v>
                </c:pt>
                <c:pt idx="359">
                  <c:v>2.1824010000000001E-2</c:v>
                </c:pt>
                <c:pt idx="360">
                  <c:v>2.705573E-2</c:v>
                </c:pt>
                <c:pt idx="361">
                  <c:v>2.999686E-2</c:v>
                </c:pt>
                <c:pt idx="362">
                  <c:v>2.7458679999999999E-2</c:v>
                </c:pt>
                <c:pt idx="363">
                  <c:v>2.5746700000000001E-2</c:v>
                </c:pt>
                <c:pt idx="364">
                  <c:v>2.811657E-2</c:v>
                </c:pt>
                <c:pt idx="365">
                  <c:v>2.4008419999999999E-2</c:v>
                </c:pt>
                <c:pt idx="366">
                  <c:v>8.0856550000000006E-3</c:v>
                </c:pt>
                <c:pt idx="367">
                  <c:v>-1.547819E-3</c:v>
                </c:pt>
                <c:pt idx="368">
                  <c:v>5.3219890000000001E-3</c:v>
                </c:pt>
                <c:pt idx="369">
                  <c:v>1.8214549999999999E-2</c:v>
                </c:pt>
                <c:pt idx="370">
                  <c:v>2.5205399999999999E-2</c:v>
                </c:pt>
                <c:pt idx="371">
                  <c:v>1.9594339999999998E-2</c:v>
                </c:pt>
                <c:pt idx="372">
                  <c:v>1.3397930000000001E-2</c:v>
                </c:pt>
                <c:pt idx="373">
                  <c:v>1.6759039999999999E-2</c:v>
                </c:pt>
                <c:pt idx="374">
                  <c:v>1.897035E-2</c:v>
                </c:pt>
                <c:pt idx="375">
                  <c:v>1.426376E-2</c:v>
                </c:pt>
                <c:pt idx="376">
                  <c:v>1.1329809999999999E-2</c:v>
                </c:pt>
                <c:pt idx="377">
                  <c:v>1.667602E-2</c:v>
                </c:pt>
                <c:pt idx="378">
                  <c:v>2.1286200000000002E-2</c:v>
                </c:pt>
                <c:pt idx="379">
                  <c:v>2.088651E-2</c:v>
                </c:pt>
                <c:pt idx="380">
                  <c:v>2.3424339999999998E-2</c:v>
                </c:pt>
                <c:pt idx="381">
                  <c:v>2.0383849999999998E-2</c:v>
                </c:pt>
                <c:pt idx="382">
                  <c:v>3.7965579999999998E-3</c:v>
                </c:pt>
                <c:pt idx="383">
                  <c:v>-1.3227270000000001E-3</c:v>
                </c:pt>
                <c:pt idx="384">
                  <c:v>1.7387409999999999E-2</c:v>
                </c:pt>
                <c:pt idx="385">
                  <c:v>3.1883759999999997E-2</c:v>
                </c:pt>
                <c:pt idx="386">
                  <c:v>2.8537420000000001E-2</c:v>
                </c:pt>
                <c:pt idx="387">
                  <c:v>1.6601950000000001E-2</c:v>
                </c:pt>
                <c:pt idx="388">
                  <c:v>5.1268090000000004E-3</c:v>
                </c:pt>
                <c:pt idx="389">
                  <c:v>3.9233990000000002E-3</c:v>
                </c:pt>
                <c:pt idx="390">
                  <c:v>9.6238450000000007E-3</c:v>
                </c:pt>
                <c:pt idx="391">
                  <c:v>1.1214679999999999E-2</c:v>
                </c:pt>
                <c:pt idx="392">
                  <c:v>1.068035E-2</c:v>
                </c:pt>
                <c:pt idx="393">
                  <c:v>1.44154E-2</c:v>
                </c:pt>
                <c:pt idx="394">
                  <c:v>1.6516110000000001E-2</c:v>
                </c:pt>
                <c:pt idx="395">
                  <c:v>1.1063949999999999E-2</c:v>
                </c:pt>
                <c:pt idx="396">
                  <c:v>7.9595480000000003E-3</c:v>
                </c:pt>
                <c:pt idx="397">
                  <c:v>1.2612399999999999E-2</c:v>
                </c:pt>
                <c:pt idx="398">
                  <c:v>1.3084729999999999E-2</c:v>
                </c:pt>
                <c:pt idx="399">
                  <c:v>7.0205889999999998E-3</c:v>
                </c:pt>
                <c:pt idx="400">
                  <c:v>9.1336579999999994E-3</c:v>
                </c:pt>
                <c:pt idx="401">
                  <c:v>2.0027509999999998E-2</c:v>
                </c:pt>
                <c:pt idx="402">
                  <c:v>2.2936850000000002E-2</c:v>
                </c:pt>
                <c:pt idx="403">
                  <c:v>1.7482950000000001E-2</c:v>
                </c:pt>
                <c:pt idx="404">
                  <c:v>1.7717719999999999E-2</c:v>
                </c:pt>
                <c:pt idx="405">
                  <c:v>2.0320000000000001E-2</c:v>
                </c:pt>
                <c:pt idx="406">
                  <c:v>1.7203110000000001E-2</c:v>
                </c:pt>
                <c:pt idx="407">
                  <c:v>1.457748E-2</c:v>
                </c:pt>
                <c:pt idx="408">
                  <c:v>1.480602E-2</c:v>
                </c:pt>
                <c:pt idx="409">
                  <c:v>1.8541800000000001E-2</c:v>
                </c:pt>
                <c:pt idx="410">
                  <c:v>2.49804E-2</c:v>
                </c:pt>
                <c:pt idx="411">
                  <c:v>2.0044280000000001E-2</c:v>
                </c:pt>
                <c:pt idx="412">
                  <c:v>1.065644E-2</c:v>
                </c:pt>
                <c:pt idx="413">
                  <c:v>1.493065E-2</c:v>
                </c:pt>
                <c:pt idx="414">
                  <c:v>1.6701629999999999E-2</c:v>
                </c:pt>
                <c:pt idx="415">
                  <c:v>8.2968859999999998E-3</c:v>
                </c:pt>
                <c:pt idx="416">
                  <c:v>1.2544700000000001E-2</c:v>
                </c:pt>
                <c:pt idx="417">
                  <c:v>2.6785380000000001E-2</c:v>
                </c:pt>
                <c:pt idx="418">
                  <c:v>2.378106E-2</c:v>
                </c:pt>
                <c:pt idx="419">
                  <c:v>1.0975260000000001E-2</c:v>
                </c:pt>
                <c:pt idx="420">
                  <c:v>1.260853E-2</c:v>
                </c:pt>
                <c:pt idx="421">
                  <c:v>1.7774330000000001E-2</c:v>
                </c:pt>
                <c:pt idx="422">
                  <c:v>1.807346E-2</c:v>
                </c:pt>
                <c:pt idx="423">
                  <c:v>2.3967849999999999E-2</c:v>
                </c:pt>
                <c:pt idx="424">
                  <c:v>2.91743E-2</c:v>
                </c:pt>
                <c:pt idx="425">
                  <c:v>2.8784859999999999E-2</c:v>
                </c:pt>
                <c:pt idx="426">
                  <c:v>3.063109E-2</c:v>
                </c:pt>
                <c:pt idx="427">
                  <c:v>3.2120849999999999E-2</c:v>
                </c:pt>
                <c:pt idx="428">
                  <c:v>2.5814360000000001E-2</c:v>
                </c:pt>
                <c:pt idx="429">
                  <c:v>1.834626E-2</c:v>
                </c:pt>
                <c:pt idx="430">
                  <c:v>2.1446639999999999E-2</c:v>
                </c:pt>
                <c:pt idx="431">
                  <c:v>2.587418E-2</c:v>
                </c:pt>
                <c:pt idx="432">
                  <c:v>1.9075620000000001E-2</c:v>
                </c:pt>
                <c:pt idx="433">
                  <c:v>1.492311E-2</c:v>
                </c:pt>
                <c:pt idx="434">
                  <c:v>1.9426769999999999E-2</c:v>
                </c:pt>
                <c:pt idx="435">
                  <c:v>2.0399790000000001E-2</c:v>
                </c:pt>
                <c:pt idx="436">
                  <c:v>2.2148029999999999E-2</c:v>
                </c:pt>
                <c:pt idx="437">
                  <c:v>2.5668670000000001E-2</c:v>
                </c:pt>
                <c:pt idx="438">
                  <c:v>1.7776750000000001E-2</c:v>
                </c:pt>
                <c:pt idx="439">
                  <c:v>8.50302E-3</c:v>
                </c:pt>
                <c:pt idx="440">
                  <c:v>1.123686E-2</c:v>
                </c:pt>
                <c:pt idx="441">
                  <c:v>1.6240029999999999E-2</c:v>
                </c:pt>
                <c:pt idx="442">
                  <c:v>1.5783180000000001E-2</c:v>
                </c:pt>
                <c:pt idx="443">
                  <c:v>1.1044419999999999E-2</c:v>
                </c:pt>
                <c:pt idx="444">
                  <c:v>9.9330259999999993E-3</c:v>
                </c:pt>
                <c:pt idx="445">
                  <c:v>1.5817999999999999E-2</c:v>
                </c:pt>
                <c:pt idx="446">
                  <c:v>1.8083910000000002E-2</c:v>
                </c:pt>
                <c:pt idx="447">
                  <c:v>1.311356E-2</c:v>
                </c:pt>
                <c:pt idx="448">
                  <c:v>1.1683270000000001E-2</c:v>
                </c:pt>
                <c:pt idx="449">
                  <c:v>1.8068569999999999E-2</c:v>
                </c:pt>
                <c:pt idx="450">
                  <c:v>2.0685129999999999E-2</c:v>
                </c:pt>
                <c:pt idx="451">
                  <c:v>1.225249E-2</c:v>
                </c:pt>
                <c:pt idx="452">
                  <c:v>-7.3761889999999998E-4</c:v>
                </c:pt>
                <c:pt idx="453">
                  <c:v>-7.7184829999999999E-3</c:v>
                </c:pt>
                <c:pt idx="454">
                  <c:v>-2.3153570000000001E-3</c:v>
                </c:pt>
                <c:pt idx="455">
                  <c:v>6.1074290000000002E-3</c:v>
                </c:pt>
                <c:pt idx="456">
                  <c:v>6.6290639999999996E-3</c:v>
                </c:pt>
                <c:pt idx="457">
                  <c:v>6.4003619999999997E-3</c:v>
                </c:pt>
                <c:pt idx="458">
                  <c:v>1.022853E-2</c:v>
                </c:pt>
                <c:pt idx="459">
                  <c:v>1.5868199999999999E-2</c:v>
                </c:pt>
                <c:pt idx="460">
                  <c:v>2.4029180000000001E-2</c:v>
                </c:pt>
                <c:pt idx="461">
                  <c:v>2.463545E-2</c:v>
                </c:pt>
                <c:pt idx="462">
                  <c:v>1.2430419999999999E-2</c:v>
                </c:pt>
                <c:pt idx="463">
                  <c:v>8.7224120000000006E-3</c:v>
                </c:pt>
                <c:pt idx="464">
                  <c:v>2.1668949999999999E-2</c:v>
                </c:pt>
                <c:pt idx="465">
                  <c:v>3.049282E-2</c:v>
                </c:pt>
                <c:pt idx="466">
                  <c:v>2.4287300000000001E-2</c:v>
                </c:pt>
                <c:pt idx="467">
                  <c:v>1.244818E-2</c:v>
                </c:pt>
                <c:pt idx="468">
                  <c:v>1.177138E-2</c:v>
                </c:pt>
                <c:pt idx="469">
                  <c:v>1.693037E-2</c:v>
                </c:pt>
                <c:pt idx="470">
                  <c:v>7.6961649999999996E-3</c:v>
                </c:pt>
                <c:pt idx="471">
                  <c:v>4.3682969999999998E-4</c:v>
                </c:pt>
                <c:pt idx="472">
                  <c:v>1.6792560000000002E-2</c:v>
                </c:pt>
                <c:pt idx="473">
                  <c:v>3.6284660000000003E-2</c:v>
                </c:pt>
                <c:pt idx="474">
                  <c:v>3.3509249999999997E-2</c:v>
                </c:pt>
                <c:pt idx="475">
                  <c:v>1.504403E-2</c:v>
                </c:pt>
                <c:pt idx="476">
                  <c:v>4.2509330000000001E-3</c:v>
                </c:pt>
                <c:pt idx="477">
                  <c:v>4.5568980000000002E-3</c:v>
                </c:pt>
                <c:pt idx="478">
                  <c:v>5.5956950000000004E-3</c:v>
                </c:pt>
                <c:pt idx="479">
                  <c:v>7.8297780000000008E-3</c:v>
                </c:pt>
                <c:pt idx="480">
                  <c:v>8.0325889999999997E-3</c:v>
                </c:pt>
                <c:pt idx="481">
                  <c:v>7.8293219999999997E-3</c:v>
                </c:pt>
                <c:pt idx="482">
                  <c:v>1.270962E-2</c:v>
                </c:pt>
                <c:pt idx="483">
                  <c:v>1.0507259999999999E-2</c:v>
                </c:pt>
                <c:pt idx="484">
                  <c:v>5.2784110000000002E-3</c:v>
                </c:pt>
                <c:pt idx="485">
                  <c:v>1.129867E-2</c:v>
                </c:pt>
                <c:pt idx="486">
                  <c:v>1.4303389999999999E-2</c:v>
                </c:pt>
                <c:pt idx="487">
                  <c:v>6.4846399999999998E-3</c:v>
                </c:pt>
                <c:pt idx="488">
                  <c:v>5.3366009999999998E-3</c:v>
                </c:pt>
                <c:pt idx="489">
                  <c:v>7.5219980000000002E-3</c:v>
                </c:pt>
                <c:pt idx="490">
                  <c:v>-2.8777120000000002E-3</c:v>
                </c:pt>
                <c:pt idx="491">
                  <c:v>-1.213725E-2</c:v>
                </c:pt>
                <c:pt idx="492">
                  <c:v>-6.4285080000000003E-3</c:v>
                </c:pt>
                <c:pt idx="493">
                  <c:v>4.8920379999999996E-3</c:v>
                </c:pt>
                <c:pt idx="494">
                  <c:v>1.260257E-2</c:v>
                </c:pt>
                <c:pt idx="495">
                  <c:v>1.6716829999999998E-2</c:v>
                </c:pt>
                <c:pt idx="496">
                  <c:v>2.2034270000000002E-2</c:v>
                </c:pt>
                <c:pt idx="497">
                  <c:v>2.4990869999999998E-2</c:v>
                </c:pt>
                <c:pt idx="498">
                  <c:v>1.388578E-2</c:v>
                </c:pt>
                <c:pt idx="499">
                  <c:v>-4.4675419999999997E-3</c:v>
                </c:pt>
                <c:pt idx="500">
                  <c:v>-1.107286E-2</c:v>
                </c:pt>
                <c:pt idx="501">
                  <c:v>-6.4849570000000004E-3</c:v>
                </c:pt>
                <c:pt idx="502">
                  <c:v>-3.6032429999999999E-3</c:v>
                </c:pt>
                <c:pt idx="503">
                  <c:v>-1.842507E-3</c:v>
                </c:pt>
                <c:pt idx="504">
                  <c:v>6.1748910000000001E-3</c:v>
                </c:pt>
                <c:pt idx="505">
                  <c:v>1.4204960000000001E-2</c:v>
                </c:pt>
                <c:pt idx="506">
                  <c:v>1.402017E-2</c:v>
                </c:pt>
                <c:pt idx="507">
                  <c:v>8.0628709999999992E-3</c:v>
                </c:pt>
                <c:pt idx="508">
                  <c:v>3.0621419999999999E-3</c:v>
                </c:pt>
                <c:pt idx="509">
                  <c:v>6.8546570000000001E-3</c:v>
                </c:pt>
                <c:pt idx="510">
                  <c:v>1.494706E-2</c:v>
                </c:pt>
                <c:pt idx="511">
                  <c:v>1.422725E-2</c:v>
                </c:pt>
                <c:pt idx="512">
                  <c:v>1.1165700000000001E-2</c:v>
                </c:pt>
                <c:pt idx="513">
                  <c:v>1.7305830000000001E-2</c:v>
                </c:pt>
                <c:pt idx="514">
                  <c:v>2.2172500000000001E-2</c:v>
                </c:pt>
                <c:pt idx="515">
                  <c:v>1.4329359999999999E-2</c:v>
                </c:pt>
                <c:pt idx="516">
                  <c:v>2.5158450000000001E-3</c:v>
                </c:pt>
                <c:pt idx="517">
                  <c:v>-2.9748980000000001E-3</c:v>
                </c:pt>
                <c:pt idx="518">
                  <c:v>-2.223184E-3</c:v>
                </c:pt>
                <c:pt idx="519">
                  <c:v>5.9275790000000005E-4</c:v>
                </c:pt>
                <c:pt idx="520">
                  <c:v>-3.9150180000000001E-3</c:v>
                </c:pt>
                <c:pt idx="521">
                  <c:v>-9.5106229999999993E-3</c:v>
                </c:pt>
                <c:pt idx="522">
                  <c:v>-1.766575E-3</c:v>
                </c:pt>
                <c:pt idx="523">
                  <c:v>8.3676319999999998E-3</c:v>
                </c:pt>
                <c:pt idx="524">
                  <c:v>1.284307E-2</c:v>
                </c:pt>
                <c:pt idx="525">
                  <c:v>1.7278499999999999E-2</c:v>
                </c:pt>
                <c:pt idx="526">
                  <c:v>1.346283E-2</c:v>
                </c:pt>
                <c:pt idx="527">
                  <c:v>5.3882119999999999E-3</c:v>
                </c:pt>
                <c:pt idx="528">
                  <c:v>1.0232979999999999E-2</c:v>
                </c:pt>
                <c:pt idx="529">
                  <c:v>1.3203940000000001E-2</c:v>
                </c:pt>
                <c:pt idx="530">
                  <c:v>2.1168770000000001E-3</c:v>
                </c:pt>
                <c:pt idx="531">
                  <c:v>-4.2641340000000002E-3</c:v>
                </c:pt>
                <c:pt idx="532">
                  <c:v>5.6681489999999999E-3</c:v>
                </c:pt>
                <c:pt idx="533">
                  <c:v>2.0582530000000002E-2</c:v>
                </c:pt>
                <c:pt idx="534">
                  <c:v>1.8317389999999999E-2</c:v>
                </c:pt>
                <c:pt idx="535">
                  <c:v>6.6515919999999996E-3</c:v>
                </c:pt>
                <c:pt idx="536">
                  <c:v>1.281932E-2</c:v>
                </c:pt>
                <c:pt idx="537">
                  <c:v>2.508268E-2</c:v>
                </c:pt>
                <c:pt idx="538">
                  <c:v>1.8956750000000001E-2</c:v>
                </c:pt>
                <c:pt idx="539">
                  <c:v>6.704369E-3</c:v>
                </c:pt>
                <c:pt idx="540">
                  <c:v>1.0670600000000001E-2</c:v>
                </c:pt>
                <c:pt idx="541">
                  <c:v>1.8190769999999998E-2</c:v>
                </c:pt>
                <c:pt idx="542">
                  <c:v>6.2212689999999998E-3</c:v>
                </c:pt>
                <c:pt idx="543">
                  <c:v>-8.8970090000000009E-3</c:v>
                </c:pt>
                <c:pt idx="544">
                  <c:v>-4.5268990000000002E-4</c:v>
                </c:pt>
                <c:pt idx="545">
                  <c:v>1.493592E-2</c:v>
                </c:pt>
                <c:pt idx="546">
                  <c:v>8.7176519999999993E-3</c:v>
                </c:pt>
                <c:pt idx="547">
                  <c:v>-5.9986800000000002E-3</c:v>
                </c:pt>
                <c:pt idx="548">
                  <c:v>-6.1199000000000002E-3</c:v>
                </c:pt>
                <c:pt idx="549">
                  <c:v>1.6350340000000001E-3</c:v>
                </c:pt>
                <c:pt idx="550">
                  <c:v>4.5528410000000002E-3</c:v>
                </c:pt>
                <c:pt idx="551">
                  <c:v>3.4540299999999999E-3</c:v>
                </c:pt>
                <c:pt idx="552">
                  <c:v>4.8030130000000001E-3</c:v>
                </c:pt>
                <c:pt idx="553">
                  <c:v>7.0455830000000002E-3</c:v>
                </c:pt>
                <c:pt idx="554">
                  <c:v>4.9617719999999997E-3</c:v>
                </c:pt>
                <c:pt idx="555">
                  <c:v>3.5817420000000002E-4</c:v>
                </c:pt>
                <c:pt idx="556">
                  <c:v>-1.008045E-4</c:v>
                </c:pt>
                <c:pt idx="557">
                  <c:v>8.7412840000000002E-3</c:v>
                </c:pt>
                <c:pt idx="558">
                  <c:v>1.4775379999999999E-2</c:v>
                </c:pt>
                <c:pt idx="559">
                  <c:v>8.3252050000000005E-3</c:v>
                </c:pt>
                <c:pt idx="560">
                  <c:v>4.3003119999999997E-3</c:v>
                </c:pt>
                <c:pt idx="561">
                  <c:v>1.068786E-2</c:v>
                </c:pt>
                <c:pt idx="562">
                  <c:v>1.699842E-2</c:v>
                </c:pt>
                <c:pt idx="563">
                  <c:v>1.9279580000000001E-2</c:v>
                </c:pt>
                <c:pt idx="564">
                  <c:v>2.0426360000000001E-2</c:v>
                </c:pt>
                <c:pt idx="565">
                  <c:v>1.329616E-2</c:v>
                </c:pt>
                <c:pt idx="566">
                  <c:v>-5.0476999999999996E-3</c:v>
                </c:pt>
                <c:pt idx="567">
                  <c:v>-1.7353670000000002E-2</c:v>
                </c:pt>
                <c:pt idx="568">
                  <c:v>-1.0774209999999999E-2</c:v>
                </c:pt>
                <c:pt idx="569">
                  <c:v>6.750476E-3</c:v>
                </c:pt>
              </c:numCache>
            </c:numRef>
          </c:yVal>
          <c:smooth val="0"/>
        </c:ser>
        <c:ser>
          <c:idx val="12"/>
          <c:order val="12"/>
          <c:tx>
            <c:v>+500V (#13)</c:v>
          </c:tx>
          <c:spPr>
            <a:ln w="19050">
              <a:solidFill>
                <a:srgbClr val="0000FF"/>
              </a:solidFill>
            </a:ln>
          </c:spPr>
          <c:marker>
            <c:symbol val="none"/>
          </c:marker>
          <c:xVal>
            <c:numRef>
              <c:f>'HBM IV Curves Data'!$Z$5:$Z$574</c:f>
              <c:numCache>
                <c:formatCode>General</c:formatCode>
                <c:ptCount val="570"/>
                <c:pt idx="0">
                  <c:v>0.83266530000000005</c:v>
                </c:pt>
                <c:pt idx="1">
                  <c:v>1.430247</c:v>
                </c:pt>
                <c:pt idx="2">
                  <c:v>2.5671339999999998</c:v>
                </c:pt>
                <c:pt idx="3">
                  <c:v>2.295388</c:v>
                </c:pt>
                <c:pt idx="4">
                  <c:v>1.004014</c:v>
                </c:pt>
                <c:pt idx="5">
                  <c:v>0.43506349999999999</c:v>
                </c:pt>
                <c:pt idx="6">
                  <c:v>0.33089740000000001</c:v>
                </c:pt>
                <c:pt idx="7">
                  <c:v>0.97934940000000004</c:v>
                </c:pt>
                <c:pt idx="8">
                  <c:v>2.5853290000000002</c:v>
                </c:pt>
                <c:pt idx="9">
                  <c:v>2.5221309999999999</c:v>
                </c:pt>
                <c:pt idx="10">
                  <c:v>0.76196090000000005</c:v>
                </c:pt>
                <c:pt idx="11">
                  <c:v>0.21510000000000001</c:v>
                </c:pt>
                <c:pt idx="12">
                  <c:v>0.39899479999999998</c:v>
                </c:pt>
                <c:pt idx="13">
                  <c:v>-4.4462370000000001E-2</c:v>
                </c:pt>
                <c:pt idx="14">
                  <c:v>-0.4864946</c:v>
                </c:pt>
                <c:pt idx="15">
                  <c:v>-0.48464859999999998</c:v>
                </c:pt>
                <c:pt idx="16">
                  <c:v>-0.40012360000000002</c:v>
                </c:pt>
                <c:pt idx="17">
                  <c:v>-0.71725870000000003</c:v>
                </c:pt>
                <c:pt idx="18">
                  <c:v>-1.183371</c:v>
                </c:pt>
                <c:pt idx="19">
                  <c:v>-1.3039769999999999</c:v>
                </c:pt>
                <c:pt idx="20">
                  <c:v>-0.6977662</c:v>
                </c:pt>
                <c:pt idx="21">
                  <c:v>0.1091222</c:v>
                </c:pt>
                <c:pt idx="22">
                  <c:v>0.17879529999999999</c:v>
                </c:pt>
                <c:pt idx="23">
                  <c:v>-0.245421</c:v>
                </c:pt>
                <c:pt idx="24">
                  <c:v>-0.81673269999999998</c:v>
                </c:pt>
                <c:pt idx="25">
                  <c:v>-0.4716398</c:v>
                </c:pt>
                <c:pt idx="26">
                  <c:v>1.379348</c:v>
                </c:pt>
                <c:pt idx="27">
                  <c:v>2.4295749999999998</c:v>
                </c:pt>
                <c:pt idx="28">
                  <c:v>1.3922060000000001</c:v>
                </c:pt>
                <c:pt idx="29">
                  <c:v>0.64033720000000005</c:v>
                </c:pt>
                <c:pt idx="30">
                  <c:v>1.4796309999999999</c:v>
                </c:pt>
                <c:pt idx="31">
                  <c:v>1.3441749999999999</c:v>
                </c:pt>
                <c:pt idx="32">
                  <c:v>-0.28913299999999997</c:v>
                </c:pt>
                <c:pt idx="33">
                  <c:v>-1.0924119999999999</c:v>
                </c:pt>
                <c:pt idx="34">
                  <c:v>-0.96231290000000003</c:v>
                </c:pt>
                <c:pt idx="35">
                  <c:v>-0.31249270000000001</c:v>
                </c:pt>
                <c:pt idx="36">
                  <c:v>0.43237029999999999</c:v>
                </c:pt>
                <c:pt idx="37">
                  <c:v>8.3604429999999993E-2</c:v>
                </c:pt>
                <c:pt idx="38">
                  <c:v>-0.42772969999999999</c:v>
                </c:pt>
                <c:pt idx="39">
                  <c:v>0.21118709999999999</c:v>
                </c:pt>
                <c:pt idx="40">
                  <c:v>0.77640299999999995</c:v>
                </c:pt>
                <c:pt idx="41">
                  <c:v>1.582481</c:v>
                </c:pt>
                <c:pt idx="42">
                  <c:v>3.7251110000000001</c:v>
                </c:pt>
                <c:pt idx="43">
                  <c:v>5.0150119999999996</c:v>
                </c:pt>
                <c:pt idx="44">
                  <c:v>4.0716679999999998</c:v>
                </c:pt>
                <c:pt idx="45">
                  <c:v>1.7237720000000001</c:v>
                </c:pt>
                <c:pt idx="46">
                  <c:v>-0.106724</c:v>
                </c:pt>
                <c:pt idx="47">
                  <c:v>0.7390698</c:v>
                </c:pt>
                <c:pt idx="48">
                  <c:v>2.6693790000000002</c:v>
                </c:pt>
                <c:pt idx="49">
                  <c:v>2.7132969999999998</c:v>
                </c:pt>
                <c:pt idx="50">
                  <c:v>1.5629040000000001</c:v>
                </c:pt>
                <c:pt idx="51">
                  <c:v>1.0205820000000001</c:v>
                </c:pt>
                <c:pt idx="52">
                  <c:v>1.171386</c:v>
                </c:pt>
                <c:pt idx="53">
                  <c:v>1.1914549999999999</c:v>
                </c:pt>
                <c:pt idx="54">
                  <c:v>0.74102789999999996</c:v>
                </c:pt>
                <c:pt idx="55">
                  <c:v>0.62061619999999995</c:v>
                </c:pt>
                <c:pt idx="56">
                  <c:v>0.77432730000000005</c:v>
                </c:pt>
                <c:pt idx="57">
                  <c:v>0.1959603</c:v>
                </c:pt>
                <c:pt idx="58">
                  <c:v>-0.52433620000000003</c:v>
                </c:pt>
                <c:pt idx="59">
                  <c:v>-0.10483679999999999</c:v>
                </c:pt>
                <c:pt idx="60">
                  <c:v>0.99511510000000003</c:v>
                </c:pt>
                <c:pt idx="61">
                  <c:v>1.2904009999999999</c:v>
                </c:pt>
                <c:pt idx="62">
                  <c:v>0.52263519999999997</c:v>
                </c:pt>
                <c:pt idx="63">
                  <c:v>-0.3467655</c:v>
                </c:pt>
                <c:pt idx="64">
                  <c:v>-0.71678980000000003</c:v>
                </c:pt>
                <c:pt idx="65">
                  <c:v>-0.51053490000000001</c:v>
                </c:pt>
                <c:pt idx="66">
                  <c:v>0.37558730000000001</c:v>
                </c:pt>
                <c:pt idx="67">
                  <c:v>1.28407</c:v>
                </c:pt>
                <c:pt idx="68">
                  <c:v>0.85334379999999999</c:v>
                </c:pt>
                <c:pt idx="69">
                  <c:v>8.7514709999999996E-2</c:v>
                </c:pt>
                <c:pt idx="70">
                  <c:v>1.21086</c:v>
                </c:pt>
                <c:pt idx="71">
                  <c:v>2.5342709999999999</c:v>
                </c:pt>
                <c:pt idx="72">
                  <c:v>1.1905509999999999</c:v>
                </c:pt>
                <c:pt idx="73">
                  <c:v>-0.67938399999999999</c:v>
                </c:pt>
                <c:pt idx="74">
                  <c:v>-5.3360039999999997E-2</c:v>
                </c:pt>
                <c:pt idx="75">
                  <c:v>1.0439510000000001</c:v>
                </c:pt>
                <c:pt idx="76">
                  <c:v>1.1805600000000001</c:v>
                </c:pt>
                <c:pt idx="77">
                  <c:v>1.96183</c:v>
                </c:pt>
                <c:pt idx="78">
                  <c:v>2.5227569999999999</c:v>
                </c:pt>
                <c:pt idx="79">
                  <c:v>1.2164600000000001</c:v>
                </c:pt>
                <c:pt idx="80">
                  <c:v>-0.67215519999999995</c:v>
                </c:pt>
                <c:pt idx="81">
                  <c:v>-0.96196800000000005</c:v>
                </c:pt>
                <c:pt idx="82">
                  <c:v>0.84800960000000003</c:v>
                </c:pt>
                <c:pt idx="83">
                  <c:v>3.0064920000000002</c:v>
                </c:pt>
                <c:pt idx="84">
                  <c:v>2.6304889999999999</c:v>
                </c:pt>
                <c:pt idx="85">
                  <c:v>-0.1876903</c:v>
                </c:pt>
                <c:pt idx="86">
                  <c:v>-1.6240410000000001</c:v>
                </c:pt>
                <c:pt idx="87">
                  <c:v>-0.56458280000000005</c:v>
                </c:pt>
                <c:pt idx="88">
                  <c:v>0.43027330000000003</c:v>
                </c:pt>
                <c:pt idx="89">
                  <c:v>0.15285760000000001</c:v>
                </c:pt>
                <c:pt idx="90">
                  <c:v>-0.22250590000000001</c:v>
                </c:pt>
                <c:pt idx="91">
                  <c:v>0.75335319999999995</c:v>
                </c:pt>
                <c:pt idx="92">
                  <c:v>1.7826660000000001</c:v>
                </c:pt>
                <c:pt idx="93">
                  <c:v>0.8317601</c:v>
                </c:pt>
                <c:pt idx="94">
                  <c:v>-0.35185250000000001</c:v>
                </c:pt>
                <c:pt idx="95">
                  <c:v>0.1128702</c:v>
                </c:pt>
                <c:pt idx="96">
                  <c:v>0.46402500000000002</c:v>
                </c:pt>
                <c:pt idx="97">
                  <c:v>-0.61698679999999995</c:v>
                </c:pt>
                <c:pt idx="98">
                  <c:v>-0.91525509999999999</c:v>
                </c:pt>
                <c:pt idx="99">
                  <c:v>1.0682689999999999</c:v>
                </c:pt>
                <c:pt idx="100">
                  <c:v>2.5396000000000001</c:v>
                </c:pt>
                <c:pt idx="101">
                  <c:v>1.4734069999999999</c:v>
                </c:pt>
                <c:pt idx="102">
                  <c:v>0.1947748</c:v>
                </c:pt>
                <c:pt idx="103">
                  <c:v>-2.1068799999999999E-2</c:v>
                </c:pt>
                <c:pt idx="104">
                  <c:v>-0.57762480000000005</c:v>
                </c:pt>
                <c:pt idx="105">
                  <c:v>-0.75979300000000005</c:v>
                </c:pt>
                <c:pt idx="106">
                  <c:v>0.20055609999999999</c:v>
                </c:pt>
                <c:pt idx="107">
                  <c:v>0.19762779999999999</c:v>
                </c:pt>
                <c:pt idx="108">
                  <c:v>-0.84437960000000001</c:v>
                </c:pt>
                <c:pt idx="109">
                  <c:v>-0.76349089999999997</c:v>
                </c:pt>
                <c:pt idx="110">
                  <c:v>0.83932289999999998</c:v>
                </c:pt>
                <c:pt idx="111">
                  <c:v>2.5532180000000002</c:v>
                </c:pt>
                <c:pt idx="112">
                  <c:v>2.4243649999999999</c:v>
                </c:pt>
                <c:pt idx="113">
                  <c:v>0.95858860000000001</c:v>
                </c:pt>
                <c:pt idx="114">
                  <c:v>0.4995097</c:v>
                </c:pt>
                <c:pt idx="115">
                  <c:v>1.006874</c:v>
                </c:pt>
                <c:pt idx="116">
                  <c:v>0.95577749999999995</c:v>
                </c:pt>
                <c:pt idx="117">
                  <c:v>8.4640590000000002E-2</c:v>
                </c:pt>
                <c:pt idx="118">
                  <c:v>-0.37062260000000002</c:v>
                </c:pt>
                <c:pt idx="119">
                  <c:v>0.2600383</c:v>
                </c:pt>
                <c:pt idx="120">
                  <c:v>1.176731</c:v>
                </c:pt>
                <c:pt idx="121">
                  <c:v>1.6685890000000001</c:v>
                </c:pt>
                <c:pt idx="122">
                  <c:v>1.1991780000000001</c:v>
                </c:pt>
                <c:pt idx="123">
                  <c:v>0.4305969</c:v>
                </c:pt>
                <c:pt idx="124">
                  <c:v>0.91986760000000001</c:v>
                </c:pt>
                <c:pt idx="125">
                  <c:v>1.9435720000000001</c:v>
                </c:pt>
                <c:pt idx="126">
                  <c:v>1.7354750000000001</c:v>
                </c:pt>
                <c:pt idx="127">
                  <c:v>1.1298779999999999</c:v>
                </c:pt>
                <c:pt idx="128">
                  <c:v>1.798948</c:v>
                </c:pt>
                <c:pt idx="129">
                  <c:v>2.1628599999999998</c:v>
                </c:pt>
                <c:pt idx="130">
                  <c:v>1.179298</c:v>
                </c:pt>
                <c:pt idx="131">
                  <c:v>0.80537239999999999</c:v>
                </c:pt>
                <c:pt idx="132">
                  <c:v>0.83322260000000004</c:v>
                </c:pt>
                <c:pt idx="133">
                  <c:v>0.90395009999999998</c:v>
                </c:pt>
                <c:pt idx="134">
                  <c:v>2.1380979999999998</c:v>
                </c:pt>
                <c:pt idx="135">
                  <c:v>2.5951629999999999</c:v>
                </c:pt>
                <c:pt idx="136">
                  <c:v>1.2730619999999999</c:v>
                </c:pt>
                <c:pt idx="137">
                  <c:v>0.35009319999999999</c:v>
                </c:pt>
                <c:pt idx="138">
                  <c:v>0.60224100000000003</c:v>
                </c:pt>
                <c:pt idx="139">
                  <c:v>1.5331399999999999</c:v>
                </c:pt>
                <c:pt idx="140">
                  <c:v>1.615191</c:v>
                </c:pt>
                <c:pt idx="141">
                  <c:v>0.18863959999999999</c:v>
                </c:pt>
                <c:pt idx="142">
                  <c:v>-0.28929559999999999</c:v>
                </c:pt>
                <c:pt idx="143">
                  <c:v>0.68791519999999995</c:v>
                </c:pt>
                <c:pt idx="144">
                  <c:v>0.73816519999999997</c:v>
                </c:pt>
                <c:pt idx="145">
                  <c:v>-0.38987549999999999</c:v>
                </c:pt>
                <c:pt idx="146">
                  <c:v>-1.1673180000000001</c:v>
                </c:pt>
                <c:pt idx="147">
                  <c:v>-0.74484589999999995</c:v>
                </c:pt>
                <c:pt idx="148">
                  <c:v>0.16290089999999999</c:v>
                </c:pt>
                <c:pt idx="149">
                  <c:v>1.029422E-2</c:v>
                </c:pt>
                <c:pt idx="150">
                  <c:v>-1.1555489999999999</c:v>
                </c:pt>
                <c:pt idx="151">
                  <c:v>-1.8544670000000001</c:v>
                </c:pt>
                <c:pt idx="152">
                  <c:v>-1.37178</c:v>
                </c:pt>
                <c:pt idx="153">
                  <c:v>-0.28408610000000001</c:v>
                </c:pt>
                <c:pt idx="154">
                  <c:v>0.43967909999999999</c:v>
                </c:pt>
                <c:pt idx="155">
                  <c:v>0.43545889999999998</c:v>
                </c:pt>
                <c:pt idx="156">
                  <c:v>-9.371314E-2</c:v>
                </c:pt>
                <c:pt idx="157">
                  <c:v>-0.52406430000000004</c:v>
                </c:pt>
                <c:pt idx="158">
                  <c:v>0.418215</c:v>
                </c:pt>
                <c:pt idx="159">
                  <c:v>1.154072</c:v>
                </c:pt>
                <c:pt idx="160">
                  <c:v>-1.6649799999999999</c:v>
                </c:pt>
                <c:pt idx="161">
                  <c:v>-4.4259810000000002</c:v>
                </c:pt>
                <c:pt idx="162">
                  <c:v>-2.0253990000000002</c:v>
                </c:pt>
                <c:pt idx="163">
                  <c:v>0.88116050000000001</c:v>
                </c:pt>
                <c:pt idx="164">
                  <c:v>-0.12647420000000001</c:v>
                </c:pt>
                <c:pt idx="165">
                  <c:v>-0.99376339999999996</c:v>
                </c:pt>
                <c:pt idx="166">
                  <c:v>0.41350629999999999</c:v>
                </c:pt>
                <c:pt idx="167">
                  <c:v>1.2992809999999999</c:v>
                </c:pt>
                <c:pt idx="168">
                  <c:v>0.76840850000000005</c:v>
                </c:pt>
                <c:pt idx="169">
                  <c:v>0.22471820000000001</c:v>
                </c:pt>
                <c:pt idx="170">
                  <c:v>0.38671040000000001</c:v>
                </c:pt>
                <c:pt idx="171">
                  <c:v>0.88738300000000003</c:v>
                </c:pt>
                <c:pt idx="172">
                  <c:v>0.61441259999999998</c:v>
                </c:pt>
                <c:pt idx="173">
                  <c:v>-0.32316840000000002</c:v>
                </c:pt>
                <c:pt idx="174">
                  <c:v>4.3476890000000001E-3</c:v>
                </c:pt>
                <c:pt idx="175">
                  <c:v>1.4225840000000001</c:v>
                </c:pt>
                <c:pt idx="176">
                  <c:v>1.0683819999999999</c:v>
                </c:pt>
                <c:pt idx="177">
                  <c:v>-1.375936</c:v>
                </c:pt>
                <c:pt idx="178">
                  <c:v>-2.5816140000000001</c:v>
                </c:pt>
                <c:pt idx="179">
                  <c:v>-1.9210050000000001</c:v>
                </c:pt>
                <c:pt idx="180">
                  <c:v>-1.749109</c:v>
                </c:pt>
                <c:pt idx="181">
                  <c:v>-1.6942360000000001</c:v>
                </c:pt>
                <c:pt idx="182">
                  <c:v>-1.0641080000000001</c:v>
                </c:pt>
                <c:pt idx="183">
                  <c:v>-0.91507700000000003</c:v>
                </c:pt>
                <c:pt idx="184">
                  <c:v>-0.53985799999999995</c:v>
                </c:pt>
                <c:pt idx="185">
                  <c:v>0.58957890000000002</c:v>
                </c:pt>
                <c:pt idx="186">
                  <c:v>0.92511200000000005</c:v>
                </c:pt>
                <c:pt idx="187">
                  <c:v>0.13621459999999999</c:v>
                </c:pt>
                <c:pt idx="188">
                  <c:v>-0.86491989999999996</c:v>
                </c:pt>
                <c:pt idx="189">
                  <c:v>-1.467257</c:v>
                </c:pt>
                <c:pt idx="190">
                  <c:v>-1.153173</c:v>
                </c:pt>
                <c:pt idx="191">
                  <c:v>-0.67284299999999997</c:v>
                </c:pt>
                <c:pt idx="192">
                  <c:v>-1.2176739999999999</c:v>
                </c:pt>
                <c:pt idx="193">
                  <c:v>-1.719735</c:v>
                </c:pt>
                <c:pt idx="194">
                  <c:v>-0.51884300000000005</c:v>
                </c:pt>
                <c:pt idx="195">
                  <c:v>1.4133640000000001</c:v>
                </c:pt>
                <c:pt idx="196">
                  <c:v>1.8268720000000001</c:v>
                </c:pt>
                <c:pt idx="197">
                  <c:v>0.85494840000000005</c:v>
                </c:pt>
                <c:pt idx="198">
                  <c:v>6.1434509999999998E-2</c:v>
                </c:pt>
                <c:pt idx="199">
                  <c:v>-0.30052859999999998</c:v>
                </c:pt>
                <c:pt idx="200">
                  <c:v>7.4836840000000002E-2</c:v>
                </c:pt>
                <c:pt idx="201">
                  <c:v>0.90579339999999997</c:v>
                </c:pt>
                <c:pt idx="202">
                  <c:v>0.54097289999999998</c:v>
                </c:pt>
                <c:pt idx="203">
                  <c:v>-0.3873412</c:v>
                </c:pt>
                <c:pt idx="204">
                  <c:v>-0.15430720000000001</c:v>
                </c:pt>
                <c:pt idx="205">
                  <c:v>0.82525360000000003</c:v>
                </c:pt>
                <c:pt idx="206">
                  <c:v>1.8020400000000001</c:v>
                </c:pt>
                <c:pt idx="207">
                  <c:v>1.856163</c:v>
                </c:pt>
                <c:pt idx="208">
                  <c:v>0.40288459999999998</c:v>
                </c:pt>
                <c:pt idx="209">
                  <c:v>-0.2364021</c:v>
                </c:pt>
                <c:pt idx="210">
                  <c:v>1.297625</c:v>
                </c:pt>
                <c:pt idx="211">
                  <c:v>2.2896459999999998</c:v>
                </c:pt>
                <c:pt idx="212">
                  <c:v>1.273946</c:v>
                </c:pt>
                <c:pt idx="213">
                  <c:v>9.5593880000000006E-2</c:v>
                </c:pt>
                <c:pt idx="214">
                  <c:v>-0.16416849999999999</c:v>
                </c:pt>
                <c:pt idx="215">
                  <c:v>-0.34418389999999999</c:v>
                </c:pt>
                <c:pt idx="216">
                  <c:v>-1.2462709999999999</c:v>
                </c:pt>
                <c:pt idx="217">
                  <c:v>-1.6653830000000001</c:v>
                </c:pt>
                <c:pt idx="218">
                  <c:v>-0.33847529999999998</c:v>
                </c:pt>
                <c:pt idx="219">
                  <c:v>0.66024130000000003</c:v>
                </c:pt>
                <c:pt idx="220">
                  <c:v>0.25631569999999998</c:v>
                </c:pt>
                <c:pt idx="221">
                  <c:v>0.15108969999999999</c:v>
                </c:pt>
                <c:pt idx="222">
                  <c:v>0.13131870000000001</c:v>
                </c:pt>
                <c:pt idx="223">
                  <c:v>0.10682030000000001</c:v>
                </c:pt>
                <c:pt idx="224">
                  <c:v>0.70793119999999998</c:v>
                </c:pt>
                <c:pt idx="225">
                  <c:v>0.2397697</c:v>
                </c:pt>
                <c:pt idx="226">
                  <c:v>-1.002705</c:v>
                </c:pt>
                <c:pt idx="227">
                  <c:v>-0.61295359999999999</c:v>
                </c:pt>
                <c:pt idx="228">
                  <c:v>0.41378860000000001</c:v>
                </c:pt>
                <c:pt idx="229">
                  <c:v>0.21921270000000001</c:v>
                </c:pt>
                <c:pt idx="230">
                  <c:v>-0.74695040000000001</c:v>
                </c:pt>
                <c:pt idx="231">
                  <c:v>-1.203144</c:v>
                </c:pt>
                <c:pt idx="232">
                  <c:v>-0.99767019999999995</c:v>
                </c:pt>
                <c:pt idx="233">
                  <c:v>-0.6740699</c:v>
                </c:pt>
                <c:pt idx="234">
                  <c:v>0.45670179999999999</c:v>
                </c:pt>
                <c:pt idx="235">
                  <c:v>1.476777</c:v>
                </c:pt>
                <c:pt idx="236">
                  <c:v>0.56854360000000004</c:v>
                </c:pt>
                <c:pt idx="237">
                  <c:v>-1.0424629999999999</c:v>
                </c:pt>
                <c:pt idx="238">
                  <c:v>-1.3514710000000001</c:v>
                </c:pt>
                <c:pt idx="239">
                  <c:v>-0.13589010000000001</c:v>
                </c:pt>
                <c:pt idx="240">
                  <c:v>0.38228259999999997</c:v>
                </c:pt>
                <c:pt idx="241">
                  <c:v>-1.158453</c:v>
                </c:pt>
                <c:pt idx="242">
                  <c:v>-2.3876110000000001</c:v>
                </c:pt>
                <c:pt idx="243">
                  <c:v>-1.612333</c:v>
                </c:pt>
                <c:pt idx="244">
                  <c:v>7.5305629999999998E-2</c:v>
                </c:pt>
                <c:pt idx="245">
                  <c:v>0.88004369999999998</c:v>
                </c:pt>
                <c:pt idx="246">
                  <c:v>7.1085339999999997E-2</c:v>
                </c:pt>
                <c:pt idx="247">
                  <c:v>-0.66491420000000001</c:v>
                </c:pt>
                <c:pt idx="248">
                  <c:v>-0.27884340000000002</c:v>
                </c:pt>
                <c:pt idx="249">
                  <c:v>9.3451039999999999E-2</c:v>
                </c:pt>
                <c:pt idx="250">
                  <c:v>0.83775880000000003</c:v>
                </c:pt>
                <c:pt idx="251">
                  <c:v>2.092444</c:v>
                </c:pt>
                <c:pt idx="252">
                  <c:v>2.0537079999999999</c:v>
                </c:pt>
                <c:pt idx="253">
                  <c:v>0.66200519999999996</c:v>
                </c:pt>
                <c:pt idx="254">
                  <c:v>-0.47551080000000001</c:v>
                </c:pt>
                <c:pt idx="255">
                  <c:v>-0.46935270000000001</c:v>
                </c:pt>
                <c:pt idx="256">
                  <c:v>0.25309009999999998</c:v>
                </c:pt>
                <c:pt idx="257">
                  <c:v>0.89446150000000002</c:v>
                </c:pt>
                <c:pt idx="258">
                  <c:v>0.99093799999999999</c:v>
                </c:pt>
                <c:pt idx="259">
                  <c:v>1.0208710000000001</c:v>
                </c:pt>
                <c:pt idx="260">
                  <c:v>1.7041580000000001</c:v>
                </c:pt>
                <c:pt idx="261">
                  <c:v>1.862209</c:v>
                </c:pt>
                <c:pt idx="262">
                  <c:v>1.061817</c:v>
                </c:pt>
                <c:pt idx="263">
                  <c:v>0.92910579999999998</c:v>
                </c:pt>
                <c:pt idx="264">
                  <c:v>1.266834</c:v>
                </c:pt>
                <c:pt idx="265">
                  <c:v>0.60441210000000001</c:v>
                </c:pt>
                <c:pt idx="266">
                  <c:v>-0.49761260000000002</c:v>
                </c:pt>
                <c:pt idx="267">
                  <c:v>-0.80197830000000003</c:v>
                </c:pt>
                <c:pt idx="268">
                  <c:v>-0.15721019999999999</c:v>
                </c:pt>
                <c:pt idx="269">
                  <c:v>1.0106040000000001</c:v>
                </c:pt>
                <c:pt idx="270">
                  <c:v>1.2059690000000001</c:v>
                </c:pt>
                <c:pt idx="271">
                  <c:v>0.10791530000000001</c:v>
                </c:pt>
                <c:pt idx="272">
                  <c:v>-0.46261259999999998</c:v>
                </c:pt>
                <c:pt idx="273">
                  <c:v>-0.33242110000000002</c:v>
                </c:pt>
                <c:pt idx="274">
                  <c:v>-0.39692630000000001</c:v>
                </c:pt>
                <c:pt idx="275">
                  <c:v>-0.1635363</c:v>
                </c:pt>
                <c:pt idx="276">
                  <c:v>0.53382689999999999</c:v>
                </c:pt>
                <c:pt idx="277">
                  <c:v>0.41706490000000002</c:v>
                </c:pt>
                <c:pt idx="278">
                  <c:v>-0.28420649999999997</c:v>
                </c:pt>
                <c:pt idx="279">
                  <c:v>-0.33501829999999999</c:v>
                </c:pt>
                <c:pt idx="280">
                  <c:v>-0.37655230000000001</c:v>
                </c:pt>
                <c:pt idx="281">
                  <c:v>-0.52617190000000003</c:v>
                </c:pt>
                <c:pt idx="282">
                  <c:v>-0.25587759999999998</c:v>
                </c:pt>
                <c:pt idx="283">
                  <c:v>0.45337260000000001</c:v>
                </c:pt>
                <c:pt idx="284">
                  <c:v>1.1742300000000001</c:v>
                </c:pt>
                <c:pt idx="285">
                  <c:v>0.89941660000000001</c:v>
                </c:pt>
                <c:pt idx="286">
                  <c:v>0.2186341</c:v>
                </c:pt>
                <c:pt idx="287">
                  <c:v>0.10690669999999999</c:v>
                </c:pt>
                <c:pt idx="288">
                  <c:v>0.3133572</c:v>
                </c:pt>
                <c:pt idx="289">
                  <c:v>0.37392730000000002</c:v>
                </c:pt>
                <c:pt idx="290">
                  <c:v>0.56942859999999995</c:v>
                </c:pt>
                <c:pt idx="291">
                  <c:v>0.67126079999999999</c:v>
                </c:pt>
                <c:pt idx="292">
                  <c:v>-0.61317770000000005</c:v>
                </c:pt>
                <c:pt idx="293">
                  <c:v>-2.2237300000000002</c:v>
                </c:pt>
                <c:pt idx="294">
                  <c:v>-2.332592</c:v>
                </c:pt>
                <c:pt idx="295">
                  <c:v>-1.323823</c:v>
                </c:pt>
                <c:pt idx="296">
                  <c:v>-4.6014840000000001E-2</c:v>
                </c:pt>
                <c:pt idx="297">
                  <c:v>0.76145309999999999</c:v>
                </c:pt>
                <c:pt idx="298">
                  <c:v>0.58980699999999997</c:v>
                </c:pt>
                <c:pt idx="299">
                  <c:v>0.2026848</c:v>
                </c:pt>
                <c:pt idx="300">
                  <c:v>8.3256150000000001E-2</c:v>
                </c:pt>
                <c:pt idx="301">
                  <c:v>0.27304469999999997</c:v>
                </c:pt>
                <c:pt idx="302">
                  <c:v>0.95392560000000004</c:v>
                </c:pt>
                <c:pt idx="303">
                  <c:v>0.90944650000000005</c:v>
                </c:pt>
                <c:pt idx="304">
                  <c:v>-0.16905029999999999</c:v>
                </c:pt>
                <c:pt idx="305">
                  <c:v>-0.95708340000000003</c:v>
                </c:pt>
                <c:pt idx="306">
                  <c:v>-1.0200119999999999</c:v>
                </c:pt>
                <c:pt idx="307">
                  <c:v>-0.73644370000000003</c:v>
                </c:pt>
                <c:pt idx="308">
                  <c:v>-0.73573730000000004</c:v>
                </c:pt>
                <c:pt idx="309">
                  <c:v>-1.3399730000000001</c:v>
                </c:pt>
                <c:pt idx="310">
                  <c:v>-1.6932860000000001</c:v>
                </c:pt>
                <c:pt idx="311">
                  <c:v>-1.1437440000000001</c:v>
                </c:pt>
                <c:pt idx="312">
                  <c:v>-0.87936899999999996</c:v>
                </c:pt>
                <c:pt idx="313">
                  <c:v>-1.174301</c:v>
                </c:pt>
                <c:pt idx="314">
                  <c:v>-0.96692730000000005</c:v>
                </c:pt>
                <c:pt idx="315">
                  <c:v>-0.54803679999999999</c:v>
                </c:pt>
                <c:pt idx="316">
                  <c:v>-7.0963470000000001E-2</c:v>
                </c:pt>
                <c:pt idx="317">
                  <c:v>0.2219469</c:v>
                </c:pt>
                <c:pt idx="318">
                  <c:v>-0.4033641</c:v>
                </c:pt>
                <c:pt idx="319">
                  <c:v>-0.80335380000000001</c:v>
                </c:pt>
                <c:pt idx="320">
                  <c:v>-4.7973099999999998E-2</c:v>
                </c:pt>
                <c:pt idx="321">
                  <c:v>0.57660739999999999</c:v>
                </c:pt>
                <c:pt idx="322">
                  <c:v>-0.1035042</c:v>
                </c:pt>
                <c:pt idx="323">
                  <c:v>-0.61729579999999995</c:v>
                </c:pt>
                <c:pt idx="324">
                  <c:v>0.54297989999999996</c:v>
                </c:pt>
                <c:pt idx="325">
                  <c:v>1.3052250000000001</c:v>
                </c:pt>
                <c:pt idx="326">
                  <c:v>0.33520349999999999</c:v>
                </c:pt>
                <c:pt idx="327">
                  <c:v>-0.30757129999999999</c:v>
                </c:pt>
                <c:pt idx="328">
                  <c:v>-0.22082180000000001</c:v>
                </c:pt>
                <c:pt idx="329">
                  <c:v>-0.82248089999999996</c:v>
                </c:pt>
                <c:pt idx="330">
                  <c:v>-0.87065689999999996</c:v>
                </c:pt>
                <c:pt idx="331">
                  <c:v>0.23229569999999999</c:v>
                </c:pt>
                <c:pt idx="332">
                  <c:v>0.61842799999999998</c:v>
                </c:pt>
                <c:pt idx="333">
                  <c:v>0.38392349999999997</c:v>
                </c:pt>
                <c:pt idx="334">
                  <c:v>6.0955269999999999E-2</c:v>
                </c:pt>
                <c:pt idx="335">
                  <c:v>-0.43404330000000002</c:v>
                </c:pt>
                <c:pt idx="336">
                  <c:v>-3.4061830000000001E-2</c:v>
                </c:pt>
                <c:pt idx="337">
                  <c:v>0.74077300000000001</c:v>
                </c:pt>
                <c:pt idx="338">
                  <c:v>0.43401719999999999</c:v>
                </c:pt>
                <c:pt idx="339">
                  <c:v>8.3182489999999998E-2</c:v>
                </c:pt>
                <c:pt idx="340">
                  <c:v>0.1281919</c:v>
                </c:pt>
                <c:pt idx="341">
                  <c:v>-0.88618390000000002</c:v>
                </c:pt>
                <c:pt idx="342">
                  <c:v>-1.7783640000000001</c:v>
                </c:pt>
                <c:pt idx="343">
                  <c:v>-0.21363979999999999</c:v>
                </c:pt>
                <c:pt idx="344">
                  <c:v>1.7726150000000001</c:v>
                </c:pt>
                <c:pt idx="345">
                  <c:v>1.208839</c:v>
                </c:pt>
                <c:pt idx="346">
                  <c:v>-0.48872919999999997</c:v>
                </c:pt>
                <c:pt idx="347">
                  <c:v>-1.223446</c:v>
                </c:pt>
                <c:pt idx="348">
                  <c:v>-0.94675410000000004</c:v>
                </c:pt>
                <c:pt idx="349">
                  <c:v>-4.8386779999999997E-2</c:v>
                </c:pt>
                <c:pt idx="350">
                  <c:v>-5.6093740000000003E-2</c:v>
                </c:pt>
                <c:pt idx="351">
                  <c:v>-1.6301429999999999</c:v>
                </c:pt>
                <c:pt idx="352">
                  <c:v>-2.3167399999999998</c:v>
                </c:pt>
                <c:pt idx="353">
                  <c:v>-1.504413</c:v>
                </c:pt>
                <c:pt idx="354">
                  <c:v>-0.990313</c:v>
                </c:pt>
                <c:pt idx="355">
                  <c:v>-0.57070460000000001</c:v>
                </c:pt>
                <c:pt idx="356">
                  <c:v>3.490103E-2</c:v>
                </c:pt>
                <c:pt idx="357">
                  <c:v>-3.8460069999999998E-3</c:v>
                </c:pt>
                <c:pt idx="358">
                  <c:v>-4.4863590000000002E-2</c:v>
                </c:pt>
                <c:pt idx="359">
                  <c:v>1.0080519999999999</c:v>
                </c:pt>
                <c:pt idx="360">
                  <c:v>1.7535940000000001</c:v>
                </c:pt>
                <c:pt idx="361">
                  <c:v>0.61121999999999999</c:v>
                </c:pt>
                <c:pt idx="362">
                  <c:v>-0.49743920000000003</c:v>
                </c:pt>
                <c:pt idx="363">
                  <c:v>-0.42632809999999999</c:v>
                </c:pt>
                <c:pt idx="364">
                  <c:v>-0.50540359999999995</c:v>
                </c:pt>
                <c:pt idx="365">
                  <c:v>0.181562</c:v>
                </c:pt>
                <c:pt idx="366">
                  <c:v>1.29251</c:v>
                </c:pt>
                <c:pt idx="367">
                  <c:v>0.4463915</c:v>
                </c:pt>
                <c:pt idx="368">
                  <c:v>-0.70918789999999998</c:v>
                </c:pt>
                <c:pt idx="369">
                  <c:v>-0.25915260000000001</c:v>
                </c:pt>
                <c:pt idx="370">
                  <c:v>0.59665610000000002</c:v>
                </c:pt>
                <c:pt idx="371">
                  <c:v>0.8859728</c:v>
                </c:pt>
                <c:pt idx="372">
                  <c:v>0.82048149999999997</c:v>
                </c:pt>
                <c:pt idx="373">
                  <c:v>0.39918520000000002</c:v>
                </c:pt>
                <c:pt idx="374">
                  <c:v>-0.57592569999999998</c:v>
                </c:pt>
                <c:pt idx="375">
                  <c:v>-0.5642026</c:v>
                </c:pt>
                <c:pt idx="376">
                  <c:v>0.89873389999999997</c:v>
                </c:pt>
                <c:pt idx="377">
                  <c:v>1.570006</c:v>
                </c:pt>
                <c:pt idx="378">
                  <c:v>0.70244329999999999</c:v>
                </c:pt>
                <c:pt idx="379">
                  <c:v>-0.38140049999999998</c:v>
                </c:pt>
                <c:pt idx="380">
                  <c:v>-0.37967820000000002</c:v>
                </c:pt>
                <c:pt idx="381">
                  <c:v>-1.252054E-2</c:v>
                </c:pt>
                <c:pt idx="382">
                  <c:v>-0.60040859999999996</c:v>
                </c:pt>
                <c:pt idx="383">
                  <c:v>-1.248515</c:v>
                </c:pt>
                <c:pt idx="384">
                  <c:v>-1.1836</c:v>
                </c:pt>
                <c:pt idx="385">
                  <c:v>-0.57153220000000005</c:v>
                </c:pt>
                <c:pt idx="386">
                  <c:v>0.60570979999999996</c:v>
                </c:pt>
                <c:pt idx="387">
                  <c:v>1.021082</c:v>
                </c:pt>
                <c:pt idx="388">
                  <c:v>-0.43926530000000003</c:v>
                </c:pt>
                <c:pt idx="389">
                  <c:v>-1.6001110000000001</c:v>
                </c:pt>
                <c:pt idx="390">
                  <c:v>-1.1481980000000001</c:v>
                </c:pt>
                <c:pt idx="391">
                  <c:v>-0.95816290000000004</c:v>
                </c:pt>
                <c:pt idx="392">
                  <c:v>-1.1112880000000001</c:v>
                </c:pt>
                <c:pt idx="393">
                  <c:v>-0.74749690000000002</c:v>
                </c:pt>
                <c:pt idx="394">
                  <c:v>-0.61484510000000003</c:v>
                </c:pt>
                <c:pt idx="395">
                  <c:v>-0.35364600000000002</c:v>
                </c:pt>
                <c:pt idx="396">
                  <c:v>0.27594669999999999</c:v>
                </c:pt>
                <c:pt idx="397">
                  <c:v>4.9876770000000001E-2</c:v>
                </c:pt>
                <c:pt idx="398">
                  <c:v>-0.46146989999999999</c:v>
                </c:pt>
                <c:pt idx="399">
                  <c:v>-7.9435069999999997E-2</c:v>
                </c:pt>
                <c:pt idx="400">
                  <c:v>0.15804609999999999</c:v>
                </c:pt>
                <c:pt idx="401">
                  <c:v>-0.23447319999999999</c:v>
                </c:pt>
                <c:pt idx="402">
                  <c:v>0.2400178</c:v>
                </c:pt>
                <c:pt idx="403">
                  <c:v>1.309094</c:v>
                </c:pt>
                <c:pt idx="404">
                  <c:v>1.613399</c:v>
                </c:pt>
                <c:pt idx="405">
                  <c:v>1.9003779999999999</c:v>
                </c:pt>
                <c:pt idx="406">
                  <c:v>1.9477800000000001</c:v>
                </c:pt>
                <c:pt idx="407">
                  <c:v>0.8159303</c:v>
                </c:pt>
                <c:pt idx="408">
                  <c:v>-0.1021749</c:v>
                </c:pt>
                <c:pt idx="409">
                  <c:v>9.683688E-2</c:v>
                </c:pt>
                <c:pt idx="410">
                  <c:v>0.58225629999999995</c:v>
                </c:pt>
                <c:pt idx="411">
                  <c:v>0.74399649999999995</c:v>
                </c:pt>
                <c:pt idx="412">
                  <c:v>0.2894159</c:v>
                </c:pt>
                <c:pt idx="413">
                  <c:v>-0.8249997</c:v>
                </c:pt>
                <c:pt idx="414">
                  <c:v>-1.498739</c:v>
                </c:pt>
                <c:pt idx="415">
                  <c:v>-0.66432380000000002</c:v>
                </c:pt>
                <c:pt idx="416">
                  <c:v>0.29844969999999998</c:v>
                </c:pt>
                <c:pt idx="417">
                  <c:v>-0.3323334</c:v>
                </c:pt>
                <c:pt idx="418">
                  <c:v>-0.81048580000000003</c:v>
                </c:pt>
                <c:pt idx="419">
                  <c:v>0.4916529</c:v>
                </c:pt>
                <c:pt idx="420">
                  <c:v>1.084546</c:v>
                </c:pt>
                <c:pt idx="421">
                  <c:v>-0.17903169999999999</c:v>
                </c:pt>
                <c:pt idx="422">
                  <c:v>-0.86597729999999995</c:v>
                </c:pt>
                <c:pt idx="423">
                  <c:v>-0.37258649999999999</c:v>
                </c:pt>
                <c:pt idx="424">
                  <c:v>2.4389899999999999E-2</c:v>
                </c:pt>
                <c:pt idx="425">
                  <c:v>-0.1082569</c:v>
                </c:pt>
                <c:pt idx="426">
                  <c:v>-0.46126349999999999</c:v>
                </c:pt>
                <c:pt idx="427">
                  <c:v>-0.52430140000000003</c:v>
                </c:pt>
                <c:pt idx="428">
                  <c:v>0.21387980000000001</c:v>
                </c:pt>
                <c:pt idx="429">
                  <c:v>1.377616</c:v>
                </c:pt>
                <c:pt idx="430">
                  <c:v>1.60253</c:v>
                </c:pt>
                <c:pt idx="431">
                  <c:v>1.0440560000000001</c:v>
                </c:pt>
                <c:pt idx="432">
                  <c:v>5.9122710000000002E-2</c:v>
                </c:pt>
                <c:pt idx="433">
                  <c:v>-1.728777</c:v>
                </c:pt>
                <c:pt idx="434">
                  <c:v>-2.5270139999999999</c:v>
                </c:pt>
                <c:pt idx="435">
                  <c:v>-1.1243510000000001</c:v>
                </c:pt>
                <c:pt idx="436">
                  <c:v>0.81907370000000002</c:v>
                </c:pt>
                <c:pt idx="437">
                  <c:v>1.738834</c:v>
                </c:pt>
                <c:pt idx="438">
                  <c:v>1.677581</c:v>
                </c:pt>
                <c:pt idx="439">
                  <c:v>1.578935</c:v>
                </c:pt>
                <c:pt idx="440">
                  <c:v>1.4843230000000001</c:v>
                </c:pt>
                <c:pt idx="441">
                  <c:v>0.49704799999999999</c:v>
                </c:pt>
                <c:pt idx="442">
                  <c:v>-0.98394170000000003</c:v>
                </c:pt>
                <c:pt idx="443">
                  <c:v>-1.2261390000000001</c:v>
                </c:pt>
                <c:pt idx="444">
                  <c:v>-0.52358839999999995</c:v>
                </c:pt>
                <c:pt idx="445">
                  <c:v>-0.94092129999999996</c:v>
                </c:pt>
                <c:pt idx="446">
                  <c:v>-1.8470120000000001</c:v>
                </c:pt>
                <c:pt idx="447">
                  <c:v>-1.7718229999999999</c:v>
                </c:pt>
                <c:pt idx="448">
                  <c:v>-1.5005299999999999</c:v>
                </c:pt>
                <c:pt idx="449">
                  <c:v>-1.501152</c:v>
                </c:pt>
                <c:pt idx="450">
                  <c:v>-1.0227930000000001</c:v>
                </c:pt>
                <c:pt idx="451">
                  <c:v>-9.3434690000000001E-2</c:v>
                </c:pt>
                <c:pt idx="452">
                  <c:v>2.5868800000000001E-2</c:v>
                </c:pt>
                <c:pt idx="453">
                  <c:v>-0.81663050000000004</c:v>
                </c:pt>
                <c:pt idx="454">
                  <c:v>-1.149497</c:v>
                </c:pt>
                <c:pt idx="455">
                  <c:v>-0.66334380000000004</c:v>
                </c:pt>
                <c:pt idx="456">
                  <c:v>-0.69899909999999998</c:v>
                </c:pt>
                <c:pt idx="457">
                  <c:v>-1.5493680000000001</c:v>
                </c:pt>
                <c:pt idx="458">
                  <c:v>-1.448825</c:v>
                </c:pt>
                <c:pt idx="459">
                  <c:v>-0.45130969999999998</c:v>
                </c:pt>
                <c:pt idx="460">
                  <c:v>-0.10220659999999999</c:v>
                </c:pt>
                <c:pt idx="461">
                  <c:v>0.78334029999999999</c:v>
                </c:pt>
                <c:pt idx="462">
                  <c:v>2.0291260000000002</c:v>
                </c:pt>
                <c:pt idx="463">
                  <c:v>1.765855</c:v>
                </c:pt>
                <c:pt idx="464">
                  <c:v>0.9237571</c:v>
                </c:pt>
                <c:pt idx="465">
                  <c:v>0.50797510000000001</c:v>
                </c:pt>
                <c:pt idx="466">
                  <c:v>0.73504290000000005</c:v>
                </c:pt>
                <c:pt idx="467">
                  <c:v>1.5285599999999999</c:v>
                </c:pt>
                <c:pt idx="468">
                  <c:v>1.7709699999999999</c:v>
                </c:pt>
                <c:pt idx="469">
                  <c:v>0.92241300000000004</c:v>
                </c:pt>
                <c:pt idx="470">
                  <c:v>-0.22637009999999999</c:v>
                </c:pt>
                <c:pt idx="471">
                  <c:v>-0.37796750000000001</c:v>
                </c:pt>
                <c:pt idx="472">
                  <c:v>0.26085839999999999</c:v>
                </c:pt>
                <c:pt idx="473">
                  <c:v>0.1099991</c:v>
                </c:pt>
                <c:pt idx="474">
                  <c:v>-0.66355430000000004</c:v>
                </c:pt>
                <c:pt idx="475">
                  <c:v>-7.3559879999999999E-3</c:v>
                </c:pt>
                <c:pt idx="476">
                  <c:v>2.0766040000000001</c:v>
                </c:pt>
                <c:pt idx="477">
                  <c:v>2.4098830000000002</c:v>
                </c:pt>
                <c:pt idx="478">
                  <c:v>0.36290689999999998</c:v>
                </c:pt>
                <c:pt idx="479">
                  <c:v>-0.6328125</c:v>
                </c:pt>
                <c:pt idx="480">
                  <c:v>0.29676130000000001</c:v>
                </c:pt>
                <c:pt idx="481">
                  <c:v>0.5381726</c:v>
                </c:pt>
                <c:pt idx="482">
                  <c:v>-0.77284339999999996</c:v>
                </c:pt>
                <c:pt idx="483">
                  <c:v>-1.5045090000000001</c:v>
                </c:pt>
                <c:pt idx="484">
                  <c:v>-0.79954510000000001</c:v>
                </c:pt>
                <c:pt idx="485">
                  <c:v>0.41371459999999999</c:v>
                </c:pt>
                <c:pt idx="486">
                  <c:v>1.3615679999999999</c:v>
                </c:pt>
                <c:pt idx="487">
                  <c:v>0.68189089999999997</c:v>
                </c:pt>
                <c:pt idx="488">
                  <c:v>-3.6257940000000002E-2</c:v>
                </c:pt>
                <c:pt idx="489">
                  <c:v>0.68196690000000004</c:v>
                </c:pt>
                <c:pt idx="490">
                  <c:v>0.23811760000000001</c:v>
                </c:pt>
                <c:pt idx="491">
                  <c:v>-1.1626829999999999</c:v>
                </c:pt>
                <c:pt idx="492">
                  <c:v>-1.6842109999999999</c:v>
                </c:pt>
                <c:pt idx="493">
                  <c:v>-1.306235</c:v>
                </c:pt>
                <c:pt idx="494">
                  <c:v>-0.57966569999999995</c:v>
                </c:pt>
                <c:pt idx="495">
                  <c:v>-0.80664080000000005</c:v>
                </c:pt>
                <c:pt idx="496">
                  <c:v>-1.1334789999999999</c:v>
                </c:pt>
                <c:pt idx="497">
                  <c:v>-0.1575317</c:v>
                </c:pt>
                <c:pt idx="498">
                  <c:v>0.67988349999999997</c:v>
                </c:pt>
                <c:pt idx="499">
                  <c:v>0.48666369999999998</c:v>
                </c:pt>
                <c:pt idx="500">
                  <c:v>0.17546110000000001</c:v>
                </c:pt>
                <c:pt idx="501">
                  <c:v>0.13798930000000001</c:v>
                </c:pt>
                <c:pt idx="502">
                  <c:v>5.1085209999999999E-2</c:v>
                </c:pt>
                <c:pt idx="503">
                  <c:v>2.8896359999999999E-2</c:v>
                </c:pt>
                <c:pt idx="504">
                  <c:v>-2.2986090000000001E-2</c:v>
                </c:pt>
                <c:pt idx="505">
                  <c:v>-0.37748359999999997</c:v>
                </c:pt>
                <c:pt idx="506">
                  <c:v>-0.32823799999999997</c:v>
                </c:pt>
                <c:pt idx="507">
                  <c:v>-0.21155299999999999</c:v>
                </c:pt>
                <c:pt idx="508">
                  <c:v>-0.83320839999999996</c:v>
                </c:pt>
                <c:pt idx="509">
                  <c:v>-1.222871</c:v>
                </c:pt>
                <c:pt idx="510">
                  <c:v>-0.84872599999999998</c:v>
                </c:pt>
                <c:pt idx="511">
                  <c:v>0.22139909999999999</c:v>
                </c:pt>
                <c:pt idx="512">
                  <c:v>1.8493520000000001</c:v>
                </c:pt>
                <c:pt idx="513">
                  <c:v>2.0512769999999998</c:v>
                </c:pt>
                <c:pt idx="514">
                  <c:v>0.58799840000000003</c:v>
                </c:pt>
                <c:pt idx="515">
                  <c:v>0.69475960000000003</c:v>
                </c:pt>
                <c:pt idx="516">
                  <c:v>1.7487520000000001</c:v>
                </c:pt>
                <c:pt idx="517">
                  <c:v>0.51392329999999997</c:v>
                </c:pt>
                <c:pt idx="518">
                  <c:v>-1.082241</c:v>
                </c:pt>
                <c:pt idx="519">
                  <c:v>-0.65194589999999997</c:v>
                </c:pt>
                <c:pt idx="520">
                  <c:v>0.1205117</c:v>
                </c:pt>
                <c:pt idx="521">
                  <c:v>0.53122329999999995</c:v>
                </c:pt>
                <c:pt idx="522">
                  <c:v>1.2014279999999999</c:v>
                </c:pt>
                <c:pt idx="523">
                  <c:v>1.2493639999999999</c:v>
                </c:pt>
                <c:pt idx="524">
                  <c:v>0.48250399999999999</c:v>
                </c:pt>
                <c:pt idx="525">
                  <c:v>1.9410190000000001E-2</c:v>
                </c:pt>
                <c:pt idx="526">
                  <c:v>0.18732770000000001</c:v>
                </c:pt>
                <c:pt idx="527">
                  <c:v>0.36891069999999998</c:v>
                </c:pt>
                <c:pt idx="528">
                  <c:v>-0.33368100000000001</c:v>
                </c:pt>
                <c:pt idx="529">
                  <c:v>-1.2453890000000001</c:v>
                </c:pt>
                <c:pt idx="530">
                  <c:v>-0.71416460000000004</c:v>
                </c:pt>
                <c:pt idx="531">
                  <c:v>0.3667146</c:v>
                </c:pt>
                <c:pt idx="532">
                  <c:v>0.67333330000000002</c:v>
                </c:pt>
                <c:pt idx="533">
                  <c:v>0.57869029999999999</c:v>
                </c:pt>
                <c:pt idx="534">
                  <c:v>8.3153560000000001E-2</c:v>
                </c:pt>
                <c:pt idx="535">
                  <c:v>-0.75548660000000001</c:v>
                </c:pt>
                <c:pt idx="536">
                  <c:v>-1.4171290000000001</c:v>
                </c:pt>
                <c:pt idx="537">
                  <c:v>-1.6482220000000001</c:v>
                </c:pt>
                <c:pt idx="538">
                  <c:v>-1.3265370000000001</c:v>
                </c:pt>
                <c:pt idx="539">
                  <c:v>-0.51172249999999997</c:v>
                </c:pt>
                <c:pt idx="540">
                  <c:v>-0.1613473</c:v>
                </c:pt>
                <c:pt idx="541">
                  <c:v>-0.66819130000000004</c:v>
                </c:pt>
                <c:pt idx="542">
                  <c:v>-0.80312589999999995</c:v>
                </c:pt>
                <c:pt idx="543">
                  <c:v>-0.39701110000000001</c:v>
                </c:pt>
                <c:pt idx="544">
                  <c:v>0.40733150000000001</c:v>
                </c:pt>
                <c:pt idx="545">
                  <c:v>1.4406810000000001</c:v>
                </c:pt>
                <c:pt idx="546">
                  <c:v>1.4957910000000001</c:v>
                </c:pt>
                <c:pt idx="547">
                  <c:v>0.76984560000000002</c:v>
                </c:pt>
                <c:pt idx="548">
                  <c:v>-1.055003E-2</c:v>
                </c:pt>
                <c:pt idx="549">
                  <c:v>-0.48033510000000001</c:v>
                </c:pt>
                <c:pt idx="550">
                  <c:v>-0.24665309999999999</c:v>
                </c:pt>
                <c:pt idx="551">
                  <c:v>7.1097750000000001E-2</c:v>
                </c:pt>
                <c:pt idx="552">
                  <c:v>-0.53704779999999996</c:v>
                </c:pt>
                <c:pt idx="553">
                  <c:v>-1.9547749999999999</c:v>
                </c:pt>
                <c:pt idx="554">
                  <c:v>-1.983088</c:v>
                </c:pt>
                <c:pt idx="555">
                  <c:v>-0.38824989999999998</c:v>
                </c:pt>
                <c:pt idx="556">
                  <c:v>0.1088392</c:v>
                </c:pt>
                <c:pt idx="557">
                  <c:v>-2.233133E-2</c:v>
                </c:pt>
                <c:pt idx="558">
                  <c:v>0.52621459999999998</c:v>
                </c:pt>
                <c:pt idx="559">
                  <c:v>0.3754325</c:v>
                </c:pt>
                <c:pt idx="560">
                  <c:v>-0.3515046</c:v>
                </c:pt>
                <c:pt idx="561">
                  <c:v>-0.6011898</c:v>
                </c:pt>
                <c:pt idx="562">
                  <c:v>-0.85193269999999999</c:v>
                </c:pt>
                <c:pt idx="563">
                  <c:v>-1.5115190000000001</c:v>
                </c:pt>
                <c:pt idx="564">
                  <c:v>-1.9655910000000001</c:v>
                </c:pt>
                <c:pt idx="565">
                  <c:v>-0.87186830000000004</c:v>
                </c:pt>
                <c:pt idx="566">
                  <c:v>0.94323179999999995</c:v>
                </c:pt>
                <c:pt idx="567">
                  <c:v>0.72062000000000004</c:v>
                </c:pt>
                <c:pt idx="568">
                  <c:v>-1.002702</c:v>
                </c:pt>
                <c:pt idx="569">
                  <c:v>-1.979239</c:v>
                </c:pt>
              </c:numCache>
            </c:numRef>
          </c:xVal>
          <c:yVal>
            <c:numRef>
              <c:f>'HBM IV Curves Data'!$AA$5:$AA$574</c:f>
              <c:numCache>
                <c:formatCode>General</c:formatCode>
                <c:ptCount val="570"/>
                <c:pt idx="0">
                  <c:v>0.30752190000000001</c:v>
                </c:pt>
                <c:pt idx="1">
                  <c:v>0.30820969999999998</c:v>
                </c:pt>
                <c:pt idx="2">
                  <c:v>0.28553499999999998</c:v>
                </c:pt>
                <c:pt idx="3">
                  <c:v>0.26270830000000001</c:v>
                </c:pt>
                <c:pt idx="4">
                  <c:v>0.2721478</c:v>
                </c:pt>
                <c:pt idx="5">
                  <c:v>0.29672520000000002</c:v>
                </c:pt>
                <c:pt idx="6">
                  <c:v>0.29849059999999999</c:v>
                </c:pt>
                <c:pt idx="7">
                  <c:v>0.28425620000000001</c:v>
                </c:pt>
                <c:pt idx="8">
                  <c:v>0.2800994</c:v>
                </c:pt>
                <c:pt idx="9">
                  <c:v>0.27673500000000001</c:v>
                </c:pt>
                <c:pt idx="10">
                  <c:v>0.26963090000000001</c:v>
                </c:pt>
                <c:pt idx="11">
                  <c:v>0.26894770000000001</c:v>
                </c:pt>
                <c:pt idx="12">
                  <c:v>0.26748129999999998</c:v>
                </c:pt>
                <c:pt idx="13">
                  <c:v>0.26428649999999998</c:v>
                </c:pt>
                <c:pt idx="14">
                  <c:v>0.2624996</c:v>
                </c:pt>
                <c:pt idx="15">
                  <c:v>0.26100980000000001</c:v>
                </c:pt>
                <c:pt idx="16">
                  <c:v>0.26165949999999999</c:v>
                </c:pt>
                <c:pt idx="17">
                  <c:v>0.2584185</c:v>
                </c:pt>
                <c:pt idx="18">
                  <c:v>0.25191469999999999</c:v>
                </c:pt>
                <c:pt idx="19">
                  <c:v>0.25341239999999998</c:v>
                </c:pt>
                <c:pt idx="20">
                  <c:v>0.26365919999999998</c:v>
                </c:pt>
                <c:pt idx="21">
                  <c:v>0.26760200000000001</c:v>
                </c:pt>
                <c:pt idx="22">
                  <c:v>0.26107999999999998</c:v>
                </c:pt>
                <c:pt idx="23">
                  <c:v>0.26347480000000001</c:v>
                </c:pt>
                <c:pt idx="24">
                  <c:v>0.27517419999999998</c:v>
                </c:pt>
                <c:pt idx="25">
                  <c:v>0.27436319999999997</c:v>
                </c:pt>
                <c:pt idx="26">
                  <c:v>0.25876519999999997</c:v>
                </c:pt>
                <c:pt idx="27">
                  <c:v>0.24603720000000001</c:v>
                </c:pt>
                <c:pt idx="28">
                  <c:v>0.24661130000000001</c:v>
                </c:pt>
                <c:pt idx="29">
                  <c:v>0.25213279999999999</c:v>
                </c:pt>
                <c:pt idx="30">
                  <c:v>0.24846399999999999</c:v>
                </c:pt>
                <c:pt idx="31">
                  <c:v>0.235793</c:v>
                </c:pt>
                <c:pt idx="32">
                  <c:v>0.2342332</c:v>
                </c:pt>
                <c:pt idx="33">
                  <c:v>0.24739659999999999</c:v>
                </c:pt>
                <c:pt idx="34">
                  <c:v>0.25614809999999999</c:v>
                </c:pt>
                <c:pt idx="35">
                  <c:v>0.25898680000000002</c:v>
                </c:pt>
                <c:pt idx="36">
                  <c:v>0.25435279999999999</c:v>
                </c:pt>
                <c:pt idx="37">
                  <c:v>0.2387078</c:v>
                </c:pt>
                <c:pt idx="38">
                  <c:v>0.23587559999999999</c:v>
                </c:pt>
                <c:pt idx="39">
                  <c:v>0.24752250000000001</c:v>
                </c:pt>
                <c:pt idx="40">
                  <c:v>0.2457868</c:v>
                </c:pt>
                <c:pt idx="41">
                  <c:v>0.23474030000000001</c:v>
                </c:pt>
                <c:pt idx="42">
                  <c:v>0.22329889999999999</c:v>
                </c:pt>
                <c:pt idx="43">
                  <c:v>0.21086199999999999</c:v>
                </c:pt>
                <c:pt idx="44">
                  <c:v>0.2093411</c:v>
                </c:pt>
                <c:pt idx="45">
                  <c:v>0.21580379999999999</c:v>
                </c:pt>
                <c:pt idx="46">
                  <c:v>0.2251553</c:v>
                </c:pt>
                <c:pt idx="47">
                  <c:v>0.23794409999999999</c:v>
                </c:pt>
                <c:pt idx="48">
                  <c:v>0.23551859999999999</c:v>
                </c:pt>
                <c:pt idx="49">
                  <c:v>0.21386659999999999</c:v>
                </c:pt>
                <c:pt idx="50">
                  <c:v>0.2041143</c:v>
                </c:pt>
                <c:pt idx="51">
                  <c:v>0.21758759999999999</c:v>
                </c:pt>
                <c:pt idx="52">
                  <c:v>0.23170479999999999</c:v>
                </c:pt>
                <c:pt idx="53">
                  <c:v>0.23024430000000001</c:v>
                </c:pt>
                <c:pt idx="54">
                  <c:v>0.2152647</c:v>
                </c:pt>
                <c:pt idx="55">
                  <c:v>0.20387040000000001</c:v>
                </c:pt>
                <c:pt idx="56">
                  <c:v>0.20991290000000001</c:v>
                </c:pt>
                <c:pt idx="57">
                  <c:v>0.22149940000000001</c:v>
                </c:pt>
                <c:pt idx="58">
                  <c:v>0.2202076</c:v>
                </c:pt>
                <c:pt idx="59">
                  <c:v>0.21330589999999999</c:v>
                </c:pt>
                <c:pt idx="60">
                  <c:v>0.21463489999999999</c:v>
                </c:pt>
                <c:pt idx="61">
                  <c:v>0.2131218</c:v>
                </c:pt>
                <c:pt idx="62">
                  <c:v>0.19882630000000001</c:v>
                </c:pt>
                <c:pt idx="63">
                  <c:v>0.19241420000000001</c:v>
                </c:pt>
                <c:pt idx="64">
                  <c:v>0.2078216</c:v>
                </c:pt>
                <c:pt idx="65">
                  <c:v>0.22106390000000001</c:v>
                </c:pt>
                <c:pt idx="66">
                  <c:v>0.21518209999999999</c:v>
                </c:pt>
                <c:pt idx="67">
                  <c:v>0.2024975</c:v>
                </c:pt>
                <c:pt idx="68">
                  <c:v>0.19594690000000001</c:v>
                </c:pt>
                <c:pt idx="69">
                  <c:v>0.19655639999999999</c:v>
                </c:pt>
                <c:pt idx="70">
                  <c:v>0.19770969999999999</c:v>
                </c:pt>
                <c:pt idx="71">
                  <c:v>0.19818920000000001</c:v>
                </c:pt>
                <c:pt idx="72">
                  <c:v>0.20001730000000001</c:v>
                </c:pt>
                <c:pt idx="73">
                  <c:v>0.1969303</c:v>
                </c:pt>
                <c:pt idx="74">
                  <c:v>0.18720249999999999</c:v>
                </c:pt>
                <c:pt idx="75">
                  <c:v>0.18517910000000001</c:v>
                </c:pt>
                <c:pt idx="76">
                  <c:v>0.19684889999999999</c:v>
                </c:pt>
                <c:pt idx="77">
                  <c:v>0.2041848</c:v>
                </c:pt>
                <c:pt idx="78">
                  <c:v>0.19599610000000001</c:v>
                </c:pt>
                <c:pt idx="79">
                  <c:v>0.19014200000000001</c:v>
                </c:pt>
                <c:pt idx="80">
                  <c:v>0.19812840000000001</c:v>
                </c:pt>
                <c:pt idx="81">
                  <c:v>0.20466110000000001</c:v>
                </c:pt>
                <c:pt idx="82">
                  <c:v>0.20211809999999999</c:v>
                </c:pt>
                <c:pt idx="83">
                  <c:v>0.19307569999999999</c:v>
                </c:pt>
                <c:pt idx="84">
                  <c:v>0.18316060000000001</c:v>
                </c:pt>
                <c:pt idx="85">
                  <c:v>0.18103959999999999</c:v>
                </c:pt>
                <c:pt idx="86">
                  <c:v>0.17877199999999999</c:v>
                </c:pt>
                <c:pt idx="87">
                  <c:v>0.17551820000000001</c:v>
                </c:pt>
                <c:pt idx="88">
                  <c:v>0.18430099999999999</c:v>
                </c:pt>
                <c:pt idx="89">
                  <c:v>0.1898772</c:v>
                </c:pt>
                <c:pt idx="90">
                  <c:v>0.18106659999999999</c:v>
                </c:pt>
                <c:pt idx="91">
                  <c:v>0.17534430000000001</c:v>
                </c:pt>
                <c:pt idx="92">
                  <c:v>0.17321449999999999</c:v>
                </c:pt>
                <c:pt idx="93">
                  <c:v>0.16773179999999999</c:v>
                </c:pt>
                <c:pt idx="94">
                  <c:v>0.1683106</c:v>
                </c:pt>
                <c:pt idx="95">
                  <c:v>0.18049219999999999</c:v>
                </c:pt>
                <c:pt idx="96">
                  <c:v>0.18413379999999999</c:v>
                </c:pt>
                <c:pt idx="97">
                  <c:v>0.16965540000000001</c:v>
                </c:pt>
                <c:pt idx="98">
                  <c:v>0.16379389999999999</c:v>
                </c:pt>
                <c:pt idx="99">
                  <c:v>0.16899110000000001</c:v>
                </c:pt>
                <c:pt idx="100">
                  <c:v>0.1687546</c:v>
                </c:pt>
                <c:pt idx="101">
                  <c:v>0.17178679999999999</c:v>
                </c:pt>
                <c:pt idx="102">
                  <c:v>0.1766189</c:v>
                </c:pt>
                <c:pt idx="103">
                  <c:v>0.1666234</c:v>
                </c:pt>
                <c:pt idx="104">
                  <c:v>0.1554923</c:v>
                </c:pt>
                <c:pt idx="105">
                  <c:v>0.1614592</c:v>
                </c:pt>
                <c:pt idx="106">
                  <c:v>0.1618435</c:v>
                </c:pt>
                <c:pt idx="107">
                  <c:v>0.14750269999999999</c:v>
                </c:pt>
                <c:pt idx="108">
                  <c:v>0.14834610000000001</c:v>
                </c:pt>
                <c:pt idx="109">
                  <c:v>0.1669021</c:v>
                </c:pt>
                <c:pt idx="110">
                  <c:v>0.17618819999999999</c:v>
                </c:pt>
                <c:pt idx="111">
                  <c:v>0.1642836</c:v>
                </c:pt>
                <c:pt idx="112">
                  <c:v>0.1475138</c:v>
                </c:pt>
                <c:pt idx="113">
                  <c:v>0.1492011</c:v>
                </c:pt>
                <c:pt idx="114">
                  <c:v>0.15520900000000001</c:v>
                </c:pt>
                <c:pt idx="115">
                  <c:v>0.14912220000000001</c:v>
                </c:pt>
                <c:pt idx="116">
                  <c:v>0.1484174</c:v>
                </c:pt>
                <c:pt idx="117">
                  <c:v>0.1499269</c:v>
                </c:pt>
                <c:pt idx="118">
                  <c:v>0.14355499999999999</c:v>
                </c:pt>
                <c:pt idx="119">
                  <c:v>0.14399989999999999</c:v>
                </c:pt>
                <c:pt idx="120">
                  <c:v>0.1525185</c:v>
                </c:pt>
                <c:pt idx="121">
                  <c:v>0.1545213</c:v>
                </c:pt>
                <c:pt idx="122">
                  <c:v>0.14442070000000001</c:v>
                </c:pt>
                <c:pt idx="123">
                  <c:v>0.13965630000000001</c:v>
                </c:pt>
                <c:pt idx="124">
                  <c:v>0.15096100000000001</c:v>
                </c:pt>
                <c:pt idx="125">
                  <c:v>0.15507840000000001</c:v>
                </c:pt>
                <c:pt idx="126">
                  <c:v>0.14419799999999999</c:v>
                </c:pt>
                <c:pt idx="127">
                  <c:v>0.13248570000000001</c:v>
                </c:pt>
                <c:pt idx="128">
                  <c:v>0.12675410000000001</c:v>
                </c:pt>
                <c:pt idx="129">
                  <c:v>0.1297423</c:v>
                </c:pt>
                <c:pt idx="130">
                  <c:v>0.13255549999999999</c:v>
                </c:pt>
                <c:pt idx="131">
                  <c:v>0.13236310000000001</c:v>
                </c:pt>
                <c:pt idx="132">
                  <c:v>0.13484389999999999</c:v>
                </c:pt>
                <c:pt idx="133">
                  <c:v>0.13322500000000001</c:v>
                </c:pt>
                <c:pt idx="134">
                  <c:v>0.1245383</c:v>
                </c:pt>
                <c:pt idx="135">
                  <c:v>0.115408</c:v>
                </c:pt>
                <c:pt idx="136">
                  <c:v>0.1118281</c:v>
                </c:pt>
                <c:pt idx="137">
                  <c:v>0.11475779999999999</c:v>
                </c:pt>
                <c:pt idx="138">
                  <c:v>0.1232499</c:v>
                </c:pt>
                <c:pt idx="139">
                  <c:v>0.13113169999999999</c:v>
                </c:pt>
                <c:pt idx="140">
                  <c:v>0.1282479</c:v>
                </c:pt>
                <c:pt idx="141">
                  <c:v>0.1205734</c:v>
                </c:pt>
                <c:pt idx="142">
                  <c:v>0.1156247</c:v>
                </c:pt>
                <c:pt idx="143">
                  <c:v>0.1107523</c:v>
                </c:pt>
                <c:pt idx="144">
                  <c:v>0.11257060000000001</c:v>
                </c:pt>
                <c:pt idx="145">
                  <c:v>0.12151090000000001</c:v>
                </c:pt>
                <c:pt idx="146">
                  <c:v>0.1263396</c:v>
                </c:pt>
                <c:pt idx="147">
                  <c:v>0.1240723</c:v>
                </c:pt>
                <c:pt idx="148">
                  <c:v>0.1189014</c:v>
                </c:pt>
                <c:pt idx="149">
                  <c:v>0.118505</c:v>
                </c:pt>
                <c:pt idx="150">
                  <c:v>0.12091440000000001</c:v>
                </c:pt>
                <c:pt idx="151">
                  <c:v>0.1190722</c:v>
                </c:pt>
                <c:pt idx="152">
                  <c:v>0.1173405</c:v>
                </c:pt>
                <c:pt idx="153">
                  <c:v>0.1187824</c:v>
                </c:pt>
                <c:pt idx="154">
                  <c:v>0.11879140000000001</c:v>
                </c:pt>
                <c:pt idx="155">
                  <c:v>0.11595229999999999</c:v>
                </c:pt>
                <c:pt idx="156">
                  <c:v>0.117135</c:v>
                </c:pt>
                <c:pt idx="157">
                  <c:v>0.1188221</c:v>
                </c:pt>
                <c:pt idx="158">
                  <c:v>0.1107027</c:v>
                </c:pt>
                <c:pt idx="159">
                  <c:v>0.10248210000000001</c:v>
                </c:pt>
                <c:pt idx="160">
                  <c:v>0.1065893</c:v>
                </c:pt>
                <c:pt idx="161">
                  <c:v>0.1172272</c:v>
                </c:pt>
                <c:pt idx="162">
                  <c:v>0.11772299999999999</c:v>
                </c:pt>
                <c:pt idx="163">
                  <c:v>0.1056264</c:v>
                </c:pt>
                <c:pt idx="164">
                  <c:v>0.1019249</c:v>
                </c:pt>
                <c:pt idx="165">
                  <c:v>0.1063938</c:v>
                </c:pt>
                <c:pt idx="166">
                  <c:v>9.3542219999999995E-2</c:v>
                </c:pt>
                <c:pt idx="167">
                  <c:v>7.4086269999999996E-2</c:v>
                </c:pt>
                <c:pt idx="168">
                  <c:v>8.2452899999999996E-2</c:v>
                </c:pt>
                <c:pt idx="169">
                  <c:v>0.1057308</c:v>
                </c:pt>
                <c:pt idx="170">
                  <c:v>0.10618370000000001</c:v>
                </c:pt>
                <c:pt idx="171">
                  <c:v>8.9765919999999999E-2</c:v>
                </c:pt>
                <c:pt idx="172">
                  <c:v>8.4094290000000002E-2</c:v>
                </c:pt>
                <c:pt idx="173">
                  <c:v>9.1747449999999994E-2</c:v>
                </c:pt>
                <c:pt idx="174">
                  <c:v>9.5533080000000006E-2</c:v>
                </c:pt>
                <c:pt idx="175">
                  <c:v>8.9698739999999999E-2</c:v>
                </c:pt>
                <c:pt idx="176">
                  <c:v>9.3479240000000005E-2</c:v>
                </c:pt>
                <c:pt idx="177">
                  <c:v>0.1073455</c:v>
                </c:pt>
                <c:pt idx="178">
                  <c:v>0.1082665</c:v>
                </c:pt>
                <c:pt idx="179">
                  <c:v>0.1008179</c:v>
                </c:pt>
                <c:pt idx="180">
                  <c:v>9.7115220000000002E-2</c:v>
                </c:pt>
                <c:pt idx="181">
                  <c:v>8.7852700000000006E-2</c:v>
                </c:pt>
                <c:pt idx="182">
                  <c:v>7.5364470000000003E-2</c:v>
                </c:pt>
                <c:pt idx="183">
                  <c:v>7.5179220000000005E-2</c:v>
                </c:pt>
                <c:pt idx="184">
                  <c:v>8.3389469999999993E-2</c:v>
                </c:pt>
                <c:pt idx="185">
                  <c:v>8.5359790000000005E-2</c:v>
                </c:pt>
                <c:pt idx="186">
                  <c:v>8.3606040000000006E-2</c:v>
                </c:pt>
                <c:pt idx="187">
                  <c:v>8.6642300000000005E-2</c:v>
                </c:pt>
                <c:pt idx="188">
                  <c:v>9.0388560000000007E-2</c:v>
                </c:pt>
                <c:pt idx="189">
                  <c:v>9.33118E-2</c:v>
                </c:pt>
                <c:pt idx="190">
                  <c:v>9.7438700000000003E-2</c:v>
                </c:pt>
                <c:pt idx="191">
                  <c:v>9.8458500000000004E-2</c:v>
                </c:pt>
                <c:pt idx="192">
                  <c:v>9.4021510000000003E-2</c:v>
                </c:pt>
                <c:pt idx="193">
                  <c:v>8.5903209999999994E-2</c:v>
                </c:pt>
                <c:pt idx="194">
                  <c:v>7.9671030000000004E-2</c:v>
                </c:pt>
                <c:pt idx="195">
                  <c:v>7.4612319999999996E-2</c:v>
                </c:pt>
                <c:pt idx="196">
                  <c:v>6.6126050000000006E-2</c:v>
                </c:pt>
                <c:pt idx="197">
                  <c:v>6.3139810000000005E-2</c:v>
                </c:pt>
                <c:pt idx="198">
                  <c:v>6.9481329999999994E-2</c:v>
                </c:pt>
                <c:pt idx="199">
                  <c:v>7.7727809999999994E-2</c:v>
                </c:pt>
                <c:pt idx="200">
                  <c:v>8.164217E-2</c:v>
                </c:pt>
                <c:pt idx="201">
                  <c:v>7.8166970000000002E-2</c:v>
                </c:pt>
                <c:pt idx="202">
                  <c:v>7.6524560000000005E-2</c:v>
                </c:pt>
                <c:pt idx="203">
                  <c:v>8.4112699999999999E-2</c:v>
                </c:pt>
                <c:pt idx="204">
                  <c:v>9.2790570000000003E-2</c:v>
                </c:pt>
                <c:pt idx="205">
                  <c:v>9.3000050000000001E-2</c:v>
                </c:pt>
                <c:pt idx="206">
                  <c:v>8.1409300000000004E-2</c:v>
                </c:pt>
                <c:pt idx="207">
                  <c:v>6.3222849999999997E-2</c:v>
                </c:pt>
                <c:pt idx="208">
                  <c:v>5.5953780000000002E-2</c:v>
                </c:pt>
                <c:pt idx="209">
                  <c:v>6.3673750000000001E-2</c:v>
                </c:pt>
                <c:pt idx="210">
                  <c:v>6.7129770000000005E-2</c:v>
                </c:pt>
                <c:pt idx="211">
                  <c:v>6.4089339999999995E-2</c:v>
                </c:pt>
                <c:pt idx="212">
                  <c:v>6.4671179999999995E-2</c:v>
                </c:pt>
                <c:pt idx="213">
                  <c:v>6.6245470000000001E-2</c:v>
                </c:pt>
                <c:pt idx="214">
                  <c:v>6.7053070000000006E-2</c:v>
                </c:pt>
                <c:pt idx="215">
                  <c:v>6.5209219999999998E-2</c:v>
                </c:pt>
                <c:pt idx="216">
                  <c:v>6.4274880000000006E-2</c:v>
                </c:pt>
                <c:pt idx="217">
                  <c:v>7.2246229999999995E-2</c:v>
                </c:pt>
                <c:pt idx="218">
                  <c:v>7.4272060000000001E-2</c:v>
                </c:pt>
                <c:pt idx="219">
                  <c:v>6.2920889999999993E-2</c:v>
                </c:pt>
                <c:pt idx="220">
                  <c:v>6.2810160000000004E-2</c:v>
                </c:pt>
                <c:pt idx="221">
                  <c:v>7.3373079999999993E-2</c:v>
                </c:pt>
                <c:pt idx="222">
                  <c:v>6.8867349999999994E-2</c:v>
                </c:pt>
                <c:pt idx="223">
                  <c:v>5.7700550000000003E-2</c:v>
                </c:pt>
                <c:pt idx="224">
                  <c:v>5.609811E-2</c:v>
                </c:pt>
                <c:pt idx="225">
                  <c:v>5.8573159999999999E-2</c:v>
                </c:pt>
                <c:pt idx="226">
                  <c:v>6.3042790000000001E-2</c:v>
                </c:pt>
                <c:pt idx="227">
                  <c:v>6.8819290000000005E-2</c:v>
                </c:pt>
                <c:pt idx="228">
                  <c:v>7.1893750000000006E-2</c:v>
                </c:pt>
                <c:pt idx="229">
                  <c:v>6.9228310000000001E-2</c:v>
                </c:pt>
                <c:pt idx="230">
                  <c:v>6.1549130000000001E-2</c:v>
                </c:pt>
                <c:pt idx="231">
                  <c:v>5.891105E-2</c:v>
                </c:pt>
                <c:pt idx="232">
                  <c:v>6.5192479999999997E-2</c:v>
                </c:pt>
                <c:pt idx="233">
                  <c:v>7.2901129999999995E-2</c:v>
                </c:pt>
                <c:pt idx="234">
                  <c:v>7.2122599999999995E-2</c:v>
                </c:pt>
                <c:pt idx="235">
                  <c:v>5.4884769999999999E-2</c:v>
                </c:pt>
                <c:pt idx="236">
                  <c:v>3.9127240000000001E-2</c:v>
                </c:pt>
                <c:pt idx="237">
                  <c:v>4.8426799999999999E-2</c:v>
                </c:pt>
                <c:pt idx="238">
                  <c:v>6.580105E-2</c:v>
                </c:pt>
                <c:pt idx="239">
                  <c:v>7.0755440000000003E-2</c:v>
                </c:pt>
                <c:pt idx="240">
                  <c:v>6.9690020000000005E-2</c:v>
                </c:pt>
                <c:pt idx="241">
                  <c:v>6.6613240000000004E-2</c:v>
                </c:pt>
                <c:pt idx="242">
                  <c:v>6.1088280000000002E-2</c:v>
                </c:pt>
                <c:pt idx="243">
                  <c:v>5.9695440000000002E-2</c:v>
                </c:pt>
                <c:pt idx="244">
                  <c:v>6.5110920000000003E-2</c:v>
                </c:pt>
                <c:pt idx="245">
                  <c:v>6.5626580000000004E-2</c:v>
                </c:pt>
                <c:pt idx="246">
                  <c:v>5.398186E-2</c:v>
                </c:pt>
                <c:pt idx="247">
                  <c:v>4.7045549999999998E-2</c:v>
                </c:pt>
                <c:pt idx="248">
                  <c:v>5.2218720000000003E-2</c:v>
                </c:pt>
                <c:pt idx="249">
                  <c:v>5.3284579999999998E-2</c:v>
                </c:pt>
                <c:pt idx="250">
                  <c:v>5.143797E-2</c:v>
                </c:pt>
                <c:pt idx="251">
                  <c:v>5.3952279999999998E-2</c:v>
                </c:pt>
                <c:pt idx="252">
                  <c:v>4.9566810000000003E-2</c:v>
                </c:pt>
                <c:pt idx="253">
                  <c:v>3.9311869999999999E-2</c:v>
                </c:pt>
                <c:pt idx="254">
                  <c:v>3.660422E-2</c:v>
                </c:pt>
                <c:pt idx="255">
                  <c:v>4.1005600000000003E-2</c:v>
                </c:pt>
                <c:pt idx="256">
                  <c:v>4.2762500000000002E-2</c:v>
                </c:pt>
                <c:pt idx="257">
                  <c:v>4.468072E-2</c:v>
                </c:pt>
                <c:pt idx="258">
                  <c:v>5.0358140000000003E-2</c:v>
                </c:pt>
                <c:pt idx="259">
                  <c:v>4.8340660000000001E-2</c:v>
                </c:pt>
                <c:pt idx="260">
                  <c:v>4.364444E-2</c:v>
                </c:pt>
                <c:pt idx="261">
                  <c:v>4.8469640000000001E-2</c:v>
                </c:pt>
                <c:pt idx="262">
                  <c:v>5.3345459999999997E-2</c:v>
                </c:pt>
                <c:pt idx="263">
                  <c:v>4.7646279999999999E-2</c:v>
                </c:pt>
                <c:pt idx="264">
                  <c:v>4.1648999999999999E-2</c:v>
                </c:pt>
                <c:pt idx="265">
                  <c:v>4.4328409999999999E-2</c:v>
                </c:pt>
                <c:pt idx="266">
                  <c:v>4.4092550000000001E-2</c:v>
                </c:pt>
                <c:pt idx="267">
                  <c:v>4.3561490000000001E-2</c:v>
                </c:pt>
                <c:pt idx="268">
                  <c:v>5.207005E-2</c:v>
                </c:pt>
                <c:pt idx="269">
                  <c:v>5.5745990000000002E-2</c:v>
                </c:pt>
                <c:pt idx="270">
                  <c:v>4.4996519999999998E-2</c:v>
                </c:pt>
                <c:pt idx="271">
                  <c:v>3.3119709999999997E-2</c:v>
                </c:pt>
                <c:pt idx="272">
                  <c:v>3.2980929999999999E-2</c:v>
                </c:pt>
                <c:pt idx="273">
                  <c:v>3.6661319999999997E-2</c:v>
                </c:pt>
                <c:pt idx="274">
                  <c:v>4.0752509999999999E-2</c:v>
                </c:pt>
                <c:pt idx="275">
                  <c:v>4.9597860000000001E-2</c:v>
                </c:pt>
                <c:pt idx="276">
                  <c:v>5.0696680000000001E-2</c:v>
                </c:pt>
                <c:pt idx="277">
                  <c:v>3.651153E-2</c:v>
                </c:pt>
                <c:pt idx="278">
                  <c:v>1.3902940000000001E-2</c:v>
                </c:pt>
                <c:pt idx="279">
                  <c:v>2.7369870000000002E-3</c:v>
                </c:pt>
                <c:pt idx="280">
                  <c:v>1.8737839999999999E-2</c:v>
                </c:pt>
                <c:pt idx="281">
                  <c:v>3.8000550000000001E-2</c:v>
                </c:pt>
                <c:pt idx="282">
                  <c:v>4.1132160000000001E-2</c:v>
                </c:pt>
                <c:pt idx="283">
                  <c:v>4.1843940000000003E-2</c:v>
                </c:pt>
                <c:pt idx="284">
                  <c:v>4.3478269999999999E-2</c:v>
                </c:pt>
                <c:pt idx="285">
                  <c:v>4.2163890000000002E-2</c:v>
                </c:pt>
                <c:pt idx="286">
                  <c:v>4.1731579999999997E-2</c:v>
                </c:pt>
                <c:pt idx="287">
                  <c:v>3.8246280000000001E-2</c:v>
                </c:pt>
                <c:pt idx="288">
                  <c:v>3.473147E-2</c:v>
                </c:pt>
                <c:pt idx="289">
                  <c:v>3.8572629999999997E-2</c:v>
                </c:pt>
                <c:pt idx="290">
                  <c:v>3.8422100000000001E-2</c:v>
                </c:pt>
                <c:pt idx="291">
                  <c:v>3.162893E-2</c:v>
                </c:pt>
                <c:pt idx="292">
                  <c:v>3.7662189999999998E-2</c:v>
                </c:pt>
                <c:pt idx="293">
                  <c:v>5.2421750000000003E-2</c:v>
                </c:pt>
                <c:pt idx="294">
                  <c:v>4.7291319999999998E-2</c:v>
                </c:pt>
                <c:pt idx="295">
                  <c:v>2.8346650000000001E-2</c:v>
                </c:pt>
                <c:pt idx="296">
                  <c:v>2.4447719999999999E-2</c:v>
                </c:pt>
                <c:pt idx="297">
                  <c:v>3.4680519999999999E-2</c:v>
                </c:pt>
                <c:pt idx="298">
                  <c:v>3.7543100000000003E-2</c:v>
                </c:pt>
                <c:pt idx="299">
                  <c:v>2.8271810000000001E-2</c:v>
                </c:pt>
                <c:pt idx="300">
                  <c:v>2.4060539999999998E-2</c:v>
                </c:pt>
                <c:pt idx="301">
                  <c:v>3.056441E-2</c:v>
                </c:pt>
                <c:pt idx="302">
                  <c:v>3.2594159999999997E-2</c:v>
                </c:pt>
                <c:pt idx="303">
                  <c:v>2.6878610000000001E-2</c:v>
                </c:pt>
                <c:pt idx="304">
                  <c:v>2.65448E-2</c:v>
                </c:pt>
                <c:pt idx="305">
                  <c:v>3.226801E-2</c:v>
                </c:pt>
                <c:pt idx="306">
                  <c:v>3.3641780000000003E-2</c:v>
                </c:pt>
                <c:pt idx="307">
                  <c:v>3.0231350000000001E-2</c:v>
                </c:pt>
                <c:pt idx="308">
                  <c:v>2.9169759999999999E-2</c:v>
                </c:pt>
                <c:pt idx="309">
                  <c:v>3.1257460000000001E-2</c:v>
                </c:pt>
                <c:pt idx="310">
                  <c:v>3.1589569999999997E-2</c:v>
                </c:pt>
                <c:pt idx="311">
                  <c:v>3.1412919999999997E-2</c:v>
                </c:pt>
                <c:pt idx="312">
                  <c:v>3.4708210000000003E-2</c:v>
                </c:pt>
                <c:pt idx="313">
                  <c:v>3.9298720000000002E-2</c:v>
                </c:pt>
                <c:pt idx="314">
                  <c:v>3.9475540000000003E-2</c:v>
                </c:pt>
                <c:pt idx="315">
                  <c:v>3.506095E-2</c:v>
                </c:pt>
                <c:pt idx="316">
                  <c:v>3.48534E-2</c:v>
                </c:pt>
                <c:pt idx="317">
                  <c:v>3.4354469999999998E-2</c:v>
                </c:pt>
                <c:pt idx="318">
                  <c:v>2.5356380000000001E-2</c:v>
                </c:pt>
                <c:pt idx="319">
                  <c:v>2.096611E-2</c:v>
                </c:pt>
                <c:pt idx="320">
                  <c:v>2.435354E-2</c:v>
                </c:pt>
                <c:pt idx="321">
                  <c:v>2.230186E-2</c:v>
                </c:pt>
                <c:pt idx="322">
                  <c:v>1.48361E-2</c:v>
                </c:pt>
                <c:pt idx="323">
                  <c:v>1.4940449999999999E-2</c:v>
                </c:pt>
                <c:pt idx="324">
                  <c:v>2.221331E-2</c:v>
                </c:pt>
                <c:pt idx="325">
                  <c:v>2.3953579999999999E-2</c:v>
                </c:pt>
                <c:pt idx="326">
                  <c:v>2.5341740000000001E-2</c:v>
                </c:pt>
                <c:pt idx="327">
                  <c:v>3.124275E-2</c:v>
                </c:pt>
                <c:pt idx="328">
                  <c:v>3.0484649999999999E-2</c:v>
                </c:pt>
                <c:pt idx="329">
                  <c:v>2.620136E-2</c:v>
                </c:pt>
                <c:pt idx="330">
                  <c:v>2.4645279999999999E-2</c:v>
                </c:pt>
                <c:pt idx="331">
                  <c:v>1.7830470000000001E-2</c:v>
                </c:pt>
                <c:pt idx="332">
                  <c:v>1.6219109999999998E-2</c:v>
                </c:pt>
                <c:pt idx="333">
                  <c:v>3.109371E-2</c:v>
                </c:pt>
                <c:pt idx="334">
                  <c:v>3.9082930000000002E-2</c:v>
                </c:pt>
                <c:pt idx="335">
                  <c:v>2.6990299999999998E-2</c:v>
                </c:pt>
                <c:pt idx="336">
                  <c:v>1.391356E-2</c:v>
                </c:pt>
                <c:pt idx="337">
                  <c:v>1.489536E-2</c:v>
                </c:pt>
                <c:pt idx="338">
                  <c:v>2.348917E-2</c:v>
                </c:pt>
                <c:pt idx="339">
                  <c:v>2.648737E-2</c:v>
                </c:pt>
                <c:pt idx="340">
                  <c:v>2.7995099999999998E-2</c:v>
                </c:pt>
                <c:pt idx="341">
                  <c:v>3.5514459999999998E-2</c:v>
                </c:pt>
                <c:pt idx="342">
                  <c:v>3.8754690000000001E-2</c:v>
                </c:pt>
                <c:pt idx="343">
                  <c:v>3.1904080000000001E-2</c:v>
                </c:pt>
                <c:pt idx="344">
                  <c:v>2.2100600000000001E-2</c:v>
                </c:pt>
                <c:pt idx="345">
                  <c:v>1.9494009999999999E-2</c:v>
                </c:pt>
                <c:pt idx="346">
                  <c:v>2.7376370000000001E-2</c:v>
                </c:pt>
                <c:pt idx="347">
                  <c:v>3.221135E-2</c:v>
                </c:pt>
                <c:pt idx="348">
                  <c:v>2.9357640000000001E-2</c:v>
                </c:pt>
                <c:pt idx="349">
                  <c:v>2.4772800000000001E-2</c:v>
                </c:pt>
                <c:pt idx="350">
                  <c:v>1.5835390000000001E-2</c:v>
                </c:pt>
                <c:pt idx="351">
                  <c:v>1.69523E-2</c:v>
                </c:pt>
                <c:pt idx="352">
                  <c:v>3.8696910000000001E-2</c:v>
                </c:pt>
                <c:pt idx="353">
                  <c:v>4.7929069999999997E-2</c:v>
                </c:pt>
                <c:pt idx="354">
                  <c:v>2.8226419999999999E-2</c:v>
                </c:pt>
                <c:pt idx="355">
                  <c:v>1.279578E-2</c:v>
                </c:pt>
                <c:pt idx="356">
                  <c:v>1.8474689999999998E-2</c:v>
                </c:pt>
                <c:pt idx="357">
                  <c:v>2.849995E-2</c:v>
                </c:pt>
                <c:pt idx="358">
                  <c:v>2.6874450000000001E-2</c:v>
                </c:pt>
                <c:pt idx="359">
                  <c:v>1.6125190000000001E-2</c:v>
                </c:pt>
                <c:pt idx="360">
                  <c:v>1.4011600000000001E-2</c:v>
                </c:pt>
                <c:pt idx="361">
                  <c:v>2.1286820000000001E-2</c:v>
                </c:pt>
                <c:pt idx="362">
                  <c:v>2.48233E-2</c:v>
                </c:pt>
                <c:pt idx="363">
                  <c:v>2.473011E-2</c:v>
                </c:pt>
                <c:pt idx="364">
                  <c:v>2.4329150000000001E-2</c:v>
                </c:pt>
                <c:pt idx="365">
                  <c:v>2.3044100000000001E-2</c:v>
                </c:pt>
                <c:pt idx="366">
                  <c:v>1.9523860000000001E-2</c:v>
                </c:pt>
                <c:pt idx="367">
                  <c:v>1.420132E-2</c:v>
                </c:pt>
                <c:pt idx="368">
                  <c:v>1.499548E-2</c:v>
                </c:pt>
                <c:pt idx="369">
                  <c:v>2.397119E-2</c:v>
                </c:pt>
                <c:pt idx="370">
                  <c:v>2.6629969999999999E-2</c:v>
                </c:pt>
                <c:pt idx="371">
                  <c:v>2.1494139999999998E-2</c:v>
                </c:pt>
                <c:pt idx="372">
                  <c:v>2.472978E-2</c:v>
                </c:pt>
                <c:pt idx="373">
                  <c:v>2.9507240000000001E-2</c:v>
                </c:pt>
                <c:pt idx="374">
                  <c:v>2.29111E-2</c:v>
                </c:pt>
                <c:pt idx="375">
                  <c:v>1.749997E-2</c:v>
                </c:pt>
                <c:pt idx="376">
                  <c:v>2.0009949999999999E-2</c:v>
                </c:pt>
                <c:pt idx="377">
                  <c:v>2.1674229999999999E-2</c:v>
                </c:pt>
                <c:pt idx="378">
                  <c:v>1.887846E-2</c:v>
                </c:pt>
                <c:pt idx="379">
                  <c:v>1.467943E-2</c:v>
                </c:pt>
                <c:pt idx="380">
                  <c:v>1.54015E-2</c:v>
                </c:pt>
                <c:pt idx="381">
                  <c:v>2.0034139999999999E-2</c:v>
                </c:pt>
                <c:pt idx="382">
                  <c:v>1.9869700000000001E-2</c:v>
                </c:pt>
                <c:pt idx="383">
                  <c:v>1.512461E-2</c:v>
                </c:pt>
                <c:pt idx="384">
                  <c:v>1.6197739999999999E-2</c:v>
                </c:pt>
                <c:pt idx="385">
                  <c:v>2.4032250000000002E-2</c:v>
                </c:pt>
                <c:pt idx="386">
                  <c:v>2.800122E-2</c:v>
                </c:pt>
                <c:pt idx="387">
                  <c:v>2.5053990000000002E-2</c:v>
                </c:pt>
                <c:pt idx="388">
                  <c:v>2.117283E-2</c:v>
                </c:pt>
                <c:pt idx="389">
                  <c:v>1.864211E-2</c:v>
                </c:pt>
                <c:pt idx="390">
                  <c:v>1.304871E-2</c:v>
                </c:pt>
                <c:pt idx="391">
                  <c:v>1.025336E-2</c:v>
                </c:pt>
                <c:pt idx="392">
                  <c:v>1.9766840000000001E-2</c:v>
                </c:pt>
                <c:pt idx="393">
                  <c:v>3.064857E-2</c:v>
                </c:pt>
                <c:pt idx="394">
                  <c:v>2.8686409999999999E-2</c:v>
                </c:pt>
                <c:pt idx="395">
                  <c:v>1.861442E-2</c:v>
                </c:pt>
                <c:pt idx="396">
                  <c:v>1.225209E-2</c:v>
                </c:pt>
                <c:pt idx="397">
                  <c:v>1.0811670000000001E-2</c:v>
                </c:pt>
                <c:pt idx="398">
                  <c:v>1.227346E-2</c:v>
                </c:pt>
                <c:pt idx="399">
                  <c:v>1.6111339999999998E-2</c:v>
                </c:pt>
                <c:pt idx="400">
                  <c:v>1.6642150000000001E-2</c:v>
                </c:pt>
                <c:pt idx="401">
                  <c:v>1.198169E-2</c:v>
                </c:pt>
                <c:pt idx="402">
                  <c:v>5.9005810000000002E-3</c:v>
                </c:pt>
                <c:pt idx="403">
                  <c:v>3.6400249999999999E-3</c:v>
                </c:pt>
                <c:pt idx="404">
                  <c:v>9.9737109999999997E-3</c:v>
                </c:pt>
                <c:pt idx="405">
                  <c:v>1.677646E-2</c:v>
                </c:pt>
                <c:pt idx="406">
                  <c:v>1.3981840000000001E-2</c:v>
                </c:pt>
                <c:pt idx="407">
                  <c:v>1.162116E-2</c:v>
                </c:pt>
                <c:pt idx="408">
                  <c:v>1.2494669999999999E-2</c:v>
                </c:pt>
                <c:pt idx="409">
                  <c:v>5.5350750000000004E-3</c:v>
                </c:pt>
                <c:pt idx="410">
                  <c:v>-3.8726810000000002E-3</c:v>
                </c:pt>
                <c:pt idx="411">
                  <c:v>-7.399124E-3</c:v>
                </c:pt>
                <c:pt idx="412">
                  <c:v>5.2090570000000002E-4</c:v>
                </c:pt>
                <c:pt idx="413">
                  <c:v>1.504715E-2</c:v>
                </c:pt>
                <c:pt idx="414">
                  <c:v>1.3366889999999999E-2</c:v>
                </c:pt>
                <c:pt idx="415">
                  <c:v>3.9244600000000003E-3</c:v>
                </c:pt>
                <c:pt idx="416">
                  <c:v>9.3109030000000006E-3</c:v>
                </c:pt>
                <c:pt idx="417">
                  <c:v>1.4778410000000001E-2</c:v>
                </c:pt>
                <c:pt idx="418">
                  <c:v>1.225942E-2</c:v>
                </c:pt>
                <c:pt idx="419">
                  <c:v>1.12161E-2</c:v>
                </c:pt>
                <c:pt idx="420">
                  <c:v>7.8666180000000006E-3</c:v>
                </c:pt>
                <c:pt idx="421">
                  <c:v>7.5122770000000004E-3</c:v>
                </c:pt>
                <c:pt idx="422">
                  <c:v>1.3493649999999999E-2</c:v>
                </c:pt>
                <c:pt idx="423">
                  <c:v>1.478763E-2</c:v>
                </c:pt>
                <c:pt idx="424">
                  <c:v>1.44975E-2</c:v>
                </c:pt>
                <c:pt idx="425">
                  <c:v>1.6314180000000001E-2</c:v>
                </c:pt>
                <c:pt idx="426">
                  <c:v>1.6106249999999999E-2</c:v>
                </c:pt>
                <c:pt idx="427">
                  <c:v>1.5261159999999999E-2</c:v>
                </c:pt>
                <c:pt idx="428">
                  <c:v>1.753818E-2</c:v>
                </c:pt>
                <c:pt idx="429">
                  <c:v>2.1077869999999999E-2</c:v>
                </c:pt>
                <c:pt idx="430">
                  <c:v>1.782224E-2</c:v>
                </c:pt>
                <c:pt idx="431">
                  <c:v>1.108133E-2</c:v>
                </c:pt>
                <c:pt idx="432">
                  <c:v>9.9521320000000007E-3</c:v>
                </c:pt>
                <c:pt idx="433">
                  <c:v>1.2631740000000001E-2</c:v>
                </c:pt>
                <c:pt idx="434">
                  <c:v>1.6571809999999999E-2</c:v>
                </c:pt>
                <c:pt idx="435">
                  <c:v>1.979759E-2</c:v>
                </c:pt>
                <c:pt idx="436">
                  <c:v>1.451855E-2</c:v>
                </c:pt>
                <c:pt idx="437">
                  <c:v>5.0725099999999997E-3</c:v>
                </c:pt>
                <c:pt idx="438">
                  <c:v>2.4667840000000001E-3</c:v>
                </c:pt>
                <c:pt idx="439">
                  <c:v>3.3224769999999999E-3</c:v>
                </c:pt>
                <c:pt idx="440">
                  <c:v>4.2733390000000001E-3</c:v>
                </c:pt>
                <c:pt idx="441">
                  <c:v>4.5128019999999998E-3</c:v>
                </c:pt>
                <c:pt idx="442">
                  <c:v>3.7865260000000001E-3</c:v>
                </c:pt>
                <c:pt idx="443">
                  <c:v>8.8832489999999993E-3</c:v>
                </c:pt>
                <c:pt idx="444">
                  <c:v>2.1383630000000001E-2</c:v>
                </c:pt>
                <c:pt idx="445">
                  <c:v>3.0189750000000001E-2</c:v>
                </c:pt>
                <c:pt idx="446">
                  <c:v>2.5016779999999999E-2</c:v>
                </c:pt>
                <c:pt idx="447">
                  <c:v>1.8132499999999999E-2</c:v>
                </c:pt>
                <c:pt idx="448">
                  <c:v>2.543929E-2</c:v>
                </c:pt>
                <c:pt idx="449">
                  <c:v>2.9453239999999999E-2</c:v>
                </c:pt>
                <c:pt idx="450">
                  <c:v>1.8524800000000001E-2</c:v>
                </c:pt>
                <c:pt idx="451">
                  <c:v>1.036816E-2</c:v>
                </c:pt>
                <c:pt idx="452">
                  <c:v>8.1311579999999994E-3</c:v>
                </c:pt>
                <c:pt idx="453">
                  <c:v>8.2403839999999999E-3</c:v>
                </c:pt>
                <c:pt idx="454">
                  <c:v>9.2549239999999994E-3</c:v>
                </c:pt>
                <c:pt idx="455">
                  <c:v>5.3601869999999998E-3</c:v>
                </c:pt>
                <c:pt idx="456">
                  <c:v>7.4435889999999996E-3</c:v>
                </c:pt>
                <c:pt idx="457">
                  <c:v>1.8952750000000001E-2</c:v>
                </c:pt>
                <c:pt idx="458">
                  <c:v>1.9567000000000001E-2</c:v>
                </c:pt>
                <c:pt idx="459">
                  <c:v>5.9604050000000002E-3</c:v>
                </c:pt>
                <c:pt idx="460">
                  <c:v>1.8707610000000001E-3</c:v>
                </c:pt>
                <c:pt idx="461">
                  <c:v>1.0666409999999999E-2</c:v>
                </c:pt>
                <c:pt idx="462">
                  <c:v>5.5579160000000004E-3</c:v>
                </c:pt>
                <c:pt idx="463">
                  <c:v>-7.8528390000000003E-3</c:v>
                </c:pt>
                <c:pt idx="464">
                  <c:v>2.2596719999999999E-3</c:v>
                </c:pt>
                <c:pt idx="465">
                  <c:v>2.4149E-2</c:v>
                </c:pt>
                <c:pt idx="466">
                  <c:v>2.1344889999999998E-2</c:v>
                </c:pt>
                <c:pt idx="467">
                  <c:v>-4.0397719999999996E-3</c:v>
                </c:pt>
                <c:pt idx="468">
                  <c:v>-1.8584360000000001E-2</c:v>
                </c:pt>
                <c:pt idx="469">
                  <c:v>-1.027701E-2</c:v>
                </c:pt>
                <c:pt idx="470">
                  <c:v>4.9941550000000001E-3</c:v>
                </c:pt>
                <c:pt idx="471">
                  <c:v>1.5233439999999999E-2</c:v>
                </c:pt>
                <c:pt idx="472">
                  <c:v>1.9197539999999999E-2</c:v>
                </c:pt>
                <c:pt idx="473">
                  <c:v>2.0734559999999999E-2</c:v>
                </c:pt>
                <c:pt idx="474">
                  <c:v>2.5381379999999999E-2</c:v>
                </c:pt>
                <c:pt idx="475">
                  <c:v>2.8527819999999999E-2</c:v>
                </c:pt>
                <c:pt idx="476">
                  <c:v>2.091494E-2</c:v>
                </c:pt>
                <c:pt idx="477">
                  <c:v>2.6750849999999998E-3</c:v>
                </c:pt>
                <c:pt idx="478">
                  <c:v>-1.591327E-2</c:v>
                </c:pt>
                <c:pt idx="479">
                  <c:v>-1.7577889999999999E-2</c:v>
                </c:pt>
                <c:pt idx="480">
                  <c:v>-1.0877599999999999E-3</c:v>
                </c:pt>
                <c:pt idx="481">
                  <c:v>1.2355980000000001E-2</c:v>
                </c:pt>
                <c:pt idx="482">
                  <c:v>1.492955E-2</c:v>
                </c:pt>
                <c:pt idx="483">
                  <c:v>1.7598699999999998E-2</c:v>
                </c:pt>
                <c:pt idx="484">
                  <c:v>2.085356E-2</c:v>
                </c:pt>
                <c:pt idx="485">
                  <c:v>1.5913679999999999E-2</c:v>
                </c:pt>
                <c:pt idx="486">
                  <c:v>7.6220550000000002E-4</c:v>
                </c:pt>
                <c:pt idx="487">
                  <c:v>-1.0071129999999999E-2</c:v>
                </c:pt>
                <c:pt idx="488">
                  <c:v>9.1144379999999993E-6</c:v>
                </c:pt>
                <c:pt idx="489">
                  <c:v>1.192902E-2</c:v>
                </c:pt>
                <c:pt idx="490">
                  <c:v>7.129949E-3</c:v>
                </c:pt>
                <c:pt idx="491">
                  <c:v>4.1841439999999999E-3</c:v>
                </c:pt>
                <c:pt idx="492">
                  <c:v>6.8544249999999999E-3</c:v>
                </c:pt>
                <c:pt idx="493">
                  <c:v>3.319097E-3</c:v>
                </c:pt>
                <c:pt idx="494">
                  <c:v>-4.7982310000000002E-4</c:v>
                </c:pt>
                <c:pt idx="495">
                  <c:v>5.4162760000000002E-3</c:v>
                </c:pt>
                <c:pt idx="496">
                  <c:v>2.0142859999999999E-2</c:v>
                </c:pt>
                <c:pt idx="497">
                  <c:v>2.1266719999999999E-2</c:v>
                </c:pt>
                <c:pt idx="498">
                  <c:v>-2.067514E-4</c:v>
                </c:pt>
                <c:pt idx="499">
                  <c:v>-1.098433E-2</c:v>
                </c:pt>
                <c:pt idx="500">
                  <c:v>-1.2421320000000001E-4</c:v>
                </c:pt>
                <c:pt idx="501">
                  <c:v>5.5955780000000004E-3</c:v>
                </c:pt>
                <c:pt idx="502">
                  <c:v>4.688701E-3</c:v>
                </c:pt>
                <c:pt idx="503">
                  <c:v>1.070815E-2</c:v>
                </c:pt>
                <c:pt idx="504">
                  <c:v>1.641511E-2</c:v>
                </c:pt>
                <c:pt idx="505">
                  <c:v>1.466168E-2</c:v>
                </c:pt>
                <c:pt idx="506">
                  <c:v>9.0672050000000001E-3</c:v>
                </c:pt>
                <c:pt idx="507">
                  <c:v>5.3655580000000003E-3</c:v>
                </c:pt>
                <c:pt idx="508">
                  <c:v>9.077725E-3</c:v>
                </c:pt>
                <c:pt idx="509">
                  <c:v>1.8529569999999999E-2</c:v>
                </c:pt>
                <c:pt idx="510">
                  <c:v>2.2483690000000001E-2</c:v>
                </c:pt>
                <c:pt idx="511">
                  <c:v>1.248573E-2</c:v>
                </c:pt>
                <c:pt idx="512">
                  <c:v>-1.3690180000000001E-4</c:v>
                </c:pt>
                <c:pt idx="513">
                  <c:v>-2.5116489999999999E-3</c:v>
                </c:pt>
                <c:pt idx="514">
                  <c:v>-2.292784E-3</c:v>
                </c:pt>
                <c:pt idx="515">
                  <c:v>4.005051E-5</c:v>
                </c:pt>
                <c:pt idx="516">
                  <c:v>1.1137080000000001E-2</c:v>
                </c:pt>
                <c:pt idx="517">
                  <c:v>2.0887530000000001E-2</c:v>
                </c:pt>
                <c:pt idx="518">
                  <c:v>2.149947E-2</c:v>
                </c:pt>
                <c:pt idx="519">
                  <c:v>1.466055E-2</c:v>
                </c:pt>
                <c:pt idx="520">
                  <c:v>6.9364120000000003E-3</c:v>
                </c:pt>
                <c:pt idx="521">
                  <c:v>5.9813239999999997E-3</c:v>
                </c:pt>
                <c:pt idx="522">
                  <c:v>3.0864009999999999E-3</c:v>
                </c:pt>
                <c:pt idx="523">
                  <c:v>-6.7829919999999998E-3</c:v>
                </c:pt>
                <c:pt idx="524">
                  <c:v>-4.4717350000000001E-3</c:v>
                </c:pt>
                <c:pt idx="525">
                  <c:v>1.386099E-2</c:v>
                </c:pt>
                <c:pt idx="526">
                  <c:v>1.958265E-2</c:v>
                </c:pt>
                <c:pt idx="527">
                  <c:v>5.4416760000000003E-3</c:v>
                </c:pt>
                <c:pt idx="528">
                  <c:v>-3.3723529999999998E-3</c:v>
                </c:pt>
                <c:pt idx="529">
                  <c:v>-5.3179530000000005E-4</c:v>
                </c:pt>
                <c:pt idx="530">
                  <c:v>2.706314E-3</c:v>
                </c:pt>
                <c:pt idx="531">
                  <c:v>2.8877680000000002E-3</c:v>
                </c:pt>
                <c:pt idx="532">
                  <c:v>6.7828480000000002E-3</c:v>
                </c:pt>
                <c:pt idx="533">
                  <c:v>1.7475930000000001E-2</c:v>
                </c:pt>
                <c:pt idx="534">
                  <c:v>1.6422760000000002E-2</c:v>
                </c:pt>
                <c:pt idx="535">
                  <c:v>4.5049900000000004E-3</c:v>
                </c:pt>
                <c:pt idx="536">
                  <c:v>6.464979E-3</c:v>
                </c:pt>
                <c:pt idx="537">
                  <c:v>1.332917E-2</c:v>
                </c:pt>
                <c:pt idx="538">
                  <c:v>1.302322E-2</c:v>
                </c:pt>
                <c:pt idx="539">
                  <c:v>1.756489E-2</c:v>
                </c:pt>
                <c:pt idx="540">
                  <c:v>1.4597590000000001E-2</c:v>
                </c:pt>
                <c:pt idx="541">
                  <c:v>-7.3805950000000002E-3</c:v>
                </c:pt>
                <c:pt idx="542">
                  <c:v>-1.8449630000000002E-2</c:v>
                </c:pt>
                <c:pt idx="543">
                  <c:v>-3.3540520000000002E-3</c:v>
                </c:pt>
                <c:pt idx="544">
                  <c:v>1.6859499999999999E-2</c:v>
                </c:pt>
                <c:pt idx="545">
                  <c:v>2.1010810000000001E-2</c:v>
                </c:pt>
                <c:pt idx="546">
                  <c:v>4.4057310000000004E-3</c:v>
                </c:pt>
                <c:pt idx="547">
                  <c:v>-9.6440190000000002E-3</c:v>
                </c:pt>
                <c:pt idx="548">
                  <c:v>-2.4770030000000002E-3</c:v>
                </c:pt>
                <c:pt idx="549">
                  <c:v>5.851569E-3</c:v>
                </c:pt>
                <c:pt idx="550">
                  <c:v>-7.1404210000000005E-4</c:v>
                </c:pt>
                <c:pt idx="551">
                  <c:v>-8.3518480000000003E-3</c:v>
                </c:pt>
                <c:pt idx="552">
                  <c:v>-2.9224759999999998E-3</c:v>
                </c:pt>
                <c:pt idx="553">
                  <c:v>7.399905E-3</c:v>
                </c:pt>
                <c:pt idx="554">
                  <c:v>5.6664130000000004E-3</c:v>
                </c:pt>
                <c:pt idx="555">
                  <c:v>-5.8471349999999998E-3</c:v>
                </c:pt>
                <c:pt idx="556">
                  <c:v>-7.8412589999999997E-3</c:v>
                </c:pt>
                <c:pt idx="557">
                  <c:v>4.2307389999999999E-3</c:v>
                </c:pt>
                <c:pt idx="558">
                  <c:v>8.1400589999999998E-3</c:v>
                </c:pt>
                <c:pt idx="559">
                  <c:v>9.6386949999999996E-4</c:v>
                </c:pt>
                <c:pt idx="560">
                  <c:v>6.5088289999999998E-3</c:v>
                </c:pt>
                <c:pt idx="561">
                  <c:v>1.937432E-2</c:v>
                </c:pt>
                <c:pt idx="562">
                  <c:v>1.9715940000000001E-2</c:v>
                </c:pt>
                <c:pt idx="563">
                  <c:v>1.059072E-2</c:v>
                </c:pt>
                <c:pt idx="564">
                  <c:v>2.867676E-3</c:v>
                </c:pt>
                <c:pt idx="565">
                  <c:v>8.5177460000000001E-4</c:v>
                </c:pt>
                <c:pt idx="566">
                  <c:v>-1.4030480000000001E-3</c:v>
                </c:pt>
                <c:pt idx="567">
                  <c:v>-5.2228520000000001E-3</c:v>
                </c:pt>
                <c:pt idx="568">
                  <c:v>-7.5887999999999997E-4</c:v>
                </c:pt>
                <c:pt idx="569">
                  <c:v>9.3031009999999994E-3</c:v>
                </c:pt>
              </c:numCache>
            </c:numRef>
          </c:yVal>
          <c:smooth val="0"/>
        </c:ser>
        <c:ser>
          <c:idx val="13"/>
          <c:order val="13"/>
          <c:tx>
            <c:v>+500V (#14)</c:v>
          </c:tx>
          <c:spPr>
            <a:ln w="19050">
              <a:solidFill>
                <a:srgbClr val="0000FF"/>
              </a:solidFill>
            </a:ln>
          </c:spPr>
          <c:marker>
            <c:symbol val="none"/>
          </c:marker>
          <c:xVal>
            <c:numRef>
              <c:f>'HBM IV Curves Data'!$AB$5:$AB$574</c:f>
              <c:numCache>
                <c:formatCode>General</c:formatCode>
                <c:ptCount val="570"/>
                <c:pt idx="0">
                  <c:v>1.6411020000000001</c:v>
                </c:pt>
                <c:pt idx="1">
                  <c:v>8.4566810000000006E-2</c:v>
                </c:pt>
                <c:pt idx="2">
                  <c:v>-0.181951</c:v>
                </c:pt>
                <c:pt idx="3">
                  <c:v>1.046035</c:v>
                </c:pt>
                <c:pt idx="4">
                  <c:v>2.036111</c:v>
                </c:pt>
                <c:pt idx="5">
                  <c:v>2.817561</c:v>
                </c:pt>
                <c:pt idx="6">
                  <c:v>2.8754420000000001</c:v>
                </c:pt>
                <c:pt idx="7">
                  <c:v>2.2085300000000001</c:v>
                </c:pt>
                <c:pt idx="8">
                  <c:v>2.0943179999999999</c:v>
                </c:pt>
                <c:pt idx="9">
                  <c:v>1.8928609999999999</c:v>
                </c:pt>
                <c:pt idx="10">
                  <c:v>0.80532709999999996</c:v>
                </c:pt>
                <c:pt idx="11">
                  <c:v>0.1434704</c:v>
                </c:pt>
                <c:pt idx="12">
                  <c:v>0.36932900000000002</c:v>
                </c:pt>
                <c:pt idx="13">
                  <c:v>0.56501630000000003</c:v>
                </c:pt>
                <c:pt idx="14">
                  <c:v>1.062894</c:v>
                </c:pt>
                <c:pt idx="15">
                  <c:v>1.720345</c:v>
                </c:pt>
                <c:pt idx="16">
                  <c:v>1.2378169999999999</c:v>
                </c:pt>
                <c:pt idx="17">
                  <c:v>9.1964690000000002E-2</c:v>
                </c:pt>
                <c:pt idx="18">
                  <c:v>-0.575789</c:v>
                </c:pt>
                <c:pt idx="19">
                  <c:v>-0.62795780000000001</c:v>
                </c:pt>
                <c:pt idx="20">
                  <c:v>0.11296730000000001</c:v>
                </c:pt>
                <c:pt idx="21">
                  <c:v>1.8616220000000001</c:v>
                </c:pt>
                <c:pt idx="22">
                  <c:v>3.030357</c:v>
                </c:pt>
                <c:pt idx="23">
                  <c:v>1.547831</c:v>
                </c:pt>
                <c:pt idx="24">
                  <c:v>-0.49315769999999998</c:v>
                </c:pt>
                <c:pt idx="25">
                  <c:v>1.7789340000000001E-2</c:v>
                </c:pt>
                <c:pt idx="26">
                  <c:v>1.3789419999999999</c:v>
                </c:pt>
                <c:pt idx="27">
                  <c:v>1.3056080000000001</c:v>
                </c:pt>
                <c:pt idx="28">
                  <c:v>0.57158430000000005</c:v>
                </c:pt>
                <c:pt idx="29">
                  <c:v>-0.40767609999999999</c:v>
                </c:pt>
                <c:pt idx="30">
                  <c:v>-1.063965</c:v>
                </c:pt>
                <c:pt idx="31">
                  <c:v>-0.1552665</c:v>
                </c:pt>
                <c:pt idx="32">
                  <c:v>0.90412510000000001</c:v>
                </c:pt>
                <c:pt idx="33">
                  <c:v>0.81331379999999998</c:v>
                </c:pt>
                <c:pt idx="34">
                  <c:v>0.70956439999999998</c:v>
                </c:pt>
                <c:pt idx="35">
                  <c:v>0.38083499999999998</c:v>
                </c:pt>
                <c:pt idx="36">
                  <c:v>-0.51985510000000001</c:v>
                </c:pt>
                <c:pt idx="37">
                  <c:v>-0.16894629999999999</c:v>
                </c:pt>
                <c:pt idx="38">
                  <c:v>1.276464</c:v>
                </c:pt>
                <c:pt idx="39">
                  <c:v>2.0605730000000002</c:v>
                </c:pt>
                <c:pt idx="40">
                  <c:v>2.4021029999999999</c:v>
                </c:pt>
                <c:pt idx="41">
                  <c:v>2.349904</c:v>
                </c:pt>
                <c:pt idx="42">
                  <c:v>1.546414</c:v>
                </c:pt>
                <c:pt idx="43">
                  <c:v>0.97869470000000003</c:v>
                </c:pt>
                <c:pt idx="44">
                  <c:v>1.2109829999999999</c:v>
                </c:pt>
                <c:pt idx="45">
                  <c:v>1.4341680000000001</c:v>
                </c:pt>
                <c:pt idx="46">
                  <c:v>1.01796</c:v>
                </c:pt>
                <c:pt idx="47">
                  <c:v>0.4958322</c:v>
                </c:pt>
                <c:pt idx="48">
                  <c:v>-0.19355420000000001</c:v>
                </c:pt>
                <c:pt idx="49">
                  <c:v>-1.2634190000000001</c:v>
                </c:pt>
                <c:pt idx="50">
                  <c:v>-1.1168229999999999</c:v>
                </c:pt>
                <c:pt idx="51">
                  <c:v>-0.112757</c:v>
                </c:pt>
                <c:pt idx="52">
                  <c:v>2.7741849999999998E-2</c:v>
                </c:pt>
                <c:pt idx="53">
                  <c:v>0.52141910000000002</c:v>
                </c:pt>
                <c:pt idx="54">
                  <c:v>1.633316</c:v>
                </c:pt>
                <c:pt idx="55">
                  <c:v>1.887689</c:v>
                </c:pt>
                <c:pt idx="56">
                  <c:v>1.839942</c:v>
                </c:pt>
                <c:pt idx="57">
                  <c:v>2.2200669999999998</c:v>
                </c:pt>
                <c:pt idx="58">
                  <c:v>2.1298530000000002</c:v>
                </c:pt>
                <c:pt idx="59">
                  <c:v>0.83006639999999998</c:v>
                </c:pt>
                <c:pt idx="60">
                  <c:v>-0.4693408</c:v>
                </c:pt>
                <c:pt idx="61">
                  <c:v>-0.2005102</c:v>
                </c:pt>
                <c:pt idx="62">
                  <c:v>0.54901540000000004</c:v>
                </c:pt>
                <c:pt idx="63">
                  <c:v>0.1069922</c:v>
                </c:pt>
                <c:pt idx="64">
                  <c:v>-0.37715690000000002</c:v>
                </c:pt>
                <c:pt idx="65">
                  <c:v>0.49317699999999998</c:v>
                </c:pt>
                <c:pt idx="66">
                  <c:v>1.475778</c:v>
                </c:pt>
                <c:pt idx="67">
                  <c:v>1.5958429999999999</c:v>
                </c:pt>
                <c:pt idx="68">
                  <c:v>1.549444</c:v>
                </c:pt>
                <c:pt idx="69">
                  <c:v>1.0163009999999999</c:v>
                </c:pt>
                <c:pt idx="70">
                  <c:v>-0.20082140000000001</c:v>
                </c:pt>
                <c:pt idx="71">
                  <c:v>-0.74008879999999999</c:v>
                </c:pt>
                <c:pt idx="72">
                  <c:v>-0.782474</c:v>
                </c:pt>
                <c:pt idx="73">
                  <c:v>-1.0315399999999999</c:v>
                </c:pt>
                <c:pt idx="74">
                  <c:v>-0.58242499999999997</c:v>
                </c:pt>
                <c:pt idx="75">
                  <c:v>0.49301279999999997</c:v>
                </c:pt>
                <c:pt idx="76">
                  <c:v>1.590789</c:v>
                </c:pt>
                <c:pt idx="77">
                  <c:v>2.7051630000000002</c:v>
                </c:pt>
                <c:pt idx="78">
                  <c:v>3.0977079999999999</c:v>
                </c:pt>
                <c:pt idx="79">
                  <c:v>2.3714879999999998</c:v>
                </c:pt>
                <c:pt idx="80">
                  <c:v>1.0214099999999999</c:v>
                </c:pt>
                <c:pt idx="81">
                  <c:v>6.496478E-2</c:v>
                </c:pt>
                <c:pt idx="82">
                  <c:v>0.71106219999999998</c:v>
                </c:pt>
                <c:pt idx="83">
                  <c:v>2.0711710000000001</c:v>
                </c:pt>
                <c:pt idx="84">
                  <c:v>2.3170500000000001</c:v>
                </c:pt>
                <c:pt idx="85">
                  <c:v>1.050484</c:v>
                </c:pt>
                <c:pt idx="86">
                  <c:v>-0.83801639999999999</c:v>
                </c:pt>
                <c:pt idx="87">
                  <c:v>-1.208696</c:v>
                </c:pt>
                <c:pt idx="88">
                  <c:v>0.80017850000000001</c:v>
                </c:pt>
                <c:pt idx="89">
                  <c:v>3.1678440000000001</c:v>
                </c:pt>
                <c:pt idx="90">
                  <c:v>3.4684189999999999</c:v>
                </c:pt>
                <c:pt idx="91">
                  <c:v>1.3105880000000001</c:v>
                </c:pt>
                <c:pt idx="92">
                  <c:v>-0.90877940000000001</c:v>
                </c:pt>
                <c:pt idx="93">
                  <c:v>-0.57592620000000005</c:v>
                </c:pt>
                <c:pt idx="94">
                  <c:v>1.199989</c:v>
                </c:pt>
                <c:pt idx="95">
                  <c:v>1.8817410000000001</c:v>
                </c:pt>
                <c:pt idx="96">
                  <c:v>1.3314870000000001</c:v>
                </c:pt>
                <c:pt idx="97">
                  <c:v>0.44636369999999997</c:v>
                </c:pt>
                <c:pt idx="98">
                  <c:v>-6.4864089999999999E-2</c:v>
                </c:pt>
                <c:pt idx="99">
                  <c:v>6.1971350000000001E-2</c:v>
                </c:pt>
                <c:pt idx="100">
                  <c:v>0.3656604</c:v>
                </c:pt>
                <c:pt idx="101">
                  <c:v>0.24616250000000001</c:v>
                </c:pt>
                <c:pt idx="102">
                  <c:v>-0.26444489999999998</c:v>
                </c:pt>
                <c:pt idx="103">
                  <c:v>-8.3561590000000005E-2</c:v>
                </c:pt>
                <c:pt idx="104">
                  <c:v>1.017128</c:v>
                </c:pt>
                <c:pt idx="105">
                  <c:v>1.4079790000000001</c:v>
                </c:pt>
                <c:pt idx="106">
                  <c:v>0.81910570000000005</c:v>
                </c:pt>
                <c:pt idx="107">
                  <c:v>0.95437989999999995</c:v>
                </c:pt>
                <c:pt idx="108">
                  <c:v>1.7421390000000001</c:v>
                </c:pt>
                <c:pt idx="109">
                  <c:v>1.221104</c:v>
                </c:pt>
                <c:pt idx="110">
                  <c:v>-0.2133997</c:v>
                </c:pt>
                <c:pt idx="111">
                  <c:v>-0.1224932</c:v>
                </c:pt>
                <c:pt idx="112">
                  <c:v>1.3586240000000001</c:v>
                </c:pt>
                <c:pt idx="113">
                  <c:v>2.06717</c:v>
                </c:pt>
                <c:pt idx="114">
                  <c:v>1.044537</c:v>
                </c:pt>
                <c:pt idx="115">
                  <c:v>-0.65702260000000001</c:v>
                </c:pt>
                <c:pt idx="116">
                  <c:v>-1.1076429999999999</c:v>
                </c:pt>
                <c:pt idx="117">
                  <c:v>-9.0281910000000007E-2</c:v>
                </c:pt>
                <c:pt idx="118">
                  <c:v>1.0349139999999999</c:v>
                </c:pt>
                <c:pt idx="119">
                  <c:v>1.2759860000000001</c:v>
                </c:pt>
                <c:pt idx="120">
                  <c:v>0.56608800000000004</c:v>
                </c:pt>
                <c:pt idx="121">
                  <c:v>6.8301890000000004E-2</c:v>
                </c:pt>
                <c:pt idx="122">
                  <c:v>0.72695209999999999</c:v>
                </c:pt>
                <c:pt idx="123">
                  <c:v>1.5916060000000001</c:v>
                </c:pt>
                <c:pt idx="124">
                  <c:v>1.423262</c:v>
                </c:pt>
                <c:pt idx="125">
                  <c:v>0.80110570000000003</c:v>
                </c:pt>
                <c:pt idx="126">
                  <c:v>0.78438300000000005</c:v>
                </c:pt>
                <c:pt idx="127">
                  <c:v>0.64713639999999995</c:v>
                </c:pt>
                <c:pt idx="128">
                  <c:v>3.2464079999999999E-2</c:v>
                </c:pt>
                <c:pt idx="129">
                  <c:v>0.24805569999999999</c:v>
                </c:pt>
                <c:pt idx="130">
                  <c:v>1.088171</c:v>
                </c:pt>
                <c:pt idx="131">
                  <c:v>1.1294919999999999</c:v>
                </c:pt>
                <c:pt idx="132">
                  <c:v>0.29273660000000001</c:v>
                </c:pt>
                <c:pt idx="133">
                  <c:v>-0.12425990000000001</c:v>
                </c:pt>
                <c:pt idx="134">
                  <c:v>0.53542120000000004</c:v>
                </c:pt>
                <c:pt idx="135">
                  <c:v>1.2284619999999999</c:v>
                </c:pt>
                <c:pt idx="136">
                  <c:v>1.1597740000000001</c:v>
                </c:pt>
                <c:pt idx="137">
                  <c:v>0.64151250000000004</c:v>
                </c:pt>
                <c:pt idx="138">
                  <c:v>0.22598219999999999</c:v>
                </c:pt>
                <c:pt idx="139">
                  <c:v>0.33299499999999999</c:v>
                </c:pt>
                <c:pt idx="140">
                  <c:v>1.227541</c:v>
                </c:pt>
                <c:pt idx="141">
                  <c:v>1.829537</c:v>
                </c:pt>
                <c:pt idx="142">
                  <c:v>1.1455850000000001</c:v>
                </c:pt>
                <c:pt idx="143">
                  <c:v>0.40701609999999999</c:v>
                </c:pt>
                <c:pt idx="144">
                  <c:v>0.35583589999999998</c:v>
                </c:pt>
                <c:pt idx="145">
                  <c:v>1.060489</c:v>
                </c:pt>
                <c:pt idx="146">
                  <c:v>2.0642550000000002</c:v>
                </c:pt>
                <c:pt idx="147">
                  <c:v>1.695684</c:v>
                </c:pt>
                <c:pt idx="148">
                  <c:v>8.6815799999999999E-2</c:v>
                </c:pt>
                <c:pt idx="149">
                  <c:v>-1.4851970000000001</c:v>
                </c:pt>
                <c:pt idx="150">
                  <c:v>-1.9683980000000001</c:v>
                </c:pt>
                <c:pt idx="151">
                  <c:v>-0.72436149999999999</c:v>
                </c:pt>
                <c:pt idx="152">
                  <c:v>0.4522777</c:v>
                </c:pt>
                <c:pt idx="153">
                  <c:v>0.74221139999999997</c:v>
                </c:pt>
                <c:pt idx="154">
                  <c:v>1.2360739999999999</c:v>
                </c:pt>
                <c:pt idx="155">
                  <c:v>1.2050050000000001</c:v>
                </c:pt>
                <c:pt idx="156">
                  <c:v>0.40961599999999998</c:v>
                </c:pt>
                <c:pt idx="157">
                  <c:v>-0.44060359999999998</c:v>
                </c:pt>
                <c:pt idx="158">
                  <c:v>-1.4052230000000001</c:v>
                </c:pt>
                <c:pt idx="159">
                  <c:v>-2.0031129999999999</c:v>
                </c:pt>
                <c:pt idx="160">
                  <c:v>-0.97180739999999999</c:v>
                </c:pt>
                <c:pt idx="161">
                  <c:v>1.6355949999999999</c:v>
                </c:pt>
                <c:pt idx="162">
                  <c:v>2.6395620000000002</c:v>
                </c:pt>
                <c:pt idx="163">
                  <c:v>0.38245319999999999</c:v>
                </c:pt>
                <c:pt idx="164">
                  <c:v>-1.936118</c:v>
                </c:pt>
                <c:pt idx="165">
                  <c:v>-1.8003</c:v>
                </c:pt>
                <c:pt idx="166">
                  <c:v>-0.2610208</c:v>
                </c:pt>
                <c:pt idx="167">
                  <c:v>0.80098460000000005</c:v>
                </c:pt>
                <c:pt idx="168">
                  <c:v>0.80906009999999995</c:v>
                </c:pt>
                <c:pt idx="169">
                  <c:v>0.84453719999999999</c:v>
                </c:pt>
                <c:pt idx="170">
                  <c:v>1.1564779999999999</c:v>
                </c:pt>
                <c:pt idx="171">
                  <c:v>0.32959769999999999</c:v>
                </c:pt>
                <c:pt idx="172">
                  <c:v>-1.10856</c:v>
                </c:pt>
                <c:pt idx="173">
                  <c:v>-1.6281350000000001</c:v>
                </c:pt>
                <c:pt idx="174">
                  <c:v>-1.3225979999999999</c:v>
                </c:pt>
                <c:pt idx="175">
                  <c:v>-0.53570980000000001</c:v>
                </c:pt>
                <c:pt idx="176">
                  <c:v>-8.6775710000000002E-3</c:v>
                </c:pt>
                <c:pt idx="177">
                  <c:v>0.33371329999999999</c:v>
                </c:pt>
                <c:pt idx="178">
                  <c:v>0.60525839999999997</c:v>
                </c:pt>
                <c:pt idx="179">
                  <c:v>-0.24677209999999999</c:v>
                </c:pt>
                <c:pt idx="180">
                  <c:v>-0.84520240000000002</c:v>
                </c:pt>
                <c:pt idx="181">
                  <c:v>-2.546582E-2</c:v>
                </c:pt>
                <c:pt idx="182">
                  <c:v>1.379653</c:v>
                </c:pt>
                <c:pt idx="183">
                  <c:v>2.3378369999999999</c:v>
                </c:pt>
                <c:pt idx="184">
                  <c:v>1.3879649999999999</c:v>
                </c:pt>
                <c:pt idx="185">
                  <c:v>0.33197939999999998</c:v>
                </c:pt>
                <c:pt idx="186">
                  <c:v>1.089415</c:v>
                </c:pt>
                <c:pt idx="187">
                  <c:v>1.413449</c:v>
                </c:pt>
                <c:pt idx="188">
                  <c:v>0.85984070000000001</c:v>
                </c:pt>
                <c:pt idx="189">
                  <c:v>1.0069520000000001</c:v>
                </c:pt>
                <c:pt idx="190">
                  <c:v>1.296621</c:v>
                </c:pt>
                <c:pt idx="191">
                  <c:v>0.56478740000000005</c:v>
                </c:pt>
                <c:pt idx="192">
                  <c:v>-0.41610049999999998</c:v>
                </c:pt>
                <c:pt idx="193">
                  <c:v>-0.25323010000000001</c:v>
                </c:pt>
                <c:pt idx="194">
                  <c:v>0.20637949999999999</c:v>
                </c:pt>
                <c:pt idx="195">
                  <c:v>0.41775210000000002</c:v>
                </c:pt>
                <c:pt idx="196">
                  <c:v>1.4195260000000001</c:v>
                </c:pt>
                <c:pt idx="197">
                  <c:v>2.2600959999999999</c:v>
                </c:pt>
                <c:pt idx="198">
                  <c:v>1.9931179999999999</c:v>
                </c:pt>
                <c:pt idx="199">
                  <c:v>1.6410549999999999</c:v>
                </c:pt>
                <c:pt idx="200">
                  <c:v>1.380304</c:v>
                </c:pt>
                <c:pt idx="201">
                  <c:v>1.0139530000000001</c:v>
                </c:pt>
                <c:pt idx="202">
                  <c:v>0.99361109999999997</c:v>
                </c:pt>
                <c:pt idx="203">
                  <c:v>0.86361010000000005</c:v>
                </c:pt>
                <c:pt idx="204">
                  <c:v>0.1601194</c:v>
                </c:pt>
                <c:pt idx="205">
                  <c:v>0.52505349999999995</c:v>
                </c:pt>
                <c:pt idx="206">
                  <c:v>1.9975959999999999</c:v>
                </c:pt>
                <c:pt idx="207">
                  <c:v>1.1535610000000001</c:v>
                </c:pt>
                <c:pt idx="208">
                  <c:v>-1.1068290000000001</c:v>
                </c:pt>
                <c:pt idx="209">
                  <c:v>-1.1839280000000001</c:v>
                </c:pt>
                <c:pt idx="210">
                  <c:v>-0.61166509999999996</c:v>
                </c:pt>
                <c:pt idx="211">
                  <c:v>-0.61280690000000004</c:v>
                </c:pt>
                <c:pt idx="212">
                  <c:v>-4.1868909999999999E-3</c:v>
                </c:pt>
                <c:pt idx="213">
                  <c:v>0.54192879999999999</c:v>
                </c:pt>
                <c:pt idx="214">
                  <c:v>0.85658299999999998</c:v>
                </c:pt>
                <c:pt idx="215">
                  <c:v>1.528699</c:v>
                </c:pt>
                <c:pt idx="216">
                  <c:v>1.3864099999999999</c:v>
                </c:pt>
                <c:pt idx="217">
                  <c:v>-8.2609929999999998E-2</c:v>
                </c:pt>
                <c:pt idx="218">
                  <c:v>-0.68436870000000005</c:v>
                </c:pt>
                <c:pt idx="219">
                  <c:v>0.33384779999999997</c:v>
                </c:pt>
                <c:pt idx="220">
                  <c:v>0.48366039999999999</c:v>
                </c:pt>
                <c:pt idx="221">
                  <c:v>-0.29369299999999998</c:v>
                </c:pt>
                <c:pt idx="222">
                  <c:v>-0.10693560000000001</c:v>
                </c:pt>
                <c:pt idx="223">
                  <c:v>1.577719E-2</c:v>
                </c:pt>
                <c:pt idx="224">
                  <c:v>-0.31929259999999998</c:v>
                </c:pt>
                <c:pt idx="225">
                  <c:v>-0.1832038</c:v>
                </c:pt>
                <c:pt idx="226">
                  <c:v>-0.30699799999999999</c:v>
                </c:pt>
                <c:pt idx="227">
                  <c:v>-0.67520080000000005</c:v>
                </c:pt>
                <c:pt idx="228">
                  <c:v>-0.48290899999999998</c:v>
                </c:pt>
                <c:pt idx="229">
                  <c:v>0.17753189999999999</c:v>
                </c:pt>
                <c:pt idx="230">
                  <c:v>0.30073319999999998</c:v>
                </c:pt>
                <c:pt idx="231">
                  <c:v>-0.61848360000000002</c:v>
                </c:pt>
                <c:pt idx="232">
                  <c:v>-1.2158230000000001</c:v>
                </c:pt>
                <c:pt idx="233">
                  <c:v>-0.74926079999999995</c:v>
                </c:pt>
                <c:pt idx="234">
                  <c:v>0.35132720000000001</c:v>
                </c:pt>
                <c:pt idx="235">
                  <c:v>0.97243860000000004</c:v>
                </c:pt>
                <c:pt idx="236">
                  <c:v>8.5308239999999994E-2</c:v>
                </c:pt>
                <c:pt idx="237">
                  <c:v>-0.26348240000000001</c:v>
                </c:pt>
                <c:pt idx="238">
                  <c:v>1.238273</c:v>
                </c:pt>
                <c:pt idx="239">
                  <c:v>1.933497</c:v>
                </c:pt>
                <c:pt idx="240">
                  <c:v>0.54652489999999998</c:v>
                </c:pt>
                <c:pt idx="241">
                  <c:v>-0.86082360000000002</c:v>
                </c:pt>
                <c:pt idx="242">
                  <c:v>-1.492399</c:v>
                </c:pt>
                <c:pt idx="243">
                  <c:v>-2.857888</c:v>
                </c:pt>
                <c:pt idx="244">
                  <c:v>-3.8168769999999999</c:v>
                </c:pt>
                <c:pt idx="245">
                  <c:v>-2.2496320000000001</c:v>
                </c:pt>
                <c:pt idx="246">
                  <c:v>-0.24455550000000001</c:v>
                </c:pt>
                <c:pt idx="247">
                  <c:v>0.31798910000000002</c:v>
                </c:pt>
                <c:pt idx="248">
                  <c:v>0.59262890000000001</c:v>
                </c:pt>
                <c:pt idx="249">
                  <c:v>0.8255749</c:v>
                </c:pt>
                <c:pt idx="250">
                  <c:v>0.71046860000000001</c:v>
                </c:pt>
                <c:pt idx="251">
                  <c:v>0.86741550000000001</c:v>
                </c:pt>
                <c:pt idx="252">
                  <c:v>1.0274270000000001</c:v>
                </c:pt>
                <c:pt idx="253">
                  <c:v>0.98727109999999996</c:v>
                </c:pt>
                <c:pt idx="254">
                  <c:v>1.2207539999999999</c:v>
                </c:pt>
                <c:pt idx="255">
                  <c:v>1.6229119999999999</c:v>
                </c:pt>
                <c:pt idx="256">
                  <c:v>1.7180569999999999</c:v>
                </c:pt>
                <c:pt idx="257">
                  <c:v>0.96618740000000003</c:v>
                </c:pt>
                <c:pt idx="258">
                  <c:v>0.31824400000000003</c:v>
                </c:pt>
                <c:pt idx="259">
                  <c:v>0.52108140000000003</c:v>
                </c:pt>
                <c:pt idx="260">
                  <c:v>0.35293920000000001</c:v>
                </c:pt>
                <c:pt idx="261">
                  <c:v>0.43252889999999999</c:v>
                </c:pt>
                <c:pt idx="262">
                  <c:v>1.2976289999999999</c:v>
                </c:pt>
                <c:pt idx="263">
                  <c:v>0.62290429999999997</c:v>
                </c:pt>
                <c:pt idx="264">
                  <c:v>-0.74640379999999995</c:v>
                </c:pt>
                <c:pt idx="265">
                  <c:v>9.1257210000000005E-2</c:v>
                </c:pt>
                <c:pt idx="266">
                  <c:v>1.527955</c:v>
                </c:pt>
                <c:pt idx="267">
                  <c:v>1.0258480000000001</c:v>
                </c:pt>
                <c:pt idx="268">
                  <c:v>8.2968780000000006E-2</c:v>
                </c:pt>
                <c:pt idx="269">
                  <c:v>0.74890749999999995</c:v>
                </c:pt>
                <c:pt idx="270">
                  <c:v>0.88652140000000001</c:v>
                </c:pt>
                <c:pt idx="271">
                  <c:v>-0.8886096</c:v>
                </c:pt>
                <c:pt idx="272">
                  <c:v>-1.784675</c:v>
                </c:pt>
                <c:pt idx="273">
                  <c:v>-0.96431619999999996</c:v>
                </c:pt>
                <c:pt idx="274">
                  <c:v>0.26352310000000001</c:v>
                </c:pt>
                <c:pt idx="275">
                  <c:v>1.265234</c:v>
                </c:pt>
                <c:pt idx="276">
                  <c:v>1.0598540000000001</c:v>
                </c:pt>
                <c:pt idx="277">
                  <c:v>-0.4194408</c:v>
                </c:pt>
                <c:pt idx="278">
                  <c:v>-1.5202580000000001</c:v>
                </c:pt>
                <c:pt idx="279">
                  <c:v>-1.1668000000000001</c:v>
                </c:pt>
                <c:pt idx="280">
                  <c:v>-0.37608770000000002</c:v>
                </c:pt>
                <c:pt idx="281">
                  <c:v>-0.3597938</c:v>
                </c:pt>
                <c:pt idx="282">
                  <c:v>-0.37093369999999998</c:v>
                </c:pt>
                <c:pt idx="283">
                  <c:v>0.47417229999999999</c:v>
                </c:pt>
                <c:pt idx="284">
                  <c:v>1.1557710000000001</c:v>
                </c:pt>
                <c:pt idx="285">
                  <c:v>0.53080819999999995</c:v>
                </c:pt>
                <c:pt idx="286">
                  <c:v>-0.58753829999999996</c:v>
                </c:pt>
                <c:pt idx="287">
                  <c:v>-0.87217160000000005</c:v>
                </c:pt>
                <c:pt idx="288">
                  <c:v>-0.37891370000000002</c:v>
                </c:pt>
                <c:pt idx="289">
                  <c:v>0.44499070000000002</c:v>
                </c:pt>
                <c:pt idx="290">
                  <c:v>1.093423</c:v>
                </c:pt>
                <c:pt idx="291">
                  <c:v>0.58892239999999996</c:v>
                </c:pt>
                <c:pt idx="292">
                  <c:v>-0.1120927</c:v>
                </c:pt>
                <c:pt idx="293">
                  <c:v>0.74113490000000004</c:v>
                </c:pt>
                <c:pt idx="294">
                  <c:v>1.5156689999999999</c:v>
                </c:pt>
                <c:pt idx="295">
                  <c:v>0.93474250000000003</c:v>
                </c:pt>
                <c:pt idx="296">
                  <c:v>0.31892090000000001</c:v>
                </c:pt>
                <c:pt idx="297">
                  <c:v>-0.31571549999999998</c:v>
                </c:pt>
                <c:pt idx="298">
                  <c:v>-0.70940020000000004</c:v>
                </c:pt>
                <c:pt idx="299">
                  <c:v>-2.3228049999999998E-3</c:v>
                </c:pt>
                <c:pt idx="300">
                  <c:v>0.65717150000000002</c:v>
                </c:pt>
                <c:pt idx="301">
                  <c:v>-5.4470850000000001E-2</c:v>
                </c:pt>
                <c:pt idx="302">
                  <c:v>-1.5284679999999999</c:v>
                </c:pt>
                <c:pt idx="303">
                  <c:v>-1.8118780000000001</c:v>
                </c:pt>
                <c:pt idx="304">
                  <c:v>-0.69976839999999996</c:v>
                </c:pt>
                <c:pt idx="305">
                  <c:v>-0.1180855</c:v>
                </c:pt>
                <c:pt idx="306">
                  <c:v>-0.4951139</c:v>
                </c:pt>
                <c:pt idx="307">
                  <c:v>-0.50246069999999998</c:v>
                </c:pt>
                <c:pt idx="308">
                  <c:v>-3.3069510000000003E-2</c:v>
                </c:pt>
                <c:pt idx="309">
                  <c:v>0.25877280000000003</c:v>
                </c:pt>
                <c:pt idx="310">
                  <c:v>1.1091569999999999</c:v>
                </c:pt>
                <c:pt idx="311">
                  <c:v>1.724677</c:v>
                </c:pt>
                <c:pt idx="312">
                  <c:v>0.75028819999999996</c:v>
                </c:pt>
                <c:pt idx="313">
                  <c:v>1.8314339999999998E-2</c:v>
                </c:pt>
                <c:pt idx="314">
                  <c:v>0.24763869999999999</c:v>
                </c:pt>
                <c:pt idx="315">
                  <c:v>0.39484190000000002</c:v>
                </c:pt>
                <c:pt idx="316">
                  <c:v>0.69131730000000002</c:v>
                </c:pt>
                <c:pt idx="317">
                  <c:v>0.61868599999999996</c:v>
                </c:pt>
                <c:pt idx="318">
                  <c:v>-0.23299259999999999</c:v>
                </c:pt>
                <c:pt idx="319">
                  <c:v>-8.0816639999999995E-2</c:v>
                </c:pt>
                <c:pt idx="320">
                  <c:v>1.520111</c:v>
                </c:pt>
                <c:pt idx="321">
                  <c:v>2.2968510000000002</c:v>
                </c:pt>
                <c:pt idx="322">
                  <c:v>1.4263060000000001</c:v>
                </c:pt>
                <c:pt idx="323">
                  <c:v>0.2298056</c:v>
                </c:pt>
                <c:pt idx="324">
                  <c:v>0.10391789999999999</c:v>
                </c:pt>
                <c:pt idx="325">
                  <c:v>1.751026</c:v>
                </c:pt>
                <c:pt idx="326">
                  <c:v>3.2159789999999999</c:v>
                </c:pt>
                <c:pt idx="327">
                  <c:v>2.3765670000000001</c:v>
                </c:pt>
                <c:pt idx="328">
                  <c:v>0.85109480000000004</c:v>
                </c:pt>
                <c:pt idx="329">
                  <c:v>0.18448580000000001</c:v>
                </c:pt>
                <c:pt idx="330">
                  <c:v>0.14319009999999999</c:v>
                </c:pt>
                <c:pt idx="331">
                  <c:v>1.000238</c:v>
                </c:pt>
                <c:pt idx="332">
                  <c:v>1.577644</c:v>
                </c:pt>
                <c:pt idx="333">
                  <c:v>0.54282719999999995</c:v>
                </c:pt>
                <c:pt idx="334">
                  <c:v>-0.33980729999999998</c:v>
                </c:pt>
                <c:pt idx="335">
                  <c:v>-0.18007039999999999</c:v>
                </c:pt>
                <c:pt idx="336">
                  <c:v>-1.7039539999999999E-2</c:v>
                </c:pt>
                <c:pt idx="337">
                  <c:v>0.54866760000000003</c:v>
                </c:pt>
                <c:pt idx="338">
                  <c:v>1.6695180000000001</c:v>
                </c:pt>
                <c:pt idx="339">
                  <c:v>2.3648899999999999</c:v>
                </c:pt>
                <c:pt idx="340">
                  <c:v>1.7879590000000001</c:v>
                </c:pt>
                <c:pt idx="341">
                  <c:v>0.34893190000000002</c:v>
                </c:pt>
                <c:pt idx="342">
                  <c:v>3.72124E-2</c:v>
                </c:pt>
                <c:pt idx="343">
                  <c:v>0.58760159999999995</c:v>
                </c:pt>
                <c:pt idx="344">
                  <c:v>0.30823990000000001</c:v>
                </c:pt>
                <c:pt idx="345">
                  <c:v>0.2689088</c:v>
                </c:pt>
                <c:pt idx="346">
                  <c:v>1.0376609999999999</c:v>
                </c:pt>
                <c:pt idx="347">
                  <c:v>0.78898550000000001</c:v>
                </c:pt>
                <c:pt idx="348">
                  <c:v>4.571219E-2</c:v>
                </c:pt>
                <c:pt idx="349">
                  <c:v>0.45330799999999999</c:v>
                </c:pt>
                <c:pt idx="350">
                  <c:v>1.2494620000000001</c:v>
                </c:pt>
                <c:pt idx="351">
                  <c:v>1.396369</c:v>
                </c:pt>
                <c:pt idx="352">
                  <c:v>8.1610600000000005E-2</c:v>
                </c:pt>
                <c:pt idx="353">
                  <c:v>-1.134749</c:v>
                </c:pt>
                <c:pt idx="354">
                  <c:v>0.36284119999999997</c:v>
                </c:pt>
                <c:pt idx="355">
                  <c:v>2.0038969999999998</c:v>
                </c:pt>
                <c:pt idx="356">
                  <c:v>0.88716759999999995</c:v>
                </c:pt>
                <c:pt idx="357">
                  <c:v>-0.76614539999999998</c:v>
                </c:pt>
                <c:pt idx="358">
                  <c:v>-0.45424969999999998</c:v>
                </c:pt>
                <c:pt idx="359">
                  <c:v>0.76355640000000002</c:v>
                </c:pt>
                <c:pt idx="360">
                  <c:v>0.65502950000000004</c:v>
                </c:pt>
                <c:pt idx="361">
                  <c:v>-0.30014350000000001</c:v>
                </c:pt>
                <c:pt idx="362">
                  <c:v>-0.68610179999999998</c:v>
                </c:pt>
                <c:pt idx="363">
                  <c:v>-1.037236</c:v>
                </c:pt>
                <c:pt idx="364">
                  <c:v>-1.485474</c:v>
                </c:pt>
                <c:pt idx="365">
                  <c:v>-1.0855440000000001</c:v>
                </c:pt>
                <c:pt idx="366">
                  <c:v>-0.12172479999999999</c:v>
                </c:pt>
                <c:pt idx="367">
                  <c:v>-5.941254E-2</c:v>
                </c:pt>
                <c:pt idx="368">
                  <c:v>-0.92470070000000004</c:v>
                </c:pt>
                <c:pt idx="369">
                  <c:v>-1.221446</c:v>
                </c:pt>
                <c:pt idx="370">
                  <c:v>-0.85615019999999997</c:v>
                </c:pt>
                <c:pt idx="371">
                  <c:v>-0.68902450000000004</c:v>
                </c:pt>
                <c:pt idx="372">
                  <c:v>-0.69843109999999997</c:v>
                </c:pt>
                <c:pt idx="373">
                  <c:v>-0.63432520000000003</c:v>
                </c:pt>
                <c:pt idx="374">
                  <c:v>-0.91172540000000002</c:v>
                </c:pt>
                <c:pt idx="375">
                  <c:v>-1.465735</c:v>
                </c:pt>
                <c:pt idx="376">
                  <c:v>-0.93063289999999999</c:v>
                </c:pt>
                <c:pt idx="377">
                  <c:v>0.27895799999999998</c:v>
                </c:pt>
                <c:pt idx="378">
                  <c:v>0.154998</c:v>
                </c:pt>
                <c:pt idx="379">
                  <c:v>-0.53753260000000003</c:v>
                </c:pt>
                <c:pt idx="380">
                  <c:v>-0.15997510000000001</c:v>
                </c:pt>
                <c:pt idx="381">
                  <c:v>0.213533</c:v>
                </c:pt>
                <c:pt idx="382">
                  <c:v>-0.19788700000000001</c:v>
                </c:pt>
                <c:pt idx="383">
                  <c:v>0.11395089999999999</c:v>
                </c:pt>
                <c:pt idx="384">
                  <c:v>1.4518690000000001</c:v>
                </c:pt>
                <c:pt idx="385">
                  <c:v>2.224262</c:v>
                </c:pt>
                <c:pt idx="386">
                  <c:v>1.5400799999999999</c:v>
                </c:pt>
                <c:pt idx="387">
                  <c:v>0.32749810000000001</c:v>
                </c:pt>
                <c:pt idx="388">
                  <c:v>0.54857710000000004</c:v>
                </c:pt>
                <c:pt idx="389">
                  <c:v>1.3910009999999999</c:v>
                </c:pt>
                <c:pt idx="390">
                  <c:v>0.70656980000000003</c:v>
                </c:pt>
                <c:pt idx="391">
                  <c:v>0.15754170000000001</c:v>
                </c:pt>
                <c:pt idx="392">
                  <c:v>0.73558590000000001</c:v>
                </c:pt>
                <c:pt idx="393">
                  <c:v>0.77402230000000005</c:v>
                </c:pt>
                <c:pt idx="394">
                  <c:v>0.1661059</c:v>
                </c:pt>
                <c:pt idx="395">
                  <c:v>-1.1257550000000001</c:v>
                </c:pt>
                <c:pt idx="396">
                  <c:v>-2.3086370000000001</c:v>
                </c:pt>
                <c:pt idx="397">
                  <c:v>-1.619326</c:v>
                </c:pt>
                <c:pt idx="398">
                  <c:v>5.2478900000000002E-2</c:v>
                </c:pt>
                <c:pt idx="399">
                  <c:v>1.280494</c:v>
                </c:pt>
                <c:pt idx="400">
                  <c:v>1.491044</c:v>
                </c:pt>
                <c:pt idx="401">
                  <c:v>0.4633448</c:v>
                </c:pt>
                <c:pt idx="402">
                  <c:v>-0.54879089999999997</c:v>
                </c:pt>
                <c:pt idx="403">
                  <c:v>-0.91781389999999996</c:v>
                </c:pt>
                <c:pt idx="404">
                  <c:v>-0.94231739999999997</c:v>
                </c:pt>
                <c:pt idx="405">
                  <c:v>-5.1918609999999997E-2</c:v>
                </c:pt>
                <c:pt idx="406">
                  <c:v>0.82490750000000002</c:v>
                </c:pt>
                <c:pt idx="407">
                  <c:v>0.33394829999999998</c:v>
                </c:pt>
                <c:pt idx="408">
                  <c:v>-0.22351199999999999</c:v>
                </c:pt>
                <c:pt idx="409">
                  <c:v>0.1180706</c:v>
                </c:pt>
                <c:pt idx="410">
                  <c:v>0.38766450000000002</c:v>
                </c:pt>
                <c:pt idx="411">
                  <c:v>0.16661090000000001</c:v>
                </c:pt>
                <c:pt idx="412">
                  <c:v>-0.2302756</c:v>
                </c:pt>
                <c:pt idx="413">
                  <c:v>-0.82151229999999997</c:v>
                </c:pt>
                <c:pt idx="414">
                  <c:v>-1.547364</c:v>
                </c:pt>
                <c:pt idx="415">
                  <c:v>-2.363912</c:v>
                </c:pt>
                <c:pt idx="416">
                  <c:v>-2.2894019999999999</c:v>
                </c:pt>
                <c:pt idx="417">
                  <c:v>-0.3336539</c:v>
                </c:pt>
                <c:pt idx="418">
                  <c:v>1.1933849999999999</c:v>
                </c:pt>
                <c:pt idx="419">
                  <c:v>0.53449670000000005</c:v>
                </c:pt>
                <c:pt idx="420">
                  <c:v>-0.35810969999999998</c:v>
                </c:pt>
                <c:pt idx="421">
                  <c:v>-0.60634339999999998</c:v>
                </c:pt>
                <c:pt idx="422">
                  <c:v>-1.0907899999999999</c:v>
                </c:pt>
                <c:pt idx="423">
                  <c:v>-1.1565669999999999</c:v>
                </c:pt>
                <c:pt idx="424">
                  <c:v>0.23623330000000001</c:v>
                </c:pt>
                <c:pt idx="425">
                  <c:v>1.9309289999999999</c:v>
                </c:pt>
                <c:pt idx="426">
                  <c:v>1.8463099999999999</c:v>
                </c:pt>
                <c:pt idx="427">
                  <c:v>-0.16587479999999999</c:v>
                </c:pt>
                <c:pt idx="428">
                  <c:v>-1.4685490000000001</c:v>
                </c:pt>
                <c:pt idx="429">
                  <c:v>0.14763470000000001</c:v>
                </c:pt>
                <c:pt idx="430">
                  <c:v>2.5170940000000002</c:v>
                </c:pt>
                <c:pt idx="431">
                  <c:v>2.5852179999999998</c:v>
                </c:pt>
                <c:pt idx="432">
                  <c:v>0.6157996</c:v>
                </c:pt>
                <c:pt idx="433">
                  <c:v>-0.89984189999999997</c:v>
                </c:pt>
                <c:pt idx="434">
                  <c:v>-0.76172329999999999</c:v>
                </c:pt>
                <c:pt idx="435">
                  <c:v>-1.083169</c:v>
                </c:pt>
                <c:pt idx="436">
                  <c:v>-2.1795</c:v>
                </c:pt>
                <c:pt idx="437">
                  <c:v>-1.5683849999999999</c:v>
                </c:pt>
                <c:pt idx="438">
                  <c:v>-0.23636879999999999</c:v>
                </c:pt>
                <c:pt idx="439">
                  <c:v>-0.96256090000000005</c:v>
                </c:pt>
                <c:pt idx="440">
                  <c:v>-1.921197</c:v>
                </c:pt>
                <c:pt idx="441">
                  <c:v>-0.60035939999999999</c:v>
                </c:pt>
                <c:pt idx="442">
                  <c:v>0.57121670000000002</c:v>
                </c:pt>
                <c:pt idx="443">
                  <c:v>-0.37130829999999998</c:v>
                </c:pt>
                <c:pt idx="444">
                  <c:v>-1.6262350000000001</c:v>
                </c:pt>
                <c:pt idx="445">
                  <c:v>-1.2449159999999999</c:v>
                </c:pt>
                <c:pt idx="446">
                  <c:v>-2.0018069999999999E-2</c:v>
                </c:pt>
                <c:pt idx="447">
                  <c:v>2.489042E-2</c:v>
                </c:pt>
                <c:pt idx="448">
                  <c:v>5.3950709999999999E-2</c:v>
                </c:pt>
                <c:pt idx="449">
                  <c:v>1.3376539999999999</c:v>
                </c:pt>
                <c:pt idx="450">
                  <c:v>1.691141</c:v>
                </c:pt>
                <c:pt idx="451">
                  <c:v>0.28991850000000002</c:v>
                </c:pt>
                <c:pt idx="452">
                  <c:v>-0.59871560000000001</c:v>
                </c:pt>
                <c:pt idx="453">
                  <c:v>0.12691459999999999</c:v>
                </c:pt>
                <c:pt idx="454">
                  <c:v>0.81176199999999998</c:v>
                </c:pt>
                <c:pt idx="455">
                  <c:v>0.65808319999999998</c:v>
                </c:pt>
                <c:pt idx="456">
                  <c:v>0.31381150000000002</c:v>
                </c:pt>
                <c:pt idx="457">
                  <c:v>0.1680739</c:v>
                </c:pt>
                <c:pt idx="458">
                  <c:v>0.33190259999999999</c:v>
                </c:pt>
                <c:pt idx="459">
                  <c:v>0.2434656</c:v>
                </c:pt>
                <c:pt idx="460">
                  <c:v>0.13573730000000001</c:v>
                </c:pt>
                <c:pt idx="461">
                  <c:v>0.33580549999999998</c:v>
                </c:pt>
                <c:pt idx="462">
                  <c:v>0.3379279</c:v>
                </c:pt>
                <c:pt idx="463">
                  <c:v>7.5297790000000003E-2</c:v>
                </c:pt>
                <c:pt idx="464">
                  <c:v>-0.36389769999999999</c:v>
                </c:pt>
                <c:pt idx="465">
                  <c:v>-0.57445369999999996</c:v>
                </c:pt>
                <c:pt idx="466">
                  <c:v>-0.22745609999999999</c:v>
                </c:pt>
                <c:pt idx="467">
                  <c:v>0.16896890000000001</c:v>
                </c:pt>
                <c:pt idx="468">
                  <c:v>-7.3678090000000003E-3</c:v>
                </c:pt>
                <c:pt idx="469">
                  <c:v>-7.4853760000000005E-2</c:v>
                </c:pt>
                <c:pt idx="470">
                  <c:v>0.76002270000000005</c:v>
                </c:pt>
                <c:pt idx="471">
                  <c:v>1.3108900000000001</c:v>
                </c:pt>
                <c:pt idx="472">
                  <c:v>0.44836290000000001</c:v>
                </c:pt>
                <c:pt idx="473">
                  <c:v>-0.3469236</c:v>
                </c:pt>
                <c:pt idx="474">
                  <c:v>0.55800090000000002</c:v>
                </c:pt>
                <c:pt idx="475">
                  <c:v>1.6986950000000001</c:v>
                </c:pt>
                <c:pt idx="476">
                  <c:v>1.7804850000000001</c:v>
                </c:pt>
                <c:pt idx="477">
                  <c:v>1.319598</c:v>
                </c:pt>
                <c:pt idx="478">
                  <c:v>6.2411399999999999E-2</c:v>
                </c:pt>
                <c:pt idx="479">
                  <c:v>-1.579064</c:v>
                </c:pt>
                <c:pt idx="480">
                  <c:v>-1.743166</c:v>
                </c:pt>
                <c:pt idx="481">
                  <c:v>-0.50208350000000002</c:v>
                </c:pt>
                <c:pt idx="482">
                  <c:v>-0.3722124</c:v>
                </c:pt>
                <c:pt idx="483">
                  <c:v>-1.821534</c:v>
                </c:pt>
                <c:pt idx="484">
                  <c:v>-2.1831160000000001</c:v>
                </c:pt>
                <c:pt idx="485">
                  <c:v>-0.58711599999999997</c:v>
                </c:pt>
                <c:pt idx="486">
                  <c:v>3.1758550000000003E-2</c:v>
                </c:pt>
                <c:pt idx="487">
                  <c:v>-0.97655769999999997</c:v>
                </c:pt>
                <c:pt idx="488">
                  <c:v>-0.97134699999999996</c:v>
                </c:pt>
                <c:pt idx="489">
                  <c:v>-0.71795629999999999</c:v>
                </c:pt>
                <c:pt idx="490">
                  <c:v>-1.1955690000000001</c:v>
                </c:pt>
                <c:pt idx="491">
                  <c:v>-0.98624369999999995</c:v>
                </c:pt>
                <c:pt idx="492">
                  <c:v>-0.58838100000000004</c:v>
                </c:pt>
                <c:pt idx="493">
                  <c:v>-4.4109530000000001E-2</c:v>
                </c:pt>
                <c:pt idx="494">
                  <c:v>1.2501850000000001</c:v>
                </c:pt>
                <c:pt idx="495">
                  <c:v>2.0920209999999999</c:v>
                </c:pt>
                <c:pt idx="496">
                  <c:v>1.5408599999999999</c:v>
                </c:pt>
                <c:pt idx="497">
                  <c:v>0.37748359999999997</c:v>
                </c:pt>
                <c:pt idx="498">
                  <c:v>0.152694</c:v>
                </c:pt>
                <c:pt idx="499">
                  <c:v>0.30815130000000002</c:v>
                </c:pt>
                <c:pt idx="500">
                  <c:v>-0.1111979</c:v>
                </c:pt>
                <c:pt idx="501">
                  <c:v>0.40737309999999999</c:v>
                </c:pt>
                <c:pt idx="502">
                  <c:v>1.1549290000000001</c:v>
                </c:pt>
                <c:pt idx="503">
                  <c:v>0.14050470000000001</c:v>
                </c:pt>
                <c:pt idx="504">
                  <c:v>-0.59161399999999997</c:v>
                </c:pt>
                <c:pt idx="505">
                  <c:v>0.1619418</c:v>
                </c:pt>
                <c:pt idx="506">
                  <c:v>0.28046090000000001</c:v>
                </c:pt>
                <c:pt idx="507">
                  <c:v>-0.59082730000000006</c:v>
                </c:pt>
                <c:pt idx="508">
                  <c:v>-0.90814110000000003</c:v>
                </c:pt>
                <c:pt idx="509">
                  <c:v>-0.76722330000000005</c:v>
                </c:pt>
                <c:pt idx="510">
                  <c:v>-0.93059530000000001</c:v>
                </c:pt>
                <c:pt idx="511">
                  <c:v>-0.67153180000000001</c:v>
                </c:pt>
                <c:pt idx="512">
                  <c:v>-6.5154190000000001E-2</c:v>
                </c:pt>
                <c:pt idx="513">
                  <c:v>-0.49301319999999998</c:v>
                </c:pt>
                <c:pt idx="514">
                  <c:v>-1.682606</c:v>
                </c:pt>
                <c:pt idx="515">
                  <c:v>-1.651205</c:v>
                </c:pt>
                <c:pt idx="516">
                  <c:v>-0.47150209999999998</c:v>
                </c:pt>
                <c:pt idx="517">
                  <c:v>0.2573164</c:v>
                </c:pt>
                <c:pt idx="518">
                  <c:v>0.56199149999999998</c:v>
                </c:pt>
                <c:pt idx="519">
                  <c:v>0.4182032</c:v>
                </c:pt>
                <c:pt idx="520">
                  <c:v>0.32576640000000001</c:v>
                </c:pt>
                <c:pt idx="521">
                  <c:v>0.65665580000000001</c:v>
                </c:pt>
                <c:pt idx="522">
                  <c:v>0.31056319999999998</c:v>
                </c:pt>
                <c:pt idx="523">
                  <c:v>0.1242733</c:v>
                </c:pt>
                <c:pt idx="524">
                  <c:v>0.66460030000000003</c:v>
                </c:pt>
                <c:pt idx="525">
                  <c:v>0.73421899999999996</c:v>
                </c:pt>
                <c:pt idx="526">
                  <c:v>0.47575190000000001</c:v>
                </c:pt>
                <c:pt idx="527">
                  <c:v>0.1451702</c:v>
                </c:pt>
                <c:pt idx="528">
                  <c:v>-0.21027960000000001</c:v>
                </c:pt>
                <c:pt idx="529">
                  <c:v>0.2160736</c:v>
                </c:pt>
                <c:pt idx="530">
                  <c:v>0.62465649999999995</c:v>
                </c:pt>
                <c:pt idx="531">
                  <c:v>-3.0429600000000001E-2</c:v>
                </c:pt>
                <c:pt idx="532">
                  <c:v>-0.67695819999999995</c:v>
                </c:pt>
                <c:pt idx="533">
                  <c:v>-1.0082260000000001</c:v>
                </c:pt>
                <c:pt idx="534">
                  <c:v>-1.6642969999999999</c:v>
                </c:pt>
                <c:pt idx="535">
                  <c:v>-2.2840479999999999</c:v>
                </c:pt>
                <c:pt idx="536">
                  <c:v>-1.4947349999999999</c:v>
                </c:pt>
                <c:pt idx="537">
                  <c:v>0.33673609999999998</c:v>
                </c:pt>
                <c:pt idx="538">
                  <c:v>0.98965519999999996</c:v>
                </c:pt>
                <c:pt idx="539">
                  <c:v>1.0023709999999999</c:v>
                </c:pt>
                <c:pt idx="540">
                  <c:v>1.097278</c:v>
                </c:pt>
                <c:pt idx="541">
                  <c:v>0.6459665</c:v>
                </c:pt>
                <c:pt idx="542">
                  <c:v>0.34628750000000003</c:v>
                </c:pt>
                <c:pt idx="543">
                  <c:v>0.51137180000000004</c:v>
                </c:pt>
                <c:pt idx="544">
                  <c:v>0.74853130000000001</c:v>
                </c:pt>
                <c:pt idx="545">
                  <c:v>0.52205310000000005</c:v>
                </c:pt>
                <c:pt idx="546">
                  <c:v>-6.1077659999999999E-2</c:v>
                </c:pt>
                <c:pt idx="547">
                  <c:v>-0.44020219999999999</c:v>
                </c:pt>
                <c:pt idx="548">
                  <c:v>-0.29492859999999999</c:v>
                </c:pt>
                <c:pt idx="549">
                  <c:v>0.18476090000000001</c:v>
                </c:pt>
                <c:pt idx="550">
                  <c:v>-0.79958530000000005</c:v>
                </c:pt>
                <c:pt idx="551">
                  <c:v>-2.6745909999999999</c:v>
                </c:pt>
                <c:pt idx="552">
                  <c:v>-2.6333199999999999</c:v>
                </c:pt>
                <c:pt idx="553">
                  <c:v>-0.93849329999999997</c:v>
                </c:pt>
                <c:pt idx="554">
                  <c:v>0.2440309</c:v>
                </c:pt>
                <c:pt idx="555">
                  <c:v>-0.22850770000000001</c:v>
                </c:pt>
                <c:pt idx="556">
                  <c:v>-0.99270919999999996</c:v>
                </c:pt>
                <c:pt idx="557">
                  <c:v>-0.37236209999999997</c:v>
                </c:pt>
                <c:pt idx="558">
                  <c:v>0.57545820000000003</c:v>
                </c:pt>
                <c:pt idx="559">
                  <c:v>7.9646250000000002E-2</c:v>
                </c:pt>
                <c:pt idx="560">
                  <c:v>-1.5304960000000001</c:v>
                </c:pt>
                <c:pt idx="561">
                  <c:v>-1.8570990000000001</c:v>
                </c:pt>
                <c:pt idx="562">
                  <c:v>-0.32331130000000002</c:v>
                </c:pt>
                <c:pt idx="563">
                  <c:v>0.44370850000000001</c:v>
                </c:pt>
                <c:pt idx="564">
                  <c:v>-0.68588649999999995</c:v>
                </c:pt>
                <c:pt idx="565">
                  <c:v>-1.2753159999999999</c:v>
                </c:pt>
                <c:pt idx="566">
                  <c:v>-0.26153460000000001</c:v>
                </c:pt>
                <c:pt idx="567">
                  <c:v>-0.48471950000000003</c:v>
                </c:pt>
                <c:pt idx="568">
                  <c:v>-2.5652279999999998</c:v>
                </c:pt>
                <c:pt idx="569">
                  <c:v>-2.849148</c:v>
                </c:pt>
              </c:numCache>
            </c:numRef>
          </c:xVal>
          <c:yVal>
            <c:numRef>
              <c:f>'HBM IV Curves Data'!$AC$5:$AC$574</c:f>
              <c:numCache>
                <c:formatCode>General</c:formatCode>
                <c:ptCount val="570"/>
                <c:pt idx="0">
                  <c:v>0.29126540000000001</c:v>
                </c:pt>
                <c:pt idx="1">
                  <c:v>0.29100369999999998</c:v>
                </c:pt>
                <c:pt idx="2">
                  <c:v>0.28757769999999999</c:v>
                </c:pt>
                <c:pt idx="3">
                  <c:v>0.28468500000000002</c:v>
                </c:pt>
                <c:pt idx="4">
                  <c:v>0.28107339999999997</c:v>
                </c:pt>
                <c:pt idx="5">
                  <c:v>0.27325260000000001</c:v>
                </c:pt>
                <c:pt idx="6">
                  <c:v>0.26987060000000002</c:v>
                </c:pt>
                <c:pt idx="7">
                  <c:v>0.27566550000000001</c:v>
                </c:pt>
                <c:pt idx="8">
                  <c:v>0.27794429999999998</c:v>
                </c:pt>
                <c:pt idx="9">
                  <c:v>0.27134900000000001</c:v>
                </c:pt>
                <c:pt idx="10">
                  <c:v>0.2681115</c:v>
                </c:pt>
                <c:pt idx="11">
                  <c:v>0.27063690000000001</c:v>
                </c:pt>
                <c:pt idx="12">
                  <c:v>0.2682776</c:v>
                </c:pt>
                <c:pt idx="13">
                  <c:v>0.26215749999999999</c:v>
                </c:pt>
                <c:pt idx="14">
                  <c:v>0.2627314</c:v>
                </c:pt>
                <c:pt idx="15">
                  <c:v>0.2670478</c:v>
                </c:pt>
                <c:pt idx="16">
                  <c:v>0.26616899999999999</c:v>
                </c:pt>
                <c:pt idx="17">
                  <c:v>0.25925150000000002</c:v>
                </c:pt>
                <c:pt idx="18">
                  <c:v>0.2573781</c:v>
                </c:pt>
                <c:pt idx="19">
                  <c:v>0.2714298</c:v>
                </c:pt>
                <c:pt idx="20">
                  <c:v>0.28629060000000001</c:v>
                </c:pt>
                <c:pt idx="21">
                  <c:v>0.27831539999999999</c:v>
                </c:pt>
                <c:pt idx="22">
                  <c:v>0.2533224</c:v>
                </c:pt>
                <c:pt idx="23">
                  <c:v>0.2455164</c:v>
                </c:pt>
                <c:pt idx="24">
                  <c:v>0.26507550000000002</c:v>
                </c:pt>
                <c:pt idx="25">
                  <c:v>0.28002529999999998</c:v>
                </c:pt>
                <c:pt idx="26">
                  <c:v>0.27648719999999999</c:v>
                </c:pt>
                <c:pt idx="27">
                  <c:v>0.26712799999999998</c:v>
                </c:pt>
                <c:pt idx="28">
                  <c:v>0.25570799999999999</c:v>
                </c:pt>
                <c:pt idx="29">
                  <c:v>0.2456064</c:v>
                </c:pt>
                <c:pt idx="30">
                  <c:v>0.2408835</c:v>
                </c:pt>
                <c:pt idx="31">
                  <c:v>0.24115010000000001</c:v>
                </c:pt>
                <c:pt idx="32">
                  <c:v>0.24598919999999999</c:v>
                </c:pt>
                <c:pt idx="33">
                  <c:v>0.24886420000000001</c:v>
                </c:pt>
                <c:pt idx="34">
                  <c:v>0.2463129</c:v>
                </c:pt>
                <c:pt idx="35">
                  <c:v>0.24184069999999999</c:v>
                </c:pt>
                <c:pt idx="36">
                  <c:v>0.2381095</c:v>
                </c:pt>
                <c:pt idx="37">
                  <c:v>0.232736</c:v>
                </c:pt>
                <c:pt idx="38">
                  <c:v>0.22356300000000001</c:v>
                </c:pt>
                <c:pt idx="39">
                  <c:v>0.22256509999999999</c:v>
                </c:pt>
                <c:pt idx="40">
                  <c:v>0.22861580000000001</c:v>
                </c:pt>
                <c:pt idx="41">
                  <c:v>0.22521620000000001</c:v>
                </c:pt>
                <c:pt idx="42">
                  <c:v>0.22267680000000001</c:v>
                </c:pt>
                <c:pt idx="43">
                  <c:v>0.2272284</c:v>
                </c:pt>
                <c:pt idx="44">
                  <c:v>0.22540070000000001</c:v>
                </c:pt>
                <c:pt idx="45">
                  <c:v>0.22269159999999999</c:v>
                </c:pt>
                <c:pt idx="46">
                  <c:v>0.22181509999999999</c:v>
                </c:pt>
                <c:pt idx="47">
                  <c:v>0.21869930000000001</c:v>
                </c:pt>
                <c:pt idx="48">
                  <c:v>0.2179709</c:v>
                </c:pt>
                <c:pt idx="49">
                  <c:v>0.21893660000000001</c:v>
                </c:pt>
                <c:pt idx="50">
                  <c:v>0.22425310000000001</c:v>
                </c:pt>
                <c:pt idx="51">
                  <c:v>0.22882150000000001</c:v>
                </c:pt>
                <c:pt idx="52">
                  <c:v>0.22609789999999999</c:v>
                </c:pt>
                <c:pt idx="53">
                  <c:v>0.22424379999999999</c:v>
                </c:pt>
                <c:pt idx="54">
                  <c:v>0.22035189999999999</c:v>
                </c:pt>
                <c:pt idx="55">
                  <c:v>0.21178040000000001</c:v>
                </c:pt>
                <c:pt idx="56">
                  <c:v>0.2059445</c:v>
                </c:pt>
                <c:pt idx="57">
                  <c:v>0.20491899999999999</c:v>
                </c:pt>
                <c:pt idx="58">
                  <c:v>0.21084249999999999</c:v>
                </c:pt>
                <c:pt idx="59">
                  <c:v>0.22022259999999999</c:v>
                </c:pt>
                <c:pt idx="60">
                  <c:v>0.2233475</c:v>
                </c:pt>
                <c:pt idx="61">
                  <c:v>0.2198367</c:v>
                </c:pt>
                <c:pt idx="62">
                  <c:v>0.21718399999999999</c:v>
                </c:pt>
                <c:pt idx="63">
                  <c:v>0.22094159999999999</c:v>
                </c:pt>
                <c:pt idx="64">
                  <c:v>0.223056</c:v>
                </c:pt>
                <c:pt idx="65">
                  <c:v>0.20807539999999999</c:v>
                </c:pt>
                <c:pt idx="66">
                  <c:v>0.18727920000000001</c:v>
                </c:pt>
                <c:pt idx="67">
                  <c:v>0.18431049999999999</c:v>
                </c:pt>
                <c:pt idx="68">
                  <c:v>0.19328970000000001</c:v>
                </c:pt>
                <c:pt idx="69">
                  <c:v>0.1977912</c:v>
                </c:pt>
                <c:pt idx="70">
                  <c:v>0.19880200000000001</c:v>
                </c:pt>
                <c:pt idx="71">
                  <c:v>0.2036422</c:v>
                </c:pt>
                <c:pt idx="72">
                  <c:v>0.20865690000000001</c:v>
                </c:pt>
                <c:pt idx="73">
                  <c:v>0.20745659999999999</c:v>
                </c:pt>
                <c:pt idx="74">
                  <c:v>0.20448160000000001</c:v>
                </c:pt>
                <c:pt idx="75">
                  <c:v>0.20494499999999999</c:v>
                </c:pt>
                <c:pt idx="76">
                  <c:v>0.20259579999999999</c:v>
                </c:pt>
                <c:pt idx="77">
                  <c:v>0.19055739999999999</c:v>
                </c:pt>
                <c:pt idx="78">
                  <c:v>0.1818582</c:v>
                </c:pt>
                <c:pt idx="79">
                  <c:v>0.18872800000000001</c:v>
                </c:pt>
                <c:pt idx="80">
                  <c:v>0.1985731</c:v>
                </c:pt>
                <c:pt idx="81">
                  <c:v>0.19900599999999999</c:v>
                </c:pt>
                <c:pt idx="82">
                  <c:v>0.19235150000000001</c:v>
                </c:pt>
                <c:pt idx="83">
                  <c:v>0.18648999999999999</c:v>
                </c:pt>
                <c:pt idx="84">
                  <c:v>0.17976719999999999</c:v>
                </c:pt>
                <c:pt idx="85">
                  <c:v>0.16573550000000001</c:v>
                </c:pt>
                <c:pt idx="86">
                  <c:v>0.1592713</c:v>
                </c:pt>
                <c:pt idx="87">
                  <c:v>0.16722010000000001</c:v>
                </c:pt>
                <c:pt idx="88">
                  <c:v>0.17081479999999999</c:v>
                </c:pt>
                <c:pt idx="89">
                  <c:v>0.16609450000000001</c:v>
                </c:pt>
                <c:pt idx="90">
                  <c:v>0.1611438</c:v>
                </c:pt>
                <c:pt idx="91">
                  <c:v>0.16239700000000001</c:v>
                </c:pt>
                <c:pt idx="92">
                  <c:v>0.173766</c:v>
                </c:pt>
                <c:pt idx="93">
                  <c:v>0.1797533</c:v>
                </c:pt>
                <c:pt idx="94">
                  <c:v>0.17289160000000001</c:v>
                </c:pt>
                <c:pt idx="95">
                  <c:v>0.16677649999999999</c:v>
                </c:pt>
                <c:pt idx="96">
                  <c:v>0.16025790000000001</c:v>
                </c:pt>
                <c:pt idx="97">
                  <c:v>0.15453259999999999</c:v>
                </c:pt>
                <c:pt idx="98">
                  <c:v>0.1586061</c:v>
                </c:pt>
                <c:pt idx="99">
                  <c:v>0.16433639999999999</c:v>
                </c:pt>
                <c:pt idx="100">
                  <c:v>0.1643927</c:v>
                </c:pt>
                <c:pt idx="101">
                  <c:v>0.16032299999999999</c:v>
                </c:pt>
                <c:pt idx="102">
                  <c:v>0.16005040000000001</c:v>
                </c:pt>
                <c:pt idx="103">
                  <c:v>0.1693566</c:v>
                </c:pt>
                <c:pt idx="104">
                  <c:v>0.17235049999999999</c:v>
                </c:pt>
                <c:pt idx="105">
                  <c:v>0.16215209999999999</c:v>
                </c:pt>
                <c:pt idx="106">
                  <c:v>0.15705920000000001</c:v>
                </c:pt>
                <c:pt idx="107">
                  <c:v>0.15818470000000001</c:v>
                </c:pt>
                <c:pt idx="108">
                  <c:v>0.15709690000000001</c:v>
                </c:pt>
                <c:pt idx="109">
                  <c:v>0.1573879</c:v>
                </c:pt>
                <c:pt idx="110">
                  <c:v>0.15598239999999999</c:v>
                </c:pt>
                <c:pt idx="111">
                  <c:v>0.15203320000000001</c:v>
                </c:pt>
                <c:pt idx="112">
                  <c:v>0.15168229999999999</c:v>
                </c:pt>
                <c:pt idx="113">
                  <c:v>0.15295020000000001</c:v>
                </c:pt>
                <c:pt idx="114">
                  <c:v>0.1542385</c:v>
                </c:pt>
                <c:pt idx="115">
                  <c:v>0.15567030000000001</c:v>
                </c:pt>
                <c:pt idx="116">
                  <c:v>0.15109510000000001</c:v>
                </c:pt>
                <c:pt idx="117">
                  <c:v>0.13806930000000001</c:v>
                </c:pt>
                <c:pt idx="118">
                  <c:v>0.1276873</c:v>
                </c:pt>
                <c:pt idx="119">
                  <c:v>0.12820480000000001</c:v>
                </c:pt>
                <c:pt idx="120">
                  <c:v>0.13200799999999999</c:v>
                </c:pt>
                <c:pt idx="121">
                  <c:v>0.13386970000000001</c:v>
                </c:pt>
                <c:pt idx="122">
                  <c:v>0.13673250000000001</c:v>
                </c:pt>
                <c:pt idx="123">
                  <c:v>0.14197219999999999</c:v>
                </c:pt>
                <c:pt idx="124">
                  <c:v>0.1467029</c:v>
                </c:pt>
                <c:pt idx="125">
                  <c:v>0.14881140000000001</c:v>
                </c:pt>
                <c:pt idx="126">
                  <c:v>0.14727029999999999</c:v>
                </c:pt>
                <c:pt idx="127">
                  <c:v>0.14272879999999999</c:v>
                </c:pt>
                <c:pt idx="128">
                  <c:v>0.13711219999999999</c:v>
                </c:pt>
                <c:pt idx="129">
                  <c:v>0.12403550000000001</c:v>
                </c:pt>
                <c:pt idx="130">
                  <c:v>0.1127151</c:v>
                </c:pt>
                <c:pt idx="131">
                  <c:v>0.11996130000000001</c:v>
                </c:pt>
                <c:pt idx="132">
                  <c:v>0.134657</c:v>
                </c:pt>
                <c:pt idx="133">
                  <c:v>0.13945969999999999</c:v>
                </c:pt>
                <c:pt idx="134">
                  <c:v>0.13317100000000001</c:v>
                </c:pt>
                <c:pt idx="135">
                  <c:v>0.13164149999999999</c:v>
                </c:pt>
                <c:pt idx="136">
                  <c:v>0.13456199999999999</c:v>
                </c:pt>
                <c:pt idx="137">
                  <c:v>0.1215074</c:v>
                </c:pt>
                <c:pt idx="138">
                  <c:v>0.1069007</c:v>
                </c:pt>
                <c:pt idx="139">
                  <c:v>0.1104339</c:v>
                </c:pt>
                <c:pt idx="140">
                  <c:v>0.1128744</c:v>
                </c:pt>
                <c:pt idx="141">
                  <c:v>0.1035026</c:v>
                </c:pt>
                <c:pt idx="142">
                  <c:v>9.9906019999999998E-2</c:v>
                </c:pt>
                <c:pt idx="143">
                  <c:v>0.109407</c:v>
                </c:pt>
                <c:pt idx="144">
                  <c:v>0.11931750000000001</c:v>
                </c:pt>
                <c:pt idx="145">
                  <c:v>0.1204911</c:v>
                </c:pt>
                <c:pt idx="146">
                  <c:v>0.1134145</c:v>
                </c:pt>
                <c:pt idx="147">
                  <c:v>0.1005004</c:v>
                </c:pt>
                <c:pt idx="148">
                  <c:v>9.131997E-2</c:v>
                </c:pt>
                <c:pt idx="149">
                  <c:v>9.7475619999999999E-2</c:v>
                </c:pt>
                <c:pt idx="150">
                  <c:v>0.11619889999999999</c:v>
                </c:pt>
                <c:pt idx="151">
                  <c:v>0.12986039999999999</c:v>
                </c:pt>
                <c:pt idx="152">
                  <c:v>0.1229137</c:v>
                </c:pt>
                <c:pt idx="153">
                  <c:v>0.1073781</c:v>
                </c:pt>
                <c:pt idx="154">
                  <c:v>0.100915</c:v>
                </c:pt>
                <c:pt idx="155">
                  <c:v>9.8005099999999998E-2</c:v>
                </c:pt>
                <c:pt idx="156">
                  <c:v>9.7131700000000001E-2</c:v>
                </c:pt>
                <c:pt idx="157">
                  <c:v>9.9163780000000007E-2</c:v>
                </c:pt>
                <c:pt idx="158">
                  <c:v>0.1025624</c:v>
                </c:pt>
                <c:pt idx="159">
                  <c:v>0.11658739999999999</c:v>
                </c:pt>
                <c:pt idx="160">
                  <c:v>0.12806219999999999</c:v>
                </c:pt>
                <c:pt idx="161">
                  <c:v>0.1124637</c:v>
                </c:pt>
                <c:pt idx="162">
                  <c:v>8.7720759999999995E-2</c:v>
                </c:pt>
                <c:pt idx="163">
                  <c:v>8.8595380000000001E-2</c:v>
                </c:pt>
                <c:pt idx="164">
                  <c:v>0.1090666</c:v>
                </c:pt>
                <c:pt idx="165">
                  <c:v>0.11920559999999999</c:v>
                </c:pt>
                <c:pt idx="166">
                  <c:v>0.11648840000000001</c:v>
                </c:pt>
                <c:pt idx="167">
                  <c:v>0.1107202</c:v>
                </c:pt>
                <c:pt idx="168">
                  <c:v>0.1022241</c:v>
                </c:pt>
                <c:pt idx="169">
                  <c:v>9.6171519999999996E-2</c:v>
                </c:pt>
                <c:pt idx="170">
                  <c:v>9.0597220000000006E-2</c:v>
                </c:pt>
                <c:pt idx="171">
                  <c:v>8.4231559999999997E-2</c:v>
                </c:pt>
                <c:pt idx="172">
                  <c:v>9.264348E-2</c:v>
                </c:pt>
                <c:pt idx="173">
                  <c:v>0.1071119</c:v>
                </c:pt>
                <c:pt idx="174">
                  <c:v>0.10147340000000001</c:v>
                </c:pt>
                <c:pt idx="175">
                  <c:v>8.7189420000000004E-2</c:v>
                </c:pt>
                <c:pt idx="176">
                  <c:v>8.0014210000000002E-2</c:v>
                </c:pt>
                <c:pt idx="177">
                  <c:v>7.5154929999999995E-2</c:v>
                </c:pt>
                <c:pt idx="178">
                  <c:v>7.8849450000000001E-2</c:v>
                </c:pt>
                <c:pt idx="179">
                  <c:v>9.3741249999999998E-2</c:v>
                </c:pt>
                <c:pt idx="180">
                  <c:v>0.1045275</c:v>
                </c:pt>
                <c:pt idx="181">
                  <c:v>9.6464850000000005E-2</c:v>
                </c:pt>
                <c:pt idx="182">
                  <c:v>8.1464529999999993E-2</c:v>
                </c:pt>
                <c:pt idx="183">
                  <c:v>7.6521519999999996E-2</c:v>
                </c:pt>
                <c:pt idx="184">
                  <c:v>7.4375140000000006E-2</c:v>
                </c:pt>
                <c:pt idx="185">
                  <c:v>7.7088749999999998E-2</c:v>
                </c:pt>
                <c:pt idx="186">
                  <c:v>8.2839399999999994E-2</c:v>
                </c:pt>
                <c:pt idx="187">
                  <c:v>8.0882640000000006E-2</c:v>
                </c:pt>
                <c:pt idx="188">
                  <c:v>8.3005999999999996E-2</c:v>
                </c:pt>
                <c:pt idx="189">
                  <c:v>8.8926839999999993E-2</c:v>
                </c:pt>
                <c:pt idx="190">
                  <c:v>8.3583149999999995E-2</c:v>
                </c:pt>
                <c:pt idx="191">
                  <c:v>7.4234869999999994E-2</c:v>
                </c:pt>
                <c:pt idx="192">
                  <c:v>7.6805010000000007E-2</c:v>
                </c:pt>
                <c:pt idx="193">
                  <c:v>8.2734050000000003E-2</c:v>
                </c:pt>
                <c:pt idx="194">
                  <c:v>7.8445409999999993E-2</c:v>
                </c:pt>
                <c:pt idx="195">
                  <c:v>7.7136659999999996E-2</c:v>
                </c:pt>
                <c:pt idx="196">
                  <c:v>7.9242469999999995E-2</c:v>
                </c:pt>
                <c:pt idx="197">
                  <c:v>6.7134719999999995E-2</c:v>
                </c:pt>
                <c:pt idx="198">
                  <c:v>5.3973069999999998E-2</c:v>
                </c:pt>
                <c:pt idx="199">
                  <c:v>5.6597189999999999E-2</c:v>
                </c:pt>
                <c:pt idx="200">
                  <c:v>6.3473639999999998E-2</c:v>
                </c:pt>
                <c:pt idx="201">
                  <c:v>6.2593889999999999E-2</c:v>
                </c:pt>
                <c:pt idx="202">
                  <c:v>6.0359679999999999E-2</c:v>
                </c:pt>
                <c:pt idx="203">
                  <c:v>6.9125119999999998E-2</c:v>
                </c:pt>
                <c:pt idx="204">
                  <c:v>8.5091940000000005E-2</c:v>
                </c:pt>
                <c:pt idx="205">
                  <c:v>9.4911969999999998E-2</c:v>
                </c:pt>
                <c:pt idx="206">
                  <c:v>8.8009959999999998E-2</c:v>
                </c:pt>
                <c:pt idx="207">
                  <c:v>7.0143449999999996E-2</c:v>
                </c:pt>
                <c:pt idx="208">
                  <c:v>6.8642679999999998E-2</c:v>
                </c:pt>
                <c:pt idx="209">
                  <c:v>7.7735219999999994E-2</c:v>
                </c:pt>
                <c:pt idx="210">
                  <c:v>7.3329259999999993E-2</c:v>
                </c:pt>
                <c:pt idx="211">
                  <c:v>6.8939399999999998E-2</c:v>
                </c:pt>
                <c:pt idx="212">
                  <c:v>6.8521670000000007E-2</c:v>
                </c:pt>
                <c:pt idx="213">
                  <c:v>6.1874409999999998E-2</c:v>
                </c:pt>
                <c:pt idx="214">
                  <c:v>5.6843989999999997E-2</c:v>
                </c:pt>
                <c:pt idx="215">
                  <c:v>5.8676359999999997E-2</c:v>
                </c:pt>
                <c:pt idx="216">
                  <c:v>6.4441509999999994E-2</c:v>
                </c:pt>
                <c:pt idx="217">
                  <c:v>6.611802E-2</c:v>
                </c:pt>
                <c:pt idx="218">
                  <c:v>6.1578529999999999E-2</c:v>
                </c:pt>
                <c:pt idx="219">
                  <c:v>6.0114870000000001E-2</c:v>
                </c:pt>
                <c:pt idx="220">
                  <c:v>6.1643549999999998E-2</c:v>
                </c:pt>
                <c:pt idx="221">
                  <c:v>5.905175E-2</c:v>
                </c:pt>
                <c:pt idx="222">
                  <c:v>5.6793150000000001E-2</c:v>
                </c:pt>
                <c:pt idx="223">
                  <c:v>6.1187320000000003E-2</c:v>
                </c:pt>
                <c:pt idx="224">
                  <c:v>6.6486130000000004E-2</c:v>
                </c:pt>
                <c:pt idx="225">
                  <c:v>6.2894270000000002E-2</c:v>
                </c:pt>
                <c:pt idx="226">
                  <c:v>5.0629649999999998E-2</c:v>
                </c:pt>
                <c:pt idx="227">
                  <c:v>4.4645459999999998E-2</c:v>
                </c:pt>
                <c:pt idx="228">
                  <c:v>5.167865E-2</c:v>
                </c:pt>
                <c:pt idx="229">
                  <c:v>5.301749E-2</c:v>
                </c:pt>
                <c:pt idx="230">
                  <c:v>3.7664049999999998E-2</c:v>
                </c:pt>
                <c:pt idx="231">
                  <c:v>3.084922E-2</c:v>
                </c:pt>
                <c:pt idx="232">
                  <c:v>4.8619900000000001E-2</c:v>
                </c:pt>
                <c:pt idx="233">
                  <c:v>6.0672400000000001E-2</c:v>
                </c:pt>
                <c:pt idx="234">
                  <c:v>5.4466439999999998E-2</c:v>
                </c:pt>
                <c:pt idx="235">
                  <c:v>5.058634E-2</c:v>
                </c:pt>
                <c:pt idx="236">
                  <c:v>4.8772740000000002E-2</c:v>
                </c:pt>
                <c:pt idx="237">
                  <c:v>4.498775E-2</c:v>
                </c:pt>
                <c:pt idx="238">
                  <c:v>4.2802750000000001E-2</c:v>
                </c:pt>
                <c:pt idx="239">
                  <c:v>4.1505229999999997E-2</c:v>
                </c:pt>
                <c:pt idx="240">
                  <c:v>4.2475230000000003E-2</c:v>
                </c:pt>
                <c:pt idx="241">
                  <c:v>4.2859300000000003E-2</c:v>
                </c:pt>
                <c:pt idx="242">
                  <c:v>4.074887E-2</c:v>
                </c:pt>
                <c:pt idx="243">
                  <c:v>4.5227570000000002E-2</c:v>
                </c:pt>
                <c:pt idx="244">
                  <c:v>6.2916089999999994E-2</c:v>
                </c:pt>
                <c:pt idx="245">
                  <c:v>7.7000899999999997E-2</c:v>
                </c:pt>
                <c:pt idx="246">
                  <c:v>6.7215720000000007E-2</c:v>
                </c:pt>
                <c:pt idx="247">
                  <c:v>4.8909870000000001E-2</c:v>
                </c:pt>
                <c:pt idx="248">
                  <c:v>4.6549960000000001E-2</c:v>
                </c:pt>
                <c:pt idx="249">
                  <c:v>5.0073989999999999E-2</c:v>
                </c:pt>
                <c:pt idx="250">
                  <c:v>4.370922E-2</c:v>
                </c:pt>
                <c:pt idx="251">
                  <c:v>3.7829120000000001E-2</c:v>
                </c:pt>
                <c:pt idx="252">
                  <c:v>3.8317089999999998E-2</c:v>
                </c:pt>
                <c:pt idx="253">
                  <c:v>3.7708770000000003E-2</c:v>
                </c:pt>
                <c:pt idx="254">
                  <c:v>4.0814900000000001E-2</c:v>
                </c:pt>
                <c:pt idx="255">
                  <c:v>5.3150019999999999E-2</c:v>
                </c:pt>
                <c:pt idx="256">
                  <c:v>5.8865569999999999E-2</c:v>
                </c:pt>
                <c:pt idx="257">
                  <c:v>4.7395409999999999E-2</c:v>
                </c:pt>
                <c:pt idx="258">
                  <c:v>4.1233020000000002E-2</c:v>
                </c:pt>
                <c:pt idx="259">
                  <c:v>5.183948E-2</c:v>
                </c:pt>
                <c:pt idx="260">
                  <c:v>5.6361330000000001E-2</c:v>
                </c:pt>
                <c:pt idx="261">
                  <c:v>4.2865069999999998E-2</c:v>
                </c:pt>
                <c:pt idx="262">
                  <c:v>2.800455E-2</c:v>
                </c:pt>
                <c:pt idx="263">
                  <c:v>3.4593560000000002E-2</c:v>
                </c:pt>
                <c:pt idx="264">
                  <c:v>5.739466E-2</c:v>
                </c:pt>
                <c:pt idx="265">
                  <c:v>6.4168260000000005E-2</c:v>
                </c:pt>
                <c:pt idx="266">
                  <c:v>4.6710189999999999E-2</c:v>
                </c:pt>
                <c:pt idx="267">
                  <c:v>2.8992460000000001E-2</c:v>
                </c:pt>
                <c:pt idx="268">
                  <c:v>2.697925E-2</c:v>
                </c:pt>
                <c:pt idx="269">
                  <c:v>3.1751849999999998E-2</c:v>
                </c:pt>
                <c:pt idx="270">
                  <c:v>3.3090550000000003E-2</c:v>
                </c:pt>
                <c:pt idx="271">
                  <c:v>3.9324650000000003E-2</c:v>
                </c:pt>
                <c:pt idx="272">
                  <c:v>5.0156659999999999E-2</c:v>
                </c:pt>
                <c:pt idx="273">
                  <c:v>5.1184250000000001E-2</c:v>
                </c:pt>
                <c:pt idx="274">
                  <c:v>3.9816820000000003E-2</c:v>
                </c:pt>
                <c:pt idx="275">
                  <c:v>2.8101850000000001E-2</c:v>
                </c:pt>
                <c:pt idx="276">
                  <c:v>3.243683E-2</c:v>
                </c:pt>
                <c:pt idx="277">
                  <c:v>4.4101260000000003E-2</c:v>
                </c:pt>
                <c:pt idx="278">
                  <c:v>4.2806499999999997E-2</c:v>
                </c:pt>
                <c:pt idx="279">
                  <c:v>3.8782530000000003E-2</c:v>
                </c:pt>
                <c:pt idx="280">
                  <c:v>4.0491199999999998E-2</c:v>
                </c:pt>
                <c:pt idx="281">
                  <c:v>3.4125629999999997E-2</c:v>
                </c:pt>
                <c:pt idx="282">
                  <c:v>2.4325989999999999E-2</c:v>
                </c:pt>
                <c:pt idx="283">
                  <c:v>2.7678999999999999E-2</c:v>
                </c:pt>
                <c:pt idx="284">
                  <c:v>3.3721380000000002E-2</c:v>
                </c:pt>
                <c:pt idx="285">
                  <c:v>2.8384380000000001E-2</c:v>
                </c:pt>
                <c:pt idx="286">
                  <c:v>2.3607280000000001E-2</c:v>
                </c:pt>
                <c:pt idx="287">
                  <c:v>3.2475610000000002E-2</c:v>
                </c:pt>
                <c:pt idx="288">
                  <c:v>4.5976910000000003E-2</c:v>
                </c:pt>
                <c:pt idx="289">
                  <c:v>4.6681800000000002E-2</c:v>
                </c:pt>
                <c:pt idx="290">
                  <c:v>3.9519409999999998E-2</c:v>
                </c:pt>
                <c:pt idx="291">
                  <c:v>3.7631980000000002E-2</c:v>
                </c:pt>
                <c:pt idx="292">
                  <c:v>3.7447660000000001E-2</c:v>
                </c:pt>
                <c:pt idx="293">
                  <c:v>3.3780129999999998E-2</c:v>
                </c:pt>
                <c:pt idx="294">
                  <c:v>2.4861040000000001E-2</c:v>
                </c:pt>
                <c:pt idx="295">
                  <c:v>2.286587E-2</c:v>
                </c:pt>
                <c:pt idx="296">
                  <c:v>3.3871510000000001E-2</c:v>
                </c:pt>
                <c:pt idx="297">
                  <c:v>3.5377180000000001E-2</c:v>
                </c:pt>
                <c:pt idx="298">
                  <c:v>2.7618650000000002E-2</c:v>
                </c:pt>
                <c:pt idx="299">
                  <c:v>2.8734969999999999E-2</c:v>
                </c:pt>
                <c:pt idx="300">
                  <c:v>3.5994060000000001E-2</c:v>
                </c:pt>
                <c:pt idx="301">
                  <c:v>4.4134300000000001E-2</c:v>
                </c:pt>
                <c:pt idx="302">
                  <c:v>4.7211019999999999E-2</c:v>
                </c:pt>
                <c:pt idx="303">
                  <c:v>4.0175330000000002E-2</c:v>
                </c:pt>
                <c:pt idx="304">
                  <c:v>3.1952050000000003E-2</c:v>
                </c:pt>
                <c:pt idx="305">
                  <c:v>3.3580659999999998E-2</c:v>
                </c:pt>
                <c:pt idx="306">
                  <c:v>3.7627639999999997E-2</c:v>
                </c:pt>
                <c:pt idx="307">
                  <c:v>3.1656360000000001E-2</c:v>
                </c:pt>
                <c:pt idx="308">
                  <c:v>2.7390540000000001E-2</c:v>
                </c:pt>
                <c:pt idx="309">
                  <c:v>2.9296829999999999E-2</c:v>
                </c:pt>
                <c:pt idx="310">
                  <c:v>2.3019020000000001E-2</c:v>
                </c:pt>
                <c:pt idx="311">
                  <c:v>1.4659810000000001E-2</c:v>
                </c:pt>
                <c:pt idx="312">
                  <c:v>2.1174040000000002E-2</c:v>
                </c:pt>
                <c:pt idx="313">
                  <c:v>3.3889620000000002E-2</c:v>
                </c:pt>
                <c:pt idx="314">
                  <c:v>3.2769449999999999E-2</c:v>
                </c:pt>
                <c:pt idx="315">
                  <c:v>2.4438979999999999E-2</c:v>
                </c:pt>
                <c:pt idx="316">
                  <c:v>2.069555E-2</c:v>
                </c:pt>
                <c:pt idx="317">
                  <c:v>1.438992E-2</c:v>
                </c:pt>
                <c:pt idx="318">
                  <c:v>1.064525E-2</c:v>
                </c:pt>
                <c:pt idx="319">
                  <c:v>2.375679E-2</c:v>
                </c:pt>
                <c:pt idx="320">
                  <c:v>3.5022499999999998E-2</c:v>
                </c:pt>
                <c:pt idx="321">
                  <c:v>2.5032570000000001E-2</c:v>
                </c:pt>
                <c:pt idx="322">
                  <c:v>1.1001530000000001E-2</c:v>
                </c:pt>
                <c:pt idx="323">
                  <c:v>9.2382349999999992E-3</c:v>
                </c:pt>
                <c:pt idx="324">
                  <c:v>1.9624389999999999E-2</c:v>
                </c:pt>
                <c:pt idx="325">
                  <c:v>2.8714549999999998E-2</c:v>
                </c:pt>
                <c:pt idx="326">
                  <c:v>2.461458E-2</c:v>
                </c:pt>
                <c:pt idx="327">
                  <c:v>2.11807E-2</c:v>
                </c:pt>
                <c:pt idx="328">
                  <c:v>2.3778899999999999E-2</c:v>
                </c:pt>
                <c:pt idx="329">
                  <c:v>1.842013E-2</c:v>
                </c:pt>
                <c:pt idx="330">
                  <c:v>1.352426E-2</c:v>
                </c:pt>
                <c:pt idx="331">
                  <c:v>1.96016E-2</c:v>
                </c:pt>
                <c:pt idx="332">
                  <c:v>2.3063710000000001E-2</c:v>
                </c:pt>
                <c:pt idx="333">
                  <c:v>1.9599970000000001E-2</c:v>
                </c:pt>
                <c:pt idx="334">
                  <c:v>1.882033E-2</c:v>
                </c:pt>
                <c:pt idx="335">
                  <c:v>2.0087600000000001E-2</c:v>
                </c:pt>
                <c:pt idx="336">
                  <c:v>1.816798E-2</c:v>
                </c:pt>
                <c:pt idx="337">
                  <c:v>1.5192280000000001E-2</c:v>
                </c:pt>
                <c:pt idx="338">
                  <c:v>1.6362249999999998E-2</c:v>
                </c:pt>
                <c:pt idx="339">
                  <c:v>2.3495149999999999E-2</c:v>
                </c:pt>
                <c:pt idx="340">
                  <c:v>2.848846E-2</c:v>
                </c:pt>
                <c:pt idx="341">
                  <c:v>2.112878E-2</c:v>
                </c:pt>
                <c:pt idx="342">
                  <c:v>1.1344389999999999E-2</c:v>
                </c:pt>
                <c:pt idx="343">
                  <c:v>1.9369520000000001E-2</c:v>
                </c:pt>
                <c:pt idx="344">
                  <c:v>3.59236E-2</c:v>
                </c:pt>
                <c:pt idx="345">
                  <c:v>3.3987690000000001E-2</c:v>
                </c:pt>
                <c:pt idx="346">
                  <c:v>2.109666E-2</c:v>
                </c:pt>
                <c:pt idx="347">
                  <c:v>2.5764260000000001E-2</c:v>
                </c:pt>
                <c:pt idx="348">
                  <c:v>4.3141369999999998E-2</c:v>
                </c:pt>
                <c:pt idx="349">
                  <c:v>4.2483340000000001E-2</c:v>
                </c:pt>
                <c:pt idx="350">
                  <c:v>2.295202E-2</c:v>
                </c:pt>
                <c:pt idx="351">
                  <c:v>1.42544E-2</c:v>
                </c:pt>
                <c:pt idx="352">
                  <c:v>1.890886E-2</c:v>
                </c:pt>
                <c:pt idx="353">
                  <c:v>1.457641E-2</c:v>
                </c:pt>
                <c:pt idx="354">
                  <c:v>2.9184319999999999E-3</c:v>
                </c:pt>
                <c:pt idx="355">
                  <c:v>2.0294250000000001E-3</c:v>
                </c:pt>
                <c:pt idx="356">
                  <c:v>1.370593E-2</c:v>
                </c:pt>
                <c:pt idx="357">
                  <c:v>2.2694760000000001E-2</c:v>
                </c:pt>
                <c:pt idx="358">
                  <c:v>2.305687E-2</c:v>
                </c:pt>
                <c:pt idx="359">
                  <c:v>2.5133610000000001E-2</c:v>
                </c:pt>
                <c:pt idx="360">
                  <c:v>2.6297270000000001E-2</c:v>
                </c:pt>
                <c:pt idx="361">
                  <c:v>2.1074579999999999E-2</c:v>
                </c:pt>
                <c:pt idx="362">
                  <c:v>2.216978E-2</c:v>
                </c:pt>
                <c:pt idx="363">
                  <c:v>2.7986299999999999E-2</c:v>
                </c:pt>
                <c:pt idx="364">
                  <c:v>2.3192000000000001E-2</c:v>
                </c:pt>
                <c:pt idx="365">
                  <c:v>1.3465329999999999E-2</c:v>
                </c:pt>
                <c:pt idx="366">
                  <c:v>1.250455E-2</c:v>
                </c:pt>
                <c:pt idx="367">
                  <c:v>1.882052E-2</c:v>
                </c:pt>
                <c:pt idx="368">
                  <c:v>1.9484810000000002E-2</c:v>
                </c:pt>
                <c:pt idx="369">
                  <c:v>1.0683E-2</c:v>
                </c:pt>
                <c:pt idx="370">
                  <c:v>9.0784479999999994E-3</c:v>
                </c:pt>
                <c:pt idx="371">
                  <c:v>2.2484589999999999E-2</c:v>
                </c:pt>
                <c:pt idx="372">
                  <c:v>3.1530130000000003E-2</c:v>
                </c:pt>
                <c:pt idx="373">
                  <c:v>2.3375699999999999E-2</c:v>
                </c:pt>
                <c:pt idx="374">
                  <c:v>1.4855999999999999E-2</c:v>
                </c:pt>
                <c:pt idx="375">
                  <c:v>2.0441259999999999E-2</c:v>
                </c:pt>
                <c:pt idx="376">
                  <c:v>2.6709980000000001E-2</c:v>
                </c:pt>
                <c:pt idx="377">
                  <c:v>1.7942590000000001E-2</c:v>
                </c:pt>
                <c:pt idx="378">
                  <c:v>8.4340509999999997E-3</c:v>
                </c:pt>
                <c:pt idx="379">
                  <c:v>1.8754449999999999E-2</c:v>
                </c:pt>
                <c:pt idx="380">
                  <c:v>2.8501519999999999E-2</c:v>
                </c:pt>
                <c:pt idx="381">
                  <c:v>1.8286790000000001E-2</c:v>
                </c:pt>
                <c:pt idx="382">
                  <c:v>1.1726779999999999E-2</c:v>
                </c:pt>
                <c:pt idx="383">
                  <c:v>2.2008429999999999E-2</c:v>
                </c:pt>
                <c:pt idx="384">
                  <c:v>2.8896410000000001E-2</c:v>
                </c:pt>
                <c:pt idx="385">
                  <c:v>1.8147389999999999E-2</c:v>
                </c:pt>
                <c:pt idx="386">
                  <c:v>7.8097139999999997E-3</c:v>
                </c:pt>
                <c:pt idx="387">
                  <c:v>2.1980130000000001E-2</c:v>
                </c:pt>
                <c:pt idx="388">
                  <c:v>4.3675480000000003E-2</c:v>
                </c:pt>
                <c:pt idx="389">
                  <c:v>3.779565E-2</c:v>
                </c:pt>
                <c:pt idx="390">
                  <c:v>1.466859E-2</c:v>
                </c:pt>
                <c:pt idx="391">
                  <c:v>6.9256220000000002E-3</c:v>
                </c:pt>
                <c:pt idx="392">
                  <c:v>1.191301E-2</c:v>
                </c:pt>
                <c:pt idx="393">
                  <c:v>1.448866E-2</c:v>
                </c:pt>
                <c:pt idx="394">
                  <c:v>1.5865009999999999E-2</c:v>
                </c:pt>
                <c:pt idx="395">
                  <c:v>2.171526E-2</c:v>
                </c:pt>
                <c:pt idx="396">
                  <c:v>2.8993049999999999E-2</c:v>
                </c:pt>
                <c:pt idx="397">
                  <c:v>2.4189209999999999E-2</c:v>
                </c:pt>
                <c:pt idx="398">
                  <c:v>1.353036E-2</c:v>
                </c:pt>
                <c:pt idx="399">
                  <c:v>1.6687750000000001E-2</c:v>
                </c:pt>
                <c:pt idx="400">
                  <c:v>2.0286249999999999E-2</c:v>
                </c:pt>
                <c:pt idx="401">
                  <c:v>7.7480520000000001E-3</c:v>
                </c:pt>
                <c:pt idx="402">
                  <c:v>-2.6987920000000002E-3</c:v>
                </c:pt>
                <c:pt idx="403">
                  <c:v>3.3573819999999999E-3</c:v>
                </c:pt>
                <c:pt idx="404">
                  <c:v>1.1620170000000001E-2</c:v>
                </c:pt>
                <c:pt idx="405">
                  <c:v>8.0641159999999996E-3</c:v>
                </c:pt>
                <c:pt idx="406">
                  <c:v>3.3918709999999999E-3</c:v>
                </c:pt>
                <c:pt idx="407">
                  <c:v>1.332028E-2</c:v>
                </c:pt>
                <c:pt idx="408">
                  <c:v>2.6554419999999999E-2</c:v>
                </c:pt>
                <c:pt idx="409">
                  <c:v>2.5433069999999999E-2</c:v>
                </c:pt>
                <c:pt idx="410">
                  <c:v>1.6779680000000002E-2</c:v>
                </c:pt>
                <c:pt idx="411">
                  <c:v>1.6313709999999999E-2</c:v>
                </c:pt>
                <c:pt idx="412">
                  <c:v>2.7787739999999998E-2</c:v>
                </c:pt>
                <c:pt idx="413">
                  <c:v>3.2629529999999997E-2</c:v>
                </c:pt>
                <c:pt idx="414">
                  <c:v>2.4824530000000001E-2</c:v>
                </c:pt>
                <c:pt idx="415">
                  <c:v>2.80883E-2</c:v>
                </c:pt>
                <c:pt idx="416">
                  <c:v>3.544688E-2</c:v>
                </c:pt>
                <c:pt idx="417">
                  <c:v>2.6194990000000001E-2</c:v>
                </c:pt>
                <c:pt idx="418">
                  <c:v>1.092955E-2</c:v>
                </c:pt>
                <c:pt idx="419">
                  <c:v>3.7136019999999999E-3</c:v>
                </c:pt>
                <c:pt idx="420">
                  <c:v>9.0835039999999992E-3</c:v>
                </c:pt>
                <c:pt idx="421">
                  <c:v>1.9572849999999999E-2</c:v>
                </c:pt>
                <c:pt idx="422">
                  <c:v>2.4379020000000001E-2</c:v>
                </c:pt>
                <c:pt idx="423">
                  <c:v>2.475099E-2</c:v>
                </c:pt>
                <c:pt idx="424">
                  <c:v>2.1040590000000001E-2</c:v>
                </c:pt>
                <c:pt idx="425">
                  <c:v>8.0275399999999997E-3</c:v>
                </c:pt>
                <c:pt idx="426">
                  <c:v>-7.8454839999999998E-3</c:v>
                </c:pt>
                <c:pt idx="427">
                  <c:v>-8.9439459999999995E-3</c:v>
                </c:pt>
                <c:pt idx="428">
                  <c:v>5.1616559999999997E-3</c:v>
                </c:pt>
                <c:pt idx="429">
                  <c:v>1.2343440000000001E-2</c:v>
                </c:pt>
                <c:pt idx="430">
                  <c:v>4.7873170000000001E-3</c:v>
                </c:pt>
                <c:pt idx="431">
                  <c:v>1.9928369999999999E-4</c:v>
                </c:pt>
                <c:pt idx="432">
                  <c:v>3.8605929999999998E-3</c:v>
                </c:pt>
                <c:pt idx="433">
                  <c:v>8.6029039999999998E-3</c:v>
                </c:pt>
                <c:pt idx="434">
                  <c:v>1.3580989999999999E-2</c:v>
                </c:pt>
                <c:pt idx="435">
                  <c:v>1.549006E-2</c:v>
                </c:pt>
                <c:pt idx="436">
                  <c:v>1.9028409999999999E-2</c:v>
                </c:pt>
                <c:pt idx="437">
                  <c:v>2.4916589999999999E-2</c:v>
                </c:pt>
                <c:pt idx="438">
                  <c:v>2.2049760000000002E-2</c:v>
                </c:pt>
                <c:pt idx="439">
                  <c:v>2.2252569999999999E-2</c:v>
                </c:pt>
                <c:pt idx="440">
                  <c:v>3.0864809999999999E-2</c:v>
                </c:pt>
                <c:pt idx="441">
                  <c:v>2.027369E-2</c:v>
                </c:pt>
                <c:pt idx="442">
                  <c:v>-5.2594E-3</c:v>
                </c:pt>
                <c:pt idx="443">
                  <c:v>-1.0916240000000001E-2</c:v>
                </c:pt>
                <c:pt idx="444">
                  <c:v>3.0827099999999998E-3</c:v>
                </c:pt>
                <c:pt idx="445">
                  <c:v>1.4892880000000001E-2</c:v>
                </c:pt>
                <c:pt idx="446">
                  <c:v>1.6462729999999998E-2</c:v>
                </c:pt>
                <c:pt idx="447">
                  <c:v>1.2524E-2</c:v>
                </c:pt>
                <c:pt idx="448">
                  <c:v>5.8471349999999998E-3</c:v>
                </c:pt>
                <c:pt idx="449">
                  <c:v>-3.4919130000000001E-3</c:v>
                </c:pt>
                <c:pt idx="450">
                  <c:v>-6.1971109999999999E-3</c:v>
                </c:pt>
                <c:pt idx="451">
                  <c:v>4.170895E-4</c:v>
                </c:pt>
                <c:pt idx="452">
                  <c:v>4.9687020000000002E-3</c:v>
                </c:pt>
                <c:pt idx="453">
                  <c:v>-1.4398080000000001E-3</c:v>
                </c:pt>
                <c:pt idx="454">
                  <c:v>-9.4080310000000007E-3</c:v>
                </c:pt>
                <c:pt idx="455">
                  <c:v>-2.4073940000000002E-3</c:v>
                </c:pt>
                <c:pt idx="456">
                  <c:v>1.1332109999999999E-2</c:v>
                </c:pt>
                <c:pt idx="457">
                  <c:v>1.225935E-2</c:v>
                </c:pt>
                <c:pt idx="458">
                  <c:v>5.0263840000000001E-3</c:v>
                </c:pt>
                <c:pt idx="459">
                  <c:v>9.5913549999999993E-3</c:v>
                </c:pt>
                <c:pt idx="460">
                  <c:v>1.9219130000000001E-2</c:v>
                </c:pt>
                <c:pt idx="461">
                  <c:v>1.5891889999999999E-2</c:v>
                </c:pt>
                <c:pt idx="462">
                  <c:v>7.8979949999999997E-3</c:v>
                </c:pt>
                <c:pt idx="463">
                  <c:v>8.6590309999999993E-3</c:v>
                </c:pt>
                <c:pt idx="464">
                  <c:v>1.8195159999999998E-2</c:v>
                </c:pt>
                <c:pt idx="465">
                  <c:v>2.040171E-2</c:v>
                </c:pt>
                <c:pt idx="466">
                  <c:v>1.166157E-2</c:v>
                </c:pt>
                <c:pt idx="467">
                  <c:v>1.2119349999999999E-2</c:v>
                </c:pt>
                <c:pt idx="468">
                  <c:v>1.3834610000000001E-2</c:v>
                </c:pt>
                <c:pt idx="469">
                  <c:v>5.6019249999999998E-3</c:v>
                </c:pt>
                <c:pt idx="470">
                  <c:v>4.9390789999999999E-3</c:v>
                </c:pt>
                <c:pt idx="471">
                  <c:v>1.1942960000000001E-2</c:v>
                </c:pt>
                <c:pt idx="472">
                  <c:v>1.2540819999999999E-2</c:v>
                </c:pt>
                <c:pt idx="473">
                  <c:v>5.3179150000000003E-3</c:v>
                </c:pt>
                <c:pt idx="474">
                  <c:v>3.4526240000000002E-4</c:v>
                </c:pt>
                <c:pt idx="475">
                  <c:v>3.3942479999999999E-3</c:v>
                </c:pt>
                <c:pt idx="476">
                  <c:v>8.375169E-3</c:v>
                </c:pt>
                <c:pt idx="477">
                  <c:v>8.0080859999999993E-3</c:v>
                </c:pt>
                <c:pt idx="478">
                  <c:v>5.2994289999999996E-3</c:v>
                </c:pt>
                <c:pt idx="479">
                  <c:v>1.373221E-2</c:v>
                </c:pt>
                <c:pt idx="480">
                  <c:v>2.4942470000000001E-2</c:v>
                </c:pt>
                <c:pt idx="481">
                  <c:v>1.9674299999999999E-2</c:v>
                </c:pt>
                <c:pt idx="482">
                  <c:v>8.0514680000000009E-3</c:v>
                </c:pt>
                <c:pt idx="483">
                  <c:v>1.0920549999999999E-2</c:v>
                </c:pt>
                <c:pt idx="484">
                  <c:v>2.239244E-2</c:v>
                </c:pt>
                <c:pt idx="485">
                  <c:v>1.5354329999999999E-2</c:v>
                </c:pt>
                <c:pt idx="486">
                  <c:v>-6.0073749999999997E-3</c:v>
                </c:pt>
                <c:pt idx="487">
                  <c:v>-4.5371129999999997E-3</c:v>
                </c:pt>
                <c:pt idx="488">
                  <c:v>1.503639E-2</c:v>
                </c:pt>
                <c:pt idx="489">
                  <c:v>1.279927E-2</c:v>
                </c:pt>
                <c:pt idx="490">
                  <c:v>-1.5430210000000001E-3</c:v>
                </c:pt>
                <c:pt idx="491">
                  <c:v>9.5845710000000005E-4</c:v>
                </c:pt>
                <c:pt idx="492">
                  <c:v>4.8147900000000002E-3</c:v>
                </c:pt>
                <c:pt idx="493">
                  <c:v>-6.2239039999999997E-3</c:v>
                </c:pt>
                <c:pt idx="494">
                  <c:v>-1.237632E-2</c:v>
                </c:pt>
                <c:pt idx="495">
                  <c:v>8.502052E-4</c:v>
                </c:pt>
                <c:pt idx="496">
                  <c:v>8.0735660000000008E-3</c:v>
                </c:pt>
                <c:pt idx="497">
                  <c:v>1.0764559999999999E-3</c:v>
                </c:pt>
                <c:pt idx="498">
                  <c:v>6.9101839999999998E-3</c:v>
                </c:pt>
                <c:pt idx="499">
                  <c:v>2.3386170000000001E-2</c:v>
                </c:pt>
                <c:pt idx="500">
                  <c:v>3.0015199999999999E-2</c:v>
                </c:pt>
                <c:pt idx="501">
                  <c:v>1.9819799999999999E-2</c:v>
                </c:pt>
                <c:pt idx="502">
                  <c:v>1.1160880000000001E-3</c:v>
                </c:pt>
                <c:pt idx="503">
                  <c:v>5.6433809999999998E-4</c:v>
                </c:pt>
                <c:pt idx="504">
                  <c:v>2.016942E-2</c:v>
                </c:pt>
                <c:pt idx="505">
                  <c:v>2.611291E-2</c:v>
                </c:pt>
                <c:pt idx="506">
                  <c:v>1.2007779999999999E-2</c:v>
                </c:pt>
                <c:pt idx="507">
                  <c:v>2.315316E-3</c:v>
                </c:pt>
                <c:pt idx="508">
                  <c:v>-1.7090479999999999E-3</c:v>
                </c:pt>
                <c:pt idx="509">
                  <c:v>-6.8326139999999999E-3</c:v>
                </c:pt>
                <c:pt idx="510">
                  <c:v>1.615532E-3</c:v>
                </c:pt>
                <c:pt idx="511">
                  <c:v>1.8939899999999999E-2</c:v>
                </c:pt>
                <c:pt idx="512">
                  <c:v>2.112E-2</c:v>
                </c:pt>
                <c:pt idx="513">
                  <c:v>8.6713060000000002E-3</c:v>
                </c:pt>
                <c:pt idx="514">
                  <c:v>-7.9267520000000002E-4</c:v>
                </c:pt>
                <c:pt idx="515">
                  <c:v>3.7753079999999998E-3</c:v>
                </c:pt>
                <c:pt idx="516">
                  <c:v>1.5635199999999998E-2</c:v>
                </c:pt>
                <c:pt idx="517">
                  <c:v>2.112199E-2</c:v>
                </c:pt>
                <c:pt idx="518">
                  <c:v>1.42416E-2</c:v>
                </c:pt>
                <c:pt idx="519">
                  <c:v>5.1339549999999999E-3</c:v>
                </c:pt>
                <c:pt idx="520">
                  <c:v>8.7309380000000006E-3</c:v>
                </c:pt>
                <c:pt idx="521">
                  <c:v>1.015134E-2</c:v>
                </c:pt>
                <c:pt idx="522">
                  <c:v>4.2300039999999999E-3</c:v>
                </c:pt>
                <c:pt idx="523">
                  <c:v>1.142397E-2</c:v>
                </c:pt>
                <c:pt idx="524">
                  <c:v>1.6035609999999999E-2</c:v>
                </c:pt>
                <c:pt idx="525">
                  <c:v>-3.369417E-3</c:v>
                </c:pt>
                <c:pt idx="526">
                  <c:v>-2.6319249999999999E-2</c:v>
                </c:pt>
                <c:pt idx="527">
                  <c:v>-2.3023910000000002E-2</c:v>
                </c:pt>
                <c:pt idx="528">
                  <c:v>1.193595E-3</c:v>
                </c:pt>
                <c:pt idx="529">
                  <c:v>9.3424089999999994E-3</c:v>
                </c:pt>
                <c:pt idx="530">
                  <c:v>4.4940910000000003E-5</c:v>
                </c:pt>
                <c:pt idx="531">
                  <c:v>7.8061390000000001E-3</c:v>
                </c:pt>
                <c:pt idx="532">
                  <c:v>2.162E-2</c:v>
                </c:pt>
                <c:pt idx="533">
                  <c:v>9.4077840000000006E-3</c:v>
                </c:pt>
                <c:pt idx="534">
                  <c:v>-7.0775430000000004E-3</c:v>
                </c:pt>
                <c:pt idx="535">
                  <c:v>1.7146310000000001E-3</c:v>
                </c:pt>
                <c:pt idx="536">
                  <c:v>1.718803E-2</c:v>
                </c:pt>
                <c:pt idx="537">
                  <c:v>1.6141869999999999E-2</c:v>
                </c:pt>
                <c:pt idx="538">
                  <c:v>9.0752899999999997E-3</c:v>
                </c:pt>
                <c:pt idx="539">
                  <c:v>7.153642E-3</c:v>
                </c:pt>
                <c:pt idx="540">
                  <c:v>2.114763E-3</c:v>
                </c:pt>
                <c:pt idx="541">
                  <c:v>-5.0140269999999999E-3</c:v>
                </c:pt>
                <c:pt idx="542">
                  <c:v>-5.4662240000000004E-3</c:v>
                </c:pt>
                <c:pt idx="543">
                  <c:v>2.2129379999999998E-3</c:v>
                </c:pt>
                <c:pt idx="544">
                  <c:v>1.325819E-2</c:v>
                </c:pt>
                <c:pt idx="545">
                  <c:v>1.608774E-2</c:v>
                </c:pt>
                <c:pt idx="546">
                  <c:v>1.237867E-2</c:v>
                </c:pt>
                <c:pt idx="547">
                  <c:v>1.5855270000000001E-2</c:v>
                </c:pt>
                <c:pt idx="548">
                  <c:v>1.8698570000000001E-2</c:v>
                </c:pt>
                <c:pt idx="549">
                  <c:v>3.5759709999999998E-3</c:v>
                </c:pt>
                <c:pt idx="550">
                  <c:v>-1.384194E-2</c:v>
                </c:pt>
                <c:pt idx="551">
                  <c:v>-7.2610849999999996E-3</c:v>
                </c:pt>
                <c:pt idx="552">
                  <c:v>8.7004709999999996E-3</c:v>
                </c:pt>
                <c:pt idx="553">
                  <c:v>1.0110589999999999E-2</c:v>
                </c:pt>
                <c:pt idx="554">
                  <c:v>2.3769030000000001E-3</c:v>
                </c:pt>
                <c:pt idx="555">
                  <c:v>2.3337560000000001E-4</c:v>
                </c:pt>
                <c:pt idx="556">
                  <c:v>4.4197259999999997E-3</c:v>
                </c:pt>
                <c:pt idx="557">
                  <c:v>-2.120767E-3</c:v>
                </c:pt>
                <c:pt idx="558">
                  <c:v>-1.6149549999999999E-2</c:v>
                </c:pt>
                <c:pt idx="559">
                  <c:v>-1.6183099999999999E-2</c:v>
                </c:pt>
                <c:pt idx="560">
                  <c:v>-5.1389069999999999E-3</c:v>
                </c:pt>
                <c:pt idx="561">
                  <c:v>1.766742E-3</c:v>
                </c:pt>
                <c:pt idx="562">
                  <c:v>-2.3275610000000001E-3</c:v>
                </c:pt>
                <c:pt idx="563">
                  <c:v>-9.9315310000000004E-3</c:v>
                </c:pt>
                <c:pt idx="564">
                  <c:v>-8.7250269999999998E-3</c:v>
                </c:pt>
                <c:pt idx="565">
                  <c:v>-5.6804629999999997E-5</c:v>
                </c:pt>
                <c:pt idx="566">
                  <c:v>7.6744100000000004E-3</c:v>
                </c:pt>
                <c:pt idx="567">
                  <c:v>1.0087749999999999E-2</c:v>
                </c:pt>
                <c:pt idx="568">
                  <c:v>1.1870240000000001E-2</c:v>
                </c:pt>
                <c:pt idx="569">
                  <c:v>1.5641789999999999E-2</c:v>
                </c:pt>
              </c:numCache>
            </c:numRef>
          </c:yVal>
          <c:smooth val="0"/>
        </c:ser>
        <c:ser>
          <c:idx val="14"/>
          <c:order val="14"/>
          <c:tx>
            <c:v>+500V (#15)</c:v>
          </c:tx>
          <c:spPr>
            <a:ln w="19050">
              <a:solidFill>
                <a:srgbClr val="0000FF"/>
              </a:solidFill>
            </a:ln>
          </c:spPr>
          <c:marker>
            <c:symbol val="none"/>
          </c:marker>
          <c:xVal>
            <c:numRef>
              <c:f>'HBM IV Curves Data'!$AD$5:$AD$574</c:f>
              <c:numCache>
                <c:formatCode>General</c:formatCode>
                <c:ptCount val="570"/>
                <c:pt idx="0">
                  <c:v>0.78322650000000005</c:v>
                </c:pt>
                <c:pt idx="1">
                  <c:v>0.24623120000000001</c:v>
                </c:pt>
                <c:pt idx="2">
                  <c:v>0.50966920000000004</c:v>
                </c:pt>
                <c:pt idx="3">
                  <c:v>0.94770319999999997</c:v>
                </c:pt>
                <c:pt idx="4">
                  <c:v>1.6691750000000001</c:v>
                </c:pt>
                <c:pt idx="5">
                  <c:v>2.1720060000000001</c:v>
                </c:pt>
                <c:pt idx="6">
                  <c:v>1.93129</c:v>
                </c:pt>
                <c:pt idx="7">
                  <c:v>1.759879</c:v>
                </c:pt>
                <c:pt idx="8">
                  <c:v>1.7749790000000001</c:v>
                </c:pt>
                <c:pt idx="9">
                  <c:v>1.3979459999999999</c:v>
                </c:pt>
                <c:pt idx="10">
                  <c:v>0.50830880000000001</c:v>
                </c:pt>
                <c:pt idx="11">
                  <c:v>-0.11165029999999999</c:v>
                </c:pt>
                <c:pt idx="12">
                  <c:v>-0.35863590000000001</c:v>
                </c:pt>
                <c:pt idx="13">
                  <c:v>-0.7761846</c:v>
                </c:pt>
                <c:pt idx="14">
                  <c:v>-0.7751884</c:v>
                </c:pt>
                <c:pt idx="15">
                  <c:v>-4.293984E-2</c:v>
                </c:pt>
                <c:pt idx="16">
                  <c:v>0.72799020000000003</c:v>
                </c:pt>
                <c:pt idx="17">
                  <c:v>1.49356</c:v>
                </c:pt>
                <c:pt idx="18">
                  <c:v>2.0421619999999998</c:v>
                </c:pt>
                <c:pt idx="19">
                  <c:v>0.97136619999999996</c:v>
                </c:pt>
                <c:pt idx="20">
                  <c:v>-0.71124109999999996</c:v>
                </c:pt>
                <c:pt idx="21">
                  <c:v>-0.14971110000000001</c:v>
                </c:pt>
                <c:pt idx="22">
                  <c:v>0.98309349999999995</c:v>
                </c:pt>
                <c:pt idx="23">
                  <c:v>0.26402009999999998</c:v>
                </c:pt>
                <c:pt idx="24">
                  <c:v>-0.2216012</c:v>
                </c:pt>
                <c:pt idx="25">
                  <c:v>0.39667849999999999</c:v>
                </c:pt>
                <c:pt idx="26">
                  <c:v>0.48560740000000002</c:v>
                </c:pt>
                <c:pt idx="27">
                  <c:v>-7.9848730000000007E-2</c:v>
                </c:pt>
                <c:pt idx="28">
                  <c:v>-2.250007E-2</c:v>
                </c:pt>
                <c:pt idx="29">
                  <c:v>1.195848</c:v>
                </c:pt>
                <c:pt idx="30">
                  <c:v>2.625896</c:v>
                </c:pt>
                <c:pt idx="31">
                  <c:v>3.3595130000000002</c:v>
                </c:pt>
                <c:pt idx="32">
                  <c:v>3.3551440000000001</c:v>
                </c:pt>
                <c:pt idx="33">
                  <c:v>2.2281749999999998</c:v>
                </c:pt>
                <c:pt idx="34">
                  <c:v>-0.19332379999999999</c:v>
                </c:pt>
                <c:pt idx="35">
                  <c:v>-1.6790719999999999</c:v>
                </c:pt>
                <c:pt idx="36">
                  <c:v>-0.63349339999999998</c:v>
                </c:pt>
                <c:pt idx="37">
                  <c:v>1.0701639999999999</c:v>
                </c:pt>
                <c:pt idx="38">
                  <c:v>1.9176770000000001</c:v>
                </c:pt>
                <c:pt idx="39">
                  <c:v>1.8706069999999999</c:v>
                </c:pt>
                <c:pt idx="40">
                  <c:v>1.4628829999999999</c:v>
                </c:pt>
                <c:pt idx="41">
                  <c:v>1.596638</c:v>
                </c:pt>
                <c:pt idx="42">
                  <c:v>1.084293</c:v>
                </c:pt>
                <c:pt idx="43">
                  <c:v>1.6527360000000001E-2</c:v>
                </c:pt>
                <c:pt idx="44">
                  <c:v>0.50415690000000002</c:v>
                </c:pt>
                <c:pt idx="45">
                  <c:v>0.56292319999999996</c:v>
                </c:pt>
                <c:pt idx="46">
                  <c:v>-0.71275560000000004</c:v>
                </c:pt>
                <c:pt idx="47">
                  <c:v>-0.4289598</c:v>
                </c:pt>
                <c:pt idx="48">
                  <c:v>0.14440320000000001</c:v>
                </c:pt>
                <c:pt idx="49">
                  <c:v>-0.19080829999999999</c:v>
                </c:pt>
                <c:pt idx="50">
                  <c:v>1.192726</c:v>
                </c:pt>
                <c:pt idx="51">
                  <c:v>2.9058380000000001</c:v>
                </c:pt>
                <c:pt idx="52">
                  <c:v>2.5402140000000002</c:v>
                </c:pt>
                <c:pt idx="53">
                  <c:v>1.5960749999999999</c:v>
                </c:pt>
                <c:pt idx="54">
                  <c:v>1.3072459999999999</c:v>
                </c:pt>
                <c:pt idx="55">
                  <c:v>2.2550479999999999</c:v>
                </c:pt>
                <c:pt idx="56">
                  <c:v>3.2859630000000002</c:v>
                </c:pt>
                <c:pt idx="57">
                  <c:v>1.7877909999999999</c:v>
                </c:pt>
                <c:pt idx="58">
                  <c:v>-0.48068729999999998</c:v>
                </c:pt>
                <c:pt idx="59">
                  <c:v>-0.3814728</c:v>
                </c:pt>
                <c:pt idx="60">
                  <c:v>0.64612570000000003</c:v>
                </c:pt>
                <c:pt idx="61">
                  <c:v>0.69184920000000005</c:v>
                </c:pt>
                <c:pt idx="62">
                  <c:v>0.74664450000000004</c:v>
                </c:pt>
                <c:pt idx="63">
                  <c:v>1.3334269999999999</c:v>
                </c:pt>
                <c:pt idx="64">
                  <c:v>1.035766</c:v>
                </c:pt>
                <c:pt idx="65">
                  <c:v>-0.12172719999999999</c:v>
                </c:pt>
                <c:pt idx="66">
                  <c:v>-0.1884729</c:v>
                </c:pt>
                <c:pt idx="67">
                  <c:v>0.60104930000000001</c:v>
                </c:pt>
                <c:pt idx="68">
                  <c:v>0.78920590000000002</c:v>
                </c:pt>
                <c:pt idx="69">
                  <c:v>1.192542</c:v>
                </c:pt>
                <c:pt idx="70">
                  <c:v>1.9500329999999999</c:v>
                </c:pt>
                <c:pt idx="71">
                  <c:v>1.3124830000000001</c:v>
                </c:pt>
                <c:pt idx="72">
                  <c:v>-8.9728359999999997E-3</c:v>
                </c:pt>
                <c:pt idx="73">
                  <c:v>3.135348E-3</c:v>
                </c:pt>
                <c:pt idx="74">
                  <c:v>0.87351089999999998</c:v>
                </c:pt>
                <c:pt idx="75">
                  <c:v>0.70635040000000004</c:v>
                </c:pt>
                <c:pt idx="76">
                  <c:v>-0.42600440000000001</c:v>
                </c:pt>
                <c:pt idx="77">
                  <c:v>-0.60197199999999995</c:v>
                </c:pt>
                <c:pt idx="78">
                  <c:v>0.38085540000000001</c:v>
                </c:pt>
                <c:pt idx="79">
                  <c:v>1.535064</c:v>
                </c:pt>
                <c:pt idx="80">
                  <c:v>2.2516120000000002</c:v>
                </c:pt>
                <c:pt idx="81">
                  <c:v>2.2841629999999999</c:v>
                </c:pt>
                <c:pt idx="82">
                  <c:v>1.371831</c:v>
                </c:pt>
                <c:pt idx="83">
                  <c:v>-0.24351539999999999</c:v>
                </c:pt>
                <c:pt idx="84">
                  <c:v>-0.62415200000000004</c:v>
                </c:pt>
                <c:pt idx="85">
                  <c:v>0.73067219999999999</c:v>
                </c:pt>
                <c:pt idx="86">
                  <c:v>1.4823500000000001</c:v>
                </c:pt>
                <c:pt idx="87">
                  <c:v>0.4153849</c:v>
                </c:pt>
                <c:pt idx="88">
                  <c:v>-0.41741030000000001</c:v>
                </c:pt>
                <c:pt idx="89">
                  <c:v>0.25870979999999999</c:v>
                </c:pt>
                <c:pt idx="90">
                  <c:v>1.6833739999999999</c:v>
                </c:pt>
                <c:pt idx="91">
                  <c:v>3.2776770000000002</c:v>
                </c:pt>
                <c:pt idx="92">
                  <c:v>3.1190169999999999</c:v>
                </c:pt>
                <c:pt idx="93">
                  <c:v>1.0029950000000001</c:v>
                </c:pt>
                <c:pt idx="94">
                  <c:v>-0.1156427</c:v>
                </c:pt>
                <c:pt idx="95">
                  <c:v>0.20365730000000001</c:v>
                </c:pt>
                <c:pt idx="96">
                  <c:v>4.2848440000000002E-2</c:v>
                </c:pt>
                <c:pt idx="97">
                  <c:v>-0.27426489999999998</c:v>
                </c:pt>
                <c:pt idx="98">
                  <c:v>0.62715600000000005</c:v>
                </c:pt>
                <c:pt idx="99">
                  <c:v>1.566306</c:v>
                </c:pt>
                <c:pt idx="100">
                  <c:v>1.4362029999999999</c:v>
                </c:pt>
                <c:pt idx="101">
                  <c:v>1.0018800000000001</c:v>
                </c:pt>
                <c:pt idx="102">
                  <c:v>0.49176340000000002</c:v>
                </c:pt>
                <c:pt idx="103">
                  <c:v>-4.4522659999999999E-2</c:v>
                </c:pt>
                <c:pt idx="104">
                  <c:v>-0.32320910000000003</c:v>
                </c:pt>
                <c:pt idx="105">
                  <c:v>-7.464076E-2</c:v>
                </c:pt>
                <c:pt idx="106">
                  <c:v>0.49258479999999999</c:v>
                </c:pt>
                <c:pt idx="107">
                  <c:v>0.54654049999999998</c:v>
                </c:pt>
                <c:pt idx="108">
                  <c:v>0.44006010000000001</c:v>
                </c:pt>
                <c:pt idx="109">
                  <c:v>0.89342100000000002</c:v>
                </c:pt>
                <c:pt idx="110">
                  <c:v>1.2206649999999999</c:v>
                </c:pt>
                <c:pt idx="111">
                  <c:v>0.70974429999999999</c:v>
                </c:pt>
                <c:pt idx="112">
                  <c:v>-0.1779995</c:v>
                </c:pt>
                <c:pt idx="113">
                  <c:v>-0.83393200000000001</c:v>
                </c:pt>
                <c:pt idx="114">
                  <c:v>-0.62418240000000003</c:v>
                </c:pt>
                <c:pt idx="115">
                  <c:v>0.72760150000000001</c:v>
                </c:pt>
                <c:pt idx="116">
                  <c:v>1.9173849999999999</c:v>
                </c:pt>
                <c:pt idx="117">
                  <c:v>2.0518369999999999</c:v>
                </c:pt>
                <c:pt idx="118">
                  <c:v>1.536338</c:v>
                </c:pt>
                <c:pt idx="119">
                  <c:v>0.71275370000000005</c:v>
                </c:pt>
                <c:pt idx="120">
                  <c:v>0.22111739999999999</c:v>
                </c:pt>
                <c:pt idx="121">
                  <c:v>0.47993649999999999</c:v>
                </c:pt>
                <c:pt idx="122">
                  <c:v>1.0816349999999999</c:v>
                </c:pt>
                <c:pt idx="123">
                  <c:v>1.0257620000000001</c:v>
                </c:pt>
                <c:pt idx="124">
                  <c:v>0.31753399999999998</c:v>
                </c:pt>
                <c:pt idx="125">
                  <c:v>0.84368969999999999</c:v>
                </c:pt>
                <c:pt idx="126">
                  <c:v>1.817833</c:v>
                </c:pt>
                <c:pt idx="127">
                  <c:v>0.99230260000000003</c:v>
                </c:pt>
                <c:pt idx="128">
                  <c:v>0.13070619999999999</c:v>
                </c:pt>
                <c:pt idx="129">
                  <c:v>0.20522770000000001</c:v>
                </c:pt>
                <c:pt idx="130">
                  <c:v>-0.74542799999999998</c:v>
                </c:pt>
                <c:pt idx="131">
                  <c:v>-1.730472</c:v>
                </c:pt>
                <c:pt idx="132">
                  <c:v>-1.0751470000000001</c:v>
                </c:pt>
                <c:pt idx="133">
                  <c:v>-0.51555799999999996</c:v>
                </c:pt>
                <c:pt idx="134">
                  <c:v>-0.72926500000000005</c:v>
                </c:pt>
                <c:pt idx="135">
                  <c:v>-0.2620844</c:v>
                </c:pt>
                <c:pt idx="136">
                  <c:v>0.63860419999999996</c:v>
                </c:pt>
                <c:pt idx="137">
                  <c:v>1.1944900000000001</c:v>
                </c:pt>
                <c:pt idx="138">
                  <c:v>1.6452500000000001</c:v>
                </c:pt>
                <c:pt idx="139">
                  <c:v>1.539919</c:v>
                </c:pt>
                <c:pt idx="140">
                  <c:v>0.91929170000000004</c:v>
                </c:pt>
                <c:pt idx="141">
                  <c:v>0.64950350000000001</c:v>
                </c:pt>
                <c:pt idx="142">
                  <c:v>0.53839630000000005</c:v>
                </c:pt>
                <c:pt idx="143">
                  <c:v>0.11963550000000001</c:v>
                </c:pt>
                <c:pt idx="144">
                  <c:v>-0.84253199999999995</c:v>
                </c:pt>
                <c:pt idx="145">
                  <c:v>-1.417786</c:v>
                </c:pt>
                <c:pt idx="146">
                  <c:v>-0.77248459999999997</c:v>
                </c:pt>
                <c:pt idx="147">
                  <c:v>6.6237000000000004E-2</c:v>
                </c:pt>
                <c:pt idx="148">
                  <c:v>0.88115410000000005</c:v>
                </c:pt>
                <c:pt idx="149">
                  <c:v>1.4238459999999999</c:v>
                </c:pt>
                <c:pt idx="150">
                  <c:v>1.1460060000000001</c:v>
                </c:pt>
                <c:pt idx="151">
                  <c:v>0.98067760000000004</c:v>
                </c:pt>
                <c:pt idx="152">
                  <c:v>0.50497510000000001</c:v>
                </c:pt>
                <c:pt idx="153">
                  <c:v>-0.74434109999999998</c:v>
                </c:pt>
                <c:pt idx="154">
                  <c:v>-0.96056169999999996</c:v>
                </c:pt>
                <c:pt idx="155">
                  <c:v>-0.10728119999999999</c:v>
                </c:pt>
                <c:pt idx="156">
                  <c:v>-5.8666240000000001E-2</c:v>
                </c:pt>
                <c:pt idx="157">
                  <c:v>-0.43496269999999998</c:v>
                </c:pt>
                <c:pt idx="158">
                  <c:v>6.0301069999999998E-2</c:v>
                </c:pt>
                <c:pt idx="159">
                  <c:v>0.76678579999999996</c:v>
                </c:pt>
                <c:pt idx="160">
                  <c:v>1.012356</c:v>
                </c:pt>
                <c:pt idx="161">
                  <c:v>0.66392949999999995</c:v>
                </c:pt>
                <c:pt idx="162">
                  <c:v>-0.54333509999999996</c:v>
                </c:pt>
                <c:pt idx="163">
                  <c:v>-1.5211159999999999</c:v>
                </c:pt>
                <c:pt idx="164">
                  <c:v>-1.3358509999999999</c:v>
                </c:pt>
                <c:pt idx="165">
                  <c:v>-0.78329890000000002</c:v>
                </c:pt>
                <c:pt idx="166">
                  <c:v>-7.7680410000000005E-2</c:v>
                </c:pt>
                <c:pt idx="167">
                  <c:v>0.62020319999999995</c:v>
                </c:pt>
                <c:pt idx="168">
                  <c:v>-2.5981219999999999E-2</c:v>
                </c:pt>
                <c:pt idx="169">
                  <c:v>-1.626101</c:v>
                </c:pt>
                <c:pt idx="170">
                  <c:v>-2.8899949999999999</c:v>
                </c:pt>
                <c:pt idx="171">
                  <c:v>-3.1600100000000002</c:v>
                </c:pt>
                <c:pt idx="172">
                  <c:v>-1.8332090000000001</c:v>
                </c:pt>
                <c:pt idx="173">
                  <c:v>-7.6785669999999999E-3</c:v>
                </c:pt>
                <c:pt idx="174">
                  <c:v>1.317728</c:v>
                </c:pt>
                <c:pt idx="175">
                  <c:v>2.2732809999999999</c:v>
                </c:pt>
                <c:pt idx="176">
                  <c:v>2.5518450000000001</c:v>
                </c:pt>
                <c:pt idx="177">
                  <c:v>1.542788</c:v>
                </c:pt>
                <c:pt idx="178">
                  <c:v>5.7355629999999998E-2</c:v>
                </c:pt>
                <c:pt idx="179">
                  <c:v>0.53634079999999995</c:v>
                </c:pt>
                <c:pt idx="180">
                  <c:v>1.679181</c:v>
                </c:pt>
                <c:pt idx="181">
                  <c:v>0.99077159999999997</c:v>
                </c:pt>
                <c:pt idx="182">
                  <c:v>-1.7636929999999999E-2</c:v>
                </c:pt>
                <c:pt idx="183">
                  <c:v>-0.54840409999999995</c:v>
                </c:pt>
                <c:pt idx="184">
                  <c:v>-0.86826630000000005</c:v>
                </c:pt>
                <c:pt idx="185">
                  <c:v>-0.3222351</c:v>
                </c:pt>
                <c:pt idx="186">
                  <c:v>0.54933240000000005</c:v>
                </c:pt>
                <c:pt idx="187">
                  <c:v>0.96251399999999998</c:v>
                </c:pt>
                <c:pt idx="188">
                  <c:v>1.0547299999999999</c:v>
                </c:pt>
                <c:pt idx="189">
                  <c:v>0.53992490000000004</c:v>
                </c:pt>
                <c:pt idx="190">
                  <c:v>-0.1928774</c:v>
                </c:pt>
                <c:pt idx="191">
                  <c:v>0.29029070000000001</c:v>
                </c:pt>
                <c:pt idx="192">
                  <c:v>1.542986</c:v>
                </c:pt>
                <c:pt idx="193">
                  <c:v>1.3173790000000001</c:v>
                </c:pt>
                <c:pt idx="194">
                  <c:v>-0.74833050000000001</c:v>
                </c:pt>
                <c:pt idx="195">
                  <c:v>-1.9371480000000001</c:v>
                </c:pt>
                <c:pt idx="196">
                  <c:v>-1.003728</c:v>
                </c:pt>
                <c:pt idx="197">
                  <c:v>-4.2774710000000001E-2</c:v>
                </c:pt>
                <c:pt idx="198">
                  <c:v>-0.3025679</c:v>
                </c:pt>
                <c:pt idx="199">
                  <c:v>-0.89156389999999996</c:v>
                </c:pt>
                <c:pt idx="200">
                  <c:v>-0.70947629999999995</c:v>
                </c:pt>
                <c:pt idx="201">
                  <c:v>-0.18025720000000001</c:v>
                </c:pt>
                <c:pt idx="202">
                  <c:v>-0.47912569999999999</c:v>
                </c:pt>
                <c:pt idx="203">
                  <c:v>-0.77578760000000002</c:v>
                </c:pt>
                <c:pt idx="204">
                  <c:v>0.24623590000000001</c:v>
                </c:pt>
                <c:pt idx="205">
                  <c:v>1.4282280000000001</c:v>
                </c:pt>
                <c:pt idx="206">
                  <c:v>1.5808610000000001</c:v>
                </c:pt>
                <c:pt idx="207">
                  <c:v>1.290097</c:v>
                </c:pt>
                <c:pt idx="208">
                  <c:v>0.4607327</c:v>
                </c:pt>
                <c:pt idx="209">
                  <c:v>-0.89308259999999995</c:v>
                </c:pt>
                <c:pt idx="210">
                  <c:v>-1.3822430000000001</c:v>
                </c:pt>
                <c:pt idx="211">
                  <c:v>-0.87036139999999995</c:v>
                </c:pt>
                <c:pt idx="212">
                  <c:v>-0.57604259999999996</c:v>
                </c:pt>
                <c:pt idx="213">
                  <c:v>-0.52028680000000005</c:v>
                </c:pt>
                <c:pt idx="214">
                  <c:v>0.3247353</c:v>
                </c:pt>
                <c:pt idx="215">
                  <c:v>0.79205890000000001</c:v>
                </c:pt>
                <c:pt idx="216">
                  <c:v>-0.12812970000000001</c:v>
                </c:pt>
                <c:pt idx="217">
                  <c:v>0.24055760000000001</c:v>
                </c:pt>
                <c:pt idx="218">
                  <c:v>1.5444180000000001</c:v>
                </c:pt>
                <c:pt idx="219">
                  <c:v>1.12388</c:v>
                </c:pt>
                <c:pt idx="220">
                  <c:v>0.74519369999999996</c:v>
                </c:pt>
                <c:pt idx="221">
                  <c:v>1.1364590000000001</c:v>
                </c:pt>
                <c:pt idx="222">
                  <c:v>0.67779429999999996</c:v>
                </c:pt>
                <c:pt idx="223">
                  <c:v>8.2343520000000003E-2</c:v>
                </c:pt>
                <c:pt idx="224">
                  <c:v>0.18056910000000001</c:v>
                </c:pt>
                <c:pt idx="225">
                  <c:v>0.62694680000000003</c:v>
                </c:pt>
                <c:pt idx="226">
                  <c:v>1.0712520000000001</c:v>
                </c:pt>
                <c:pt idx="227">
                  <c:v>1.3002549999999999</c:v>
                </c:pt>
                <c:pt idx="228">
                  <c:v>0.73401050000000001</c:v>
                </c:pt>
                <c:pt idx="229">
                  <c:v>-0.7605497</c:v>
                </c:pt>
                <c:pt idx="230">
                  <c:v>-1.3920429999999999</c:v>
                </c:pt>
                <c:pt idx="231">
                  <c:v>-0.84761109999999995</c:v>
                </c:pt>
                <c:pt idx="232">
                  <c:v>-0.447073</c:v>
                </c:pt>
                <c:pt idx="233">
                  <c:v>0.57895960000000002</c:v>
                </c:pt>
                <c:pt idx="234">
                  <c:v>2.5116200000000002</c:v>
                </c:pt>
                <c:pt idx="235">
                  <c:v>3.430806</c:v>
                </c:pt>
                <c:pt idx="236">
                  <c:v>2.069715</c:v>
                </c:pt>
                <c:pt idx="237">
                  <c:v>-0.38045810000000002</c:v>
                </c:pt>
                <c:pt idx="238">
                  <c:v>-1.3190170000000001</c:v>
                </c:pt>
                <c:pt idx="239">
                  <c:v>-5.4217969999999997E-2</c:v>
                </c:pt>
                <c:pt idx="240">
                  <c:v>0.87796379999999996</c:v>
                </c:pt>
                <c:pt idx="241">
                  <c:v>6.1947800000000004E-3</c:v>
                </c:pt>
                <c:pt idx="242">
                  <c:v>0.1461394</c:v>
                </c:pt>
                <c:pt idx="243">
                  <c:v>1.650118</c:v>
                </c:pt>
                <c:pt idx="244">
                  <c:v>1.4117649999999999</c:v>
                </c:pt>
                <c:pt idx="245">
                  <c:v>0.65853620000000002</c:v>
                </c:pt>
                <c:pt idx="246">
                  <c:v>0.9438396</c:v>
                </c:pt>
                <c:pt idx="247">
                  <c:v>0.98284930000000004</c:v>
                </c:pt>
                <c:pt idx="248">
                  <c:v>1.0355209999999999</c:v>
                </c:pt>
                <c:pt idx="249">
                  <c:v>1.4714719999999999</c:v>
                </c:pt>
                <c:pt idx="250">
                  <c:v>1.7191430000000001</c:v>
                </c:pt>
                <c:pt idx="251">
                  <c:v>1.436167</c:v>
                </c:pt>
                <c:pt idx="252">
                  <c:v>0.75242019999999998</c:v>
                </c:pt>
                <c:pt idx="253">
                  <c:v>0.52485009999999999</c:v>
                </c:pt>
                <c:pt idx="254">
                  <c:v>0.58219460000000001</c:v>
                </c:pt>
                <c:pt idx="255">
                  <c:v>0.27311740000000001</c:v>
                </c:pt>
                <c:pt idx="256">
                  <c:v>0.60396130000000003</c:v>
                </c:pt>
                <c:pt idx="257">
                  <c:v>1.3684080000000001</c:v>
                </c:pt>
                <c:pt idx="258">
                  <c:v>0.58261620000000003</c:v>
                </c:pt>
                <c:pt idx="259">
                  <c:v>-1.5220899999999999</c:v>
                </c:pt>
                <c:pt idx="260">
                  <c:v>-3.0197910000000001</c:v>
                </c:pt>
                <c:pt idx="261">
                  <c:v>-2.2234970000000001</c:v>
                </c:pt>
                <c:pt idx="262">
                  <c:v>0.43845669999999998</c:v>
                </c:pt>
                <c:pt idx="263">
                  <c:v>1.8077019999999999</c:v>
                </c:pt>
                <c:pt idx="264">
                  <c:v>0.75562050000000003</c:v>
                </c:pt>
                <c:pt idx="265">
                  <c:v>-0.86452850000000003</c:v>
                </c:pt>
                <c:pt idx="266">
                  <c:v>-1.267609</c:v>
                </c:pt>
                <c:pt idx="267">
                  <c:v>-0.34956110000000001</c:v>
                </c:pt>
                <c:pt idx="268">
                  <c:v>0.69263580000000002</c:v>
                </c:pt>
                <c:pt idx="269">
                  <c:v>1.6587149999999999</c:v>
                </c:pt>
                <c:pt idx="270">
                  <c:v>1.970674</c:v>
                </c:pt>
                <c:pt idx="271">
                  <c:v>0.76755510000000005</c:v>
                </c:pt>
                <c:pt idx="272">
                  <c:v>-0.39114739999999998</c:v>
                </c:pt>
                <c:pt idx="273">
                  <c:v>-0.62431349999999997</c:v>
                </c:pt>
                <c:pt idx="274">
                  <c:v>-1.0161990000000001</c:v>
                </c:pt>
                <c:pt idx="275">
                  <c:v>-1.2400599999999999</c:v>
                </c:pt>
                <c:pt idx="276">
                  <c:v>-0.74064280000000005</c:v>
                </c:pt>
                <c:pt idx="277">
                  <c:v>-0.82422079999999998</c:v>
                </c:pt>
                <c:pt idx="278">
                  <c:v>-1.584997</c:v>
                </c:pt>
                <c:pt idx="279">
                  <c:v>-1.5647279999999999</c:v>
                </c:pt>
                <c:pt idx="280">
                  <c:v>-1.1565300000000001</c:v>
                </c:pt>
                <c:pt idx="281">
                  <c:v>-0.86339080000000001</c:v>
                </c:pt>
                <c:pt idx="282">
                  <c:v>-0.26974759999999998</c:v>
                </c:pt>
                <c:pt idx="283">
                  <c:v>0.20523630000000001</c:v>
                </c:pt>
                <c:pt idx="284">
                  <c:v>0.8846754</c:v>
                </c:pt>
                <c:pt idx="285">
                  <c:v>1.285469</c:v>
                </c:pt>
                <c:pt idx="286">
                  <c:v>0.1612973</c:v>
                </c:pt>
                <c:pt idx="287">
                  <c:v>-0.67859100000000006</c:v>
                </c:pt>
                <c:pt idx="288">
                  <c:v>7.1415849999999998E-3</c:v>
                </c:pt>
                <c:pt idx="289">
                  <c:v>0.92832119999999996</c:v>
                </c:pt>
                <c:pt idx="290">
                  <c:v>1.7934099999999999</c:v>
                </c:pt>
                <c:pt idx="291">
                  <c:v>2.542694</c:v>
                </c:pt>
                <c:pt idx="292">
                  <c:v>1.9679739999999999</c:v>
                </c:pt>
                <c:pt idx="293">
                  <c:v>0.28586790000000001</c:v>
                </c:pt>
                <c:pt idx="294">
                  <c:v>-0.63691569999999997</c:v>
                </c:pt>
                <c:pt idx="295">
                  <c:v>-0.62301930000000005</c:v>
                </c:pt>
                <c:pt idx="296">
                  <c:v>-0.2576061</c:v>
                </c:pt>
                <c:pt idx="297">
                  <c:v>0.50099709999999997</c:v>
                </c:pt>
                <c:pt idx="298">
                  <c:v>0.49840200000000001</c:v>
                </c:pt>
                <c:pt idx="299">
                  <c:v>-0.70924330000000002</c:v>
                </c:pt>
                <c:pt idx="300">
                  <c:v>-1.500672</c:v>
                </c:pt>
                <c:pt idx="301">
                  <c:v>-0.90182119999999999</c:v>
                </c:pt>
                <c:pt idx="302">
                  <c:v>0.33055709999999999</c:v>
                </c:pt>
                <c:pt idx="303">
                  <c:v>0.48793130000000001</c:v>
                </c:pt>
                <c:pt idx="304">
                  <c:v>-0.6475649</c:v>
                </c:pt>
                <c:pt idx="305">
                  <c:v>-1.1936659999999999</c:v>
                </c:pt>
                <c:pt idx="306">
                  <c:v>-0.10721940000000001</c:v>
                </c:pt>
                <c:pt idx="307">
                  <c:v>0.95745119999999995</c:v>
                </c:pt>
                <c:pt idx="308">
                  <c:v>0.16651170000000001</c:v>
                </c:pt>
                <c:pt idx="309">
                  <c:v>-0.61317690000000002</c:v>
                </c:pt>
                <c:pt idx="310">
                  <c:v>0.30439870000000002</c:v>
                </c:pt>
                <c:pt idx="311">
                  <c:v>0.76983800000000002</c:v>
                </c:pt>
                <c:pt idx="312">
                  <c:v>-0.29595120000000003</c:v>
                </c:pt>
                <c:pt idx="313">
                  <c:v>-1.1668970000000001</c:v>
                </c:pt>
                <c:pt idx="314">
                  <c:v>-0.66865889999999994</c:v>
                </c:pt>
                <c:pt idx="315">
                  <c:v>0.49774940000000001</c:v>
                </c:pt>
                <c:pt idx="316">
                  <c:v>0.2036338</c:v>
                </c:pt>
                <c:pt idx="317">
                  <c:v>-1.687325</c:v>
                </c:pt>
                <c:pt idx="318">
                  <c:v>-2.054068</c:v>
                </c:pt>
                <c:pt idx="319">
                  <c:v>-0.4836183</c:v>
                </c:pt>
                <c:pt idx="320">
                  <c:v>0.82933489999999999</c:v>
                </c:pt>
                <c:pt idx="321">
                  <c:v>1.397035</c:v>
                </c:pt>
                <c:pt idx="322">
                  <c:v>1.2592650000000001</c:v>
                </c:pt>
                <c:pt idx="323">
                  <c:v>0.82214089999999995</c:v>
                </c:pt>
                <c:pt idx="324">
                  <c:v>0.54016980000000003</c:v>
                </c:pt>
                <c:pt idx="325">
                  <c:v>0.39831539999999999</c:v>
                </c:pt>
                <c:pt idx="326">
                  <c:v>1.031417</c:v>
                </c:pt>
                <c:pt idx="327">
                  <c:v>1.786332</c:v>
                </c:pt>
                <c:pt idx="328">
                  <c:v>0.50933099999999998</c:v>
                </c:pt>
                <c:pt idx="329">
                  <c:v>-1.1372059999999999</c:v>
                </c:pt>
                <c:pt idx="330">
                  <c:v>0.2609667</c:v>
                </c:pt>
                <c:pt idx="331">
                  <c:v>2.154112</c:v>
                </c:pt>
                <c:pt idx="332">
                  <c:v>0.94295569999999995</c:v>
                </c:pt>
                <c:pt idx="333">
                  <c:v>-1.422909</c:v>
                </c:pt>
                <c:pt idx="334">
                  <c:v>-2.2224170000000001</c:v>
                </c:pt>
                <c:pt idx="335">
                  <c:v>-1.514718</c:v>
                </c:pt>
                <c:pt idx="336">
                  <c:v>-0.35201890000000002</c:v>
                </c:pt>
                <c:pt idx="337">
                  <c:v>7.0528690000000005E-2</c:v>
                </c:pt>
                <c:pt idx="338">
                  <c:v>-0.69632150000000004</c:v>
                </c:pt>
                <c:pt idx="339">
                  <c:v>-1.1384730000000001</c:v>
                </c:pt>
                <c:pt idx="340">
                  <c:v>-0.43407620000000002</c:v>
                </c:pt>
                <c:pt idx="341">
                  <c:v>0.26498119999999997</c:v>
                </c:pt>
                <c:pt idx="342">
                  <c:v>0.33952510000000002</c:v>
                </c:pt>
                <c:pt idx="343">
                  <c:v>7.0597469999999996E-2</c:v>
                </c:pt>
                <c:pt idx="344">
                  <c:v>-5.1701690000000002E-2</c:v>
                </c:pt>
                <c:pt idx="345">
                  <c:v>-0.19283049999999999</c:v>
                </c:pt>
                <c:pt idx="346">
                  <c:v>-0.89084359999999996</c:v>
                </c:pt>
                <c:pt idx="347">
                  <c:v>-1.0926480000000001</c:v>
                </c:pt>
                <c:pt idx="348">
                  <c:v>0.12883939999999999</c:v>
                </c:pt>
                <c:pt idx="349">
                  <c:v>1.420123</c:v>
                </c:pt>
                <c:pt idx="350">
                  <c:v>1.703959</c:v>
                </c:pt>
                <c:pt idx="351">
                  <c:v>1.0546759999999999</c:v>
                </c:pt>
                <c:pt idx="352">
                  <c:v>0.30513899999999999</c:v>
                </c:pt>
                <c:pt idx="353">
                  <c:v>0.42445240000000001</c:v>
                </c:pt>
                <c:pt idx="354">
                  <c:v>0.3783996</c:v>
                </c:pt>
                <c:pt idx="355">
                  <c:v>-0.40605210000000003</c:v>
                </c:pt>
                <c:pt idx="356">
                  <c:v>-1.326532</c:v>
                </c:pt>
                <c:pt idx="357">
                  <c:v>-2.1743009999999998</c:v>
                </c:pt>
                <c:pt idx="358">
                  <c:v>-1.471069</c:v>
                </c:pt>
                <c:pt idx="359">
                  <c:v>0.34103480000000003</c:v>
                </c:pt>
                <c:pt idx="360">
                  <c:v>0.65641079999999996</c:v>
                </c:pt>
                <c:pt idx="361">
                  <c:v>0.14021639999999999</c:v>
                </c:pt>
                <c:pt idx="362">
                  <c:v>0.24229619999999999</c:v>
                </c:pt>
                <c:pt idx="363">
                  <c:v>0.55519490000000005</c:v>
                </c:pt>
                <c:pt idx="364">
                  <c:v>8.3611759999999993E-2</c:v>
                </c:pt>
                <c:pt idx="365">
                  <c:v>-1.3564149999999999</c:v>
                </c:pt>
                <c:pt idx="366">
                  <c:v>-1.367664</c:v>
                </c:pt>
                <c:pt idx="367">
                  <c:v>0.74175639999999998</c:v>
                </c:pt>
                <c:pt idx="368">
                  <c:v>1.379956</c:v>
                </c:pt>
                <c:pt idx="369">
                  <c:v>9.1871229999999998E-2</c:v>
                </c:pt>
                <c:pt idx="370">
                  <c:v>0.2541929</c:v>
                </c:pt>
                <c:pt idx="371">
                  <c:v>1.098249</c:v>
                </c:pt>
                <c:pt idx="372">
                  <c:v>0.83007569999999997</c:v>
                </c:pt>
                <c:pt idx="373">
                  <c:v>0.27711200000000002</c:v>
                </c:pt>
                <c:pt idx="374">
                  <c:v>-0.4787708</c:v>
                </c:pt>
                <c:pt idx="375">
                  <c:v>-0.89892090000000002</c:v>
                </c:pt>
                <c:pt idx="376">
                  <c:v>-0.47775200000000001</c:v>
                </c:pt>
                <c:pt idx="377">
                  <c:v>-0.16488</c:v>
                </c:pt>
                <c:pt idx="378">
                  <c:v>-0.1140747</c:v>
                </c:pt>
                <c:pt idx="379">
                  <c:v>0.1080474</c:v>
                </c:pt>
                <c:pt idx="380">
                  <c:v>-0.22389390000000001</c:v>
                </c:pt>
                <c:pt idx="381">
                  <c:v>-0.61362479999999997</c:v>
                </c:pt>
                <c:pt idx="382">
                  <c:v>0.60676430000000003</c:v>
                </c:pt>
                <c:pt idx="383">
                  <c:v>1.678383</c:v>
                </c:pt>
                <c:pt idx="384">
                  <c:v>0.20930650000000001</c:v>
                </c:pt>
                <c:pt idx="385">
                  <c:v>-1.662237</c:v>
                </c:pt>
                <c:pt idx="386">
                  <c:v>-1.0176499999999999</c:v>
                </c:pt>
                <c:pt idx="387">
                  <c:v>0.98310129999999996</c:v>
                </c:pt>
                <c:pt idx="388">
                  <c:v>1.6049690000000001</c:v>
                </c:pt>
                <c:pt idx="389">
                  <c:v>0.94394049999999996</c:v>
                </c:pt>
                <c:pt idx="390">
                  <c:v>0.31765310000000002</c:v>
                </c:pt>
                <c:pt idx="391">
                  <c:v>-0.45384200000000002</c:v>
                </c:pt>
                <c:pt idx="392">
                  <c:v>-0.72617299999999996</c:v>
                </c:pt>
                <c:pt idx="393">
                  <c:v>0.31472099999999997</c:v>
                </c:pt>
                <c:pt idx="394">
                  <c:v>1.70825</c:v>
                </c:pt>
                <c:pt idx="395">
                  <c:v>2.4823680000000001</c:v>
                </c:pt>
                <c:pt idx="396">
                  <c:v>2.1288179999999999</c:v>
                </c:pt>
                <c:pt idx="397">
                  <c:v>1.4893209999999999</c:v>
                </c:pt>
                <c:pt idx="398">
                  <c:v>1.364708</c:v>
                </c:pt>
                <c:pt idx="399">
                  <c:v>0.90334170000000003</c:v>
                </c:pt>
                <c:pt idx="400">
                  <c:v>7.7924460000000001E-2</c:v>
                </c:pt>
                <c:pt idx="401">
                  <c:v>-0.53254460000000003</c:v>
                </c:pt>
                <c:pt idx="402">
                  <c:v>-0.1058823</c:v>
                </c:pt>
                <c:pt idx="403">
                  <c:v>1.1639139999999999</c:v>
                </c:pt>
                <c:pt idx="404">
                  <c:v>1.130646</c:v>
                </c:pt>
                <c:pt idx="405">
                  <c:v>9.7112290000000004E-2</c:v>
                </c:pt>
                <c:pt idx="406">
                  <c:v>-0.14192399999999999</c:v>
                </c:pt>
                <c:pt idx="407">
                  <c:v>0.40423819999999999</c:v>
                </c:pt>
                <c:pt idx="408">
                  <c:v>1.465743</c:v>
                </c:pt>
                <c:pt idx="409">
                  <c:v>2.4698509999999998</c:v>
                </c:pt>
                <c:pt idx="410">
                  <c:v>2.6830850000000002</c:v>
                </c:pt>
                <c:pt idx="411">
                  <c:v>2.2612429999999999</c:v>
                </c:pt>
                <c:pt idx="412">
                  <c:v>0.87306830000000002</c:v>
                </c:pt>
                <c:pt idx="413">
                  <c:v>-0.72025790000000001</c:v>
                </c:pt>
                <c:pt idx="414">
                  <c:v>-0.20417160000000001</c:v>
                </c:pt>
                <c:pt idx="415">
                  <c:v>0.65346389999999999</c:v>
                </c:pt>
                <c:pt idx="416">
                  <c:v>-0.72443409999999997</c:v>
                </c:pt>
                <c:pt idx="417">
                  <c:v>-1.6697649999999999</c:v>
                </c:pt>
                <c:pt idx="418">
                  <c:v>-0.17576739999999999</c:v>
                </c:pt>
                <c:pt idx="419">
                  <c:v>1.6223129999999999</c:v>
                </c:pt>
                <c:pt idx="420">
                  <c:v>1.5668280000000001</c:v>
                </c:pt>
                <c:pt idx="421">
                  <c:v>0.15042910000000001</c:v>
                </c:pt>
                <c:pt idx="422">
                  <c:v>-0.2427879</c:v>
                </c:pt>
                <c:pt idx="423">
                  <c:v>0.69124450000000004</c:v>
                </c:pt>
                <c:pt idx="424">
                  <c:v>1.1731400000000001</c:v>
                </c:pt>
                <c:pt idx="425">
                  <c:v>1.2777590000000001</c:v>
                </c:pt>
                <c:pt idx="426">
                  <c:v>1.382001</c:v>
                </c:pt>
                <c:pt idx="427">
                  <c:v>0.96410390000000001</c:v>
                </c:pt>
                <c:pt idx="428">
                  <c:v>0.20857390000000001</c:v>
                </c:pt>
                <c:pt idx="429">
                  <c:v>-0.37390489999999998</c:v>
                </c:pt>
                <c:pt idx="430">
                  <c:v>-0.36768919999999999</c:v>
                </c:pt>
                <c:pt idx="431">
                  <c:v>0.82869789999999999</c:v>
                </c:pt>
                <c:pt idx="432">
                  <c:v>2.3478119999999998</c:v>
                </c:pt>
                <c:pt idx="433">
                  <c:v>1.7824530000000001</c:v>
                </c:pt>
                <c:pt idx="434">
                  <c:v>0.17460800000000001</c:v>
                </c:pt>
                <c:pt idx="435">
                  <c:v>-4.1562370000000001E-3</c:v>
                </c:pt>
                <c:pt idx="436">
                  <c:v>0.76002970000000003</c:v>
                </c:pt>
                <c:pt idx="437">
                  <c:v>1.425144</c:v>
                </c:pt>
                <c:pt idx="438">
                  <c:v>1.47468</c:v>
                </c:pt>
                <c:pt idx="439">
                  <c:v>1.5298389999999999</c:v>
                </c:pt>
                <c:pt idx="440">
                  <c:v>1.7191639999999999</c:v>
                </c:pt>
                <c:pt idx="441">
                  <c:v>0.84615419999999997</c:v>
                </c:pt>
                <c:pt idx="442">
                  <c:v>-0.35177239999999999</c:v>
                </c:pt>
                <c:pt idx="443">
                  <c:v>-0.72973969999999999</c:v>
                </c:pt>
                <c:pt idx="444">
                  <c:v>-0.56651359999999995</c:v>
                </c:pt>
                <c:pt idx="445">
                  <c:v>-0.18674360000000001</c:v>
                </c:pt>
                <c:pt idx="446">
                  <c:v>0.29804829999999999</c:v>
                </c:pt>
                <c:pt idx="447">
                  <c:v>1.190828</c:v>
                </c:pt>
                <c:pt idx="448">
                  <c:v>1.8297909999999999</c:v>
                </c:pt>
                <c:pt idx="449">
                  <c:v>1.2025870000000001</c:v>
                </c:pt>
                <c:pt idx="450">
                  <c:v>0.84588490000000005</c:v>
                </c:pt>
                <c:pt idx="451">
                  <c:v>1.2713829999999999</c:v>
                </c:pt>
                <c:pt idx="452">
                  <c:v>0.87099749999999998</c:v>
                </c:pt>
                <c:pt idx="453">
                  <c:v>0.76534040000000003</c:v>
                </c:pt>
                <c:pt idx="454">
                  <c:v>1.633972</c:v>
                </c:pt>
                <c:pt idx="455">
                  <c:v>1.0796699999999999</c:v>
                </c:pt>
                <c:pt idx="456">
                  <c:v>-0.94116659999999996</c:v>
                </c:pt>
                <c:pt idx="457">
                  <c:v>-2.011161</c:v>
                </c:pt>
                <c:pt idx="458">
                  <c:v>-1.4892129999999999</c:v>
                </c:pt>
                <c:pt idx="459">
                  <c:v>-1.0293920000000001</c:v>
                </c:pt>
                <c:pt idx="460">
                  <c:v>-1.7939160000000001</c:v>
                </c:pt>
                <c:pt idx="461">
                  <c:v>-2.0083739999999999</c:v>
                </c:pt>
                <c:pt idx="462">
                  <c:v>-0.64021859999999997</c:v>
                </c:pt>
                <c:pt idx="463">
                  <c:v>0.10097689999999999</c:v>
                </c:pt>
                <c:pt idx="464">
                  <c:v>-0.18873519999999999</c:v>
                </c:pt>
                <c:pt idx="465">
                  <c:v>8.1983970000000003E-2</c:v>
                </c:pt>
                <c:pt idx="466">
                  <c:v>0.71553520000000004</c:v>
                </c:pt>
                <c:pt idx="467">
                  <c:v>1.2632479999999999</c:v>
                </c:pt>
                <c:pt idx="468">
                  <c:v>1.348015</c:v>
                </c:pt>
                <c:pt idx="469">
                  <c:v>0.38999660000000003</c:v>
                </c:pt>
                <c:pt idx="470">
                  <c:v>-0.52067699999999995</c:v>
                </c:pt>
                <c:pt idx="471">
                  <c:v>-0.45248149999999998</c:v>
                </c:pt>
                <c:pt idx="472">
                  <c:v>-2.7018549999999999E-2</c:v>
                </c:pt>
                <c:pt idx="473">
                  <c:v>0.263212</c:v>
                </c:pt>
                <c:pt idx="474">
                  <c:v>0.5684669</c:v>
                </c:pt>
                <c:pt idx="475">
                  <c:v>0.70168260000000005</c:v>
                </c:pt>
                <c:pt idx="476">
                  <c:v>3.680129E-2</c:v>
                </c:pt>
                <c:pt idx="477">
                  <c:v>-0.79090720000000003</c:v>
                </c:pt>
                <c:pt idx="478">
                  <c:v>-0.6418066</c:v>
                </c:pt>
                <c:pt idx="479">
                  <c:v>8.7337819999999997E-2</c:v>
                </c:pt>
                <c:pt idx="480">
                  <c:v>0.33739390000000002</c:v>
                </c:pt>
                <c:pt idx="481">
                  <c:v>-8.7306560000000005E-2</c:v>
                </c:pt>
                <c:pt idx="482">
                  <c:v>-0.22973209999999999</c:v>
                </c:pt>
                <c:pt idx="483">
                  <c:v>0.50253429999999999</c:v>
                </c:pt>
                <c:pt idx="484">
                  <c:v>1.372884</c:v>
                </c:pt>
                <c:pt idx="485">
                  <c:v>1.3750089999999999</c:v>
                </c:pt>
                <c:pt idx="486">
                  <c:v>0.73283160000000003</c:v>
                </c:pt>
                <c:pt idx="487">
                  <c:v>0.52811839999999999</c:v>
                </c:pt>
                <c:pt idx="488">
                  <c:v>0.1100069</c:v>
                </c:pt>
                <c:pt idx="489">
                  <c:v>-1.1511420000000001</c:v>
                </c:pt>
                <c:pt idx="490">
                  <c:v>-1.5778840000000001</c:v>
                </c:pt>
                <c:pt idx="491">
                  <c:v>-0.64068250000000004</c:v>
                </c:pt>
                <c:pt idx="492">
                  <c:v>0.25797049999999999</c:v>
                </c:pt>
                <c:pt idx="493">
                  <c:v>0.4891354</c:v>
                </c:pt>
                <c:pt idx="494">
                  <c:v>0.67205630000000005</c:v>
                </c:pt>
                <c:pt idx="495">
                  <c:v>0.82214920000000002</c:v>
                </c:pt>
                <c:pt idx="496">
                  <c:v>9.2966569999999998E-2</c:v>
                </c:pt>
                <c:pt idx="497">
                  <c:v>-0.69668419999999998</c:v>
                </c:pt>
                <c:pt idx="498">
                  <c:v>-0.38957989999999998</c:v>
                </c:pt>
                <c:pt idx="499">
                  <c:v>-9.1871099999999997E-2</c:v>
                </c:pt>
                <c:pt idx="500">
                  <c:v>-0.82466349999999999</c:v>
                </c:pt>
                <c:pt idx="501">
                  <c:v>-0.90989609999999999</c:v>
                </c:pt>
                <c:pt idx="502">
                  <c:v>0.31851849999999998</c:v>
                </c:pt>
                <c:pt idx="503">
                  <c:v>0.50979600000000003</c:v>
                </c:pt>
                <c:pt idx="504">
                  <c:v>-0.29867830000000001</c:v>
                </c:pt>
                <c:pt idx="505">
                  <c:v>-0.72658440000000002</c:v>
                </c:pt>
                <c:pt idx="506">
                  <c:v>-0.89847220000000005</c:v>
                </c:pt>
                <c:pt idx="507">
                  <c:v>-0.48839969999999999</c:v>
                </c:pt>
                <c:pt idx="508">
                  <c:v>0.4683599</c:v>
                </c:pt>
                <c:pt idx="509">
                  <c:v>1.541633</c:v>
                </c:pt>
                <c:pt idx="510">
                  <c:v>2.235055</c:v>
                </c:pt>
                <c:pt idx="511">
                  <c:v>1.874177</c:v>
                </c:pt>
                <c:pt idx="512">
                  <c:v>0.38412449999999998</c:v>
                </c:pt>
                <c:pt idx="513">
                  <c:v>-0.82882900000000004</c:v>
                </c:pt>
                <c:pt idx="514">
                  <c:v>-0.49853540000000002</c:v>
                </c:pt>
                <c:pt idx="515">
                  <c:v>-0.1493477</c:v>
                </c:pt>
                <c:pt idx="516">
                  <c:v>-0.72419129999999998</c:v>
                </c:pt>
                <c:pt idx="517">
                  <c:v>-1.1351340000000001</c:v>
                </c:pt>
                <c:pt idx="518">
                  <c:v>-0.89855450000000003</c:v>
                </c:pt>
                <c:pt idx="519">
                  <c:v>-0.26987349999999999</c:v>
                </c:pt>
                <c:pt idx="520">
                  <c:v>7.9801399999999995E-2</c:v>
                </c:pt>
                <c:pt idx="521">
                  <c:v>-0.33204939999999999</c:v>
                </c:pt>
                <c:pt idx="522">
                  <c:v>-0.54167290000000001</c:v>
                </c:pt>
                <c:pt idx="523">
                  <c:v>0.47097090000000003</c:v>
                </c:pt>
                <c:pt idx="524">
                  <c:v>0.98654730000000002</c:v>
                </c:pt>
                <c:pt idx="525">
                  <c:v>-0.12902520000000001</c:v>
                </c:pt>
                <c:pt idx="526">
                  <c:v>-0.53366979999999997</c:v>
                </c:pt>
                <c:pt idx="527">
                  <c:v>0.52000869999999999</c:v>
                </c:pt>
                <c:pt idx="528">
                  <c:v>0.77825279999999997</c:v>
                </c:pt>
                <c:pt idx="529">
                  <c:v>0.34526960000000001</c:v>
                </c:pt>
                <c:pt idx="530">
                  <c:v>0.55479619999999996</c:v>
                </c:pt>
                <c:pt idx="531">
                  <c:v>-0.16289880000000001</c:v>
                </c:pt>
                <c:pt idx="532">
                  <c:v>-1.4266810000000001</c:v>
                </c:pt>
                <c:pt idx="533">
                  <c:v>-0.91949309999999995</c:v>
                </c:pt>
                <c:pt idx="534">
                  <c:v>-0.31131259999999999</c:v>
                </c:pt>
                <c:pt idx="535">
                  <c:v>-0.50406759999999995</c:v>
                </c:pt>
                <c:pt idx="536">
                  <c:v>0.1761537</c:v>
                </c:pt>
                <c:pt idx="537">
                  <c:v>0.59814040000000002</c:v>
                </c:pt>
                <c:pt idx="538">
                  <c:v>-0.18392069999999999</c:v>
                </c:pt>
                <c:pt idx="539">
                  <c:v>-8.0278440000000006E-2</c:v>
                </c:pt>
                <c:pt idx="540">
                  <c:v>1.199594</c:v>
                </c:pt>
                <c:pt idx="541">
                  <c:v>1.4832510000000001</c:v>
                </c:pt>
                <c:pt idx="542">
                  <c:v>1.532179</c:v>
                </c:pt>
                <c:pt idx="543">
                  <c:v>2.6960730000000002</c:v>
                </c:pt>
                <c:pt idx="544">
                  <c:v>1.991414</c:v>
                </c:pt>
                <c:pt idx="545">
                  <c:v>-1.271666</c:v>
                </c:pt>
                <c:pt idx="546">
                  <c:v>-3.1507019999999999</c:v>
                </c:pt>
                <c:pt idx="547">
                  <c:v>-2.759398</c:v>
                </c:pt>
                <c:pt idx="548">
                  <c:v>-2.193953</c:v>
                </c:pt>
                <c:pt idx="549">
                  <c:v>-1.6422939999999999</c:v>
                </c:pt>
                <c:pt idx="550">
                  <c:v>-1.017692</c:v>
                </c:pt>
                <c:pt idx="551">
                  <c:v>-0.97657799999999995</c:v>
                </c:pt>
                <c:pt idx="552">
                  <c:v>-6.0614500000000002E-2</c:v>
                </c:pt>
                <c:pt idx="553">
                  <c:v>1.501835</c:v>
                </c:pt>
                <c:pt idx="554">
                  <c:v>1.8238570000000001</c:v>
                </c:pt>
                <c:pt idx="555">
                  <c:v>2.2768769999999998</c:v>
                </c:pt>
                <c:pt idx="556">
                  <c:v>2.744103</c:v>
                </c:pt>
                <c:pt idx="557">
                  <c:v>1.8460589999999999</c:v>
                </c:pt>
                <c:pt idx="558">
                  <c:v>0.91567670000000001</c:v>
                </c:pt>
                <c:pt idx="559">
                  <c:v>0.73115030000000003</c:v>
                </c:pt>
                <c:pt idx="560">
                  <c:v>0.32010149999999998</c:v>
                </c:pt>
                <c:pt idx="561">
                  <c:v>-0.39985179999999998</c:v>
                </c:pt>
                <c:pt idx="562">
                  <c:v>8.0473249999999996E-2</c:v>
                </c:pt>
                <c:pt idx="563">
                  <c:v>1.08291</c:v>
                </c:pt>
                <c:pt idx="564">
                  <c:v>0.60948279999999999</c:v>
                </c:pt>
                <c:pt idx="565">
                  <c:v>-0.63679419999999998</c:v>
                </c:pt>
                <c:pt idx="566">
                  <c:v>-1.074621</c:v>
                </c:pt>
                <c:pt idx="567">
                  <c:v>-0.1187544</c:v>
                </c:pt>
                <c:pt idx="568">
                  <c:v>1.14951</c:v>
                </c:pt>
                <c:pt idx="569">
                  <c:v>1.3373440000000001</c:v>
                </c:pt>
              </c:numCache>
            </c:numRef>
          </c:xVal>
          <c:yVal>
            <c:numRef>
              <c:f>'HBM IV Curves Data'!$AE$5:$AE$574</c:f>
              <c:numCache>
                <c:formatCode>General</c:formatCode>
                <c:ptCount val="570"/>
                <c:pt idx="0">
                  <c:v>0.3020949</c:v>
                </c:pt>
                <c:pt idx="1">
                  <c:v>0.29949029999999999</c:v>
                </c:pt>
                <c:pt idx="2">
                  <c:v>0.29325780000000001</c:v>
                </c:pt>
                <c:pt idx="3">
                  <c:v>0.281667</c:v>
                </c:pt>
                <c:pt idx="4">
                  <c:v>0.27642410000000001</c:v>
                </c:pt>
                <c:pt idx="5">
                  <c:v>0.28648600000000002</c:v>
                </c:pt>
                <c:pt idx="6">
                  <c:v>0.29711799999999999</c:v>
                </c:pt>
                <c:pt idx="7">
                  <c:v>0.29390149999999998</c:v>
                </c:pt>
                <c:pt idx="8">
                  <c:v>0.28060869999999999</c:v>
                </c:pt>
                <c:pt idx="9">
                  <c:v>0.27474090000000001</c:v>
                </c:pt>
                <c:pt idx="10">
                  <c:v>0.28047090000000002</c:v>
                </c:pt>
                <c:pt idx="11">
                  <c:v>0.288989</c:v>
                </c:pt>
                <c:pt idx="12">
                  <c:v>0.29714099999999999</c:v>
                </c:pt>
                <c:pt idx="13">
                  <c:v>0.2982379</c:v>
                </c:pt>
                <c:pt idx="14">
                  <c:v>0.2931395</c:v>
                </c:pt>
                <c:pt idx="15">
                  <c:v>0.29167530000000003</c:v>
                </c:pt>
                <c:pt idx="16">
                  <c:v>0.28625119999999998</c:v>
                </c:pt>
                <c:pt idx="17">
                  <c:v>0.2701596</c:v>
                </c:pt>
                <c:pt idx="18">
                  <c:v>0.25681310000000002</c:v>
                </c:pt>
                <c:pt idx="19">
                  <c:v>0.25602900000000001</c:v>
                </c:pt>
                <c:pt idx="20">
                  <c:v>0.26272220000000002</c:v>
                </c:pt>
                <c:pt idx="21">
                  <c:v>0.262322</c:v>
                </c:pt>
                <c:pt idx="22">
                  <c:v>0.25162800000000002</c:v>
                </c:pt>
                <c:pt idx="23">
                  <c:v>0.25639679999999998</c:v>
                </c:pt>
                <c:pt idx="24">
                  <c:v>0.27799869999999999</c:v>
                </c:pt>
                <c:pt idx="25">
                  <c:v>0.2793138</c:v>
                </c:pt>
                <c:pt idx="26">
                  <c:v>0.26072849999999997</c:v>
                </c:pt>
                <c:pt idx="27">
                  <c:v>0.25390679999999999</c:v>
                </c:pt>
                <c:pt idx="28">
                  <c:v>0.26118859999999999</c:v>
                </c:pt>
                <c:pt idx="29">
                  <c:v>0.26368039999999998</c:v>
                </c:pt>
                <c:pt idx="30">
                  <c:v>0.25436579999999998</c:v>
                </c:pt>
                <c:pt idx="31">
                  <c:v>0.2382591</c:v>
                </c:pt>
                <c:pt idx="32">
                  <c:v>0.22561059999999999</c:v>
                </c:pt>
                <c:pt idx="33">
                  <c:v>0.2274968</c:v>
                </c:pt>
                <c:pt idx="34">
                  <c:v>0.23490150000000001</c:v>
                </c:pt>
                <c:pt idx="35">
                  <c:v>0.24053369999999999</c:v>
                </c:pt>
                <c:pt idx="36">
                  <c:v>0.2557799</c:v>
                </c:pt>
                <c:pt idx="37">
                  <c:v>0.26632990000000001</c:v>
                </c:pt>
                <c:pt idx="38">
                  <c:v>0.25372860000000003</c:v>
                </c:pt>
                <c:pt idx="39">
                  <c:v>0.23714959999999999</c:v>
                </c:pt>
                <c:pt idx="40">
                  <c:v>0.23563390000000001</c:v>
                </c:pt>
                <c:pt idx="41">
                  <c:v>0.2392019</c:v>
                </c:pt>
                <c:pt idx="42">
                  <c:v>0.232437</c:v>
                </c:pt>
                <c:pt idx="43">
                  <c:v>0.2287196</c:v>
                </c:pt>
                <c:pt idx="44">
                  <c:v>0.23916879999999999</c:v>
                </c:pt>
                <c:pt idx="45">
                  <c:v>0.24137259999999999</c:v>
                </c:pt>
                <c:pt idx="46">
                  <c:v>0.23301910000000001</c:v>
                </c:pt>
                <c:pt idx="47">
                  <c:v>0.23030970000000001</c:v>
                </c:pt>
                <c:pt idx="48">
                  <c:v>0.2268801</c:v>
                </c:pt>
                <c:pt idx="49">
                  <c:v>0.22446360000000001</c:v>
                </c:pt>
                <c:pt idx="50">
                  <c:v>0.2283985</c:v>
                </c:pt>
                <c:pt idx="51">
                  <c:v>0.2243636</c:v>
                </c:pt>
                <c:pt idx="52">
                  <c:v>0.21583540000000001</c:v>
                </c:pt>
                <c:pt idx="53">
                  <c:v>0.21438409999999999</c:v>
                </c:pt>
                <c:pt idx="54">
                  <c:v>0.21371670000000001</c:v>
                </c:pt>
                <c:pt idx="55">
                  <c:v>0.20960529999999999</c:v>
                </c:pt>
                <c:pt idx="56">
                  <c:v>0.1968734</c:v>
                </c:pt>
                <c:pt idx="57">
                  <c:v>0.1836411</c:v>
                </c:pt>
                <c:pt idx="58">
                  <c:v>0.19109010000000001</c:v>
                </c:pt>
                <c:pt idx="59">
                  <c:v>0.20702000000000001</c:v>
                </c:pt>
                <c:pt idx="60">
                  <c:v>0.21302740000000001</c:v>
                </c:pt>
                <c:pt idx="61">
                  <c:v>0.21382860000000001</c:v>
                </c:pt>
                <c:pt idx="62">
                  <c:v>0.20444670000000001</c:v>
                </c:pt>
                <c:pt idx="63">
                  <c:v>0.19060779999999999</c:v>
                </c:pt>
                <c:pt idx="64">
                  <c:v>0.1930095</c:v>
                </c:pt>
                <c:pt idx="65">
                  <c:v>0.1987206</c:v>
                </c:pt>
                <c:pt idx="66">
                  <c:v>0.1935355</c:v>
                </c:pt>
                <c:pt idx="67">
                  <c:v>0.1917787</c:v>
                </c:pt>
                <c:pt idx="68">
                  <c:v>0.1974062</c:v>
                </c:pt>
                <c:pt idx="69">
                  <c:v>0.2003665</c:v>
                </c:pt>
                <c:pt idx="70">
                  <c:v>0.18939310000000001</c:v>
                </c:pt>
                <c:pt idx="71">
                  <c:v>0.17666490000000001</c:v>
                </c:pt>
                <c:pt idx="72">
                  <c:v>0.191196</c:v>
                </c:pt>
                <c:pt idx="73">
                  <c:v>0.21146590000000001</c:v>
                </c:pt>
                <c:pt idx="74">
                  <c:v>0.20093810000000001</c:v>
                </c:pt>
                <c:pt idx="75">
                  <c:v>0.18270800000000001</c:v>
                </c:pt>
                <c:pt idx="76">
                  <c:v>0.18925710000000001</c:v>
                </c:pt>
                <c:pt idx="77">
                  <c:v>0.20104949999999999</c:v>
                </c:pt>
                <c:pt idx="78">
                  <c:v>0.19301299999999999</c:v>
                </c:pt>
                <c:pt idx="79">
                  <c:v>0.18488830000000001</c:v>
                </c:pt>
                <c:pt idx="80">
                  <c:v>0.18852379999999999</c:v>
                </c:pt>
                <c:pt idx="81">
                  <c:v>0.18125050000000001</c:v>
                </c:pt>
                <c:pt idx="82">
                  <c:v>0.16527500000000001</c:v>
                </c:pt>
                <c:pt idx="83">
                  <c:v>0.17234379999999999</c:v>
                </c:pt>
                <c:pt idx="84">
                  <c:v>0.19622100000000001</c:v>
                </c:pt>
                <c:pt idx="85">
                  <c:v>0.1986175</c:v>
                </c:pt>
                <c:pt idx="86">
                  <c:v>0.18239820000000001</c:v>
                </c:pt>
                <c:pt idx="87">
                  <c:v>0.17476659999999999</c:v>
                </c:pt>
                <c:pt idx="88">
                  <c:v>0.1802318</c:v>
                </c:pt>
                <c:pt idx="89">
                  <c:v>0.18519289999999999</c:v>
                </c:pt>
                <c:pt idx="90">
                  <c:v>0.17659369999999999</c:v>
                </c:pt>
                <c:pt idx="91">
                  <c:v>0.1670751</c:v>
                </c:pt>
                <c:pt idx="92">
                  <c:v>0.17341139999999999</c:v>
                </c:pt>
                <c:pt idx="93">
                  <c:v>0.1817966</c:v>
                </c:pt>
                <c:pt idx="94">
                  <c:v>0.17690310000000001</c:v>
                </c:pt>
                <c:pt idx="95">
                  <c:v>0.16969100000000001</c:v>
                </c:pt>
                <c:pt idx="96">
                  <c:v>0.16673270000000001</c:v>
                </c:pt>
                <c:pt idx="97">
                  <c:v>0.16227369999999999</c:v>
                </c:pt>
                <c:pt idx="98">
                  <c:v>0.159026</c:v>
                </c:pt>
                <c:pt idx="99">
                  <c:v>0.1559642</c:v>
                </c:pt>
                <c:pt idx="100">
                  <c:v>0.1566949</c:v>
                </c:pt>
                <c:pt idx="101">
                  <c:v>0.1659341</c:v>
                </c:pt>
                <c:pt idx="102">
                  <c:v>0.16945470000000001</c:v>
                </c:pt>
                <c:pt idx="103">
                  <c:v>0.1627432</c:v>
                </c:pt>
                <c:pt idx="104">
                  <c:v>0.1598696</c:v>
                </c:pt>
                <c:pt idx="105">
                  <c:v>0.16602520000000001</c:v>
                </c:pt>
                <c:pt idx="106">
                  <c:v>0.16780010000000001</c:v>
                </c:pt>
                <c:pt idx="107">
                  <c:v>0.1590675</c:v>
                </c:pt>
                <c:pt idx="108">
                  <c:v>0.15304490000000001</c:v>
                </c:pt>
                <c:pt idx="109">
                  <c:v>0.1530716</c:v>
                </c:pt>
                <c:pt idx="110">
                  <c:v>0.14989350000000001</c:v>
                </c:pt>
                <c:pt idx="111">
                  <c:v>0.14607220000000001</c:v>
                </c:pt>
                <c:pt idx="112">
                  <c:v>0.15187970000000001</c:v>
                </c:pt>
                <c:pt idx="113">
                  <c:v>0.1595801</c:v>
                </c:pt>
                <c:pt idx="114">
                  <c:v>0.153776</c:v>
                </c:pt>
                <c:pt idx="115">
                  <c:v>0.1443132</c:v>
                </c:pt>
                <c:pt idx="116">
                  <c:v>0.14562839999999999</c:v>
                </c:pt>
                <c:pt idx="117">
                  <c:v>0.14505760000000001</c:v>
                </c:pt>
                <c:pt idx="118">
                  <c:v>0.1311261</c:v>
                </c:pt>
                <c:pt idx="119">
                  <c:v>0.12596570000000001</c:v>
                </c:pt>
                <c:pt idx="120">
                  <c:v>0.14541119999999999</c:v>
                </c:pt>
                <c:pt idx="121">
                  <c:v>0.16063530000000001</c:v>
                </c:pt>
                <c:pt idx="122">
                  <c:v>0.15533230000000001</c:v>
                </c:pt>
                <c:pt idx="123">
                  <c:v>0.1482831</c:v>
                </c:pt>
                <c:pt idx="124">
                  <c:v>0.1463023</c:v>
                </c:pt>
                <c:pt idx="125">
                  <c:v>0.1439627</c:v>
                </c:pt>
                <c:pt idx="126">
                  <c:v>0.1368048</c:v>
                </c:pt>
                <c:pt idx="127">
                  <c:v>0.13507040000000001</c:v>
                </c:pt>
                <c:pt idx="128">
                  <c:v>0.14779980000000001</c:v>
                </c:pt>
                <c:pt idx="129">
                  <c:v>0.15146789999999999</c:v>
                </c:pt>
                <c:pt idx="130">
                  <c:v>0.140844</c:v>
                </c:pt>
                <c:pt idx="131">
                  <c:v>0.13982430000000001</c:v>
                </c:pt>
                <c:pt idx="132">
                  <c:v>0.14221929999999999</c:v>
                </c:pt>
                <c:pt idx="133">
                  <c:v>0.1345102</c:v>
                </c:pt>
                <c:pt idx="134">
                  <c:v>0.13075539999999999</c:v>
                </c:pt>
                <c:pt idx="135">
                  <c:v>0.13961999999999999</c:v>
                </c:pt>
                <c:pt idx="136">
                  <c:v>0.1500698</c:v>
                </c:pt>
                <c:pt idx="137">
                  <c:v>0.15004780000000001</c:v>
                </c:pt>
                <c:pt idx="138">
                  <c:v>0.13859920000000001</c:v>
                </c:pt>
                <c:pt idx="139">
                  <c:v>0.1245617</c:v>
                </c:pt>
                <c:pt idx="140">
                  <c:v>0.120384</c:v>
                </c:pt>
                <c:pt idx="141">
                  <c:v>0.1268137</c:v>
                </c:pt>
                <c:pt idx="142">
                  <c:v>0.13190959999999999</c:v>
                </c:pt>
                <c:pt idx="143">
                  <c:v>0.13198029999999999</c:v>
                </c:pt>
                <c:pt idx="144">
                  <c:v>0.13037080000000001</c:v>
                </c:pt>
                <c:pt idx="145">
                  <c:v>0.13286439999999999</c:v>
                </c:pt>
                <c:pt idx="146">
                  <c:v>0.1360287</c:v>
                </c:pt>
                <c:pt idx="147">
                  <c:v>0.1283369</c:v>
                </c:pt>
                <c:pt idx="148">
                  <c:v>0.119572</c:v>
                </c:pt>
                <c:pt idx="149">
                  <c:v>0.1224234</c:v>
                </c:pt>
                <c:pt idx="150">
                  <c:v>0.1230562</c:v>
                </c:pt>
                <c:pt idx="151">
                  <c:v>0.11292870000000001</c:v>
                </c:pt>
                <c:pt idx="152">
                  <c:v>0.1101292</c:v>
                </c:pt>
                <c:pt idx="153">
                  <c:v>0.1179185</c:v>
                </c:pt>
                <c:pt idx="154">
                  <c:v>0.12015430000000001</c:v>
                </c:pt>
                <c:pt idx="155">
                  <c:v>0.1192231</c:v>
                </c:pt>
                <c:pt idx="156">
                  <c:v>0.123152</c:v>
                </c:pt>
                <c:pt idx="157">
                  <c:v>0.12843640000000001</c:v>
                </c:pt>
                <c:pt idx="158">
                  <c:v>0.12851560000000001</c:v>
                </c:pt>
                <c:pt idx="159">
                  <c:v>0.12407360000000001</c:v>
                </c:pt>
                <c:pt idx="160">
                  <c:v>0.1246858</c:v>
                </c:pt>
                <c:pt idx="161">
                  <c:v>0.1274612</c:v>
                </c:pt>
                <c:pt idx="162">
                  <c:v>0.1220454</c:v>
                </c:pt>
                <c:pt idx="163">
                  <c:v>0.11326360000000001</c:v>
                </c:pt>
                <c:pt idx="164">
                  <c:v>0.1147913</c:v>
                </c:pt>
                <c:pt idx="165">
                  <c:v>0.12536140000000001</c:v>
                </c:pt>
                <c:pt idx="166">
                  <c:v>0.1212501</c:v>
                </c:pt>
                <c:pt idx="167">
                  <c:v>0.1025657</c:v>
                </c:pt>
                <c:pt idx="168">
                  <c:v>0.1042806</c:v>
                </c:pt>
                <c:pt idx="169">
                  <c:v>0.123184</c:v>
                </c:pt>
                <c:pt idx="170">
                  <c:v>0.12537670000000001</c:v>
                </c:pt>
                <c:pt idx="171">
                  <c:v>0.11890489999999999</c:v>
                </c:pt>
                <c:pt idx="172">
                  <c:v>0.1230067</c:v>
                </c:pt>
                <c:pt idx="173">
                  <c:v>0.12817490000000001</c:v>
                </c:pt>
                <c:pt idx="174">
                  <c:v>0.12145980000000001</c:v>
                </c:pt>
                <c:pt idx="175">
                  <c:v>9.9713720000000006E-2</c:v>
                </c:pt>
                <c:pt idx="176">
                  <c:v>8.110887E-2</c:v>
                </c:pt>
                <c:pt idx="177">
                  <c:v>8.8931109999999994E-2</c:v>
                </c:pt>
                <c:pt idx="178">
                  <c:v>0.1129918</c:v>
                </c:pt>
                <c:pt idx="179">
                  <c:v>0.1216173</c:v>
                </c:pt>
                <c:pt idx="180">
                  <c:v>0.10813059999999999</c:v>
                </c:pt>
                <c:pt idx="181">
                  <c:v>9.8519679999999998E-2</c:v>
                </c:pt>
                <c:pt idx="182">
                  <c:v>0.1005547</c:v>
                </c:pt>
                <c:pt idx="183">
                  <c:v>0.1041745</c:v>
                </c:pt>
                <c:pt idx="184">
                  <c:v>0.1124161</c:v>
                </c:pt>
                <c:pt idx="185">
                  <c:v>0.11597499999999999</c:v>
                </c:pt>
                <c:pt idx="186">
                  <c:v>0.1046376</c:v>
                </c:pt>
                <c:pt idx="187">
                  <c:v>9.3494629999999995E-2</c:v>
                </c:pt>
                <c:pt idx="188">
                  <c:v>9.216307E-2</c:v>
                </c:pt>
                <c:pt idx="189">
                  <c:v>9.6155829999999998E-2</c:v>
                </c:pt>
                <c:pt idx="190">
                  <c:v>0.1007358</c:v>
                </c:pt>
                <c:pt idx="191">
                  <c:v>9.8532709999999996E-2</c:v>
                </c:pt>
                <c:pt idx="192">
                  <c:v>9.2573470000000005E-2</c:v>
                </c:pt>
                <c:pt idx="193">
                  <c:v>9.5369910000000002E-2</c:v>
                </c:pt>
                <c:pt idx="194">
                  <c:v>0.10455059999999999</c:v>
                </c:pt>
                <c:pt idx="195">
                  <c:v>0.1087679</c:v>
                </c:pt>
                <c:pt idx="196">
                  <c:v>0.1038234</c:v>
                </c:pt>
                <c:pt idx="197">
                  <c:v>9.3164860000000002E-2</c:v>
                </c:pt>
                <c:pt idx="198">
                  <c:v>8.7923050000000003E-2</c:v>
                </c:pt>
                <c:pt idx="199">
                  <c:v>9.2948240000000001E-2</c:v>
                </c:pt>
                <c:pt idx="200">
                  <c:v>9.4015070000000006E-2</c:v>
                </c:pt>
                <c:pt idx="201">
                  <c:v>8.0540420000000001E-2</c:v>
                </c:pt>
                <c:pt idx="202">
                  <c:v>6.8750500000000006E-2</c:v>
                </c:pt>
                <c:pt idx="203">
                  <c:v>7.9315159999999996E-2</c:v>
                </c:pt>
                <c:pt idx="204">
                  <c:v>9.6338080000000006E-2</c:v>
                </c:pt>
                <c:pt idx="205">
                  <c:v>9.0048119999999995E-2</c:v>
                </c:pt>
                <c:pt idx="206">
                  <c:v>7.3887789999999995E-2</c:v>
                </c:pt>
                <c:pt idx="207">
                  <c:v>7.2566080000000005E-2</c:v>
                </c:pt>
                <c:pt idx="208">
                  <c:v>7.9038150000000001E-2</c:v>
                </c:pt>
                <c:pt idx="209">
                  <c:v>8.5070469999999995E-2</c:v>
                </c:pt>
                <c:pt idx="210">
                  <c:v>8.9733170000000001E-2</c:v>
                </c:pt>
                <c:pt idx="211">
                  <c:v>9.3584840000000002E-2</c:v>
                </c:pt>
                <c:pt idx="212">
                  <c:v>9.9624740000000003E-2</c:v>
                </c:pt>
                <c:pt idx="213">
                  <c:v>9.5127020000000007E-2</c:v>
                </c:pt>
                <c:pt idx="214">
                  <c:v>7.3582419999999996E-2</c:v>
                </c:pt>
                <c:pt idx="215">
                  <c:v>6.2713210000000005E-2</c:v>
                </c:pt>
                <c:pt idx="216">
                  <c:v>8.1408350000000004E-2</c:v>
                </c:pt>
                <c:pt idx="217">
                  <c:v>9.9500959999999999E-2</c:v>
                </c:pt>
                <c:pt idx="218">
                  <c:v>8.8582859999999999E-2</c:v>
                </c:pt>
                <c:pt idx="219">
                  <c:v>7.746169E-2</c:v>
                </c:pt>
                <c:pt idx="220">
                  <c:v>8.4508730000000004E-2</c:v>
                </c:pt>
                <c:pt idx="221">
                  <c:v>8.0026719999999996E-2</c:v>
                </c:pt>
                <c:pt idx="222">
                  <c:v>6.6254090000000002E-2</c:v>
                </c:pt>
                <c:pt idx="223">
                  <c:v>6.8108009999999997E-2</c:v>
                </c:pt>
                <c:pt idx="224">
                  <c:v>7.6899380000000003E-2</c:v>
                </c:pt>
                <c:pt idx="225">
                  <c:v>7.7593789999999996E-2</c:v>
                </c:pt>
                <c:pt idx="226">
                  <c:v>7.0678160000000004E-2</c:v>
                </c:pt>
                <c:pt idx="227">
                  <c:v>6.3681810000000005E-2</c:v>
                </c:pt>
                <c:pt idx="228">
                  <c:v>6.5370650000000002E-2</c:v>
                </c:pt>
                <c:pt idx="229">
                  <c:v>7.44639E-2</c:v>
                </c:pt>
                <c:pt idx="230">
                  <c:v>7.8861310000000004E-2</c:v>
                </c:pt>
                <c:pt idx="231">
                  <c:v>7.2563619999999995E-2</c:v>
                </c:pt>
                <c:pt idx="232">
                  <c:v>6.6852930000000005E-2</c:v>
                </c:pt>
                <c:pt idx="233">
                  <c:v>7.1778889999999998E-2</c:v>
                </c:pt>
                <c:pt idx="234">
                  <c:v>7.316259E-2</c:v>
                </c:pt>
                <c:pt idx="235">
                  <c:v>5.945698E-2</c:v>
                </c:pt>
                <c:pt idx="236">
                  <c:v>4.7466639999999997E-2</c:v>
                </c:pt>
                <c:pt idx="237">
                  <c:v>5.41863E-2</c:v>
                </c:pt>
                <c:pt idx="238">
                  <c:v>6.8917820000000005E-2</c:v>
                </c:pt>
                <c:pt idx="239">
                  <c:v>7.471854E-2</c:v>
                </c:pt>
                <c:pt idx="240">
                  <c:v>7.4082430000000005E-2</c:v>
                </c:pt>
                <c:pt idx="241">
                  <c:v>7.5952190000000003E-2</c:v>
                </c:pt>
                <c:pt idx="242">
                  <c:v>8.2442840000000003E-2</c:v>
                </c:pt>
                <c:pt idx="243">
                  <c:v>8.373187E-2</c:v>
                </c:pt>
                <c:pt idx="244">
                  <c:v>7.6031550000000003E-2</c:v>
                </c:pt>
                <c:pt idx="245">
                  <c:v>7.0283890000000002E-2</c:v>
                </c:pt>
                <c:pt idx="246">
                  <c:v>6.4880080000000007E-2</c:v>
                </c:pt>
                <c:pt idx="247">
                  <c:v>5.5987380000000003E-2</c:v>
                </c:pt>
                <c:pt idx="248">
                  <c:v>5.3817629999999998E-2</c:v>
                </c:pt>
                <c:pt idx="249">
                  <c:v>6.048133E-2</c:v>
                </c:pt>
                <c:pt idx="250">
                  <c:v>6.4908019999999997E-2</c:v>
                </c:pt>
                <c:pt idx="251">
                  <c:v>6.4755489999999999E-2</c:v>
                </c:pt>
                <c:pt idx="252">
                  <c:v>6.4795259999999993E-2</c:v>
                </c:pt>
                <c:pt idx="253">
                  <c:v>6.4261540000000006E-2</c:v>
                </c:pt>
                <c:pt idx="254">
                  <c:v>6.6671869999999994E-2</c:v>
                </c:pt>
                <c:pt idx="255">
                  <c:v>6.9344630000000004E-2</c:v>
                </c:pt>
                <c:pt idx="256">
                  <c:v>6.0287090000000002E-2</c:v>
                </c:pt>
                <c:pt idx="257">
                  <c:v>4.9208880000000003E-2</c:v>
                </c:pt>
                <c:pt idx="258">
                  <c:v>4.97726E-2</c:v>
                </c:pt>
                <c:pt idx="259">
                  <c:v>5.5353529999999998E-2</c:v>
                </c:pt>
                <c:pt idx="260">
                  <c:v>6.2820520000000005E-2</c:v>
                </c:pt>
                <c:pt idx="261">
                  <c:v>7.1511790000000006E-2</c:v>
                </c:pt>
                <c:pt idx="262">
                  <c:v>7.1058029999999994E-2</c:v>
                </c:pt>
                <c:pt idx="263">
                  <c:v>6.3100160000000002E-2</c:v>
                </c:pt>
                <c:pt idx="264">
                  <c:v>6.0092479999999997E-2</c:v>
                </c:pt>
                <c:pt idx="265">
                  <c:v>6.2534199999999998E-2</c:v>
                </c:pt>
                <c:pt idx="266">
                  <c:v>6.624497E-2</c:v>
                </c:pt>
                <c:pt idx="267">
                  <c:v>6.5997459999999994E-2</c:v>
                </c:pt>
                <c:pt idx="268">
                  <c:v>6.109171E-2</c:v>
                </c:pt>
                <c:pt idx="269">
                  <c:v>5.5523599999999999E-2</c:v>
                </c:pt>
                <c:pt idx="270">
                  <c:v>4.7423010000000002E-2</c:v>
                </c:pt>
                <c:pt idx="271">
                  <c:v>4.6231759999999997E-2</c:v>
                </c:pt>
                <c:pt idx="272">
                  <c:v>5.4275410000000003E-2</c:v>
                </c:pt>
                <c:pt idx="273">
                  <c:v>5.6761730000000003E-2</c:v>
                </c:pt>
                <c:pt idx="274">
                  <c:v>5.9317479999999999E-2</c:v>
                </c:pt>
                <c:pt idx="275">
                  <c:v>7.045034E-2</c:v>
                </c:pt>
                <c:pt idx="276">
                  <c:v>7.9125150000000005E-2</c:v>
                </c:pt>
                <c:pt idx="277">
                  <c:v>7.5282329999999995E-2</c:v>
                </c:pt>
                <c:pt idx="278">
                  <c:v>6.5040349999999997E-2</c:v>
                </c:pt>
                <c:pt idx="279">
                  <c:v>6.1548029999999997E-2</c:v>
                </c:pt>
                <c:pt idx="280">
                  <c:v>6.3062869999999993E-2</c:v>
                </c:pt>
                <c:pt idx="281">
                  <c:v>6.2648270000000006E-2</c:v>
                </c:pt>
                <c:pt idx="282">
                  <c:v>5.8233399999999998E-2</c:v>
                </c:pt>
                <c:pt idx="283">
                  <c:v>4.946859E-2</c:v>
                </c:pt>
                <c:pt idx="284">
                  <c:v>4.4104909999999997E-2</c:v>
                </c:pt>
                <c:pt idx="285">
                  <c:v>4.435741E-2</c:v>
                </c:pt>
                <c:pt idx="286">
                  <c:v>4.6357349999999999E-2</c:v>
                </c:pt>
                <c:pt idx="287">
                  <c:v>5.2680079999999997E-2</c:v>
                </c:pt>
                <c:pt idx="288">
                  <c:v>6.4473219999999998E-2</c:v>
                </c:pt>
                <c:pt idx="289">
                  <c:v>7.278772E-2</c:v>
                </c:pt>
                <c:pt idx="290">
                  <c:v>6.1000319999999997E-2</c:v>
                </c:pt>
                <c:pt idx="291">
                  <c:v>3.8030609999999999E-2</c:v>
                </c:pt>
                <c:pt idx="292">
                  <c:v>3.6388549999999999E-2</c:v>
                </c:pt>
                <c:pt idx="293">
                  <c:v>5.5514330000000001E-2</c:v>
                </c:pt>
                <c:pt idx="294">
                  <c:v>6.6456970000000004E-2</c:v>
                </c:pt>
                <c:pt idx="295">
                  <c:v>6.3536289999999995E-2</c:v>
                </c:pt>
                <c:pt idx="296">
                  <c:v>6.1124449999999997E-2</c:v>
                </c:pt>
                <c:pt idx="297">
                  <c:v>5.9075009999999997E-2</c:v>
                </c:pt>
                <c:pt idx="298">
                  <c:v>5.2038899999999999E-2</c:v>
                </c:pt>
                <c:pt idx="299">
                  <c:v>4.8808709999999998E-2</c:v>
                </c:pt>
                <c:pt idx="300">
                  <c:v>5.7659750000000003E-2</c:v>
                </c:pt>
                <c:pt idx="301">
                  <c:v>6.6629850000000004E-2</c:v>
                </c:pt>
                <c:pt idx="302">
                  <c:v>5.7581670000000001E-2</c:v>
                </c:pt>
                <c:pt idx="303">
                  <c:v>4.3610580000000003E-2</c:v>
                </c:pt>
                <c:pt idx="304">
                  <c:v>4.8377709999999997E-2</c:v>
                </c:pt>
                <c:pt idx="305">
                  <c:v>5.8032830000000001E-2</c:v>
                </c:pt>
                <c:pt idx="306">
                  <c:v>5.3987239999999999E-2</c:v>
                </c:pt>
                <c:pt idx="307">
                  <c:v>4.6979590000000002E-2</c:v>
                </c:pt>
                <c:pt idx="308">
                  <c:v>5.0166189999999999E-2</c:v>
                </c:pt>
                <c:pt idx="309">
                  <c:v>6.0079149999999998E-2</c:v>
                </c:pt>
                <c:pt idx="310">
                  <c:v>5.7541670000000003E-2</c:v>
                </c:pt>
                <c:pt idx="311">
                  <c:v>4.0054340000000001E-2</c:v>
                </c:pt>
                <c:pt idx="312">
                  <c:v>3.2510509999999999E-2</c:v>
                </c:pt>
                <c:pt idx="313">
                  <c:v>4.1885539999999999E-2</c:v>
                </c:pt>
                <c:pt idx="314">
                  <c:v>4.9582000000000001E-2</c:v>
                </c:pt>
                <c:pt idx="315">
                  <c:v>4.0802199999999997E-2</c:v>
                </c:pt>
                <c:pt idx="316">
                  <c:v>2.5881520000000002E-2</c:v>
                </c:pt>
                <c:pt idx="317">
                  <c:v>3.2954240000000003E-2</c:v>
                </c:pt>
                <c:pt idx="318">
                  <c:v>5.3866839999999999E-2</c:v>
                </c:pt>
                <c:pt idx="319">
                  <c:v>5.551706E-2</c:v>
                </c:pt>
                <c:pt idx="320">
                  <c:v>4.7581850000000002E-2</c:v>
                </c:pt>
                <c:pt idx="321">
                  <c:v>4.2166420000000003E-2</c:v>
                </c:pt>
                <c:pt idx="322">
                  <c:v>2.9972329999999998E-2</c:v>
                </c:pt>
                <c:pt idx="323">
                  <c:v>2.6974729999999999E-2</c:v>
                </c:pt>
                <c:pt idx="324">
                  <c:v>4.0927619999999998E-2</c:v>
                </c:pt>
                <c:pt idx="325">
                  <c:v>5.3391139999999997E-2</c:v>
                </c:pt>
                <c:pt idx="326">
                  <c:v>5.5671789999999999E-2</c:v>
                </c:pt>
                <c:pt idx="327">
                  <c:v>4.9350869999999998E-2</c:v>
                </c:pt>
                <c:pt idx="328">
                  <c:v>4.2280989999999997E-2</c:v>
                </c:pt>
                <c:pt idx="329">
                  <c:v>4.0517940000000002E-2</c:v>
                </c:pt>
                <c:pt idx="330">
                  <c:v>3.8842219999999997E-2</c:v>
                </c:pt>
                <c:pt idx="331">
                  <c:v>3.1982450000000003E-2</c:v>
                </c:pt>
                <c:pt idx="332">
                  <c:v>2.63719E-2</c:v>
                </c:pt>
                <c:pt idx="333">
                  <c:v>3.7227290000000003E-2</c:v>
                </c:pt>
                <c:pt idx="334">
                  <c:v>5.3995509999999997E-2</c:v>
                </c:pt>
                <c:pt idx="335">
                  <c:v>5.280456E-2</c:v>
                </c:pt>
                <c:pt idx="336">
                  <c:v>4.4473409999999998E-2</c:v>
                </c:pt>
                <c:pt idx="337">
                  <c:v>4.5386049999999997E-2</c:v>
                </c:pt>
                <c:pt idx="338">
                  <c:v>5.0079369999999998E-2</c:v>
                </c:pt>
                <c:pt idx="339">
                  <c:v>5.1219559999999997E-2</c:v>
                </c:pt>
                <c:pt idx="340">
                  <c:v>5.2316729999999999E-2</c:v>
                </c:pt>
                <c:pt idx="341">
                  <c:v>5.5621259999999999E-2</c:v>
                </c:pt>
                <c:pt idx="342">
                  <c:v>5.193917E-2</c:v>
                </c:pt>
                <c:pt idx="343">
                  <c:v>4.1731400000000002E-2</c:v>
                </c:pt>
                <c:pt idx="344">
                  <c:v>3.2756279999999999E-2</c:v>
                </c:pt>
                <c:pt idx="345">
                  <c:v>2.7981610000000001E-2</c:v>
                </c:pt>
                <c:pt idx="346">
                  <c:v>3.183619E-2</c:v>
                </c:pt>
                <c:pt idx="347">
                  <c:v>3.6455880000000003E-2</c:v>
                </c:pt>
                <c:pt idx="348">
                  <c:v>3.193153E-2</c:v>
                </c:pt>
                <c:pt idx="349">
                  <c:v>2.635699E-2</c:v>
                </c:pt>
                <c:pt idx="350">
                  <c:v>2.1202490000000001E-2</c:v>
                </c:pt>
                <c:pt idx="351">
                  <c:v>1.51932E-2</c:v>
                </c:pt>
                <c:pt idx="352">
                  <c:v>2.504379E-2</c:v>
                </c:pt>
                <c:pt idx="353">
                  <c:v>4.7176339999999997E-2</c:v>
                </c:pt>
                <c:pt idx="354">
                  <c:v>5.5200970000000002E-2</c:v>
                </c:pt>
                <c:pt idx="355">
                  <c:v>4.8928100000000002E-2</c:v>
                </c:pt>
                <c:pt idx="356">
                  <c:v>4.3156510000000002E-2</c:v>
                </c:pt>
                <c:pt idx="357">
                  <c:v>4.2316230000000003E-2</c:v>
                </c:pt>
                <c:pt idx="358">
                  <c:v>4.3361789999999997E-2</c:v>
                </c:pt>
                <c:pt idx="359">
                  <c:v>3.9184980000000001E-2</c:v>
                </c:pt>
                <c:pt idx="360">
                  <c:v>3.6779970000000002E-2</c:v>
                </c:pt>
                <c:pt idx="361">
                  <c:v>4.5540440000000001E-2</c:v>
                </c:pt>
                <c:pt idx="362">
                  <c:v>5.0156970000000002E-2</c:v>
                </c:pt>
                <c:pt idx="363">
                  <c:v>3.8401520000000001E-2</c:v>
                </c:pt>
                <c:pt idx="364">
                  <c:v>2.600763E-2</c:v>
                </c:pt>
                <c:pt idx="365">
                  <c:v>2.8159360000000001E-2</c:v>
                </c:pt>
                <c:pt idx="366">
                  <c:v>3.5150599999999997E-2</c:v>
                </c:pt>
                <c:pt idx="367">
                  <c:v>3.3187950000000001E-2</c:v>
                </c:pt>
                <c:pt idx="368">
                  <c:v>2.6200520000000001E-2</c:v>
                </c:pt>
                <c:pt idx="369">
                  <c:v>2.663333E-2</c:v>
                </c:pt>
                <c:pt idx="370">
                  <c:v>2.950531E-2</c:v>
                </c:pt>
                <c:pt idx="371">
                  <c:v>2.5681030000000001E-2</c:v>
                </c:pt>
                <c:pt idx="372">
                  <c:v>2.6554410000000001E-2</c:v>
                </c:pt>
                <c:pt idx="373">
                  <c:v>2.986946E-2</c:v>
                </c:pt>
                <c:pt idx="374">
                  <c:v>2.6929979999999999E-2</c:v>
                </c:pt>
                <c:pt idx="375">
                  <c:v>3.090613E-2</c:v>
                </c:pt>
                <c:pt idx="376">
                  <c:v>4.3544520000000003E-2</c:v>
                </c:pt>
                <c:pt idx="377">
                  <c:v>4.7102680000000001E-2</c:v>
                </c:pt>
                <c:pt idx="378">
                  <c:v>3.4642230000000003E-2</c:v>
                </c:pt>
                <c:pt idx="379">
                  <c:v>2.2095610000000002E-2</c:v>
                </c:pt>
                <c:pt idx="380">
                  <c:v>2.6035969999999999E-2</c:v>
                </c:pt>
                <c:pt idx="381">
                  <c:v>3.3831899999999998E-2</c:v>
                </c:pt>
                <c:pt idx="382">
                  <c:v>2.6558410000000001E-2</c:v>
                </c:pt>
                <c:pt idx="383">
                  <c:v>1.8359380000000002E-2</c:v>
                </c:pt>
                <c:pt idx="384">
                  <c:v>2.4540449999999998E-2</c:v>
                </c:pt>
                <c:pt idx="385">
                  <c:v>3.3860410000000001E-2</c:v>
                </c:pt>
                <c:pt idx="386">
                  <c:v>3.428486E-2</c:v>
                </c:pt>
                <c:pt idx="387">
                  <c:v>2.6971350000000002E-2</c:v>
                </c:pt>
                <c:pt idx="388">
                  <c:v>2.4239670000000001E-2</c:v>
                </c:pt>
                <c:pt idx="389">
                  <c:v>3.1154479999999998E-2</c:v>
                </c:pt>
                <c:pt idx="390">
                  <c:v>3.3126360000000001E-2</c:v>
                </c:pt>
                <c:pt idx="391">
                  <c:v>2.4973459999999999E-2</c:v>
                </c:pt>
                <c:pt idx="392">
                  <c:v>2.3782190000000002E-2</c:v>
                </c:pt>
                <c:pt idx="393">
                  <c:v>3.1879280000000003E-2</c:v>
                </c:pt>
                <c:pt idx="394">
                  <c:v>3.0487630000000002E-2</c:v>
                </c:pt>
                <c:pt idx="395">
                  <c:v>2.009325E-2</c:v>
                </c:pt>
                <c:pt idx="396">
                  <c:v>1.8851730000000001E-2</c:v>
                </c:pt>
                <c:pt idx="397">
                  <c:v>2.2364740000000001E-2</c:v>
                </c:pt>
                <c:pt idx="398">
                  <c:v>1.9148950000000001E-2</c:v>
                </c:pt>
                <c:pt idx="399">
                  <c:v>2.2111229999999999E-2</c:v>
                </c:pt>
                <c:pt idx="400">
                  <c:v>3.7026959999999998E-2</c:v>
                </c:pt>
                <c:pt idx="401">
                  <c:v>4.8155780000000002E-2</c:v>
                </c:pt>
                <c:pt idx="402">
                  <c:v>4.6313100000000003E-2</c:v>
                </c:pt>
                <c:pt idx="403">
                  <c:v>3.7110770000000001E-2</c:v>
                </c:pt>
                <c:pt idx="404">
                  <c:v>2.9309990000000001E-2</c:v>
                </c:pt>
                <c:pt idx="405">
                  <c:v>2.8936980000000001E-2</c:v>
                </c:pt>
                <c:pt idx="406">
                  <c:v>3.6291799999999999E-2</c:v>
                </c:pt>
                <c:pt idx="407">
                  <c:v>4.003752E-2</c:v>
                </c:pt>
                <c:pt idx="408">
                  <c:v>3.5802349999999997E-2</c:v>
                </c:pt>
                <c:pt idx="409">
                  <c:v>2.7188090000000002E-2</c:v>
                </c:pt>
                <c:pt idx="410">
                  <c:v>1.900023E-2</c:v>
                </c:pt>
                <c:pt idx="411">
                  <c:v>2.4791879999999999E-2</c:v>
                </c:pt>
                <c:pt idx="412">
                  <c:v>3.3579940000000003E-2</c:v>
                </c:pt>
                <c:pt idx="413">
                  <c:v>3.2473580000000002E-2</c:v>
                </c:pt>
                <c:pt idx="414">
                  <c:v>3.2450850000000003E-2</c:v>
                </c:pt>
                <c:pt idx="415">
                  <c:v>2.6722119999999999E-2</c:v>
                </c:pt>
                <c:pt idx="416">
                  <c:v>1.8361369999999998E-2</c:v>
                </c:pt>
                <c:pt idx="417">
                  <c:v>2.3691E-2</c:v>
                </c:pt>
                <c:pt idx="418">
                  <c:v>2.655136E-2</c:v>
                </c:pt>
                <c:pt idx="419">
                  <c:v>1.4164970000000001E-2</c:v>
                </c:pt>
                <c:pt idx="420">
                  <c:v>7.5904320000000003E-3</c:v>
                </c:pt>
                <c:pt idx="421">
                  <c:v>1.934222E-2</c:v>
                </c:pt>
                <c:pt idx="422">
                  <c:v>3.153562E-2</c:v>
                </c:pt>
                <c:pt idx="423">
                  <c:v>2.9418819999999998E-2</c:v>
                </c:pt>
                <c:pt idx="424">
                  <c:v>2.3040970000000001E-2</c:v>
                </c:pt>
                <c:pt idx="425">
                  <c:v>2.2580119999999999E-2</c:v>
                </c:pt>
                <c:pt idx="426">
                  <c:v>1.9089499999999999E-2</c:v>
                </c:pt>
                <c:pt idx="427">
                  <c:v>1.1006190000000001E-2</c:v>
                </c:pt>
                <c:pt idx="428">
                  <c:v>9.9984340000000005E-3</c:v>
                </c:pt>
                <c:pt idx="429">
                  <c:v>1.471897E-2</c:v>
                </c:pt>
                <c:pt idx="430">
                  <c:v>1.670377E-2</c:v>
                </c:pt>
                <c:pt idx="431">
                  <c:v>1.713027E-2</c:v>
                </c:pt>
                <c:pt idx="432">
                  <c:v>1.6279729999999999E-2</c:v>
                </c:pt>
                <c:pt idx="433">
                  <c:v>1.302647E-2</c:v>
                </c:pt>
                <c:pt idx="434">
                  <c:v>1.70995E-2</c:v>
                </c:pt>
                <c:pt idx="435">
                  <c:v>2.201053E-2</c:v>
                </c:pt>
                <c:pt idx="436">
                  <c:v>1.6043399999999999E-2</c:v>
                </c:pt>
                <c:pt idx="437">
                  <c:v>1.7040880000000001E-2</c:v>
                </c:pt>
                <c:pt idx="438">
                  <c:v>2.5810090000000001E-2</c:v>
                </c:pt>
                <c:pt idx="439">
                  <c:v>2.1327309999999999E-2</c:v>
                </c:pt>
                <c:pt idx="440">
                  <c:v>1.4606539999999999E-2</c:v>
                </c:pt>
                <c:pt idx="441">
                  <c:v>2.436344E-2</c:v>
                </c:pt>
                <c:pt idx="442">
                  <c:v>3.1928339999999999E-2</c:v>
                </c:pt>
                <c:pt idx="443">
                  <c:v>2.344185E-2</c:v>
                </c:pt>
                <c:pt idx="444">
                  <c:v>2.1506979999999998E-2</c:v>
                </c:pt>
                <c:pt idx="445">
                  <c:v>3.0226989999999999E-2</c:v>
                </c:pt>
                <c:pt idx="446">
                  <c:v>2.7954920000000001E-2</c:v>
                </c:pt>
                <c:pt idx="447">
                  <c:v>1.648556E-2</c:v>
                </c:pt>
                <c:pt idx="448">
                  <c:v>1.920842E-2</c:v>
                </c:pt>
                <c:pt idx="449">
                  <c:v>3.5335650000000003E-2</c:v>
                </c:pt>
                <c:pt idx="450">
                  <c:v>3.4584150000000001E-2</c:v>
                </c:pt>
                <c:pt idx="451">
                  <c:v>1.4798789999999999E-2</c:v>
                </c:pt>
                <c:pt idx="452">
                  <c:v>6.4416680000000002E-3</c:v>
                </c:pt>
                <c:pt idx="453">
                  <c:v>1.3953129999999999E-2</c:v>
                </c:pt>
                <c:pt idx="454">
                  <c:v>1.7296160000000001E-2</c:v>
                </c:pt>
                <c:pt idx="455">
                  <c:v>1.428696E-2</c:v>
                </c:pt>
                <c:pt idx="456">
                  <c:v>1.877566E-2</c:v>
                </c:pt>
                <c:pt idx="457">
                  <c:v>3.191049E-2</c:v>
                </c:pt>
                <c:pt idx="458">
                  <c:v>3.944624E-2</c:v>
                </c:pt>
                <c:pt idx="459">
                  <c:v>3.6537849999999997E-2</c:v>
                </c:pt>
                <c:pt idx="460">
                  <c:v>3.101727E-2</c:v>
                </c:pt>
                <c:pt idx="461">
                  <c:v>2.833399E-2</c:v>
                </c:pt>
                <c:pt idx="462">
                  <c:v>2.4777710000000001E-2</c:v>
                </c:pt>
                <c:pt idx="463">
                  <c:v>2.0225469999999999E-2</c:v>
                </c:pt>
                <c:pt idx="464">
                  <c:v>2.4048099999999999E-2</c:v>
                </c:pt>
                <c:pt idx="465">
                  <c:v>2.5486290000000002E-2</c:v>
                </c:pt>
                <c:pt idx="466">
                  <c:v>1.172259E-2</c:v>
                </c:pt>
                <c:pt idx="467">
                  <c:v>2.8090860000000001E-3</c:v>
                </c:pt>
                <c:pt idx="468">
                  <c:v>9.5478200000000003E-3</c:v>
                </c:pt>
                <c:pt idx="469">
                  <c:v>1.2559789999999999E-2</c:v>
                </c:pt>
                <c:pt idx="470">
                  <c:v>8.5346569999999993E-3</c:v>
                </c:pt>
                <c:pt idx="471">
                  <c:v>1.140976E-2</c:v>
                </c:pt>
                <c:pt idx="472">
                  <c:v>1.7429190000000001E-2</c:v>
                </c:pt>
                <c:pt idx="473">
                  <c:v>2.0280099999999999E-2</c:v>
                </c:pt>
                <c:pt idx="474">
                  <c:v>2.0020739999999999E-2</c:v>
                </c:pt>
                <c:pt idx="475">
                  <c:v>1.181894E-2</c:v>
                </c:pt>
                <c:pt idx="476">
                  <c:v>7.1482849999999999E-3</c:v>
                </c:pt>
                <c:pt idx="477">
                  <c:v>1.476192E-2</c:v>
                </c:pt>
                <c:pt idx="478">
                  <c:v>1.6383390000000001E-2</c:v>
                </c:pt>
                <c:pt idx="479">
                  <c:v>1.286843E-2</c:v>
                </c:pt>
                <c:pt idx="480">
                  <c:v>2.010553E-2</c:v>
                </c:pt>
                <c:pt idx="481">
                  <c:v>3.1981339999999997E-2</c:v>
                </c:pt>
                <c:pt idx="482">
                  <c:v>3.4591629999999998E-2</c:v>
                </c:pt>
                <c:pt idx="483">
                  <c:v>2.4726600000000001E-2</c:v>
                </c:pt>
                <c:pt idx="484">
                  <c:v>1.482256E-2</c:v>
                </c:pt>
                <c:pt idx="485">
                  <c:v>1.3829259999999999E-2</c:v>
                </c:pt>
                <c:pt idx="486">
                  <c:v>1.5843590000000001E-2</c:v>
                </c:pt>
                <c:pt idx="487">
                  <c:v>1.8190769999999998E-2</c:v>
                </c:pt>
                <c:pt idx="488">
                  <c:v>2.0858740000000001E-2</c:v>
                </c:pt>
                <c:pt idx="489">
                  <c:v>2.0479529999999999E-2</c:v>
                </c:pt>
                <c:pt idx="490">
                  <c:v>2.0911909999999999E-2</c:v>
                </c:pt>
                <c:pt idx="491">
                  <c:v>2.084186E-2</c:v>
                </c:pt>
                <c:pt idx="492">
                  <c:v>1.291817E-2</c:v>
                </c:pt>
                <c:pt idx="493">
                  <c:v>7.5054919999999999E-3</c:v>
                </c:pt>
                <c:pt idx="494">
                  <c:v>8.7121219999999992E-3</c:v>
                </c:pt>
                <c:pt idx="495">
                  <c:v>9.1258650000000004E-3</c:v>
                </c:pt>
                <c:pt idx="496">
                  <c:v>1.343578E-2</c:v>
                </c:pt>
                <c:pt idx="497">
                  <c:v>1.8215249999999999E-2</c:v>
                </c:pt>
                <c:pt idx="498">
                  <c:v>1.7026179999999998E-2</c:v>
                </c:pt>
                <c:pt idx="499">
                  <c:v>1.603802E-2</c:v>
                </c:pt>
                <c:pt idx="500">
                  <c:v>1.6015640000000001E-2</c:v>
                </c:pt>
                <c:pt idx="501">
                  <c:v>1.513076E-2</c:v>
                </c:pt>
                <c:pt idx="502">
                  <c:v>1.469023E-2</c:v>
                </c:pt>
                <c:pt idx="503">
                  <c:v>1.6877639999999999E-2</c:v>
                </c:pt>
                <c:pt idx="504">
                  <c:v>2.3363100000000001E-2</c:v>
                </c:pt>
                <c:pt idx="505">
                  <c:v>2.3756510000000002E-2</c:v>
                </c:pt>
                <c:pt idx="506">
                  <c:v>1.471805E-2</c:v>
                </c:pt>
                <c:pt idx="507">
                  <c:v>9.8645030000000002E-3</c:v>
                </c:pt>
                <c:pt idx="508">
                  <c:v>1.3545099999999999E-2</c:v>
                </c:pt>
                <c:pt idx="509">
                  <c:v>1.6145940000000001E-2</c:v>
                </c:pt>
                <c:pt idx="510">
                  <c:v>8.2458700000000006E-3</c:v>
                </c:pt>
                <c:pt idx="511">
                  <c:v>-1.5167889999999999E-3</c:v>
                </c:pt>
                <c:pt idx="512">
                  <c:v>-8.9332319999999997E-4</c:v>
                </c:pt>
                <c:pt idx="513">
                  <c:v>4.9747460000000004E-3</c:v>
                </c:pt>
                <c:pt idx="514">
                  <c:v>5.6868550000000002E-3</c:v>
                </c:pt>
                <c:pt idx="515">
                  <c:v>4.077827E-3</c:v>
                </c:pt>
                <c:pt idx="516">
                  <c:v>1.242097E-2</c:v>
                </c:pt>
                <c:pt idx="517">
                  <c:v>1.90338E-2</c:v>
                </c:pt>
                <c:pt idx="518">
                  <c:v>9.0604350000000004E-3</c:v>
                </c:pt>
                <c:pt idx="519">
                  <c:v>-3.7297300000000002E-4</c:v>
                </c:pt>
                <c:pt idx="520">
                  <c:v>3.671887E-3</c:v>
                </c:pt>
                <c:pt idx="521">
                  <c:v>1.04601E-2</c:v>
                </c:pt>
                <c:pt idx="522">
                  <c:v>1.038758E-2</c:v>
                </c:pt>
                <c:pt idx="523">
                  <c:v>6.2283679999999998E-3</c:v>
                </c:pt>
                <c:pt idx="524">
                  <c:v>9.4136319999999999E-3</c:v>
                </c:pt>
                <c:pt idx="525">
                  <c:v>2.241313E-2</c:v>
                </c:pt>
                <c:pt idx="526">
                  <c:v>3.0332109999999999E-2</c:v>
                </c:pt>
                <c:pt idx="527">
                  <c:v>2.9419520000000001E-2</c:v>
                </c:pt>
                <c:pt idx="528">
                  <c:v>2.5442510000000002E-2</c:v>
                </c:pt>
                <c:pt idx="529">
                  <c:v>1.6734010000000001E-2</c:v>
                </c:pt>
                <c:pt idx="530">
                  <c:v>1.128461E-2</c:v>
                </c:pt>
                <c:pt idx="531">
                  <c:v>1.251296E-2</c:v>
                </c:pt>
                <c:pt idx="532">
                  <c:v>8.4259609999999992E-3</c:v>
                </c:pt>
                <c:pt idx="533">
                  <c:v>1.945362E-3</c:v>
                </c:pt>
                <c:pt idx="534">
                  <c:v>7.0395409999999999E-3</c:v>
                </c:pt>
                <c:pt idx="535">
                  <c:v>1.787615E-2</c:v>
                </c:pt>
                <c:pt idx="536">
                  <c:v>1.7061610000000001E-2</c:v>
                </c:pt>
                <c:pt idx="537">
                  <c:v>9.4096010000000001E-3</c:v>
                </c:pt>
                <c:pt idx="538">
                  <c:v>2.7372899999999999E-3</c:v>
                </c:pt>
                <c:pt idx="539">
                  <c:v>-5.6245210000000004E-3</c:v>
                </c:pt>
                <c:pt idx="540">
                  <c:v>-3.8320189999999999E-3</c:v>
                </c:pt>
                <c:pt idx="541">
                  <c:v>7.9654770000000003E-3</c:v>
                </c:pt>
                <c:pt idx="542">
                  <c:v>1.344469E-2</c:v>
                </c:pt>
                <c:pt idx="543">
                  <c:v>9.0488889999999992E-3</c:v>
                </c:pt>
                <c:pt idx="544">
                  <c:v>1.388186E-3</c:v>
                </c:pt>
                <c:pt idx="545">
                  <c:v>8.2643549999999993E-3</c:v>
                </c:pt>
                <c:pt idx="546">
                  <c:v>2.5306800000000001E-2</c:v>
                </c:pt>
                <c:pt idx="547">
                  <c:v>2.2726699999999999E-2</c:v>
                </c:pt>
                <c:pt idx="548">
                  <c:v>1.3890619999999999E-2</c:v>
                </c:pt>
                <c:pt idx="549">
                  <c:v>2.1643720000000002E-2</c:v>
                </c:pt>
                <c:pt idx="550">
                  <c:v>2.7565429999999998E-2</c:v>
                </c:pt>
                <c:pt idx="551">
                  <c:v>2.4978219999999999E-2</c:v>
                </c:pt>
                <c:pt idx="552">
                  <c:v>2.1003810000000001E-2</c:v>
                </c:pt>
                <c:pt idx="553">
                  <c:v>1.362033E-2</c:v>
                </c:pt>
                <c:pt idx="554">
                  <c:v>1.001147E-2</c:v>
                </c:pt>
                <c:pt idx="555">
                  <c:v>1.2421140000000001E-2</c:v>
                </c:pt>
                <c:pt idx="556">
                  <c:v>1.3861419999999999E-2</c:v>
                </c:pt>
                <c:pt idx="557">
                  <c:v>1.497185E-2</c:v>
                </c:pt>
                <c:pt idx="558">
                  <c:v>1.5304069999999999E-2</c:v>
                </c:pt>
                <c:pt idx="559">
                  <c:v>1.851595E-2</c:v>
                </c:pt>
                <c:pt idx="560">
                  <c:v>2.777315E-2</c:v>
                </c:pt>
                <c:pt idx="561">
                  <c:v>2.5564360000000001E-2</c:v>
                </c:pt>
                <c:pt idx="562">
                  <c:v>4.9688450000000004E-3</c:v>
                </c:pt>
                <c:pt idx="563">
                  <c:v>-1.074808E-2</c:v>
                </c:pt>
                <c:pt idx="564">
                  <c:v>-3.9898249999999998E-3</c:v>
                </c:pt>
                <c:pt idx="565">
                  <c:v>1.2491210000000001E-2</c:v>
                </c:pt>
                <c:pt idx="566">
                  <c:v>1.395099E-2</c:v>
                </c:pt>
                <c:pt idx="567">
                  <c:v>5.3649320000000002E-3</c:v>
                </c:pt>
                <c:pt idx="568">
                  <c:v>7.5511140000000003E-3</c:v>
                </c:pt>
                <c:pt idx="569">
                  <c:v>1.462011E-2</c:v>
                </c:pt>
              </c:numCache>
            </c:numRef>
          </c:yVal>
          <c:smooth val="0"/>
        </c:ser>
        <c:ser>
          <c:idx val="15"/>
          <c:order val="15"/>
          <c:tx>
            <c:v>+500V (#16)</c:v>
          </c:tx>
          <c:spPr>
            <a:ln w="19050">
              <a:solidFill>
                <a:srgbClr val="0000FF"/>
              </a:solidFill>
            </a:ln>
          </c:spPr>
          <c:marker>
            <c:symbol val="none"/>
          </c:marker>
          <c:xVal>
            <c:numRef>
              <c:f>'HBM IV Curves Data'!$AF$5:$AF$574</c:f>
              <c:numCache>
                <c:formatCode>General</c:formatCode>
                <c:ptCount val="570"/>
                <c:pt idx="0">
                  <c:v>7.1683140000000006E-2</c:v>
                </c:pt>
                <c:pt idx="1">
                  <c:v>-0.39544010000000002</c:v>
                </c:pt>
                <c:pt idx="2">
                  <c:v>0.80729629999999997</c:v>
                </c:pt>
                <c:pt idx="3">
                  <c:v>2.0326780000000002</c:v>
                </c:pt>
                <c:pt idx="4">
                  <c:v>2.157241</c:v>
                </c:pt>
                <c:pt idx="5">
                  <c:v>1.525495</c:v>
                </c:pt>
                <c:pt idx="6">
                  <c:v>1.7183550000000001</c:v>
                </c:pt>
                <c:pt idx="7">
                  <c:v>3.3572820000000001</c:v>
                </c:pt>
                <c:pt idx="8">
                  <c:v>3.711792</c:v>
                </c:pt>
                <c:pt idx="9">
                  <c:v>2.139796</c:v>
                </c:pt>
                <c:pt idx="10">
                  <c:v>1.1451359999999999</c:v>
                </c:pt>
                <c:pt idx="11">
                  <c:v>0.69249329999999998</c:v>
                </c:pt>
                <c:pt idx="12">
                  <c:v>0.1557992</c:v>
                </c:pt>
                <c:pt idx="13">
                  <c:v>-2.012243E-2</c:v>
                </c:pt>
                <c:pt idx="14">
                  <c:v>-5.3515340000000002E-2</c:v>
                </c:pt>
                <c:pt idx="15">
                  <c:v>-0.2417009</c:v>
                </c:pt>
                <c:pt idx="16">
                  <c:v>-0.70621800000000001</c:v>
                </c:pt>
                <c:pt idx="17">
                  <c:v>-0.70622529999999994</c:v>
                </c:pt>
                <c:pt idx="18">
                  <c:v>0.50024060000000004</c:v>
                </c:pt>
                <c:pt idx="19">
                  <c:v>1.6282179999999999</c:v>
                </c:pt>
                <c:pt idx="20">
                  <c:v>1.781677</c:v>
                </c:pt>
                <c:pt idx="21">
                  <c:v>2.4848159999999999</c:v>
                </c:pt>
                <c:pt idx="22">
                  <c:v>3.8091499999999998</c:v>
                </c:pt>
                <c:pt idx="23">
                  <c:v>3.3715280000000001</c:v>
                </c:pt>
                <c:pt idx="24">
                  <c:v>1.4750939999999999</c:v>
                </c:pt>
                <c:pt idx="25">
                  <c:v>0.42163010000000001</c:v>
                </c:pt>
                <c:pt idx="26">
                  <c:v>0.16769120000000001</c:v>
                </c:pt>
                <c:pt idx="27">
                  <c:v>0.18937490000000001</c:v>
                </c:pt>
                <c:pt idx="28">
                  <c:v>0.64400919999999995</c:v>
                </c:pt>
                <c:pt idx="29">
                  <c:v>0.86064609999999997</c:v>
                </c:pt>
                <c:pt idx="30">
                  <c:v>0.92803999999999998</c:v>
                </c:pt>
                <c:pt idx="31">
                  <c:v>1.3109690000000001</c:v>
                </c:pt>
                <c:pt idx="32">
                  <c:v>1.176766</c:v>
                </c:pt>
                <c:pt idx="33">
                  <c:v>0.83926590000000001</c:v>
                </c:pt>
                <c:pt idx="34">
                  <c:v>1.5047740000000001</c:v>
                </c:pt>
                <c:pt idx="35">
                  <c:v>1.9663219999999999</c:v>
                </c:pt>
                <c:pt idx="36">
                  <c:v>0.71758100000000002</c:v>
                </c:pt>
                <c:pt idx="37">
                  <c:v>-1.0205740000000001</c:v>
                </c:pt>
                <c:pt idx="38">
                  <c:v>-1.3672789999999999</c:v>
                </c:pt>
                <c:pt idx="39">
                  <c:v>-0.37105139999999998</c:v>
                </c:pt>
                <c:pt idx="40">
                  <c:v>0.1207757</c:v>
                </c:pt>
                <c:pt idx="41">
                  <c:v>-0.45625120000000002</c:v>
                </c:pt>
                <c:pt idx="42">
                  <c:v>-0.66551070000000001</c:v>
                </c:pt>
                <c:pt idx="43">
                  <c:v>-0.71547079999999996</c:v>
                </c:pt>
                <c:pt idx="44">
                  <c:v>-1.1190089999999999</c:v>
                </c:pt>
                <c:pt idx="45">
                  <c:v>-0.85101130000000003</c:v>
                </c:pt>
                <c:pt idx="46">
                  <c:v>-0.50885530000000001</c:v>
                </c:pt>
                <c:pt idx="47">
                  <c:v>-1.0714520000000001</c:v>
                </c:pt>
                <c:pt idx="48">
                  <c:v>-1.1736359999999999</c:v>
                </c:pt>
                <c:pt idx="49">
                  <c:v>-3.010668E-2</c:v>
                </c:pt>
                <c:pt idx="50">
                  <c:v>0.31554840000000001</c:v>
                </c:pt>
                <c:pt idx="51">
                  <c:v>-0.7396066</c:v>
                </c:pt>
                <c:pt idx="52">
                  <c:v>-1.157103</c:v>
                </c:pt>
                <c:pt idx="53">
                  <c:v>-0.29593249999999999</c:v>
                </c:pt>
                <c:pt idx="54">
                  <c:v>0.89736700000000003</c:v>
                </c:pt>
                <c:pt idx="55">
                  <c:v>0.99915189999999998</c:v>
                </c:pt>
                <c:pt idx="56">
                  <c:v>2.4470490000000001E-2</c:v>
                </c:pt>
                <c:pt idx="57">
                  <c:v>-0.61323799999999995</c:v>
                </c:pt>
                <c:pt idx="58">
                  <c:v>-0.98603580000000002</c:v>
                </c:pt>
                <c:pt idx="59">
                  <c:v>-1.8596010000000001</c:v>
                </c:pt>
                <c:pt idx="60">
                  <c:v>-2.7833480000000002</c:v>
                </c:pt>
                <c:pt idx="61">
                  <c:v>-2.3364639999999999</c:v>
                </c:pt>
                <c:pt idx="62">
                  <c:v>-0.49979269999999998</c:v>
                </c:pt>
                <c:pt idx="63">
                  <c:v>1.0605960000000001</c:v>
                </c:pt>
                <c:pt idx="64">
                  <c:v>1.9408430000000001</c:v>
                </c:pt>
                <c:pt idx="65">
                  <c:v>2.5383040000000001</c:v>
                </c:pt>
                <c:pt idx="66">
                  <c:v>1.9526190000000001</c:v>
                </c:pt>
                <c:pt idx="67">
                  <c:v>0.42790319999999998</c:v>
                </c:pt>
                <c:pt idx="68">
                  <c:v>-0.13540350000000001</c:v>
                </c:pt>
                <c:pt idx="69">
                  <c:v>0.1468419</c:v>
                </c:pt>
                <c:pt idx="70">
                  <c:v>0.42230190000000001</c:v>
                </c:pt>
                <c:pt idx="71">
                  <c:v>0.60311320000000002</c:v>
                </c:pt>
                <c:pt idx="72">
                  <c:v>0.44786819999999999</c:v>
                </c:pt>
                <c:pt idx="73">
                  <c:v>0.60013649999999996</c:v>
                </c:pt>
                <c:pt idx="74">
                  <c:v>0.68122950000000004</c:v>
                </c:pt>
                <c:pt idx="75">
                  <c:v>-0.36539070000000001</c:v>
                </c:pt>
                <c:pt idx="76">
                  <c:v>-0.99777150000000003</c:v>
                </c:pt>
                <c:pt idx="77">
                  <c:v>-0.34057969999999999</c:v>
                </c:pt>
                <c:pt idx="78">
                  <c:v>0.30022470000000001</c:v>
                </c:pt>
                <c:pt idx="79">
                  <c:v>0.98992539999999996</c:v>
                </c:pt>
                <c:pt idx="80">
                  <c:v>1.6714549999999999</c:v>
                </c:pt>
                <c:pt idx="81">
                  <c:v>0.98769399999999996</c:v>
                </c:pt>
                <c:pt idx="82">
                  <c:v>-0.42369059999999997</c:v>
                </c:pt>
                <c:pt idx="83">
                  <c:v>-0.72469530000000004</c:v>
                </c:pt>
                <c:pt idx="84">
                  <c:v>0.42648209999999998</c:v>
                </c:pt>
                <c:pt idx="85">
                  <c:v>1.346587</c:v>
                </c:pt>
                <c:pt idx="86">
                  <c:v>0.67747979999999997</c:v>
                </c:pt>
                <c:pt idx="87">
                  <c:v>-2.8667700000000001E-2</c:v>
                </c:pt>
                <c:pt idx="88">
                  <c:v>0.44570900000000002</c:v>
                </c:pt>
                <c:pt idx="89">
                  <c:v>0.95098020000000005</c:v>
                </c:pt>
                <c:pt idx="90">
                  <c:v>0.80789200000000005</c:v>
                </c:pt>
                <c:pt idx="91">
                  <c:v>1.0281439999999999</c:v>
                </c:pt>
                <c:pt idx="92">
                  <c:v>1.57992</c:v>
                </c:pt>
                <c:pt idx="93">
                  <c:v>1.4803809999999999</c:v>
                </c:pt>
                <c:pt idx="94">
                  <c:v>1.9721120000000001</c:v>
                </c:pt>
                <c:pt idx="95">
                  <c:v>2.6963370000000002</c:v>
                </c:pt>
                <c:pt idx="96">
                  <c:v>1.798476</c:v>
                </c:pt>
                <c:pt idx="97">
                  <c:v>0.89298509999999998</c:v>
                </c:pt>
                <c:pt idx="98">
                  <c:v>0.68593479999999996</c:v>
                </c:pt>
                <c:pt idx="99">
                  <c:v>-7.017118E-2</c:v>
                </c:pt>
                <c:pt idx="100">
                  <c:v>-0.55246700000000004</c:v>
                </c:pt>
                <c:pt idx="101">
                  <c:v>-1.6333770000000001E-2</c:v>
                </c:pt>
                <c:pt idx="102">
                  <c:v>0.6855945</c:v>
                </c:pt>
                <c:pt idx="103">
                  <c:v>0.74454200000000004</c:v>
                </c:pt>
                <c:pt idx="104">
                  <c:v>5.2675909999999999E-2</c:v>
                </c:pt>
                <c:pt idx="105">
                  <c:v>-0.64814419999999995</c:v>
                </c:pt>
                <c:pt idx="106">
                  <c:v>-0.59582999999999997</c:v>
                </c:pt>
                <c:pt idx="107">
                  <c:v>0.1397333</c:v>
                </c:pt>
                <c:pt idx="108">
                  <c:v>0.61392360000000001</c:v>
                </c:pt>
                <c:pt idx="109">
                  <c:v>0.28999150000000001</c:v>
                </c:pt>
                <c:pt idx="110">
                  <c:v>0.35875059999999998</c:v>
                </c:pt>
                <c:pt idx="111">
                  <c:v>0.80025800000000002</c:v>
                </c:pt>
                <c:pt idx="112">
                  <c:v>0.459173</c:v>
                </c:pt>
                <c:pt idx="113">
                  <c:v>-1.833809E-3</c:v>
                </c:pt>
                <c:pt idx="114">
                  <c:v>7.1344439999999995E-2</c:v>
                </c:pt>
                <c:pt idx="115">
                  <c:v>0.61110509999999996</c:v>
                </c:pt>
                <c:pt idx="116">
                  <c:v>0.83822189999999996</c:v>
                </c:pt>
                <c:pt idx="117">
                  <c:v>-0.2912286</c:v>
                </c:pt>
                <c:pt idx="118">
                  <c:v>-1.4768490000000001</c:v>
                </c:pt>
                <c:pt idx="119">
                  <c:v>-1.3507439999999999</c:v>
                </c:pt>
                <c:pt idx="120">
                  <c:v>-0.7090341</c:v>
                </c:pt>
                <c:pt idx="121">
                  <c:v>0.14060239999999999</c:v>
                </c:pt>
                <c:pt idx="122">
                  <c:v>0.81918599999999997</c:v>
                </c:pt>
                <c:pt idx="123">
                  <c:v>0.36048540000000001</c:v>
                </c:pt>
                <c:pt idx="124">
                  <c:v>-0.20253350000000001</c:v>
                </c:pt>
                <c:pt idx="125">
                  <c:v>0.15976380000000001</c:v>
                </c:pt>
                <c:pt idx="126">
                  <c:v>0.67947570000000002</c:v>
                </c:pt>
                <c:pt idx="127">
                  <c:v>0.52860019999999996</c:v>
                </c:pt>
                <c:pt idx="128">
                  <c:v>-0.57384270000000004</c:v>
                </c:pt>
                <c:pt idx="129">
                  <c:v>-1.252615</c:v>
                </c:pt>
                <c:pt idx="130">
                  <c:v>-0.38235279999999999</c:v>
                </c:pt>
                <c:pt idx="131">
                  <c:v>0.92319030000000002</c:v>
                </c:pt>
                <c:pt idx="132">
                  <c:v>1.1772260000000001</c:v>
                </c:pt>
                <c:pt idx="133">
                  <c:v>-1.606366E-2</c:v>
                </c:pt>
                <c:pt idx="134">
                  <c:v>-0.85418000000000005</c:v>
                </c:pt>
                <c:pt idx="135">
                  <c:v>-0.55083990000000005</c:v>
                </c:pt>
                <c:pt idx="136">
                  <c:v>-0.23699990000000001</c:v>
                </c:pt>
                <c:pt idx="137">
                  <c:v>0.51757410000000004</c:v>
                </c:pt>
                <c:pt idx="138">
                  <c:v>1.4836339999999999</c:v>
                </c:pt>
                <c:pt idx="139">
                  <c:v>0.85854509999999995</c:v>
                </c:pt>
                <c:pt idx="140">
                  <c:v>-0.69913939999999997</c:v>
                </c:pt>
                <c:pt idx="141">
                  <c:v>-0.67412369999999999</c:v>
                </c:pt>
                <c:pt idx="142">
                  <c:v>0.34004000000000001</c:v>
                </c:pt>
                <c:pt idx="143">
                  <c:v>0.5463827</c:v>
                </c:pt>
                <c:pt idx="144">
                  <c:v>0.38831260000000001</c:v>
                </c:pt>
                <c:pt idx="145">
                  <c:v>-0.2208369</c:v>
                </c:pt>
                <c:pt idx="146">
                  <c:v>-0.95129090000000005</c:v>
                </c:pt>
                <c:pt idx="147">
                  <c:v>-0.27609250000000002</c:v>
                </c:pt>
                <c:pt idx="148">
                  <c:v>0.8551841</c:v>
                </c:pt>
                <c:pt idx="149">
                  <c:v>0.79314110000000004</c:v>
                </c:pt>
                <c:pt idx="150">
                  <c:v>0.27345009999999997</c:v>
                </c:pt>
                <c:pt idx="151">
                  <c:v>0.2774488</c:v>
                </c:pt>
                <c:pt idx="152">
                  <c:v>0.2327494</c:v>
                </c:pt>
                <c:pt idx="153">
                  <c:v>-0.70354229999999995</c:v>
                </c:pt>
                <c:pt idx="154">
                  <c:v>-1.7764150000000001</c:v>
                </c:pt>
                <c:pt idx="155">
                  <c:v>-2.023609</c:v>
                </c:pt>
                <c:pt idx="156">
                  <c:v>-2.2832509999999999</c:v>
                </c:pt>
                <c:pt idx="157">
                  <c:v>-1.811685</c:v>
                </c:pt>
                <c:pt idx="158">
                  <c:v>0.46295969999999997</c:v>
                </c:pt>
                <c:pt idx="159">
                  <c:v>1.405432</c:v>
                </c:pt>
                <c:pt idx="160">
                  <c:v>0.16012399999999999</c:v>
                </c:pt>
                <c:pt idx="161">
                  <c:v>-0.1091419</c:v>
                </c:pt>
                <c:pt idx="162">
                  <c:v>0.35556599999999999</c:v>
                </c:pt>
                <c:pt idx="163">
                  <c:v>-0.44190829999999998</c:v>
                </c:pt>
                <c:pt idx="164">
                  <c:v>-1.240928</c:v>
                </c:pt>
                <c:pt idx="165">
                  <c:v>0.17015559999999999</c:v>
                </c:pt>
                <c:pt idx="166">
                  <c:v>1.999015</c:v>
                </c:pt>
                <c:pt idx="167">
                  <c:v>1.4996309999999999</c:v>
                </c:pt>
                <c:pt idx="168">
                  <c:v>0.1211594</c:v>
                </c:pt>
                <c:pt idx="169">
                  <c:v>-0.49481140000000001</c:v>
                </c:pt>
                <c:pt idx="170">
                  <c:v>-0.91352820000000001</c:v>
                </c:pt>
                <c:pt idx="171">
                  <c:v>-1.1724859999999999</c:v>
                </c:pt>
                <c:pt idx="172">
                  <c:v>-1.32047</c:v>
                </c:pt>
                <c:pt idx="173">
                  <c:v>-2.1064759999999998</c:v>
                </c:pt>
                <c:pt idx="174">
                  <c:v>-2.6165280000000002</c:v>
                </c:pt>
                <c:pt idx="175">
                  <c:v>-1.5783130000000001</c:v>
                </c:pt>
                <c:pt idx="176">
                  <c:v>4.9910330000000003E-2</c:v>
                </c:pt>
                <c:pt idx="177">
                  <c:v>1.0932949999999999</c:v>
                </c:pt>
                <c:pt idx="178">
                  <c:v>0.77837820000000002</c:v>
                </c:pt>
                <c:pt idx="179">
                  <c:v>-0.65308759999999999</c:v>
                </c:pt>
                <c:pt idx="180">
                  <c:v>-1.4805699999999999</c:v>
                </c:pt>
                <c:pt idx="181">
                  <c:v>-1.428061</c:v>
                </c:pt>
                <c:pt idx="182">
                  <c:v>-1.832498</c:v>
                </c:pt>
                <c:pt idx="183">
                  <c:v>-2.5807890000000002</c:v>
                </c:pt>
                <c:pt idx="184">
                  <c:v>-1.4512910000000001</c:v>
                </c:pt>
                <c:pt idx="185">
                  <c:v>1.0189699999999999</c:v>
                </c:pt>
                <c:pt idx="186">
                  <c:v>1.338357</c:v>
                </c:pt>
                <c:pt idx="187">
                  <c:v>7.0514549999999995E-2</c:v>
                </c:pt>
                <c:pt idx="188">
                  <c:v>-0.1072502</c:v>
                </c:pt>
                <c:pt idx="189">
                  <c:v>0.36053489999999999</c:v>
                </c:pt>
                <c:pt idx="190">
                  <c:v>0.2174652</c:v>
                </c:pt>
                <c:pt idx="191">
                  <c:v>-8.87212E-2</c:v>
                </c:pt>
                <c:pt idx="192">
                  <c:v>0.397899</c:v>
                </c:pt>
                <c:pt idx="193">
                  <c:v>0.81221160000000003</c:v>
                </c:pt>
                <c:pt idx="194">
                  <c:v>0.50033159999999999</c:v>
                </c:pt>
                <c:pt idx="195">
                  <c:v>0.76452830000000005</c:v>
                </c:pt>
                <c:pt idx="196">
                  <c:v>1.910774</c:v>
                </c:pt>
                <c:pt idx="197">
                  <c:v>2.6972640000000001</c:v>
                </c:pt>
                <c:pt idx="198">
                  <c:v>2.1426729999999998</c:v>
                </c:pt>
                <c:pt idx="199">
                  <c:v>0.32569730000000002</c:v>
                </c:pt>
                <c:pt idx="200">
                  <c:v>-1.697756</c:v>
                </c:pt>
                <c:pt idx="201">
                  <c:v>-2.3809019999999999</c:v>
                </c:pt>
                <c:pt idx="202">
                  <c:v>-1.239873</c:v>
                </c:pt>
                <c:pt idx="203">
                  <c:v>-6.1304959999999999E-2</c:v>
                </c:pt>
                <c:pt idx="204">
                  <c:v>0.255444</c:v>
                </c:pt>
                <c:pt idx="205">
                  <c:v>1.2312320000000001</c:v>
                </c:pt>
                <c:pt idx="206">
                  <c:v>2.4407079999999999</c:v>
                </c:pt>
                <c:pt idx="207">
                  <c:v>2.0916389999999998</c:v>
                </c:pt>
                <c:pt idx="208">
                  <c:v>1.065768</c:v>
                </c:pt>
                <c:pt idx="209">
                  <c:v>1.1252500000000001</c:v>
                </c:pt>
                <c:pt idx="210">
                  <c:v>1.6942010000000001</c:v>
                </c:pt>
                <c:pt idx="211">
                  <c:v>1.1392580000000001</c:v>
                </c:pt>
                <c:pt idx="212">
                  <c:v>6.3858270000000002E-3</c:v>
                </c:pt>
                <c:pt idx="213">
                  <c:v>-0.24470529999999999</c:v>
                </c:pt>
                <c:pt idx="214">
                  <c:v>-9.6080020000000002E-2</c:v>
                </c:pt>
                <c:pt idx="215">
                  <c:v>-0.97250550000000002</c:v>
                </c:pt>
                <c:pt idx="216">
                  <c:v>-2.2234419999999999</c:v>
                </c:pt>
                <c:pt idx="217">
                  <c:v>-1.99929</c:v>
                </c:pt>
                <c:pt idx="218">
                  <c:v>-0.84713579999999999</c:v>
                </c:pt>
                <c:pt idx="219">
                  <c:v>-0.1728925</c:v>
                </c:pt>
                <c:pt idx="220">
                  <c:v>6.8303900000000001E-2</c:v>
                </c:pt>
                <c:pt idx="221">
                  <c:v>0.21755859999999999</c:v>
                </c:pt>
                <c:pt idx="222">
                  <c:v>0.30319099999999999</c:v>
                </c:pt>
                <c:pt idx="223">
                  <c:v>0.15484010000000001</c:v>
                </c:pt>
                <c:pt idx="224">
                  <c:v>-0.1671483</c:v>
                </c:pt>
                <c:pt idx="225">
                  <c:v>-0.25685400000000003</c:v>
                </c:pt>
                <c:pt idx="226">
                  <c:v>-8.0354759999999997E-2</c:v>
                </c:pt>
                <c:pt idx="227">
                  <c:v>0.26871060000000002</c:v>
                </c:pt>
                <c:pt idx="228">
                  <c:v>0.66937210000000003</c:v>
                </c:pt>
                <c:pt idx="229">
                  <c:v>1.065151</c:v>
                </c:pt>
                <c:pt idx="230">
                  <c:v>1.6706639999999999</c:v>
                </c:pt>
                <c:pt idx="231">
                  <c:v>1.6870579999999999</c:v>
                </c:pt>
                <c:pt idx="232">
                  <c:v>0.63392749999999998</c:v>
                </c:pt>
                <c:pt idx="233">
                  <c:v>-0.18246309999999999</c:v>
                </c:pt>
                <c:pt idx="234">
                  <c:v>-0.4586305</c:v>
                </c:pt>
                <c:pt idx="235">
                  <c:v>-0.54732840000000005</c:v>
                </c:pt>
                <c:pt idx="236">
                  <c:v>0.3049347</c:v>
                </c:pt>
                <c:pt idx="237">
                  <c:v>1.371224</c:v>
                </c:pt>
                <c:pt idx="238">
                  <c:v>0.87570060000000005</c:v>
                </c:pt>
                <c:pt idx="239">
                  <c:v>-0.47760819999999998</c:v>
                </c:pt>
                <c:pt idx="240">
                  <c:v>-0.60960840000000005</c:v>
                </c:pt>
                <c:pt idx="241">
                  <c:v>0.13024169999999999</c:v>
                </c:pt>
                <c:pt idx="242">
                  <c:v>6.9697380000000003E-2</c:v>
                </c:pt>
                <c:pt idx="243">
                  <c:v>-0.53653799999999996</c:v>
                </c:pt>
                <c:pt idx="244">
                  <c:v>-1.206404</c:v>
                </c:pt>
                <c:pt idx="245">
                  <c:v>-1.7249140000000001</c:v>
                </c:pt>
                <c:pt idx="246">
                  <c:v>-1.445697</c:v>
                </c:pt>
                <c:pt idx="247">
                  <c:v>-1.208566</c:v>
                </c:pt>
                <c:pt idx="248">
                  <c:v>-1.224758</c:v>
                </c:pt>
                <c:pt idx="249">
                  <c:v>-0.79979809999999996</c:v>
                </c:pt>
                <c:pt idx="250">
                  <c:v>-0.82982330000000004</c:v>
                </c:pt>
                <c:pt idx="251">
                  <c:v>-0.82930979999999999</c:v>
                </c:pt>
                <c:pt idx="252">
                  <c:v>0.56733809999999996</c:v>
                </c:pt>
                <c:pt idx="253">
                  <c:v>2.0456460000000001</c:v>
                </c:pt>
                <c:pt idx="254">
                  <c:v>1.8643529999999999</c:v>
                </c:pt>
                <c:pt idx="255">
                  <c:v>0.71679959999999998</c:v>
                </c:pt>
                <c:pt idx="256">
                  <c:v>0.1346852</c:v>
                </c:pt>
                <c:pt idx="257">
                  <c:v>0.1912152</c:v>
                </c:pt>
                <c:pt idx="258">
                  <c:v>0.37278519999999998</c:v>
                </c:pt>
                <c:pt idx="259">
                  <c:v>0.43594450000000001</c:v>
                </c:pt>
                <c:pt idx="260">
                  <c:v>0.27315099999999998</c:v>
                </c:pt>
                <c:pt idx="261">
                  <c:v>0.22671350000000001</c:v>
                </c:pt>
                <c:pt idx="262">
                  <c:v>0.59355420000000003</c:v>
                </c:pt>
                <c:pt idx="263">
                  <c:v>0.96650709999999995</c:v>
                </c:pt>
                <c:pt idx="264">
                  <c:v>0.43323679999999998</c:v>
                </c:pt>
                <c:pt idx="265">
                  <c:v>-0.94160630000000001</c:v>
                </c:pt>
                <c:pt idx="266">
                  <c:v>-1.8325689999999999</c:v>
                </c:pt>
                <c:pt idx="267">
                  <c:v>-1.864428</c:v>
                </c:pt>
                <c:pt idx="268">
                  <c:v>-1.443999</c:v>
                </c:pt>
                <c:pt idx="269">
                  <c:v>-0.82166810000000001</c:v>
                </c:pt>
                <c:pt idx="270">
                  <c:v>-0.43959799999999999</c:v>
                </c:pt>
                <c:pt idx="271">
                  <c:v>-0.2132425</c:v>
                </c:pt>
                <c:pt idx="272">
                  <c:v>-0.62118090000000004</c:v>
                </c:pt>
                <c:pt idx="273">
                  <c:v>-1.7376419999999999</c:v>
                </c:pt>
                <c:pt idx="274">
                  <c:v>-1.9943379999999999</c:v>
                </c:pt>
                <c:pt idx="275">
                  <c:v>-1.6335170000000001</c:v>
                </c:pt>
                <c:pt idx="276">
                  <c:v>-1.216621</c:v>
                </c:pt>
                <c:pt idx="277">
                  <c:v>0.12854160000000001</c:v>
                </c:pt>
                <c:pt idx="278">
                  <c:v>1.934544</c:v>
                </c:pt>
                <c:pt idx="279">
                  <c:v>2.9155790000000001</c:v>
                </c:pt>
                <c:pt idx="280">
                  <c:v>2.2381679999999999</c:v>
                </c:pt>
                <c:pt idx="281">
                  <c:v>0.74097089999999999</c:v>
                </c:pt>
                <c:pt idx="282">
                  <c:v>-0.153502</c:v>
                </c:pt>
                <c:pt idx="283">
                  <c:v>-0.56352159999999996</c:v>
                </c:pt>
                <c:pt idx="284">
                  <c:v>-0.4367856</c:v>
                </c:pt>
                <c:pt idx="285">
                  <c:v>9.7080450000000002E-3</c:v>
                </c:pt>
                <c:pt idx="286">
                  <c:v>0.32970050000000001</c:v>
                </c:pt>
                <c:pt idx="287">
                  <c:v>0.29427609999999998</c:v>
                </c:pt>
                <c:pt idx="288">
                  <c:v>-0.3545623</c:v>
                </c:pt>
                <c:pt idx="289">
                  <c:v>-0.44059730000000003</c:v>
                </c:pt>
                <c:pt idx="290">
                  <c:v>-0.40843790000000002</c:v>
                </c:pt>
                <c:pt idx="291">
                  <c:v>-0.95585600000000004</c:v>
                </c:pt>
                <c:pt idx="292">
                  <c:v>-0.61985199999999996</c:v>
                </c:pt>
                <c:pt idx="293">
                  <c:v>-0.43505559999999999</c:v>
                </c:pt>
                <c:pt idx="294">
                  <c:v>-0.60787729999999995</c:v>
                </c:pt>
                <c:pt idx="295">
                  <c:v>0.52602709999999997</c:v>
                </c:pt>
                <c:pt idx="296">
                  <c:v>1.0894900000000001</c:v>
                </c:pt>
                <c:pt idx="297">
                  <c:v>-1.887515E-2</c:v>
                </c:pt>
                <c:pt idx="298">
                  <c:v>-0.55553949999999996</c:v>
                </c:pt>
                <c:pt idx="299">
                  <c:v>0.1604119</c:v>
                </c:pt>
                <c:pt idx="300">
                  <c:v>0.51079969999999997</c:v>
                </c:pt>
                <c:pt idx="301">
                  <c:v>0.29665340000000001</c:v>
                </c:pt>
                <c:pt idx="302">
                  <c:v>0.47342610000000002</c:v>
                </c:pt>
                <c:pt idx="303">
                  <c:v>0.230934</c:v>
                </c:pt>
                <c:pt idx="304">
                  <c:v>-0.4434053</c:v>
                </c:pt>
                <c:pt idx="305">
                  <c:v>0.1546546</c:v>
                </c:pt>
                <c:pt idx="306">
                  <c:v>1.216343</c:v>
                </c:pt>
                <c:pt idx="307">
                  <c:v>0.91087030000000002</c:v>
                </c:pt>
                <c:pt idx="308">
                  <c:v>3.2811420000000001E-2</c:v>
                </c:pt>
                <c:pt idx="309">
                  <c:v>-0.10266069999999999</c:v>
                </c:pt>
                <c:pt idx="310">
                  <c:v>8.1920729999999997E-2</c:v>
                </c:pt>
                <c:pt idx="311">
                  <c:v>-0.50324150000000001</c:v>
                </c:pt>
                <c:pt idx="312">
                  <c:v>-1.5263249999999999</c:v>
                </c:pt>
                <c:pt idx="313">
                  <c:v>-1.8551800000000001</c:v>
                </c:pt>
                <c:pt idx="314">
                  <c:v>-1.4830490000000001</c:v>
                </c:pt>
                <c:pt idx="315">
                  <c:v>-1.262586</c:v>
                </c:pt>
                <c:pt idx="316">
                  <c:v>-1.567258</c:v>
                </c:pt>
                <c:pt idx="317">
                  <c:v>-1.6311359999999999</c:v>
                </c:pt>
                <c:pt idx="318">
                  <c:v>-0.81190689999999999</c:v>
                </c:pt>
                <c:pt idx="319">
                  <c:v>0.55161519999999997</c:v>
                </c:pt>
                <c:pt idx="320">
                  <c:v>1.2577119999999999</c:v>
                </c:pt>
                <c:pt idx="321">
                  <c:v>0.50453479999999995</c:v>
                </c:pt>
                <c:pt idx="322">
                  <c:v>-0.40547650000000002</c:v>
                </c:pt>
                <c:pt idx="323">
                  <c:v>-0.50726789999999999</c:v>
                </c:pt>
                <c:pt idx="324">
                  <c:v>-0.81066780000000005</c:v>
                </c:pt>
                <c:pt idx="325">
                  <c:v>-1.407599</c:v>
                </c:pt>
                <c:pt idx="326">
                  <c:v>-1.269107</c:v>
                </c:pt>
                <c:pt idx="327">
                  <c:v>-0.55000550000000004</c:v>
                </c:pt>
                <c:pt idx="328">
                  <c:v>1.19255E-2</c:v>
                </c:pt>
                <c:pt idx="329">
                  <c:v>0.27381339999999998</c:v>
                </c:pt>
                <c:pt idx="330">
                  <c:v>0.41188570000000002</c:v>
                </c:pt>
                <c:pt idx="331">
                  <c:v>0.83004299999999998</c:v>
                </c:pt>
                <c:pt idx="332">
                  <c:v>1.3910119999999999</c:v>
                </c:pt>
                <c:pt idx="333">
                  <c:v>1.2459290000000001</c:v>
                </c:pt>
                <c:pt idx="334">
                  <c:v>0.61045329999999998</c:v>
                </c:pt>
                <c:pt idx="335">
                  <c:v>0.81259669999999995</c:v>
                </c:pt>
                <c:pt idx="336">
                  <c:v>1.7483569999999999</c:v>
                </c:pt>
                <c:pt idx="337">
                  <c:v>1.7492700000000001</c:v>
                </c:pt>
                <c:pt idx="338">
                  <c:v>-2.6028599999999999E-2</c:v>
                </c:pt>
                <c:pt idx="339">
                  <c:v>-1.8532519999999999</c:v>
                </c:pt>
                <c:pt idx="340">
                  <c:v>-1.430453</c:v>
                </c:pt>
                <c:pt idx="341">
                  <c:v>-0.27604000000000001</c:v>
                </c:pt>
                <c:pt idx="342">
                  <c:v>-0.1244495</c:v>
                </c:pt>
                <c:pt idx="343">
                  <c:v>-5.7810199999999999E-2</c:v>
                </c:pt>
                <c:pt idx="344">
                  <c:v>-0.34126400000000001</c:v>
                </c:pt>
                <c:pt idx="345">
                  <c:v>-1.008899</c:v>
                </c:pt>
                <c:pt idx="346">
                  <c:v>-1.21513</c:v>
                </c:pt>
                <c:pt idx="347">
                  <c:v>-1.05853</c:v>
                </c:pt>
                <c:pt idx="348">
                  <c:v>-0.73114319999999999</c:v>
                </c:pt>
                <c:pt idx="349">
                  <c:v>-8.732695E-2</c:v>
                </c:pt>
                <c:pt idx="350">
                  <c:v>0.52379580000000003</c:v>
                </c:pt>
                <c:pt idx="351">
                  <c:v>0.19804069999999999</c:v>
                </c:pt>
                <c:pt idx="352">
                  <c:v>-0.41117870000000001</c:v>
                </c:pt>
                <c:pt idx="353">
                  <c:v>5.3102499999999999E-3</c:v>
                </c:pt>
                <c:pt idx="354">
                  <c:v>0.60353299999999999</c:v>
                </c:pt>
                <c:pt idx="355">
                  <c:v>3.4605160000000003E-2</c:v>
                </c:pt>
                <c:pt idx="356">
                  <c:v>-0.83493649999999997</c:v>
                </c:pt>
                <c:pt idx="357">
                  <c:v>-0.831206</c:v>
                </c:pt>
                <c:pt idx="358">
                  <c:v>-0.47769859999999997</c:v>
                </c:pt>
                <c:pt idx="359">
                  <c:v>-0.21647150000000001</c:v>
                </c:pt>
                <c:pt idx="360">
                  <c:v>0.19563120000000001</c:v>
                </c:pt>
                <c:pt idx="361">
                  <c:v>1.013862</c:v>
                </c:pt>
                <c:pt idx="362">
                  <c:v>2.0605639999999998</c:v>
                </c:pt>
                <c:pt idx="363">
                  <c:v>2.4522780000000002</c:v>
                </c:pt>
                <c:pt idx="364">
                  <c:v>1.3827769999999999</c:v>
                </c:pt>
                <c:pt idx="365">
                  <c:v>2.3893259999999999E-2</c:v>
                </c:pt>
                <c:pt idx="366">
                  <c:v>-9.3338809999999994E-2</c:v>
                </c:pt>
                <c:pt idx="367">
                  <c:v>0.1383595</c:v>
                </c:pt>
                <c:pt idx="368">
                  <c:v>0.48679749999999999</c:v>
                </c:pt>
                <c:pt idx="369">
                  <c:v>1.008562</c:v>
                </c:pt>
                <c:pt idx="370">
                  <c:v>0.40083849999999999</c:v>
                </c:pt>
                <c:pt idx="371">
                  <c:v>-0.59704800000000002</c:v>
                </c:pt>
                <c:pt idx="372">
                  <c:v>-0.43605480000000002</c:v>
                </c:pt>
                <c:pt idx="373">
                  <c:v>-9.6861320000000001E-2</c:v>
                </c:pt>
                <c:pt idx="374">
                  <c:v>-0.63068659999999999</c:v>
                </c:pt>
                <c:pt idx="375">
                  <c:v>-1.137254</c:v>
                </c:pt>
                <c:pt idx="376">
                  <c:v>-1.2597020000000001</c:v>
                </c:pt>
                <c:pt idx="377">
                  <c:v>-0.71048210000000001</c:v>
                </c:pt>
                <c:pt idx="378">
                  <c:v>0.47037129999999999</c:v>
                </c:pt>
                <c:pt idx="379">
                  <c:v>0.70691119999999996</c:v>
                </c:pt>
                <c:pt idx="380">
                  <c:v>0.1103526</c:v>
                </c:pt>
                <c:pt idx="381">
                  <c:v>-0.1061376</c:v>
                </c:pt>
                <c:pt idx="382">
                  <c:v>0.28934609999999999</c:v>
                </c:pt>
                <c:pt idx="383">
                  <c:v>0.99530320000000005</c:v>
                </c:pt>
                <c:pt idx="384">
                  <c:v>1.326897</c:v>
                </c:pt>
                <c:pt idx="385">
                  <c:v>1.300543</c:v>
                </c:pt>
                <c:pt idx="386">
                  <c:v>0.9085647</c:v>
                </c:pt>
                <c:pt idx="387">
                  <c:v>-0.33429880000000001</c:v>
                </c:pt>
                <c:pt idx="388">
                  <c:v>-1.1954739999999999</c:v>
                </c:pt>
                <c:pt idx="389">
                  <c:v>-0.4210025</c:v>
                </c:pt>
                <c:pt idx="390">
                  <c:v>0.63794819999999997</c:v>
                </c:pt>
                <c:pt idx="391">
                  <c:v>0.49373149999999999</c:v>
                </c:pt>
                <c:pt idx="392">
                  <c:v>-0.27509250000000002</c:v>
                </c:pt>
                <c:pt idx="393">
                  <c:v>-1.076757</c:v>
                </c:pt>
                <c:pt idx="394">
                  <c:v>-1.919513</c:v>
                </c:pt>
                <c:pt idx="395">
                  <c:v>-1.4826140000000001</c:v>
                </c:pt>
                <c:pt idx="396">
                  <c:v>0.86868909999999999</c:v>
                </c:pt>
                <c:pt idx="397">
                  <c:v>2.5106670000000002</c:v>
                </c:pt>
                <c:pt idx="398">
                  <c:v>1.320738</c:v>
                </c:pt>
                <c:pt idx="399">
                  <c:v>-0.86036210000000002</c:v>
                </c:pt>
                <c:pt idx="400">
                  <c:v>-1.7451719999999999</c:v>
                </c:pt>
                <c:pt idx="401">
                  <c:v>-0.89214990000000005</c:v>
                </c:pt>
                <c:pt idx="402">
                  <c:v>0.55636330000000001</c:v>
                </c:pt>
                <c:pt idx="403">
                  <c:v>0.2863734</c:v>
                </c:pt>
                <c:pt idx="404">
                  <c:v>-0.9588293</c:v>
                </c:pt>
                <c:pt idx="405">
                  <c:v>-0.56869060000000005</c:v>
                </c:pt>
                <c:pt idx="406">
                  <c:v>0.63062300000000004</c:v>
                </c:pt>
                <c:pt idx="407">
                  <c:v>0.52596140000000002</c:v>
                </c:pt>
                <c:pt idx="408">
                  <c:v>-0.55517090000000002</c:v>
                </c:pt>
                <c:pt idx="409">
                  <c:v>-0.4761859</c:v>
                </c:pt>
                <c:pt idx="410">
                  <c:v>0.54595090000000002</c:v>
                </c:pt>
                <c:pt idx="411">
                  <c:v>0.3157142</c:v>
                </c:pt>
                <c:pt idx="412">
                  <c:v>-0.59650320000000001</c:v>
                </c:pt>
                <c:pt idx="413">
                  <c:v>-1.041922</c:v>
                </c:pt>
                <c:pt idx="414">
                  <c:v>-1.2514730000000001</c:v>
                </c:pt>
                <c:pt idx="415">
                  <c:v>-1.61165</c:v>
                </c:pt>
                <c:pt idx="416">
                  <c:v>-2.0443530000000001</c:v>
                </c:pt>
                <c:pt idx="417">
                  <c:v>-1.3272010000000001</c:v>
                </c:pt>
                <c:pt idx="418">
                  <c:v>-6.6093410000000005E-2</c:v>
                </c:pt>
                <c:pt idx="419">
                  <c:v>-2.8121159999999999E-2</c:v>
                </c:pt>
                <c:pt idx="420">
                  <c:v>-0.42708230000000003</c:v>
                </c:pt>
                <c:pt idx="421">
                  <c:v>-0.24825040000000001</c:v>
                </c:pt>
                <c:pt idx="422">
                  <c:v>0.39896589999999998</c:v>
                </c:pt>
                <c:pt idx="423">
                  <c:v>1.3202510000000001</c:v>
                </c:pt>
                <c:pt idx="424">
                  <c:v>1.305509</c:v>
                </c:pt>
                <c:pt idx="425">
                  <c:v>0.5919063</c:v>
                </c:pt>
                <c:pt idx="426">
                  <c:v>0.63988500000000004</c:v>
                </c:pt>
                <c:pt idx="427">
                  <c:v>-7.380167E-3</c:v>
                </c:pt>
                <c:pt idx="428">
                  <c:v>-1.718615</c:v>
                </c:pt>
                <c:pt idx="429">
                  <c:v>-1.5519320000000001</c:v>
                </c:pt>
                <c:pt idx="430">
                  <c:v>0.2893694</c:v>
                </c:pt>
                <c:pt idx="431">
                  <c:v>0.58270339999999998</c:v>
                </c:pt>
                <c:pt idx="432">
                  <c:v>-0.56679310000000005</c:v>
                </c:pt>
                <c:pt idx="433">
                  <c:v>-1.172423</c:v>
                </c:pt>
                <c:pt idx="434">
                  <c:v>-1.398784</c:v>
                </c:pt>
                <c:pt idx="435">
                  <c:v>-1.5485930000000001</c:v>
                </c:pt>
                <c:pt idx="436">
                  <c:v>-0.64945569999999997</c:v>
                </c:pt>
                <c:pt idx="437">
                  <c:v>0.92329830000000002</c:v>
                </c:pt>
                <c:pt idx="438">
                  <c:v>1.5429139999999999</c:v>
                </c:pt>
                <c:pt idx="439">
                  <c:v>1.118765</c:v>
                </c:pt>
                <c:pt idx="440">
                  <c:v>0.45974690000000001</c:v>
                </c:pt>
                <c:pt idx="441">
                  <c:v>0.62496350000000001</c:v>
                </c:pt>
                <c:pt idx="442">
                  <c:v>1.5621259999999999</c:v>
                </c:pt>
                <c:pt idx="443">
                  <c:v>1.3402529999999999</c:v>
                </c:pt>
                <c:pt idx="444">
                  <c:v>0.44903700000000002</c:v>
                </c:pt>
                <c:pt idx="445">
                  <c:v>0.117105</c:v>
                </c:pt>
                <c:pt idx="446">
                  <c:v>-1.0311539999999999</c:v>
                </c:pt>
                <c:pt idx="447">
                  <c:v>-2.5138370000000001</c:v>
                </c:pt>
                <c:pt idx="448">
                  <c:v>-2.0859230000000002</c:v>
                </c:pt>
                <c:pt idx="449">
                  <c:v>-0.34910360000000001</c:v>
                </c:pt>
                <c:pt idx="450">
                  <c:v>0.34679949999999998</c:v>
                </c:pt>
                <c:pt idx="451">
                  <c:v>-0.13383829999999999</c:v>
                </c:pt>
                <c:pt idx="452">
                  <c:v>-0.69612689999999999</c:v>
                </c:pt>
                <c:pt idx="453">
                  <c:v>-1.2466120000000001</c:v>
                </c:pt>
                <c:pt idx="454">
                  <c:v>-1.2635719999999999</c:v>
                </c:pt>
                <c:pt idx="455">
                  <c:v>-0.99414250000000004</c:v>
                </c:pt>
                <c:pt idx="456">
                  <c:v>-1.613434</c:v>
                </c:pt>
                <c:pt idx="457">
                  <c:v>-1.856177</c:v>
                </c:pt>
                <c:pt idx="458">
                  <c:v>-0.2113273</c:v>
                </c:pt>
                <c:pt idx="459">
                  <c:v>1.2466090000000001</c:v>
                </c:pt>
                <c:pt idx="460">
                  <c:v>0.58291159999999997</c:v>
                </c:pt>
                <c:pt idx="461">
                  <c:v>-0.45367960000000002</c:v>
                </c:pt>
                <c:pt idx="462">
                  <c:v>-0.15178059999999999</c:v>
                </c:pt>
                <c:pt idx="463">
                  <c:v>0.96547769999999999</c:v>
                </c:pt>
                <c:pt idx="464">
                  <c:v>1.81003</c:v>
                </c:pt>
                <c:pt idx="465">
                  <c:v>1.571555</c:v>
                </c:pt>
                <c:pt idx="466">
                  <c:v>0.72633130000000001</c:v>
                </c:pt>
                <c:pt idx="467">
                  <c:v>0.58181249999999995</c:v>
                </c:pt>
                <c:pt idx="468">
                  <c:v>0.72260219999999997</c:v>
                </c:pt>
                <c:pt idx="469">
                  <c:v>0.26385370000000002</c:v>
                </c:pt>
                <c:pt idx="470">
                  <c:v>-1.820954E-2</c:v>
                </c:pt>
                <c:pt idx="471">
                  <c:v>-0.32771640000000002</c:v>
                </c:pt>
                <c:pt idx="472">
                  <c:v>-1.131092</c:v>
                </c:pt>
                <c:pt idx="473">
                  <c:v>-1.20842</c:v>
                </c:pt>
                <c:pt idx="474">
                  <c:v>-0.58371209999999996</c:v>
                </c:pt>
                <c:pt idx="475">
                  <c:v>-0.24472659999999999</c:v>
                </c:pt>
                <c:pt idx="476">
                  <c:v>-0.65666049999999998</c:v>
                </c:pt>
                <c:pt idx="477">
                  <c:v>-1.4036310000000001</c:v>
                </c:pt>
                <c:pt idx="478">
                  <c:v>-0.76066889999999998</c:v>
                </c:pt>
                <c:pt idx="479">
                  <c:v>1.291263</c:v>
                </c:pt>
                <c:pt idx="480">
                  <c:v>1.982729</c:v>
                </c:pt>
                <c:pt idx="481">
                  <c:v>0.59248860000000003</c:v>
                </c:pt>
                <c:pt idx="482">
                  <c:v>-0.2429646</c:v>
                </c:pt>
                <c:pt idx="483">
                  <c:v>7.3128100000000001E-2</c:v>
                </c:pt>
                <c:pt idx="484">
                  <c:v>0.1015563</c:v>
                </c:pt>
                <c:pt idx="485">
                  <c:v>-0.26920060000000001</c:v>
                </c:pt>
                <c:pt idx="486">
                  <c:v>-0.25933479999999998</c:v>
                </c:pt>
                <c:pt idx="487">
                  <c:v>0.69006679999999998</c:v>
                </c:pt>
                <c:pt idx="488">
                  <c:v>1.2732889999999999</c:v>
                </c:pt>
                <c:pt idx="489">
                  <c:v>-2.4481800000000001E-2</c:v>
                </c:pt>
                <c:pt idx="490">
                  <c:v>-1.3050740000000001</c:v>
                </c:pt>
                <c:pt idx="491">
                  <c:v>0.13323119999999999</c:v>
                </c:pt>
                <c:pt idx="492">
                  <c:v>2.6077439999999998</c:v>
                </c:pt>
                <c:pt idx="493">
                  <c:v>2.3844859999999999</c:v>
                </c:pt>
                <c:pt idx="494">
                  <c:v>0.3304243</c:v>
                </c:pt>
                <c:pt idx="495">
                  <c:v>-0.11245579999999999</c:v>
                </c:pt>
                <c:pt idx="496">
                  <c:v>0.41105819999999998</c:v>
                </c:pt>
                <c:pt idx="497">
                  <c:v>5.3993850000000003E-2</c:v>
                </c:pt>
                <c:pt idx="498">
                  <c:v>9.9831069999999994E-2</c:v>
                </c:pt>
                <c:pt idx="499">
                  <c:v>0.50382329999999997</c:v>
                </c:pt>
                <c:pt idx="500">
                  <c:v>-0.65391840000000001</c:v>
                </c:pt>
                <c:pt idx="501">
                  <c:v>-1.83707</c:v>
                </c:pt>
                <c:pt idx="502">
                  <c:v>-0.50331720000000002</c:v>
                </c:pt>
                <c:pt idx="503">
                  <c:v>1.1127130000000001</c:v>
                </c:pt>
                <c:pt idx="504">
                  <c:v>0.4845197</c:v>
                </c:pt>
                <c:pt idx="505">
                  <c:v>-0.19185540000000001</c:v>
                </c:pt>
                <c:pt idx="506">
                  <c:v>0.53131229999999996</c:v>
                </c:pt>
                <c:pt idx="507">
                  <c:v>1.182077</c:v>
                </c:pt>
                <c:pt idx="508">
                  <c:v>0.81954320000000003</c:v>
                </c:pt>
                <c:pt idx="509">
                  <c:v>-0.38231229999999999</c:v>
                </c:pt>
                <c:pt idx="510">
                  <c:v>-1.4193739999999999</c:v>
                </c:pt>
                <c:pt idx="511">
                  <c:v>-1.4999990000000001</c:v>
                </c:pt>
                <c:pt idx="512">
                  <c:v>-0.42508800000000002</c:v>
                </c:pt>
                <c:pt idx="513">
                  <c:v>1.087232</c:v>
                </c:pt>
                <c:pt idx="514">
                  <c:v>1.0133030000000001</c:v>
                </c:pt>
                <c:pt idx="515">
                  <c:v>-0.34012300000000001</c:v>
                </c:pt>
                <c:pt idx="516">
                  <c:v>-0.76421139999999999</c:v>
                </c:pt>
                <c:pt idx="517">
                  <c:v>6.9400459999999997E-2</c:v>
                </c:pt>
                <c:pt idx="518">
                  <c:v>1.0994060000000001</c:v>
                </c:pt>
                <c:pt idx="519">
                  <c:v>0.33428340000000001</c:v>
                </c:pt>
                <c:pt idx="520">
                  <c:v>-1.363162</c:v>
                </c:pt>
                <c:pt idx="521">
                  <c:v>-0.77667629999999999</c:v>
                </c:pt>
                <c:pt idx="522">
                  <c:v>0.9329307</c:v>
                </c:pt>
                <c:pt idx="523">
                  <c:v>1.554405</c:v>
                </c:pt>
                <c:pt idx="524">
                  <c:v>1.2604740000000001</c:v>
                </c:pt>
                <c:pt idx="525">
                  <c:v>0.59510110000000005</c:v>
                </c:pt>
                <c:pt idx="526">
                  <c:v>5.5196149999999999E-2</c:v>
                </c:pt>
                <c:pt idx="527">
                  <c:v>-0.79357149999999999</c:v>
                </c:pt>
                <c:pt idx="528">
                  <c:v>-1.003398</c:v>
                </c:pt>
                <c:pt idx="529">
                  <c:v>0.51975780000000005</c:v>
                </c:pt>
                <c:pt idx="530">
                  <c:v>1.196628</c:v>
                </c:pt>
                <c:pt idx="531">
                  <c:v>0.3552361</c:v>
                </c:pt>
                <c:pt idx="532">
                  <c:v>0.2189767</c:v>
                </c:pt>
                <c:pt idx="533">
                  <c:v>0.57894310000000004</c:v>
                </c:pt>
                <c:pt idx="534">
                  <c:v>0.85774700000000004</c:v>
                </c:pt>
                <c:pt idx="535">
                  <c:v>1.100528</c:v>
                </c:pt>
                <c:pt idx="536">
                  <c:v>0.44645099999999999</c:v>
                </c:pt>
                <c:pt idx="537">
                  <c:v>-0.54820340000000001</c:v>
                </c:pt>
                <c:pt idx="538">
                  <c:v>-0.37554470000000001</c:v>
                </c:pt>
                <c:pt idx="539">
                  <c:v>0.33376040000000001</c:v>
                </c:pt>
                <c:pt idx="540">
                  <c:v>3.4234239999999999E-2</c:v>
                </c:pt>
                <c:pt idx="541">
                  <c:v>-0.60712999999999995</c:v>
                </c:pt>
                <c:pt idx="542">
                  <c:v>0.12347329999999999</c:v>
                </c:pt>
                <c:pt idx="543">
                  <c:v>1.4442950000000001</c:v>
                </c:pt>
                <c:pt idx="544">
                  <c:v>0.96031520000000004</c:v>
                </c:pt>
                <c:pt idx="545">
                  <c:v>-0.91195510000000002</c:v>
                </c:pt>
                <c:pt idx="546">
                  <c:v>-1.4611879999999999</c:v>
                </c:pt>
                <c:pt idx="547">
                  <c:v>-0.54491299999999998</c:v>
                </c:pt>
                <c:pt idx="548">
                  <c:v>0.1784792</c:v>
                </c:pt>
                <c:pt idx="549">
                  <c:v>0.32955299999999998</c:v>
                </c:pt>
                <c:pt idx="550">
                  <c:v>7.1926340000000005E-2</c:v>
                </c:pt>
                <c:pt idx="551">
                  <c:v>-0.17598759999999999</c:v>
                </c:pt>
                <c:pt idx="552">
                  <c:v>0.38667479999999999</c:v>
                </c:pt>
                <c:pt idx="553">
                  <c:v>1.3267500000000001</c:v>
                </c:pt>
                <c:pt idx="554">
                  <c:v>1.1799139999999999</c:v>
                </c:pt>
                <c:pt idx="555">
                  <c:v>0.12512590000000001</c:v>
                </c:pt>
                <c:pt idx="556">
                  <c:v>-6.5710719999999999E-3</c:v>
                </c:pt>
                <c:pt idx="557">
                  <c:v>1.252046</c:v>
                </c:pt>
                <c:pt idx="558">
                  <c:v>1.719144</c:v>
                </c:pt>
                <c:pt idx="559">
                  <c:v>0.50709899999999997</c:v>
                </c:pt>
                <c:pt idx="560">
                  <c:v>-0.3652512</c:v>
                </c:pt>
                <c:pt idx="561">
                  <c:v>-0.47982859999999999</c:v>
                </c:pt>
                <c:pt idx="562">
                  <c:v>-0.82014620000000005</c:v>
                </c:pt>
                <c:pt idx="563">
                  <c:v>-0.95585100000000001</c:v>
                </c:pt>
                <c:pt idx="564">
                  <c:v>-0.53168579999999999</c:v>
                </c:pt>
                <c:pt idx="565">
                  <c:v>0.16279569999999999</c:v>
                </c:pt>
                <c:pt idx="566">
                  <c:v>1.0004029999999999</c:v>
                </c:pt>
                <c:pt idx="567">
                  <c:v>1.089342</c:v>
                </c:pt>
                <c:pt idx="568">
                  <c:v>0.23991489999999999</c:v>
                </c:pt>
                <c:pt idx="569">
                  <c:v>0.15164839999999999</c:v>
                </c:pt>
              </c:numCache>
            </c:numRef>
          </c:xVal>
          <c:yVal>
            <c:numRef>
              <c:f>'HBM IV Curves Data'!$AG$5:$AG$574</c:f>
              <c:numCache>
                <c:formatCode>General</c:formatCode>
                <c:ptCount val="570"/>
                <c:pt idx="0">
                  <c:v>0.28727710000000001</c:v>
                </c:pt>
                <c:pt idx="1">
                  <c:v>0.29423650000000001</c:v>
                </c:pt>
                <c:pt idx="2">
                  <c:v>0.29916510000000002</c:v>
                </c:pt>
                <c:pt idx="3">
                  <c:v>0.30211120000000002</c:v>
                </c:pt>
                <c:pt idx="4">
                  <c:v>0.30022769999999999</c:v>
                </c:pt>
                <c:pt idx="5">
                  <c:v>0.29518670000000002</c:v>
                </c:pt>
                <c:pt idx="6">
                  <c:v>0.28951830000000001</c:v>
                </c:pt>
                <c:pt idx="7">
                  <c:v>0.2834969</c:v>
                </c:pt>
                <c:pt idx="8">
                  <c:v>0.27865200000000001</c:v>
                </c:pt>
                <c:pt idx="9">
                  <c:v>0.27943699999999999</c:v>
                </c:pt>
                <c:pt idx="10">
                  <c:v>0.28255540000000001</c:v>
                </c:pt>
                <c:pt idx="11">
                  <c:v>0.28642069999999997</c:v>
                </c:pt>
                <c:pt idx="12">
                  <c:v>0.2939003</c:v>
                </c:pt>
                <c:pt idx="13">
                  <c:v>0.29118959999999999</c:v>
                </c:pt>
                <c:pt idx="14">
                  <c:v>0.27489799999999998</c:v>
                </c:pt>
                <c:pt idx="15">
                  <c:v>0.26255859999999998</c:v>
                </c:pt>
                <c:pt idx="16">
                  <c:v>0.26102320000000001</c:v>
                </c:pt>
                <c:pt idx="17">
                  <c:v>0.26556669999999999</c:v>
                </c:pt>
                <c:pt idx="18">
                  <c:v>0.27148090000000002</c:v>
                </c:pt>
                <c:pt idx="19">
                  <c:v>0.2735901</c:v>
                </c:pt>
                <c:pt idx="20">
                  <c:v>0.26972990000000002</c:v>
                </c:pt>
                <c:pt idx="21">
                  <c:v>0.26452569999999997</c:v>
                </c:pt>
                <c:pt idx="22">
                  <c:v>0.25947880000000001</c:v>
                </c:pt>
                <c:pt idx="23">
                  <c:v>0.25317220000000001</c:v>
                </c:pt>
                <c:pt idx="24">
                  <c:v>0.25099359999999998</c:v>
                </c:pt>
                <c:pt idx="25">
                  <c:v>0.25370130000000002</c:v>
                </c:pt>
                <c:pt idx="26">
                  <c:v>0.25163580000000002</c:v>
                </c:pt>
                <c:pt idx="27">
                  <c:v>0.245389</c:v>
                </c:pt>
                <c:pt idx="28">
                  <c:v>0.24357860000000001</c:v>
                </c:pt>
                <c:pt idx="29">
                  <c:v>0.24128479999999999</c:v>
                </c:pt>
                <c:pt idx="30">
                  <c:v>0.23756379999999999</c:v>
                </c:pt>
                <c:pt idx="31">
                  <c:v>0.23993020000000001</c:v>
                </c:pt>
                <c:pt idx="32">
                  <c:v>0.24309169999999999</c:v>
                </c:pt>
                <c:pt idx="33">
                  <c:v>0.24492810000000001</c:v>
                </c:pt>
                <c:pt idx="34">
                  <c:v>0.24620310000000001</c:v>
                </c:pt>
                <c:pt idx="35">
                  <c:v>0.2387524</c:v>
                </c:pt>
                <c:pt idx="36">
                  <c:v>0.2307622</c:v>
                </c:pt>
                <c:pt idx="37">
                  <c:v>0.23725640000000001</c:v>
                </c:pt>
                <c:pt idx="38">
                  <c:v>0.24989210000000001</c:v>
                </c:pt>
                <c:pt idx="39">
                  <c:v>0.25168990000000002</c:v>
                </c:pt>
                <c:pt idx="40">
                  <c:v>0.240319</c:v>
                </c:pt>
                <c:pt idx="41">
                  <c:v>0.22773080000000001</c:v>
                </c:pt>
                <c:pt idx="42">
                  <c:v>0.2244795</c:v>
                </c:pt>
                <c:pt idx="43">
                  <c:v>0.23274880000000001</c:v>
                </c:pt>
                <c:pt idx="44">
                  <c:v>0.24230660000000001</c:v>
                </c:pt>
                <c:pt idx="45">
                  <c:v>0.23655899999999999</c:v>
                </c:pt>
                <c:pt idx="46">
                  <c:v>0.2239931</c:v>
                </c:pt>
                <c:pt idx="47">
                  <c:v>0.22125649999999999</c:v>
                </c:pt>
                <c:pt idx="48">
                  <c:v>0.221715</c:v>
                </c:pt>
                <c:pt idx="49">
                  <c:v>0.22165219999999999</c:v>
                </c:pt>
                <c:pt idx="50">
                  <c:v>0.21974379999999999</c:v>
                </c:pt>
                <c:pt idx="51">
                  <c:v>0.21526600000000001</c:v>
                </c:pt>
                <c:pt idx="52">
                  <c:v>0.21788940000000001</c:v>
                </c:pt>
                <c:pt idx="53">
                  <c:v>0.22372420000000001</c:v>
                </c:pt>
                <c:pt idx="54">
                  <c:v>0.2278492</c:v>
                </c:pt>
                <c:pt idx="55">
                  <c:v>0.2307159</c:v>
                </c:pt>
                <c:pt idx="56">
                  <c:v>0.22492329999999999</c:v>
                </c:pt>
                <c:pt idx="57">
                  <c:v>0.21339459999999999</c:v>
                </c:pt>
                <c:pt idx="58">
                  <c:v>0.2088854</c:v>
                </c:pt>
                <c:pt idx="59">
                  <c:v>0.21352860000000001</c:v>
                </c:pt>
                <c:pt idx="60">
                  <c:v>0.21784609999999999</c:v>
                </c:pt>
                <c:pt idx="61">
                  <c:v>0.21700620000000001</c:v>
                </c:pt>
                <c:pt idx="62">
                  <c:v>0.21116689999999999</c:v>
                </c:pt>
                <c:pt idx="63">
                  <c:v>0.20059170000000001</c:v>
                </c:pt>
                <c:pt idx="64">
                  <c:v>0.19092239999999999</c:v>
                </c:pt>
                <c:pt idx="65">
                  <c:v>0.18420039999999999</c:v>
                </c:pt>
                <c:pt idx="66">
                  <c:v>0.18137900000000001</c:v>
                </c:pt>
                <c:pt idx="67">
                  <c:v>0.1873995</c:v>
                </c:pt>
                <c:pt idx="68">
                  <c:v>0.1969166</c:v>
                </c:pt>
                <c:pt idx="69">
                  <c:v>0.2015778</c:v>
                </c:pt>
                <c:pt idx="70">
                  <c:v>0.20049620000000001</c:v>
                </c:pt>
                <c:pt idx="71">
                  <c:v>0.2015835</c:v>
                </c:pt>
                <c:pt idx="72">
                  <c:v>0.2110466</c:v>
                </c:pt>
                <c:pt idx="73">
                  <c:v>0.21283450000000001</c:v>
                </c:pt>
                <c:pt idx="74">
                  <c:v>0.20207629999999999</c:v>
                </c:pt>
                <c:pt idx="75">
                  <c:v>0.19809180000000001</c:v>
                </c:pt>
                <c:pt idx="76">
                  <c:v>0.1958744</c:v>
                </c:pt>
                <c:pt idx="77">
                  <c:v>0.18355779999999999</c:v>
                </c:pt>
                <c:pt idx="78">
                  <c:v>0.1723508</c:v>
                </c:pt>
                <c:pt idx="79">
                  <c:v>0.17218169999999999</c:v>
                </c:pt>
                <c:pt idx="80">
                  <c:v>0.18305440000000001</c:v>
                </c:pt>
                <c:pt idx="81">
                  <c:v>0.18885879999999999</c:v>
                </c:pt>
                <c:pt idx="82">
                  <c:v>0.18229999999999999</c:v>
                </c:pt>
                <c:pt idx="83">
                  <c:v>0.18862300000000001</c:v>
                </c:pt>
                <c:pt idx="84">
                  <c:v>0.2073333</c:v>
                </c:pt>
                <c:pt idx="85">
                  <c:v>0.20438029999999999</c:v>
                </c:pt>
                <c:pt idx="86">
                  <c:v>0.1855725</c:v>
                </c:pt>
                <c:pt idx="87">
                  <c:v>0.18305109999999999</c:v>
                </c:pt>
                <c:pt idx="88">
                  <c:v>0.1880192</c:v>
                </c:pt>
                <c:pt idx="89">
                  <c:v>0.17886769999999999</c:v>
                </c:pt>
                <c:pt idx="90">
                  <c:v>0.16610749999999999</c:v>
                </c:pt>
                <c:pt idx="91">
                  <c:v>0.1633849</c:v>
                </c:pt>
                <c:pt idx="92">
                  <c:v>0.16535720000000001</c:v>
                </c:pt>
                <c:pt idx="93">
                  <c:v>0.168792</c:v>
                </c:pt>
                <c:pt idx="94">
                  <c:v>0.17471220000000001</c:v>
                </c:pt>
                <c:pt idx="95">
                  <c:v>0.17685419999999999</c:v>
                </c:pt>
                <c:pt idx="96">
                  <c:v>0.17274919999999999</c:v>
                </c:pt>
                <c:pt idx="97">
                  <c:v>0.16150110000000001</c:v>
                </c:pt>
                <c:pt idx="98">
                  <c:v>0.15433630000000001</c:v>
                </c:pt>
                <c:pt idx="99">
                  <c:v>0.16469639999999999</c:v>
                </c:pt>
                <c:pt idx="100">
                  <c:v>0.17052120000000001</c:v>
                </c:pt>
                <c:pt idx="101">
                  <c:v>0.15926390000000001</c:v>
                </c:pt>
                <c:pt idx="102">
                  <c:v>0.14968380000000001</c:v>
                </c:pt>
                <c:pt idx="103">
                  <c:v>0.1502048</c:v>
                </c:pt>
                <c:pt idx="104">
                  <c:v>0.1560279</c:v>
                </c:pt>
                <c:pt idx="105">
                  <c:v>0.15894610000000001</c:v>
                </c:pt>
                <c:pt idx="106">
                  <c:v>0.1618367</c:v>
                </c:pt>
                <c:pt idx="107">
                  <c:v>0.17163729999999999</c:v>
                </c:pt>
                <c:pt idx="108">
                  <c:v>0.17423939999999999</c:v>
                </c:pt>
                <c:pt idx="109">
                  <c:v>0.16288159999999999</c:v>
                </c:pt>
                <c:pt idx="110">
                  <c:v>0.155552</c:v>
                </c:pt>
                <c:pt idx="111">
                  <c:v>0.15446480000000001</c:v>
                </c:pt>
                <c:pt idx="112">
                  <c:v>0.14843149999999999</c:v>
                </c:pt>
                <c:pt idx="113">
                  <c:v>0.14714450000000001</c:v>
                </c:pt>
                <c:pt idx="114">
                  <c:v>0.15635789999999999</c:v>
                </c:pt>
                <c:pt idx="115">
                  <c:v>0.1574971</c:v>
                </c:pt>
                <c:pt idx="116">
                  <c:v>0.14211979999999999</c:v>
                </c:pt>
                <c:pt idx="117">
                  <c:v>0.1318366</c:v>
                </c:pt>
                <c:pt idx="118">
                  <c:v>0.14417440000000001</c:v>
                </c:pt>
                <c:pt idx="119">
                  <c:v>0.16021840000000001</c:v>
                </c:pt>
                <c:pt idx="120">
                  <c:v>0.16388949999999999</c:v>
                </c:pt>
                <c:pt idx="121">
                  <c:v>0.1599614</c:v>
                </c:pt>
                <c:pt idx="122">
                  <c:v>0.14512369999999999</c:v>
                </c:pt>
                <c:pt idx="123">
                  <c:v>0.1260406</c:v>
                </c:pt>
                <c:pt idx="124">
                  <c:v>0.1205222</c:v>
                </c:pt>
                <c:pt idx="125">
                  <c:v>0.12839709999999999</c:v>
                </c:pt>
                <c:pt idx="126">
                  <c:v>0.1367729</c:v>
                </c:pt>
                <c:pt idx="127">
                  <c:v>0.13620370000000001</c:v>
                </c:pt>
                <c:pt idx="128">
                  <c:v>0.1269035</c:v>
                </c:pt>
                <c:pt idx="129">
                  <c:v>0.1230956</c:v>
                </c:pt>
                <c:pt idx="130">
                  <c:v>0.13568240000000001</c:v>
                </c:pt>
                <c:pt idx="131">
                  <c:v>0.15051300000000001</c:v>
                </c:pt>
                <c:pt idx="132">
                  <c:v>0.14627809999999999</c:v>
                </c:pt>
                <c:pt idx="133">
                  <c:v>0.1240961</c:v>
                </c:pt>
                <c:pt idx="134">
                  <c:v>0.1111429</c:v>
                </c:pt>
                <c:pt idx="135">
                  <c:v>0.1211762</c:v>
                </c:pt>
                <c:pt idx="136">
                  <c:v>0.13100870000000001</c:v>
                </c:pt>
                <c:pt idx="137">
                  <c:v>0.1201681</c:v>
                </c:pt>
                <c:pt idx="138">
                  <c:v>0.1002813</c:v>
                </c:pt>
                <c:pt idx="139">
                  <c:v>9.7049800000000006E-2</c:v>
                </c:pt>
                <c:pt idx="140">
                  <c:v>0.1131355</c:v>
                </c:pt>
                <c:pt idx="141">
                  <c:v>0.1237245</c:v>
                </c:pt>
                <c:pt idx="142">
                  <c:v>0.1181517</c:v>
                </c:pt>
                <c:pt idx="143">
                  <c:v>0.11398270000000001</c:v>
                </c:pt>
                <c:pt idx="144">
                  <c:v>0.1150655</c:v>
                </c:pt>
                <c:pt idx="145">
                  <c:v>0.109391</c:v>
                </c:pt>
                <c:pt idx="146">
                  <c:v>0.1074098</c:v>
                </c:pt>
                <c:pt idx="147">
                  <c:v>0.1168177</c:v>
                </c:pt>
                <c:pt idx="148">
                  <c:v>0.1218537</c:v>
                </c:pt>
                <c:pt idx="149">
                  <c:v>0.1153348</c:v>
                </c:pt>
                <c:pt idx="150">
                  <c:v>0.11199389999999999</c:v>
                </c:pt>
                <c:pt idx="151">
                  <c:v>0.1204037</c:v>
                </c:pt>
                <c:pt idx="152">
                  <c:v>0.11861969999999999</c:v>
                </c:pt>
                <c:pt idx="153">
                  <c:v>0.1019651</c:v>
                </c:pt>
                <c:pt idx="154">
                  <c:v>0.10141169999999999</c:v>
                </c:pt>
                <c:pt idx="155">
                  <c:v>0.1181852</c:v>
                </c:pt>
                <c:pt idx="156">
                  <c:v>0.12532070000000001</c:v>
                </c:pt>
                <c:pt idx="157">
                  <c:v>0.121812</c:v>
                </c:pt>
                <c:pt idx="158">
                  <c:v>0.11567910000000001</c:v>
                </c:pt>
                <c:pt idx="159">
                  <c:v>0.1035847</c:v>
                </c:pt>
                <c:pt idx="160">
                  <c:v>9.4439800000000004E-2</c:v>
                </c:pt>
                <c:pt idx="161">
                  <c:v>9.4740610000000003E-2</c:v>
                </c:pt>
                <c:pt idx="162">
                  <c:v>9.9253889999999997E-2</c:v>
                </c:pt>
                <c:pt idx="163">
                  <c:v>0.10599459999999999</c:v>
                </c:pt>
                <c:pt idx="164">
                  <c:v>0.1095826</c:v>
                </c:pt>
                <c:pt idx="165">
                  <c:v>0.1060321</c:v>
                </c:pt>
                <c:pt idx="166">
                  <c:v>9.8887859999999994E-2</c:v>
                </c:pt>
                <c:pt idx="167">
                  <c:v>9.8544690000000004E-2</c:v>
                </c:pt>
                <c:pt idx="168">
                  <c:v>0.1081931</c:v>
                </c:pt>
                <c:pt idx="169">
                  <c:v>0.1068124</c:v>
                </c:pt>
                <c:pt idx="170">
                  <c:v>8.8803350000000003E-2</c:v>
                </c:pt>
                <c:pt idx="171">
                  <c:v>8.3233489999999993E-2</c:v>
                </c:pt>
                <c:pt idx="172">
                  <c:v>9.7947370000000006E-2</c:v>
                </c:pt>
                <c:pt idx="173">
                  <c:v>0.11396249999999999</c:v>
                </c:pt>
                <c:pt idx="174">
                  <c:v>0.1185818</c:v>
                </c:pt>
                <c:pt idx="175">
                  <c:v>0.1068658</c:v>
                </c:pt>
                <c:pt idx="176">
                  <c:v>9.3575829999999999E-2</c:v>
                </c:pt>
                <c:pt idx="177">
                  <c:v>9.1945890000000002E-2</c:v>
                </c:pt>
                <c:pt idx="178">
                  <c:v>9.0300779999999997E-2</c:v>
                </c:pt>
                <c:pt idx="179">
                  <c:v>8.7872000000000006E-2</c:v>
                </c:pt>
                <c:pt idx="180">
                  <c:v>9.2410110000000004E-2</c:v>
                </c:pt>
                <c:pt idx="181">
                  <c:v>9.4667680000000004E-2</c:v>
                </c:pt>
                <c:pt idx="182">
                  <c:v>8.9379819999999999E-2</c:v>
                </c:pt>
                <c:pt idx="183">
                  <c:v>8.7268540000000006E-2</c:v>
                </c:pt>
                <c:pt idx="184">
                  <c:v>9.2496739999999994E-2</c:v>
                </c:pt>
                <c:pt idx="185">
                  <c:v>9.2501739999999999E-2</c:v>
                </c:pt>
                <c:pt idx="186">
                  <c:v>8.5455450000000002E-2</c:v>
                </c:pt>
                <c:pt idx="187">
                  <c:v>8.2172720000000005E-2</c:v>
                </c:pt>
                <c:pt idx="188">
                  <c:v>8.254744E-2</c:v>
                </c:pt>
                <c:pt idx="189">
                  <c:v>8.9175959999999999E-2</c:v>
                </c:pt>
                <c:pt idx="190">
                  <c:v>9.9051239999999999E-2</c:v>
                </c:pt>
                <c:pt idx="191">
                  <c:v>9.6039449999999998E-2</c:v>
                </c:pt>
                <c:pt idx="192">
                  <c:v>8.0117469999999996E-2</c:v>
                </c:pt>
                <c:pt idx="193">
                  <c:v>6.4807519999999993E-2</c:v>
                </c:pt>
                <c:pt idx="194">
                  <c:v>6.2812839999999995E-2</c:v>
                </c:pt>
                <c:pt idx="195">
                  <c:v>7.6211269999999998E-2</c:v>
                </c:pt>
                <c:pt idx="196">
                  <c:v>8.4907159999999995E-2</c:v>
                </c:pt>
                <c:pt idx="197">
                  <c:v>6.9621359999999993E-2</c:v>
                </c:pt>
                <c:pt idx="198">
                  <c:v>4.9402469999999997E-2</c:v>
                </c:pt>
                <c:pt idx="199">
                  <c:v>5.304656E-2</c:v>
                </c:pt>
                <c:pt idx="200">
                  <c:v>7.0949380000000006E-2</c:v>
                </c:pt>
                <c:pt idx="201">
                  <c:v>8.0914799999999995E-2</c:v>
                </c:pt>
                <c:pt idx="202">
                  <c:v>7.9681650000000007E-2</c:v>
                </c:pt>
                <c:pt idx="203">
                  <c:v>7.4386610000000006E-2</c:v>
                </c:pt>
                <c:pt idx="204">
                  <c:v>7.1419650000000001E-2</c:v>
                </c:pt>
                <c:pt idx="205">
                  <c:v>6.8172350000000007E-2</c:v>
                </c:pt>
                <c:pt idx="206">
                  <c:v>6.109034E-2</c:v>
                </c:pt>
                <c:pt idx="207">
                  <c:v>5.8756849999999999E-2</c:v>
                </c:pt>
                <c:pt idx="208">
                  <c:v>6.4531740000000004E-2</c:v>
                </c:pt>
                <c:pt idx="209">
                  <c:v>6.70824E-2</c:v>
                </c:pt>
                <c:pt idx="210">
                  <c:v>6.1690399999999999E-2</c:v>
                </c:pt>
                <c:pt idx="211">
                  <c:v>6.2483660000000003E-2</c:v>
                </c:pt>
                <c:pt idx="212">
                  <c:v>7.4675409999999998E-2</c:v>
                </c:pt>
                <c:pt idx="213">
                  <c:v>7.8940040000000003E-2</c:v>
                </c:pt>
                <c:pt idx="214">
                  <c:v>7.286049E-2</c:v>
                </c:pt>
                <c:pt idx="215">
                  <c:v>7.3639049999999998E-2</c:v>
                </c:pt>
                <c:pt idx="216">
                  <c:v>8.1464430000000004E-2</c:v>
                </c:pt>
                <c:pt idx="217">
                  <c:v>8.4197610000000006E-2</c:v>
                </c:pt>
                <c:pt idx="218">
                  <c:v>7.9646149999999999E-2</c:v>
                </c:pt>
                <c:pt idx="219">
                  <c:v>7.3741500000000001E-2</c:v>
                </c:pt>
                <c:pt idx="220">
                  <c:v>6.5696470000000007E-2</c:v>
                </c:pt>
                <c:pt idx="221">
                  <c:v>5.7063530000000001E-2</c:v>
                </c:pt>
                <c:pt idx="222">
                  <c:v>5.2810290000000003E-2</c:v>
                </c:pt>
                <c:pt idx="223">
                  <c:v>5.5574980000000003E-2</c:v>
                </c:pt>
                <c:pt idx="224">
                  <c:v>6.7424880000000006E-2</c:v>
                </c:pt>
                <c:pt idx="225">
                  <c:v>7.2807640000000007E-2</c:v>
                </c:pt>
                <c:pt idx="226">
                  <c:v>6.5897200000000003E-2</c:v>
                </c:pt>
                <c:pt idx="227">
                  <c:v>6.5171370000000006E-2</c:v>
                </c:pt>
                <c:pt idx="228">
                  <c:v>6.8383219999999995E-2</c:v>
                </c:pt>
                <c:pt idx="229">
                  <c:v>6.4082829999999993E-2</c:v>
                </c:pt>
                <c:pt idx="230">
                  <c:v>5.8139259999999998E-2</c:v>
                </c:pt>
                <c:pt idx="231">
                  <c:v>5.751875E-2</c:v>
                </c:pt>
                <c:pt idx="232">
                  <c:v>5.954885E-2</c:v>
                </c:pt>
                <c:pt idx="233">
                  <c:v>5.831045E-2</c:v>
                </c:pt>
                <c:pt idx="234">
                  <c:v>5.4239719999999998E-2</c:v>
                </c:pt>
                <c:pt idx="235">
                  <c:v>5.5955150000000002E-2</c:v>
                </c:pt>
                <c:pt idx="236">
                  <c:v>6.289757E-2</c:v>
                </c:pt>
                <c:pt idx="237">
                  <c:v>5.7746169999999999E-2</c:v>
                </c:pt>
                <c:pt idx="238">
                  <c:v>4.2342020000000001E-2</c:v>
                </c:pt>
                <c:pt idx="239">
                  <c:v>4.1724049999999999E-2</c:v>
                </c:pt>
                <c:pt idx="240">
                  <c:v>5.4365820000000002E-2</c:v>
                </c:pt>
                <c:pt idx="241">
                  <c:v>5.3577180000000002E-2</c:v>
                </c:pt>
                <c:pt idx="242">
                  <c:v>4.4386149999999999E-2</c:v>
                </c:pt>
                <c:pt idx="243">
                  <c:v>5.3029850000000003E-2</c:v>
                </c:pt>
                <c:pt idx="244">
                  <c:v>6.2915120000000005E-2</c:v>
                </c:pt>
                <c:pt idx="245">
                  <c:v>4.953362E-2</c:v>
                </c:pt>
                <c:pt idx="246">
                  <c:v>3.6153739999999997E-2</c:v>
                </c:pt>
                <c:pt idx="247">
                  <c:v>3.9959120000000001E-2</c:v>
                </c:pt>
                <c:pt idx="248">
                  <c:v>4.6318709999999999E-2</c:v>
                </c:pt>
                <c:pt idx="249">
                  <c:v>4.5723609999999998E-2</c:v>
                </c:pt>
                <c:pt idx="250">
                  <c:v>4.4380589999999998E-2</c:v>
                </c:pt>
                <c:pt idx="251">
                  <c:v>5.4214909999999998E-2</c:v>
                </c:pt>
                <c:pt idx="252">
                  <c:v>6.1524259999999997E-2</c:v>
                </c:pt>
                <c:pt idx="253">
                  <c:v>4.7207529999999998E-2</c:v>
                </c:pt>
                <c:pt idx="254">
                  <c:v>3.4942769999999998E-2</c:v>
                </c:pt>
                <c:pt idx="255">
                  <c:v>4.3669310000000003E-2</c:v>
                </c:pt>
                <c:pt idx="256">
                  <c:v>5.129206E-2</c:v>
                </c:pt>
                <c:pt idx="257">
                  <c:v>4.38587E-2</c:v>
                </c:pt>
                <c:pt idx="258">
                  <c:v>3.747491E-2</c:v>
                </c:pt>
                <c:pt idx="259">
                  <c:v>4.2842869999999998E-2</c:v>
                </c:pt>
                <c:pt idx="260">
                  <c:v>4.5398189999999998E-2</c:v>
                </c:pt>
                <c:pt idx="261">
                  <c:v>3.7933450000000001E-2</c:v>
                </c:pt>
                <c:pt idx="262">
                  <c:v>3.2556359999999999E-2</c:v>
                </c:pt>
                <c:pt idx="263">
                  <c:v>3.4817250000000001E-2</c:v>
                </c:pt>
                <c:pt idx="264">
                  <c:v>4.346941E-2</c:v>
                </c:pt>
                <c:pt idx="265">
                  <c:v>5.0029799999999999E-2</c:v>
                </c:pt>
                <c:pt idx="266">
                  <c:v>4.903097E-2</c:v>
                </c:pt>
                <c:pt idx="267">
                  <c:v>5.289845E-2</c:v>
                </c:pt>
                <c:pt idx="268">
                  <c:v>6.152386E-2</c:v>
                </c:pt>
                <c:pt idx="269">
                  <c:v>5.9684630000000002E-2</c:v>
                </c:pt>
                <c:pt idx="270">
                  <c:v>4.9242279999999999E-2</c:v>
                </c:pt>
                <c:pt idx="271">
                  <c:v>4.627096E-2</c:v>
                </c:pt>
                <c:pt idx="272">
                  <c:v>5.3042489999999998E-2</c:v>
                </c:pt>
                <c:pt idx="273">
                  <c:v>5.3219389999999998E-2</c:v>
                </c:pt>
                <c:pt idx="274">
                  <c:v>4.6496709999999997E-2</c:v>
                </c:pt>
                <c:pt idx="275">
                  <c:v>4.8010909999999997E-2</c:v>
                </c:pt>
                <c:pt idx="276">
                  <c:v>5.504295E-2</c:v>
                </c:pt>
                <c:pt idx="277">
                  <c:v>5.0760409999999999E-2</c:v>
                </c:pt>
                <c:pt idx="278">
                  <c:v>3.2486840000000003E-2</c:v>
                </c:pt>
                <c:pt idx="279">
                  <c:v>1.9822469999999998E-2</c:v>
                </c:pt>
                <c:pt idx="280">
                  <c:v>1.7930080000000001E-2</c:v>
                </c:pt>
                <c:pt idx="281">
                  <c:v>1.58155E-2</c:v>
                </c:pt>
                <c:pt idx="282">
                  <c:v>2.263165E-2</c:v>
                </c:pt>
                <c:pt idx="283">
                  <c:v>4.6600099999999998E-2</c:v>
                </c:pt>
                <c:pt idx="284">
                  <c:v>6.1281820000000001E-2</c:v>
                </c:pt>
                <c:pt idx="285">
                  <c:v>4.5017679999999997E-2</c:v>
                </c:pt>
                <c:pt idx="286">
                  <c:v>2.8165820000000001E-2</c:v>
                </c:pt>
                <c:pt idx="287">
                  <c:v>3.3020800000000003E-2</c:v>
                </c:pt>
                <c:pt idx="288">
                  <c:v>4.2715469999999998E-2</c:v>
                </c:pt>
                <c:pt idx="289">
                  <c:v>4.9916679999999998E-2</c:v>
                </c:pt>
                <c:pt idx="290">
                  <c:v>4.5426769999999998E-2</c:v>
                </c:pt>
                <c:pt idx="291">
                  <c:v>3.4293280000000002E-2</c:v>
                </c:pt>
                <c:pt idx="292">
                  <c:v>3.9623890000000002E-2</c:v>
                </c:pt>
                <c:pt idx="293">
                  <c:v>4.5313039999999999E-2</c:v>
                </c:pt>
                <c:pt idx="294">
                  <c:v>3.379741E-2</c:v>
                </c:pt>
                <c:pt idx="295">
                  <c:v>2.6148350000000001E-2</c:v>
                </c:pt>
                <c:pt idx="296">
                  <c:v>3.5196829999999998E-2</c:v>
                </c:pt>
                <c:pt idx="297">
                  <c:v>4.4020610000000002E-2</c:v>
                </c:pt>
                <c:pt idx="298">
                  <c:v>4.0116939999999997E-2</c:v>
                </c:pt>
                <c:pt idx="299">
                  <c:v>2.9562939999999999E-2</c:v>
                </c:pt>
                <c:pt idx="300">
                  <c:v>2.1553760000000002E-2</c:v>
                </c:pt>
                <c:pt idx="301">
                  <c:v>2.3537840000000001E-2</c:v>
                </c:pt>
                <c:pt idx="302">
                  <c:v>2.9916180000000001E-2</c:v>
                </c:pt>
                <c:pt idx="303">
                  <c:v>3.1057080000000001E-2</c:v>
                </c:pt>
                <c:pt idx="304">
                  <c:v>3.1876340000000003E-2</c:v>
                </c:pt>
                <c:pt idx="305">
                  <c:v>3.0188630000000001E-2</c:v>
                </c:pt>
                <c:pt idx="306">
                  <c:v>1.89625E-2</c:v>
                </c:pt>
                <c:pt idx="307">
                  <c:v>1.3435229999999999E-2</c:v>
                </c:pt>
                <c:pt idx="308">
                  <c:v>2.2003109999999999E-2</c:v>
                </c:pt>
                <c:pt idx="309">
                  <c:v>2.8137539999999999E-2</c:v>
                </c:pt>
                <c:pt idx="310">
                  <c:v>2.5317880000000001E-2</c:v>
                </c:pt>
                <c:pt idx="311">
                  <c:v>2.154816E-2</c:v>
                </c:pt>
                <c:pt idx="312">
                  <c:v>2.3392380000000001E-2</c:v>
                </c:pt>
                <c:pt idx="313">
                  <c:v>2.5393880000000001E-2</c:v>
                </c:pt>
                <c:pt idx="314">
                  <c:v>1.8883779999999999E-2</c:v>
                </c:pt>
                <c:pt idx="315">
                  <c:v>1.7593109999999999E-2</c:v>
                </c:pt>
                <c:pt idx="316">
                  <c:v>3.0517490000000001E-2</c:v>
                </c:pt>
                <c:pt idx="317">
                  <c:v>3.675378E-2</c:v>
                </c:pt>
                <c:pt idx="318">
                  <c:v>3.081791E-2</c:v>
                </c:pt>
                <c:pt idx="319">
                  <c:v>2.9652479999999998E-2</c:v>
                </c:pt>
                <c:pt idx="320">
                  <c:v>3.0576740000000002E-2</c:v>
                </c:pt>
                <c:pt idx="321">
                  <c:v>2.7528839999999999E-2</c:v>
                </c:pt>
                <c:pt idx="322">
                  <c:v>2.7447309999999999E-2</c:v>
                </c:pt>
                <c:pt idx="323">
                  <c:v>2.822154E-2</c:v>
                </c:pt>
                <c:pt idx="324">
                  <c:v>2.6425859999999999E-2</c:v>
                </c:pt>
                <c:pt idx="325">
                  <c:v>2.4903999999999999E-2</c:v>
                </c:pt>
                <c:pt idx="326">
                  <c:v>2.443654E-2</c:v>
                </c:pt>
                <c:pt idx="327">
                  <c:v>2.4019780000000001E-2</c:v>
                </c:pt>
                <c:pt idx="328">
                  <c:v>2.0845579999999999E-2</c:v>
                </c:pt>
                <c:pt idx="329">
                  <c:v>1.710681E-2</c:v>
                </c:pt>
                <c:pt idx="330">
                  <c:v>1.73151E-2</c:v>
                </c:pt>
                <c:pt idx="331">
                  <c:v>1.6561800000000002E-2</c:v>
                </c:pt>
                <c:pt idx="332">
                  <c:v>1.180929E-2</c:v>
                </c:pt>
                <c:pt idx="333">
                  <c:v>1.0820099999999999E-2</c:v>
                </c:pt>
                <c:pt idx="334">
                  <c:v>1.5440570000000001E-2</c:v>
                </c:pt>
                <c:pt idx="335">
                  <c:v>2.075985E-2</c:v>
                </c:pt>
                <c:pt idx="336">
                  <c:v>2.417236E-2</c:v>
                </c:pt>
                <c:pt idx="337">
                  <c:v>2.4050660000000001E-2</c:v>
                </c:pt>
                <c:pt idx="338">
                  <c:v>2.0897240000000001E-2</c:v>
                </c:pt>
                <c:pt idx="339">
                  <c:v>1.822261E-2</c:v>
                </c:pt>
                <c:pt idx="340">
                  <c:v>2.2771130000000001E-2</c:v>
                </c:pt>
                <c:pt idx="341">
                  <c:v>3.0534209999999999E-2</c:v>
                </c:pt>
                <c:pt idx="342">
                  <c:v>3.6341619999999998E-2</c:v>
                </c:pt>
                <c:pt idx="343">
                  <c:v>4.3709089999999999E-2</c:v>
                </c:pt>
                <c:pt idx="344">
                  <c:v>4.0572610000000002E-2</c:v>
                </c:pt>
                <c:pt idx="345">
                  <c:v>2.1635169999999999E-2</c:v>
                </c:pt>
                <c:pt idx="346">
                  <c:v>8.8173169999999999E-3</c:v>
                </c:pt>
                <c:pt idx="347">
                  <c:v>1.269139E-2</c:v>
                </c:pt>
                <c:pt idx="348">
                  <c:v>1.8809200000000002E-2</c:v>
                </c:pt>
                <c:pt idx="349">
                  <c:v>1.747019E-2</c:v>
                </c:pt>
                <c:pt idx="350">
                  <c:v>1.471562E-2</c:v>
                </c:pt>
                <c:pt idx="351">
                  <c:v>1.9684469999999999E-2</c:v>
                </c:pt>
                <c:pt idx="352">
                  <c:v>2.849279E-2</c:v>
                </c:pt>
                <c:pt idx="353">
                  <c:v>2.4262479999999999E-2</c:v>
                </c:pt>
                <c:pt idx="354">
                  <c:v>8.6574100000000008E-3</c:v>
                </c:pt>
                <c:pt idx="355">
                  <c:v>3.0530560000000002E-3</c:v>
                </c:pt>
                <c:pt idx="356">
                  <c:v>1.444339E-2</c:v>
                </c:pt>
                <c:pt idx="357">
                  <c:v>2.4312899999999998E-2</c:v>
                </c:pt>
                <c:pt idx="358">
                  <c:v>1.828279E-2</c:v>
                </c:pt>
                <c:pt idx="359">
                  <c:v>1.4344920000000001E-2</c:v>
                </c:pt>
                <c:pt idx="360">
                  <c:v>2.2798869999999999E-2</c:v>
                </c:pt>
                <c:pt idx="361">
                  <c:v>2.964754E-2</c:v>
                </c:pt>
                <c:pt idx="362">
                  <c:v>3.1449360000000003E-2</c:v>
                </c:pt>
                <c:pt idx="363">
                  <c:v>2.2706980000000002E-2</c:v>
                </c:pt>
                <c:pt idx="364">
                  <c:v>6.7348779999999997E-3</c:v>
                </c:pt>
                <c:pt idx="365">
                  <c:v>8.2532950000000008E-3</c:v>
                </c:pt>
                <c:pt idx="366">
                  <c:v>1.8420539999999999E-2</c:v>
                </c:pt>
                <c:pt idx="367">
                  <c:v>1.393575E-2</c:v>
                </c:pt>
                <c:pt idx="368">
                  <c:v>7.6984610000000002E-3</c:v>
                </c:pt>
                <c:pt idx="369">
                  <c:v>6.4537659999999997E-3</c:v>
                </c:pt>
                <c:pt idx="370">
                  <c:v>3.6297510000000001E-3</c:v>
                </c:pt>
                <c:pt idx="371">
                  <c:v>9.9510889999999998E-3</c:v>
                </c:pt>
                <c:pt idx="372">
                  <c:v>2.402864E-2</c:v>
                </c:pt>
                <c:pt idx="373">
                  <c:v>2.563267E-2</c:v>
                </c:pt>
                <c:pt idx="374">
                  <c:v>1.850858E-2</c:v>
                </c:pt>
                <c:pt idx="375">
                  <c:v>1.9705070000000002E-2</c:v>
                </c:pt>
                <c:pt idx="376">
                  <c:v>2.0656399999999998E-2</c:v>
                </c:pt>
                <c:pt idx="377">
                  <c:v>1.7190210000000001E-2</c:v>
                </c:pt>
                <c:pt idx="378">
                  <c:v>1.9097329999999999E-2</c:v>
                </c:pt>
                <c:pt idx="379">
                  <c:v>2.2476380000000001E-2</c:v>
                </c:pt>
                <c:pt idx="380">
                  <c:v>2.0484929999999998E-2</c:v>
                </c:pt>
                <c:pt idx="381">
                  <c:v>1.0065070000000001E-2</c:v>
                </c:pt>
                <c:pt idx="382">
                  <c:v>-1.592352E-3</c:v>
                </c:pt>
                <c:pt idx="383">
                  <c:v>-1.9269910000000001E-3</c:v>
                </c:pt>
                <c:pt idx="384">
                  <c:v>6.1823929999999996E-3</c:v>
                </c:pt>
                <c:pt idx="385">
                  <c:v>9.2439749999999998E-3</c:v>
                </c:pt>
                <c:pt idx="386">
                  <c:v>1.7830770000000001E-3</c:v>
                </c:pt>
                <c:pt idx="387">
                  <c:v>2.482742E-4</c:v>
                </c:pt>
                <c:pt idx="388">
                  <c:v>1.351976E-2</c:v>
                </c:pt>
                <c:pt idx="389">
                  <c:v>1.7041400000000002E-2</c:v>
                </c:pt>
                <c:pt idx="390">
                  <c:v>2.359786E-3</c:v>
                </c:pt>
                <c:pt idx="391">
                  <c:v>-3.4652519999999998E-3</c:v>
                </c:pt>
                <c:pt idx="392">
                  <c:v>6.8814820000000004E-3</c:v>
                </c:pt>
                <c:pt idx="393">
                  <c:v>1.194978E-2</c:v>
                </c:pt>
                <c:pt idx="394">
                  <c:v>1.1434949999999999E-2</c:v>
                </c:pt>
                <c:pt idx="395">
                  <c:v>2.1411510000000002E-2</c:v>
                </c:pt>
                <c:pt idx="396">
                  <c:v>3.115008E-2</c:v>
                </c:pt>
                <c:pt idx="397">
                  <c:v>1.9053210000000001E-2</c:v>
                </c:pt>
                <c:pt idx="398">
                  <c:v>-5.6708819999999995E-4</c:v>
                </c:pt>
                <c:pt idx="399">
                  <c:v>1.4776520000000001E-3</c:v>
                </c:pt>
                <c:pt idx="400">
                  <c:v>1.8526069999999999E-2</c:v>
                </c:pt>
                <c:pt idx="401">
                  <c:v>3.2155799999999998E-2</c:v>
                </c:pt>
                <c:pt idx="402">
                  <c:v>3.044038E-2</c:v>
                </c:pt>
                <c:pt idx="403">
                  <c:v>1.4950389999999999E-2</c:v>
                </c:pt>
                <c:pt idx="404">
                  <c:v>1.3879610000000001E-2</c:v>
                </c:pt>
                <c:pt idx="405">
                  <c:v>2.5287629999999998E-2</c:v>
                </c:pt>
                <c:pt idx="406">
                  <c:v>2.342646E-2</c:v>
                </c:pt>
                <c:pt idx="407">
                  <c:v>1.2963590000000001E-2</c:v>
                </c:pt>
                <c:pt idx="408">
                  <c:v>4.994231E-3</c:v>
                </c:pt>
                <c:pt idx="409">
                  <c:v>3.1139420000000002E-3</c:v>
                </c:pt>
                <c:pt idx="410">
                  <c:v>6.7130250000000001E-3</c:v>
                </c:pt>
                <c:pt idx="411">
                  <c:v>1.2042550000000001E-2</c:v>
                </c:pt>
                <c:pt idx="412">
                  <c:v>1.7787529999999999E-2</c:v>
                </c:pt>
                <c:pt idx="413">
                  <c:v>1.4442119999999999E-2</c:v>
                </c:pt>
                <c:pt idx="414">
                  <c:v>4.6784940000000001E-3</c:v>
                </c:pt>
                <c:pt idx="415">
                  <c:v>5.9884430000000004E-3</c:v>
                </c:pt>
                <c:pt idx="416">
                  <c:v>1.6921740000000001E-2</c:v>
                </c:pt>
                <c:pt idx="417">
                  <c:v>2.4727249999999999E-2</c:v>
                </c:pt>
                <c:pt idx="418">
                  <c:v>2.307354E-2</c:v>
                </c:pt>
                <c:pt idx="419">
                  <c:v>1.836871E-2</c:v>
                </c:pt>
                <c:pt idx="420">
                  <c:v>1.7692380000000001E-2</c:v>
                </c:pt>
                <c:pt idx="421">
                  <c:v>1.492128E-2</c:v>
                </c:pt>
                <c:pt idx="422">
                  <c:v>1.0803399999999999E-2</c:v>
                </c:pt>
                <c:pt idx="423">
                  <c:v>8.8185030000000001E-3</c:v>
                </c:pt>
                <c:pt idx="424">
                  <c:v>8.2566629999999992E-3</c:v>
                </c:pt>
                <c:pt idx="425">
                  <c:v>8.0356330000000004E-3</c:v>
                </c:pt>
                <c:pt idx="426">
                  <c:v>2.034629E-3</c:v>
                </c:pt>
                <c:pt idx="427">
                  <c:v>-9.7506899999999996E-4</c:v>
                </c:pt>
                <c:pt idx="428">
                  <c:v>4.5552659999999997E-3</c:v>
                </c:pt>
                <c:pt idx="429">
                  <c:v>6.3424170000000004E-3</c:v>
                </c:pt>
                <c:pt idx="430">
                  <c:v>1.548748E-3</c:v>
                </c:pt>
                <c:pt idx="431">
                  <c:v>-1.416713E-4</c:v>
                </c:pt>
                <c:pt idx="432">
                  <c:v>1.105885E-2</c:v>
                </c:pt>
                <c:pt idx="433">
                  <c:v>2.225415E-2</c:v>
                </c:pt>
                <c:pt idx="434">
                  <c:v>2.1191089999999999E-2</c:v>
                </c:pt>
                <c:pt idx="435">
                  <c:v>2.4089240000000001E-2</c:v>
                </c:pt>
                <c:pt idx="436">
                  <c:v>3.0105739999999999E-2</c:v>
                </c:pt>
                <c:pt idx="437">
                  <c:v>2.2987859999999999E-2</c:v>
                </c:pt>
                <c:pt idx="438">
                  <c:v>1.37013E-2</c:v>
                </c:pt>
                <c:pt idx="439">
                  <c:v>1.3122490000000001E-2</c:v>
                </c:pt>
                <c:pt idx="440">
                  <c:v>1.335749E-2</c:v>
                </c:pt>
                <c:pt idx="441">
                  <c:v>9.8790960000000004E-3</c:v>
                </c:pt>
                <c:pt idx="442">
                  <c:v>2.730606E-3</c:v>
                </c:pt>
                <c:pt idx="443">
                  <c:v>4.0488799999999998E-5</c:v>
                </c:pt>
                <c:pt idx="444">
                  <c:v>9.9867099999999993E-3</c:v>
                </c:pt>
                <c:pt idx="445">
                  <c:v>1.9565889999999999E-2</c:v>
                </c:pt>
                <c:pt idx="446">
                  <c:v>1.9957880000000001E-2</c:v>
                </c:pt>
                <c:pt idx="447">
                  <c:v>2.5387940000000001E-2</c:v>
                </c:pt>
                <c:pt idx="448">
                  <c:v>3.5392800000000002E-2</c:v>
                </c:pt>
                <c:pt idx="449">
                  <c:v>2.9866279999999999E-2</c:v>
                </c:pt>
                <c:pt idx="450">
                  <c:v>1.212237E-2</c:v>
                </c:pt>
                <c:pt idx="451">
                  <c:v>6.2499130000000002E-3</c:v>
                </c:pt>
                <c:pt idx="452">
                  <c:v>1.1739970000000001E-2</c:v>
                </c:pt>
                <c:pt idx="453">
                  <c:v>1.029707E-2</c:v>
                </c:pt>
                <c:pt idx="454">
                  <c:v>5.7061550000000001E-3</c:v>
                </c:pt>
                <c:pt idx="455">
                  <c:v>1.096973E-2</c:v>
                </c:pt>
                <c:pt idx="456">
                  <c:v>2.1040030000000001E-2</c:v>
                </c:pt>
                <c:pt idx="457">
                  <c:v>2.2056889999999999E-2</c:v>
                </c:pt>
                <c:pt idx="458">
                  <c:v>1.0972880000000001E-2</c:v>
                </c:pt>
                <c:pt idx="459">
                  <c:v>-1.5904739999999999E-3</c:v>
                </c:pt>
                <c:pt idx="460">
                  <c:v>2.8159890000000002E-4</c:v>
                </c:pt>
                <c:pt idx="461">
                  <c:v>1.145756E-2</c:v>
                </c:pt>
                <c:pt idx="462">
                  <c:v>1.063542E-2</c:v>
                </c:pt>
                <c:pt idx="463">
                  <c:v>4.1592499999999998E-3</c:v>
                </c:pt>
                <c:pt idx="464">
                  <c:v>3.2708540000000001E-3</c:v>
                </c:pt>
                <c:pt idx="465">
                  <c:v>-2.0211410000000002E-3</c:v>
                </c:pt>
                <c:pt idx="466">
                  <c:v>-7.0174360000000002E-3</c:v>
                </c:pt>
                <c:pt idx="467">
                  <c:v>2.442545E-3</c:v>
                </c:pt>
                <c:pt idx="468">
                  <c:v>1.3771780000000001E-2</c:v>
                </c:pt>
                <c:pt idx="469">
                  <c:v>1.1019879999999999E-2</c:v>
                </c:pt>
                <c:pt idx="470">
                  <c:v>4.7286419999999999E-3</c:v>
                </c:pt>
                <c:pt idx="471">
                  <c:v>9.9452189999999999E-3</c:v>
                </c:pt>
                <c:pt idx="472">
                  <c:v>2.3855879999999999E-2</c:v>
                </c:pt>
                <c:pt idx="473">
                  <c:v>2.7678790000000002E-2</c:v>
                </c:pt>
                <c:pt idx="474">
                  <c:v>1.6209979999999999E-2</c:v>
                </c:pt>
                <c:pt idx="475">
                  <c:v>5.1317120000000001E-3</c:v>
                </c:pt>
                <c:pt idx="476">
                  <c:v>-9.5269639999999997E-4</c:v>
                </c:pt>
                <c:pt idx="477">
                  <c:v>7.8051949999999998E-4</c:v>
                </c:pt>
                <c:pt idx="478">
                  <c:v>9.461924E-3</c:v>
                </c:pt>
                <c:pt idx="479">
                  <c:v>1.057804E-2</c:v>
                </c:pt>
                <c:pt idx="480">
                  <c:v>5.6205980000000001E-3</c:v>
                </c:pt>
                <c:pt idx="481">
                  <c:v>1.6573130000000001E-3</c:v>
                </c:pt>
                <c:pt idx="482">
                  <c:v>2.7200599999999998E-3</c:v>
                </c:pt>
                <c:pt idx="483">
                  <c:v>1.0387739999999999E-2</c:v>
                </c:pt>
                <c:pt idx="484">
                  <c:v>1.308837E-2</c:v>
                </c:pt>
                <c:pt idx="485">
                  <c:v>9.3023759999999994E-3</c:v>
                </c:pt>
                <c:pt idx="486">
                  <c:v>9.3702170000000001E-3</c:v>
                </c:pt>
                <c:pt idx="487">
                  <c:v>1.2877059999999999E-2</c:v>
                </c:pt>
                <c:pt idx="488">
                  <c:v>9.6496770000000006E-3</c:v>
                </c:pt>
                <c:pt idx="489">
                  <c:v>2.4606020000000001E-3</c:v>
                </c:pt>
                <c:pt idx="490">
                  <c:v>5.0136449999999997E-3</c:v>
                </c:pt>
                <c:pt idx="491">
                  <c:v>1.3518479999999999E-2</c:v>
                </c:pt>
                <c:pt idx="492">
                  <c:v>1.2773659999999999E-2</c:v>
                </c:pt>
                <c:pt idx="493">
                  <c:v>2.3339680000000001E-3</c:v>
                </c:pt>
                <c:pt idx="494">
                  <c:v>-4.5121020000000003E-4</c:v>
                </c:pt>
                <c:pt idx="495">
                  <c:v>1.088222E-2</c:v>
                </c:pt>
                <c:pt idx="496">
                  <c:v>1.7200110000000001E-2</c:v>
                </c:pt>
                <c:pt idx="497">
                  <c:v>1.0016509999999999E-2</c:v>
                </c:pt>
                <c:pt idx="498">
                  <c:v>3.995396E-3</c:v>
                </c:pt>
                <c:pt idx="499">
                  <c:v>3.690357E-3</c:v>
                </c:pt>
                <c:pt idx="500">
                  <c:v>5.8040670000000004E-3</c:v>
                </c:pt>
                <c:pt idx="501">
                  <c:v>1.0099739999999999E-2</c:v>
                </c:pt>
                <c:pt idx="502">
                  <c:v>8.3039800000000007E-3</c:v>
                </c:pt>
                <c:pt idx="503">
                  <c:v>-2.087031E-3</c:v>
                </c:pt>
                <c:pt idx="504">
                  <c:v>-7.6988400000000002E-3</c:v>
                </c:pt>
                <c:pt idx="505">
                  <c:v>-4.3594640000000004E-3</c:v>
                </c:pt>
                <c:pt idx="506">
                  <c:v>-3.6844590000000002E-3</c:v>
                </c:pt>
                <c:pt idx="507">
                  <c:v>-3.8200869999999998E-3</c:v>
                </c:pt>
                <c:pt idx="508">
                  <c:v>2.8592750000000001E-3</c:v>
                </c:pt>
                <c:pt idx="509">
                  <c:v>1.068728E-2</c:v>
                </c:pt>
                <c:pt idx="510">
                  <c:v>1.602522E-2</c:v>
                </c:pt>
                <c:pt idx="511">
                  <c:v>1.7867089999999999E-2</c:v>
                </c:pt>
                <c:pt idx="512">
                  <c:v>1.424542E-2</c:v>
                </c:pt>
                <c:pt idx="513">
                  <c:v>5.9172859999999999E-3</c:v>
                </c:pt>
                <c:pt idx="514">
                  <c:v>4.4405369999999999E-4</c:v>
                </c:pt>
                <c:pt idx="515">
                  <c:v>7.3002620000000001E-3</c:v>
                </c:pt>
                <c:pt idx="516">
                  <c:v>1.8530660000000001E-2</c:v>
                </c:pt>
                <c:pt idx="517">
                  <c:v>2.0885819999999999E-2</c:v>
                </c:pt>
                <c:pt idx="518">
                  <c:v>1.490972E-2</c:v>
                </c:pt>
                <c:pt idx="519">
                  <c:v>9.0059440000000001E-3</c:v>
                </c:pt>
                <c:pt idx="520">
                  <c:v>9.0613970000000005E-3</c:v>
                </c:pt>
                <c:pt idx="521">
                  <c:v>7.2884869999999997E-3</c:v>
                </c:pt>
                <c:pt idx="522">
                  <c:v>2.811006E-3</c:v>
                </c:pt>
                <c:pt idx="523">
                  <c:v>7.7738470000000004E-3</c:v>
                </c:pt>
                <c:pt idx="524">
                  <c:v>1.3868200000000001E-2</c:v>
                </c:pt>
                <c:pt idx="525">
                  <c:v>1.099923E-2</c:v>
                </c:pt>
                <c:pt idx="526">
                  <c:v>6.1684460000000002E-3</c:v>
                </c:pt>
                <c:pt idx="527">
                  <c:v>2.5317189999999999E-4</c:v>
                </c:pt>
                <c:pt idx="528">
                  <c:v>-5.6520609999999999E-3</c:v>
                </c:pt>
                <c:pt idx="529">
                  <c:v>-8.9073850000000003E-3</c:v>
                </c:pt>
                <c:pt idx="530">
                  <c:v>-1.110477E-2</c:v>
                </c:pt>
                <c:pt idx="531">
                  <c:v>-2.489027E-3</c:v>
                </c:pt>
                <c:pt idx="532">
                  <c:v>1.7235250000000001E-2</c:v>
                </c:pt>
                <c:pt idx="533">
                  <c:v>2.5989870000000002E-2</c:v>
                </c:pt>
                <c:pt idx="534">
                  <c:v>1.8922330000000001E-2</c:v>
                </c:pt>
                <c:pt idx="535">
                  <c:v>1.5005360000000001E-2</c:v>
                </c:pt>
                <c:pt idx="536">
                  <c:v>2.153797E-2</c:v>
                </c:pt>
                <c:pt idx="537">
                  <c:v>2.5307610000000001E-2</c:v>
                </c:pt>
                <c:pt idx="538">
                  <c:v>1.760573E-2</c:v>
                </c:pt>
                <c:pt idx="539">
                  <c:v>7.9505540000000003E-3</c:v>
                </c:pt>
                <c:pt idx="540">
                  <c:v>6.680264E-3</c:v>
                </c:pt>
                <c:pt idx="541">
                  <c:v>1.1741359999999999E-2</c:v>
                </c:pt>
                <c:pt idx="542">
                  <c:v>1.478984E-2</c:v>
                </c:pt>
                <c:pt idx="543">
                  <c:v>1.4163729999999999E-2</c:v>
                </c:pt>
                <c:pt idx="544">
                  <c:v>1.2384060000000001E-2</c:v>
                </c:pt>
                <c:pt idx="545">
                  <c:v>3.0840189999999999E-3</c:v>
                </c:pt>
                <c:pt idx="546">
                  <c:v>-8.0567450000000006E-3</c:v>
                </c:pt>
                <c:pt idx="547">
                  <c:v>-1.8661649999999999E-3</c:v>
                </c:pt>
                <c:pt idx="548">
                  <c:v>1.0968179999999999E-2</c:v>
                </c:pt>
                <c:pt idx="549">
                  <c:v>4.3640010000000002E-3</c:v>
                </c:pt>
                <c:pt idx="550">
                  <c:v>-7.9760449999999993E-3</c:v>
                </c:pt>
                <c:pt idx="551">
                  <c:v>1.2504529999999999E-3</c:v>
                </c:pt>
                <c:pt idx="552">
                  <c:v>1.6713820000000001E-2</c:v>
                </c:pt>
                <c:pt idx="553">
                  <c:v>1.3304989999999999E-2</c:v>
                </c:pt>
                <c:pt idx="554">
                  <c:v>7.2677340000000003E-4</c:v>
                </c:pt>
                <c:pt idx="555">
                  <c:v>-1.605314E-3</c:v>
                </c:pt>
                <c:pt idx="556">
                  <c:v>4.3931949999999999E-3</c:v>
                </c:pt>
                <c:pt idx="557">
                  <c:v>3.8212199999999998E-4</c:v>
                </c:pt>
                <c:pt idx="558">
                  <c:v>-1.109128E-2</c:v>
                </c:pt>
                <c:pt idx="559">
                  <c:v>-4.662523E-3</c:v>
                </c:pt>
                <c:pt idx="560">
                  <c:v>1.201285E-2</c:v>
                </c:pt>
                <c:pt idx="561">
                  <c:v>1.391089E-2</c:v>
                </c:pt>
                <c:pt idx="562">
                  <c:v>6.5009500000000001E-3</c:v>
                </c:pt>
                <c:pt idx="563">
                  <c:v>4.9116710000000003E-3</c:v>
                </c:pt>
                <c:pt idx="564">
                  <c:v>8.1598299999999999E-3</c:v>
                </c:pt>
                <c:pt idx="565">
                  <c:v>3.4655480000000002E-3</c:v>
                </c:pt>
                <c:pt idx="566">
                  <c:v>-4.1298389999999997E-3</c:v>
                </c:pt>
                <c:pt idx="567">
                  <c:v>1.917785E-3</c:v>
                </c:pt>
                <c:pt idx="568">
                  <c:v>1.196448E-2</c:v>
                </c:pt>
                <c:pt idx="569">
                  <c:v>1.233033E-2</c:v>
                </c:pt>
              </c:numCache>
            </c:numRef>
          </c:yVal>
          <c:smooth val="0"/>
        </c:ser>
        <c:ser>
          <c:idx val="16"/>
          <c:order val="16"/>
          <c:tx>
            <c:v>+500V (#17)</c:v>
          </c:tx>
          <c:spPr>
            <a:ln w="19050">
              <a:solidFill>
                <a:srgbClr val="0000FF"/>
              </a:solidFill>
            </a:ln>
          </c:spPr>
          <c:marker>
            <c:symbol val="none"/>
          </c:marker>
          <c:xVal>
            <c:numRef>
              <c:f>'HBM IV Curves Data'!$AH$5:$AH$574</c:f>
              <c:numCache>
                <c:formatCode>General</c:formatCode>
                <c:ptCount val="570"/>
                <c:pt idx="0">
                  <c:v>3.314282</c:v>
                </c:pt>
                <c:pt idx="1">
                  <c:v>3.2383570000000002</c:v>
                </c:pt>
                <c:pt idx="2">
                  <c:v>2.5878860000000001</c:v>
                </c:pt>
                <c:pt idx="3">
                  <c:v>2.2101320000000002</c:v>
                </c:pt>
                <c:pt idx="4">
                  <c:v>1.755331</c:v>
                </c:pt>
                <c:pt idx="5">
                  <c:v>0.74823930000000005</c:v>
                </c:pt>
                <c:pt idx="6">
                  <c:v>0.48823850000000002</c:v>
                </c:pt>
                <c:pt idx="7">
                  <c:v>0.77086600000000005</c:v>
                </c:pt>
                <c:pt idx="8">
                  <c:v>0.3211561</c:v>
                </c:pt>
                <c:pt idx="9">
                  <c:v>-0.29363860000000003</c:v>
                </c:pt>
                <c:pt idx="10">
                  <c:v>-0.67155860000000001</c:v>
                </c:pt>
                <c:pt idx="11">
                  <c:v>-1.279522</c:v>
                </c:pt>
                <c:pt idx="12">
                  <c:v>-1.094354</c:v>
                </c:pt>
                <c:pt idx="13">
                  <c:v>0.24207480000000001</c:v>
                </c:pt>
                <c:pt idx="14">
                  <c:v>1.4153739999999999</c:v>
                </c:pt>
                <c:pt idx="15">
                  <c:v>1.7145509999999999</c:v>
                </c:pt>
                <c:pt idx="16">
                  <c:v>0.91730650000000002</c:v>
                </c:pt>
                <c:pt idx="17">
                  <c:v>0.17101069999999999</c:v>
                </c:pt>
                <c:pt idx="18">
                  <c:v>0.22989999999999999</c:v>
                </c:pt>
                <c:pt idx="19">
                  <c:v>0.33632840000000003</c:v>
                </c:pt>
                <c:pt idx="20">
                  <c:v>0.40593869999999999</c:v>
                </c:pt>
                <c:pt idx="21">
                  <c:v>0.34523169999999997</c:v>
                </c:pt>
                <c:pt idx="22">
                  <c:v>-5.6917509999999998E-2</c:v>
                </c:pt>
                <c:pt idx="23">
                  <c:v>-0.46635850000000001</c:v>
                </c:pt>
                <c:pt idx="24">
                  <c:v>-0.26159379999999999</c:v>
                </c:pt>
                <c:pt idx="25">
                  <c:v>-0.1065734</c:v>
                </c:pt>
                <c:pt idx="26">
                  <c:v>-0.84131900000000004</c:v>
                </c:pt>
                <c:pt idx="27">
                  <c:v>-0.4490768</c:v>
                </c:pt>
                <c:pt idx="28">
                  <c:v>1.4298850000000001</c:v>
                </c:pt>
                <c:pt idx="29">
                  <c:v>1.631149</c:v>
                </c:pt>
                <c:pt idx="30">
                  <c:v>0.15101429999999999</c:v>
                </c:pt>
                <c:pt idx="31">
                  <c:v>0.1728498</c:v>
                </c:pt>
                <c:pt idx="32">
                  <c:v>1.749811</c:v>
                </c:pt>
                <c:pt idx="33">
                  <c:v>2.256205</c:v>
                </c:pt>
                <c:pt idx="34">
                  <c:v>1.565313</c:v>
                </c:pt>
                <c:pt idx="35">
                  <c:v>1.1525890000000001</c:v>
                </c:pt>
                <c:pt idx="36">
                  <c:v>1.164193</c:v>
                </c:pt>
                <c:pt idx="37">
                  <c:v>1.63717</c:v>
                </c:pt>
                <c:pt idx="38">
                  <c:v>1.9932639999999999</c:v>
                </c:pt>
                <c:pt idx="39">
                  <c:v>1.5148170000000001</c:v>
                </c:pt>
                <c:pt idx="40">
                  <c:v>1.3526279999999999</c:v>
                </c:pt>
                <c:pt idx="41">
                  <c:v>1.2598940000000001</c:v>
                </c:pt>
                <c:pt idx="42">
                  <c:v>0.1143636</c:v>
                </c:pt>
                <c:pt idx="43">
                  <c:v>-0.74335419999999996</c:v>
                </c:pt>
                <c:pt idx="44">
                  <c:v>-0.4862937</c:v>
                </c:pt>
                <c:pt idx="45">
                  <c:v>0.62293419999999999</c:v>
                </c:pt>
                <c:pt idx="46">
                  <c:v>2.0463110000000002</c:v>
                </c:pt>
                <c:pt idx="47">
                  <c:v>2.4827469999999998</c:v>
                </c:pt>
                <c:pt idx="48">
                  <c:v>1.9829540000000001</c:v>
                </c:pt>
                <c:pt idx="49">
                  <c:v>1.2403409999999999</c:v>
                </c:pt>
                <c:pt idx="50">
                  <c:v>5.9049780000000003E-2</c:v>
                </c:pt>
                <c:pt idx="51">
                  <c:v>-0.54282889999999995</c:v>
                </c:pt>
                <c:pt idx="52">
                  <c:v>0.87560280000000001</c:v>
                </c:pt>
                <c:pt idx="53">
                  <c:v>2.2637</c:v>
                </c:pt>
                <c:pt idx="54">
                  <c:v>1.408636</c:v>
                </c:pt>
                <c:pt idx="55">
                  <c:v>-9.2537140000000004E-2</c:v>
                </c:pt>
                <c:pt idx="56">
                  <c:v>-0.60401899999999997</c:v>
                </c:pt>
                <c:pt idx="57">
                  <c:v>-0.42333569999999998</c:v>
                </c:pt>
                <c:pt idx="58">
                  <c:v>-7.8609899999999996E-2</c:v>
                </c:pt>
                <c:pt idx="59">
                  <c:v>0.75719599999999998</c:v>
                </c:pt>
                <c:pt idx="60">
                  <c:v>1.9542459999999999</c:v>
                </c:pt>
                <c:pt idx="61">
                  <c:v>2.1019990000000002</c:v>
                </c:pt>
                <c:pt idx="62">
                  <c:v>1.2190939999999999</c:v>
                </c:pt>
                <c:pt idx="63">
                  <c:v>0.61014979999999996</c:v>
                </c:pt>
                <c:pt idx="64">
                  <c:v>0.13915040000000001</c:v>
                </c:pt>
                <c:pt idx="65">
                  <c:v>-0.45034689999999999</c:v>
                </c:pt>
                <c:pt idx="66">
                  <c:v>-0.34412949999999998</c:v>
                </c:pt>
                <c:pt idx="67">
                  <c:v>0.28142830000000002</c:v>
                </c:pt>
                <c:pt idx="68">
                  <c:v>0.58016659999999998</c:v>
                </c:pt>
                <c:pt idx="69">
                  <c:v>0.78463769999999999</c:v>
                </c:pt>
                <c:pt idx="70">
                  <c:v>1.120714</c:v>
                </c:pt>
                <c:pt idx="71">
                  <c:v>1.2658400000000001</c:v>
                </c:pt>
                <c:pt idx="72">
                  <c:v>1.486448</c:v>
                </c:pt>
                <c:pt idx="73">
                  <c:v>2.166595</c:v>
                </c:pt>
                <c:pt idx="74">
                  <c:v>2.5300310000000001</c:v>
                </c:pt>
                <c:pt idx="75">
                  <c:v>1.837815</c:v>
                </c:pt>
                <c:pt idx="76">
                  <c:v>0.79820550000000001</c:v>
                </c:pt>
                <c:pt idx="77">
                  <c:v>0.216922</c:v>
                </c:pt>
                <c:pt idx="78">
                  <c:v>0.48303859999999998</c:v>
                </c:pt>
                <c:pt idx="79">
                  <c:v>1.3248439999999999</c:v>
                </c:pt>
                <c:pt idx="80">
                  <c:v>1.5454870000000001</c:v>
                </c:pt>
                <c:pt idx="81">
                  <c:v>1.032619</c:v>
                </c:pt>
                <c:pt idx="82">
                  <c:v>1.318176</c:v>
                </c:pt>
                <c:pt idx="83">
                  <c:v>2.466056</c:v>
                </c:pt>
                <c:pt idx="84">
                  <c:v>2.8626499999999999</c:v>
                </c:pt>
                <c:pt idx="85">
                  <c:v>2.7801149999999999</c:v>
                </c:pt>
                <c:pt idx="86">
                  <c:v>2.4786969999999999</c:v>
                </c:pt>
                <c:pt idx="87">
                  <c:v>1.037272</c:v>
                </c:pt>
                <c:pt idx="88">
                  <c:v>-0.79163490000000003</c:v>
                </c:pt>
                <c:pt idx="89">
                  <c:v>-1.716486</c:v>
                </c:pt>
                <c:pt idx="90">
                  <c:v>-1.2179089999999999</c:v>
                </c:pt>
                <c:pt idx="91">
                  <c:v>1.8104269999999999E-2</c:v>
                </c:pt>
                <c:pt idx="92">
                  <c:v>0.53738169999999996</c:v>
                </c:pt>
                <c:pt idx="93">
                  <c:v>0.40294839999999998</c:v>
                </c:pt>
                <c:pt idx="94">
                  <c:v>0.4831955</c:v>
                </c:pt>
                <c:pt idx="95">
                  <c:v>1.1623699999999999</c:v>
                </c:pt>
                <c:pt idx="96">
                  <c:v>2.2543169999999999</c:v>
                </c:pt>
                <c:pt idx="97">
                  <c:v>2.7710729999999999</c:v>
                </c:pt>
                <c:pt idx="98">
                  <c:v>2.6411380000000002</c:v>
                </c:pt>
                <c:pt idx="99">
                  <c:v>2.105988</c:v>
                </c:pt>
                <c:pt idx="100">
                  <c:v>1.0085660000000001</c:v>
                </c:pt>
                <c:pt idx="101">
                  <c:v>0.4601519</c:v>
                </c:pt>
                <c:pt idx="102">
                  <c:v>0.71870730000000005</c:v>
                </c:pt>
                <c:pt idx="103">
                  <c:v>1.2080280000000001</c:v>
                </c:pt>
                <c:pt idx="104">
                  <c:v>2.2068180000000002</c:v>
                </c:pt>
                <c:pt idx="105">
                  <c:v>2.7443010000000001</c:v>
                </c:pt>
                <c:pt idx="106">
                  <c:v>1.5458209999999999</c:v>
                </c:pt>
                <c:pt idx="107">
                  <c:v>-0.38980920000000002</c:v>
                </c:pt>
                <c:pt idx="108">
                  <c:v>-0.97206789999999998</c:v>
                </c:pt>
                <c:pt idx="109">
                  <c:v>3.5373179999999997E-2</c:v>
                </c:pt>
                <c:pt idx="110">
                  <c:v>0.89001140000000001</c:v>
                </c:pt>
                <c:pt idx="111">
                  <c:v>0.97329889999999997</c:v>
                </c:pt>
                <c:pt idx="112">
                  <c:v>1.0154049999999999</c:v>
                </c:pt>
                <c:pt idx="113">
                  <c:v>1.148719</c:v>
                </c:pt>
                <c:pt idx="114">
                  <c:v>0.65367710000000001</c:v>
                </c:pt>
                <c:pt idx="115">
                  <c:v>-0.1386416</c:v>
                </c:pt>
                <c:pt idx="116">
                  <c:v>0.57281029999999999</c:v>
                </c:pt>
                <c:pt idx="117">
                  <c:v>1.8487130000000001</c:v>
                </c:pt>
                <c:pt idx="118">
                  <c:v>1.8748020000000001</c:v>
                </c:pt>
                <c:pt idx="119">
                  <c:v>2.1845219999999999</c:v>
                </c:pt>
                <c:pt idx="120">
                  <c:v>2.7853110000000001</c:v>
                </c:pt>
                <c:pt idx="121">
                  <c:v>1.5576669999999999</c:v>
                </c:pt>
                <c:pt idx="122">
                  <c:v>-0.73160709999999995</c:v>
                </c:pt>
                <c:pt idx="123">
                  <c:v>-1.467176</c:v>
                </c:pt>
                <c:pt idx="124">
                  <c:v>-0.36209039999999998</c:v>
                </c:pt>
                <c:pt idx="125">
                  <c:v>0.39754810000000002</c:v>
                </c:pt>
                <c:pt idx="126">
                  <c:v>0.12943009999999999</c:v>
                </c:pt>
                <c:pt idx="127">
                  <c:v>-0.59437930000000005</c:v>
                </c:pt>
                <c:pt idx="128">
                  <c:v>-1.243358</c:v>
                </c:pt>
                <c:pt idx="129">
                  <c:v>-0.55036819999999997</c:v>
                </c:pt>
                <c:pt idx="130">
                  <c:v>0.63485460000000005</c:v>
                </c:pt>
                <c:pt idx="131">
                  <c:v>0.72768880000000002</c:v>
                </c:pt>
                <c:pt idx="132">
                  <c:v>0.87294020000000005</c:v>
                </c:pt>
                <c:pt idx="133">
                  <c:v>1.7844599999999999</c:v>
                </c:pt>
                <c:pt idx="134">
                  <c:v>1.7553289999999999</c:v>
                </c:pt>
                <c:pt idx="135">
                  <c:v>0.1247867</c:v>
                </c:pt>
                <c:pt idx="136">
                  <c:v>-1.2142459999999999</c:v>
                </c:pt>
                <c:pt idx="137">
                  <c:v>-0.60441900000000004</c:v>
                </c:pt>
                <c:pt idx="138">
                  <c:v>1.180258</c:v>
                </c:pt>
                <c:pt idx="139">
                  <c:v>1.3027409999999999</c:v>
                </c:pt>
                <c:pt idx="140">
                  <c:v>0.28548390000000001</c:v>
                </c:pt>
                <c:pt idx="141">
                  <c:v>1.053884</c:v>
                </c:pt>
                <c:pt idx="142">
                  <c:v>1.7829159999999999</c:v>
                </c:pt>
                <c:pt idx="143">
                  <c:v>0.73899649999999995</c:v>
                </c:pt>
                <c:pt idx="144">
                  <c:v>-0.25003599999999998</c:v>
                </c:pt>
                <c:pt idx="145">
                  <c:v>-0.88641309999999995</c:v>
                </c:pt>
                <c:pt idx="146">
                  <c:v>-1.754713</c:v>
                </c:pt>
                <c:pt idx="147">
                  <c:v>-1.6853880000000001</c:v>
                </c:pt>
                <c:pt idx="148">
                  <c:v>-0.67714479999999999</c:v>
                </c:pt>
                <c:pt idx="149">
                  <c:v>-0.96436809999999995</c:v>
                </c:pt>
                <c:pt idx="150">
                  <c:v>-2.3916729999999999</c:v>
                </c:pt>
                <c:pt idx="151">
                  <c:v>-2.1239249999999998</c:v>
                </c:pt>
                <c:pt idx="152">
                  <c:v>-6.3936729999999997E-2</c:v>
                </c:pt>
                <c:pt idx="153">
                  <c:v>0.99128119999999997</c:v>
                </c:pt>
                <c:pt idx="154">
                  <c:v>0.53019289999999997</c:v>
                </c:pt>
                <c:pt idx="155">
                  <c:v>-0.1770833</c:v>
                </c:pt>
                <c:pt idx="156">
                  <c:v>-1.0509809999999999</c:v>
                </c:pt>
                <c:pt idx="157">
                  <c:v>-1.6934279999999999</c:v>
                </c:pt>
                <c:pt idx="158">
                  <c:v>-0.92547299999999999</c:v>
                </c:pt>
                <c:pt idx="159">
                  <c:v>0.46588039999999997</c:v>
                </c:pt>
                <c:pt idx="160">
                  <c:v>9.7523029999999997E-2</c:v>
                </c:pt>
                <c:pt idx="161">
                  <c:v>-1.1726300000000001</c:v>
                </c:pt>
                <c:pt idx="162">
                  <c:v>-1.0625929999999999</c:v>
                </c:pt>
                <c:pt idx="163">
                  <c:v>-0.55033410000000005</c:v>
                </c:pt>
                <c:pt idx="164">
                  <c:v>-0.16838310000000001</c:v>
                </c:pt>
                <c:pt idx="165">
                  <c:v>0.80196999999999996</c:v>
                </c:pt>
                <c:pt idx="166">
                  <c:v>1.0534559999999999</c:v>
                </c:pt>
                <c:pt idx="167">
                  <c:v>0.41515079999999999</c:v>
                </c:pt>
                <c:pt idx="168">
                  <c:v>0.85935059999999996</c:v>
                </c:pt>
                <c:pt idx="169">
                  <c:v>1.9341680000000001</c:v>
                </c:pt>
                <c:pt idx="170">
                  <c:v>1.797566</c:v>
                </c:pt>
                <c:pt idx="171">
                  <c:v>0.96656359999999997</c:v>
                </c:pt>
                <c:pt idx="172">
                  <c:v>0.47168589999999999</c:v>
                </c:pt>
                <c:pt idx="173">
                  <c:v>0.1088281</c:v>
                </c:pt>
                <c:pt idx="174">
                  <c:v>-0.26146839999999999</c:v>
                </c:pt>
                <c:pt idx="175">
                  <c:v>-0.79122400000000004</c:v>
                </c:pt>
                <c:pt idx="176">
                  <c:v>-1.1677150000000001</c:v>
                </c:pt>
                <c:pt idx="177">
                  <c:v>-0.6515417</c:v>
                </c:pt>
                <c:pt idx="178">
                  <c:v>6.3950770000000004E-2</c:v>
                </c:pt>
                <c:pt idx="179">
                  <c:v>0.2684184</c:v>
                </c:pt>
                <c:pt idx="180">
                  <c:v>-0.18684310000000001</c:v>
                </c:pt>
                <c:pt idx="181">
                  <c:v>-1.276837</c:v>
                </c:pt>
                <c:pt idx="182">
                  <c:v>-1.4794860000000001</c:v>
                </c:pt>
                <c:pt idx="183">
                  <c:v>-0.33988010000000002</c:v>
                </c:pt>
                <c:pt idx="184">
                  <c:v>1.0197130000000001</c:v>
                </c:pt>
                <c:pt idx="185">
                  <c:v>2.0499619999999998</c:v>
                </c:pt>
                <c:pt idx="186">
                  <c:v>1.7039610000000001</c:v>
                </c:pt>
                <c:pt idx="187">
                  <c:v>0.1760226</c:v>
                </c:pt>
                <c:pt idx="188">
                  <c:v>-0.40014660000000002</c:v>
                </c:pt>
                <c:pt idx="189">
                  <c:v>0.1867299</c:v>
                </c:pt>
                <c:pt idx="190">
                  <c:v>0.51202230000000004</c:v>
                </c:pt>
                <c:pt idx="191">
                  <c:v>0.21290890000000001</c:v>
                </c:pt>
                <c:pt idx="192">
                  <c:v>0.1195166</c:v>
                </c:pt>
                <c:pt idx="193">
                  <c:v>0.69150880000000003</c:v>
                </c:pt>
                <c:pt idx="194">
                  <c:v>0.8832797</c:v>
                </c:pt>
                <c:pt idx="195">
                  <c:v>0.30979269999999998</c:v>
                </c:pt>
                <c:pt idx="196">
                  <c:v>0.1883708</c:v>
                </c:pt>
                <c:pt idx="197">
                  <c:v>0.53912230000000005</c:v>
                </c:pt>
                <c:pt idx="198">
                  <c:v>0.28089120000000001</c:v>
                </c:pt>
                <c:pt idx="199">
                  <c:v>-0.42265570000000002</c:v>
                </c:pt>
                <c:pt idx="200">
                  <c:v>-0.63300380000000001</c:v>
                </c:pt>
                <c:pt idx="201">
                  <c:v>0.12927</c:v>
                </c:pt>
                <c:pt idx="202">
                  <c:v>0.75062609999999996</c:v>
                </c:pt>
                <c:pt idx="203">
                  <c:v>-0.41524509999999998</c:v>
                </c:pt>
                <c:pt idx="204">
                  <c:v>-2.0924830000000001</c:v>
                </c:pt>
                <c:pt idx="205">
                  <c:v>-2.0268030000000001</c:v>
                </c:pt>
                <c:pt idx="206">
                  <c:v>-1.1118110000000001</c:v>
                </c:pt>
                <c:pt idx="207">
                  <c:v>-1.017549</c:v>
                </c:pt>
                <c:pt idx="208">
                  <c:v>-0.57303029999999999</c:v>
                </c:pt>
                <c:pt idx="209">
                  <c:v>0.58165339999999999</c:v>
                </c:pt>
                <c:pt idx="210">
                  <c:v>0.27292480000000002</c:v>
                </c:pt>
                <c:pt idx="211">
                  <c:v>-0.95045489999999999</c:v>
                </c:pt>
                <c:pt idx="212">
                  <c:v>-0.80870030000000004</c:v>
                </c:pt>
                <c:pt idx="213">
                  <c:v>0.2354947</c:v>
                </c:pt>
                <c:pt idx="214">
                  <c:v>0.72063949999999999</c:v>
                </c:pt>
                <c:pt idx="215">
                  <c:v>0.37147570000000002</c:v>
                </c:pt>
                <c:pt idx="216">
                  <c:v>-0.72497069999999997</c:v>
                </c:pt>
                <c:pt idx="217">
                  <c:v>-1.652685</c:v>
                </c:pt>
                <c:pt idx="218">
                  <c:v>-1.249622</c:v>
                </c:pt>
                <c:pt idx="219">
                  <c:v>-0.2389164</c:v>
                </c:pt>
                <c:pt idx="220">
                  <c:v>0.45984829999999999</c:v>
                </c:pt>
                <c:pt idx="221">
                  <c:v>0.62428649999999997</c:v>
                </c:pt>
                <c:pt idx="222">
                  <c:v>-0.2894254</c:v>
                </c:pt>
                <c:pt idx="223">
                  <c:v>-0.93824790000000002</c:v>
                </c:pt>
                <c:pt idx="224">
                  <c:v>0.22054180000000001</c:v>
                </c:pt>
                <c:pt idx="225">
                  <c:v>1.1768179999999999</c:v>
                </c:pt>
                <c:pt idx="226">
                  <c:v>0.7515174</c:v>
                </c:pt>
                <c:pt idx="227">
                  <c:v>0.37965320000000002</c:v>
                </c:pt>
                <c:pt idx="228">
                  <c:v>0.31234879999999998</c:v>
                </c:pt>
                <c:pt idx="229">
                  <c:v>-0.2151382</c:v>
                </c:pt>
                <c:pt idx="230">
                  <c:v>-1.026206</c:v>
                </c:pt>
                <c:pt idx="231">
                  <c:v>-0.92541309999999999</c:v>
                </c:pt>
                <c:pt idx="232">
                  <c:v>-0.13613149999999999</c:v>
                </c:pt>
                <c:pt idx="233">
                  <c:v>-2.5374520000000001E-2</c:v>
                </c:pt>
                <c:pt idx="234">
                  <c:v>-0.28952559999999999</c:v>
                </c:pt>
                <c:pt idx="235">
                  <c:v>-4.997795E-2</c:v>
                </c:pt>
                <c:pt idx="236">
                  <c:v>0.48290490000000003</c:v>
                </c:pt>
                <c:pt idx="237">
                  <c:v>0.85779539999999999</c:v>
                </c:pt>
                <c:pt idx="238">
                  <c:v>0.77199600000000002</c:v>
                </c:pt>
                <c:pt idx="239">
                  <c:v>0.24113789999999999</c:v>
                </c:pt>
                <c:pt idx="240">
                  <c:v>-0.1239492</c:v>
                </c:pt>
                <c:pt idx="241">
                  <c:v>-0.14956810000000001</c:v>
                </c:pt>
                <c:pt idx="242">
                  <c:v>6.2789680000000002E-3</c:v>
                </c:pt>
                <c:pt idx="243">
                  <c:v>0.57123179999999996</c:v>
                </c:pt>
                <c:pt idx="244">
                  <c:v>1.7109110000000001</c:v>
                </c:pt>
                <c:pt idx="245">
                  <c:v>2.5148839999999999</c:v>
                </c:pt>
                <c:pt idx="246">
                  <c:v>1.529871</c:v>
                </c:pt>
                <c:pt idx="247">
                  <c:v>-0.15992529999999999</c:v>
                </c:pt>
                <c:pt idx="248">
                  <c:v>-0.42204449999999999</c:v>
                </c:pt>
                <c:pt idx="249">
                  <c:v>-0.40785060000000001</c:v>
                </c:pt>
                <c:pt idx="250">
                  <c:v>-1.3585290000000001</c:v>
                </c:pt>
                <c:pt idx="251">
                  <c:v>-1.598252</c:v>
                </c:pt>
                <c:pt idx="252">
                  <c:v>-0.99871169999999998</c:v>
                </c:pt>
                <c:pt idx="253">
                  <c:v>-1.0678259999999999</c:v>
                </c:pt>
                <c:pt idx="254">
                  <c:v>-1.2299709999999999</c:v>
                </c:pt>
                <c:pt idx="255">
                  <c:v>-0.75206569999999995</c:v>
                </c:pt>
                <c:pt idx="256">
                  <c:v>-0.33565129999999999</c:v>
                </c:pt>
                <c:pt idx="257">
                  <c:v>0.18319779999999999</c:v>
                </c:pt>
                <c:pt idx="258">
                  <c:v>1.0479830000000001</c:v>
                </c:pt>
                <c:pt idx="259">
                  <c:v>1.2528410000000001</c:v>
                </c:pt>
                <c:pt idx="260">
                  <c:v>0.68407419999999997</c:v>
                </c:pt>
                <c:pt idx="261">
                  <c:v>0.21789829999999999</c:v>
                </c:pt>
                <c:pt idx="262">
                  <c:v>0.77091620000000005</c:v>
                </c:pt>
                <c:pt idx="263">
                  <c:v>1.804044</c:v>
                </c:pt>
                <c:pt idx="264">
                  <c:v>1.546181</c:v>
                </c:pt>
                <c:pt idx="265">
                  <c:v>0.52116859999999998</c:v>
                </c:pt>
                <c:pt idx="266">
                  <c:v>-9.6480899999999994E-2</c:v>
                </c:pt>
                <c:pt idx="267">
                  <c:v>-0.1306078</c:v>
                </c:pt>
                <c:pt idx="268">
                  <c:v>0.41304760000000001</c:v>
                </c:pt>
                <c:pt idx="269">
                  <c:v>0.41427389999999997</c:v>
                </c:pt>
                <c:pt idx="270">
                  <c:v>-5.983753E-2</c:v>
                </c:pt>
                <c:pt idx="271">
                  <c:v>-0.51058899999999996</c:v>
                </c:pt>
                <c:pt idx="272">
                  <c:v>-1.372539</c:v>
                </c:pt>
                <c:pt idx="273">
                  <c:v>-1.6182970000000001</c:v>
                </c:pt>
                <c:pt idx="274">
                  <c:v>-1.471795</c:v>
                </c:pt>
                <c:pt idx="275">
                  <c:v>-1.83314</c:v>
                </c:pt>
                <c:pt idx="276">
                  <c:v>-0.91122979999999998</c:v>
                </c:pt>
                <c:pt idx="277">
                  <c:v>0.95544079999999998</c:v>
                </c:pt>
                <c:pt idx="278">
                  <c:v>1.0871679999999999</c:v>
                </c:pt>
                <c:pt idx="279">
                  <c:v>0.34032279999999998</c:v>
                </c:pt>
                <c:pt idx="280">
                  <c:v>0.80514149999999995</c:v>
                </c:pt>
                <c:pt idx="281">
                  <c:v>1.370379</c:v>
                </c:pt>
                <c:pt idx="282">
                  <c:v>0.43556020000000001</c:v>
                </c:pt>
                <c:pt idx="283">
                  <c:v>-0.15752720000000001</c:v>
                </c:pt>
                <c:pt idx="284">
                  <c:v>0.56761130000000004</c:v>
                </c:pt>
                <c:pt idx="285">
                  <c:v>0.41321760000000002</c:v>
                </c:pt>
                <c:pt idx="286">
                  <c:v>-5.6713939999999997E-2</c:v>
                </c:pt>
                <c:pt idx="287">
                  <c:v>1.230775</c:v>
                </c:pt>
                <c:pt idx="288">
                  <c:v>2.7802389999999999</c:v>
                </c:pt>
                <c:pt idx="289">
                  <c:v>2.4273129999999998</c:v>
                </c:pt>
                <c:pt idx="290">
                  <c:v>1.444191</c:v>
                </c:pt>
                <c:pt idx="291">
                  <c:v>1.665062</c:v>
                </c:pt>
                <c:pt idx="292">
                  <c:v>2.019774</c:v>
                </c:pt>
                <c:pt idx="293">
                  <c:v>1.183686</c:v>
                </c:pt>
                <c:pt idx="294">
                  <c:v>0.65626700000000004</c:v>
                </c:pt>
                <c:pt idx="295">
                  <c:v>1.5214890000000001</c:v>
                </c:pt>
                <c:pt idx="296">
                  <c:v>1.724613</c:v>
                </c:pt>
                <c:pt idx="297">
                  <c:v>0.28066069999999999</c:v>
                </c:pt>
                <c:pt idx="298">
                  <c:v>-0.761849</c:v>
                </c:pt>
                <c:pt idx="299">
                  <c:v>0.2475995</c:v>
                </c:pt>
                <c:pt idx="300">
                  <c:v>1.50173</c:v>
                </c:pt>
                <c:pt idx="301">
                  <c:v>0.62619709999999995</c:v>
                </c:pt>
                <c:pt idx="302">
                  <c:v>-1.049434</c:v>
                </c:pt>
                <c:pt idx="303">
                  <c:v>-1.2598579999999999</c:v>
                </c:pt>
                <c:pt idx="304">
                  <c:v>0.32458809999999999</c:v>
                </c:pt>
                <c:pt idx="305">
                  <c:v>1.031652</c:v>
                </c:pt>
                <c:pt idx="306">
                  <c:v>-1.0601560000000001</c:v>
                </c:pt>
                <c:pt idx="307">
                  <c:v>-1.8752530000000001</c:v>
                </c:pt>
                <c:pt idx="308">
                  <c:v>0.35844140000000002</c:v>
                </c:pt>
                <c:pt idx="309">
                  <c:v>1.754618</c:v>
                </c:pt>
                <c:pt idx="310">
                  <c:v>1.1760900000000001</c:v>
                </c:pt>
                <c:pt idx="311">
                  <c:v>-0.26939380000000002</c:v>
                </c:pt>
                <c:pt idx="312">
                  <c:v>-1.583467</c:v>
                </c:pt>
                <c:pt idx="313">
                  <c:v>-1.252189</c:v>
                </c:pt>
                <c:pt idx="314">
                  <c:v>6.8284869999999998E-2</c:v>
                </c:pt>
                <c:pt idx="315">
                  <c:v>0.3767858</c:v>
                </c:pt>
                <c:pt idx="316">
                  <c:v>0.24795139999999999</c:v>
                </c:pt>
                <c:pt idx="317">
                  <c:v>0.78321549999999995</c:v>
                </c:pt>
                <c:pt idx="318">
                  <c:v>0.97690160000000004</c:v>
                </c:pt>
                <c:pt idx="319">
                  <c:v>0.45514090000000001</c:v>
                </c:pt>
                <c:pt idx="320">
                  <c:v>0.5497824</c:v>
                </c:pt>
                <c:pt idx="321">
                  <c:v>1.736723</c:v>
                </c:pt>
                <c:pt idx="322">
                  <c:v>2.1080350000000001</c:v>
                </c:pt>
                <c:pt idx="323">
                  <c:v>0.99412739999999999</c:v>
                </c:pt>
                <c:pt idx="324">
                  <c:v>0.1461143</c:v>
                </c:pt>
                <c:pt idx="325">
                  <c:v>-0.30776829999999999</c:v>
                </c:pt>
                <c:pt idx="326">
                  <c:v>-0.73624900000000004</c:v>
                </c:pt>
                <c:pt idx="327">
                  <c:v>-0.83616550000000001</c:v>
                </c:pt>
                <c:pt idx="328">
                  <c:v>-1.0345489999999999</c:v>
                </c:pt>
                <c:pt idx="329">
                  <c:v>-1.235114</c:v>
                </c:pt>
                <c:pt idx="330">
                  <c:v>-0.85216210000000003</c:v>
                </c:pt>
                <c:pt idx="331">
                  <c:v>0.14400589999999999</c:v>
                </c:pt>
                <c:pt idx="332">
                  <c:v>0.30646430000000002</c:v>
                </c:pt>
                <c:pt idx="333">
                  <c:v>-1.335</c:v>
                </c:pt>
                <c:pt idx="334">
                  <c:v>-2.093</c:v>
                </c:pt>
                <c:pt idx="335">
                  <c:v>-0.94210760000000004</c:v>
                </c:pt>
                <c:pt idx="336">
                  <c:v>-0.1282394</c:v>
                </c:pt>
                <c:pt idx="337">
                  <c:v>0.19386639999999999</c:v>
                </c:pt>
                <c:pt idx="338">
                  <c:v>0.23484759999999999</c:v>
                </c:pt>
                <c:pt idx="339">
                  <c:v>-5.1616049999999997E-2</c:v>
                </c:pt>
                <c:pt idx="340">
                  <c:v>0.2133728</c:v>
                </c:pt>
                <c:pt idx="341">
                  <c:v>0.86650300000000002</c:v>
                </c:pt>
                <c:pt idx="342">
                  <c:v>0.81112079999999998</c:v>
                </c:pt>
                <c:pt idx="343">
                  <c:v>-0.21057380000000001</c:v>
                </c:pt>
                <c:pt idx="344">
                  <c:v>-0.95773819999999998</c:v>
                </c:pt>
                <c:pt idx="345">
                  <c:v>-0.98276819999999998</c:v>
                </c:pt>
                <c:pt idx="346">
                  <c:v>-0.99965539999999997</c:v>
                </c:pt>
                <c:pt idx="347">
                  <c:v>-1.529399</c:v>
                </c:pt>
                <c:pt idx="348">
                  <c:v>-2.1490290000000001</c:v>
                </c:pt>
                <c:pt idx="349">
                  <c:v>-1.4645440000000001</c:v>
                </c:pt>
                <c:pt idx="350">
                  <c:v>-0.17740620000000001</c:v>
                </c:pt>
                <c:pt idx="351">
                  <c:v>0.23022049999999999</c:v>
                </c:pt>
                <c:pt idx="352">
                  <c:v>0.87705670000000002</c:v>
                </c:pt>
                <c:pt idx="353">
                  <c:v>1.941044</c:v>
                </c:pt>
                <c:pt idx="354">
                  <c:v>1.1587160000000001</c:v>
                </c:pt>
                <c:pt idx="355">
                  <c:v>-0.9081226</c:v>
                </c:pt>
                <c:pt idx="356">
                  <c:v>-1.327231</c:v>
                </c:pt>
                <c:pt idx="357">
                  <c:v>-0.63544599999999996</c:v>
                </c:pt>
                <c:pt idx="358">
                  <c:v>-0.75496160000000001</c:v>
                </c:pt>
                <c:pt idx="359">
                  <c:v>-0.66389390000000004</c:v>
                </c:pt>
                <c:pt idx="360">
                  <c:v>0.35247529999999999</c:v>
                </c:pt>
                <c:pt idx="361">
                  <c:v>0.89611580000000002</c:v>
                </c:pt>
                <c:pt idx="362">
                  <c:v>0.61220249999999998</c:v>
                </c:pt>
                <c:pt idx="363">
                  <c:v>1.8612900000000002E-2</c:v>
                </c:pt>
                <c:pt idx="364">
                  <c:v>-0.4876238</c:v>
                </c:pt>
                <c:pt idx="365">
                  <c:v>-0.54367909999999997</c:v>
                </c:pt>
                <c:pt idx="366">
                  <c:v>-1.0798160000000001</c:v>
                </c:pt>
                <c:pt idx="367">
                  <c:v>-1.931956</c:v>
                </c:pt>
                <c:pt idx="368">
                  <c:v>-1.3094520000000001</c:v>
                </c:pt>
                <c:pt idx="369">
                  <c:v>-4.7906039999999997E-2</c:v>
                </c:pt>
                <c:pt idx="370">
                  <c:v>0.120977</c:v>
                </c:pt>
                <c:pt idx="371">
                  <c:v>-0.29201719999999998</c:v>
                </c:pt>
                <c:pt idx="372">
                  <c:v>-0.1018457</c:v>
                </c:pt>
                <c:pt idx="373">
                  <c:v>0.66416889999999995</c:v>
                </c:pt>
                <c:pt idx="374">
                  <c:v>0.51449959999999995</c:v>
                </c:pt>
                <c:pt idx="375">
                  <c:v>-0.3200943</c:v>
                </c:pt>
                <c:pt idx="376">
                  <c:v>5.8980060000000001E-2</c:v>
                </c:pt>
                <c:pt idx="377">
                  <c:v>1.1461779999999999</c:v>
                </c:pt>
                <c:pt idx="378">
                  <c:v>1.4543470000000001</c:v>
                </c:pt>
                <c:pt idx="379">
                  <c:v>0.83913890000000002</c:v>
                </c:pt>
                <c:pt idx="380">
                  <c:v>0.35839320000000002</c:v>
                </c:pt>
                <c:pt idx="381">
                  <c:v>0.87241780000000002</c:v>
                </c:pt>
                <c:pt idx="382">
                  <c:v>1.1315740000000001</c:v>
                </c:pt>
                <c:pt idx="383">
                  <c:v>0.8274937</c:v>
                </c:pt>
                <c:pt idx="384">
                  <c:v>0.97147459999999997</c:v>
                </c:pt>
                <c:pt idx="385">
                  <c:v>0.38481120000000002</c:v>
                </c:pt>
                <c:pt idx="386">
                  <c:v>-1.2315510000000001</c:v>
                </c:pt>
                <c:pt idx="387">
                  <c:v>-1.928814</c:v>
                </c:pt>
                <c:pt idx="388">
                  <c:v>-1.1491199999999999</c:v>
                </c:pt>
                <c:pt idx="389">
                  <c:v>-4.1419860000000003E-2</c:v>
                </c:pt>
                <c:pt idx="390">
                  <c:v>0.45541189999999998</c:v>
                </c:pt>
                <c:pt idx="391">
                  <c:v>0.52791290000000002</c:v>
                </c:pt>
                <c:pt idx="392">
                  <c:v>0.26002380000000003</c:v>
                </c:pt>
                <c:pt idx="393">
                  <c:v>9.8783650000000001E-2</c:v>
                </c:pt>
                <c:pt idx="394">
                  <c:v>1.0406759999999999</c:v>
                </c:pt>
                <c:pt idx="395">
                  <c:v>1.979932</c:v>
                </c:pt>
                <c:pt idx="396">
                  <c:v>1.9131039999999999</c:v>
                </c:pt>
                <c:pt idx="397">
                  <c:v>1.417664</c:v>
                </c:pt>
                <c:pt idx="398">
                  <c:v>0.63110650000000001</c:v>
                </c:pt>
                <c:pt idx="399">
                  <c:v>0.29826859999999999</c:v>
                </c:pt>
                <c:pt idx="400">
                  <c:v>0.68425480000000005</c:v>
                </c:pt>
                <c:pt idx="401">
                  <c:v>0.27979120000000002</c:v>
                </c:pt>
                <c:pt idx="402">
                  <c:v>-0.73708130000000005</c:v>
                </c:pt>
                <c:pt idx="403">
                  <c:v>-0.50670769999999998</c:v>
                </c:pt>
                <c:pt idx="404">
                  <c:v>0.29052</c:v>
                </c:pt>
                <c:pt idx="405">
                  <c:v>0.20930879999999999</c:v>
                </c:pt>
                <c:pt idx="406">
                  <c:v>-0.57755959999999995</c:v>
                </c:pt>
                <c:pt idx="407">
                  <c:v>-1.4496340000000001</c:v>
                </c:pt>
                <c:pt idx="408">
                  <c:v>-0.52109989999999995</c:v>
                </c:pt>
                <c:pt idx="409">
                  <c:v>1.3685229999999999</c:v>
                </c:pt>
                <c:pt idx="410">
                  <c:v>0.56362520000000005</c:v>
                </c:pt>
                <c:pt idx="411">
                  <c:v>-1.523927</c:v>
                </c:pt>
                <c:pt idx="412">
                  <c:v>-1.481433</c:v>
                </c:pt>
                <c:pt idx="413">
                  <c:v>8.0067569999999998E-3</c:v>
                </c:pt>
                <c:pt idx="414">
                  <c:v>0.97685730000000004</c:v>
                </c:pt>
                <c:pt idx="415">
                  <c:v>0.71656790000000004</c:v>
                </c:pt>
                <c:pt idx="416">
                  <c:v>0.14527309999999999</c:v>
                </c:pt>
                <c:pt idx="417">
                  <c:v>0.72023389999999998</c:v>
                </c:pt>
                <c:pt idx="418">
                  <c:v>1.9612620000000001</c:v>
                </c:pt>
                <c:pt idx="419">
                  <c:v>2.3573940000000002</c:v>
                </c:pt>
                <c:pt idx="420">
                  <c:v>1.45475</c:v>
                </c:pt>
                <c:pt idx="421">
                  <c:v>0.1147326</c:v>
                </c:pt>
                <c:pt idx="422">
                  <c:v>-0.56326089999999995</c:v>
                </c:pt>
                <c:pt idx="423">
                  <c:v>-0.26817370000000001</c:v>
                </c:pt>
                <c:pt idx="424">
                  <c:v>0.6260057</c:v>
                </c:pt>
                <c:pt idx="425">
                  <c:v>0.61486510000000005</c:v>
                </c:pt>
                <c:pt idx="426">
                  <c:v>-0.77718730000000003</c:v>
                </c:pt>
                <c:pt idx="427">
                  <c:v>-1.5953520000000001</c:v>
                </c:pt>
                <c:pt idx="428">
                  <c:v>-0.81065560000000003</c:v>
                </c:pt>
                <c:pt idx="429">
                  <c:v>0.50409479999999995</c:v>
                </c:pt>
                <c:pt idx="430">
                  <c:v>0.17072960000000001</c:v>
                </c:pt>
                <c:pt idx="431">
                  <c:v>-1.858695</c:v>
                </c:pt>
                <c:pt idx="432">
                  <c:v>-2.1891409999999998</c:v>
                </c:pt>
                <c:pt idx="433">
                  <c:v>-0.1106389</c:v>
                </c:pt>
                <c:pt idx="434">
                  <c:v>1.587928</c:v>
                </c:pt>
                <c:pt idx="435">
                  <c:v>1.123462</c:v>
                </c:pt>
                <c:pt idx="436">
                  <c:v>-0.5444909</c:v>
                </c:pt>
                <c:pt idx="437">
                  <c:v>-0.21361340000000001</c:v>
                </c:pt>
                <c:pt idx="438">
                  <c:v>2.087904</c:v>
                </c:pt>
                <c:pt idx="439">
                  <c:v>2.7475869999999998</c:v>
                </c:pt>
                <c:pt idx="440">
                  <c:v>1.21471</c:v>
                </c:pt>
                <c:pt idx="441">
                  <c:v>0.1107564</c:v>
                </c:pt>
                <c:pt idx="442">
                  <c:v>0.49211830000000001</c:v>
                </c:pt>
                <c:pt idx="443">
                  <c:v>0.94775500000000001</c:v>
                </c:pt>
                <c:pt idx="444">
                  <c:v>1.118527</c:v>
                </c:pt>
                <c:pt idx="445">
                  <c:v>1.442178</c:v>
                </c:pt>
                <c:pt idx="446">
                  <c:v>0.8230383</c:v>
                </c:pt>
                <c:pt idx="447">
                  <c:v>-0.44682680000000002</c:v>
                </c:pt>
                <c:pt idx="448">
                  <c:v>-0.11208</c:v>
                </c:pt>
                <c:pt idx="449">
                  <c:v>1.7167490000000001</c:v>
                </c:pt>
                <c:pt idx="450">
                  <c:v>2.2200489999999999</c:v>
                </c:pt>
                <c:pt idx="451">
                  <c:v>1.11168</c:v>
                </c:pt>
                <c:pt idx="452">
                  <c:v>0.83265049999999996</c:v>
                </c:pt>
                <c:pt idx="453">
                  <c:v>1.4041999999999999</c:v>
                </c:pt>
                <c:pt idx="454">
                  <c:v>0.67743229999999999</c:v>
                </c:pt>
                <c:pt idx="455">
                  <c:v>-1.5866180000000001</c:v>
                </c:pt>
                <c:pt idx="456">
                  <c:v>-2.2159239999999998</c:v>
                </c:pt>
                <c:pt idx="457">
                  <c:v>3.5506860000000001E-2</c:v>
                </c:pt>
                <c:pt idx="458">
                  <c:v>1.8761669999999999</c:v>
                </c:pt>
                <c:pt idx="459">
                  <c:v>1.4810080000000001</c:v>
                </c:pt>
                <c:pt idx="460">
                  <c:v>4.3942200000000001E-2</c:v>
                </c:pt>
                <c:pt idx="461">
                  <c:v>-0.66616160000000002</c:v>
                </c:pt>
                <c:pt idx="462">
                  <c:v>-0.27410489999999998</c:v>
                </c:pt>
                <c:pt idx="463">
                  <c:v>-0.43666060000000001</c:v>
                </c:pt>
                <c:pt idx="464">
                  <c:v>-1.6522239999999999</c:v>
                </c:pt>
                <c:pt idx="465">
                  <c:v>-2.280322</c:v>
                </c:pt>
                <c:pt idx="466">
                  <c:v>-1.6470180000000001</c:v>
                </c:pt>
                <c:pt idx="467">
                  <c:v>-1.0473079999999999</c:v>
                </c:pt>
                <c:pt idx="468">
                  <c:v>-1.0943369999999999</c:v>
                </c:pt>
                <c:pt idx="469">
                  <c:v>-1.1325510000000001</c:v>
                </c:pt>
                <c:pt idx="470">
                  <c:v>-0.57881130000000003</c:v>
                </c:pt>
                <c:pt idx="471">
                  <c:v>0.61862260000000002</c:v>
                </c:pt>
                <c:pt idx="472">
                  <c:v>1.563733</c:v>
                </c:pt>
                <c:pt idx="473">
                  <c:v>1.403233</c:v>
                </c:pt>
                <c:pt idx="474">
                  <c:v>0.3406845</c:v>
                </c:pt>
                <c:pt idx="475">
                  <c:v>-0.62034840000000002</c:v>
                </c:pt>
                <c:pt idx="476">
                  <c:v>-0.57784250000000004</c:v>
                </c:pt>
                <c:pt idx="477">
                  <c:v>0.14623739999999999</c:v>
                </c:pt>
                <c:pt idx="478">
                  <c:v>0.62052529999999995</c:v>
                </c:pt>
                <c:pt idx="479">
                  <c:v>0.85578509999999997</c:v>
                </c:pt>
                <c:pt idx="480">
                  <c:v>0.91285890000000003</c:v>
                </c:pt>
                <c:pt idx="481">
                  <c:v>0.51936360000000004</c:v>
                </c:pt>
                <c:pt idx="482">
                  <c:v>0.2008945</c:v>
                </c:pt>
                <c:pt idx="483">
                  <c:v>0.50891319999999995</c:v>
                </c:pt>
                <c:pt idx="484">
                  <c:v>0.77640030000000004</c:v>
                </c:pt>
                <c:pt idx="485">
                  <c:v>-0.28224630000000001</c:v>
                </c:pt>
                <c:pt idx="486">
                  <c:v>-1.3221210000000001</c:v>
                </c:pt>
                <c:pt idx="487">
                  <c:v>-0.5046503</c:v>
                </c:pt>
                <c:pt idx="488">
                  <c:v>0.5801596</c:v>
                </c:pt>
                <c:pt idx="489">
                  <c:v>1.15482</c:v>
                </c:pt>
                <c:pt idx="490">
                  <c:v>1.9334519999999999</c:v>
                </c:pt>
                <c:pt idx="491">
                  <c:v>2.4224429999999999</c:v>
                </c:pt>
                <c:pt idx="492">
                  <c:v>2.279379</c:v>
                </c:pt>
                <c:pt idx="493">
                  <c:v>1.7290939999999999</c:v>
                </c:pt>
                <c:pt idx="494">
                  <c:v>0.94232610000000006</c:v>
                </c:pt>
                <c:pt idx="495">
                  <c:v>0.1229238</c:v>
                </c:pt>
                <c:pt idx="496">
                  <c:v>-0.13614329999999999</c:v>
                </c:pt>
                <c:pt idx="497">
                  <c:v>-0.12715860000000001</c:v>
                </c:pt>
                <c:pt idx="498">
                  <c:v>-0.69250990000000001</c:v>
                </c:pt>
                <c:pt idx="499">
                  <c:v>-0.63562410000000003</c:v>
                </c:pt>
                <c:pt idx="500">
                  <c:v>0.81038860000000001</c:v>
                </c:pt>
                <c:pt idx="501">
                  <c:v>1.8250999999999999</c:v>
                </c:pt>
                <c:pt idx="502">
                  <c:v>1.4211130000000001</c:v>
                </c:pt>
                <c:pt idx="503">
                  <c:v>0.64253420000000006</c:v>
                </c:pt>
                <c:pt idx="504">
                  <c:v>0.89460819999999996</c:v>
                </c:pt>
                <c:pt idx="505">
                  <c:v>2.1106250000000002</c:v>
                </c:pt>
                <c:pt idx="506">
                  <c:v>1.8360259999999999</c:v>
                </c:pt>
                <c:pt idx="507">
                  <c:v>-0.15453520000000001</c:v>
                </c:pt>
                <c:pt idx="508">
                  <c:v>-0.50666109999999998</c:v>
                </c:pt>
                <c:pt idx="509">
                  <c:v>1.2019139999999999</c:v>
                </c:pt>
                <c:pt idx="510">
                  <c:v>1.7317070000000001</c:v>
                </c:pt>
                <c:pt idx="511">
                  <c:v>0.1141783</c:v>
                </c:pt>
                <c:pt idx="512">
                  <c:v>-0.75283049999999996</c:v>
                </c:pt>
                <c:pt idx="513">
                  <c:v>0.1264257</c:v>
                </c:pt>
                <c:pt idx="514">
                  <c:v>0.35752640000000002</c:v>
                </c:pt>
                <c:pt idx="515">
                  <c:v>-0.14241980000000001</c:v>
                </c:pt>
                <c:pt idx="516">
                  <c:v>0.1265184</c:v>
                </c:pt>
                <c:pt idx="517">
                  <c:v>0.49666840000000001</c:v>
                </c:pt>
                <c:pt idx="518">
                  <c:v>9.5448900000000003E-2</c:v>
                </c:pt>
                <c:pt idx="519">
                  <c:v>7.3895500000000003E-2</c:v>
                </c:pt>
                <c:pt idx="520">
                  <c:v>1.4047989999999999</c:v>
                </c:pt>
                <c:pt idx="521">
                  <c:v>2.3221989999999999</c:v>
                </c:pt>
                <c:pt idx="522">
                  <c:v>1.626039</c:v>
                </c:pt>
                <c:pt idx="523">
                  <c:v>0.76243669999999997</c:v>
                </c:pt>
                <c:pt idx="524">
                  <c:v>0.45956979999999997</c:v>
                </c:pt>
                <c:pt idx="525">
                  <c:v>0.76044769999999995</c:v>
                </c:pt>
                <c:pt idx="526">
                  <c:v>1.448455</c:v>
                </c:pt>
                <c:pt idx="527">
                  <c:v>1.3378369999999999</c:v>
                </c:pt>
                <c:pt idx="528">
                  <c:v>0.74908730000000001</c:v>
                </c:pt>
                <c:pt idx="529">
                  <c:v>0.58744759999999996</c:v>
                </c:pt>
                <c:pt idx="530">
                  <c:v>-1.7735899999999999E-2</c:v>
                </c:pt>
                <c:pt idx="531">
                  <c:v>-0.96764050000000001</c:v>
                </c:pt>
                <c:pt idx="532">
                  <c:v>-0.79964000000000002</c:v>
                </c:pt>
                <c:pt idx="533">
                  <c:v>0.20002310000000001</c:v>
                </c:pt>
                <c:pt idx="534">
                  <c:v>0.42850739999999998</c:v>
                </c:pt>
                <c:pt idx="535">
                  <c:v>-0.54840840000000002</c:v>
                </c:pt>
                <c:pt idx="536">
                  <c:v>-0.77069810000000005</c:v>
                </c:pt>
                <c:pt idx="537">
                  <c:v>0.58194749999999995</c:v>
                </c:pt>
                <c:pt idx="538">
                  <c:v>1.4335869999999999</c:v>
                </c:pt>
                <c:pt idx="539">
                  <c:v>1.310268</c:v>
                </c:pt>
                <c:pt idx="540">
                  <c:v>1.2850440000000001</c:v>
                </c:pt>
                <c:pt idx="541">
                  <c:v>1.291093</c:v>
                </c:pt>
                <c:pt idx="542">
                  <c:v>0.4950213</c:v>
                </c:pt>
                <c:pt idx="543">
                  <c:v>-0.69460259999999996</c:v>
                </c:pt>
                <c:pt idx="544">
                  <c:v>-1.2989390000000001</c:v>
                </c:pt>
                <c:pt idx="545">
                  <c:v>-1.5714600000000001</c:v>
                </c:pt>
                <c:pt idx="546">
                  <c:v>-1.376952</c:v>
                </c:pt>
                <c:pt idx="547">
                  <c:v>-0.60192409999999996</c:v>
                </c:pt>
                <c:pt idx="548">
                  <c:v>0.3856578</c:v>
                </c:pt>
                <c:pt idx="549">
                  <c:v>0.68593550000000003</c:v>
                </c:pt>
                <c:pt idx="550">
                  <c:v>-0.65007020000000004</c:v>
                </c:pt>
                <c:pt idx="551">
                  <c:v>-1.792465</c:v>
                </c:pt>
                <c:pt idx="552">
                  <c:v>-0.47907369999999999</c:v>
                </c:pt>
                <c:pt idx="553">
                  <c:v>1.475131</c:v>
                </c:pt>
                <c:pt idx="554">
                  <c:v>1.201362</c:v>
                </c:pt>
                <c:pt idx="555">
                  <c:v>-3.781619E-2</c:v>
                </c:pt>
                <c:pt idx="556">
                  <c:v>-0.61962729999999999</c:v>
                </c:pt>
                <c:pt idx="557">
                  <c:v>-1.124387</c:v>
                </c:pt>
                <c:pt idx="558">
                  <c:v>-1.053796</c:v>
                </c:pt>
                <c:pt idx="559">
                  <c:v>-0.49851519999999999</c:v>
                </c:pt>
                <c:pt idx="560">
                  <c:v>-4.697689E-2</c:v>
                </c:pt>
                <c:pt idx="561">
                  <c:v>0.50290820000000003</c:v>
                </c:pt>
                <c:pt idx="562">
                  <c:v>0.15524560000000001</c:v>
                </c:pt>
                <c:pt idx="563">
                  <c:v>-1.040095</c:v>
                </c:pt>
                <c:pt idx="564">
                  <c:v>-1.4958</c:v>
                </c:pt>
                <c:pt idx="565">
                  <c:v>-0.96315410000000001</c:v>
                </c:pt>
                <c:pt idx="566">
                  <c:v>2.5366049999999999E-3</c:v>
                </c:pt>
                <c:pt idx="567">
                  <c:v>0.72967760000000004</c:v>
                </c:pt>
                <c:pt idx="568">
                  <c:v>0.96056850000000005</c:v>
                </c:pt>
                <c:pt idx="569">
                  <c:v>1.0649949999999999</c:v>
                </c:pt>
              </c:numCache>
            </c:numRef>
          </c:xVal>
          <c:yVal>
            <c:numRef>
              <c:f>'HBM IV Curves Data'!$AI$5:$AI$574</c:f>
              <c:numCache>
                <c:formatCode>General</c:formatCode>
                <c:ptCount val="570"/>
                <c:pt idx="0">
                  <c:v>0.2880836</c:v>
                </c:pt>
                <c:pt idx="1">
                  <c:v>0.28287889999999999</c:v>
                </c:pt>
                <c:pt idx="2">
                  <c:v>0.27883160000000001</c:v>
                </c:pt>
                <c:pt idx="3">
                  <c:v>0.28234969999999998</c:v>
                </c:pt>
                <c:pt idx="4">
                  <c:v>0.29038340000000001</c:v>
                </c:pt>
                <c:pt idx="5">
                  <c:v>0.2937767</c:v>
                </c:pt>
                <c:pt idx="6">
                  <c:v>0.29227700000000001</c:v>
                </c:pt>
                <c:pt idx="7">
                  <c:v>0.28354980000000002</c:v>
                </c:pt>
                <c:pt idx="8">
                  <c:v>0.27323960000000003</c:v>
                </c:pt>
                <c:pt idx="9">
                  <c:v>0.27293650000000003</c:v>
                </c:pt>
                <c:pt idx="10">
                  <c:v>0.27841719999999998</c:v>
                </c:pt>
                <c:pt idx="11">
                  <c:v>0.2879565</c:v>
                </c:pt>
                <c:pt idx="12">
                  <c:v>0.29754320000000001</c:v>
                </c:pt>
                <c:pt idx="13">
                  <c:v>0.29056149999999997</c:v>
                </c:pt>
                <c:pt idx="14">
                  <c:v>0.27407140000000002</c:v>
                </c:pt>
                <c:pt idx="15">
                  <c:v>0.26607789999999998</c:v>
                </c:pt>
                <c:pt idx="16">
                  <c:v>0.26306279999999999</c:v>
                </c:pt>
                <c:pt idx="17">
                  <c:v>0.26992949999999999</c:v>
                </c:pt>
                <c:pt idx="18">
                  <c:v>0.28649910000000001</c:v>
                </c:pt>
                <c:pt idx="19">
                  <c:v>0.28957149999999998</c:v>
                </c:pt>
                <c:pt idx="20">
                  <c:v>0.2750763</c:v>
                </c:pt>
                <c:pt idx="21">
                  <c:v>0.25812960000000001</c:v>
                </c:pt>
                <c:pt idx="22">
                  <c:v>0.2470996</c:v>
                </c:pt>
                <c:pt idx="23">
                  <c:v>0.2460138</c:v>
                </c:pt>
                <c:pt idx="24">
                  <c:v>0.25237850000000001</c:v>
                </c:pt>
                <c:pt idx="25">
                  <c:v>0.25315530000000003</c:v>
                </c:pt>
                <c:pt idx="26">
                  <c:v>0.25196099999999999</c:v>
                </c:pt>
                <c:pt idx="27">
                  <c:v>0.25819950000000003</c:v>
                </c:pt>
                <c:pt idx="28">
                  <c:v>0.25802639999999999</c:v>
                </c:pt>
                <c:pt idx="29">
                  <c:v>0.248387</c:v>
                </c:pt>
                <c:pt idx="30">
                  <c:v>0.24345220000000001</c:v>
                </c:pt>
                <c:pt idx="31">
                  <c:v>0.24193809999999999</c:v>
                </c:pt>
                <c:pt idx="32">
                  <c:v>0.2359832</c:v>
                </c:pt>
                <c:pt idx="33">
                  <c:v>0.23137150000000001</c:v>
                </c:pt>
                <c:pt idx="34">
                  <c:v>0.2367042</c:v>
                </c:pt>
                <c:pt idx="35">
                  <c:v>0.2429656</c:v>
                </c:pt>
                <c:pt idx="36">
                  <c:v>0.2365015</c:v>
                </c:pt>
                <c:pt idx="37">
                  <c:v>0.2272122</c:v>
                </c:pt>
                <c:pt idx="38">
                  <c:v>0.22514020000000001</c:v>
                </c:pt>
                <c:pt idx="39">
                  <c:v>0.22207070000000001</c:v>
                </c:pt>
                <c:pt idx="40">
                  <c:v>0.2192635</c:v>
                </c:pt>
                <c:pt idx="41">
                  <c:v>0.22272169999999999</c:v>
                </c:pt>
                <c:pt idx="42">
                  <c:v>0.227076</c:v>
                </c:pt>
                <c:pt idx="43">
                  <c:v>0.22627130000000001</c:v>
                </c:pt>
                <c:pt idx="44">
                  <c:v>0.22254850000000001</c:v>
                </c:pt>
                <c:pt idx="45">
                  <c:v>0.22324430000000001</c:v>
                </c:pt>
                <c:pt idx="46">
                  <c:v>0.22892580000000001</c:v>
                </c:pt>
                <c:pt idx="47">
                  <c:v>0.2289118</c:v>
                </c:pt>
                <c:pt idx="48">
                  <c:v>0.2178852</c:v>
                </c:pt>
                <c:pt idx="49">
                  <c:v>0.2090294</c:v>
                </c:pt>
                <c:pt idx="50">
                  <c:v>0.21240709999999999</c:v>
                </c:pt>
                <c:pt idx="51">
                  <c:v>0.21880269999999999</c:v>
                </c:pt>
                <c:pt idx="52">
                  <c:v>0.2148825</c:v>
                </c:pt>
                <c:pt idx="53">
                  <c:v>0.19997470000000001</c:v>
                </c:pt>
                <c:pt idx="54">
                  <c:v>0.19378110000000001</c:v>
                </c:pt>
                <c:pt idx="55">
                  <c:v>0.20820050000000001</c:v>
                </c:pt>
                <c:pt idx="56">
                  <c:v>0.22132450000000001</c:v>
                </c:pt>
                <c:pt idx="57">
                  <c:v>0.217611</c:v>
                </c:pt>
                <c:pt idx="58">
                  <c:v>0.21316869999999999</c:v>
                </c:pt>
                <c:pt idx="59">
                  <c:v>0.21622910000000001</c:v>
                </c:pt>
                <c:pt idx="60">
                  <c:v>0.2174874</c:v>
                </c:pt>
                <c:pt idx="61">
                  <c:v>0.2170011</c:v>
                </c:pt>
                <c:pt idx="62">
                  <c:v>0.21048449999999999</c:v>
                </c:pt>
                <c:pt idx="63">
                  <c:v>0.19384199999999999</c:v>
                </c:pt>
                <c:pt idx="64">
                  <c:v>0.18424760000000001</c:v>
                </c:pt>
                <c:pt idx="65">
                  <c:v>0.18878490000000001</c:v>
                </c:pt>
                <c:pt idx="66">
                  <c:v>0.1982179</c:v>
                </c:pt>
                <c:pt idx="67">
                  <c:v>0.20685990000000001</c:v>
                </c:pt>
                <c:pt idx="68">
                  <c:v>0.20791029999999999</c:v>
                </c:pt>
                <c:pt idx="69">
                  <c:v>0.20117850000000001</c:v>
                </c:pt>
                <c:pt idx="70">
                  <c:v>0.19665469999999999</c:v>
                </c:pt>
                <c:pt idx="71">
                  <c:v>0.1951717</c:v>
                </c:pt>
                <c:pt idx="72">
                  <c:v>0.19128690000000001</c:v>
                </c:pt>
                <c:pt idx="73">
                  <c:v>0.18981580000000001</c:v>
                </c:pt>
                <c:pt idx="74">
                  <c:v>0.1962682</c:v>
                </c:pt>
                <c:pt idx="75">
                  <c:v>0.1987188</c:v>
                </c:pt>
                <c:pt idx="76">
                  <c:v>0.18796889999999999</c:v>
                </c:pt>
                <c:pt idx="77">
                  <c:v>0.1831274</c:v>
                </c:pt>
                <c:pt idx="78">
                  <c:v>0.1896516</c:v>
                </c:pt>
                <c:pt idx="79">
                  <c:v>0.1881429</c:v>
                </c:pt>
                <c:pt idx="80">
                  <c:v>0.1811005</c:v>
                </c:pt>
                <c:pt idx="81">
                  <c:v>0.17966550000000001</c:v>
                </c:pt>
                <c:pt idx="82">
                  <c:v>0.1843022</c:v>
                </c:pt>
                <c:pt idx="83">
                  <c:v>0.18653220000000001</c:v>
                </c:pt>
                <c:pt idx="84">
                  <c:v>0.17803250000000001</c:v>
                </c:pt>
                <c:pt idx="85">
                  <c:v>0.17290340000000001</c:v>
                </c:pt>
                <c:pt idx="86">
                  <c:v>0.1764666</c:v>
                </c:pt>
                <c:pt idx="87">
                  <c:v>0.1742051</c:v>
                </c:pt>
                <c:pt idx="88">
                  <c:v>0.17055680000000001</c:v>
                </c:pt>
                <c:pt idx="89">
                  <c:v>0.17655409999999999</c:v>
                </c:pt>
                <c:pt idx="90">
                  <c:v>0.1859856</c:v>
                </c:pt>
                <c:pt idx="91">
                  <c:v>0.18890299999999999</c:v>
                </c:pt>
                <c:pt idx="92">
                  <c:v>0.1855716</c:v>
                </c:pt>
                <c:pt idx="93">
                  <c:v>0.18211459999999999</c:v>
                </c:pt>
                <c:pt idx="94">
                  <c:v>0.17831669999999999</c:v>
                </c:pt>
                <c:pt idx="95">
                  <c:v>0.1695566</c:v>
                </c:pt>
                <c:pt idx="96">
                  <c:v>0.15697839999999999</c:v>
                </c:pt>
                <c:pt idx="97">
                  <c:v>0.14985799999999999</c:v>
                </c:pt>
                <c:pt idx="98">
                  <c:v>0.1555463</c:v>
                </c:pt>
                <c:pt idx="99">
                  <c:v>0.16461219999999999</c:v>
                </c:pt>
                <c:pt idx="100">
                  <c:v>0.16363159999999999</c:v>
                </c:pt>
                <c:pt idx="101">
                  <c:v>0.15654290000000001</c:v>
                </c:pt>
                <c:pt idx="102">
                  <c:v>0.15426229999999999</c:v>
                </c:pt>
                <c:pt idx="103">
                  <c:v>0.1566101</c:v>
                </c:pt>
                <c:pt idx="104">
                  <c:v>0.15434210000000001</c:v>
                </c:pt>
                <c:pt idx="105">
                  <c:v>0.14830380000000001</c:v>
                </c:pt>
                <c:pt idx="106">
                  <c:v>0.15242130000000001</c:v>
                </c:pt>
                <c:pt idx="107">
                  <c:v>0.1662728</c:v>
                </c:pt>
                <c:pt idx="108">
                  <c:v>0.16861599999999999</c:v>
                </c:pt>
                <c:pt idx="109">
                  <c:v>0.1542789</c:v>
                </c:pt>
                <c:pt idx="110">
                  <c:v>0.148063</c:v>
                </c:pt>
                <c:pt idx="111">
                  <c:v>0.1579536</c:v>
                </c:pt>
                <c:pt idx="112">
                  <c:v>0.16002820000000001</c:v>
                </c:pt>
                <c:pt idx="113">
                  <c:v>0.1488505</c:v>
                </c:pt>
                <c:pt idx="114">
                  <c:v>0.1400237</c:v>
                </c:pt>
                <c:pt idx="115">
                  <c:v>0.14249290000000001</c:v>
                </c:pt>
                <c:pt idx="116">
                  <c:v>0.15404029999999999</c:v>
                </c:pt>
                <c:pt idx="117">
                  <c:v>0.15633559999999999</c:v>
                </c:pt>
                <c:pt idx="118">
                  <c:v>0.14850720000000001</c:v>
                </c:pt>
                <c:pt idx="119">
                  <c:v>0.1487009</c:v>
                </c:pt>
                <c:pt idx="120">
                  <c:v>0.1496324</c:v>
                </c:pt>
                <c:pt idx="121">
                  <c:v>0.14249709999999999</c:v>
                </c:pt>
                <c:pt idx="122">
                  <c:v>0.14208960000000001</c:v>
                </c:pt>
                <c:pt idx="123">
                  <c:v>0.1482782</c:v>
                </c:pt>
                <c:pt idx="124">
                  <c:v>0.14060780000000001</c:v>
                </c:pt>
                <c:pt idx="125">
                  <c:v>0.12624540000000001</c:v>
                </c:pt>
                <c:pt idx="126">
                  <c:v>0.12566469999999999</c:v>
                </c:pt>
                <c:pt idx="127">
                  <c:v>0.13039690000000001</c:v>
                </c:pt>
                <c:pt idx="128">
                  <c:v>0.13556499999999999</c:v>
                </c:pt>
                <c:pt idx="129">
                  <c:v>0.1479106</c:v>
                </c:pt>
                <c:pt idx="130">
                  <c:v>0.1491596</c:v>
                </c:pt>
                <c:pt idx="131">
                  <c:v>0.12974189999999999</c:v>
                </c:pt>
                <c:pt idx="132">
                  <c:v>0.1188095</c:v>
                </c:pt>
                <c:pt idx="133">
                  <c:v>0.1290664</c:v>
                </c:pt>
                <c:pt idx="134">
                  <c:v>0.13954730000000001</c:v>
                </c:pt>
                <c:pt idx="135">
                  <c:v>0.13458110000000001</c:v>
                </c:pt>
                <c:pt idx="136">
                  <c:v>0.11811149999999999</c:v>
                </c:pt>
                <c:pt idx="137">
                  <c:v>0.1114713</c:v>
                </c:pt>
                <c:pt idx="138">
                  <c:v>0.1164066</c:v>
                </c:pt>
                <c:pt idx="139">
                  <c:v>0.1121028</c:v>
                </c:pt>
                <c:pt idx="140">
                  <c:v>0.1070781</c:v>
                </c:pt>
                <c:pt idx="141">
                  <c:v>0.1109195</c:v>
                </c:pt>
                <c:pt idx="142">
                  <c:v>0.1108523</c:v>
                </c:pt>
                <c:pt idx="143">
                  <c:v>0.1079566</c:v>
                </c:pt>
                <c:pt idx="144">
                  <c:v>0.1076194</c:v>
                </c:pt>
                <c:pt idx="145">
                  <c:v>0.1150129</c:v>
                </c:pt>
                <c:pt idx="146">
                  <c:v>0.13012840000000001</c:v>
                </c:pt>
                <c:pt idx="147">
                  <c:v>0.13560179999999999</c:v>
                </c:pt>
                <c:pt idx="148">
                  <c:v>0.1281149</c:v>
                </c:pt>
                <c:pt idx="149">
                  <c:v>0.11890580000000001</c:v>
                </c:pt>
                <c:pt idx="150">
                  <c:v>0.1186532</c:v>
                </c:pt>
                <c:pt idx="151">
                  <c:v>0.12831380000000001</c:v>
                </c:pt>
                <c:pt idx="152">
                  <c:v>0.1276795</c:v>
                </c:pt>
                <c:pt idx="153">
                  <c:v>0.1131182</c:v>
                </c:pt>
                <c:pt idx="154">
                  <c:v>0.10535949999999999</c:v>
                </c:pt>
                <c:pt idx="155">
                  <c:v>0.1092938</c:v>
                </c:pt>
                <c:pt idx="156">
                  <c:v>0.1136853</c:v>
                </c:pt>
                <c:pt idx="157">
                  <c:v>0.1121327</c:v>
                </c:pt>
                <c:pt idx="158">
                  <c:v>0.10342610000000001</c:v>
                </c:pt>
                <c:pt idx="159">
                  <c:v>8.9448169999999994E-2</c:v>
                </c:pt>
                <c:pt idx="160">
                  <c:v>8.4292989999999998E-2</c:v>
                </c:pt>
                <c:pt idx="161">
                  <c:v>9.4602619999999998E-2</c:v>
                </c:pt>
                <c:pt idx="162">
                  <c:v>0.1041754</c:v>
                </c:pt>
                <c:pt idx="163">
                  <c:v>0.10402649999999999</c:v>
                </c:pt>
                <c:pt idx="164">
                  <c:v>0.10039240000000001</c:v>
                </c:pt>
                <c:pt idx="165">
                  <c:v>9.7410830000000004E-2</c:v>
                </c:pt>
                <c:pt idx="166">
                  <c:v>9.1783400000000001E-2</c:v>
                </c:pt>
                <c:pt idx="167">
                  <c:v>8.1161349999999993E-2</c:v>
                </c:pt>
                <c:pt idx="168">
                  <c:v>7.6285130000000007E-2</c:v>
                </c:pt>
                <c:pt idx="169">
                  <c:v>8.4751530000000005E-2</c:v>
                </c:pt>
                <c:pt idx="170">
                  <c:v>9.5550979999999994E-2</c:v>
                </c:pt>
                <c:pt idx="171">
                  <c:v>9.4583440000000005E-2</c:v>
                </c:pt>
                <c:pt idx="172">
                  <c:v>8.4178020000000006E-2</c:v>
                </c:pt>
                <c:pt idx="173">
                  <c:v>8.3633810000000003E-2</c:v>
                </c:pt>
                <c:pt idx="174">
                  <c:v>9.8167489999999996E-2</c:v>
                </c:pt>
                <c:pt idx="175">
                  <c:v>0.1051571</c:v>
                </c:pt>
                <c:pt idx="176">
                  <c:v>9.7159220000000004E-2</c:v>
                </c:pt>
                <c:pt idx="177">
                  <c:v>9.214522E-2</c:v>
                </c:pt>
                <c:pt idx="178">
                  <c:v>9.3986500000000001E-2</c:v>
                </c:pt>
                <c:pt idx="179">
                  <c:v>9.6029980000000001E-2</c:v>
                </c:pt>
                <c:pt idx="180">
                  <c:v>9.3438289999999993E-2</c:v>
                </c:pt>
                <c:pt idx="181">
                  <c:v>8.7471300000000002E-2</c:v>
                </c:pt>
                <c:pt idx="182">
                  <c:v>9.3113039999999994E-2</c:v>
                </c:pt>
                <c:pt idx="183">
                  <c:v>0.1052078</c:v>
                </c:pt>
                <c:pt idx="184">
                  <c:v>0.102935</c:v>
                </c:pt>
                <c:pt idx="185">
                  <c:v>8.978208E-2</c:v>
                </c:pt>
                <c:pt idx="186">
                  <c:v>8.0155870000000004E-2</c:v>
                </c:pt>
                <c:pt idx="187">
                  <c:v>8.0797309999999997E-2</c:v>
                </c:pt>
                <c:pt idx="188">
                  <c:v>8.6019429999999994E-2</c:v>
                </c:pt>
                <c:pt idx="189">
                  <c:v>8.4142350000000005E-2</c:v>
                </c:pt>
                <c:pt idx="190">
                  <c:v>7.7301099999999998E-2</c:v>
                </c:pt>
                <c:pt idx="191">
                  <c:v>8.0619440000000001E-2</c:v>
                </c:pt>
                <c:pt idx="192">
                  <c:v>8.9264560000000007E-2</c:v>
                </c:pt>
                <c:pt idx="193">
                  <c:v>7.8080709999999998E-2</c:v>
                </c:pt>
                <c:pt idx="194">
                  <c:v>6.3237249999999995E-2</c:v>
                </c:pt>
                <c:pt idx="195">
                  <c:v>7.4794180000000002E-2</c:v>
                </c:pt>
                <c:pt idx="196">
                  <c:v>9.2339980000000002E-2</c:v>
                </c:pt>
                <c:pt idx="197">
                  <c:v>9.0224219999999994E-2</c:v>
                </c:pt>
                <c:pt idx="198">
                  <c:v>7.3729569999999994E-2</c:v>
                </c:pt>
                <c:pt idx="199">
                  <c:v>6.6053630000000002E-2</c:v>
                </c:pt>
                <c:pt idx="200">
                  <c:v>7.5700749999999997E-2</c:v>
                </c:pt>
                <c:pt idx="201">
                  <c:v>7.6941480000000007E-2</c:v>
                </c:pt>
                <c:pt idx="202">
                  <c:v>6.1425550000000002E-2</c:v>
                </c:pt>
                <c:pt idx="203">
                  <c:v>6.0190189999999998E-2</c:v>
                </c:pt>
                <c:pt idx="204">
                  <c:v>7.8105640000000004E-2</c:v>
                </c:pt>
                <c:pt idx="205">
                  <c:v>8.2632209999999998E-2</c:v>
                </c:pt>
                <c:pt idx="206">
                  <c:v>7.5621069999999999E-2</c:v>
                </c:pt>
                <c:pt idx="207">
                  <c:v>7.8656249999999997E-2</c:v>
                </c:pt>
                <c:pt idx="208">
                  <c:v>7.8416219999999995E-2</c:v>
                </c:pt>
                <c:pt idx="209">
                  <c:v>6.9072670000000003E-2</c:v>
                </c:pt>
                <c:pt idx="210">
                  <c:v>6.9466840000000002E-2</c:v>
                </c:pt>
                <c:pt idx="211">
                  <c:v>7.4138899999999994E-2</c:v>
                </c:pt>
                <c:pt idx="212">
                  <c:v>6.3705449999999997E-2</c:v>
                </c:pt>
                <c:pt idx="213">
                  <c:v>5.2509729999999998E-2</c:v>
                </c:pt>
                <c:pt idx="214">
                  <c:v>6.0401389999999999E-2</c:v>
                </c:pt>
                <c:pt idx="215">
                  <c:v>6.8812349999999994E-2</c:v>
                </c:pt>
                <c:pt idx="216">
                  <c:v>6.54777E-2</c:v>
                </c:pt>
                <c:pt idx="217">
                  <c:v>6.8748699999999996E-2</c:v>
                </c:pt>
                <c:pt idx="218">
                  <c:v>8.0331410000000006E-2</c:v>
                </c:pt>
                <c:pt idx="219">
                  <c:v>8.1585500000000005E-2</c:v>
                </c:pt>
                <c:pt idx="220">
                  <c:v>7.1526119999999999E-2</c:v>
                </c:pt>
                <c:pt idx="221">
                  <c:v>6.3629430000000001E-2</c:v>
                </c:pt>
                <c:pt idx="222">
                  <c:v>6.1515510000000002E-2</c:v>
                </c:pt>
                <c:pt idx="223">
                  <c:v>6.5627270000000001E-2</c:v>
                </c:pt>
                <c:pt idx="224">
                  <c:v>7.1258450000000001E-2</c:v>
                </c:pt>
                <c:pt idx="225">
                  <c:v>7.0328989999999994E-2</c:v>
                </c:pt>
                <c:pt idx="226">
                  <c:v>7.0909249999999993E-2</c:v>
                </c:pt>
                <c:pt idx="227">
                  <c:v>7.1776599999999996E-2</c:v>
                </c:pt>
                <c:pt idx="228">
                  <c:v>6.2279260000000003E-2</c:v>
                </c:pt>
                <c:pt idx="229">
                  <c:v>5.4650379999999998E-2</c:v>
                </c:pt>
                <c:pt idx="230">
                  <c:v>6.3076110000000005E-2</c:v>
                </c:pt>
                <c:pt idx="231">
                  <c:v>7.4837730000000005E-2</c:v>
                </c:pt>
                <c:pt idx="232">
                  <c:v>6.665596E-2</c:v>
                </c:pt>
                <c:pt idx="233">
                  <c:v>4.833701E-2</c:v>
                </c:pt>
                <c:pt idx="234">
                  <c:v>4.7569529999999999E-2</c:v>
                </c:pt>
                <c:pt idx="235">
                  <c:v>5.9188169999999998E-2</c:v>
                </c:pt>
                <c:pt idx="236">
                  <c:v>6.2646110000000005E-2</c:v>
                </c:pt>
                <c:pt idx="237">
                  <c:v>5.8169489999999997E-2</c:v>
                </c:pt>
                <c:pt idx="238">
                  <c:v>6.0474479999999997E-2</c:v>
                </c:pt>
                <c:pt idx="239">
                  <c:v>6.5474939999999995E-2</c:v>
                </c:pt>
                <c:pt idx="240">
                  <c:v>5.7293869999999997E-2</c:v>
                </c:pt>
                <c:pt idx="241">
                  <c:v>4.2833089999999997E-2</c:v>
                </c:pt>
                <c:pt idx="242">
                  <c:v>3.6384470000000002E-2</c:v>
                </c:pt>
                <c:pt idx="243">
                  <c:v>3.8889199999999999E-2</c:v>
                </c:pt>
                <c:pt idx="244">
                  <c:v>4.0374599999999997E-2</c:v>
                </c:pt>
                <c:pt idx="245">
                  <c:v>3.6695749999999999E-2</c:v>
                </c:pt>
                <c:pt idx="246">
                  <c:v>3.8135450000000001E-2</c:v>
                </c:pt>
                <c:pt idx="247">
                  <c:v>4.7855500000000002E-2</c:v>
                </c:pt>
                <c:pt idx="248">
                  <c:v>5.186677E-2</c:v>
                </c:pt>
                <c:pt idx="249">
                  <c:v>4.7027920000000001E-2</c:v>
                </c:pt>
                <c:pt idx="250">
                  <c:v>5.2103139999999999E-2</c:v>
                </c:pt>
                <c:pt idx="251">
                  <c:v>6.2599399999999999E-2</c:v>
                </c:pt>
                <c:pt idx="252">
                  <c:v>5.9932680000000002E-2</c:v>
                </c:pt>
                <c:pt idx="253">
                  <c:v>5.1554929999999999E-2</c:v>
                </c:pt>
                <c:pt idx="254">
                  <c:v>4.4575139999999999E-2</c:v>
                </c:pt>
                <c:pt idx="255">
                  <c:v>4.1232989999999997E-2</c:v>
                </c:pt>
                <c:pt idx="256">
                  <c:v>4.7602760000000001E-2</c:v>
                </c:pt>
                <c:pt idx="257">
                  <c:v>5.6274440000000002E-2</c:v>
                </c:pt>
                <c:pt idx="258">
                  <c:v>5.8950500000000003E-2</c:v>
                </c:pt>
                <c:pt idx="259">
                  <c:v>5.9145730000000001E-2</c:v>
                </c:pt>
                <c:pt idx="260">
                  <c:v>5.2298549999999999E-2</c:v>
                </c:pt>
                <c:pt idx="261">
                  <c:v>3.9631329999999999E-2</c:v>
                </c:pt>
                <c:pt idx="262">
                  <c:v>3.8649070000000001E-2</c:v>
                </c:pt>
                <c:pt idx="263">
                  <c:v>4.2530779999999997E-2</c:v>
                </c:pt>
                <c:pt idx="264">
                  <c:v>3.7931220000000002E-2</c:v>
                </c:pt>
                <c:pt idx="265">
                  <c:v>3.5235139999999998E-2</c:v>
                </c:pt>
                <c:pt idx="266">
                  <c:v>3.6388829999999997E-2</c:v>
                </c:pt>
                <c:pt idx="267">
                  <c:v>3.3377829999999997E-2</c:v>
                </c:pt>
                <c:pt idx="268">
                  <c:v>2.914448E-2</c:v>
                </c:pt>
                <c:pt idx="269">
                  <c:v>2.8044960000000001E-2</c:v>
                </c:pt>
                <c:pt idx="270">
                  <c:v>3.170092E-2</c:v>
                </c:pt>
                <c:pt idx="271">
                  <c:v>3.7973239999999998E-2</c:v>
                </c:pt>
                <c:pt idx="272">
                  <c:v>3.9467780000000001E-2</c:v>
                </c:pt>
                <c:pt idx="273">
                  <c:v>3.9010740000000002E-2</c:v>
                </c:pt>
                <c:pt idx="274">
                  <c:v>4.4696390000000003E-2</c:v>
                </c:pt>
                <c:pt idx="275">
                  <c:v>5.1406569999999999E-2</c:v>
                </c:pt>
                <c:pt idx="276">
                  <c:v>5.0855499999999998E-2</c:v>
                </c:pt>
                <c:pt idx="277">
                  <c:v>4.250118E-2</c:v>
                </c:pt>
                <c:pt idx="278">
                  <c:v>3.2570389999999998E-2</c:v>
                </c:pt>
                <c:pt idx="279">
                  <c:v>3.2934169999999999E-2</c:v>
                </c:pt>
                <c:pt idx="280">
                  <c:v>4.0938410000000001E-2</c:v>
                </c:pt>
                <c:pt idx="281">
                  <c:v>4.6996740000000002E-2</c:v>
                </c:pt>
                <c:pt idx="282">
                  <c:v>5.3280569999999999E-2</c:v>
                </c:pt>
                <c:pt idx="283">
                  <c:v>5.3101990000000002E-2</c:v>
                </c:pt>
                <c:pt idx="284">
                  <c:v>4.1037450000000003E-2</c:v>
                </c:pt>
                <c:pt idx="285">
                  <c:v>3.09112E-2</c:v>
                </c:pt>
                <c:pt idx="286">
                  <c:v>3.1990379999999999E-2</c:v>
                </c:pt>
                <c:pt idx="287">
                  <c:v>3.432963E-2</c:v>
                </c:pt>
                <c:pt idx="288">
                  <c:v>2.5290730000000001E-2</c:v>
                </c:pt>
                <c:pt idx="289">
                  <c:v>1.7553880000000001E-2</c:v>
                </c:pt>
                <c:pt idx="290">
                  <c:v>2.772906E-2</c:v>
                </c:pt>
                <c:pt idx="291">
                  <c:v>3.5769280000000001E-2</c:v>
                </c:pt>
                <c:pt idx="292">
                  <c:v>2.9100790000000001E-2</c:v>
                </c:pt>
                <c:pt idx="293">
                  <c:v>2.5697250000000001E-2</c:v>
                </c:pt>
                <c:pt idx="294">
                  <c:v>2.893459E-2</c:v>
                </c:pt>
                <c:pt idx="295">
                  <c:v>3.1946919999999997E-2</c:v>
                </c:pt>
                <c:pt idx="296">
                  <c:v>3.1714489999999998E-2</c:v>
                </c:pt>
                <c:pt idx="297">
                  <c:v>2.9883690000000001E-2</c:v>
                </c:pt>
                <c:pt idx="298">
                  <c:v>3.506927E-2</c:v>
                </c:pt>
                <c:pt idx="299">
                  <c:v>3.9066450000000003E-2</c:v>
                </c:pt>
                <c:pt idx="300">
                  <c:v>2.4710840000000001E-2</c:v>
                </c:pt>
                <c:pt idx="301">
                  <c:v>4.6758069999999997E-3</c:v>
                </c:pt>
                <c:pt idx="302">
                  <c:v>6.481606E-3</c:v>
                </c:pt>
                <c:pt idx="303">
                  <c:v>2.3517639999999999E-2</c:v>
                </c:pt>
                <c:pt idx="304">
                  <c:v>3.1303879999999999E-2</c:v>
                </c:pt>
                <c:pt idx="305">
                  <c:v>2.8584310000000002E-2</c:v>
                </c:pt>
                <c:pt idx="306">
                  <c:v>3.0039280000000002E-2</c:v>
                </c:pt>
                <c:pt idx="307">
                  <c:v>4.0982230000000001E-2</c:v>
                </c:pt>
                <c:pt idx="308">
                  <c:v>4.4178910000000002E-2</c:v>
                </c:pt>
                <c:pt idx="309">
                  <c:v>3.1397729999999999E-2</c:v>
                </c:pt>
                <c:pt idx="310">
                  <c:v>1.980635E-2</c:v>
                </c:pt>
                <c:pt idx="311">
                  <c:v>2.1611370000000001E-2</c:v>
                </c:pt>
                <c:pt idx="312">
                  <c:v>3.2028479999999998E-2</c:v>
                </c:pt>
                <c:pt idx="313">
                  <c:v>3.67807E-2</c:v>
                </c:pt>
                <c:pt idx="314">
                  <c:v>3.1665510000000001E-2</c:v>
                </c:pt>
                <c:pt idx="315">
                  <c:v>2.633477E-2</c:v>
                </c:pt>
                <c:pt idx="316">
                  <c:v>3.1575110000000003E-2</c:v>
                </c:pt>
                <c:pt idx="317">
                  <c:v>4.3073599999999997E-2</c:v>
                </c:pt>
                <c:pt idx="318">
                  <c:v>3.8627929999999998E-2</c:v>
                </c:pt>
                <c:pt idx="319">
                  <c:v>2.0082929999999999E-2</c:v>
                </c:pt>
                <c:pt idx="320">
                  <c:v>1.1751579999999999E-2</c:v>
                </c:pt>
                <c:pt idx="321">
                  <c:v>1.3099380000000001E-2</c:v>
                </c:pt>
                <c:pt idx="322">
                  <c:v>1.3324630000000001E-2</c:v>
                </c:pt>
                <c:pt idx="323">
                  <c:v>1.734395E-2</c:v>
                </c:pt>
                <c:pt idx="324">
                  <c:v>2.3713140000000001E-2</c:v>
                </c:pt>
                <c:pt idx="325">
                  <c:v>2.816521E-2</c:v>
                </c:pt>
                <c:pt idx="326">
                  <c:v>3.7993560000000003E-2</c:v>
                </c:pt>
                <c:pt idx="327">
                  <c:v>4.3929910000000003E-2</c:v>
                </c:pt>
                <c:pt idx="328">
                  <c:v>3.027144E-2</c:v>
                </c:pt>
                <c:pt idx="329">
                  <c:v>1.3458400000000001E-2</c:v>
                </c:pt>
                <c:pt idx="330">
                  <c:v>1.8736889999999999E-2</c:v>
                </c:pt>
                <c:pt idx="331">
                  <c:v>3.2373760000000001E-2</c:v>
                </c:pt>
                <c:pt idx="332">
                  <c:v>2.7563520000000001E-2</c:v>
                </c:pt>
                <c:pt idx="333">
                  <c:v>2.5111209999999998E-2</c:v>
                </c:pt>
                <c:pt idx="334">
                  <c:v>4.3194940000000001E-2</c:v>
                </c:pt>
                <c:pt idx="335">
                  <c:v>5.027467E-2</c:v>
                </c:pt>
                <c:pt idx="336">
                  <c:v>3.6601809999999999E-2</c:v>
                </c:pt>
                <c:pt idx="337">
                  <c:v>2.6607519999999999E-2</c:v>
                </c:pt>
                <c:pt idx="338">
                  <c:v>3.0962139999999999E-2</c:v>
                </c:pt>
                <c:pt idx="339">
                  <c:v>4.476981E-2</c:v>
                </c:pt>
                <c:pt idx="340">
                  <c:v>5.0924949999999997E-2</c:v>
                </c:pt>
                <c:pt idx="341">
                  <c:v>3.4541780000000001E-2</c:v>
                </c:pt>
                <c:pt idx="342">
                  <c:v>1.318302E-2</c:v>
                </c:pt>
                <c:pt idx="343">
                  <c:v>1.271446E-2</c:v>
                </c:pt>
                <c:pt idx="344">
                  <c:v>1.8679250000000001E-2</c:v>
                </c:pt>
                <c:pt idx="345">
                  <c:v>1.387131E-2</c:v>
                </c:pt>
                <c:pt idx="346">
                  <c:v>1.76352E-2</c:v>
                </c:pt>
                <c:pt idx="347">
                  <c:v>3.117466E-2</c:v>
                </c:pt>
                <c:pt idx="348">
                  <c:v>3.3671109999999997E-2</c:v>
                </c:pt>
                <c:pt idx="349">
                  <c:v>2.9465040000000001E-2</c:v>
                </c:pt>
                <c:pt idx="350">
                  <c:v>2.7694070000000001E-2</c:v>
                </c:pt>
                <c:pt idx="351">
                  <c:v>2.282201E-2</c:v>
                </c:pt>
                <c:pt idx="352">
                  <c:v>1.532821E-2</c:v>
                </c:pt>
                <c:pt idx="353">
                  <c:v>1.4137790000000001E-2</c:v>
                </c:pt>
                <c:pt idx="354">
                  <c:v>2.1790810000000001E-2</c:v>
                </c:pt>
                <c:pt idx="355">
                  <c:v>3.1680930000000003E-2</c:v>
                </c:pt>
                <c:pt idx="356">
                  <c:v>3.3209219999999998E-2</c:v>
                </c:pt>
                <c:pt idx="357">
                  <c:v>2.6489789999999999E-2</c:v>
                </c:pt>
                <c:pt idx="358">
                  <c:v>2.806378E-2</c:v>
                </c:pt>
                <c:pt idx="359">
                  <c:v>3.8091519999999997E-2</c:v>
                </c:pt>
                <c:pt idx="360">
                  <c:v>3.21059E-2</c:v>
                </c:pt>
                <c:pt idx="361">
                  <c:v>1.2768E-2</c:v>
                </c:pt>
                <c:pt idx="362">
                  <c:v>6.3791630000000002E-3</c:v>
                </c:pt>
                <c:pt idx="363">
                  <c:v>1.5827000000000001E-2</c:v>
                </c:pt>
                <c:pt idx="364">
                  <c:v>2.9590419999999999E-2</c:v>
                </c:pt>
                <c:pt idx="365">
                  <c:v>3.1768150000000002E-2</c:v>
                </c:pt>
                <c:pt idx="366">
                  <c:v>2.083927E-2</c:v>
                </c:pt>
                <c:pt idx="367">
                  <c:v>1.7255090000000001E-2</c:v>
                </c:pt>
                <c:pt idx="368">
                  <c:v>1.868444E-2</c:v>
                </c:pt>
                <c:pt idx="369">
                  <c:v>1.484618E-2</c:v>
                </c:pt>
                <c:pt idx="370">
                  <c:v>1.8881249999999999E-2</c:v>
                </c:pt>
                <c:pt idx="371">
                  <c:v>2.5475339999999999E-2</c:v>
                </c:pt>
                <c:pt idx="372">
                  <c:v>1.7245050000000001E-2</c:v>
                </c:pt>
                <c:pt idx="373">
                  <c:v>8.1578169999999995E-3</c:v>
                </c:pt>
                <c:pt idx="374">
                  <c:v>1.106792E-2</c:v>
                </c:pt>
                <c:pt idx="375">
                  <c:v>1.5764440000000001E-2</c:v>
                </c:pt>
                <c:pt idx="376">
                  <c:v>7.7824419999999997E-3</c:v>
                </c:pt>
                <c:pt idx="377">
                  <c:v>-6.429321E-3</c:v>
                </c:pt>
                <c:pt idx="378">
                  <c:v>-2.446616E-3</c:v>
                </c:pt>
                <c:pt idx="379">
                  <c:v>1.010458E-2</c:v>
                </c:pt>
                <c:pt idx="380">
                  <c:v>1.048234E-2</c:v>
                </c:pt>
                <c:pt idx="381">
                  <c:v>7.2638709999999999E-3</c:v>
                </c:pt>
                <c:pt idx="382">
                  <c:v>4.9595409999999996E-3</c:v>
                </c:pt>
                <c:pt idx="383">
                  <c:v>2.8509709999999999E-3</c:v>
                </c:pt>
                <c:pt idx="384">
                  <c:v>2.151979E-3</c:v>
                </c:pt>
                <c:pt idx="385">
                  <c:v>4.0356589999999996E-3</c:v>
                </c:pt>
                <c:pt idx="386">
                  <c:v>1.8384459999999998E-2</c:v>
                </c:pt>
                <c:pt idx="387">
                  <c:v>3.640931E-2</c:v>
                </c:pt>
                <c:pt idx="388">
                  <c:v>3.7596699999999997E-2</c:v>
                </c:pt>
                <c:pt idx="389">
                  <c:v>2.799188E-2</c:v>
                </c:pt>
                <c:pt idx="390">
                  <c:v>2.384122E-2</c:v>
                </c:pt>
                <c:pt idx="391">
                  <c:v>2.7148470000000001E-2</c:v>
                </c:pt>
                <c:pt idx="392">
                  <c:v>2.8424390000000001E-2</c:v>
                </c:pt>
                <c:pt idx="393">
                  <c:v>2.2968260000000001E-2</c:v>
                </c:pt>
                <c:pt idx="394">
                  <c:v>2.16948E-2</c:v>
                </c:pt>
                <c:pt idx="395">
                  <c:v>2.527981E-2</c:v>
                </c:pt>
                <c:pt idx="396">
                  <c:v>1.783291E-2</c:v>
                </c:pt>
                <c:pt idx="397">
                  <c:v>3.0117159999999998E-3</c:v>
                </c:pt>
                <c:pt idx="398">
                  <c:v>6.9243460000000001E-4</c:v>
                </c:pt>
                <c:pt idx="399">
                  <c:v>9.2204629999999999E-3</c:v>
                </c:pt>
                <c:pt idx="400">
                  <c:v>1.042446E-2</c:v>
                </c:pt>
                <c:pt idx="401">
                  <c:v>6.6584879999999997E-3</c:v>
                </c:pt>
                <c:pt idx="402">
                  <c:v>1.0356209999999999E-2</c:v>
                </c:pt>
                <c:pt idx="403">
                  <c:v>1.1389969999999999E-2</c:v>
                </c:pt>
                <c:pt idx="404">
                  <c:v>9.6936430000000001E-4</c:v>
                </c:pt>
                <c:pt idx="405">
                  <c:v>-2.6272589999999998E-3</c:v>
                </c:pt>
                <c:pt idx="406">
                  <c:v>7.742105E-3</c:v>
                </c:pt>
                <c:pt idx="407">
                  <c:v>1.6085700000000001E-2</c:v>
                </c:pt>
                <c:pt idx="408">
                  <c:v>1.4915940000000001E-2</c:v>
                </c:pt>
                <c:pt idx="409">
                  <c:v>7.8544449999999998E-3</c:v>
                </c:pt>
                <c:pt idx="410">
                  <c:v>8.6428270000000005E-3</c:v>
                </c:pt>
                <c:pt idx="411">
                  <c:v>1.816127E-2</c:v>
                </c:pt>
                <c:pt idx="412">
                  <c:v>1.609992E-2</c:v>
                </c:pt>
                <c:pt idx="413">
                  <c:v>7.2287779999999999E-3</c:v>
                </c:pt>
                <c:pt idx="414">
                  <c:v>9.6348509999999998E-3</c:v>
                </c:pt>
                <c:pt idx="415">
                  <c:v>1.7094209999999999E-2</c:v>
                </c:pt>
                <c:pt idx="416">
                  <c:v>1.4955599999999999E-2</c:v>
                </c:pt>
                <c:pt idx="417">
                  <c:v>4.2792259999999997E-3</c:v>
                </c:pt>
                <c:pt idx="418">
                  <c:v>4.0185250000000002E-4</c:v>
                </c:pt>
                <c:pt idx="419">
                  <c:v>1.1040329999999999E-3</c:v>
                </c:pt>
                <c:pt idx="420">
                  <c:v>-9.0735529999999998E-4</c:v>
                </c:pt>
                <c:pt idx="421">
                  <c:v>7.7982110000000002E-3</c:v>
                </c:pt>
                <c:pt idx="422">
                  <c:v>2.2774579999999999E-2</c:v>
                </c:pt>
                <c:pt idx="423">
                  <c:v>2.8369999999999999E-2</c:v>
                </c:pt>
                <c:pt idx="424">
                  <c:v>2.4828389999999999E-2</c:v>
                </c:pt>
                <c:pt idx="425">
                  <c:v>1.489409E-2</c:v>
                </c:pt>
                <c:pt idx="426">
                  <c:v>1.0761110000000001E-2</c:v>
                </c:pt>
                <c:pt idx="427">
                  <c:v>1.5031539999999999E-2</c:v>
                </c:pt>
                <c:pt idx="428">
                  <c:v>1.0203240000000001E-2</c:v>
                </c:pt>
                <c:pt idx="429">
                  <c:v>4.034935E-4</c:v>
                </c:pt>
                <c:pt idx="430">
                  <c:v>2.3834450000000001E-3</c:v>
                </c:pt>
                <c:pt idx="431">
                  <c:v>1.470232E-2</c:v>
                </c:pt>
                <c:pt idx="432">
                  <c:v>2.1044199999999999E-2</c:v>
                </c:pt>
                <c:pt idx="433">
                  <c:v>1.3550070000000001E-2</c:v>
                </c:pt>
                <c:pt idx="434">
                  <c:v>8.4397350000000003E-3</c:v>
                </c:pt>
                <c:pt idx="435">
                  <c:v>1.1158370000000001E-2</c:v>
                </c:pt>
                <c:pt idx="436">
                  <c:v>1.286821E-2</c:v>
                </c:pt>
                <c:pt idx="437">
                  <c:v>1.383334E-2</c:v>
                </c:pt>
                <c:pt idx="438">
                  <c:v>7.8986200000000003E-3</c:v>
                </c:pt>
                <c:pt idx="439">
                  <c:v>-5.4649190000000004E-3</c:v>
                </c:pt>
                <c:pt idx="440">
                  <c:v>-9.8208340000000005E-3</c:v>
                </c:pt>
                <c:pt idx="441">
                  <c:v>1.7551190000000001E-3</c:v>
                </c:pt>
                <c:pt idx="442">
                  <c:v>1.5671350000000001E-2</c:v>
                </c:pt>
                <c:pt idx="443">
                  <c:v>1.3690529999999999E-2</c:v>
                </c:pt>
                <c:pt idx="444">
                  <c:v>7.3452250000000004E-3</c:v>
                </c:pt>
                <c:pt idx="445">
                  <c:v>1.399981E-2</c:v>
                </c:pt>
                <c:pt idx="446">
                  <c:v>1.851585E-2</c:v>
                </c:pt>
                <c:pt idx="447">
                  <c:v>1.9731499999999999E-2</c:v>
                </c:pt>
                <c:pt idx="448">
                  <c:v>2.304792E-2</c:v>
                </c:pt>
                <c:pt idx="449">
                  <c:v>1.5230499999999999E-2</c:v>
                </c:pt>
                <c:pt idx="450">
                  <c:v>7.0695549999999999E-3</c:v>
                </c:pt>
                <c:pt idx="451">
                  <c:v>1.215336E-2</c:v>
                </c:pt>
                <c:pt idx="452">
                  <c:v>1.3831130000000001E-2</c:v>
                </c:pt>
                <c:pt idx="453">
                  <c:v>2.9288560000000001E-3</c:v>
                </c:pt>
                <c:pt idx="454">
                  <c:v>-3.021709E-3</c:v>
                </c:pt>
                <c:pt idx="455">
                  <c:v>7.1620700000000004E-3</c:v>
                </c:pt>
                <c:pt idx="456">
                  <c:v>2.070162E-2</c:v>
                </c:pt>
                <c:pt idx="457">
                  <c:v>2.60857E-2</c:v>
                </c:pt>
                <c:pt idx="458">
                  <c:v>2.1935039999999999E-2</c:v>
                </c:pt>
                <c:pt idx="459">
                  <c:v>6.743364E-3</c:v>
                </c:pt>
                <c:pt idx="460">
                  <c:v>-5.6241809999999998E-3</c:v>
                </c:pt>
                <c:pt idx="461">
                  <c:v>-1.8286750000000001E-3</c:v>
                </c:pt>
                <c:pt idx="462">
                  <c:v>1.294758E-3</c:v>
                </c:pt>
                <c:pt idx="463">
                  <c:v>-2.0092980000000001E-3</c:v>
                </c:pt>
                <c:pt idx="464">
                  <c:v>2.4452580000000001E-3</c:v>
                </c:pt>
                <c:pt idx="465">
                  <c:v>9.7201130000000007E-3</c:v>
                </c:pt>
                <c:pt idx="466">
                  <c:v>1.22574E-2</c:v>
                </c:pt>
                <c:pt idx="467">
                  <c:v>1.121688E-2</c:v>
                </c:pt>
                <c:pt idx="468">
                  <c:v>9.1147239999999994E-3</c:v>
                </c:pt>
                <c:pt idx="469">
                  <c:v>1.4017109999999999E-2</c:v>
                </c:pt>
                <c:pt idx="470">
                  <c:v>2.277247E-2</c:v>
                </c:pt>
                <c:pt idx="471">
                  <c:v>2.1046120000000001E-2</c:v>
                </c:pt>
                <c:pt idx="472">
                  <c:v>6.0786920000000001E-3</c:v>
                </c:pt>
                <c:pt idx="473">
                  <c:v>-5.936167E-3</c:v>
                </c:pt>
                <c:pt idx="474">
                  <c:v>-2.3138500000000001E-3</c:v>
                </c:pt>
                <c:pt idx="475">
                  <c:v>4.8993099999999996E-3</c:v>
                </c:pt>
                <c:pt idx="476">
                  <c:v>6.0649349999999996E-3</c:v>
                </c:pt>
                <c:pt idx="477">
                  <c:v>8.5001599999999997E-3</c:v>
                </c:pt>
                <c:pt idx="478">
                  <c:v>1.281185E-2</c:v>
                </c:pt>
                <c:pt idx="479">
                  <c:v>1.3254780000000001E-2</c:v>
                </c:pt>
                <c:pt idx="480">
                  <c:v>1.4794389999999999E-2</c:v>
                </c:pt>
                <c:pt idx="481">
                  <c:v>1.9542750000000001E-2</c:v>
                </c:pt>
                <c:pt idx="482">
                  <c:v>1.5803629999999999E-2</c:v>
                </c:pt>
                <c:pt idx="483">
                  <c:v>5.9454039999999996E-3</c:v>
                </c:pt>
                <c:pt idx="484">
                  <c:v>1.662036E-3</c:v>
                </c:pt>
                <c:pt idx="485">
                  <c:v>2.7788800000000001E-3</c:v>
                </c:pt>
                <c:pt idx="486">
                  <c:v>7.198861E-3</c:v>
                </c:pt>
                <c:pt idx="487">
                  <c:v>6.5997510000000001E-3</c:v>
                </c:pt>
                <c:pt idx="488">
                  <c:v>-2.0437179999999999E-3</c:v>
                </c:pt>
                <c:pt idx="489">
                  <c:v>-3.8051299999999999E-3</c:v>
                </c:pt>
                <c:pt idx="490">
                  <c:v>5.2268549999999999E-3</c:v>
                </c:pt>
                <c:pt idx="491">
                  <c:v>9.7605239999999996E-3</c:v>
                </c:pt>
                <c:pt idx="492">
                  <c:v>3.6206649999999999E-3</c:v>
                </c:pt>
                <c:pt idx="493">
                  <c:v>-2.4388970000000002E-6</c:v>
                </c:pt>
                <c:pt idx="494">
                  <c:v>6.8142020000000001E-3</c:v>
                </c:pt>
                <c:pt idx="495">
                  <c:v>1.496638E-2</c:v>
                </c:pt>
                <c:pt idx="496">
                  <c:v>1.106389E-2</c:v>
                </c:pt>
                <c:pt idx="497">
                  <c:v>-5.0705660000000003E-3</c:v>
                </c:pt>
                <c:pt idx="498">
                  <c:v>-1.5430370000000001E-2</c:v>
                </c:pt>
                <c:pt idx="499">
                  <c:v>-1.06824E-2</c:v>
                </c:pt>
                <c:pt idx="500">
                  <c:v>-2.3795629999999999E-3</c:v>
                </c:pt>
                <c:pt idx="501">
                  <c:v>-7.971791E-4</c:v>
                </c:pt>
                <c:pt idx="502">
                  <c:v>-7.8383830000000002E-4</c:v>
                </c:pt>
                <c:pt idx="503">
                  <c:v>6.7347819999999999E-3</c:v>
                </c:pt>
                <c:pt idx="504">
                  <c:v>1.3893880000000001E-2</c:v>
                </c:pt>
                <c:pt idx="505">
                  <c:v>9.2000680000000005E-3</c:v>
                </c:pt>
                <c:pt idx="506">
                  <c:v>3.9580329999999997E-3</c:v>
                </c:pt>
                <c:pt idx="507">
                  <c:v>6.8224150000000001E-3</c:v>
                </c:pt>
                <c:pt idx="508">
                  <c:v>5.8044949999999998E-3</c:v>
                </c:pt>
                <c:pt idx="509">
                  <c:v>-3.4435610000000001E-4</c:v>
                </c:pt>
                <c:pt idx="510">
                  <c:v>-2.5794590000000001E-3</c:v>
                </c:pt>
                <c:pt idx="511">
                  <c:v>-1.830173E-3</c:v>
                </c:pt>
                <c:pt idx="512">
                  <c:v>-1.145011E-3</c:v>
                </c:pt>
                <c:pt idx="513">
                  <c:v>7.3357109999999995E-4</c:v>
                </c:pt>
                <c:pt idx="514">
                  <c:v>7.8301959999999993E-3</c:v>
                </c:pt>
                <c:pt idx="515">
                  <c:v>1.494361E-2</c:v>
                </c:pt>
                <c:pt idx="516">
                  <c:v>9.0699419999999992E-3</c:v>
                </c:pt>
                <c:pt idx="517">
                  <c:v>1.3663460000000001E-3</c:v>
                </c:pt>
                <c:pt idx="518">
                  <c:v>8.6888550000000005E-3</c:v>
                </c:pt>
                <c:pt idx="519">
                  <c:v>1.51737E-2</c:v>
                </c:pt>
                <c:pt idx="520">
                  <c:v>6.2453750000000001E-3</c:v>
                </c:pt>
                <c:pt idx="521">
                  <c:v>-7.7891879999999998E-3</c:v>
                </c:pt>
                <c:pt idx="522">
                  <c:v>-1.2032330000000001E-2</c:v>
                </c:pt>
                <c:pt idx="523">
                  <c:v>-3.5126480000000002E-3</c:v>
                </c:pt>
                <c:pt idx="524">
                  <c:v>3.9094580000000002E-3</c:v>
                </c:pt>
                <c:pt idx="525">
                  <c:v>7.1119900000000003E-3</c:v>
                </c:pt>
                <c:pt idx="526">
                  <c:v>1.139913E-2</c:v>
                </c:pt>
                <c:pt idx="527">
                  <c:v>4.9152780000000004E-3</c:v>
                </c:pt>
                <c:pt idx="528">
                  <c:v>-1.2846969999999999E-2</c:v>
                </c:pt>
                <c:pt idx="529">
                  <c:v>-1.8494360000000001E-2</c:v>
                </c:pt>
                <c:pt idx="530">
                  <c:v>-1.881977E-3</c:v>
                </c:pt>
                <c:pt idx="531">
                  <c:v>1.375323E-2</c:v>
                </c:pt>
                <c:pt idx="532">
                  <c:v>8.5211079999999995E-3</c:v>
                </c:pt>
                <c:pt idx="533">
                  <c:v>-5.8687110000000002E-4</c:v>
                </c:pt>
                <c:pt idx="534">
                  <c:v>4.4167010000000003E-3</c:v>
                </c:pt>
                <c:pt idx="535">
                  <c:v>1.4654169999999999E-2</c:v>
                </c:pt>
                <c:pt idx="536">
                  <c:v>1.9160989999999999E-2</c:v>
                </c:pt>
                <c:pt idx="537">
                  <c:v>1.506542E-2</c:v>
                </c:pt>
                <c:pt idx="538">
                  <c:v>5.5444350000000003E-3</c:v>
                </c:pt>
                <c:pt idx="539">
                  <c:v>-1.09188E-4</c:v>
                </c:pt>
                <c:pt idx="540">
                  <c:v>-2.8044440000000001E-3</c:v>
                </c:pt>
                <c:pt idx="541">
                  <c:v>-7.7915409999999999E-3</c:v>
                </c:pt>
                <c:pt idx="542">
                  <c:v>-1.0586709999999999E-2</c:v>
                </c:pt>
                <c:pt idx="543">
                  <c:v>-2.60802E-3</c:v>
                </c:pt>
                <c:pt idx="544">
                  <c:v>1.414105E-2</c:v>
                </c:pt>
                <c:pt idx="545">
                  <c:v>2.038529E-2</c:v>
                </c:pt>
                <c:pt idx="546">
                  <c:v>1.036221E-2</c:v>
                </c:pt>
                <c:pt idx="547">
                  <c:v>4.5456749999999999E-3</c:v>
                </c:pt>
                <c:pt idx="548">
                  <c:v>8.9267029999999994E-3</c:v>
                </c:pt>
                <c:pt idx="549">
                  <c:v>4.3958469999999996E-3</c:v>
                </c:pt>
                <c:pt idx="550">
                  <c:v>-1.0756540000000001E-3</c:v>
                </c:pt>
                <c:pt idx="551">
                  <c:v>1.1163609999999999E-2</c:v>
                </c:pt>
                <c:pt idx="552">
                  <c:v>1.4491270000000001E-2</c:v>
                </c:pt>
                <c:pt idx="553">
                  <c:v>-3.2039519999999999E-3</c:v>
                </c:pt>
                <c:pt idx="554">
                  <c:v>-1.168781E-2</c:v>
                </c:pt>
                <c:pt idx="555">
                  <c:v>-1.163613E-3</c:v>
                </c:pt>
                <c:pt idx="556">
                  <c:v>1.0235879999999999E-2</c:v>
                </c:pt>
                <c:pt idx="557">
                  <c:v>8.2920560000000008E-3</c:v>
                </c:pt>
                <c:pt idx="558">
                  <c:v>-3.8697249999999997E-4</c:v>
                </c:pt>
                <c:pt idx="559">
                  <c:v>1.060613E-3</c:v>
                </c:pt>
                <c:pt idx="560">
                  <c:v>1.09053E-2</c:v>
                </c:pt>
                <c:pt idx="561">
                  <c:v>1.3797790000000001E-2</c:v>
                </c:pt>
                <c:pt idx="562">
                  <c:v>1.3835149999999999E-2</c:v>
                </c:pt>
                <c:pt idx="563">
                  <c:v>1.40304E-2</c:v>
                </c:pt>
                <c:pt idx="564">
                  <c:v>6.6870569999999997E-3</c:v>
                </c:pt>
                <c:pt idx="565">
                  <c:v>6.7843110000000003E-3</c:v>
                </c:pt>
                <c:pt idx="566">
                  <c:v>1.7466599999999999E-2</c:v>
                </c:pt>
                <c:pt idx="567">
                  <c:v>1.7956070000000001E-2</c:v>
                </c:pt>
                <c:pt idx="568">
                  <c:v>9.4734429999999998E-3</c:v>
                </c:pt>
                <c:pt idx="569">
                  <c:v>6.4253009999999996E-3</c:v>
                </c:pt>
              </c:numCache>
            </c:numRef>
          </c:yVal>
          <c:smooth val="0"/>
        </c:ser>
        <c:ser>
          <c:idx val="17"/>
          <c:order val="17"/>
          <c:tx>
            <c:v>+500V (#18)</c:v>
          </c:tx>
          <c:spPr>
            <a:ln w="19050">
              <a:solidFill>
                <a:srgbClr val="0000FF"/>
              </a:solidFill>
            </a:ln>
          </c:spPr>
          <c:marker>
            <c:symbol val="none"/>
          </c:marker>
          <c:xVal>
            <c:numRef>
              <c:f>'HBM IV Curves Data'!$AJ$5:$AJ$574</c:f>
              <c:numCache>
                <c:formatCode>General</c:formatCode>
                <c:ptCount val="570"/>
                <c:pt idx="0">
                  <c:v>1.4617830000000001</c:v>
                </c:pt>
                <c:pt idx="1">
                  <c:v>0.43545469999999997</c:v>
                </c:pt>
                <c:pt idx="2">
                  <c:v>-0.2474672</c:v>
                </c:pt>
                <c:pt idx="3">
                  <c:v>-0.60011729999999996</c:v>
                </c:pt>
                <c:pt idx="4">
                  <c:v>0.32129469999999999</c:v>
                </c:pt>
                <c:pt idx="5">
                  <c:v>1.807498</c:v>
                </c:pt>
                <c:pt idx="6">
                  <c:v>1.9452849999999999</c:v>
                </c:pt>
                <c:pt idx="7">
                  <c:v>0.62773449999999997</c:v>
                </c:pt>
                <c:pt idx="8">
                  <c:v>-0.30517830000000001</c:v>
                </c:pt>
                <c:pt idx="9">
                  <c:v>0.45751989999999998</c:v>
                </c:pt>
                <c:pt idx="10">
                  <c:v>2.0528970000000002</c:v>
                </c:pt>
                <c:pt idx="11">
                  <c:v>2.4924249999999999</c:v>
                </c:pt>
                <c:pt idx="12">
                  <c:v>1.244656</c:v>
                </c:pt>
                <c:pt idx="13">
                  <c:v>0.3180635</c:v>
                </c:pt>
                <c:pt idx="14">
                  <c:v>0.3262736</c:v>
                </c:pt>
                <c:pt idx="15">
                  <c:v>-0.44516099999999997</c:v>
                </c:pt>
                <c:pt idx="16">
                  <c:v>-0.6702806</c:v>
                </c:pt>
                <c:pt idx="17">
                  <c:v>0.69157939999999996</c:v>
                </c:pt>
                <c:pt idx="18">
                  <c:v>1.0021169999999999</c:v>
                </c:pt>
                <c:pt idx="19">
                  <c:v>-1.847611E-2</c:v>
                </c:pt>
                <c:pt idx="20">
                  <c:v>-0.30497360000000001</c:v>
                </c:pt>
                <c:pt idx="21">
                  <c:v>0.45645330000000001</c:v>
                </c:pt>
                <c:pt idx="22">
                  <c:v>0.72365699999999999</c:v>
                </c:pt>
                <c:pt idx="23">
                  <c:v>2.2197999999999999E-2</c:v>
                </c:pt>
                <c:pt idx="24">
                  <c:v>0.39540560000000002</c:v>
                </c:pt>
                <c:pt idx="25">
                  <c:v>2.0144790000000001</c:v>
                </c:pt>
                <c:pt idx="26">
                  <c:v>2.724974</c:v>
                </c:pt>
                <c:pt idx="27">
                  <c:v>1.9347479999999999</c:v>
                </c:pt>
                <c:pt idx="28">
                  <c:v>0.705955</c:v>
                </c:pt>
                <c:pt idx="29">
                  <c:v>1.891458E-2</c:v>
                </c:pt>
                <c:pt idx="30">
                  <c:v>-0.48881869999999999</c:v>
                </c:pt>
                <c:pt idx="31">
                  <c:v>-1.1638569999999999</c:v>
                </c:pt>
                <c:pt idx="32">
                  <c:v>-1.0453300000000001</c:v>
                </c:pt>
                <c:pt idx="33">
                  <c:v>0.56299330000000003</c:v>
                </c:pt>
                <c:pt idx="34">
                  <c:v>1.6187309999999999</c:v>
                </c:pt>
                <c:pt idx="35">
                  <c:v>0.19401170000000001</c:v>
                </c:pt>
                <c:pt idx="36">
                  <c:v>-1.031641</c:v>
                </c:pt>
                <c:pt idx="37">
                  <c:v>-0.13127949999999999</c:v>
                </c:pt>
                <c:pt idx="38">
                  <c:v>0.59654770000000001</c:v>
                </c:pt>
                <c:pt idx="39">
                  <c:v>7.6558570000000006E-2</c:v>
                </c:pt>
                <c:pt idx="40">
                  <c:v>0.28645399999999999</c:v>
                </c:pt>
                <c:pt idx="41">
                  <c:v>1.808713</c:v>
                </c:pt>
                <c:pt idx="42">
                  <c:v>2.2301820000000001</c:v>
                </c:pt>
                <c:pt idx="43">
                  <c:v>0.92892220000000003</c:v>
                </c:pt>
                <c:pt idx="44">
                  <c:v>7.4421349999999997E-2</c:v>
                </c:pt>
                <c:pt idx="45">
                  <c:v>0.1919409</c:v>
                </c:pt>
                <c:pt idx="46">
                  <c:v>5.596711E-2</c:v>
                </c:pt>
                <c:pt idx="47">
                  <c:v>-0.32642710000000003</c:v>
                </c:pt>
                <c:pt idx="48">
                  <c:v>-0.2400137</c:v>
                </c:pt>
                <c:pt idx="49">
                  <c:v>0.17670620000000001</c:v>
                </c:pt>
                <c:pt idx="50">
                  <c:v>0.17378669999999999</c:v>
                </c:pt>
                <c:pt idx="51">
                  <c:v>-0.76926930000000004</c:v>
                </c:pt>
                <c:pt idx="52">
                  <c:v>-1.571566</c:v>
                </c:pt>
                <c:pt idx="53">
                  <c:v>-1.255865</c:v>
                </c:pt>
                <c:pt idx="54">
                  <c:v>-0.71052490000000001</c:v>
                </c:pt>
                <c:pt idx="55">
                  <c:v>-0.11369990000000001</c:v>
                </c:pt>
                <c:pt idx="56">
                  <c:v>0.98422339999999997</c:v>
                </c:pt>
                <c:pt idx="57">
                  <c:v>1.5754589999999999</c:v>
                </c:pt>
                <c:pt idx="58">
                  <c:v>0.9898903</c:v>
                </c:pt>
                <c:pt idx="59">
                  <c:v>0.24537349999999999</c:v>
                </c:pt>
                <c:pt idx="60">
                  <c:v>0.24289479999999999</c:v>
                </c:pt>
                <c:pt idx="61">
                  <c:v>0.9952744</c:v>
                </c:pt>
                <c:pt idx="62">
                  <c:v>1.814273</c:v>
                </c:pt>
                <c:pt idx="63">
                  <c:v>2.155535</c:v>
                </c:pt>
                <c:pt idx="64">
                  <c:v>2.1376240000000002</c:v>
                </c:pt>
                <c:pt idx="65">
                  <c:v>2.1868810000000001</c:v>
                </c:pt>
                <c:pt idx="66">
                  <c:v>2.4425189999999999</c:v>
                </c:pt>
                <c:pt idx="67">
                  <c:v>2.188437</c:v>
                </c:pt>
                <c:pt idx="68">
                  <c:v>2.196755</c:v>
                </c:pt>
                <c:pt idx="69">
                  <c:v>2.7953410000000001</c:v>
                </c:pt>
                <c:pt idx="70">
                  <c:v>1.680156</c:v>
                </c:pt>
                <c:pt idx="71">
                  <c:v>-0.3691604</c:v>
                </c:pt>
                <c:pt idx="72">
                  <c:v>-0.60297650000000003</c:v>
                </c:pt>
                <c:pt idx="73">
                  <c:v>-0.2821283</c:v>
                </c:pt>
                <c:pt idx="74">
                  <c:v>-1.4724170000000001</c:v>
                </c:pt>
                <c:pt idx="75">
                  <c:v>-2.60968</c:v>
                </c:pt>
                <c:pt idx="76">
                  <c:v>-1.29735</c:v>
                </c:pt>
                <c:pt idx="77">
                  <c:v>1.188601</c:v>
                </c:pt>
                <c:pt idx="78">
                  <c:v>1.629284</c:v>
                </c:pt>
                <c:pt idx="79">
                  <c:v>8.2110050000000004E-2</c:v>
                </c:pt>
                <c:pt idx="80">
                  <c:v>-0.77192439999999996</c:v>
                </c:pt>
                <c:pt idx="81">
                  <c:v>-0.37857059999999998</c:v>
                </c:pt>
                <c:pt idx="82">
                  <c:v>-0.43595610000000001</c:v>
                </c:pt>
                <c:pt idx="83">
                  <c:v>-0.66367089999999995</c:v>
                </c:pt>
                <c:pt idx="84">
                  <c:v>0.32945940000000001</c:v>
                </c:pt>
                <c:pt idx="85">
                  <c:v>1.0167710000000001</c:v>
                </c:pt>
                <c:pt idx="86">
                  <c:v>0.28538180000000002</c:v>
                </c:pt>
                <c:pt idx="87">
                  <c:v>0.15556880000000001</c:v>
                </c:pt>
                <c:pt idx="88">
                  <c:v>0.64830429999999994</c:v>
                </c:pt>
                <c:pt idx="89">
                  <c:v>0.22741259999999999</c:v>
                </c:pt>
                <c:pt idx="90">
                  <c:v>0.367261</c:v>
                </c:pt>
                <c:pt idx="91">
                  <c:v>1.4899610000000001</c:v>
                </c:pt>
                <c:pt idx="92">
                  <c:v>1.023242</c:v>
                </c:pt>
                <c:pt idx="93">
                  <c:v>-0.73185940000000005</c:v>
                </c:pt>
                <c:pt idx="94">
                  <c:v>-1.165116</c:v>
                </c:pt>
                <c:pt idx="95">
                  <c:v>-0.67296180000000005</c:v>
                </c:pt>
                <c:pt idx="96">
                  <c:v>-0.96903729999999999</c:v>
                </c:pt>
                <c:pt idx="97">
                  <c:v>-1.4531750000000001</c:v>
                </c:pt>
                <c:pt idx="98">
                  <c:v>-0.67910579999999998</c:v>
                </c:pt>
                <c:pt idx="99">
                  <c:v>0.73327759999999997</c:v>
                </c:pt>
                <c:pt idx="100">
                  <c:v>1.225044</c:v>
                </c:pt>
                <c:pt idx="101">
                  <c:v>1.1755869999999999</c:v>
                </c:pt>
                <c:pt idx="102">
                  <c:v>1.4543299999999999</c:v>
                </c:pt>
                <c:pt idx="103">
                  <c:v>1.9809270000000001</c:v>
                </c:pt>
                <c:pt idx="104">
                  <c:v>2.0797759999999998</c:v>
                </c:pt>
                <c:pt idx="105">
                  <c:v>1.2220040000000001</c:v>
                </c:pt>
                <c:pt idx="106">
                  <c:v>0.79739680000000002</c:v>
                </c:pt>
                <c:pt idx="107">
                  <c:v>1.0654459999999999</c:v>
                </c:pt>
                <c:pt idx="108">
                  <c:v>0.68840820000000003</c:v>
                </c:pt>
                <c:pt idx="109">
                  <c:v>0.3277854</c:v>
                </c:pt>
                <c:pt idx="110">
                  <c:v>-5.9705010000000003E-2</c:v>
                </c:pt>
                <c:pt idx="111">
                  <c:v>-1.210286</c:v>
                </c:pt>
                <c:pt idx="112">
                  <c:v>-1.951438</c:v>
                </c:pt>
                <c:pt idx="113">
                  <c:v>-1.283785</c:v>
                </c:pt>
                <c:pt idx="114">
                  <c:v>0.22212570000000001</c:v>
                </c:pt>
                <c:pt idx="115">
                  <c:v>0.38593040000000001</c:v>
                </c:pt>
                <c:pt idx="116">
                  <c:v>-1.4658040000000001</c:v>
                </c:pt>
                <c:pt idx="117">
                  <c:v>-1.8755820000000001</c:v>
                </c:pt>
                <c:pt idx="118">
                  <c:v>0.47182249999999998</c:v>
                </c:pt>
                <c:pt idx="119">
                  <c:v>2.2893119999999998</c:v>
                </c:pt>
                <c:pt idx="120">
                  <c:v>2.2733210000000001</c:v>
                </c:pt>
                <c:pt idx="121">
                  <c:v>1.577577</c:v>
                </c:pt>
                <c:pt idx="122">
                  <c:v>0.83818839999999994</c:v>
                </c:pt>
                <c:pt idx="123">
                  <c:v>0.66868720000000004</c:v>
                </c:pt>
                <c:pt idx="124">
                  <c:v>0.77389010000000003</c:v>
                </c:pt>
                <c:pt idx="125">
                  <c:v>0.50532909999999998</c:v>
                </c:pt>
                <c:pt idx="126">
                  <c:v>0.84592849999999997</c:v>
                </c:pt>
                <c:pt idx="127">
                  <c:v>2.1562209999999999</c:v>
                </c:pt>
                <c:pt idx="128">
                  <c:v>2.5756139999999998</c:v>
                </c:pt>
                <c:pt idx="129">
                  <c:v>1.2311460000000001</c:v>
                </c:pt>
                <c:pt idx="130">
                  <c:v>-0.17191709999999999</c:v>
                </c:pt>
                <c:pt idx="131">
                  <c:v>-0.59270109999999998</c:v>
                </c:pt>
                <c:pt idx="132">
                  <c:v>-0.40417950000000002</c:v>
                </c:pt>
                <c:pt idx="133">
                  <c:v>-0.15365190000000001</c:v>
                </c:pt>
                <c:pt idx="134">
                  <c:v>-0.75842639999999995</c:v>
                </c:pt>
                <c:pt idx="135">
                  <c:v>-1.3270390000000001</c:v>
                </c:pt>
                <c:pt idx="136">
                  <c:v>-0.64143890000000003</c:v>
                </c:pt>
                <c:pt idx="137">
                  <c:v>-0.31356139999999999</c:v>
                </c:pt>
                <c:pt idx="138">
                  <c:v>-0.98681039999999998</c:v>
                </c:pt>
                <c:pt idx="139">
                  <c:v>-1.0521259999999999</c:v>
                </c:pt>
                <c:pt idx="140">
                  <c:v>-0.60746440000000002</c:v>
                </c:pt>
                <c:pt idx="141">
                  <c:v>-0.65487640000000003</c:v>
                </c:pt>
                <c:pt idx="142">
                  <c:v>-0.79395300000000002</c:v>
                </c:pt>
                <c:pt idx="143">
                  <c:v>-0.751525</c:v>
                </c:pt>
                <c:pt idx="144">
                  <c:v>-0.5457748</c:v>
                </c:pt>
                <c:pt idx="145">
                  <c:v>-0.238451</c:v>
                </c:pt>
                <c:pt idx="146">
                  <c:v>-0.67892640000000004</c:v>
                </c:pt>
                <c:pt idx="147">
                  <c:v>-0.87160890000000002</c:v>
                </c:pt>
                <c:pt idx="148">
                  <c:v>0.9016672</c:v>
                </c:pt>
                <c:pt idx="149">
                  <c:v>1.8833800000000001</c:v>
                </c:pt>
                <c:pt idx="150">
                  <c:v>0.5466936</c:v>
                </c:pt>
                <c:pt idx="151">
                  <c:v>0.26466279999999998</c:v>
                </c:pt>
                <c:pt idx="152">
                  <c:v>1.2943579999999999</c:v>
                </c:pt>
                <c:pt idx="153">
                  <c:v>1.588913</c:v>
                </c:pt>
                <c:pt idx="154">
                  <c:v>1.0645519999999999</c:v>
                </c:pt>
                <c:pt idx="155">
                  <c:v>0.35197529999999999</c:v>
                </c:pt>
                <c:pt idx="156">
                  <c:v>0.54014419999999996</c:v>
                </c:pt>
                <c:pt idx="157">
                  <c:v>0.97354359999999995</c:v>
                </c:pt>
                <c:pt idx="158">
                  <c:v>4.0182890000000004E-3</c:v>
                </c:pt>
                <c:pt idx="159">
                  <c:v>-0.95310589999999995</c:v>
                </c:pt>
                <c:pt idx="160">
                  <c:v>-5.7005340000000002E-2</c:v>
                </c:pt>
                <c:pt idx="161">
                  <c:v>1.0995029999999999</c:v>
                </c:pt>
                <c:pt idx="162">
                  <c:v>0.94344399999999995</c:v>
                </c:pt>
                <c:pt idx="163">
                  <c:v>-0.17443159999999999</c:v>
                </c:pt>
                <c:pt idx="164">
                  <c:v>-1.40384</c:v>
                </c:pt>
                <c:pt idx="165">
                  <c:v>-0.89302780000000004</c:v>
                </c:pt>
                <c:pt idx="166">
                  <c:v>0.2235944</c:v>
                </c:pt>
                <c:pt idx="167">
                  <c:v>-0.1547781</c:v>
                </c:pt>
                <c:pt idx="168">
                  <c:v>5.0135470000000001E-2</c:v>
                </c:pt>
                <c:pt idx="169">
                  <c:v>0.38639190000000001</c:v>
                </c:pt>
                <c:pt idx="170">
                  <c:v>-0.2920451</c:v>
                </c:pt>
                <c:pt idx="171">
                  <c:v>0.1646629</c:v>
                </c:pt>
                <c:pt idx="172">
                  <c:v>0.81618109999999999</c:v>
                </c:pt>
                <c:pt idx="173">
                  <c:v>0.95758390000000004</c:v>
                </c:pt>
                <c:pt idx="174">
                  <c:v>1.423556</c:v>
                </c:pt>
                <c:pt idx="175">
                  <c:v>0.42344389999999998</c:v>
                </c:pt>
                <c:pt idx="176">
                  <c:v>-1.5149030000000001</c:v>
                </c:pt>
                <c:pt idx="177">
                  <c:v>-1.8633379999999999</c:v>
                </c:pt>
                <c:pt idx="178">
                  <c:v>-0.91620820000000003</c:v>
                </c:pt>
                <c:pt idx="179">
                  <c:v>0.34809630000000003</c:v>
                </c:pt>
                <c:pt idx="180">
                  <c:v>1.8827069999999999</c:v>
                </c:pt>
                <c:pt idx="181">
                  <c:v>2.2875459999999999</c:v>
                </c:pt>
                <c:pt idx="182">
                  <c:v>0.78149809999999997</c:v>
                </c:pt>
                <c:pt idx="183">
                  <c:v>0.3696354</c:v>
                </c:pt>
                <c:pt idx="184">
                  <c:v>1.7223310000000001</c:v>
                </c:pt>
                <c:pt idx="185">
                  <c:v>1.475482</c:v>
                </c:pt>
                <c:pt idx="186">
                  <c:v>2.9664530000000001E-2</c:v>
                </c:pt>
                <c:pt idx="187">
                  <c:v>-0.18003959999999999</c:v>
                </c:pt>
                <c:pt idx="188">
                  <c:v>0.2384346</c:v>
                </c:pt>
                <c:pt idx="189">
                  <c:v>0.3074884</c:v>
                </c:pt>
                <c:pt idx="190">
                  <c:v>-2.9347089999999999E-2</c:v>
                </c:pt>
                <c:pt idx="191">
                  <c:v>-0.41428490000000001</c:v>
                </c:pt>
                <c:pt idx="192">
                  <c:v>0.17147680000000001</c:v>
                </c:pt>
                <c:pt idx="193">
                  <c:v>1.1246210000000001</c:v>
                </c:pt>
                <c:pt idx="194">
                  <c:v>0.56370480000000001</c:v>
                </c:pt>
                <c:pt idx="195">
                  <c:v>-0.56935349999999996</c:v>
                </c:pt>
                <c:pt idx="196">
                  <c:v>-8.2980929999999994E-3</c:v>
                </c:pt>
                <c:pt idx="197">
                  <c:v>0.80628060000000001</c:v>
                </c:pt>
                <c:pt idx="198">
                  <c:v>4.127753E-2</c:v>
                </c:pt>
                <c:pt idx="199">
                  <c:v>-0.10564270000000001</c:v>
                </c:pt>
                <c:pt idx="200">
                  <c:v>1.1597759999999999</c:v>
                </c:pt>
                <c:pt idx="201">
                  <c:v>1.6576120000000001</c:v>
                </c:pt>
                <c:pt idx="202">
                  <c:v>0.77990919999999997</c:v>
                </c:pt>
                <c:pt idx="203">
                  <c:v>5.0554340000000003E-2</c:v>
                </c:pt>
                <c:pt idx="204">
                  <c:v>0.86855879999999996</c:v>
                </c:pt>
                <c:pt idx="205">
                  <c:v>1.4509430000000001</c:v>
                </c:pt>
                <c:pt idx="206">
                  <c:v>0.3626781</c:v>
                </c:pt>
                <c:pt idx="207">
                  <c:v>-0.22440160000000001</c:v>
                </c:pt>
                <c:pt idx="208">
                  <c:v>-9.8385139999999996E-2</c:v>
                </c:pt>
                <c:pt idx="209">
                  <c:v>-0.2296088</c:v>
                </c:pt>
                <c:pt idx="210">
                  <c:v>0.37730619999999998</c:v>
                </c:pt>
                <c:pt idx="211">
                  <c:v>1.4520109999999999</c:v>
                </c:pt>
                <c:pt idx="212">
                  <c:v>2.1125080000000001</c:v>
                </c:pt>
                <c:pt idx="213">
                  <c:v>2.1863549999999998</c:v>
                </c:pt>
                <c:pt idx="214">
                  <c:v>1.4340459999999999</c:v>
                </c:pt>
                <c:pt idx="215">
                  <c:v>0.63811770000000001</c:v>
                </c:pt>
                <c:pt idx="216">
                  <c:v>0.45246340000000002</c:v>
                </c:pt>
                <c:pt idx="217">
                  <c:v>0.16454940000000001</c:v>
                </c:pt>
                <c:pt idx="218">
                  <c:v>-1.8864889999999999E-2</c:v>
                </c:pt>
                <c:pt idx="219">
                  <c:v>0.32134839999999998</c:v>
                </c:pt>
                <c:pt idx="220">
                  <c:v>0.15364059999999999</c:v>
                </c:pt>
                <c:pt idx="221">
                  <c:v>-0.33638299999999999</c:v>
                </c:pt>
                <c:pt idx="222">
                  <c:v>-0.39529150000000002</c:v>
                </c:pt>
                <c:pt idx="223">
                  <c:v>-0.4105702</c:v>
                </c:pt>
                <c:pt idx="224">
                  <c:v>-0.12618499999999999</c:v>
                </c:pt>
                <c:pt idx="225">
                  <c:v>0.17164750000000001</c:v>
                </c:pt>
                <c:pt idx="226">
                  <c:v>7.2564459999999997E-2</c:v>
                </c:pt>
                <c:pt idx="227">
                  <c:v>0.50840750000000001</c:v>
                </c:pt>
                <c:pt idx="228">
                  <c:v>0.73127370000000003</c:v>
                </c:pt>
                <c:pt idx="229">
                  <c:v>-0.1055623</c:v>
                </c:pt>
                <c:pt idx="230">
                  <c:v>-0.6949147</c:v>
                </c:pt>
                <c:pt idx="231">
                  <c:v>-0.57984409999999997</c:v>
                </c:pt>
                <c:pt idx="232">
                  <c:v>-0.30053380000000002</c:v>
                </c:pt>
                <c:pt idx="233">
                  <c:v>-7.9778969999999994E-3</c:v>
                </c:pt>
                <c:pt idx="234">
                  <c:v>-0.21488670000000001</c:v>
                </c:pt>
                <c:pt idx="235">
                  <c:v>-1.126784</c:v>
                </c:pt>
                <c:pt idx="236">
                  <c:v>-1.373343</c:v>
                </c:pt>
                <c:pt idx="237">
                  <c:v>4.3176589999999997E-3</c:v>
                </c:pt>
                <c:pt idx="238">
                  <c:v>1.9078580000000001</c:v>
                </c:pt>
                <c:pt idx="239">
                  <c:v>2.4718460000000002</c:v>
                </c:pt>
                <c:pt idx="240">
                  <c:v>1.2549300000000001</c:v>
                </c:pt>
                <c:pt idx="241">
                  <c:v>-6.74762E-2</c:v>
                </c:pt>
                <c:pt idx="242">
                  <c:v>-0.18233079999999999</c:v>
                </c:pt>
                <c:pt idx="243">
                  <c:v>0.51335390000000003</c:v>
                </c:pt>
                <c:pt idx="244">
                  <c:v>1.0263249999999999</c:v>
                </c:pt>
                <c:pt idx="245">
                  <c:v>0.20429919999999999</c:v>
                </c:pt>
                <c:pt idx="246">
                  <c:v>-1.431845</c:v>
                </c:pt>
                <c:pt idx="247">
                  <c:v>-1.66781</c:v>
                </c:pt>
                <c:pt idx="248">
                  <c:v>-0.94547610000000004</c:v>
                </c:pt>
                <c:pt idx="249">
                  <c:v>-0.67387470000000005</c:v>
                </c:pt>
                <c:pt idx="250">
                  <c:v>-0.39594580000000001</c:v>
                </c:pt>
                <c:pt idx="251">
                  <c:v>-0.35542590000000002</c:v>
                </c:pt>
                <c:pt idx="252">
                  <c:v>-1.770443E-2</c:v>
                </c:pt>
                <c:pt idx="253">
                  <c:v>1.2422139999999999</c:v>
                </c:pt>
                <c:pt idx="254">
                  <c:v>2.2133729999999998</c:v>
                </c:pt>
                <c:pt idx="255">
                  <c:v>2.6611039999999999</c:v>
                </c:pt>
                <c:pt idx="256">
                  <c:v>2.3999969999999999</c:v>
                </c:pt>
                <c:pt idx="257">
                  <c:v>1.7070890000000001</c:v>
                </c:pt>
                <c:pt idx="258">
                  <c:v>1.8504719999999999</c:v>
                </c:pt>
                <c:pt idx="259">
                  <c:v>1.8715269999999999</c:v>
                </c:pt>
                <c:pt idx="260">
                  <c:v>0.78548810000000002</c:v>
                </c:pt>
                <c:pt idx="261">
                  <c:v>-0.51731249999999995</c:v>
                </c:pt>
                <c:pt idx="262">
                  <c:v>-1.285655</c:v>
                </c:pt>
                <c:pt idx="263">
                  <c:v>-0.5476375</c:v>
                </c:pt>
                <c:pt idx="264">
                  <c:v>1.4094359999999999</c:v>
                </c:pt>
                <c:pt idx="265">
                  <c:v>1.4761470000000001</c:v>
                </c:pt>
                <c:pt idx="266">
                  <c:v>-0.1533677</c:v>
                </c:pt>
                <c:pt idx="267">
                  <c:v>0.15295239999999999</c:v>
                </c:pt>
                <c:pt idx="268">
                  <c:v>0.93238200000000004</c:v>
                </c:pt>
                <c:pt idx="269">
                  <c:v>-3.3034290000000001E-2</c:v>
                </c:pt>
                <c:pt idx="270">
                  <c:v>-0.17684659999999999</c:v>
                </c:pt>
                <c:pt idx="271">
                  <c:v>0.90270879999999998</c:v>
                </c:pt>
                <c:pt idx="272">
                  <c:v>1.386655</c:v>
                </c:pt>
                <c:pt idx="273">
                  <c:v>1.3735839999999999</c:v>
                </c:pt>
                <c:pt idx="274">
                  <c:v>0.62167839999999996</c:v>
                </c:pt>
                <c:pt idx="275">
                  <c:v>-0.42838710000000002</c:v>
                </c:pt>
                <c:pt idx="276">
                  <c:v>-0.29387600000000003</c:v>
                </c:pt>
                <c:pt idx="277">
                  <c:v>0.57796530000000002</c:v>
                </c:pt>
                <c:pt idx="278">
                  <c:v>1.231236</c:v>
                </c:pt>
                <c:pt idx="279">
                  <c:v>1.476909</c:v>
                </c:pt>
                <c:pt idx="280">
                  <c:v>1.7396609999999999</c:v>
                </c:pt>
                <c:pt idx="281">
                  <c:v>2.1528320000000001</c:v>
                </c:pt>
                <c:pt idx="282">
                  <c:v>1.75796</c:v>
                </c:pt>
                <c:pt idx="283">
                  <c:v>1.006602</c:v>
                </c:pt>
                <c:pt idx="284">
                  <c:v>1.0003029999999999</c:v>
                </c:pt>
                <c:pt idx="285">
                  <c:v>0.57986360000000003</c:v>
                </c:pt>
                <c:pt idx="286">
                  <c:v>-1.2049589999999999</c:v>
                </c:pt>
                <c:pt idx="287">
                  <c:v>-2.463883</c:v>
                </c:pt>
                <c:pt idx="288">
                  <c:v>-1.4500740000000001</c:v>
                </c:pt>
                <c:pt idx="289">
                  <c:v>-9.6834950000000003E-2</c:v>
                </c:pt>
                <c:pt idx="290">
                  <c:v>-0.18072740000000001</c:v>
                </c:pt>
                <c:pt idx="291">
                  <c:v>-2.0783119999999999E-2</c:v>
                </c:pt>
                <c:pt idx="292">
                  <c:v>0.3907699</c:v>
                </c:pt>
                <c:pt idx="293">
                  <c:v>-1.099352E-2</c:v>
                </c:pt>
                <c:pt idx="294">
                  <c:v>-0.16631409999999999</c:v>
                </c:pt>
                <c:pt idx="295">
                  <c:v>-0.470445</c:v>
                </c:pt>
                <c:pt idx="296">
                  <c:v>-1.3901049999999999</c:v>
                </c:pt>
                <c:pt idx="297">
                  <c:v>-1.3721429999999999</c:v>
                </c:pt>
                <c:pt idx="298">
                  <c:v>-0.36873129999999998</c:v>
                </c:pt>
                <c:pt idx="299">
                  <c:v>0.23590330000000001</c:v>
                </c:pt>
                <c:pt idx="300">
                  <c:v>0.33391150000000003</c:v>
                </c:pt>
                <c:pt idx="301">
                  <c:v>0.47875620000000002</c:v>
                </c:pt>
                <c:pt idx="302">
                  <c:v>0.26812619999999998</c:v>
                </c:pt>
                <c:pt idx="303">
                  <c:v>-0.68770209999999998</c:v>
                </c:pt>
                <c:pt idx="304">
                  <c:v>-1.0864290000000001</c:v>
                </c:pt>
                <c:pt idx="305">
                  <c:v>0.17397009999999999</c:v>
                </c:pt>
                <c:pt idx="306">
                  <c:v>1.3143</c:v>
                </c:pt>
                <c:pt idx="307">
                  <c:v>0.99991859999999999</c:v>
                </c:pt>
                <c:pt idx="308">
                  <c:v>0.73064830000000003</c:v>
                </c:pt>
                <c:pt idx="309">
                  <c:v>0.85982320000000001</c:v>
                </c:pt>
                <c:pt idx="310">
                  <c:v>7.7217949999999994E-2</c:v>
                </c:pt>
                <c:pt idx="311">
                  <c:v>-1.6493850000000001</c:v>
                </c:pt>
                <c:pt idx="312">
                  <c:v>-2.5810559999999998</c:v>
                </c:pt>
                <c:pt idx="313">
                  <c:v>-1.606009</c:v>
                </c:pt>
                <c:pt idx="314">
                  <c:v>9.4696890000000006E-2</c:v>
                </c:pt>
                <c:pt idx="315">
                  <c:v>1.3573949999999999</c:v>
                </c:pt>
                <c:pt idx="316">
                  <c:v>1.802449</c:v>
                </c:pt>
                <c:pt idx="317">
                  <c:v>1.4669140000000001</c:v>
                </c:pt>
                <c:pt idx="318">
                  <c:v>1.3311710000000001</c:v>
                </c:pt>
                <c:pt idx="319">
                  <c:v>1.3817269999999999</c:v>
                </c:pt>
                <c:pt idx="320">
                  <c:v>0.49290620000000002</c:v>
                </c:pt>
                <c:pt idx="321">
                  <c:v>-0.42436659999999998</c:v>
                </c:pt>
                <c:pt idx="322">
                  <c:v>0.33494449999999998</c:v>
                </c:pt>
                <c:pt idx="323">
                  <c:v>1.1820569999999999</c:v>
                </c:pt>
                <c:pt idx="324">
                  <c:v>0.1167546</c:v>
                </c:pt>
                <c:pt idx="325">
                  <c:v>-1.0449250000000001</c:v>
                </c:pt>
                <c:pt idx="326">
                  <c:v>-0.23251930000000001</c:v>
                </c:pt>
                <c:pt idx="327">
                  <c:v>1.214901</c:v>
                </c:pt>
                <c:pt idx="328">
                  <c:v>0.81627300000000003</c:v>
                </c:pt>
                <c:pt idx="329">
                  <c:v>-0.73177709999999996</c:v>
                </c:pt>
                <c:pt idx="330">
                  <c:v>-0.88409070000000001</c:v>
                </c:pt>
                <c:pt idx="331">
                  <c:v>0.15394540000000001</c:v>
                </c:pt>
                <c:pt idx="332">
                  <c:v>0.98025139999999999</c:v>
                </c:pt>
                <c:pt idx="333">
                  <c:v>1.340066</c:v>
                </c:pt>
                <c:pt idx="334">
                  <c:v>1.1775929999999999</c:v>
                </c:pt>
                <c:pt idx="335">
                  <c:v>0.2413043</c:v>
                </c:pt>
                <c:pt idx="336">
                  <c:v>-0.89411450000000003</c:v>
                </c:pt>
                <c:pt idx="337">
                  <c:v>-0.81284719999999999</c:v>
                </c:pt>
                <c:pt idx="338">
                  <c:v>3.9471319999999997E-2</c:v>
                </c:pt>
                <c:pt idx="339">
                  <c:v>-0.1161016</c:v>
                </c:pt>
                <c:pt idx="340">
                  <c:v>-0.3986825</c:v>
                </c:pt>
                <c:pt idx="341">
                  <c:v>0.55916180000000004</c:v>
                </c:pt>
                <c:pt idx="342">
                  <c:v>0.79512439999999995</c:v>
                </c:pt>
                <c:pt idx="343">
                  <c:v>-0.4358378</c:v>
                </c:pt>
                <c:pt idx="344">
                  <c:v>-0.93040009999999995</c:v>
                </c:pt>
                <c:pt idx="345">
                  <c:v>-0.29432140000000001</c:v>
                </c:pt>
                <c:pt idx="346">
                  <c:v>0.2295421</c:v>
                </c:pt>
                <c:pt idx="347">
                  <c:v>-3.9523610000000001E-2</c:v>
                </c:pt>
                <c:pt idx="348">
                  <c:v>-0.76012570000000002</c:v>
                </c:pt>
                <c:pt idx="349">
                  <c:v>-0.98965890000000001</c:v>
                </c:pt>
                <c:pt idx="350">
                  <c:v>-0.5901402</c:v>
                </c:pt>
                <c:pt idx="351">
                  <c:v>-2.241686E-2</c:v>
                </c:pt>
                <c:pt idx="352">
                  <c:v>0.3454315</c:v>
                </c:pt>
                <c:pt idx="353">
                  <c:v>2.14307E-2</c:v>
                </c:pt>
                <c:pt idx="354">
                  <c:v>-1.2958769999999999</c:v>
                </c:pt>
                <c:pt idx="355">
                  <c:v>-2.676857</c:v>
                </c:pt>
                <c:pt idx="356">
                  <c:v>-2.368573</c:v>
                </c:pt>
                <c:pt idx="357">
                  <c:v>-0.54699529999999996</c:v>
                </c:pt>
                <c:pt idx="358">
                  <c:v>0.27999619999999997</c:v>
                </c:pt>
                <c:pt idx="359">
                  <c:v>-4.5861489999999998E-2</c:v>
                </c:pt>
                <c:pt idx="360">
                  <c:v>0.39182739999999999</c:v>
                </c:pt>
                <c:pt idx="361">
                  <c:v>1.106746</c:v>
                </c:pt>
                <c:pt idx="362">
                  <c:v>1.2176739999999999</c:v>
                </c:pt>
                <c:pt idx="363">
                  <c:v>0.69269550000000002</c:v>
                </c:pt>
                <c:pt idx="364">
                  <c:v>5.364157E-2</c:v>
                </c:pt>
                <c:pt idx="365">
                  <c:v>-7.9727409999999999E-2</c:v>
                </c:pt>
                <c:pt idx="366">
                  <c:v>-0.39378059999999998</c:v>
                </c:pt>
                <c:pt idx="367">
                  <c:v>-0.34728910000000002</c:v>
                </c:pt>
                <c:pt idx="368">
                  <c:v>0.59889420000000004</c:v>
                </c:pt>
                <c:pt idx="369">
                  <c:v>0.88654390000000005</c:v>
                </c:pt>
                <c:pt idx="370">
                  <c:v>6.986175E-2</c:v>
                </c:pt>
                <c:pt idx="371">
                  <c:v>-0.77993140000000005</c:v>
                </c:pt>
                <c:pt idx="372">
                  <c:v>-1.0824659999999999</c:v>
                </c:pt>
                <c:pt idx="373">
                  <c:v>-1.2002969999999999</c:v>
                </c:pt>
                <c:pt idx="374">
                  <c:v>-1.6051439999999999</c:v>
                </c:pt>
                <c:pt idx="375">
                  <c:v>-1.5465500000000001</c:v>
                </c:pt>
                <c:pt idx="376">
                  <c:v>0.1317364</c:v>
                </c:pt>
                <c:pt idx="377">
                  <c:v>2.3437649999999999</c:v>
                </c:pt>
                <c:pt idx="378">
                  <c:v>2.5094340000000002</c:v>
                </c:pt>
                <c:pt idx="379">
                  <c:v>1.208601</c:v>
                </c:pt>
                <c:pt idx="380">
                  <c:v>0.79062399999999999</c:v>
                </c:pt>
                <c:pt idx="381">
                  <c:v>0.89205679999999998</c:v>
                </c:pt>
                <c:pt idx="382">
                  <c:v>0.58971870000000004</c:v>
                </c:pt>
                <c:pt idx="383">
                  <c:v>-0.31107869999999999</c:v>
                </c:pt>
                <c:pt idx="384">
                  <c:v>-1.1922330000000001</c:v>
                </c:pt>
                <c:pt idx="385">
                  <c:v>-1.0142450000000001</c:v>
                </c:pt>
                <c:pt idx="386">
                  <c:v>-0.71389440000000004</c:v>
                </c:pt>
                <c:pt idx="387">
                  <c:v>-0.8830578</c:v>
                </c:pt>
                <c:pt idx="388">
                  <c:v>-1.0364089999999999</c:v>
                </c:pt>
                <c:pt idx="389">
                  <c:v>-1.030403</c:v>
                </c:pt>
                <c:pt idx="390">
                  <c:v>-0.13577610000000001</c:v>
                </c:pt>
                <c:pt idx="391">
                  <c:v>0.9488991</c:v>
                </c:pt>
                <c:pt idx="392">
                  <c:v>0.84871819999999998</c:v>
                </c:pt>
                <c:pt idx="393">
                  <c:v>0.50773769999999996</c:v>
                </c:pt>
                <c:pt idx="394">
                  <c:v>0.63817440000000003</c:v>
                </c:pt>
                <c:pt idx="395">
                  <c:v>0.56263050000000003</c:v>
                </c:pt>
                <c:pt idx="396">
                  <c:v>0.332042</c:v>
                </c:pt>
                <c:pt idx="397">
                  <c:v>0.18437319999999999</c:v>
                </c:pt>
                <c:pt idx="398">
                  <c:v>0.29755939999999997</c:v>
                </c:pt>
                <c:pt idx="399">
                  <c:v>1.163772</c:v>
                </c:pt>
                <c:pt idx="400">
                  <c:v>2.1344080000000001</c:v>
                </c:pt>
                <c:pt idx="401">
                  <c:v>2.2473040000000002</c:v>
                </c:pt>
                <c:pt idx="402">
                  <c:v>1.309612</c:v>
                </c:pt>
                <c:pt idx="403">
                  <c:v>-0.4994847</c:v>
                </c:pt>
                <c:pt idx="404">
                  <c:v>-1.405095</c:v>
                </c:pt>
                <c:pt idx="405">
                  <c:v>-6.1265510000000002E-2</c:v>
                </c:pt>
                <c:pt idx="406">
                  <c:v>1.163904</c:v>
                </c:pt>
                <c:pt idx="407">
                  <c:v>0.53380430000000001</c:v>
                </c:pt>
                <c:pt idx="408">
                  <c:v>5.4653239999999999E-2</c:v>
                </c:pt>
                <c:pt idx="409">
                  <c:v>0.38676870000000002</c:v>
                </c:pt>
                <c:pt idx="410">
                  <c:v>0.27409349999999999</c:v>
                </c:pt>
                <c:pt idx="411">
                  <c:v>0.70076590000000005</c:v>
                </c:pt>
                <c:pt idx="412">
                  <c:v>1.979122</c:v>
                </c:pt>
                <c:pt idx="413">
                  <c:v>2.2566290000000002</c:v>
                </c:pt>
                <c:pt idx="414">
                  <c:v>1.57158</c:v>
                </c:pt>
                <c:pt idx="415">
                  <c:v>0.31614150000000002</c:v>
                </c:pt>
                <c:pt idx="416">
                  <c:v>-0.97860369999999997</c:v>
                </c:pt>
                <c:pt idx="417">
                  <c:v>-0.91523460000000001</c:v>
                </c:pt>
                <c:pt idx="418">
                  <c:v>-0.32428449999999998</c:v>
                </c:pt>
                <c:pt idx="419">
                  <c:v>0.28928619999999999</c:v>
                </c:pt>
                <c:pt idx="420">
                  <c:v>1.2941830000000001</c:v>
                </c:pt>
                <c:pt idx="421">
                  <c:v>1.71435</c:v>
                </c:pt>
                <c:pt idx="422">
                  <c:v>1.242885</c:v>
                </c:pt>
                <c:pt idx="423">
                  <c:v>0.295788</c:v>
                </c:pt>
                <c:pt idx="424">
                  <c:v>-0.41892780000000002</c:v>
                </c:pt>
                <c:pt idx="425">
                  <c:v>-0.32444020000000001</c:v>
                </c:pt>
                <c:pt idx="426">
                  <c:v>-0.1934601</c:v>
                </c:pt>
                <c:pt idx="427">
                  <c:v>-0.60469450000000002</c:v>
                </c:pt>
                <c:pt idx="428">
                  <c:v>-0.63727739999999999</c:v>
                </c:pt>
                <c:pt idx="429">
                  <c:v>2.8192180000000001E-2</c:v>
                </c:pt>
                <c:pt idx="430">
                  <c:v>0.27540540000000002</c:v>
                </c:pt>
                <c:pt idx="431">
                  <c:v>0.29740420000000001</c:v>
                </c:pt>
                <c:pt idx="432">
                  <c:v>0.8298295</c:v>
                </c:pt>
                <c:pt idx="433">
                  <c:v>0.67111100000000001</c:v>
                </c:pt>
                <c:pt idx="434">
                  <c:v>-0.28528989999999999</c:v>
                </c:pt>
                <c:pt idx="435">
                  <c:v>0.21095330000000001</c:v>
                </c:pt>
                <c:pt idx="436">
                  <c:v>1.910207</c:v>
                </c:pt>
                <c:pt idx="437">
                  <c:v>1.5567569999999999</c:v>
                </c:pt>
                <c:pt idx="438">
                  <c:v>-0.51097210000000004</c:v>
                </c:pt>
                <c:pt idx="439">
                  <c:v>-0.99398500000000001</c:v>
                </c:pt>
                <c:pt idx="440">
                  <c:v>-0.94291449999999999</c:v>
                </c:pt>
                <c:pt idx="441">
                  <c:v>-1.8991439999999999</c:v>
                </c:pt>
                <c:pt idx="442">
                  <c:v>-1.646692</c:v>
                </c:pt>
                <c:pt idx="443">
                  <c:v>-0.38601439999999998</c:v>
                </c:pt>
                <c:pt idx="444">
                  <c:v>4.9279120000000003E-2</c:v>
                </c:pt>
                <c:pt idx="445">
                  <c:v>5.5422800000000001E-2</c:v>
                </c:pt>
                <c:pt idx="446">
                  <c:v>-0.15407309999999999</c:v>
                </c:pt>
                <c:pt idx="447">
                  <c:v>-0.3828164</c:v>
                </c:pt>
                <c:pt idx="448">
                  <c:v>0.28352240000000001</c:v>
                </c:pt>
                <c:pt idx="449">
                  <c:v>1.7005060000000001</c:v>
                </c:pt>
                <c:pt idx="450">
                  <c:v>2.4946730000000001</c:v>
                </c:pt>
                <c:pt idx="451">
                  <c:v>1.9804379999999999</c:v>
                </c:pt>
                <c:pt idx="452">
                  <c:v>1.0873520000000001</c:v>
                </c:pt>
                <c:pt idx="453">
                  <c:v>0.338036</c:v>
                </c:pt>
                <c:pt idx="454">
                  <c:v>-0.55013389999999995</c:v>
                </c:pt>
                <c:pt idx="455">
                  <c:v>-0.73351480000000002</c:v>
                </c:pt>
                <c:pt idx="456">
                  <c:v>0.49273020000000001</c:v>
                </c:pt>
                <c:pt idx="457">
                  <c:v>1.4118459999999999</c:v>
                </c:pt>
                <c:pt idx="458">
                  <c:v>0.62848269999999995</c:v>
                </c:pt>
                <c:pt idx="459">
                  <c:v>3.1702090000000002E-2</c:v>
                </c:pt>
                <c:pt idx="460">
                  <c:v>0.95275779999999999</c:v>
                </c:pt>
                <c:pt idx="461">
                  <c:v>1.440256</c:v>
                </c:pt>
                <c:pt idx="462">
                  <c:v>1.0830820000000001</c:v>
                </c:pt>
                <c:pt idx="463">
                  <c:v>1.345278</c:v>
                </c:pt>
                <c:pt idx="464">
                  <c:v>1.3676109999999999</c:v>
                </c:pt>
                <c:pt idx="465">
                  <c:v>0.2985273</c:v>
                </c:pt>
                <c:pt idx="466">
                  <c:v>-0.52092939999999999</c:v>
                </c:pt>
                <c:pt idx="467">
                  <c:v>-0.27980179999999999</c:v>
                </c:pt>
                <c:pt idx="468">
                  <c:v>0.2434858</c:v>
                </c:pt>
                <c:pt idx="469">
                  <c:v>0.80252789999999996</c:v>
                </c:pt>
                <c:pt idx="470">
                  <c:v>0.81358560000000002</c:v>
                </c:pt>
                <c:pt idx="471">
                  <c:v>0.17256199999999999</c:v>
                </c:pt>
                <c:pt idx="472">
                  <c:v>0.32162039999999997</c:v>
                </c:pt>
                <c:pt idx="473">
                  <c:v>0.46960059999999998</c:v>
                </c:pt>
                <c:pt idx="474">
                  <c:v>0.89771160000000005</c:v>
                </c:pt>
                <c:pt idx="475">
                  <c:v>2.3519079999999999</c:v>
                </c:pt>
                <c:pt idx="476">
                  <c:v>2.3280590000000001</c:v>
                </c:pt>
                <c:pt idx="477">
                  <c:v>1.3429660000000001</c:v>
                </c:pt>
                <c:pt idx="478">
                  <c:v>1.254427</c:v>
                </c:pt>
                <c:pt idx="479">
                  <c:v>0.4813114</c:v>
                </c:pt>
                <c:pt idx="480">
                  <c:v>-0.68540909999999999</c:v>
                </c:pt>
                <c:pt idx="481">
                  <c:v>-2.7739550000000002E-2</c:v>
                </c:pt>
                <c:pt idx="482">
                  <c:v>0.70202880000000001</c:v>
                </c:pt>
                <c:pt idx="483">
                  <c:v>-5.8560429999999997E-2</c:v>
                </c:pt>
                <c:pt idx="484">
                  <c:v>-0.59196919999999997</c:v>
                </c:pt>
                <c:pt idx="485">
                  <c:v>-0.6202415</c:v>
                </c:pt>
                <c:pt idx="486">
                  <c:v>3.348019E-2</c:v>
                </c:pt>
                <c:pt idx="487">
                  <c:v>1.633238</c:v>
                </c:pt>
                <c:pt idx="488">
                  <c:v>2.449011</c:v>
                </c:pt>
                <c:pt idx="489">
                  <c:v>1.756035</c:v>
                </c:pt>
                <c:pt idx="490">
                  <c:v>0.8595121</c:v>
                </c:pt>
                <c:pt idx="491">
                  <c:v>0.28990500000000002</c:v>
                </c:pt>
                <c:pt idx="492">
                  <c:v>-0.85612189999999999</c:v>
                </c:pt>
                <c:pt idx="493">
                  <c:v>-1.841974</c:v>
                </c:pt>
                <c:pt idx="494">
                  <c:v>-1.6399570000000001</c:v>
                </c:pt>
                <c:pt idx="495">
                  <c:v>-1.533007</c:v>
                </c:pt>
                <c:pt idx="496">
                  <c:v>-1.4639519999999999</c:v>
                </c:pt>
                <c:pt idx="497">
                  <c:v>-0.64700040000000003</c:v>
                </c:pt>
                <c:pt idx="498">
                  <c:v>-0.2420677</c:v>
                </c:pt>
                <c:pt idx="499">
                  <c:v>-0.46540389999999998</c:v>
                </c:pt>
                <c:pt idx="500">
                  <c:v>-0.4416832</c:v>
                </c:pt>
                <c:pt idx="501">
                  <c:v>-0.17406489999999999</c:v>
                </c:pt>
                <c:pt idx="502">
                  <c:v>-0.25682319999999997</c:v>
                </c:pt>
                <c:pt idx="503">
                  <c:v>-0.75739460000000003</c:v>
                </c:pt>
                <c:pt idx="504">
                  <c:v>-0.77343059999999997</c:v>
                </c:pt>
                <c:pt idx="505">
                  <c:v>-0.33725519999999998</c:v>
                </c:pt>
                <c:pt idx="506">
                  <c:v>-0.3341539</c:v>
                </c:pt>
                <c:pt idx="507">
                  <c:v>-0.26795360000000001</c:v>
                </c:pt>
                <c:pt idx="508">
                  <c:v>0.2326413</c:v>
                </c:pt>
                <c:pt idx="509">
                  <c:v>0.56555429999999995</c:v>
                </c:pt>
                <c:pt idx="510">
                  <c:v>0.1387448</c:v>
                </c:pt>
                <c:pt idx="511">
                  <c:v>-1.1604460000000001</c:v>
                </c:pt>
                <c:pt idx="512">
                  <c:v>-1.026111</c:v>
                </c:pt>
                <c:pt idx="513">
                  <c:v>1.4519880000000001</c:v>
                </c:pt>
                <c:pt idx="514">
                  <c:v>2.2486199999999998</c:v>
                </c:pt>
                <c:pt idx="515">
                  <c:v>0.1574139</c:v>
                </c:pt>
                <c:pt idx="516">
                  <c:v>-1.3232569999999999</c:v>
                </c:pt>
                <c:pt idx="517">
                  <c:v>-1.559042</c:v>
                </c:pt>
                <c:pt idx="518">
                  <c:v>-1.601955</c:v>
                </c:pt>
                <c:pt idx="519">
                  <c:v>-1.151478</c:v>
                </c:pt>
                <c:pt idx="520">
                  <c:v>-0.4436503</c:v>
                </c:pt>
                <c:pt idx="521">
                  <c:v>6.6799369999999997E-2</c:v>
                </c:pt>
                <c:pt idx="522">
                  <c:v>-0.44846960000000002</c:v>
                </c:pt>
                <c:pt idx="523">
                  <c:v>-1.5971519999999999</c:v>
                </c:pt>
                <c:pt idx="524">
                  <c:v>-1.179943</c:v>
                </c:pt>
                <c:pt idx="525">
                  <c:v>0.73101159999999998</c:v>
                </c:pt>
                <c:pt idx="526">
                  <c:v>1.976456</c:v>
                </c:pt>
                <c:pt idx="527">
                  <c:v>1.606895</c:v>
                </c:pt>
                <c:pt idx="528">
                  <c:v>0.63335589999999997</c:v>
                </c:pt>
                <c:pt idx="529">
                  <c:v>-2.76828E-2</c:v>
                </c:pt>
                <c:pt idx="530">
                  <c:v>-0.2286106</c:v>
                </c:pt>
                <c:pt idx="531">
                  <c:v>4.9288400000000003E-2</c:v>
                </c:pt>
                <c:pt idx="532">
                  <c:v>-9.4165289999999999E-2</c:v>
                </c:pt>
                <c:pt idx="533">
                  <c:v>-0.75782689999999997</c:v>
                </c:pt>
                <c:pt idx="534">
                  <c:v>-0.71968259999999995</c:v>
                </c:pt>
                <c:pt idx="535">
                  <c:v>0.27501360000000002</c:v>
                </c:pt>
                <c:pt idx="536">
                  <c:v>1.280796</c:v>
                </c:pt>
                <c:pt idx="537">
                  <c:v>1.012581</c:v>
                </c:pt>
                <c:pt idx="538">
                  <c:v>-5.6599280000000002E-2</c:v>
                </c:pt>
                <c:pt idx="539">
                  <c:v>-0.23902809999999999</c:v>
                </c:pt>
                <c:pt idx="540">
                  <c:v>-0.19912540000000001</c:v>
                </c:pt>
                <c:pt idx="541">
                  <c:v>-1.122058</c:v>
                </c:pt>
                <c:pt idx="542">
                  <c:v>-1.8386910000000001</c:v>
                </c:pt>
                <c:pt idx="543">
                  <c:v>-1.109383</c:v>
                </c:pt>
                <c:pt idx="544">
                  <c:v>-0.2545115</c:v>
                </c:pt>
                <c:pt idx="545">
                  <c:v>-0.54143620000000003</c:v>
                </c:pt>
                <c:pt idx="546">
                  <c:v>2.7844810000000001E-3</c:v>
                </c:pt>
                <c:pt idx="547">
                  <c:v>1.676949</c:v>
                </c:pt>
                <c:pt idx="548">
                  <c:v>1.414247</c:v>
                </c:pt>
                <c:pt idx="549">
                  <c:v>-0.4885043</c:v>
                </c:pt>
                <c:pt idx="550">
                  <c:v>-1.130009</c:v>
                </c:pt>
                <c:pt idx="551">
                  <c:v>-0.95501210000000003</c:v>
                </c:pt>
                <c:pt idx="552">
                  <c:v>-1.1267130000000001</c:v>
                </c:pt>
                <c:pt idx="553">
                  <c:v>-0.39630140000000003</c:v>
                </c:pt>
                <c:pt idx="554">
                  <c:v>0.66619799999999996</c:v>
                </c:pt>
                <c:pt idx="555">
                  <c:v>0.57305130000000004</c:v>
                </c:pt>
                <c:pt idx="556">
                  <c:v>0.51582640000000002</c:v>
                </c:pt>
                <c:pt idx="557">
                  <c:v>0.73227759999999997</c:v>
                </c:pt>
                <c:pt idx="558">
                  <c:v>0.45198369999999999</c:v>
                </c:pt>
                <c:pt idx="559">
                  <c:v>0.37086580000000002</c:v>
                </c:pt>
                <c:pt idx="560">
                  <c:v>0.19628290000000001</c:v>
                </c:pt>
                <c:pt idx="561">
                  <c:v>-0.15450140000000001</c:v>
                </c:pt>
                <c:pt idx="562">
                  <c:v>0.1120789</c:v>
                </c:pt>
                <c:pt idx="563">
                  <c:v>6.5454609999999996E-2</c:v>
                </c:pt>
                <c:pt idx="564">
                  <c:v>-0.17872450000000001</c:v>
                </c:pt>
                <c:pt idx="565">
                  <c:v>6.8592639999999996E-2</c:v>
                </c:pt>
                <c:pt idx="566">
                  <c:v>-0.78696650000000001</c:v>
                </c:pt>
                <c:pt idx="567">
                  <c:v>-1.8098129999999999</c:v>
                </c:pt>
                <c:pt idx="568">
                  <c:v>-0.56212419999999996</c:v>
                </c:pt>
                <c:pt idx="569">
                  <c:v>1.2521869999999999</c:v>
                </c:pt>
              </c:numCache>
            </c:numRef>
          </c:xVal>
          <c:yVal>
            <c:numRef>
              <c:f>'HBM IV Curves Data'!$AK$5:$AK$574</c:f>
              <c:numCache>
                <c:formatCode>General</c:formatCode>
                <c:ptCount val="570"/>
                <c:pt idx="0">
                  <c:v>0.29446410000000001</c:v>
                </c:pt>
                <c:pt idx="1">
                  <c:v>0.28820469999999998</c:v>
                </c:pt>
                <c:pt idx="2">
                  <c:v>0.28969489999999998</c:v>
                </c:pt>
                <c:pt idx="3">
                  <c:v>0.3007842</c:v>
                </c:pt>
                <c:pt idx="4">
                  <c:v>0.29352929999999999</c:v>
                </c:pt>
                <c:pt idx="5">
                  <c:v>0.27185320000000002</c:v>
                </c:pt>
                <c:pt idx="6">
                  <c:v>0.2677602</c:v>
                </c:pt>
                <c:pt idx="7">
                  <c:v>0.27826000000000001</c:v>
                </c:pt>
                <c:pt idx="8">
                  <c:v>0.28540169999999998</c:v>
                </c:pt>
                <c:pt idx="9">
                  <c:v>0.2925005</c:v>
                </c:pt>
                <c:pt idx="10">
                  <c:v>0.29690929999999999</c:v>
                </c:pt>
                <c:pt idx="11">
                  <c:v>0.2829062</c:v>
                </c:pt>
                <c:pt idx="12">
                  <c:v>0.26683200000000001</c:v>
                </c:pt>
                <c:pt idx="13">
                  <c:v>0.27065</c:v>
                </c:pt>
                <c:pt idx="14">
                  <c:v>0.2784568</c:v>
                </c:pt>
                <c:pt idx="15">
                  <c:v>0.27960000000000002</c:v>
                </c:pt>
                <c:pt idx="16">
                  <c:v>0.27701419999999999</c:v>
                </c:pt>
                <c:pt idx="17">
                  <c:v>0.26782440000000002</c:v>
                </c:pt>
                <c:pt idx="18">
                  <c:v>0.26146059999999999</c:v>
                </c:pt>
                <c:pt idx="19">
                  <c:v>0.26634669999999999</c:v>
                </c:pt>
                <c:pt idx="20">
                  <c:v>0.26820359999999999</c:v>
                </c:pt>
                <c:pt idx="21">
                  <c:v>0.25889459999999997</c:v>
                </c:pt>
                <c:pt idx="22">
                  <c:v>0.25354349999999998</c:v>
                </c:pt>
                <c:pt idx="23">
                  <c:v>0.26075759999999998</c:v>
                </c:pt>
                <c:pt idx="24">
                  <c:v>0.26612150000000001</c:v>
                </c:pt>
                <c:pt idx="25">
                  <c:v>0.25702229999999998</c:v>
                </c:pt>
                <c:pt idx="26">
                  <c:v>0.24452090000000001</c:v>
                </c:pt>
                <c:pt idx="27">
                  <c:v>0.2383835</c:v>
                </c:pt>
                <c:pt idx="28">
                  <c:v>0.23692640000000001</c:v>
                </c:pt>
                <c:pt idx="29">
                  <c:v>0.2416441</c:v>
                </c:pt>
                <c:pt idx="30">
                  <c:v>0.24945339999999999</c:v>
                </c:pt>
                <c:pt idx="31">
                  <c:v>0.25295590000000001</c:v>
                </c:pt>
                <c:pt idx="32">
                  <c:v>0.24476809999999999</c:v>
                </c:pt>
                <c:pt idx="33">
                  <c:v>0.23000290000000001</c:v>
                </c:pt>
                <c:pt idx="34">
                  <c:v>0.2316126</c:v>
                </c:pt>
                <c:pt idx="35">
                  <c:v>0.2520559</c:v>
                </c:pt>
                <c:pt idx="36">
                  <c:v>0.25891009999999998</c:v>
                </c:pt>
                <c:pt idx="37">
                  <c:v>0.2443409</c:v>
                </c:pt>
                <c:pt idx="38">
                  <c:v>0.2399232</c:v>
                </c:pt>
                <c:pt idx="39">
                  <c:v>0.2474412</c:v>
                </c:pt>
                <c:pt idx="40">
                  <c:v>0.24601729999999999</c:v>
                </c:pt>
                <c:pt idx="41">
                  <c:v>0.24104339999999999</c:v>
                </c:pt>
                <c:pt idx="42">
                  <c:v>0.24364179999999999</c:v>
                </c:pt>
                <c:pt idx="43">
                  <c:v>0.24918180000000001</c:v>
                </c:pt>
                <c:pt idx="44">
                  <c:v>0.2465224</c:v>
                </c:pt>
                <c:pt idx="45">
                  <c:v>0.23716870000000001</c:v>
                </c:pt>
                <c:pt idx="46">
                  <c:v>0.23224149999999999</c:v>
                </c:pt>
                <c:pt idx="47">
                  <c:v>0.23078099999999999</c:v>
                </c:pt>
                <c:pt idx="48">
                  <c:v>0.22844249999999999</c:v>
                </c:pt>
                <c:pt idx="49">
                  <c:v>0.2280423</c:v>
                </c:pt>
                <c:pt idx="50">
                  <c:v>0.22737209999999999</c:v>
                </c:pt>
                <c:pt idx="51">
                  <c:v>0.22441549999999999</c:v>
                </c:pt>
                <c:pt idx="52">
                  <c:v>0.22441739999999999</c:v>
                </c:pt>
                <c:pt idx="53">
                  <c:v>0.22929550000000001</c:v>
                </c:pt>
                <c:pt idx="54">
                  <c:v>0.23756579999999999</c:v>
                </c:pt>
                <c:pt idx="55">
                  <c:v>0.2364695</c:v>
                </c:pt>
                <c:pt idx="56">
                  <c:v>0.21308350000000001</c:v>
                </c:pt>
                <c:pt idx="57">
                  <c:v>0.18785959999999999</c:v>
                </c:pt>
                <c:pt idx="58">
                  <c:v>0.19236590000000001</c:v>
                </c:pt>
                <c:pt idx="59">
                  <c:v>0.21510940000000001</c:v>
                </c:pt>
                <c:pt idx="60">
                  <c:v>0.2159007</c:v>
                </c:pt>
                <c:pt idx="61">
                  <c:v>0.1971792</c:v>
                </c:pt>
                <c:pt idx="62">
                  <c:v>0.19353699999999999</c:v>
                </c:pt>
                <c:pt idx="63">
                  <c:v>0.20632800000000001</c:v>
                </c:pt>
                <c:pt idx="64">
                  <c:v>0.2108294</c:v>
                </c:pt>
                <c:pt idx="65">
                  <c:v>0.1986154</c:v>
                </c:pt>
                <c:pt idx="66">
                  <c:v>0.1865484</c:v>
                </c:pt>
                <c:pt idx="67">
                  <c:v>0.19064900000000001</c:v>
                </c:pt>
                <c:pt idx="68">
                  <c:v>0.1992922</c:v>
                </c:pt>
                <c:pt idx="69">
                  <c:v>0.19653090000000001</c:v>
                </c:pt>
                <c:pt idx="70">
                  <c:v>0.19500310000000001</c:v>
                </c:pt>
                <c:pt idx="71">
                  <c:v>0.20428979999999999</c:v>
                </c:pt>
                <c:pt idx="72">
                  <c:v>0.20742650000000001</c:v>
                </c:pt>
                <c:pt idx="73">
                  <c:v>0.19894590000000001</c:v>
                </c:pt>
                <c:pt idx="74">
                  <c:v>0.1992083</c:v>
                </c:pt>
                <c:pt idx="75">
                  <c:v>0.21527199999999999</c:v>
                </c:pt>
                <c:pt idx="76">
                  <c:v>0.22270719999999999</c:v>
                </c:pt>
                <c:pt idx="77">
                  <c:v>0.2060293</c:v>
                </c:pt>
                <c:pt idx="78">
                  <c:v>0.185638</c:v>
                </c:pt>
                <c:pt idx="79">
                  <c:v>0.18420310000000001</c:v>
                </c:pt>
                <c:pt idx="80">
                  <c:v>0.19605900000000001</c:v>
                </c:pt>
                <c:pt idx="81">
                  <c:v>0.19722909999999999</c:v>
                </c:pt>
                <c:pt idx="82">
                  <c:v>0.18166370000000001</c:v>
                </c:pt>
                <c:pt idx="83">
                  <c:v>0.1700227</c:v>
                </c:pt>
                <c:pt idx="84">
                  <c:v>0.16799210000000001</c:v>
                </c:pt>
                <c:pt idx="85">
                  <c:v>0.16856080000000001</c:v>
                </c:pt>
                <c:pt idx="86">
                  <c:v>0.1787919</c:v>
                </c:pt>
                <c:pt idx="87">
                  <c:v>0.19103800000000001</c:v>
                </c:pt>
                <c:pt idx="88">
                  <c:v>0.18581439999999999</c:v>
                </c:pt>
                <c:pt idx="89">
                  <c:v>0.17972850000000001</c:v>
                </c:pt>
                <c:pt idx="90">
                  <c:v>0.1875734</c:v>
                </c:pt>
                <c:pt idx="91">
                  <c:v>0.18304190000000001</c:v>
                </c:pt>
                <c:pt idx="92">
                  <c:v>0.16462060000000001</c:v>
                </c:pt>
                <c:pt idx="93">
                  <c:v>0.15801970000000001</c:v>
                </c:pt>
                <c:pt idx="94">
                  <c:v>0.16649710000000001</c:v>
                </c:pt>
                <c:pt idx="95">
                  <c:v>0.17571809999999999</c:v>
                </c:pt>
                <c:pt idx="96">
                  <c:v>0.16772210000000001</c:v>
                </c:pt>
                <c:pt idx="97">
                  <c:v>0.1570309</c:v>
                </c:pt>
                <c:pt idx="98">
                  <c:v>0.17005919999999999</c:v>
                </c:pt>
                <c:pt idx="99">
                  <c:v>0.1836942</c:v>
                </c:pt>
                <c:pt idx="100">
                  <c:v>0.17446729999999999</c:v>
                </c:pt>
                <c:pt idx="101">
                  <c:v>0.1647612</c:v>
                </c:pt>
                <c:pt idx="102">
                  <c:v>0.1644137</c:v>
                </c:pt>
                <c:pt idx="103">
                  <c:v>0.1539335</c:v>
                </c:pt>
                <c:pt idx="104">
                  <c:v>0.13906009999999999</c:v>
                </c:pt>
                <c:pt idx="105">
                  <c:v>0.1428719</c:v>
                </c:pt>
                <c:pt idx="106">
                  <c:v>0.15927469999999999</c:v>
                </c:pt>
                <c:pt idx="107">
                  <c:v>0.16252</c:v>
                </c:pt>
                <c:pt idx="108">
                  <c:v>0.1535184</c:v>
                </c:pt>
                <c:pt idx="109">
                  <c:v>0.1505821</c:v>
                </c:pt>
                <c:pt idx="110">
                  <c:v>0.15141879999999999</c:v>
                </c:pt>
                <c:pt idx="111">
                  <c:v>0.15876570000000001</c:v>
                </c:pt>
                <c:pt idx="112">
                  <c:v>0.16913810000000001</c:v>
                </c:pt>
                <c:pt idx="113">
                  <c:v>0.16535130000000001</c:v>
                </c:pt>
                <c:pt idx="114">
                  <c:v>0.1596496</c:v>
                </c:pt>
                <c:pt idx="115">
                  <c:v>0.16058620000000001</c:v>
                </c:pt>
                <c:pt idx="116">
                  <c:v>0.157224</c:v>
                </c:pt>
                <c:pt idx="117">
                  <c:v>0.1471036</c:v>
                </c:pt>
                <c:pt idx="118">
                  <c:v>0.13650660000000001</c:v>
                </c:pt>
                <c:pt idx="119">
                  <c:v>0.1322567</c:v>
                </c:pt>
                <c:pt idx="120">
                  <c:v>0.13233739999999999</c:v>
                </c:pt>
                <c:pt idx="121">
                  <c:v>0.13835249999999999</c:v>
                </c:pt>
                <c:pt idx="122">
                  <c:v>0.14366960000000001</c:v>
                </c:pt>
                <c:pt idx="123">
                  <c:v>0.13296150000000001</c:v>
                </c:pt>
                <c:pt idx="124">
                  <c:v>0.12328699999999999</c:v>
                </c:pt>
                <c:pt idx="125">
                  <c:v>0.1318143</c:v>
                </c:pt>
                <c:pt idx="126">
                  <c:v>0.1395323</c:v>
                </c:pt>
                <c:pt idx="127">
                  <c:v>0.13169910000000001</c:v>
                </c:pt>
                <c:pt idx="128">
                  <c:v>0.1173124</c:v>
                </c:pt>
                <c:pt idx="129">
                  <c:v>0.11523360000000001</c:v>
                </c:pt>
                <c:pt idx="130">
                  <c:v>0.12955359999999999</c:v>
                </c:pt>
                <c:pt idx="131">
                  <c:v>0.1381077</c:v>
                </c:pt>
                <c:pt idx="132">
                  <c:v>0.1321465</c:v>
                </c:pt>
                <c:pt idx="133">
                  <c:v>0.127577</c:v>
                </c:pt>
                <c:pt idx="134">
                  <c:v>0.13528409999999999</c:v>
                </c:pt>
                <c:pt idx="135">
                  <c:v>0.14504790000000001</c:v>
                </c:pt>
                <c:pt idx="136">
                  <c:v>0.13820950000000001</c:v>
                </c:pt>
                <c:pt idx="137">
                  <c:v>0.1233322</c:v>
                </c:pt>
                <c:pt idx="138">
                  <c:v>0.1217414</c:v>
                </c:pt>
                <c:pt idx="139">
                  <c:v>0.1282411</c:v>
                </c:pt>
                <c:pt idx="140">
                  <c:v>0.12531900000000001</c:v>
                </c:pt>
                <c:pt idx="141">
                  <c:v>0.11882959999999999</c:v>
                </c:pt>
                <c:pt idx="142">
                  <c:v>0.1222727</c:v>
                </c:pt>
                <c:pt idx="143">
                  <c:v>0.12940109999999999</c:v>
                </c:pt>
                <c:pt idx="144">
                  <c:v>0.13144110000000001</c:v>
                </c:pt>
                <c:pt idx="145">
                  <c:v>0.1254825</c:v>
                </c:pt>
                <c:pt idx="146">
                  <c:v>0.1240528</c:v>
                </c:pt>
                <c:pt idx="147">
                  <c:v>0.1339631</c:v>
                </c:pt>
                <c:pt idx="148">
                  <c:v>0.12853329999999999</c:v>
                </c:pt>
                <c:pt idx="149">
                  <c:v>0.1093146</c:v>
                </c:pt>
                <c:pt idx="150">
                  <c:v>0.1081988</c:v>
                </c:pt>
                <c:pt idx="151">
                  <c:v>0.1165202</c:v>
                </c:pt>
                <c:pt idx="152">
                  <c:v>0.1103778</c:v>
                </c:pt>
                <c:pt idx="153">
                  <c:v>0.1007798</c:v>
                </c:pt>
                <c:pt idx="154">
                  <c:v>0.10387449999999999</c:v>
                </c:pt>
                <c:pt idx="155">
                  <c:v>0.109456</c:v>
                </c:pt>
                <c:pt idx="156">
                  <c:v>0.10462109999999999</c:v>
                </c:pt>
                <c:pt idx="157">
                  <c:v>9.5675029999999994E-2</c:v>
                </c:pt>
                <c:pt idx="158">
                  <c:v>9.7582440000000006E-2</c:v>
                </c:pt>
                <c:pt idx="159">
                  <c:v>0.1117578</c:v>
                </c:pt>
                <c:pt idx="160">
                  <c:v>0.11676930000000001</c:v>
                </c:pt>
                <c:pt idx="161">
                  <c:v>9.9311830000000004E-2</c:v>
                </c:pt>
                <c:pt idx="162">
                  <c:v>8.6160130000000001E-2</c:v>
                </c:pt>
                <c:pt idx="163">
                  <c:v>9.5299110000000006E-2</c:v>
                </c:pt>
                <c:pt idx="164">
                  <c:v>0.104977</c:v>
                </c:pt>
                <c:pt idx="165">
                  <c:v>0.1079828</c:v>
                </c:pt>
                <c:pt idx="166">
                  <c:v>0.1115902</c:v>
                </c:pt>
                <c:pt idx="167">
                  <c:v>0.1102602</c:v>
                </c:pt>
                <c:pt idx="168">
                  <c:v>9.9258879999999994E-2</c:v>
                </c:pt>
                <c:pt idx="169">
                  <c:v>8.6774850000000001E-2</c:v>
                </c:pt>
                <c:pt idx="170">
                  <c:v>9.1073470000000004E-2</c:v>
                </c:pt>
                <c:pt idx="171">
                  <c:v>0.10104059999999999</c:v>
                </c:pt>
                <c:pt idx="172">
                  <c:v>9.3644080000000005E-2</c:v>
                </c:pt>
                <c:pt idx="173">
                  <c:v>8.6917720000000004E-2</c:v>
                </c:pt>
                <c:pt idx="174">
                  <c:v>9.0205789999999994E-2</c:v>
                </c:pt>
                <c:pt idx="175">
                  <c:v>9.1996889999999998E-2</c:v>
                </c:pt>
                <c:pt idx="176">
                  <c:v>9.8683740000000006E-2</c:v>
                </c:pt>
                <c:pt idx="177">
                  <c:v>0.10898190000000001</c:v>
                </c:pt>
                <c:pt idx="178">
                  <c:v>0.1130042</c:v>
                </c:pt>
                <c:pt idx="179">
                  <c:v>0.1056211</c:v>
                </c:pt>
                <c:pt idx="180">
                  <c:v>8.6634840000000005E-2</c:v>
                </c:pt>
                <c:pt idx="181">
                  <c:v>7.1146180000000003E-2</c:v>
                </c:pt>
                <c:pt idx="182">
                  <c:v>7.4585730000000003E-2</c:v>
                </c:pt>
                <c:pt idx="183">
                  <c:v>9.0204439999999997E-2</c:v>
                </c:pt>
                <c:pt idx="184">
                  <c:v>9.0119099999999994E-2</c:v>
                </c:pt>
                <c:pt idx="185">
                  <c:v>7.4126869999999997E-2</c:v>
                </c:pt>
                <c:pt idx="186">
                  <c:v>7.7103420000000006E-2</c:v>
                </c:pt>
                <c:pt idx="187">
                  <c:v>9.3194849999999996E-2</c:v>
                </c:pt>
                <c:pt idx="188">
                  <c:v>8.9500070000000001E-2</c:v>
                </c:pt>
                <c:pt idx="189">
                  <c:v>7.3256489999999994E-2</c:v>
                </c:pt>
                <c:pt idx="190">
                  <c:v>6.5609429999999996E-2</c:v>
                </c:pt>
                <c:pt idx="191">
                  <c:v>6.8818420000000005E-2</c:v>
                </c:pt>
                <c:pt idx="192">
                  <c:v>7.8494830000000002E-2</c:v>
                </c:pt>
                <c:pt idx="193">
                  <c:v>8.1692280000000006E-2</c:v>
                </c:pt>
                <c:pt idx="194">
                  <c:v>7.3245909999999997E-2</c:v>
                </c:pt>
                <c:pt idx="195">
                  <c:v>7.1033239999999997E-2</c:v>
                </c:pt>
                <c:pt idx="196">
                  <c:v>7.3157520000000004E-2</c:v>
                </c:pt>
                <c:pt idx="197">
                  <c:v>6.6424579999999997E-2</c:v>
                </c:pt>
                <c:pt idx="198">
                  <c:v>6.8071229999999996E-2</c:v>
                </c:pt>
                <c:pt idx="199">
                  <c:v>7.9564460000000004E-2</c:v>
                </c:pt>
                <c:pt idx="200">
                  <c:v>7.9400360000000003E-2</c:v>
                </c:pt>
                <c:pt idx="201">
                  <c:v>7.3743790000000004E-2</c:v>
                </c:pt>
                <c:pt idx="202">
                  <c:v>7.3379949999999999E-2</c:v>
                </c:pt>
                <c:pt idx="203">
                  <c:v>7.4426220000000001E-2</c:v>
                </c:pt>
                <c:pt idx="204">
                  <c:v>7.1368870000000001E-2</c:v>
                </c:pt>
                <c:pt idx="205">
                  <c:v>6.3459539999999995E-2</c:v>
                </c:pt>
                <c:pt idx="206">
                  <c:v>6.4385730000000002E-2</c:v>
                </c:pt>
                <c:pt idx="207">
                  <c:v>7.3902819999999994E-2</c:v>
                </c:pt>
                <c:pt idx="208">
                  <c:v>6.9028770000000003E-2</c:v>
                </c:pt>
                <c:pt idx="209">
                  <c:v>5.6991859999999998E-2</c:v>
                </c:pt>
                <c:pt idx="210">
                  <c:v>6.171799E-2</c:v>
                </c:pt>
                <c:pt idx="211">
                  <c:v>6.989853E-2</c:v>
                </c:pt>
                <c:pt idx="212">
                  <c:v>6.5133769999999994E-2</c:v>
                </c:pt>
                <c:pt idx="213">
                  <c:v>5.448687E-2</c:v>
                </c:pt>
                <c:pt idx="214">
                  <c:v>5.1436879999999997E-2</c:v>
                </c:pt>
                <c:pt idx="215">
                  <c:v>6.2325659999999998E-2</c:v>
                </c:pt>
                <c:pt idx="216">
                  <c:v>7.1583049999999995E-2</c:v>
                </c:pt>
                <c:pt idx="217">
                  <c:v>6.7269620000000002E-2</c:v>
                </c:pt>
                <c:pt idx="218">
                  <c:v>6.031069E-2</c:v>
                </c:pt>
                <c:pt idx="219">
                  <c:v>5.8764740000000003E-2</c:v>
                </c:pt>
                <c:pt idx="220">
                  <c:v>5.8691939999999998E-2</c:v>
                </c:pt>
                <c:pt idx="221">
                  <c:v>5.9251280000000003E-2</c:v>
                </c:pt>
                <c:pt idx="222">
                  <c:v>6.0781269999999998E-2</c:v>
                </c:pt>
                <c:pt idx="223">
                  <c:v>6.6519320000000007E-2</c:v>
                </c:pt>
                <c:pt idx="224">
                  <c:v>7.5061340000000004E-2</c:v>
                </c:pt>
                <c:pt idx="225">
                  <c:v>7.424625E-2</c:v>
                </c:pt>
                <c:pt idx="226">
                  <c:v>7.0300979999999999E-2</c:v>
                </c:pt>
                <c:pt idx="227">
                  <c:v>6.7524239999999999E-2</c:v>
                </c:pt>
                <c:pt idx="228">
                  <c:v>5.4480880000000002E-2</c:v>
                </c:pt>
                <c:pt idx="229">
                  <c:v>4.371419E-2</c:v>
                </c:pt>
                <c:pt idx="230">
                  <c:v>5.1274409999999999E-2</c:v>
                </c:pt>
                <c:pt idx="231">
                  <c:v>6.1527709999999999E-2</c:v>
                </c:pt>
                <c:pt idx="232">
                  <c:v>5.9308769999999997E-2</c:v>
                </c:pt>
                <c:pt idx="233">
                  <c:v>5.9070579999999998E-2</c:v>
                </c:pt>
                <c:pt idx="234">
                  <c:v>6.6833329999999996E-2</c:v>
                </c:pt>
                <c:pt idx="235">
                  <c:v>6.5506529999999993E-2</c:v>
                </c:pt>
                <c:pt idx="236">
                  <c:v>5.8521919999999998E-2</c:v>
                </c:pt>
                <c:pt idx="237">
                  <c:v>5.5932959999999997E-2</c:v>
                </c:pt>
                <c:pt idx="238">
                  <c:v>4.806705E-2</c:v>
                </c:pt>
                <c:pt idx="239">
                  <c:v>3.6952980000000003E-2</c:v>
                </c:pt>
                <c:pt idx="240">
                  <c:v>3.9034939999999997E-2</c:v>
                </c:pt>
                <c:pt idx="241">
                  <c:v>5.0922719999999998E-2</c:v>
                </c:pt>
                <c:pt idx="242">
                  <c:v>6.1465180000000001E-2</c:v>
                </c:pt>
                <c:pt idx="243">
                  <c:v>7.1947800000000006E-2</c:v>
                </c:pt>
                <c:pt idx="244">
                  <c:v>7.0851810000000001E-2</c:v>
                </c:pt>
                <c:pt idx="245">
                  <c:v>5.3127720000000003E-2</c:v>
                </c:pt>
                <c:pt idx="246">
                  <c:v>4.7820759999999997E-2</c:v>
                </c:pt>
                <c:pt idx="247">
                  <c:v>6.1439939999999998E-2</c:v>
                </c:pt>
                <c:pt idx="248">
                  <c:v>6.3202389999999997E-2</c:v>
                </c:pt>
                <c:pt idx="249">
                  <c:v>5.3415799999999999E-2</c:v>
                </c:pt>
                <c:pt idx="250">
                  <c:v>5.4359659999999997E-2</c:v>
                </c:pt>
                <c:pt idx="251">
                  <c:v>6.2990340000000006E-2</c:v>
                </c:pt>
                <c:pt idx="252">
                  <c:v>6.6735840000000005E-2</c:v>
                </c:pt>
                <c:pt idx="253">
                  <c:v>5.5371249999999997E-2</c:v>
                </c:pt>
                <c:pt idx="254">
                  <c:v>3.763859E-2</c:v>
                </c:pt>
                <c:pt idx="255">
                  <c:v>3.2000580000000001E-2</c:v>
                </c:pt>
                <c:pt idx="256">
                  <c:v>3.1239579999999999E-2</c:v>
                </c:pt>
                <c:pt idx="257">
                  <c:v>2.9310490000000002E-2</c:v>
                </c:pt>
                <c:pt idx="258">
                  <c:v>3.4431139999999999E-2</c:v>
                </c:pt>
                <c:pt idx="259">
                  <c:v>4.2380340000000002E-2</c:v>
                </c:pt>
                <c:pt idx="260">
                  <c:v>3.7659579999999998E-2</c:v>
                </c:pt>
                <c:pt idx="261">
                  <c:v>2.110863E-2</c:v>
                </c:pt>
                <c:pt idx="262">
                  <c:v>1.8763080000000001E-2</c:v>
                </c:pt>
                <c:pt idx="263">
                  <c:v>3.9655790000000003E-2</c:v>
                </c:pt>
                <c:pt idx="264">
                  <c:v>5.3250989999999998E-2</c:v>
                </c:pt>
                <c:pt idx="265">
                  <c:v>4.4641989999999999E-2</c:v>
                </c:pt>
                <c:pt idx="266">
                  <c:v>4.042987E-2</c:v>
                </c:pt>
                <c:pt idx="267">
                  <c:v>4.4376079999999998E-2</c:v>
                </c:pt>
                <c:pt idx="268">
                  <c:v>3.342146E-2</c:v>
                </c:pt>
                <c:pt idx="269">
                  <c:v>2.3796439999999999E-2</c:v>
                </c:pt>
                <c:pt idx="270">
                  <c:v>3.5013379999999997E-2</c:v>
                </c:pt>
                <c:pt idx="271">
                  <c:v>4.7546360000000003E-2</c:v>
                </c:pt>
                <c:pt idx="272">
                  <c:v>5.306433E-2</c:v>
                </c:pt>
                <c:pt idx="273">
                  <c:v>5.3399670000000003E-2</c:v>
                </c:pt>
                <c:pt idx="274">
                  <c:v>4.5836200000000001E-2</c:v>
                </c:pt>
                <c:pt idx="275">
                  <c:v>4.2724779999999997E-2</c:v>
                </c:pt>
                <c:pt idx="276">
                  <c:v>4.4195600000000002E-2</c:v>
                </c:pt>
                <c:pt idx="277">
                  <c:v>3.8847619999999999E-2</c:v>
                </c:pt>
                <c:pt idx="278">
                  <c:v>3.7551130000000002E-2</c:v>
                </c:pt>
                <c:pt idx="279">
                  <c:v>4.5360669999999999E-2</c:v>
                </c:pt>
                <c:pt idx="280">
                  <c:v>4.192912E-2</c:v>
                </c:pt>
                <c:pt idx="281">
                  <c:v>2.5138870000000001E-2</c:v>
                </c:pt>
                <c:pt idx="282">
                  <c:v>2.2622920000000001E-2</c:v>
                </c:pt>
                <c:pt idx="283">
                  <c:v>3.8663900000000001E-2</c:v>
                </c:pt>
                <c:pt idx="284">
                  <c:v>4.5525410000000002E-2</c:v>
                </c:pt>
                <c:pt idx="285">
                  <c:v>3.9998560000000002E-2</c:v>
                </c:pt>
                <c:pt idx="286">
                  <c:v>4.5140109999999997E-2</c:v>
                </c:pt>
                <c:pt idx="287">
                  <c:v>6.0193429999999999E-2</c:v>
                </c:pt>
                <c:pt idx="288">
                  <c:v>6.0155720000000003E-2</c:v>
                </c:pt>
                <c:pt idx="289">
                  <c:v>4.2461560000000002E-2</c:v>
                </c:pt>
                <c:pt idx="290">
                  <c:v>3.1658949999999998E-2</c:v>
                </c:pt>
                <c:pt idx="291">
                  <c:v>3.290564E-2</c:v>
                </c:pt>
                <c:pt idx="292">
                  <c:v>3.1883069999999999E-2</c:v>
                </c:pt>
                <c:pt idx="293">
                  <c:v>2.8542069999999999E-2</c:v>
                </c:pt>
                <c:pt idx="294">
                  <c:v>3.3264189999999999E-2</c:v>
                </c:pt>
                <c:pt idx="295">
                  <c:v>4.620494E-2</c:v>
                </c:pt>
                <c:pt idx="296">
                  <c:v>5.042874E-2</c:v>
                </c:pt>
                <c:pt idx="297">
                  <c:v>3.9423609999999998E-2</c:v>
                </c:pt>
                <c:pt idx="298">
                  <c:v>3.2918889999999999E-2</c:v>
                </c:pt>
                <c:pt idx="299">
                  <c:v>3.9987130000000003E-2</c:v>
                </c:pt>
                <c:pt idx="300">
                  <c:v>4.5873289999999997E-2</c:v>
                </c:pt>
                <c:pt idx="301">
                  <c:v>4.2764919999999998E-2</c:v>
                </c:pt>
                <c:pt idx="302">
                  <c:v>4.0230559999999999E-2</c:v>
                </c:pt>
                <c:pt idx="303">
                  <c:v>4.0838270000000003E-2</c:v>
                </c:pt>
                <c:pt idx="304">
                  <c:v>3.7274460000000002E-2</c:v>
                </c:pt>
                <c:pt idx="305">
                  <c:v>3.2713989999999998E-2</c:v>
                </c:pt>
                <c:pt idx="306">
                  <c:v>3.1131030000000001E-2</c:v>
                </c:pt>
                <c:pt idx="307">
                  <c:v>2.9151659999999999E-2</c:v>
                </c:pt>
                <c:pt idx="308">
                  <c:v>2.5309950000000001E-2</c:v>
                </c:pt>
                <c:pt idx="309">
                  <c:v>2.0937770000000001E-2</c:v>
                </c:pt>
                <c:pt idx="310">
                  <c:v>2.1684599999999998E-2</c:v>
                </c:pt>
                <c:pt idx="311">
                  <c:v>3.04046E-2</c:v>
                </c:pt>
                <c:pt idx="312">
                  <c:v>3.6753420000000002E-2</c:v>
                </c:pt>
                <c:pt idx="313">
                  <c:v>3.3449119999999999E-2</c:v>
                </c:pt>
                <c:pt idx="314">
                  <c:v>3.2162509999999998E-2</c:v>
                </c:pt>
                <c:pt idx="315">
                  <c:v>3.3337510000000001E-2</c:v>
                </c:pt>
                <c:pt idx="316">
                  <c:v>2.064976E-2</c:v>
                </c:pt>
                <c:pt idx="317">
                  <c:v>7.4681390000000004E-3</c:v>
                </c:pt>
                <c:pt idx="318">
                  <c:v>1.7787810000000001E-2</c:v>
                </c:pt>
                <c:pt idx="319">
                  <c:v>3.358096E-2</c:v>
                </c:pt>
                <c:pt idx="320">
                  <c:v>3.1311699999999998E-2</c:v>
                </c:pt>
                <c:pt idx="321">
                  <c:v>2.6167590000000001E-2</c:v>
                </c:pt>
                <c:pt idx="322">
                  <c:v>2.7568599999999999E-2</c:v>
                </c:pt>
                <c:pt idx="323">
                  <c:v>2.5562419999999999E-2</c:v>
                </c:pt>
                <c:pt idx="324">
                  <c:v>2.6170450000000001E-2</c:v>
                </c:pt>
                <c:pt idx="325">
                  <c:v>3.0906679999999999E-2</c:v>
                </c:pt>
                <c:pt idx="326">
                  <c:v>3.0712690000000001E-2</c:v>
                </c:pt>
                <c:pt idx="327">
                  <c:v>2.648971E-2</c:v>
                </c:pt>
                <c:pt idx="328">
                  <c:v>2.27038E-2</c:v>
                </c:pt>
                <c:pt idx="329">
                  <c:v>2.4361239999999999E-2</c:v>
                </c:pt>
                <c:pt idx="330">
                  <c:v>2.762908E-2</c:v>
                </c:pt>
                <c:pt idx="331">
                  <c:v>2.6654980000000002E-2</c:v>
                </c:pt>
                <c:pt idx="332">
                  <c:v>2.570041E-2</c:v>
                </c:pt>
                <c:pt idx="333">
                  <c:v>2.5828770000000001E-2</c:v>
                </c:pt>
                <c:pt idx="334">
                  <c:v>3.148956E-2</c:v>
                </c:pt>
                <c:pt idx="335">
                  <c:v>4.3325679999999998E-2</c:v>
                </c:pt>
                <c:pt idx="336">
                  <c:v>4.3332450000000002E-2</c:v>
                </c:pt>
                <c:pt idx="337">
                  <c:v>3.0025280000000001E-2</c:v>
                </c:pt>
                <c:pt idx="338">
                  <c:v>2.381989E-2</c:v>
                </c:pt>
                <c:pt idx="339">
                  <c:v>2.6342319999999999E-2</c:v>
                </c:pt>
                <c:pt idx="340">
                  <c:v>2.7194200000000002E-2</c:v>
                </c:pt>
                <c:pt idx="341">
                  <c:v>2.5369559999999999E-2</c:v>
                </c:pt>
                <c:pt idx="342">
                  <c:v>2.072802E-2</c:v>
                </c:pt>
                <c:pt idx="343">
                  <c:v>1.4821910000000001E-2</c:v>
                </c:pt>
                <c:pt idx="344">
                  <c:v>1.6210570000000001E-2</c:v>
                </c:pt>
                <c:pt idx="345">
                  <c:v>2.5746069999999999E-2</c:v>
                </c:pt>
                <c:pt idx="346">
                  <c:v>3.0112130000000001E-2</c:v>
                </c:pt>
                <c:pt idx="347">
                  <c:v>2.6723259999999999E-2</c:v>
                </c:pt>
                <c:pt idx="348">
                  <c:v>2.536803E-2</c:v>
                </c:pt>
                <c:pt idx="349">
                  <c:v>2.5345599999999999E-2</c:v>
                </c:pt>
                <c:pt idx="350">
                  <c:v>2.4560160000000001E-2</c:v>
                </c:pt>
                <c:pt idx="351">
                  <c:v>2.5297960000000001E-2</c:v>
                </c:pt>
                <c:pt idx="352">
                  <c:v>2.2179609999999999E-2</c:v>
                </c:pt>
                <c:pt idx="353">
                  <c:v>1.5596570000000001E-2</c:v>
                </c:pt>
                <c:pt idx="354">
                  <c:v>2.103433E-2</c:v>
                </c:pt>
                <c:pt idx="355">
                  <c:v>3.5887349999999998E-2</c:v>
                </c:pt>
                <c:pt idx="356">
                  <c:v>3.5289689999999999E-2</c:v>
                </c:pt>
                <c:pt idx="357">
                  <c:v>2.528505E-2</c:v>
                </c:pt>
                <c:pt idx="358">
                  <c:v>2.598806E-2</c:v>
                </c:pt>
                <c:pt idx="359">
                  <c:v>2.3858870000000001E-2</c:v>
                </c:pt>
                <c:pt idx="360">
                  <c:v>1.200216E-2</c:v>
                </c:pt>
                <c:pt idx="361">
                  <c:v>6.5186599999999999E-3</c:v>
                </c:pt>
                <c:pt idx="362">
                  <c:v>1.051961E-2</c:v>
                </c:pt>
                <c:pt idx="363">
                  <c:v>1.277243E-2</c:v>
                </c:pt>
                <c:pt idx="364">
                  <c:v>1.0910629999999999E-2</c:v>
                </c:pt>
                <c:pt idx="365">
                  <c:v>1.2972050000000001E-2</c:v>
                </c:pt>
                <c:pt idx="366">
                  <c:v>2.0476569999999999E-2</c:v>
                </c:pt>
                <c:pt idx="367">
                  <c:v>2.830481E-2</c:v>
                </c:pt>
                <c:pt idx="368">
                  <c:v>2.8285480000000002E-2</c:v>
                </c:pt>
                <c:pt idx="369">
                  <c:v>2.0272600000000002E-2</c:v>
                </c:pt>
                <c:pt idx="370">
                  <c:v>1.8990759999999999E-2</c:v>
                </c:pt>
                <c:pt idx="371">
                  <c:v>2.9043780000000002E-2</c:v>
                </c:pt>
                <c:pt idx="372">
                  <c:v>3.5193540000000002E-2</c:v>
                </c:pt>
                <c:pt idx="373">
                  <c:v>2.9737969999999999E-2</c:v>
                </c:pt>
                <c:pt idx="374">
                  <c:v>2.4306370000000001E-2</c:v>
                </c:pt>
                <c:pt idx="375">
                  <c:v>2.6370270000000001E-2</c:v>
                </c:pt>
                <c:pt idx="376">
                  <c:v>1.936595E-2</c:v>
                </c:pt>
                <c:pt idx="377">
                  <c:v>-4.5179640000000002E-3</c:v>
                </c:pt>
                <c:pt idx="378">
                  <c:v>-1.198335E-2</c:v>
                </c:pt>
                <c:pt idx="379">
                  <c:v>8.2699820000000004E-3</c:v>
                </c:pt>
                <c:pt idx="380">
                  <c:v>2.1612059999999999E-2</c:v>
                </c:pt>
                <c:pt idx="381">
                  <c:v>1.6559009999999999E-2</c:v>
                </c:pt>
                <c:pt idx="382">
                  <c:v>9.0176449999999995E-3</c:v>
                </c:pt>
                <c:pt idx="383">
                  <c:v>1.0413540000000001E-2</c:v>
                </c:pt>
                <c:pt idx="384">
                  <c:v>1.5831089999999999E-2</c:v>
                </c:pt>
                <c:pt idx="385">
                  <c:v>1.238325E-2</c:v>
                </c:pt>
                <c:pt idx="386">
                  <c:v>9.8948349999999994E-3</c:v>
                </c:pt>
                <c:pt idx="387">
                  <c:v>2.0274239999999999E-2</c:v>
                </c:pt>
                <c:pt idx="388">
                  <c:v>2.7470540000000002E-2</c:v>
                </c:pt>
                <c:pt idx="389">
                  <c:v>2.081883E-2</c:v>
                </c:pt>
                <c:pt idx="390">
                  <c:v>1.8180709999999999E-2</c:v>
                </c:pt>
                <c:pt idx="391">
                  <c:v>2.5243890000000001E-2</c:v>
                </c:pt>
                <c:pt idx="392">
                  <c:v>1.9607090000000001E-2</c:v>
                </c:pt>
                <c:pt idx="393">
                  <c:v>3.8029700000000001E-3</c:v>
                </c:pt>
                <c:pt idx="394">
                  <c:v>3.5742690000000001E-3</c:v>
                </c:pt>
                <c:pt idx="395">
                  <c:v>1.2773130000000001E-2</c:v>
                </c:pt>
                <c:pt idx="396">
                  <c:v>1.336584E-2</c:v>
                </c:pt>
                <c:pt idx="397">
                  <c:v>8.9073739999999992E-3</c:v>
                </c:pt>
                <c:pt idx="398">
                  <c:v>6.0351019999999997E-3</c:v>
                </c:pt>
                <c:pt idx="399">
                  <c:v>4.404374E-3</c:v>
                </c:pt>
                <c:pt idx="400">
                  <c:v>1.6042820000000001E-3</c:v>
                </c:pt>
                <c:pt idx="401">
                  <c:v>-6.6867610000000003E-4</c:v>
                </c:pt>
                <c:pt idx="402">
                  <c:v>1.875603E-3</c:v>
                </c:pt>
                <c:pt idx="403">
                  <c:v>1.427285E-2</c:v>
                </c:pt>
                <c:pt idx="404">
                  <c:v>2.796239E-2</c:v>
                </c:pt>
                <c:pt idx="405">
                  <c:v>2.4736660000000001E-2</c:v>
                </c:pt>
                <c:pt idx="406">
                  <c:v>1.636864E-2</c:v>
                </c:pt>
                <c:pt idx="407">
                  <c:v>1.5126850000000001E-2</c:v>
                </c:pt>
                <c:pt idx="408">
                  <c:v>1.168217E-2</c:v>
                </c:pt>
                <c:pt idx="409">
                  <c:v>1.110245E-2</c:v>
                </c:pt>
                <c:pt idx="410">
                  <c:v>1.499444E-2</c:v>
                </c:pt>
                <c:pt idx="411">
                  <c:v>1.4582049999999999E-2</c:v>
                </c:pt>
                <c:pt idx="412">
                  <c:v>1.1738770000000001E-2</c:v>
                </c:pt>
                <c:pt idx="413">
                  <c:v>3.595839E-3</c:v>
                </c:pt>
                <c:pt idx="414">
                  <c:v>-6.64497E-3</c:v>
                </c:pt>
                <c:pt idx="415">
                  <c:v>-1.3200130000000001E-3</c:v>
                </c:pt>
                <c:pt idx="416">
                  <c:v>1.757831E-2</c:v>
                </c:pt>
                <c:pt idx="417">
                  <c:v>2.7504609999999999E-2</c:v>
                </c:pt>
                <c:pt idx="418">
                  <c:v>2.1081059999999999E-2</c:v>
                </c:pt>
                <c:pt idx="419">
                  <c:v>1.3934129999999999E-2</c:v>
                </c:pt>
                <c:pt idx="420">
                  <c:v>5.2404349999999999E-3</c:v>
                </c:pt>
                <c:pt idx="421">
                  <c:v>-8.9839729999999993E-3</c:v>
                </c:pt>
                <c:pt idx="422">
                  <c:v>-4.4707460000000003E-3</c:v>
                </c:pt>
                <c:pt idx="423">
                  <c:v>1.5046169999999999E-2</c:v>
                </c:pt>
                <c:pt idx="424">
                  <c:v>1.8470549999999999E-2</c:v>
                </c:pt>
                <c:pt idx="425">
                  <c:v>9.0292089999999998E-3</c:v>
                </c:pt>
                <c:pt idx="426">
                  <c:v>8.3891739999999992E-3</c:v>
                </c:pt>
                <c:pt idx="427">
                  <c:v>1.4090770000000001E-2</c:v>
                </c:pt>
                <c:pt idx="428">
                  <c:v>1.266656E-2</c:v>
                </c:pt>
                <c:pt idx="429">
                  <c:v>9.7761010000000006E-3</c:v>
                </c:pt>
                <c:pt idx="430">
                  <c:v>1.121845E-2</c:v>
                </c:pt>
                <c:pt idx="431">
                  <c:v>9.6210919999999995E-3</c:v>
                </c:pt>
                <c:pt idx="432">
                  <c:v>-1.8106890000000001E-3</c:v>
                </c:pt>
                <c:pt idx="433">
                  <c:v>-1.7087080000000001E-2</c:v>
                </c:pt>
                <c:pt idx="434">
                  <c:v>-1.2188279999999999E-2</c:v>
                </c:pt>
                <c:pt idx="435">
                  <c:v>1.058687E-2</c:v>
                </c:pt>
                <c:pt idx="436">
                  <c:v>1.2699759999999999E-2</c:v>
                </c:pt>
                <c:pt idx="437">
                  <c:v>-5.2398949999999996E-3</c:v>
                </c:pt>
                <c:pt idx="438">
                  <c:v>-4.1511309999999997E-3</c:v>
                </c:pt>
                <c:pt idx="439">
                  <c:v>1.019201E-2</c:v>
                </c:pt>
                <c:pt idx="440">
                  <c:v>5.0315289999999999E-3</c:v>
                </c:pt>
                <c:pt idx="441">
                  <c:v>-1.815709E-3</c:v>
                </c:pt>
                <c:pt idx="442">
                  <c:v>1.5486069999999999E-2</c:v>
                </c:pt>
                <c:pt idx="443">
                  <c:v>2.962652E-2</c:v>
                </c:pt>
                <c:pt idx="444">
                  <c:v>2.3602999999999999E-2</c:v>
                </c:pt>
                <c:pt idx="445">
                  <c:v>1.3490780000000001E-2</c:v>
                </c:pt>
                <c:pt idx="446">
                  <c:v>8.5997489999999998E-4</c:v>
                </c:pt>
                <c:pt idx="447">
                  <c:v>-6.1091139999999997E-3</c:v>
                </c:pt>
                <c:pt idx="448">
                  <c:v>-2.4931029999999998E-4</c:v>
                </c:pt>
                <c:pt idx="449">
                  <c:v>4.5333659999999996E-3</c:v>
                </c:pt>
                <c:pt idx="450">
                  <c:v>9.3928620000000001E-3</c:v>
                </c:pt>
                <c:pt idx="451">
                  <c:v>1.490494E-2</c:v>
                </c:pt>
                <c:pt idx="452">
                  <c:v>9.1433169999999998E-3</c:v>
                </c:pt>
                <c:pt idx="453">
                  <c:v>-3.3882139999999997E-4</c:v>
                </c:pt>
                <c:pt idx="454">
                  <c:v>-4.5614780000000001E-4</c:v>
                </c:pt>
                <c:pt idx="455">
                  <c:v>-4.5138740000000001E-4</c:v>
                </c:pt>
                <c:pt idx="456">
                  <c:v>-1.3150360000000001E-4</c:v>
                </c:pt>
                <c:pt idx="457">
                  <c:v>1.282989E-2</c:v>
                </c:pt>
                <c:pt idx="458">
                  <c:v>2.2025570000000001E-2</c:v>
                </c:pt>
                <c:pt idx="459">
                  <c:v>1.957242E-2</c:v>
                </c:pt>
                <c:pt idx="460">
                  <c:v>1.7282499999999999E-2</c:v>
                </c:pt>
                <c:pt idx="461">
                  <c:v>1.0438569999999999E-2</c:v>
                </c:pt>
                <c:pt idx="462">
                  <c:v>2.6194579999999999E-3</c:v>
                </c:pt>
                <c:pt idx="463">
                  <c:v>-1.48336E-4</c:v>
                </c:pt>
                <c:pt idx="464">
                  <c:v>-6.2899280000000002E-3</c:v>
                </c:pt>
                <c:pt idx="465">
                  <c:v>-9.5079729999999994E-3</c:v>
                </c:pt>
                <c:pt idx="466">
                  <c:v>-2.5269009999999998E-3</c:v>
                </c:pt>
                <c:pt idx="467">
                  <c:v>5.3928029999999998E-3</c:v>
                </c:pt>
                <c:pt idx="468">
                  <c:v>1.077666E-2</c:v>
                </c:pt>
                <c:pt idx="469">
                  <c:v>1.2552270000000001E-2</c:v>
                </c:pt>
                <c:pt idx="470">
                  <c:v>1.0357480000000001E-2</c:v>
                </c:pt>
                <c:pt idx="471">
                  <c:v>1.2838199999999999E-2</c:v>
                </c:pt>
                <c:pt idx="472">
                  <c:v>1.240861E-2</c:v>
                </c:pt>
                <c:pt idx="473">
                  <c:v>9.5321550000000005E-4</c:v>
                </c:pt>
                <c:pt idx="474">
                  <c:v>-2.0207879999999999E-3</c:v>
                </c:pt>
                <c:pt idx="475">
                  <c:v>8.2641989999999999E-4</c:v>
                </c:pt>
                <c:pt idx="476">
                  <c:v>-7.8992109999999997E-3</c:v>
                </c:pt>
                <c:pt idx="477">
                  <c:v>-8.6453080000000009E-3</c:v>
                </c:pt>
                <c:pt idx="478">
                  <c:v>5.6996349999999998E-3</c:v>
                </c:pt>
                <c:pt idx="479">
                  <c:v>1.152392E-2</c:v>
                </c:pt>
                <c:pt idx="480">
                  <c:v>9.8071770000000003E-3</c:v>
                </c:pt>
                <c:pt idx="481">
                  <c:v>1.073055E-2</c:v>
                </c:pt>
                <c:pt idx="482">
                  <c:v>8.2597179999999992E-3</c:v>
                </c:pt>
                <c:pt idx="483">
                  <c:v>8.5815820000000008E-3</c:v>
                </c:pt>
                <c:pt idx="484">
                  <c:v>1.6524319999999999E-2</c:v>
                </c:pt>
                <c:pt idx="485">
                  <c:v>2.1477099999999999E-2</c:v>
                </c:pt>
                <c:pt idx="486">
                  <c:v>2.192355E-2</c:v>
                </c:pt>
                <c:pt idx="487">
                  <c:v>1.6717429999999998E-2</c:v>
                </c:pt>
                <c:pt idx="488">
                  <c:v>3.8254460000000001E-3</c:v>
                </c:pt>
                <c:pt idx="489">
                  <c:v>-5.6930230000000002E-3</c:v>
                </c:pt>
                <c:pt idx="490">
                  <c:v>-1.425359E-3</c:v>
                </c:pt>
                <c:pt idx="491">
                  <c:v>7.3994569999999999E-3</c:v>
                </c:pt>
                <c:pt idx="492">
                  <c:v>1.4181790000000001E-3</c:v>
                </c:pt>
                <c:pt idx="493">
                  <c:v>-8.9544870000000006E-3</c:v>
                </c:pt>
                <c:pt idx="494">
                  <c:v>1.0965829999999999E-3</c:v>
                </c:pt>
                <c:pt idx="495">
                  <c:v>1.9039460000000001E-2</c:v>
                </c:pt>
                <c:pt idx="496">
                  <c:v>1.7399479999999998E-2</c:v>
                </c:pt>
                <c:pt idx="497">
                  <c:v>1.7146080000000001E-3</c:v>
                </c:pt>
                <c:pt idx="498">
                  <c:v>-1.017298E-3</c:v>
                </c:pt>
                <c:pt idx="499">
                  <c:v>6.4850639999999996E-3</c:v>
                </c:pt>
                <c:pt idx="500">
                  <c:v>3.040596E-3</c:v>
                </c:pt>
                <c:pt idx="501">
                  <c:v>-2.1431919999999999E-3</c:v>
                </c:pt>
                <c:pt idx="502">
                  <c:v>4.0016080000000002E-3</c:v>
                </c:pt>
                <c:pt idx="503">
                  <c:v>1.163404E-2</c:v>
                </c:pt>
                <c:pt idx="504">
                  <c:v>1.243199E-2</c:v>
                </c:pt>
                <c:pt idx="505">
                  <c:v>1.035209E-2</c:v>
                </c:pt>
                <c:pt idx="506">
                  <c:v>1.363433E-2</c:v>
                </c:pt>
                <c:pt idx="507">
                  <c:v>1.7144550000000001E-2</c:v>
                </c:pt>
                <c:pt idx="508">
                  <c:v>1.0085749999999999E-2</c:v>
                </c:pt>
                <c:pt idx="509">
                  <c:v>3.684985E-3</c:v>
                </c:pt>
                <c:pt idx="510">
                  <c:v>3.4493390000000001E-3</c:v>
                </c:pt>
                <c:pt idx="511">
                  <c:v>1.327373E-3</c:v>
                </c:pt>
                <c:pt idx="512">
                  <c:v>4.2982109999999997E-3</c:v>
                </c:pt>
                <c:pt idx="513">
                  <c:v>1.0429610000000001E-2</c:v>
                </c:pt>
                <c:pt idx="514">
                  <c:v>8.3842199999999995E-3</c:v>
                </c:pt>
                <c:pt idx="515">
                  <c:v>1.8837140000000001E-3</c:v>
                </c:pt>
                <c:pt idx="516">
                  <c:v>4.5248970000000001E-4</c:v>
                </c:pt>
                <c:pt idx="517">
                  <c:v>6.5785440000000004E-3</c:v>
                </c:pt>
                <c:pt idx="518">
                  <c:v>1.224537E-2</c:v>
                </c:pt>
                <c:pt idx="519">
                  <c:v>1.216013E-2</c:v>
                </c:pt>
                <c:pt idx="520">
                  <c:v>9.2003520000000002E-3</c:v>
                </c:pt>
                <c:pt idx="521">
                  <c:v>4.6221049999999996E-3</c:v>
                </c:pt>
                <c:pt idx="522">
                  <c:v>4.6891650000000003E-3</c:v>
                </c:pt>
                <c:pt idx="523">
                  <c:v>1.4887620000000001E-2</c:v>
                </c:pt>
                <c:pt idx="524">
                  <c:v>2.1033320000000001E-2</c:v>
                </c:pt>
                <c:pt idx="525">
                  <c:v>1.222412E-2</c:v>
                </c:pt>
                <c:pt idx="526">
                  <c:v>-1.766554E-3</c:v>
                </c:pt>
                <c:pt idx="527">
                  <c:v>-9.6562409999999994E-3</c:v>
                </c:pt>
                <c:pt idx="528">
                  <c:v>-1.1458110000000001E-2</c:v>
                </c:pt>
                <c:pt idx="529">
                  <c:v>-9.8075290000000006E-3</c:v>
                </c:pt>
                <c:pt idx="530">
                  <c:v>2.5326319999999999E-3</c:v>
                </c:pt>
                <c:pt idx="531">
                  <c:v>1.8161690000000001E-2</c:v>
                </c:pt>
                <c:pt idx="532">
                  <c:v>1.7416250000000001E-2</c:v>
                </c:pt>
                <c:pt idx="533">
                  <c:v>1.219815E-2</c:v>
                </c:pt>
                <c:pt idx="534">
                  <c:v>2.3670279999999998E-2</c:v>
                </c:pt>
                <c:pt idx="535">
                  <c:v>3.2231580000000003E-2</c:v>
                </c:pt>
                <c:pt idx="536">
                  <c:v>1.302623E-2</c:v>
                </c:pt>
                <c:pt idx="537">
                  <c:v>-7.4711229999999997E-3</c:v>
                </c:pt>
                <c:pt idx="538">
                  <c:v>-1.9440460000000001E-3</c:v>
                </c:pt>
                <c:pt idx="539">
                  <c:v>1.0162650000000001E-2</c:v>
                </c:pt>
                <c:pt idx="540">
                  <c:v>1.2935149999999999E-2</c:v>
                </c:pt>
                <c:pt idx="541">
                  <c:v>8.0745590000000003E-3</c:v>
                </c:pt>
                <c:pt idx="542">
                  <c:v>-8.6469040000000002E-4</c:v>
                </c:pt>
                <c:pt idx="543">
                  <c:v>-1.0693909999999999E-4</c:v>
                </c:pt>
                <c:pt idx="544">
                  <c:v>7.3582600000000001E-3</c:v>
                </c:pt>
                <c:pt idx="545">
                  <c:v>9.0596170000000007E-3</c:v>
                </c:pt>
                <c:pt idx="546">
                  <c:v>1.19267E-2</c:v>
                </c:pt>
                <c:pt idx="547">
                  <c:v>1.457402E-2</c:v>
                </c:pt>
                <c:pt idx="548">
                  <c:v>1.380968E-2</c:v>
                </c:pt>
                <c:pt idx="549">
                  <c:v>1.750115E-2</c:v>
                </c:pt>
                <c:pt idx="550">
                  <c:v>1.83737E-2</c:v>
                </c:pt>
                <c:pt idx="551">
                  <c:v>1.0429259999999999E-2</c:v>
                </c:pt>
                <c:pt idx="552">
                  <c:v>5.9827839999999997E-3</c:v>
                </c:pt>
                <c:pt idx="553">
                  <c:v>5.7599289999999996E-3</c:v>
                </c:pt>
                <c:pt idx="554">
                  <c:v>1.6966279999999999E-3</c:v>
                </c:pt>
                <c:pt idx="555">
                  <c:v>-3.6317899999999999E-4</c:v>
                </c:pt>
                <c:pt idx="556">
                  <c:v>-2.4407040000000001E-3</c:v>
                </c:pt>
                <c:pt idx="557">
                  <c:v>-7.7636459999999999E-3</c:v>
                </c:pt>
                <c:pt idx="558">
                  <c:v>-3.6734889999999998E-3</c:v>
                </c:pt>
                <c:pt idx="559">
                  <c:v>1.282909E-3</c:v>
                </c:pt>
                <c:pt idx="560">
                  <c:v>-6.5988419999999997E-3</c:v>
                </c:pt>
                <c:pt idx="561">
                  <c:v>-1.160666E-2</c:v>
                </c:pt>
                <c:pt idx="562">
                  <c:v>-6.7695979999999999E-3</c:v>
                </c:pt>
                <c:pt idx="563">
                  <c:v>-8.1435090000000002E-4</c:v>
                </c:pt>
                <c:pt idx="564">
                  <c:v>7.9590529999999996E-4</c:v>
                </c:pt>
                <c:pt idx="565">
                  <c:v>-6.1224850000000004E-3</c:v>
                </c:pt>
                <c:pt idx="566">
                  <c:v>-8.5647669999999992E-3</c:v>
                </c:pt>
                <c:pt idx="567">
                  <c:v>5.2390850000000001E-3</c:v>
                </c:pt>
                <c:pt idx="568">
                  <c:v>1.322886E-2</c:v>
                </c:pt>
                <c:pt idx="569">
                  <c:v>4.6096870000000003E-3</c:v>
                </c:pt>
              </c:numCache>
            </c:numRef>
          </c:yVal>
          <c:smooth val="0"/>
        </c:ser>
        <c:ser>
          <c:idx val="18"/>
          <c:order val="18"/>
          <c:tx>
            <c:v>+500V (#19)</c:v>
          </c:tx>
          <c:spPr>
            <a:ln w="19050">
              <a:solidFill>
                <a:srgbClr val="0000FF"/>
              </a:solidFill>
            </a:ln>
          </c:spPr>
          <c:marker>
            <c:symbol val="none"/>
          </c:marker>
          <c:xVal>
            <c:numRef>
              <c:f>'HBM IV Curves Data'!$AL$5:$AL$574</c:f>
              <c:numCache>
                <c:formatCode>General</c:formatCode>
                <c:ptCount val="570"/>
                <c:pt idx="0">
                  <c:v>2.680866</c:v>
                </c:pt>
                <c:pt idx="1">
                  <c:v>3.5347710000000001</c:v>
                </c:pt>
                <c:pt idx="2">
                  <c:v>3.399616</c:v>
                </c:pt>
                <c:pt idx="3">
                  <c:v>2.5142180000000001</c:v>
                </c:pt>
                <c:pt idx="4">
                  <c:v>2.2029450000000002</c:v>
                </c:pt>
                <c:pt idx="5">
                  <c:v>1.687378</c:v>
                </c:pt>
                <c:pt idx="6">
                  <c:v>0.46038069999999998</c:v>
                </c:pt>
                <c:pt idx="7">
                  <c:v>0.46146120000000002</c:v>
                </c:pt>
                <c:pt idx="8">
                  <c:v>1.49821</c:v>
                </c:pt>
                <c:pt idx="9">
                  <c:v>1.5249779999999999</c:v>
                </c:pt>
                <c:pt idx="10">
                  <c:v>1.3965350000000001</c:v>
                </c:pt>
                <c:pt idx="11">
                  <c:v>2.0616099999999999</c:v>
                </c:pt>
                <c:pt idx="12">
                  <c:v>1.904963</c:v>
                </c:pt>
                <c:pt idx="13">
                  <c:v>0.95755179999999995</c:v>
                </c:pt>
                <c:pt idx="14">
                  <c:v>0.75626360000000004</c:v>
                </c:pt>
                <c:pt idx="15">
                  <c:v>0.57938489999999998</c:v>
                </c:pt>
                <c:pt idx="16">
                  <c:v>0.30079919999999999</c:v>
                </c:pt>
                <c:pt idx="17">
                  <c:v>1.2350289999999999</c:v>
                </c:pt>
                <c:pt idx="18">
                  <c:v>2.3008069999999998</c:v>
                </c:pt>
                <c:pt idx="19">
                  <c:v>1.698035</c:v>
                </c:pt>
                <c:pt idx="20">
                  <c:v>0.74408450000000004</c:v>
                </c:pt>
                <c:pt idx="21">
                  <c:v>1.0091019999999999</c:v>
                </c:pt>
                <c:pt idx="22">
                  <c:v>0.65484509999999996</c:v>
                </c:pt>
                <c:pt idx="23">
                  <c:v>-8.4061819999999995E-2</c:v>
                </c:pt>
                <c:pt idx="24">
                  <c:v>0.83629019999999998</c:v>
                </c:pt>
                <c:pt idx="25">
                  <c:v>1.4387190000000001</c:v>
                </c:pt>
                <c:pt idx="26">
                  <c:v>0.54576159999999996</c:v>
                </c:pt>
                <c:pt idx="27">
                  <c:v>-7.5876659999999999E-2</c:v>
                </c:pt>
                <c:pt idx="28">
                  <c:v>0.58583879999999999</c:v>
                </c:pt>
                <c:pt idx="29">
                  <c:v>1.9564330000000001</c:v>
                </c:pt>
                <c:pt idx="30">
                  <c:v>2.2141829999999998</c:v>
                </c:pt>
                <c:pt idx="31">
                  <c:v>1.345699</c:v>
                </c:pt>
                <c:pt idx="32">
                  <c:v>1.4882679999999999</c:v>
                </c:pt>
                <c:pt idx="33">
                  <c:v>2.0589029999999999</c:v>
                </c:pt>
                <c:pt idx="34">
                  <c:v>1.6332990000000001</c:v>
                </c:pt>
                <c:pt idx="35">
                  <c:v>1.565823</c:v>
                </c:pt>
                <c:pt idx="36">
                  <c:v>1.6618790000000001</c:v>
                </c:pt>
                <c:pt idx="37">
                  <c:v>1.0297670000000001</c:v>
                </c:pt>
                <c:pt idx="38">
                  <c:v>1.0455570000000001</c:v>
                </c:pt>
                <c:pt idx="39">
                  <c:v>1.045712</c:v>
                </c:pt>
                <c:pt idx="40">
                  <c:v>-6.3066049999999998E-2</c:v>
                </c:pt>
                <c:pt idx="41">
                  <c:v>-0.2945797</c:v>
                </c:pt>
                <c:pt idx="42">
                  <c:v>0.87636519999999996</c:v>
                </c:pt>
                <c:pt idx="43">
                  <c:v>1.628784</c:v>
                </c:pt>
                <c:pt idx="44">
                  <c:v>1.3327530000000001</c:v>
                </c:pt>
                <c:pt idx="45">
                  <c:v>0.70820450000000001</c:v>
                </c:pt>
                <c:pt idx="46">
                  <c:v>0.6535666</c:v>
                </c:pt>
                <c:pt idx="47">
                  <c:v>1.1183909999999999</c:v>
                </c:pt>
                <c:pt idx="48">
                  <c:v>1.2229099999999999</c:v>
                </c:pt>
                <c:pt idx="49">
                  <c:v>1.05863</c:v>
                </c:pt>
                <c:pt idx="50">
                  <c:v>1.17919</c:v>
                </c:pt>
                <c:pt idx="51">
                  <c:v>0.94051370000000001</c:v>
                </c:pt>
                <c:pt idx="52">
                  <c:v>0.24159410000000001</c:v>
                </c:pt>
                <c:pt idx="53">
                  <c:v>3.9482259999999998E-2</c:v>
                </c:pt>
                <c:pt idx="54">
                  <c:v>6.5568340000000003E-2</c:v>
                </c:pt>
                <c:pt idx="55">
                  <c:v>-8.8256929999999997E-2</c:v>
                </c:pt>
                <c:pt idx="56">
                  <c:v>0.13425339999999999</c:v>
                </c:pt>
                <c:pt idx="57">
                  <c:v>0.39856029999999998</c:v>
                </c:pt>
                <c:pt idx="58">
                  <c:v>0.11501989999999999</c:v>
                </c:pt>
                <c:pt idx="59">
                  <c:v>-0.52341219999999999</c:v>
                </c:pt>
                <c:pt idx="60">
                  <c:v>-1.016157</c:v>
                </c:pt>
                <c:pt idx="61">
                  <c:v>0.13333829999999999</c:v>
                </c:pt>
                <c:pt idx="62">
                  <c:v>2.1992799999999999</c:v>
                </c:pt>
                <c:pt idx="63">
                  <c:v>1.522994</c:v>
                </c:pt>
                <c:pt idx="64">
                  <c:v>-0.62349699999999997</c:v>
                </c:pt>
                <c:pt idx="65">
                  <c:v>-0.76132489999999997</c:v>
                </c:pt>
                <c:pt idx="66">
                  <c:v>-0.56359060000000005</c:v>
                </c:pt>
                <c:pt idx="67">
                  <c:v>-0.79001469999999996</c:v>
                </c:pt>
                <c:pt idx="68">
                  <c:v>-0.18673780000000001</c:v>
                </c:pt>
                <c:pt idx="69">
                  <c:v>-0.37448880000000001</c:v>
                </c:pt>
                <c:pt idx="70">
                  <c:v>-1.6909959999999999</c:v>
                </c:pt>
                <c:pt idx="71">
                  <c:v>-1.3545469999999999</c:v>
                </c:pt>
                <c:pt idx="72">
                  <c:v>0.32996449999999999</c:v>
                </c:pt>
                <c:pt idx="73">
                  <c:v>0.33208759999999998</c:v>
                </c:pt>
                <c:pt idx="74">
                  <c:v>-0.61376109999999995</c:v>
                </c:pt>
                <c:pt idx="75">
                  <c:v>-0.28677859999999999</c:v>
                </c:pt>
                <c:pt idx="76">
                  <c:v>0.74754350000000003</c:v>
                </c:pt>
                <c:pt idx="77">
                  <c:v>1.042602</c:v>
                </c:pt>
                <c:pt idx="78">
                  <c:v>7.1638960000000002E-2</c:v>
                </c:pt>
                <c:pt idx="79">
                  <c:v>-1.18791</c:v>
                </c:pt>
                <c:pt idx="80">
                  <c:v>-1.0140750000000001</c:v>
                </c:pt>
                <c:pt idx="81">
                  <c:v>0.51000259999999997</c:v>
                </c:pt>
                <c:pt idx="82">
                  <c:v>1.366949</c:v>
                </c:pt>
                <c:pt idx="83">
                  <c:v>1.044859</c:v>
                </c:pt>
                <c:pt idx="84">
                  <c:v>0.88067229999999996</c:v>
                </c:pt>
                <c:pt idx="85">
                  <c:v>1.182299</c:v>
                </c:pt>
                <c:pt idx="86">
                  <c:v>1.343156</c:v>
                </c:pt>
                <c:pt idx="87">
                  <c:v>1.257201</c:v>
                </c:pt>
                <c:pt idx="88">
                  <c:v>1.69923</c:v>
                </c:pt>
                <c:pt idx="89">
                  <c:v>2.6753089999999999</c:v>
                </c:pt>
                <c:pt idx="90">
                  <c:v>2.2425120000000001</c:v>
                </c:pt>
                <c:pt idx="91">
                  <c:v>0.40509329999999999</c:v>
                </c:pt>
                <c:pt idx="92">
                  <c:v>-0.46399299999999999</c:v>
                </c:pt>
                <c:pt idx="93">
                  <c:v>-6.6272300000000006E-2</c:v>
                </c:pt>
                <c:pt idx="94">
                  <c:v>-2.3507139999999999E-2</c:v>
                </c:pt>
                <c:pt idx="95">
                  <c:v>-0.77862849999999995</c:v>
                </c:pt>
                <c:pt idx="96">
                  <c:v>-0.74024480000000004</c:v>
                </c:pt>
                <c:pt idx="97">
                  <c:v>0.33850370000000002</c:v>
                </c:pt>
                <c:pt idx="98">
                  <c:v>0.55919529999999995</c:v>
                </c:pt>
                <c:pt idx="99">
                  <c:v>0.15010290000000001</c:v>
                </c:pt>
                <c:pt idx="100">
                  <c:v>0.69521460000000002</c:v>
                </c:pt>
                <c:pt idx="101">
                  <c:v>1.4786729999999999</c:v>
                </c:pt>
                <c:pt idx="102">
                  <c:v>0.88595930000000001</c:v>
                </c:pt>
                <c:pt idx="103">
                  <c:v>-0.29979620000000001</c:v>
                </c:pt>
                <c:pt idx="104">
                  <c:v>-0.2560154</c:v>
                </c:pt>
                <c:pt idx="105">
                  <c:v>0.36195840000000001</c:v>
                </c:pt>
                <c:pt idx="106">
                  <c:v>1.034727</c:v>
                </c:pt>
                <c:pt idx="107">
                  <c:v>2.5967199999999999</c:v>
                </c:pt>
                <c:pt idx="108">
                  <c:v>2.8763290000000001</c:v>
                </c:pt>
                <c:pt idx="109">
                  <c:v>0.59359930000000005</c:v>
                </c:pt>
                <c:pt idx="110">
                  <c:v>-0.7717543</c:v>
                </c:pt>
                <c:pt idx="111">
                  <c:v>-0.55293460000000005</c:v>
                </c:pt>
                <c:pt idx="112">
                  <c:v>-1.104617</c:v>
                </c:pt>
                <c:pt idx="113">
                  <c:v>-1.185767</c:v>
                </c:pt>
                <c:pt idx="114">
                  <c:v>0.3491476</c:v>
                </c:pt>
                <c:pt idx="115">
                  <c:v>1.856743</c:v>
                </c:pt>
                <c:pt idx="116">
                  <c:v>2.5957479999999999</c:v>
                </c:pt>
                <c:pt idx="117">
                  <c:v>2.3829030000000002</c:v>
                </c:pt>
                <c:pt idx="118">
                  <c:v>1.119605</c:v>
                </c:pt>
                <c:pt idx="119">
                  <c:v>0.2259118</c:v>
                </c:pt>
                <c:pt idx="120">
                  <c:v>0.75692700000000002</c:v>
                </c:pt>
                <c:pt idx="121">
                  <c:v>1.7261850000000001</c:v>
                </c:pt>
                <c:pt idx="122">
                  <c:v>2.3512870000000001</c:v>
                </c:pt>
                <c:pt idx="123">
                  <c:v>2.1773889999999998</c:v>
                </c:pt>
                <c:pt idx="124">
                  <c:v>0.57445639999999998</c:v>
                </c:pt>
                <c:pt idx="125">
                  <c:v>-0.61585330000000005</c:v>
                </c:pt>
                <c:pt idx="126">
                  <c:v>-0.259878</c:v>
                </c:pt>
                <c:pt idx="127">
                  <c:v>0.33091409999999999</c:v>
                </c:pt>
                <c:pt idx="128">
                  <c:v>1.628987</c:v>
                </c:pt>
                <c:pt idx="129">
                  <c:v>2.91242</c:v>
                </c:pt>
                <c:pt idx="130">
                  <c:v>2.3522340000000002</c:v>
                </c:pt>
                <c:pt idx="131">
                  <c:v>1.2443630000000001</c:v>
                </c:pt>
                <c:pt idx="132">
                  <c:v>0.51765419999999995</c:v>
                </c:pt>
                <c:pt idx="133">
                  <c:v>0.28152919999999998</c:v>
                </c:pt>
                <c:pt idx="134">
                  <c:v>0.42434569999999999</c:v>
                </c:pt>
                <c:pt idx="135">
                  <c:v>-9.3248780000000003E-2</c:v>
                </c:pt>
                <c:pt idx="136">
                  <c:v>-0.68162109999999998</c:v>
                </c:pt>
                <c:pt idx="137">
                  <c:v>-0.64157010000000003</c:v>
                </c:pt>
                <c:pt idx="138">
                  <c:v>9.3499929999999995E-2</c:v>
                </c:pt>
                <c:pt idx="139">
                  <c:v>1.0890930000000001</c:v>
                </c:pt>
                <c:pt idx="140">
                  <c:v>0.5051831</c:v>
                </c:pt>
                <c:pt idx="141">
                  <c:v>-1.0918680000000001</c:v>
                </c:pt>
                <c:pt idx="142">
                  <c:v>-0.89547469999999996</c:v>
                </c:pt>
                <c:pt idx="143">
                  <c:v>0.96431929999999999</c:v>
                </c:pt>
                <c:pt idx="144">
                  <c:v>2.2519230000000001</c:v>
                </c:pt>
                <c:pt idx="145">
                  <c:v>2.5249380000000001</c:v>
                </c:pt>
                <c:pt idx="146">
                  <c:v>1.91153</c:v>
                </c:pt>
                <c:pt idx="147">
                  <c:v>0.31279430000000003</c:v>
                </c:pt>
                <c:pt idx="148">
                  <c:v>-0.79432130000000001</c:v>
                </c:pt>
                <c:pt idx="149">
                  <c:v>-0.60792489999999999</c:v>
                </c:pt>
                <c:pt idx="150">
                  <c:v>4.7624069999999998E-2</c:v>
                </c:pt>
                <c:pt idx="151">
                  <c:v>0.85123559999999998</c:v>
                </c:pt>
                <c:pt idx="152">
                  <c:v>1.2463299999999999</c:v>
                </c:pt>
                <c:pt idx="153">
                  <c:v>0.8137065</c:v>
                </c:pt>
                <c:pt idx="154">
                  <c:v>0.74759089999999995</c:v>
                </c:pt>
                <c:pt idx="155">
                  <c:v>1.7007669999999999</c:v>
                </c:pt>
                <c:pt idx="156">
                  <c:v>2.5097589999999999</c:v>
                </c:pt>
                <c:pt idx="157">
                  <c:v>2.3609079999999998</c:v>
                </c:pt>
                <c:pt idx="158">
                  <c:v>1.5549459999999999</c:v>
                </c:pt>
                <c:pt idx="159">
                  <c:v>0.43686700000000001</c:v>
                </c:pt>
                <c:pt idx="160">
                  <c:v>-0.4741668</c:v>
                </c:pt>
                <c:pt idx="161">
                  <c:v>-0.58476410000000001</c:v>
                </c:pt>
                <c:pt idx="162">
                  <c:v>-0.19617009999999999</c:v>
                </c:pt>
                <c:pt idx="163">
                  <c:v>-0.40349160000000001</c:v>
                </c:pt>
                <c:pt idx="164">
                  <c:v>-0.80580879999999999</c:v>
                </c:pt>
                <c:pt idx="165">
                  <c:v>0.44025110000000001</c:v>
                </c:pt>
                <c:pt idx="166">
                  <c:v>2.0831170000000001</c:v>
                </c:pt>
                <c:pt idx="167">
                  <c:v>1.6313070000000001</c:v>
                </c:pt>
                <c:pt idx="168">
                  <c:v>0.63845229999999997</c:v>
                </c:pt>
                <c:pt idx="169">
                  <c:v>0.77567960000000002</c:v>
                </c:pt>
                <c:pt idx="170">
                  <c:v>0.39007609999999998</c:v>
                </c:pt>
                <c:pt idx="171">
                  <c:v>-0.77053919999999998</c:v>
                </c:pt>
                <c:pt idx="172">
                  <c:v>-0.86734089999999997</c:v>
                </c:pt>
                <c:pt idx="173">
                  <c:v>0.26543270000000002</c:v>
                </c:pt>
                <c:pt idx="174">
                  <c:v>1.0343960000000001</c:v>
                </c:pt>
                <c:pt idx="175">
                  <c:v>0.3355593</c:v>
                </c:pt>
                <c:pt idx="176">
                  <c:v>-0.68223180000000005</c:v>
                </c:pt>
                <c:pt idx="177">
                  <c:v>-0.79520360000000001</c:v>
                </c:pt>
                <c:pt idx="178">
                  <c:v>-0.1098417</c:v>
                </c:pt>
                <c:pt idx="179">
                  <c:v>0.4019549</c:v>
                </c:pt>
                <c:pt idx="180">
                  <c:v>-0.19351879999999999</c:v>
                </c:pt>
                <c:pt idx="181">
                  <c:v>-0.17214260000000001</c:v>
                </c:pt>
                <c:pt idx="182">
                  <c:v>1.419217</c:v>
                </c:pt>
                <c:pt idx="183">
                  <c:v>2.2497639999999999</c:v>
                </c:pt>
                <c:pt idx="184">
                  <c:v>1.39438</c:v>
                </c:pt>
                <c:pt idx="185">
                  <c:v>0.41780240000000002</c:v>
                </c:pt>
                <c:pt idx="186">
                  <c:v>1.062223E-2</c:v>
                </c:pt>
                <c:pt idx="187">
                  <c:v>-0.1775796</c:v>
                </c:pt>
                <c:pt idx="188">
                  <c:v>0.13388420000000001</c:v>
                </c:pt>
                <c:pt idx="189">
                  <c:v>1.0511680000000001</c:v>
                </c:pt>
                <c:pt idx="190">
                  <c:v>1.617696</c:v>
                </c:pt>
                <c:pt idx="191">
                  <c:v>1.134331</c:v>
                </c:pt>
                <c:pt idx="192">
                  <c:v>0.55186250000000003</c:v>
                </c:pt>
                <c:pt idx="193">
                  <c:v>0.49968889999999999</c:v>
                </c:pt>
                <c:pt idx="194">
                  <c:v>0.6117456</c:v>
                </c:pt>
                <c:pt idx="195">
                  <c:v>0.72808969999999995</c:v>
                </c:pt>
                <c:pt idx="196">
                  <c:v>-6.7701999999999998E-2</c:v>
                </c:pt>
                <c:pt idx="197">
                  <c:v>-1.7770030000000001</c:v>
                </c:pt>
                <c:pt idx="198">
                  <c:v>-2.2532640000000002</c:v>
                </c:pt>
                <c:pt idx="199">
                  <c:v>-0.37622420000000001</c:v>
                </c:pt>
                <c:pt idx="200">
                  <c:v>2.16791</c:v>
                </c:pt>
                <c:pt idx="201">
                  <c:v>3.286178</c:v>
                </c:pt>
                <c:pt idx="202">
                  <c:v>2.530122</c:v>
                </c:pt>
                <c:pt idx="203">
                  <c:v>1.1041749999999999</c:v>
                </c:pt>
                <c:pt idx="204">
                  <c:v>0.95964660000000002</c:v>
                </c:pt>
                <c:pt idx="205">
                  <c:v>1.4959070000000001</c:v>
                </c:pt>
                <c:pt idx="206">
                  <c:v>0.78529530000000003</c:v>
                </c:pt>
                <c:pt idx="207">
                  <c:v>-0.28760530000000001</c:v>
                </c:pt>
                <c:pt idx="208">
                  <c:v>-0.4568604</c:v>
                </c:pt>
                <c:pt idx="209">
                  <c:v>7.7738570000000007E-2</c:v>
                </c:pt>
                <c:pt idx="210">
                  <c:v>0.92555770000000004</c:v>
                </c:pt>
                <c:pt idx="211">
                  <c:v>1.666442</c:v>
                </c:pt>
                <c:pt idx="212">
                  <c:v>2.1522519999999998</c:v>
                </c:pt>
                <c:pt idx="213">
                  <c:v>2.0148869999999999</c:v>
                </c:pt>
                <c:pt idx="214">
                  <c:v>1.298065</c:v>
                </c:pt>
                <c:pt idx="215">
                  <c:v>0.27360760000000001</c:v>
                </c:pt>
                <c:pt idx="216">
                  <c:v>-1.273889</c:v>
                </c:pt>
                <c:pt idx="217">
                  <c:v>-1.7632209999999999</c:v>
                </c:pt>
                <c:pt idx="218">
                  <c:v>-0.4284191</c:v>
                </c:pt>
                <c:pt idx="219">
                  <c:v>5.7448350000000002E-2</c:v>
                </c:pt>
                <c:pt idx="220">
                  <c:v>-1.3157369999999999</c:v>
                </c:pt>
                <c:pt idx="221">
                  <c:v>-2.2165599999999999</c:v>
                </c:pt>
                <c:pt idx="222">
                  <c:v>-1.739994</c:v>
                </c:pt>
                <c:pt idx="223">
                  <c:v>-1.51423</c:v>
                </c:pt>
                <c:pt idx="224">
                  <c:v>-1.719301</c:v>
                </c:pt>
                <c:pt idx="225">
                  <c:v>-1.566198</c:v>
                </c:pt>
                <c:pt idx="226">
                  <c:v>-1.2659009999999999</c:v>
                </c:pt>
                <c:pt idx="227">
                  <c:v>-0.41491499999999998</c:v>
                </c:pt>
                <c:pt idx="228">
                  <c:v>0.62925189999999998</c:v>
                </c:pt>
                <c:pt idx="229">
                  <c:v>0.56011829999999996</c:v>
                </c:pt>
                <c:pt idx="230">
                  <c:v>-0.21545880000000001</c:v>
                </c:pt>
                <c:pt idx="231">
                  <c:v>-0.26889220000000003</c:v>
                </c:pt>
                <c:pt idx="232">
                  <c:v>1.1089150000000001</c:v>
                </c:pt>
                <c:pt idx="233">
                  <c:v>3.0870160000000002</c:v>
                </c:pt>
                <c:pt idx="234">
                  <c:v>3.3750040000000001</c:v>
                </c:pt>
                <c:pt idx="235">
                  <c:v>1.762106</c:v>
                </c:pt>
                <c:pt idx="236">
                  <c:v>1.350714</c:v>
                </c:pt>
                <c:pt idx="237">
                  <c:v>2.3577539999999999</c:v>
                </c:pt>
                <c:pt idx="238">
                  <c:v>2.2175539999999998</c:v>
                </c:pt>
                <c:pt idx="239">
                  <c:v>1.515717</c:v>
                </c:pt>
                <c:pt idx="240">
                  <c:v>0.99136449999999998</c:v>
                </c:pt>
                <c:pt idx="241">
                  <c:v>4.2746359999999997E-2</c:v>
                </c:pt>
                <c:pt idx="242">
                  <c:v>-0.24201590000000001</c:v>
                </c:pt>
                <c:pt idx="243">
                  <c:v>0.177846</c:v>
                </c:pt>
                <c:pt idx="244">
                  <c:v>0.25371890000000002</c:v>
                </c:pt>
                <c:pt idx="245">
                  <c:v>0.3951153</c:v>
                </c:pt>
                <c:pt idx="246">
                  <c:v>0.9446582</c:v>
                </c:pt>
                <c:pt idx="247">
                  <c:v>1.7167209999999999</c:v>
                </c:pt>
                <c:pt idx="248">
                  <c:v>2.4737369999999999</c:v>
                </c:pt>
                <c:pt idx="249">
                  <c:v>2.2532649999999999</c:v>
                </c:pt>
                <c:pt idx="250">
                  <c:v>0.67124130000000004</c:v>
                </c:pt>
                <c:pt idx="251">
                  <c:v>-0.95226719999999998</c:v>
                </c:pt>
                <c:pt idx="252">
                  <c:v>-1.340074</c:v>
                </c:pt>
                <c:pt idx="253">
                  <c:v>7.7887429999999994E-2</c:v>
                </c:pt>
                <c:pt idx="254">
                  <c:v>2.4093339999999999</c:v>
                </c:pt>
                <c:pt idx="255">
                  <c:v>3.1335259999999998</c:v>
                </c:pt>
                <c:pt idx="256">
                  <c:v>1.6660740000000001</c:v>
                </c:pt>
                <c:pt idx="257">
                  <c:v>0.28177560000000001</c:v>
                </c:pt>
                <c:pt idx="258">
                  <c:v>0.50681750000000003</c:v>
                </c:pt>
                <c:pt idx="259">
                  <c:v>1.3758360000000001</c:v>
                </c:pt>
                <c:pt idx="260">
                  <c:v>1.32074</c:v>
                </c:pt>
                <c:pt idx="261">
                  <c:v>0.39591300000000001</c:v>
                </c:pt>
                <c:pt idx="262">
                  <c:v>-0.53126340000000005</c:v>
                </c:pt>
                <c:pt idx="263">
                  <c:v>-1.2984830000000001</c:v>
                </c:pt>
                <c:pt idx="264">
                  <c:v>-1.486998</c:v>
                </c:pt>
                <c:pt idx="265">
                  <c:v>-0.805454</c:v>
                </c:pt>
                <c:pt idx="266">
                  <c:v>-0.1474365</c:v>
                </c:pt>
                <c:pt idx="267">
                  <c:v>-0.26591399999999998</c:v>
                </c:pt>
                <c:pt idx="268">
                  <c:v>-0.7867246</c:v>
                </c:pt>
                <c:pt idx="269">
                  <c:v>-1.1370610000000001</c:v>
                </c:pt>
                <c:pt idx="270">
                  <c:v>-1.110641</c:v>
                </c:pt>
                <c:pt idx="271">
                  <c:v>8.0453759999999999E-2</c:v>
                </c:pt>
                <c:pt idx="272">
                  <c:v>1.949716</c:v>
                </c:pt>
                <c:pt idx="273">
                  <c:v>2.218235</c:v>
                </c:pt>
                <c:pt idx="274">
                  <c:v>1.062351</c:v>
                </c:pt>
                <c:pt idx="275">
                  <c:v>-0.26050709999999999</c:v>
                </c:pt>
                <c:pt idx="276">
                  <c:v>-0.92004379999999997</c:v>
                </c:pt>
                <c:pt idx="277">
                  <c:v>0.1844615</c:v>
                </c:pt>
                <c:pt idx="278">
                  <c:v>1.4507749999999999</c:v>
                </c:pt>
                <c:pt idx="279">
                  <c:v>1.6322589999999999</c:v>
                </c:pt>
                <c:pt idx="280">
                  <c:v>1.457365</c:v>
                </c:pt>
                <c:pt idx="281">
                  <c:v>0.62590210000000002</c:v>
                </c:pt>
                <c:pt idx="282">
                  <c:v>-0.29098940000000001</c:v>
                </c:pt>
                <c:pt idx="283">
                  <c:v>-0.55946189999999996</c:v>
                </c:pt>
                <c:pt idx="284">
                  <c:v>-0.81595910000000005</c:v>
                </c:pt>
                <c:pt idx="285">
                  <c:v>-0.65659369999999995</c:v>
                </c:pt>
                <c:pt idx="286">
                  <c:v>0.2056239</c:v>
                </c:pt>
                <c:pt idx="287">
                  <c:v>0.31037039999999999</c:v>
                </c:pt>
                <c:pt idx="288">
                  <c:v>8.1511109999999998E-2</c:v>
                </c:pt>
                <c:pt idx="289">
                  <c:v>1.15117</c:v>
                </c:pt>
                <c:pt idx="290">
                  <c:v>1.4937279999999999</c:v>
                </c:pt>
                <c:pt idx="291">
                  <c:v>-0.32635429999999999</c:v>
                </c:pt>
                <c:pt idx="292">
                  <c:v>-1.6001570000000001</c:v>
                </c:pt>
                <c:pt idx="293">
                  <c:v>-1.0385040000000001</c:v>
                </c:pt>
                <c:pt idx="294">
                  <c:v>-0.2996413</c:v>
                </c:pt>
                <c:pt idx="295">
                  <c:v>-0.85403660000000003</c:v>
                </c:pt>
                <c:pt idx="296">
                  <c:v>-1.5606549999999999</c:v>
                </c:pt>
                <c:pt idx="297">
                  <c:v>-1.112806</c:v>
                </c:pt>
                <c:pt idx="298">
                  <c:v>-0.75466409999999995</c:v>
                </c:pt>
                <c:pt idx="299">
                  <c:v>-0.6871659</c:v>
                </c:pt>
                <c:pt idx="300">
                  <c:v>9.3024369999999995E-2</c:v>
                </c:pt>
                <c:pt idx="301">
                  <c:v>0.98593310000000001</c:v>
                </c:pt>
                <c:pt idx="302">
                  <c:v>0.89326110000000003</c:v>
                </c:pt>
                <c:pt idx="303">
                  <c:v>8.6240659999999997E-2</c:v>
                </c:pt>
                <c:pt idx="304">
                  <c:v>-0.58821809999999997</c:v>
                </c:pt>
                <c:pt idx="305">
                  <c:v>-0.84196919999999997</c:v>
                </c:pt>
                <c:pt idx="306">
                  <c:v>-1.114239</c:v>
                </c:pt>
                <c:pt idx="307">
                  <c:v>-1.4968509999999999</c:v>
                </c:pt>
                <c:pt idx="308">
                  <c:v>-0.86874770000000001</c:v>
                </c:pt>
                <c:pt idx="309">
                  <c:v>0.21469949999999999</c:v>
                </c:pt>
                <c:pt idx="310">
                  <c:v>-9.2891269999999998E-2</c:v>
                </c:pt>
                <c:pt idx="311">
                  <c:v>-0.75445110000000004</c:v>
                </c:pt>
                <c:pt idx="312">
                  <c:v>-3.5168030000000003E-2</c:v>
                </c:pt>
                <c:pt idx="313">
                  <c:v>1.1591089999999999</c:v>
                </c:pt>
                <c:pt idx="314">
                  <c:v>1.5893390000000001</c:v>
                </c:pt>
                <c:pt idx="315">
                  <c:v>0.71871430000000003</c:v>
                </c:pt>
                <c:pt idx="316">
                  <c:v>-0.60802389999999995</c:v>
                </c:pt>
                <c:pt idx="317">
                  <c:v>-0.35865669999999999</c:v>
                </c:pt>
                <c:pt idx="318">
                  <c:v>0.43614779999999997</c:v>
                </c:pt>
                <c:pt idx="319">
                  <c:v>8.822373E-2</c:v>
                </c:pt>
                <c:pt idx="320">
                  <c:v>-1.608654E-2</c:v>
                </c:pt>
                <c:pt idx="321">
                  <c:v>0.25378149999999999</c:v>
                </c:pt>
                <c:pt idx="322">
                  <c:v>-0.58421579999999995</c:v>
                </c:pt>
                <c:pt idx="323">
                  <c:v>-1.128449</c:v>
                </c:pt>
                <c:pt idx="324">
                  <c:v>-2.492142E-2</c:v>
                </c:pt>
                <c:pt idx="325">
                  <c:v>0.2726073</c:v>
                </c:pt>
                <c:pt idx="326">
                  <c:v>-0.94978180000000001</c:v>
                </c:pt>
                <c:pt idx="327">
                  <c:v>-1.3325640000000001</c:v>
                </c:pt>
                <c:pt idx="328">
                  <c:v>-0.54213409999999995</c:v>
                </c:pt>
                <c:pt idx="329">
                  <c:v>0.30297489999999999</c:v>
                </c:pt>
                <c:pt idx="330">
                  <c:v>0.15899189999999999</c:v>
                </c:pt>
                <c:pt idx="331">
                  <c:v>-0.47481430000000002</c:v>
                </c:pt>
                <c:pt idx="332">
                  <c:v>7.2310330000000006E-2</c:v>
                </c:pt>
                <c:pt idx="333">
                  <c:v>0.6773091</c:v>
                </c:pt>
                <c:pt idx="334">
                  <c:v>-3.6726530000000001E-3</c:v>
                </c:pt>
                <c:pt idx="335">
                  <c:v>-0.86927600000000005</c:v>
                </c:pt>
                <c:pt idx="336">
                  <c:v>-1.275442</c:v>
                </c:pt>
                <c:pt idx="337">
                  <c:v>-0.86621369999999998</c:v>
                </c:pt>
                <c:pt idx="338">
                  <c:v>0.27112160000000002</c:v>
                </c:pt>
                <c:pt idx="339">
                  <c:v>0.18711410000000001</c:v>
                </c:pt>
                <c:pt idx="340">
                  <c:v>-1.1042369999999999</c:v>
                </c:pt>
                <c:pt idx="341">
                  <c:v>-1.3912389999999999</c:v>
                </c:pt>
                <c:pt idx="342">
                  <c:v>-0.69059769999999998</c:v>
                </c:pt>
                <c:pt idx="343">
                  <c:v>0.45706560000000002</c:v>
                </c:pt>
                <c:pt idx="344">
                  <c:v>1.444402</c:v>
                </c:pt>
                <c:pt idx="345">
                  <c:v>0.7704782</c:v>
                </c:pt>
                <c:pt idx="346">
                  <c:v>-0.38771840000000002</c:v>
                </c:pt>
                <c:pt idx="347">
                  <c:v>-0.37306329999999999</c:v>
                </c:pt>
                <c:pt idx="348">
                  <c:v>0.1166654</c:v>
                </c:pt>
                <c:pt idx="349">
                  <c:v>0.59205359999999996</c:v>
                </c:pt>
                <c:pt idx="350">
                  <c:v>0.78719240000000001</c:v>
                </c:pt>
                <c:pt idx="351">
                  <c:v>0.86077219999999999</c:v>
                </c:pt>
                <c:pt idx="352">
                  <c:v>1.307909</c:v>
                </c:pt>
                <c:pt idx="353">
                  <c:v>1.3126329999999999</c:v>
                </c:pt>
                <c:pt idx="354">
                  <c:v>0.38765529999999998</c:v>
                </c:pt>
                <c:pt idx="355">
                  <c:v>-0.81071769999999999</c:v>
                </c:pt>
                <c:pt idx="356">
                  <c:v>-1.2566090000000001</c:v>
                </c:pt>
                <c:pt idx="357">
                  <c:v>-0.57594469999999998</c:v>
                </c:pt>
                <c:pt idx="358">
                  <c:v>0.3059692</c:v>
                </c:pt>
                <c:pt idx="359">
                  <c:v>0.6074562</c:v>
                </c:pt>
                <c:pt idx="360">
                  <c:v>0.7338462</c:v>
                </c:pt>
                <c:pt idx="361">
                  <c:v>0.9449708</c:v>
                </c:pt>
                <c:pt idx="362">
                  <c:v>0.2154652</c:v>
                </c:pt>
                <c:pt idx="363">
                  <c:v>-0.55582989999999999</c:v>
                </c:pt>
                <c:pt idx="364">
                  <c:v>4.7133969999999997E-2</c:v>
                </c:pt>
                <c:pt idx="365">
                  <c:v>0.1005991</c:v>
                </c:pt>
                <c:pt idx="366">
                  <c:v>-0.87081509999999995</c:v>
                </c:pt>
                <c:pt idx="367">
                  <c:v>-0.81668839999999998</c:v>
                </c:pt>
                <c:pt idx="368">
                  <c:v>-0.26587729999999998</c:v>
                </c:pt>
                <c:pt idx="369">
                  <c:v>-0.208704</c:v>
                </c:pt>
                <c:pt idx="370">
                  <c:v>0.47440139999999997</c:v>
                </c:pt>
                <c:pt idx="371">
                  <c:v>1.254</c:v>
                </c:pt>
                <c:pt idx="372">
                  <c:v>0.83362760000000002</c:v>
                </c:pt>
                <c:pt idx="373">
                  <c:v>0.14432600000000001</c:v>
                </c:pt>
                <c:pt idx="374">
                  <c:v>0.44628129999999999</c:v>
                </c:pt>
                <c:pt idx="375">
                  <c:v>1.177996</c:v>
                </c:pt>
                <c:pt idx="376">
                  <c:v>0.82208420000000004</c:v>
                </c:pt>
                <c:pt idx="377">
                  <c:v>-0.11095389999999999</c:v>
                </c:pt>
                <c:pt idx="378">
                  <c:v>-0.240707</c:v>
                </c:pt>
                <c:pt idx="379">
                  <c:v>-0.36771680000000001</c:v>
                </c:pt>
                <c:pt idx="380">
                  <c:v>-0.72076079999999998</c:v>
                </c:pt>
                <c:pt idx="381">
                  <c:v>-0.13842009999999999</c:v>
                </c:pt>
                <c:pt idx="382">
                  <c:v>0.17407230000000001</c:v>
                </c:pt>
                <c:pt idx="383">
                  <c:v>-0.75160579999999999</c:v>
                </c:pt>
                <c:pt idx="384">
                  <c:v>-1.1208640000000001</c:v>
                </c:pt>
                <c:pt idx="385">
                  <c:v>-0.53987059999999998</c:v>
                </c:pt>
                <c:pt idx="386">
                  <c:v>-0.14842340000000001</c:v>
                </c:pt>
                <c:pt idx="387">
                  <c:v>-0.15053320000000001</c:v>
                </c:pt>
                <c:pt idx="388">
                  <c:v>-0.1002697</c:v>
                </c:pt>
                <c:pt idx="389">
                  <c:v>0.26454870000000003</c:v>
                </c:pt>
                <c:pt idx="390">
                  <c:v>0.75232089999999996</c:v>
                </c:pt>
                <c:pt idx="391">
                  <c:v>0.7174893</c:v>
                </c:pt>
                <c:pt idx="392">
                  <c:v>-1.0309839999999999</c:v>
                </c:pt>
                <c:pt idx="393">
                  <c:v>-3.2273100000000001</c:v>
                </c:pt>
                <c:pt idx="394">
                  <c:v>-2.6365440000000002</c:v>
                </c:pt>
                <c:pt idx="395">
                  <c:v>-0.49104639999999999</c:v>
                </c:pt>
                <c:pt idx="396">
                  <c:v>-0.65195460000000005</c:v>
                </c:pt>
                <c:pt idx="397">
                  <c:v>-1.6922790000000001</c:v>
                </c:pt>
                <c:pt idx="398">
                  <c:v>-0.36374770000000001</c:v>
                </c:pt>
                <c:pt idx="399">
                  <c:v>1.1069530000000001</c:v>
                </c:pt>
                <c:pt idx="400">
                  <c:v>0.58960129999999999</c:v>
                </c:pt>
                <c:pt idx="401">
                  <c:v>-0.16512460000000001</c:v>
                </c:pt>
                <c:pt idx="402">
                  <c:v>7.3319900000000003E-4</c:v>
                </c:pt>
                <c:pt idx="403">
                  <c:v>0.16700219999999999</c:v>
                </c:pt>
                <c:pt idx="404">
                  <c:v>-0.77106039999999998</c:v>
                </c:pt>
                <c:pt idx="405">
                  <c:v>-1.480518</c:v>
                </c:pt>
                <c:pt idx="406">
                  <c:v>-0.85648230000000003</c:v>
                </c:pt>
                <c:pt idx="407">
                  <c:v>-0.83039269999999998</c:v>
                </c:pt>
                <c:pt idx="408">
                  <c:v>-2.05484</c:v>
                </c:pt>
                <c:pt idx="409">
                  <c:v>-1.810338</c:v>
                </c:pt>
                <c:pt idx="410">
                  <c:v>3.6712229999999998E-2</c:v>
                </c:pt>
                <c:pt idx="411">
                  <c:v>-2.219033E-3</c:v>
                </c:pt>
                <c:pt idx="412">
                  <c:v>-1.0039769999999999</c:v>
                </c:pt>
                <c:pt idx="413">
                  <c:v>0.40188279999999998</c:v>
                </c:pt>
                <c:pt idx="414">
                  <c:v>2.529369</c:v>
                </c:pt>
                <c:pt idx="415">
                  <c:v>2.4044379999999999</c:v>
                </c:pt>
                <c:pt idx="416">
                  <c:v>1.4742500000000001</c:v>
                </c:pt>
                <c:pt idx="417">
                  <c:v>1.9305190000000001</c:v>
                </c:pt>
                <c:pt idx="418">
                  <c:v>2.331817</c:v>
                </c:pt>
                <c:pt idx="419">
                  <c:v>1.4172199999999999</c:v>
                </c:pt>
                <c:pt idx="420">
                  <c:v>-9.9583989999999997E-3</c:v>
                </c:pt>
                <c:pt idx="421">
                  <c:v>-0.71169649999999995</c:v>
                </c:pt>
                <c:pt idx="422">
                  <c:v>1.865443E-2</c:v>
                </c:pt>
                <c:pt idx="423">
                  <c:v>7.5976779999999994E-2</c:v>
                </c:pt>
                <c:pt idx="424">
                  <c:v>-1.2864800000000001</c:v>
                </c:pt>
                <c:pt idx="425">
                  <c:v>-0.94421180000000005</c:v>
                </c:pt>
                <c:pt idx="426">
                  <c:v>0.20090430000000001</c:v>
                </c:pt>
                <c:pt idx="427">
                  <c:v>-0.24213399999999999</c:v>
                </c:pt>
                <c:pt idx="428">
                  <c:v>0.50227169999999999</c:v>
                </c:pt>
                <c:pt idx="429">
                  <c:v>1.951846</c:v>
                </c:pt>
                <c:pt idx="430">
                  <c:v>0.84155380000000002</c:v>
                </c:pt>
                <c:pt idx="431">
                  <c:v>-0.39293159999999999</c:v>
                </c:pt>
                <c:pt idx="432">
                  <c:v>0.35931639999999998</c:v>
                </c:pt>
                <c:pt idx="433">
                  <c:v>1.5807800000000001</c:v>
                </c:pt>
                <c:pt idx="434">
                  <c:v>2.2044480000000002</c:v>
                </c:pt>
                <c:pt idx="435">
                  <c:v>1.778897</c:v>
                </c:pt>
                <c:pt idx="436">
                  <c:v>1.044197</c:v>
                </c:pt>
                <c:pt idx="437">
                  <c:v>0.88290429999999998</c:v>
                </c:pt>
                <c:pt idx="438">
                  <c:v>0.73787829999999999</c:v>
                </c:pt>
                <c:pt idx="439">
                  <c:v>0.29640149999999998</c:v>
                </c:pt>
                <c:pt idx="440">
                  <c:v>-8.3077620000000005E-2</c:v>
                </c:pt>
                <c:pt idx="441">
                  <c:v>0.13393749999999999</c:v>
                </c:pt>
                <c:pt idx="442">
                  <c:v>0.75893180000000005</c:v>
                </c:pt>
                <c:pt idx="443">
                  <c:v>0.50552549999999996</c:v>
                </c:pt>
                <c:pt idx="444">
                  <c:v>-2.3902690000000001E-2</c:v>
                </c:pt>
                <c:pt idx="445">
                  <c:v>1.1080410000000001</c:v>
                </c:pt>
                <c:pt idx="446">
                  <c:v>1.818648</c:v>
                </c:pt>
                <c:pt idx="447">
                  <c:v>-0.173765</c:v>
                </c:pt>
                <c:pt idx="448">
                  <c:v>-1.3077529999999999</c:v>
                </c:pt>
                <c:pt idx="449">
                  <c:v>6.6108819999999999E-2</c:v>
                </c:pt>
                <c:pt idx="450">
                  <c:v>0.80379199999999995</c:v>
                </c:pt>
                <c:pt idx="451">
                  <c:v>0.9298746</c:v>
                </c:pt>
                <c:pt idx="452">
                  <c:v>1.648693</c:v>
                </c:pt>
                <c:pt idx="453">
                  <c:v>1.4911449999999999</c:v>
                </c:pt>
                <c:pt idx="454">
                  <c:v>0.1230416</c:v>
                </c:pt>
                <c:pt idx="455">
                  <c:v>-1.1460900000000001</c:v>
                </c:pt>
                <c:pt idx="456">
                  <c:v>-1.661673</c:v>
                </c:pt>
                <c:pt idx="457">
                  <c:v>-1.2345900000000001</c:v>
                </c:pt>
                <c:pt idx="458">
                  <c:v>-0.53603920000000005</c:v>
                </c:pt>
                <c:pt idx="459">
                  <c:v>-1.162155</c:v>
                </c:pt>
                <c:pt idx="460">
                  <c:v>-2.5299990000000001</c:v>
                </c:pt>
                <c:pt idx="461">
                  <c:v>-2.2456230000000001</c:v>
                </c:pt>
                <c:pt idx="462">
                  <c:v>-0.56219439999999998</c:v>
                </c:pt>
                <c:pt idx="463">
                  <c:v>0.70340290000000005</c:v>
                </c:pt>
                <c:pt idx="464">
                  <c:v>1.377175</c:v>
                </c:pt>
                <c:pt idx="465">
                  <c:v>1.1948570000000001</c:v>
                </c:pt>
                <c:pt idx="466">
                  <c:v>-8.3127689999999994E-3</c:v>
                </c:pt>
                <c:pt idx="467">
                  <c:v>-0.96994040000000004</c:v>
                </c:pt>
                <c:pt idx="468">
                  <c:v>-0.74935419999999997</c:v>
                </c:pt>
                <c:pt idx="469">
                  <c:v>0.1754299</c:v>
                </c:pt>
                <c:pt idx="470">
                  <c:v>1.1290990000000001</c:v>
                </c:pt>
                <c:pt idx="471">
                  <c:v>1.6413610000000001</c:v>
                </c:pt>
                <c:pt idx="472">
                  <c:v>0.75898239999999995</c:v>
                </c:pt>
                <c:pt idx="473">
                  <c:v>-0.17158799999999999</c:v>
                </c:pt>
                <c:pt idx="474">
                  <c:v>0.29978139999999998</c:v>
                </c:pt>
                <c:pt idx="475">
                  <c:v>0.40659139999999999</c:v>
                </c:pt>
                <c:pt idx="476">
                  <c:v>-0.49822660000000002</c:v>
                </c:pt>
                <c:pt idx="477">
                  <c:v>-1.0948009999999999</c:v>
                </c:pt>
                <c:pt idx="478">
                  <c:v>-0.40588999999999997</c:v>
                </c:pt>
                <c:pt idx="479">
                  <c:v>0.77815469999999998</c:v>
                </c:pt>
                <c:pt idx="480">
                  <c:v>0.89384620000000004</c:v>
                </c:pt>
                <c:pt idx="481">
                  <c:v>0.39466390000000001</c:v>
                </c:pt>
                <c:pt idx="482">
                  <c:v>0.16874649999999999</c:v>
                </c:pt>
                <c:pt idx="483">
                  <c:v>-0.2386095</c:v>
                </c:pt>
                <c:pt idx="484">
                  <c:v>-0.71313260000000001</c:v>
                </c:pt>
                <c:pt idx="485">
                  <c:v>4.5574730000000001E-2</c:v>
                </c:pt>
                <c:pt idx="486">
                  <c:v>0.98125189999999995</c:v>
                </c:pt>
                <c:pt idx="487">
                  <c:v>-8.7303610000000004E-2</c:v>
                </c:pt>
                <c:pt idx="488">
                  <c:v>-0.86513709999999999</c:v>
                </c:pt>
                <c:pt idx="489">
                  <c:v>0.43530669999999999</c:v>
                </c:pt>
                <c:pt idx="490">
                  <c:v>0.91949579999999997</c:v>
                </c:pt>
                <c:pt idx="491">
                  <c:v>-2.6343620000000002E-2</c:v>
                </c:pt>
                <c:pt idx="492">
                  <c:v>-0.58090470000000005</c:v>
                </c:pt>
                <c:pt idx="493">
                  <c:v>-0.72552139999999998</c:v>
                </c:pt>
                <c:pt idx="494">
                  <c:v>-0.55207600000000001</c:v>
                </c:pt>
                <c:pt idx="495">
                  <c:v>-1.137065E-2</c:v>
                </c:pt>
                <c:pt idx="496">
                  <c:v>0.25844240000000002</c:v>
                </c:pt>
                <c:pt idx="497">
                  <c:v>0.56064449999999999</c:v>
                </c:pt>
                <c:pt idx="498">
                  <c:v>1.6130150000000001</c:v>
                </c:pt>
                <c:pt idx="499">
                  <c:v>1.8767130000000001</c:v>
                </c:pt>
                <c:pt idx="500">
                  <c:v>0.67521030000000004</c:v>
                </c:pt>
                <c:pt idx="501">
                  <c:v>0.13991310000000001</c:v>
                </c:pt>
                <c:pt idx="502">
                  <c:v>3.257268E-2</c:v>
                </c:pt>
                <c:pt idx="503">
                  <c:v>-0.42637809999999998</c:v>
                </c:pt>
                <c:pt idx="504">
                  <c:v>-0.17068120000000001</c:v>
                </c:pt>
                <c:pt idx="505">
                  <c:v>2.5798209999999999E-2</c:v>
                </c:pt>
                <c:pt idx="506">
                  <c:v>-0.39583570000000001</c:v>
                </c:pt>
                <c:pt idx="507">
                  <c:v>-0.4794445</c:v>
                </c:pt>
                <c:pt idx="508">
                  <c:v>-0.30900680000000003</c:v>
                </c:pt>
                <c:pt idx="509">
                  <c:v>-0.42680479999999998</c:v>
                </c:pt>
                <c:pt idx="510">
                  <c:v>-0.38090309999999999</c:v>
                </c:pt>
                <c:pt idx="511">
                  <c:v>-0.10807070000000001</c:v>
                </c:pt>
                <c:pt idx="512">
                  <c:v>-0.54469749999999995</c:v>
                </c:pt>
                <c:pt idx="513">
                  <c:v>-0.77551879999999995</c:v>
                </c:pt>
                <c:pt idx="514">
                  <c:v>-0.15140709999999999</c:v>
                </c:pt>
                <c:pt idx="515">
                  <c:v>-8.7132879999999996E-3</c:v>
                </c:pt>
                <c:pt idx="516">
                  <c:v>-0.15400939999999999</c:v>
                </c:pt>
                <c:pt idx="517">
                  <c:v>0.21493329999999999</c:v>
                </c:pt>
                <c:pt idx="518">
                  <c:v>0.4766282</c:v>
                </c:pt>
                <c:pt idx="519">
                  <c:v>-0.119154</c:v>
                </c:pt>
                <c:pt idx="520">
                  <c:v>-0.38073590000000002</c:v>
                </c:pt>
                <c:pt idx="521">
                  <c:v>0.38940279999999999</c:v>
                </c:pt>
                <c:pt idx="522">
                  <c:v>0.84561489999999995</c:v>
                </c:pt>
                <c:pt idx="523">
                  <c:v>1.136107</c:v>
                </c:pt>
                <c:pt idx="524">
                  <c:v>1.0354909999999999</c:v>
                </c:pt>
                <c:pt idx="525">
                  <c:v>1.1652239999999999E-2</c:v>
                </c:pt>
                <c:pt idx="526">
                  <c:v>-0.45190180000000002</c:v>
                </c:pt>
                <c:pt idx="527">
                  <c:v>8.7752590000000005E-2</c:v>
                </c:pt>
                <c:pt idx="528">
                  <c:v>1.2066140000000001</c:v>
                </c:pt>
                <c:pt idx="529">
                  <c:v>2.2332730000000001</c:v>
                </c:pt>
                <c:pt idx="530">
                  <c:v>1.764869</c:v>
                </c:pt>
                <c:pt idx="531">
                  <c:v>-3.3969249999999999E-2</c:v>
                </c:pt>
                <c:pt idx="532">
                  <c:v>-1.4223570000000001</c:v>
                </c:pt>
                <c:pt idx="533">
                  <c:v>-1.5280629999999999</c:v>
                </c:pt>
                <c:pt idx="534">
                  <c:v>-1.111675</c:v>
                </c:pt>
                <c:pt idx="535">
                  <c:v>-1.3526009999999999</c:v>
                </c:pt>
                <c:pt idx="536">
                  <c:v>-1.895902</c:v>
                </c:pt>
                <c:pt idx="537">
                  <c:v>-1.1920519999999999</c:v>
                </c:pt>
                <c:pt idx="538">
                  <c:v>0.36579420000000001</c:v>
                </c:pt>
                <c:pt idx="539">
                  <c:v>1.132566</c:v>
                </c:pt>
                <c:pt idx="540">
                  <c:v>1.37869</c:v>
                </c:pt>
                <c:pt idx="541">
                  <c:v>1.756964</c:v>
                </c:pt>
                <c:pt idx="542">
                  <c:v>1.851386</c:v>
                </c:pt>
                <c:pt idx="543">
                  <c:v>1.0947450000000001</c:v>
                </c:pt>
                <c:pt idx="544">
                  <c:v>-0.34376430000000002</c:v>
                </c:pt>
                <c:pt idx="545">
                  <c:v>-0.95977469999999998</c:v>
                </c:pt>
                <c:pt idx="546">
                  <c:v>-0.73623910000000004</c:v>
                </c:pt>
                <c:pt idx="547">
                  <c:v>-0.66161499999999995</c:v>
                </c:pt>
                <c:pt idx="548">
                  <c:v>-0.21129819999999999</c:v>
                </c:pt>
                <c:pt idx="549">
                  <c:v>0.12655530000000001</c:v>
                </c:pt>
                <c:pt idx="550">
                  <c:v>-0.59562930000000003</c:v>
                </c:pt>
                <c:pt idx="551">
                  <c:v>-1.6792910000000001</c:v>
                </c:pt>
                <c:pt idx="552">
                  <c:v>-1.726011</c:v>
                </c:pt>
                <c:pt idx="553">
                  <c:v>-0.72215560000000001</c:v>
                </c:pt>
                <c:pt idx="554">
                  <c:v>-0.7817769</c:v>
                </c:pt>
                <c:pt idx="555">
                  <c:v>-2.282845</c:v>
                </c:pt>
                <c:pt idx="556">
                  <c:v>-2.7321330000000001</c:v>
                </c:pt>
                <c:pt idx="557">
                  <c:v>-1.080862</c:v>
                </c:pt>
                <c:pt idx="558">
                  <c:v>0.73695659999999996</c:v>
                </c:pt>
                <c:pt idx="559">
                  <c:v>0.82842550000000004</c:v>
                </c:pt>
                <c:pt idx="560">
                  <c:v>0.1829124</c:v>
                </c:pt>
                <c:pt idx="561">
                  <c:v>0.35603380000000001</c:v>
                </c:pt>
                <c:pt idx="562">
                  <c:v>0.78649939999999996</c:v>
                </c:pt>
                <c:pt idx="563">
                  <c:v>1.1532530000000001</c:v>
                </c:pt>
                <c:pt idx="564">
                  <c:v>1.729921</c:v>
                </c:pt>
                <c:pt idx="565">
                  <c:v>1.624744</c:v>
                </c:pt>
                <c:pt idx="566">
                  <c:v>0.3889109</c:v>
                </c:pt>
                <c:pt idx="567">
                  <c:v>-0.595109</c:v>
                </c:pt>
                <c:pt idx="568">
                  <c:v>-0.1497734</c:v>
                </c:pt>
                <c:pt idx="569">
                  <c:v>1.035153</c:v>
                </c:pt>
              </c:numCache>
            </c:numRef>
          </c:xVal>
          <c:yVal>
            <c:numRef>
              <c:f>'HBM IV Curves Data'!$AM$5:$AM$574</c:f>
              <c:numCache>
                <c:formatCode>General</c:formatCode>
                <c:ptCount val="570"/>
                <c:pt idx="0">
                  <c:v>0.2949715</c:v>
                </c:pt>
                <c:pt idx="1">
                  <c:v>0.29317890000000002</c:v>
                </c:pt>
                <c:pt idx="2">
                  <c:v>0.28592909999999999</c:v>
                </c:pt>
                <c:pt idx="3">
                  <c:v>0.2793543</c:v>
                </c:pt>
                <c:pt idx="4">
                  <c:v>0.28143990000000002</c:v>
                </c:pt>
                <c:pt idx="5">
                  <c:v>0.29025810000000002</c:v>
                </c:pt>
                <c:pt idx="6">
                  <c:v>0.29660019999999998</c:v>
                </c:pt>
                <c:pt idx="7">
                  <c:v>0.29165020000000003</c:v>
                </c:pt>
                <c:pt idx="8">
                  <c:v>0.28259339999999999</c:v>
                </c:pt>
                <c:pt idx="9">
                  <c:v>0.2803872</c:v>
                </c:pt>
                <c:pt idx="10">
                  <c:v>0.28212549999999997</c:v>
                </c:pt>
                <c:pt idx="11">
                  <c:v>0.28009600000000001</c:v>
                </c:pt>
                <c:pt idx="12">
                  <c:v>0.27417000000000002</c:v>
                </c:pt>
                <c:pt idx="13">
                  <c:v>0.26789190000000002</c:v>
                </c:pt>
                <c:pt idx="14">
                  <c:v>0.2637024</c:v>
                </c:pt>
                <c:pt idx="15">
                  <c:v>0.26590380000000002</c:v>
                </c:pt>
                <c:pt idx="16">
                  <c:v>0.26826719999999998</c:v>
                </c:pt>
                <c:pt idx="17">
                  <c:v>0.2594824</c:v>
                </c:pt>
                <c:pt idx="18">
                  <c:v>0.24859780000000001</c:v>
                </c:pt>
                <c:pt idx="19">
                  <c:v>0.2481921</c:v>
                </c:pt>
                <c:pt idx="20">
                  <c:v>0.25623669999999998</c:v>
                </c:pt>
                <c:pt idx="21">
                  <c:v>0.26113750000000002</c:v>
                </c:pt>
                <c:pt idx="22">
                  <c:v>0.25846249999999998</c:v>
                </c:pt>
                <c:pt idx="23">
                  <c:v>0.26157340000000001</c:v>
                </c:pt>
                <c:pt idx="24">
                  <c:v>0.2651925</c:v>
                </c:pt>
                <c:pt idx="25">
                  <c:v>0.25450339999999999</c:v>
                </c:pt>
                <c:pt idx="26">
                  <c:v>0.24696090000000001</c:v>
                </c:pt>
                <c:pt idx="27">
                  <c:v>0.257268</c:v>
                </c:pt>
                <c:pt idx="28">
                  <c:v>0.2670806</c:v>
                </c:pt>
                <c:pt idx="29">
                  <c:v>0.25862289999999999</c:v>
                </c:pt>
                <c:pt idx="30">
                  <c:v>0.24431069999999999</c:v>
                </c:pt>
                <c:pt idx="31">
                  <c:v>0.24199190000000001</c:v>
                </c:pt>
                <c:pt idx="32">
                  <c:v>0.24586930000000001</c:v>
                </c:pt>
                <c:pt idx="33">
                  <c:v>0.24252119999999999</c:v>
                </c:pt>
                <c:pt idx="34">
                  <c:v>0.23711370000000001</c:v>
                </c:pt>
                <c:pt idx="35">
                  <c:v>0.24314150000000001</c:v>
                </c:pt>
                <c:pt idx="36">
                  <c:v>0.2477097</c:v>
                </c:pt>
                <c:pt idx="37">
                  <c:v>0.24058479999999999</c:v>
                </c:pt>
                <c:pt idx="38">
                  <c:v>0.23854449999999999</c:v>
                </c:pt>
                <c:pt idx="39">
                  <c:v>0.24470749999999999</c:v>
                </c:pt>
                <c:pt idx="40">
                  <c:v>0.25083879999999997</c:v>
                </c:pt>
                <c:pt idx="41">
                  <c:v>0.24978349999999999</c:v>
                </c:pt>
                <c:pt idx="42">
                  <c:v>0.24149190000000001</c:v>
                </c:pt>
                <c:pt idx="43">
                  <c:v>0.23604810000000001</c:v>
                </c:pt>
                <c:pt idx="44">
                  <c:v>0.2287652</c:v>
                </c:pt>
                <c:pt idx="45">
                  <c:v>0.2200829</c:v>
                </c:pt>
                <c:pt idx="46">
                  <c:v>0.2261282</c:v>
                </c:pt>
                <c:pt idx="47">
                  <c:v>0.23700080000000001</c:v>
                </c:pt>
                <c:pt idx="48">
                  <c:v>0.23073659999999999</c:v>
                </c:pt>
                <c:pt idx="49">
                  <c:v>0.2195452</c:v>
                </c:pt>
                <c:pt idx="50">
                  <c:v>0.2209332</c:v>
                </c:pt>
                <c:pt idx="51">
                  <c:v>0.22502710000000001</c:v>
                </c:pt>
                <c:pt idx="52">
                  <c:v>0.22785939999999999</c:v>
                </c:pt>
                <c:pt idx="53">
                  <c:v>0.22823550000000001</c:v>
                </c:pt>
                <c:pt idx="54">
                  <c:v>0.21486920000000001</c:v>
                </c:pt>
                <c:pt idx="55">
                  <c:v>0.20136760000000001</c:v>
                </c:pt>
                <c:pt idx="56">
                  <c:v>0.20585300000000001</c:v>
                </c:pt>
                <c:pt idx="57">
                  <c:v>0.2170079</c:v>
                </c:pt>
                <c:pt idx="58">
                  <c:v>0.2218977</c:v>
                </c:pt>
                <c:pt idx="59">
                  <c:v>0.22348399999999999</c:v>
                </c:pt>
                <c:pt idx="60">
                  <c:v>0.22144559999999999</c:v>
                </c:pt>
                <c:pt idx="61">
                  <c:v>0.21391450000000001</c:v>
                </c:pt>
                <c:pt idx="62">
                  <c:v>0.2084135</c:v>
                </c:pt>
                <c:pt idx="63">
                  <c:v>0.20516480000000001</c:v>
                </c:pt>
                <c:pt idx="64">
                  <c:v>0.2079714</c:v>
                </c:pt>
                <c:pt idx="65">
                  <c:v>0.21677350000000001</c:v>
                </c:pt>
                <c:pt idx="66">
                  <c:v>0.21581900000000001</c:v>
                </c:pt>
                <c:pt idx="67">
                  <c:v>0.2130563</c:v>
                </c:pt>
                <c:pt idx="68">
                  <c:v>0.21637690000000001</c:v>
                </c:pt>
                <c:pt idx="69">
                  <c:v>0.2111529</c:v>
                </c:pt>
                <c:pt idx="70">
                  <c:v>0.20097190000000001</c:v>
                </c:pt>
                <c:pt idx="71">
                  <c:v>0.20299990000000001</c:v>
                </c:pt>
                <c:pt idx="72">
                  <c:v>0.21180860000000001</c:v>
                </c:pt>
                <c:pt idx="73">
                  <c:v>0.20706540000000001</c:v>
                </c:pt>
                <c:pt idx="74">
                  <c:v>0.1943513</c:v>
                </c:pt>
                <c:pt idx="75">
                  <c:v>0.191834</c:v>
                </c:pt>
                <c:pt idx="76">
                  <c:v>0.19185669999999999</c:v>
                </c:pt>
                <c:pt idx="77">
                  <c:v>0.1828196</c:v>
                </c:pt>
                <c:pt idx="78">
                  <c:v>0.17259360000000001</c:v>
                </c:pt>
                <c:pt idx="79">
                  <c:v>0.17432590000000001</c:v>
                </c:pt>
                <c:pt idx="80">
                  <c:v>0.18611730000000001</c:v>
                </c:pt>
                <c:pt idx="81">
                  <c:v>0.18991810000000001</c:v>
                </c:pt>
                <c:pt idx="82">
                  <c:v>0.17908550000000001</c:v>
                </c:pt>
                <c:pt idx="83">
                  <c:v>0.16935700000000001</c:v>
                </c:pt>
                <c:pt idx="84">
                  <c:v>0.17166799999999999</c:v>
                </c:pt>
                <c:pt idx="85">
                  <c:v>0.17818809999999999</c:v>
                </c:pt>
                <c:pt idx="86">
                  <c:v>0.18071499999999999</c:v>
                </c:pt>
                <c:pt idx="87">
                  <c:v>0.18015030000000001</c:v>
                </c:pt>
                <c:pt idx="88">
                  <c:v>0.1819346</c:v>
                </c:pt>
                <c:pt idx="89">
                  <c:v>0.1816323</c:v>
                </c:pt>
                <c:pt idx="90">
                  <c:v>0.1730228</c:v>
                </c:pt>
                <c:pt idx="91">
                  <c:v>0.17118920000000001</c:v>
                </c:pt>
                <c:pt idx="92">
                  <c:v>0.17972350000000001</c:v>
                </c:pt>
                <c:pt idx="93">
                  <c:v>0.18196019999999999</c:v>
                </c:pt>
                <c:pt idx="94">
                  <c:v>0.17760799999999999</c:v>
                </c:pt>
                <c:pt idx="95">
                  <c:v>0.17812130000000001</c:v>
                </c:pt>
                <c:pt idx="96">
                  <c:v>0.1866903</c:v>
                </c:pt>
                <c:pt idx="97">
                  <c:v>0.1918841</c:v>
                </c:pt>
                <c:pt idx="98">
                  <c:v>0.1813864</c:v>
                </c:pt>
                <c:pt idx="99">
                  <c:v>0.1655401</c:v>
                </c:pt>
                <c:pt idx="100">
                  <c:v>0.16063350000000001</c:v>
                </c:pt>
                <c:pt idx="101">
                  <c:v>0.161464</c:v>
                </c:pt>
                <c:pt idx="102">
                  <c:v>0.15770999999999999</c:v>
                </c:pt>
                <c:pt idx="103">
                  <c:v>0.1585433</c:v>
                </c:pt>
                <c:pt idx="104">
                  <c:v>0.17066039999999999</c:v>
                </c:pt>
                <c:pt idx="105">
                  <c:v>0.17529429999999999</c:v>
                </c:pt>
                <c:pt idx="106">
                  <c:v>0.1653995</c:v>
                </c:pt>
                <c:pt idx="107">
                  <c:v>0.15565799999999999</c:v>
                </c:pt>
                <c:pt idx="108">
                  <c:v>0.1494433</c:v>
                </c:pt>
                <c:pt idx="109">
                  <c:v>0.14763799999999999</c:v>
                </c:pt>
                <c:pt idx="110">
                  <c:v>0.15728210000000001</c:v>
                </c:pt>
                <c:pt idx="111">
                  <c:v>0.16571250000000001</c:v>
                </c:pt>
                <c:pt idx="112">
                  <c:v>0.15650620000000001</c:v>
                </c:pt>
                <c:pt idx="113">
                  <c:v>0.1432157</c:v>
                </c:pt>
                <c:pt idx="114">
                  <c:v>0.13663980000000001</c:v>
                </c:pt>
                <c:pt idx="115">
                  <c:v>0.1354419</c:v>
                </c:pt>
                <c:pt idx="116">
                  <c:v>0.14152300000000001</c:v>
                </c:pt>
                <c:pt idx="117">
                  <c:v>0.1421876</c:v>
                </c:pt>
                <c:pt idx="118">
                  <c:v>0.13512289999999999</c:v>
                </c:pt>
                <c:pt idx="119">
                  <c:v>0.13933719999999999</c:v>
                </c:pt>
                <c:pt idx="120">
                  <c:v>0.15045990000000001</c:v>
                </c:pt>
                <c:pt idx="121">
                  <c:v>0.14515919999999999</c:v>
                </c:pt>
                <c:pt idx="122">
                  <c:v>0.1322323</c:v>
                </c:pt>
                <c:pt idx="123">
                  <c:v>0.13405700000000001</c:v>
                </c:pt>
                <c:pt idx="124">
                  <c:v>0.14101140000000001</c:v>
                </c:pt>
                <c:pt idx="125">
                  <c:v>0.13567319999999999</c:v>
                </c:pt>
                <c:pt idx="126">
                  <c:v>0.12399209999999999</c:v>
                </c:pt>
                <c:pt idx="127">
                  <c:v>0.1310983</c:v>
                </c:pt>
                <c:pt idx="128">
                  <c:v>0.15133240000000001</c:v>
                </c:pt>
                <c:pt idx="129">
                  <c:v>0.14581820000000001</c:v>
                </c:pt>
                <c:pt idx="130">
                  <c:v>0.1209307</c:v>
                </c:pt>
                <c:pt idx="131">
                  <c:v>0.1137843</c:v>
                </c:pt>
                <c:pt idx="132">
                  <c:v>0.12551570000000001</c:v>
                </c:pt>
                <c:pt idx="133">
                  <c:v>0.13246910000000001</c:v>
                </c:pt>
                <c:pt idx="134">
                  <c:v>0.1267133</c:v>
                </c:pt>
                <c:pt idx="135">
                  <c:v>0.1224611</c:v>
                </c:pt>
                <c:pt idx="136">
                  <c:v>0.1235021</c:v>
                </c:pt>
                <c:pt idx="137">
                  <c:v>0.1196498</c:v>
                </c:pt>
                <c:pt idx="138">
                  <c:v>0.1173685</c:v>
                </c:pt>
                <c:pt idx="139">
                  <c:v>0.1224416</c:v>
                </c:pt>
                <c:pt idx="140">
                  <c:v>0.12597159999999999</c:v>
                </c:pt>
                <c:pt idx="141">
                  <c:v>0.130575</c:v>
                </c:pt>
                <c:pt idx="142">
                  <c:v>0.1347737</c:v>
                </c:pt>
                <c:pt idx="143">
                  <c:v>0.12673309999999999</c:v>
                </c:pt>
                <c:pt idx="144">
                  <c:v>0.1109681</c:v>
                </c:pt>
                <c:pt idx="145">
                  <c:v>9.76659E-2</c:v>
                </c:pt>
                <c:pt idx="146">
                  <c:v>9.540303E-2</c:v>
                </c:pt>
                <c:pt idx="147">
                  <c:v>0.105536</c:v>
                </c:pt>
                <c:pt idx="148">
                  <c:v>0.11288040000000001</c:v>
                </c:pt>
                <c:pt idx="149">
                  <c:v>0.1072372</c:v>
                </c:pt>
                <c:pt idx="150">
                  <c:v>9.9431800000000001E-2</c:v>
                </c:pt>
                <c:pt idx="151">
                  <c:v>0.1037608</c:v>
                </c:pt>
                <c:pt idx="152">
                  <c:v>0.1135309</c:v>
                </c:pt>
                <c:pt idx="153">
                  <c:v>0.11536780000000001</c:v>
                </c:pt>
                <c:pt idx="154">
                  <c:v>0.1107935</c:v>
                </c:pt>
                <c:pt idx="155">
                  <c:v>0.1076091</c:v>
                </c:pt>
                <c:pt idx="156">
                  <c:v>0.10413939999999999</c:v>
                </c:pt>
                <c:pt idx="157">
                  <c:v>9.3176480000000006E-2</c:v>
                </c:pt>
                <c:pt idx="158">
                  <c:v>8.1546160000000006E-2</c:v>
                </c:pt>
                <c:pt idx="159">
                  <c:v>8.265219E-2</c:v>
                </c:pt>
                <c:pt idx="160">
                  <c:v>9.698408E-2</c:v>
                </c:pt>
                <c:pt idx="161">
                  <c:v>0.11321929999999999</c:v>
                </c:pt>
                <c:pt idx="162">
                  <c:v>0.11867750000000001</c:v>
                </c:pt>
                <c:pt idx="163">
                  <c:v>0.1161652</c:v>
                </c:pt>
                <c:pt idx="164">
                  <c:v>0.11844789999999999</c:v>
                </c:pt>
                <c:pt idx="165">
                  <c:v>0.11903279999999999</c:v>
                </c:pt>
                <c:pt idx="166">
                  <c:v>0.1052859</c:v>
                </c:pt>
                <c:pt idx="167">
                  <c:v>8.9292579999999996E-2</c:v>
                </c:pt>
                <c:pt idx="168">
                  <c:v>8.7890579999999996E-2</c:v>
                </c:pt>
                <c:pt idx="169">
                  <c:v>8.870923E-2</c:v>
                </c:pt>
                <c:pt idx="170">
                  <c:v>7.8254219999999999E-2</c:v>
                </c:pt>
                <c:pt idx="171">
                  <c:v>8.0318749999999994E-2</c:v>
                </c:pt>
                <c:pt idx="172">
                  <c:v>9.9202799999999994E-2</c:v>
                </c:pt>
                <c:pt idx="173">
                  <c:v>9.58595E-2</c:v>
                </c:pt>
                <c:pt idx="174">
                  <c:v>7.4111850000000007E-2</c:v>
                </c:pt>
                <c:pt idx="175">
                  <c:v>7.2663450000000004E-2</c:v>
                </c:pt>
                <c:pt idx="176">
                  <c:v>8.6924920000000003E-2</c:v>
                </c:pt>
                <c:pt idx="177">
                  <c:v>9.5261369999999998E-2</c:v>
                </c:pt>
                <c:pt idx="178">
                  <c:v>9.6482739999999997E-2</c:v>
                </c:pt>
                <c:pt idx="179">
                  <c:v>9.3086719999999998E-2</c:v>
                </c:pt>
                <c:pt idx="180">
                  <c:v>8.9553179999999996E-2</c:v>
                </c:pt>
                <c:pt idx="181">
                  <c:v>9.0896900000000003E-2</c:v>
                </c:pt>
                <c:pt idx="182">
                  <c:v>9.2217729999999998E-2</c:v>
                </c:pt>
                <c:pt idx="183">
                  <c:v>9.0443469999999998E-2</c:v>
                </c:pt>
                <c:pt idx="184">
                  <c:v>8.9752360000000003E-2</c:v>
                </c:pt>
                <c:pt idx="185">
                  <c:v>9.0586879999999995E-2</c:v>
                </c:pt>
                <c:pt idx="186">
                  <c:v>8.7949109999999997E-2</c:v>
                </c:pt>
                <c:pt idx="187">
                  <c:v>8.2321439999999996E-2</c:v>
                </c:pt>
                <c:pt idx="188">
                  <c:v>8.4445389999999995E-2</c:v>
                </c:pt>
                <c:pt idx="189">
                  <c:v>8.9557540000000005E-2</c:v>
                </c:pt>
                <c:pt idx="190">
                  <c:v>8.3142540000000001E-2</c:v>
                </c:pt>
                <c:pt idx="191">
                  <c:v>7.8073749999999997E-2</c:v>
                </c:pt>
                <c:pt idx="192">
                  <c:v>8.9298119999999995E-2</c:v>
                </c:pt>
                <c:pt idx="193">
                  <c:v>9.6350779999999997E-2</c:v>
                </c:pt>
                <c:pt idx="194">
                  <c:v>7.9846550000000002E-2</c:v>
                </c:pt>
                <c:pt idx="195">
                  <c:v>6.2607910000000003E-2</c:v>
                </c:pt>
                <c:pt idx="196">
                  <c:v>6.5050380000000005E-2</c:v>
                </c:pt>
                <c:pt idx="197">
                  <c:v>7.3464979999999999E-2</c:v>
                </c:pt>
                <c:pt idx="198">
                  <c:v>8.1933779999999998E-2</c:v>
                </c:pt>
                <c:pt idx="199">
                  <c:v>8.9744920000000006E-2</c:v>
                </c:pt>
                <c:pt idx="200">
                  <c:v>8.2178669999999995E-2</c:v>
                </c:pt>
                <c:pt idx="201">
                  <c:v>6.409107E-2</c:v>
                </c:pt>
                <c:pt idx="202">
                  <c:v>5.962071E-2</c:v>
                </c:pt>
                <c:pt idx="203">
                  <c:v>7.4736060000000007E-2</c:v>
                </c:pt>
                <c:pt idx="204">
                  <c:v>8.6456820000000004E-2</c:v>
                </c:pt>
                <c:pt idx="205">
                  <c:v>7.4456240000000007E-2</c:v>
                </c:pt>
                <c:pt idx="206">
                  <c:v>5.6991140000000003E-2</c:v>
                </c:pt>
                <c:pt idx="207">
                  <c:v>5.9705559999999998E-2</c:v>
                </c:pt>
                <c:pt idx="208">
                  <c:v>7.3772180000000007E-2</c:v>
                </c:pt>
                <c:pt idx="209">
                  <c:v>7.982388E-2</c:v>
                </c:pt>
                <c:pt idx="210">
                  <c:v>7.8936850000000003E-2</c:v>
                </c:pt>
                <c:pt idx="211">
                  <c:v>7.6503870000000002E-2</c:v>
                </c:pt>
                <c:pt idx="212">
                  <c:v>6.5296220000000002E-2</c:v>
                </c:pt>
                <c:pt idx="213">
                  <c:v>4.5768499999999997E-2</c:v>
                </c:pt>
                <c:pt idx="214">
                  <c:v>3.7408770000000001E-2</c:v>
                </c:pt>
                <c:pt idx="215">
                  <c:v>4.9387760000000003E-2</c:v>
                </c:pt>
                <c:pt idx="216">
                  <c:v>6.5477519999999997E-2</c:v>
                </c:pt>
                <c:pt idx="217">
                  <c:v>7.0991310000000002E-2</c:v>
                </c:pt>
                <c:pt idx="218">
                  <c:v>6.8665920000000005E-2</c:v>
                </c:pt>
                <c:pt idx="219">
                  <c:v>6.8995689999999998E-2</c:v>
                </c:pt>
                <c:pt idx="220">
                  <c:v>7.2521939999999993E-2</c:v>
                </c:pt>
                <c:pt idx="221">
                  <c:v>7.3269799999999996E-2</c:v>
                </c:pt>
                <c:pt idx="222">
                  <c:v>7.0443069999999997E-2</c:v>
                </c:pt>
                <c:pt idx="223">
                  <c:v>6.6066280000000005E-2</c:v>
                </c:pt>
                <c:pt idx="224">
                  <c:v>6.9349190000000005E-2</c:v>
                </c:pt>
                <c:pt idx="225">
                  <c:v>7.9502169999999997E-2</c:v>
                </c:pt>
                <c:pt idx="226">
                  <c:v>7.9781290000000005E-2</c:v>
                </c:pt>
                <c:pt idx="227">
                  <c:v>6.9226179999999998E-2</c:v>
                </c:pt>
                <c:pt idx="228">
                  <c:v>6.2348569999999999E-2</c:v>
                </c:pt>
                <c:pt idx="229">
                  <c:v>5.659289E-2</c:v>
                </c:pt>
                <c:pt idx="230">
                  <c:v>4.9364440000000002E-2</c:v>
                </c:pt>
                <c:pt idx="231">
                  <c:v>6.1717769999999998E-2</c:v>
                </c:pt>
                <c:pt idx="232">
                  <c:v>7.9018980000000003E-2</c:v>
                </c:pt>
                <c:pt idx="233">
                  <c:v>5.9980060000000002E-2</c:v>
                </c:pt>
                <c:pt idx="234">
                  <c:v>2.4721590000000002E-2</c:v>
                </c:pt>
                <c:pt idx="235">
                  <c:v>2.1276E-2</c:v>
                </c:pt>
                <c:pt idx="236">
                  <c:v>4.6363120000000001E-2</c:v>
                </c:pt>
                <c:pt idx="237">
                  <c:v>6.00317E-2</c:v>
                </c:pt>
                <c:pt idx="238">
                  <c:v>5.3339610000000003E-2</c:v>
                </c:pt>
                <c:pt idx="239">
                  <c:v>5.5037580000000003E-2</c:v>
                </c:pt>
                <c:pt idx="240">
                  <c:v>6.4383860000000001E-2</c:v>
                </c:pt>
                <c:pt idx="241">
                  <c:v>5.7523310000000001E-2</c:v>
                </c:pt>
                <c:pt idx="242">
                  <c:v>4.6961540000000003E-2</c:v>
                </c:pt>
                <c:pt idx="243">
                  <c:v>5.1648859999999998E-2</c:v>
                </c:pt>
                <c:pt idx="244">
                  <c:v>5.9830769999999998E-2</c:v>
                </c:pt>
                <c:pt idx="245">
                  <c:v>6.0778430000000001E-2</c:v>
                </c:pt>
                <c:pt idx="246">
                  <c:v>5.5982549999999999E-2</c:v>
                </c:pt>
                <c:pt idx="247">
                  <c:v>4.8204450000000003E-2</c:v>
                </c:pt>
                <c:pt idx="248">
                  <c:v>4.2649779999999998E-2</c:v>
                </c:pt>
                <c:pt idx="249">
                  <c:v>4.4170109999999999E-2</c:v>
                </c:pt>
                <c:pt idx="250">
                  <c:v>4.8419829999999997E-2</c:v>
                </c:pt>
                <c:pt idx="251">
                  <c:v>4.8604399999999999E-2</c:v>
                </c:pt>
                <c:pt idx="252">
                  <c:v>5.3382279999999997E-2</c:v>
                </c:pt>
                <c:pt idx="253">
                  <c:v>6.4046980000000003E-2</c:v>
                </c:pt>
                <c:pt idx="254">
                  <c:v>6.2088810000000001E-2</c:v>
                </c:pt>
                <c:pt idx="255">
                  <c:v>4.7395470000000002E-2</c:v>
                </c:pt>
                <c:pt idx="256">
                  <c:v>4.3857930000000003E-2</c:v>
                </c:pt>
                <c:pt idx="257">
                  <c:v>5.501201E-2</c:v>
                </c:pt>
                <c:pt idx="258">
                  <c:v>5.8526960000000003E-2</c:v>
                </c:pt>
                <c:pt idx="259">
                  <c:v>5.2876409999999999E-2</c:v>
                </c:pt>
                <c:pt idx="260">
                  <c:v>4.8271509999999997E-2</c:v>
                </c:pt>
                <c:pt idx="261">
                  <c:v>3.9039650000000002E-2</c:v>
                </c:pt>
                <c:pt idx="262">
                  <c:v>3.4807280000000003E-2</c:v>
                </c:pt>
                <c:pt idx="263">
                  <c:v>4.4347650000000002E-2</c:v>
                </c:pt>
                <c:pt idx="264">
                  <c:v>4.8011690000000003E-2</c:v>
                </c:pt>
                <c:pt idx="265">
                  <c:v>4.3815369999999999E-2</c:v>
                </c:pt>
                <c:pt idx="266">
                  <c:v>4.1220029999999998E-2</c:v>
                </c:pt>
                <c:pt idx="267">
                  <c:v>3.9122209999999998E-2</c:v>
                </c:pt>
                <c:pt idx="268">
                  <c:v>4.9149110000000003E-2</c:v>
                </c:pt>
                <c:pt idx="269">
                  <c:v>6.5356639999999994E-2</c:v>
                </c:pt>
                <c:pt idx="270">
                  <c:v>6.2944509999999995E-2</c:v>
                </c:pt>
                <c:pt idx="271">
                  <c:v>4.8995179999999999E-2</c:v>
                </c:pt>
                <c:pt idx="272">
                  <c:v>4.4081879999999997E-2</c:v>
                </c:pt>
                <c:pt idx="273">
                  <c:v>4.2701839999999998E-2</c:v>
                </c:pt>
                <c:pt idx="274">
                  <c:v>3.5499389999999999E-2</c:v>
                </c:pt>
                <c:pt idx="275">
                  <c:v>3.593474E-2</c:v>
                </c:pt>
                <c:pt idx="276">
                  <c:v>4.6558460000000003E-2</c:v>
                </c:pt>
                <c:pt idx="277">
                  <c:v>4.0087820000000003E-2</c:v>
                </c:pt>
                <c:pt idx="278">
                  <c:v>2.0771339999999999E-2</c:v>
                </c:pt>
                <c:pt idx="279">
                  <c:v>2.707443E-2</c:v>
                </c:pt>
                <c:pt idx="280">
                  <c:v>4.7543530000000001E-2</c:v>
                </c:pt>
                <c:pt idx="281">
                  <c:v>5.1393660000000001E-2</c:v>
                </c:pt>
                <c:pt idx="282">
                  <c:v>4.7963079999999998E-2</c:v>
                </c:pt>
                <c:pt idx="283">
                  <c:v>4.5642240000000001E-2</c:v>
                </c:pt>
                <c:pt idx="284">
                  <c:v>4.2512540000000001E-2</c:v>
                </c:pt>
                <c:pt idx="285">
                  <c:v>3.5406359999999998E-2</c:v>
                </c:pt>
                <c:pt idx="286">
                  <c:v>2.359934E-2</c:v>
                </c:pt>
                <c:pt idx="287">
                  <c:v>2.4413509999999999E-2</c:v>
                </c:pt>
                <c:pt idx="288">
                  <c:v>3.9801330000000003E-2</c:v>
                </c:pt>
                <c:pt idx="289">
                  <c:v>4.5251319999999998E-2</c:v>
                </c:pt>
                <c:pt idx="290">
                  <c:v>3.7034350000000001E-2</c:v>
                </c:pt>
                <c:pt idx="291">
                  <c:v>3.5128439999999997E-2</c:v>
                </c:pt>
                <c:pt idx="292">
                  <c:v>3.875932E-2</c:v>
                </c:pt>
                <c:pt idx="293">
                  <c:v>3.677573E-2</c:v>
                </c:pt>
                <c:pt idx="294">
                  <c:v>3.6074599999999998E-2</c:v>
                </c:pt>
                <c:pt idx="295">
                  <c:v>4.1734519999999997E-2</c:v>
                </c:pt>
                <c:pt idx="296">
                  <c:v>4.9528410000000002E-2</c:v>
                </c:pt>
                <c:pt idx="297">
                  <c:v>4.9599209999999998E-2</c:v>
                </c:pt>
                <c:pt idx="298">
                  <c:v>4.3393290000000001E-2</c:v>
                </c:pt>
                <c:pt idx="299">
                  <c:v>4.2385699999999998E-2</c:v>
                </c:pt>
                <c:pt idx="300">
                  <c:v>4.0126879999999997E-2</c:v>
                </c:pt>
                <c:pt idx="301">
                  <c:v>2.8261979999999999E-2</c:v>
                </c:pt>
                <c:pt idx="302">
                  <c:v>1.671299E-2</c:v>
                </c:pt>
                <c:pt idx="303">
                  <c:v>2.189646E-2</c:v>
                </c:pt>
                <c:pt idx="304">
                  <c:v>3.2292729999999999E-2</c:v>
                </c:pt>
                <c:pt idx="305">
                  <c:v>2.080568E-2</c:v>
                </c:pt>
                <c:pt idx="306">
                  <c:v>2.4218899999999999E-3</c:v>
                </c:pt>
                <c:pt idx="307">
                  <c:v>1.2621790000000001E-2</c:v>
                </c:pt>
                <c:pt idx="308">
                  <c:v>3.8638060000000002E-2</c:v>
                </c:pt>
                <c:pt idx="309">
                  <c:v>4.1973650000000001E-2</c:v>
                </c:pt>
                <c:pt idx="310">
                  <c:v>2.7785689999999998E-2</c:v>
                </c:pt>
                <c:pt idx="311">
                  <c:v>2.4390780000000001E-2</c:v>
                </c:pt>
                <c:pt idx="312">
                  <c:v>3.0485180000000001E-2</c:v>
                </c:pt>
                <c:pt idx="313">
                  <c:v>2.55534E-2</c:v>
                </c:pt>
                <c:pt idx="314">
                  <c:v>7.8185779999999996E-3</c:v>
                </c:pt>
                <c:pt idx="315">
                  <c:v>-2.497754E-3</c:v>
                </c:pt>
                <c:pt idx="316">
                  <c:v>9.5712239999999997E-3</c:v>
                </c:pt>
                <c:pt idx="317">
                  <c:v>3.1073949999999999E-2</c:v>
                </c:pt>
                <c:pt idx="318">
                  <c:v>3.6247380000000003E-2</c:v>
                </c:pt>
                <c:pt idx="319">
                  <c:v>3.3497440000000003E-2</c:v>
                </c:pt>
                <c:pt idx="320">
                  <c:v>4.2007490000000001E-2</c:v>
                </c:pt>
                <c:pt idx="321">
                  <c:v>4.6715800000000002E-2</c:v>
                </c:pt>
                <c:pt idx="322">
                  <c:v>3.6770740000000003E-2</c:v>
                </c:pt>
                <c:pt idx="323">
                  <c:v>2.5657050000000001E-2</c:v>
                </c:pt>
                <c:pt idx="324">
                  <c:v>1.9584270000000001E-2</c:v>
                </c:pt>
                <c:pt idx="325">
                  <c:v>1.8058459999999998E-2</c:v>
                </c:pt>
                <c:pt idx="326">
                  <c:v>2.6188469999999998E-2</c:v>
                </c:pt>
                <c:pt idx="327">
                  <c:v>3.7702090000000001E-2</c:v>
                </c:pt>
                <c:pt idx="328">
                  <c:v>3.9840380000000002E-2</c:v>
                </c:pt>
                <c:pt idx="329">
                  <c:v>3.5409259999999998E-2</c:v>
                </c:pt>
                <c:pt idx="330">
                  <c:v>3.111891E-2</c:v>
                </c:pt>
                <c:pt idx="331">
                  <c:v>3.0942049999999999E-2</c:v>
                </c:pt>
                <c:pt idx="332">
                  <c:v>2.7936039999999999E-2</c:v>
                </c:pt>
                <c:pt idx="333">
                  <c:v>1.139539E-2</c:v>
                </c:pt>
                <c:pt idx="334">
                  <c:v>1.2099820000000001E-3</c:v>
                </c:pt>
                <c:pt idx="335">
                  <c:v>1.239292E-2</c:v>
                </c:pt>
                <c:pt idx="336">
                  <c:v>2.5895359999999999E-2</c:v>
                </c:pt>
                <c:pt idx="337">
                  <c:v>2.7444010000000001E-2</c:v>
                </c:pt>
                <c:pt idx="338">
                  <c:v>2.274545E-2</c:v>
                </c:pt>
                <c:pt idx="339">
                  <c:v>1.948047E-2</c:v>
                </c:pt>
                <c:pt idx="340">
                  <c:v>1.6472009999999999E-2</c:v>
                </c:pt>
                <c:pt idx="341">
                  <c:v>1.621061E-2</c:v>
                </c:pt>
                <c:pt idx="342">
                  <c:v>2.0106720000000002E-2</c:v>
                </c:pt>
                <c:pt idx="343">
                  <c:v>2.2507409999999999E-2</c:v>
                </c:pt>
                <c:pt idx="344">
                  <c:v>2.6183689999999999E-2</c:v>
                </c:pt>
                <c:pt idx="345">
                  <c:v>3.085195E-2</c:v>
                </c:pt>
                <c:pt idx="346">
                  <c:v>2.9981020000000001E-2</c:v>
                </c:pt>
                <c:pt idx="347">
                  <c:v>2.8709439999999999E-2</c:v>
                </c:pt>
                <c:pt idx="348">
                  <c:v>3.2549429999999997E-2</c:v>
                </c:pt>
                <c:pt idx="349">
                  <c:v>3.2936220000000002E-2</c:v>
                </c:pt>
                <c:pt idx="350">
                  <c:v>2.8242349999999999E-2</c:v>
                </c:pt>
                <c:pt idx="351">
                  <c:v>2.6527459999999999E-2</c:v>
                </c:pt>
                <c:pt idx="352">
                  <c:v>2.1861909999999998E-2</c:v>
                </c:pt>
                <c:pt idx="353">
                  <c:v>1.347106E-2</c:v>
                </c:pt>
                <c:pt idx="354">
                  <c:v>1.0743529999999999E-2</c:v>
                </c:pt>
                <c:pt idx="355">
                  <c:v>1.196613E-2</c:v>
                </c:pt>
                <c:pt idx="356">
                  <c:v>1.6386040000000001E-2</c:v>
                </c:pt>
                <c:pt idx="357">
                  <c:v>1.982107E-2</c:v>
                </c:pt>
                <c:pt idx="358">
                  <c:v>1.6702709999999999E-2</c:v>
                </c:pt>
                <c:pt idx="359">
                  <c:v>1.5834029999999999E-2</c:v>
                </c:pt>
                <c:pt idx="360">
                  <c:v>1.8098309999999999E-2</c:v>
                </c:pt>
                <c:pt idx="361">
                  <c:v>1.251884E-2</c:v>
                </c:pt>
                <c:pt idx="362">
                  <c:v>4.3671969999999997E-3</c:v>
                </c:pt>
                <c:pt idx="363">
                  <c:v>9.9112790000000003E-3</c:v>
                </c:pt>
                <c:pt idx="364">
                  <c:v>2.0478880000000001E-2</c:v>
                </c:pt>
                <c:pt idx="365">
                  <c:v>1.911038E-2</c:v>
                </c:pt>
                <c:pt idx="366">
                  <c:v>1.668787E-2</c:v>
                </c:pt>
                <c:pt idx="367">
                  <c:v>2.235912E-2</c:v>
                </c:pt>
                <c:pt idx="368">
                  <c:v>2.7061990000000001E-2</c:v>
                </c:pt>
                <c:pt idx="369">
                  <c:v>2.4660069999999999E-2</c:v>
                </c:pt>
                <c:pt idx="370">
                  <c:v>1.6112399999999999E-2</c:v>
                </c:pt>
                <c:pt idx="371">
                  <c:v>8.5374140000000001E-3</c:v>
                </c:pt>
                <c:pt idx="372">
                  <c:v>6.4206519999999998E-3</c:v>
                </c:pt>
                <c:pt idx="373">
                  <c:v>7.7367709999999999E-3</c:v>
                </c:pt>
                <c:pt idx="374">
                  <c:v>1.263477E-2</c:v>
                </c:pt>
                <c:pt idx="375">
                  <c:v>1.846478E-2</c:v>
                </c:pt>
                <c:pt idx="376">
                  <c:v>1.733525E-2</c:v>
                </c:pt>
                <c:pt idx="377">
                  <c:v>8.7798800000000003E-3</c:v>
                </c:pt>
                <c:pt idx="378">
                  <c:v>5.2636250000000001E-3</c:v>
                </c:pt>
                <c:pt idx="379">
                  <c:v>1.4147420000000001E-2</c:v>
                </c:pt>
                <c:pt idx="380">
                  <c:v>2.0384039999999999E-2</c:v>
                </c:pt>
                <c:pt idx="381">
                  <c:v>9.6722720000000009E-3</c:v>
                </c:pt>
                <c:pt idx="382">
                  <c:v>1.2406769999999999E-3</c:v>
                </c:pt>
                <c:pt idx="383">
                  <c:v>1.458534E-2</c:v>
                </c:pt>
                <c:pt idx="384">
                  <c:v>3.0533569999999999E-2</c:v>
                </c:pt>
                <c:pt idx="385">
                  <c:v>3.0721430000000001E-2</c:v>
                </c:pt>
                <c:pt idx="386">
                  <c:v>2.042913E-2</c:v>
                </c:pt>
                <c:pt idx="387">
                  <c:v>1.5463080000000001E-2</c:v>
                </c:pt>
                <c:pt idx="388">
                  <c:v>2.6355199999999999E-2</c:v>
                </c:pt>
                <c:pt idx="389">
                  <c:v>3.3618950000000002E-2</c:v>
                </c:pt>
                <c:pt idx="390">
                  <c:v>2.3106580000000002E-2</c:v>
                </c:pt>
                <c:pt idx="391">
                  <c:v>1.1461529999999999E-2</c:v>
                </c:pt>
                <c:pt idx="392">
                  <c:v>1.172667E-2</c:v>
                </c:pt>
                <c:pt idx="393">
                  <c:v>2.4564869999999999E-2</c:v>
                </c:pt>
                <c:pt idx="394">
                  <c:v>3.532946E-2</c:v>
                </c:pt>
                <c:pt idx="395">
                  <c:v>3.0740460000000001E-2</c:v>
                </c:pt>
                <c:pt idx="396">
                  <c:v>2.28433E-2</c:v>
                </c:pt>
                <c:pt idx="397">
                  <c:v>2.2275969999999999E-2</c:v>
                </c:pt>
                <c:pt idx="398">
                  <c:v>2.4681129999999999E-2</c:v>
                </c:pt>
                <c:pt idx="399">
                  <c:v>2.630907E-2</c:v>
                </c:pt>
                <c:pt idx="400">
                  <c:v>2.351112E-2</c:v>
                </c:pt>
                <c:pt idx="401">
                  <c:v>1.411813E-2</c:v>
                </c:pt>
                <c:pt idx="402">
                  <c:v>9.5457690000000008E-3</c:v>
                </c:pt>
                <c:pt idx="403">
                  <c:v>1.373708E-2</c:v>
                </c:pt>
                <c:pt idx="404">
                  <c:v>1.8199509999999999E-2</c:v>
                </c:pt>
                <c:pt idx="405">
                  <c:v>2.29334E-2</c:v>
                </c:pt>
                <c:pt idx="406">
                  <c:v>2.2869339999999998E-2</c:v>
                </c:pt>
                <c:pt idx="407">
                  <c:v>1.9182970000000001E-2</c:v>
                </c:pt>
                <c:pt idx="408">
                  <c:v>2.2987489999999999E-2</c:v>
                </c:pt>
                <c:pt idx="409">
                  <c:v>2.573052E-2</c:v>
                </c:pt>
                <c:pt idx="410">
                  <c:v>1.760569E-2</c:v>
                </c:pt>
                <c:pt idx="411">
                  <c:v>1.058154E-2</c:v>
                </c:pt>
                <c:pt idx="412">
                  <c:v>1.5420700000000001E-2</c:v>
                </c:pt>
                <c:pt idx="413">
                  <c:v>2.1604769999999999E-2</c:v>
                </c:pt>
                <c:pt idx="414">
                  <c:v>1.80955E-2</c:v>
                </c:pt>
                <c:pt idx="415">
                  <c:v>1.38873E-2</c:v>
                </c:pt>
                <c:pt idx="416">
                  <c:v>1.7323089999999999E-2</c:v>
                </c:pt>
                <c:pt idx="417">
                  <c:v>1.427789E-2</c:v>
                </c:pt>
                <c:pt idx="418">
                  <c:v>-6.8099969999999997E-4</c:v>
                </c:pt>
                <c:pt idx="419">
                  <c:v>-4.2309879999999998E-3</c:v>
                </c:pt>
                <c:pt idx="420">
                  <c:v>2.4742169999999999E-3</c:v>
                </c:pt>
                <c:pt idx="421">
                  <c:v>-2.2735670000000002E-3</c:v>
                </c:pt>
                <c:pt idx="422">
                  <c:v>-7.8499510000000008E-3</c:v>
                </c:pt>
                <c:pt idx="423">
                  <c:v>-4.1795729999999998E-3</c:v>
                </c:pt>
                <c:pt idx="424">
                  <c:v>3.2006449999999998E-3</c:v>
                </c:pt>
                <c:pt idx="425">
                  <c:v>1.1194890000000001E-2</c:v>
                </c:pt>
                <c:pt idx="426">
                  <c:v>5.0563459999999998E-3</c:v>
                </c:pt>
                <c:pt idx="427">
                  <c:v>-3.506042E-3</c:v>
                </c:pt>
                <c:pt idx="428">
                  <c:v>9.6232469999999997E-3</c:v>
                </c:pt>
                <c:pt idx="429">
                  <c:v>1.721845E-2</c:v>
                </c:pt>
                <c:pt idx="430">
                  <c:v>5.8400250000000004E-3</c:v>
                </c:pt>
                <c:pt idx="431">
                  <c:v>3.18914E-3</c:v>
                </c:pt>
                <c:pt idx="432">
                  <c:v>1.198683E-2</c:v>
                </c:pt>
                <c:pt idx="433">
                  <c:v>1.690204E-2</c:v>
                </c:pt>
                <c:pt idx="434">
                  <c:v>1.441573E-2</c:v>
                </c:pt>
                <c:pt idx="435">
                  <c:v>1.187764E-2</c:v>
                </c:pt>
                <c:pt idx="436">
                  <c:v>9.2512730000000008E-3</c:v>
                </c:pt>
                <c:pt idx="437">
                  <c:v>-3.1317379999999998E-3</c:v>
                </c:pt>
                <c:pt idx="438">
                  <c:v>-1.15768E-2</c:v>
                </c:pt>
                <c:pt idx="439">
                  <c:v>6.9232530000000003E-4</c:v>
                </c:pt>
                <c:pt idx="440">
                  <c:v>1.5089180000000001E-2</c:v>
                </c:pt>
                <c:pt idx="441">
                  <c:v>1.3300569999999999E-2</c:v>
                </c:pt>
                <c:pt idx="442">
                  <c:v>9.1233589999999993E-3</c:v>
                </c:pt>
                <c:pt idx="443">
                  <c:v>2.1330669999999999E-2</c:v>
                </c:pt>
                <c:pt idx="444">
                  <c:v>3.7953300000000002E-2</c:v>
                </c:pt>
                <c:pt idx="445">
                  <c:v>2.6175339999999998E-2</c:v>
                </c:pt>
                <c:pt idx="446">
                  <c:v>-2.4245769999999998E-3</c:v>
                </c:pt>
                <c:pt idx="447">
                  <c:v>-3.2476990000000002E-4</c:v>
                </c:pt>
                <c:pt idx="448">
                  <c:v>2.1827550000000001E-2</c:v>
                </c:pt>
                <c:pt idx="449">
                  <c:v>2.5788660000000001E-2</c:v>
                </c:pt>
                <c:pt idx="450">
                  <c:v>1.690759E-2</c:v>
                </c:pt>
                <c:pt idx="451">
                  <c:v>1.4581800000000001E-2</c:v>
                </c:pt>
                <c:pt idx="452">
                  <c:v>1.80733E-2</c:v>
                </c:pt>
                <c:pt idx="453">
                  <c:v>9.5859889999999996E-3</c:v>
                </c:pt>
                <c:pt idx="454">
                  <c:v>-1.183808E-4</c:v>
                </c:pt>
                <c:pt idx="455">
                  <c:v>8.8052370000000005E-3</c:v>
                </c:pt>
                <c:pt idx="456">
                  <c:v>1.7165280000000002E-2</c:v>
                </c:pt>
                <c:pt idx="457">
                  <c:v>1.522629E-2</c:v>
                </c:pt>
                <c:pt idx="458">
                  <c:v>9.5678180000000005E-3</c:v>
                </c:pt>
                <c:pt idx="459">
                  <c:v>6.6269709999999997E-3</c:v>
                </c:pt>
                <c:pt idx="460">
                  <c:v>1.8283009999999999E-2</c:v>
                </c:pt>
                <c:pt idx="461">
                  <c:v>3.0363049999999999E-2</c:v>
                </c:pt>
                <c:pt idx="462">
                  <c:v>2.2262270000000001E-2</c:v>
                </c:pt>
                <c:pt idx="463">
                  <c:v>7.0791099999999996E-3</c:v>
                </c:pt>
                <c:pt idx="464">
                  <c:v>3.30088E-3</c:v>
                </c:pt>
                <c:pt idx="465">
                  <c:v>3.3409249999999998E-3</c:v>
                </c:pt>
                <c:pt idx="466">
                  <c:v>-5.3384669999999995E-4</c:v>
                </c:pt>
                <c:pt idx="467">
                  <c:v>1.2229560000000001E-3</c:v>
                </c:pt>
                <c:pt idx="468">
                  <c:v>5.8894070000000001E-3</c:v>
                </c:pt>
                <c:pt idx="469">
                  <c:v>3.9665610000000004E-3</c:v>
                </c:pt>
                <c:pt idx="470">
                  <c:v>4.1491749999999997E-3</c:v>
                </c:pt>
                <c:pt idx="471">
                  <c:v>4.1028760000000001E-3</c:v>
                </c:pt>
                <c:pt idx="472">
                  <c:v>-6.9363339999999997E-3</c:v>
                </c:pt>
                <c:pt idx="473">
                  <c:v>-8.2827979999999992E-3</c:v>
                </c:pt>
                <c:pt idx="474">
                  <c:v>7.7667109999999999E-3</c:v>
                </c:pt>
                <c:pt idx="475">
                  <c:v>1.657204E-2</c:v>
                </c:pt>
                <c:pt idx="476">
                  <c:v>1.531735E-2</c:v>
                </c:pt>
                <c:pt idx="477">
                  <c:v>1.6654240000000001E-2</c:v>
                </c:pt>
                <c:pt idx="478">
                  <c:v>2.1552769999999999E-2</c:v>
                </c:pt>
                <c:pt idx="479">
                  <c:v>2.4056299999999999E-2</c:v>
                </c:pt>
                <c:pt idx="480">
                  <c:v>2.3040339999999999E-2</c:v>
                </c:pt>
                <c:pt idx="481">
                  <c:v>2.1057530000000001E-2</c:v>
                </c:pt>
                <c:pt idx="482">
                  <c:v>1.7835239999999999E-2</c:v>
                </c:pt>
                <c:pt idx="483">
                  <c:v>1.7027359999999998E-2</c:v>
                </c:pt>
                <c:pt idx="484">
                  <c:v>1.8248650000000002E-2</c:v>
                </c:pt>
                <c:pt idx="485">
                  <c:v>1.301916E-2</c:v>
                </c:pt>
                <c:pt idx="486">
                  <c:v>1.467922E-3</c:v>
                </c:pt>
                <c:pt idx="487">
                  <c:v>-3.2462390000000002E-3</c:v>
                </c:pt>
                <c:pt idx="488">
                  <c:v>7.4255909999999996E-3</c:v>
                </c:pt>
                <c:pt idx="489">
                  <c:v>1.787188E-2</c:v>
                </c:pt>
                <c:pt idx="490">
                  <c:v>1.201488E-2</c:v>
                </c:pt>
                <c:pt idx="491">
                  <c:v>5.122064E-3</c:v>
                </c:pt>
                <c:pt idx="492">
                  <c:v>9.7736899999999998E-3</c:v>
                </c:pt>
                <c:pt idx="493">
                  <c:v>1.017504E-2</c:v>
                </c:pt>
                <c:pt idx="494">
                  <c:v>9.5210469999999997E-4</c:v>
                </c:pt>
                <c:pt idx="495">
                  <c:v>-1.9411859999999999E-3</c:v>
                </c:pt>
                <c:pt idx="496">
                  <c:v>2.290828E-3</c:v>
                </c:pt>
                <c:pt idx="497">
                  <c:v>1.191665E-3</c:v>
                </c:pt>
                <c:pt idx="498">
                  <c:v>-5.5117819999999998E-3</c:v>
                </c:pt>
                <c:pt idx="499">
                  <c:v>-8.1503449999999998E-3</c:v>
                </c:pt>
                <c:pt idx="500">
                  <c:v>1.960458E-3</c:v>
                </c:pt>
                <c:pt idx="501">
                  <c:v>1.4096340000000001E-2</c:v>
                </c:pt>
                <c:pt idx="502">
                  <c:v>1.454269E-2</c:v>
                </c:pt>
                <c:pt idx="503">
                  <c:v>1.42255E-2</c:v>
                </c:pt>
                <c:pt idx="504">
                  <c:v>1.5827890000000001E-2</c:v>
                </c:pt>
                <c:pt idx="505">
                  <c:v>7.3494739999999999E-3</c:v>
                </c:pt>
                <c:pt idx="506">
                  <c:v>-4.062785E-4</c:v>
                </c:pt>
                <c:pt idx="507">
                  <c:v>7.0420600000000002E-3</c:v>
                </c:pt>
                <c:pt idx="508">
                  <c:v>1.542554E-2</c:v>
                </c:pt>
                <c:pt idx="509">
                  <c:v>9.9685269999999996E-3</c:v>
                </c:pt>
                <c:pt idx="510">
                  <c:v>6.5734069999999996E-5</c:v>
                </c:pt>
                <c:pt idx="511">
                  <c:v>1.111494E-3</c:v>
                </c:pt>
                <c:pt idx="512">
                  <c:v>7.8809789999999998E-3</c:v>
                </c:pt>
                <c:pt idx="513">
                  <c:v>4.9044290000000001E-3</c:v>
                </c:pt>
                <c:pt idx="514">
                  <c:v>1.5022410000000001E-3</c:v>
                </c:pt>
                <c:pt idx="515">
                  <c:v>1.1325989999999999E-2</c:v>
                </c:pt>
                <c:pt idx="516">
                  <c:v>1.5365439999999999E-2</c:v>
                </c:pt>
                <c:pt idx="517">
                  <c:v>4.2868630000000001E-3</c:v>
                </c:pt>
                <c:pt idx="518">
                  <c:v>1.234946E-3</c:v>
                </c:pt>
                <c:pt idx="519">
                  <c:v>7.9418739999999998E-3</c:v>
                </c:pt>
                <c:pt idx="520">
                  <c:v>1.3253940000000001E-2</c:v>
                </c:pt>
                <c:pt idx="521">
                  <c:v>1.760256E-2</c:v>
                </c:pt>
                <c:pt idx="522">
                  <c:v>1.281181E-2</c:v>
                </c:pt>
                <c:pt idx="523">
                  <c:v>-5.3061120000000002E-4</c:v>
                </c:pt>
                <c:pt idx="524">
                  <c:v>-4.3870209999999996E-3</c:v>
                </c:pt>
                <c:pt idx="525">
                  <c:v>8.6490939999999995E-3</c:v>
                </c:pt>
                <c:pt idx="526">
                  <c:v>2.0878230000000001E-2</c:v>
                </c:pt>
                <c:pt idx="527">
                  <c:v>1.8393119999999999E-2</c:v>
                </c:pt>
                <c:pt idx="528">
                  <c:v>8.0445929999999992E-3</c:v>
                </c:pt>
                <c:pt idx="529">
                  <c:v>-7.0852190000000002E-3</c:v>
                </c:pt>
                <c:pt idx="530">
                  <c:v>-1.7183739999999999E-2</c:v>
                </c:pt>
                <c:pt idx="531">
                  <c:v>-5.7661370000000002E-3</c:v>
                </c:pt>
                <c:pt idx="532">
                  <c:v>1.4563899999999999E-2</c:v>
                </c:pt>
                <c:pt idx="533">
                  <c:v>1.9980100000000001E-2</c:v>
                </c:pt>
                <c:pt idx="534">
                  <c:v>1.400555E-2</c:v>
                </c:pt>
                <c:pt idx="535">
                  <c:v>1.290082E-2</c:v>
                </c:pt>
                <c:pt idx="536">
                  <c:v>2.0373499999999999E-2</c:v>
                </c:pt>
                <c:pt idx="537">
                  <c:v>2.526544E-2</c:v>
                </c:pt>
                <c:pt idx="538">
                  <c:v>1.6195580000000001E-2</c:v>
                </c:pt>
                <c:pt idx="539">
                  <c:v>5.8999079999999997E-3</c:v>
                </c:pt>
                <c:pt idx="540">
                  <c:v>7.8708470000000003E-3</c:v>
                </c:pt>
                <c:pt idx="541">
                  <c:v>7.5199250000000002E-3</c:v>
                </c:pt>
                <c:pt idx="542">
                  <c:v>-1.492389E-3</c:v>
                </c:pt>
                <c:pt idx="543">
                  <c:v>-5.9467700000000005E-4</c:v>
                </c:pt>
                <c:pt idx="544">
                  <c:v>1.5709509999999999E-2</c:v>
                </c:pt>
                <c:pt idx="545">
                  <c:v>2.9809459999999999E-2</c:v>
                </c:pt>
                <c:pt idx="546">
                  <c:v>3.1418450000000001E-2</c:v>
                </c:pt>
                <c:pt idx="547">
                  <c:v>2.6677300000000001E-2</c:v>
                </c:pt>
                <c:pt idx="548">
                  <c:v>1.486587E-2</c:v>
                </c:pt>
                <c:pt idx="549">
                  <c:v>-4.177872E-3</c:v>
                </c:pt>
                <c:pt idx="550">
                  <c:v>-8.4599589999999995E-3</c:v>
                </c:pt>
                <c:pt idx="551">
                  <c:v>8.0842550000000003E-3</c:v>
                </c:pt>
                <c:pt idx="552">
                  <c:v>1.915186E-2</c:v>
                </c:pt>
                <c:pt idx="553">
                  <c:v>1.0047510000000001E-2</c:v>
                </c:pt>
                <c:pt idx="554">
                  <c:v>-9.0617599999999997E-4</c:v>
                </c:pt>
                <c:pt idx="555">
                  <c:v>7.9973800000000001E-3</c:v>
                </c:pt>
                <c:pt idx="556">
                  <c:v>2.006113E-2</c:v>
                </c:pt>
                <c:pt idx="557">
                  <c:v>1.2590459999999999E-2</c:v>
                </c:pt>
                <c:pt idx="558">
                  <c:v>-1.3353320000000001E-3</c:v>
                </c:pt>
                <c:pt idx="559">
                  <c:v>-5.800805E-3</c:v>
                </c:pt>
                <c:pt idx="560">
                  <c:v>-2.5744180000000002E-3</c:v>
                </c:pt>
                <c:pt idx="561">
                  <c:v>-1.034779E-3</c:v>
                </c:pt>
                <c:pt idx="562">
                  <c:v>-4.3794840000000003E-3</c:v>
                </c:pt>
                <c:pt idx="563">
                  <c:v>-2.0390419999999999E-4</c:v>
                </c:pt>
                <c:pt idx="564">
                  <c:v>1.355864E-2</c:v>
                </c:pt>
                <c:pt idx="565">
                  <c:v>1.6759300000000001E-2</c:v>
                </c:pt>
                <c:pt idx="566">
                  <c:v>4.360704E-3</c:v>
                </c:pt>
                <c:pt idx="567">
                  <c:v>-1.732742E-3</c:v>
                </c:pt>
                <c:pt idx="568">
                  <c:v>6.2114409999999998E-3</c:v>
                </c:pt>
                <c:pt idx="569">
                  <c:v>6.9314850000000003E-3</c:v>
                </c:pt>
              </c:numCache>
            </c:numRef>
          </c:yVal>
          <c:smooth val="0"/>
        </c:ser>
        <c:ser>
          <c:idx val="19"/>
          <c:order val="19"/>
          <c:tx>
            <c:v>+500V (#20)</c:v>
          </c:tx>
          <c:spPr>
            <a:ln w="19050">
              <a:solidFill>
                <a:srgbClr val="0000FF"/>
              </a:solidFill>
            </a:ln>
          </c:spPr>
          <c:marker>
            <c:symbol val="none"/>
          </c:marker>
          <c:xVal>
            <c:numRef>
              <c:f>'HBM IV Curves Data'!$AN$5:$AN$574</c:f>
              <c:numCache>
                <c:formatCode>General</c:formatCode>
                <c:ptCount val="570"/>
                <c:pt idx="0">
                  <c:v>1.5257069999999999</c:v>
                </c:pt>
                <c:pt idx="1">
                  <c:v>1.4406270000000001</c:v>
                </c:pt>
                <c:pt idx="2">
                  <c:v>1.3679870000000001</c:v>
                </c:pt>
                <c:pt idx="3">
                  <c:v>0.72551670000000001</c:v>
                </c:pt>
                <c:pt idx="4">
                  <c:v>1.177271</c:v>
                </c:pt>
                <c:pt idx="5">
                  <c:v>1.135032</c:v>
                </c:pt>
                <c:pt idx="6">
                  <c:v>-0.62649529999999998</c:v>
                </c:pt>
                <c:pt idx="7">
                  <c:v>-1.5680719999999999</c:v>
                </c:pt>
                <c:pt idx="8">
                  <c:v>-0.60319840000000002</c:v>
                </c:pt>
                <c:pt idx="9">
                  <c:v>1.0468360000000001</c:v>
                </c:pt>
                <c:pt idx="10">
                  <c:v>1.7961819999999999</c:v>
                </c:pt>
                <c:pt idx="11">
                  <c:v>1.816106</c:v>
                </c:pt>
                <c:pt idx="12">
                  <c:v>1.5736349999999999</c:v>
                </c:pt>
                <c:pt idx="13">
                  <c:v>0.13460469999999999</c:v>
                </c:pt>
                <c:pt idx="14">
                  <c:v>-1.125173</c:v>
                </c:pt>
                <c:pt idx="15">
                  <c:v>-0.87872810000000001</c:v>
                </c:pt>
                <c:pt idx="16">
                  <c:v>-0.31450359999999999</c:v>
                </c:pt>
                <c:pt idx="17">
                  <c:v>0.4714006</c:v>
                </c:pt>
                <c:pt idx="18">
                  <c:v>1.3100750000000001</c:v>
                </c:pt>
                <c:pt idx="19">
                  <c:v>0.76401140000000001</c:v>
                </c:pt>
                <c:pt idx="20">
                  <c:v>-0.74352050000000003</c:v>
                </c:pt>
                <c:pt idx="21">
                  <c:v>-1.2984340000000001</c:v>
                </c:pt>
                <c:pt idx="22">
                  <c:v>-0.42573169999999999</c:v>
                </c:pt>
                <c:pt idx="23">
                  <c:v>0.68804069999999995</c:v>
                </c:pt>
                <c:pt idx="24">
                  <c:v>0.69469860000000005</c:v>
                </c:pt>
                <c:pt idx="25">
                  <c:v>-2.6405560000000002E-2</c:v>
                </c:pt>
                <c:pt idx="26">
                  <c:v>-0.2454577</c:v>
                </c:pt>
                <c:pt idx="27">
                  <c:v>0.37207309999999999</c:v>
                </c:pt>
                <c:pt idx="28">
                  <c:v>1.2623470000000001</c:v>
                </c:pt>
                <c:pt idx="29">
                  <c:v>1.688893</c:v>
                </c:pt>
                <c:pt idx="30">
                  <c:v>2.2091690000000002</c:v>
                </c:pt>
                <c:pt idx="31">
                  <c:v>2.3627189999999998</c:v>
                </c:pt>
                <c:pt idx="32">
                  <c:v>1.030764</c:v>
                </c:pt>
                <c:pt idx="33">
                  <c:v>0.74184930000000004</c:v>
                </c:pt>
                <c:pt idx="34">
                  <c:v>2.8793820000000001</c:v>
                </c:pt>
                <c:pt idx="35">
                  <c:v>3.636749</c:v>
                </c:pt>
                <c:pt idx="36">
                  <c:v>1.791504</c:v>
                </c:pt>
                <c:pt idx="37">
                  <c:v>0.8011568</c:v>
                </c:pt>
                <c:pt idx="38">
                  <c:v>1.4726189999999999</c:v>
                </c:pt>
                <c:pt idx="39">
                  <c:v>1.70645</c:v>
                </c:pt>
                <c:pt idx="40">
                  <c:v>1.246408</c:v>
                </c:pt>
                <c:pt idx="41">
                  <c:v>1.1435759999999999</c:v>
                </c:pt>
                <c:pt idx="42">
                  <c:v>1.1493990000000001</c:v>
                </c:pt>
                <c:pt idx="43">
                  <c:v>0.4223558</c:v>
                </c:pt>
                <c:pt idx="44">
                  <c:v>-0.80677149999999997</c:v>
                </c:pt>
                <c:pt idx="45">
                  <c:v>-0.98690880000000003</c:v>
                </c:pt>
                <c:pt idx="46">
                  <c:v>0.67517289999999996</c:v>
                </c:pt>
                <c:pt idx="47">
                  <c:v>2.040419</c:v>
                </c:pt>
                <c:pt idx="48">
                  <c:v>1.1500760000000001</c:v>
                </c:pt>
                <c:pt idx="49">
                  <c:v>-0.38382939999999999</c:v>
                </c:pt>
                <c:pt idx="50">
                  <c:v>-0.35438059999999999</c:v>
                </c:pt>
                <c:pt idx="51">
                  <c:v>0.83779239999999999</c:v>
                </c:pt>
                <c:pt idx="52">
                  <c:v>1.1395390000000001</c:v>
                </c:pt>
                <c:pt idx="53">
                  <c:v>0.33532430000000002</c:v>
                </c:pt>
                <c:pt idx="54">
                  <c:v>0.37781599999999999</c:v>
                </c:pt>
                <c:pt idx="55">
                  <c:v>1.3385130000000001</c:v>
                </c:pt>
                <c:pt idx="56">
                  <c:v>1.6838</c:v>
                </c:pt>
                <c:pt idx="57">
                  <c:v>0.94302350000000001</c:v>
                </c:pt>
                <c:pt idx="58">
                  <c:v>0.18083389999999999</c:v>
                </c:pt>
                <c:pt idx="59">
                  <c:v>-0.2240703</c:v>
                </c:pt>
                <c:pt idx="60">
                  <c:v>-0.8482229</c:v>
                </c:pt>
                <c:pt idx="61">
                  <c:v>-0.54970260000000004</c:v>
                </c:pt>
                <c:pt idx="62">
                  <c:v>1.6627790000000001E-3</c:v>
                </c:pt>
                <c:pt idx="63">
                  <c:v>-0.74551389999999995</c:v>
                </c:pt>
                <c:pt idx="64">
                  <c:v>-0.69363090000000005</c:v>
                </c:pt>
                <c:pt idx="65">
                  <c:v>0.67318219999999995</c:v>
                </c:pt>
                <c:pt idx="66">
                  <c:v>1.264146</c:v>
                </c:pt>
                <c:pt idx="67">
                  <c:v>0.87970040000000005</c:v>
                </c:pt>
                <c:pt idx="68">
                  <c:v>0.42689240000000001</c:v>
                </c:pt>
                <c:pt idx="69">
                  <c:v>0.76656190000000002</c:v>
                </c:pt>
                <c:pt idx="70">
                  <c:v>1.383276</c:v>
                </c:pt>
                <c:pt idx="71">
                  <c:v>0.69968850000000005</c:v>
                </c:pt>
                <c:pt idx="72">
                  <c:v>-0.4060935</c:v>
                </c:pt>
                <c:pt idx="73">
                  <c:v>-0.27539409999999998</c:v>
                </c:pt>
                <c:pt idx="74">
                  <c:v>0.94965319999999998</c:v>
                </c:pt>
                <c:pt idx="75">
                  <c:v>1.6523969999999999</c:v>
                </c:pt>
                <c:pt idx="76">
                  <c:v>0.86399519999999996</c:v>
                </c:pt>
                <c:pt idx="77">
                  <c:v>0.47130119999999998</c:v>
                </c:pt>
                <c:pt idx="78">
                  <c:v>0.99259520000000001</c:v>
                </c:pt>
                <c:pt idx="79">
                  <c:v>0.66948770000000002</c:v>
                </c:pt>
                <c:pt idx="80">
                  <c:v>-0.1094157</c:v>
                </c:pt>
                <c:pt idx="81">
                  <c:v>3.4608220000000002E-2</c:v>
                </c:pt>
                <c:pt idx="82">
                  <c:v>1.264011</c:v>
                </c:pt>
                <c:pt idx="83">
                  <c:v>2.5401009999999999</c:v>
                </c:pt>
                <c:pt idx="84">
                  <c:v>2.5885660000000001</c:v>
                </c:pt>
                <c:pt idx="85">
                  <c:v>1.5022930000000001</c:v>
                </c:pt>
                <c:pt idx="86">
                  <c:v>-0.1546535</c:v>
                </c:pt>
                <c:pt idx="87">
                  <c:v>-1.7623340000000001</c:v>
                </c:pt>
                <c:pt idx="88">
                  <c:v>-2.1346850000000002</c:v>
                </c:pt>
                <c:pt idx="89">
                  <c:v>-1.1157999999999999</c:v>
                </c:pt>
                <c:pt idx="90">
                  <c:v>1.9922430000000001E-2</c:v>
                </c:pt>
                <c:pt idx="91">
                  <c:v>0.41814669999999998</c:v>
                </c:pt>
                <c:pt idx="92">
                  <c:v>0.83446549999999997</c:v>
                </c:pt>
                <c:pt idx="93">
                  <c:v>1.563965</c:v>
                </c:pt>
                <c:pt idx="94">
                  <c:v>1.5088220000000001</c:v>
                </c:pt>
                <c:pt idx="95">
                  <c:v>1.0299389999999999</c:v>
                </c:pt>
                <c:pt idx="96">
                  <c:v>1.129445</c:v>
                </c:pt>
                <c:pt idx="97">
                  <c:v>0.90855699999999995</c:v>
                </c:pt>
                <c:pt idx="98">
                  <c:v>-0.23403869999999999</c:v>
                </c:pt>
                <c:pt idx="99">
                  <c:v>-1.047769</c:v>
                </c:pt>
                <c:pt idx="100">
                  <c:v>-0.42380800000000002</c:v>
                </c:pt>
                <c:pt idx="101">
                  <c:v>0.72997579999999995</c:v>
                </c:pt>
                <c:pt idx="102">
                  <c:v>0.2394259</c:v>
                </c:pt>
                <c:pt idx="103">
                  <c:v>-1.7265379999999999</c:v>
                </c:pt>
                <c:pt idx="104">
                  <c:v>-2.768548</c:v>
                </c:pt>
                <c:pt idx="105">
                  <c:v>-1.660102</c:v>
                </c:pt>
                <c:pt idx="106">
                  <c:v>0.23850150000000001</c:v>
                </c:pt>
                <c:pt idx="107">
                  <c:v>0.65881979999999996</c:v>
                </c:pt>
                <c:pt idx="108">
                  <c:v>0.4058158</c:v>
                </c:pt>
                <c:pt idx="109">
                  <c:v>0.83436469999999996</c:v>
                </c:pt>
                <c:pt idx="110">
                  <c:v>1.0993999999999999</c:v>
                </c:pt>
                <c:pt idx="111">
                  <c:v>1.031317</c:v>
                </c:pt>
                <c:pt idx="112">
                  <c:v>0.67876000000000003</c:v>
                </c:pt>
                <c:pt idx="113">
                  <c:v>0.58282719999999999</c:v>
                </c:pt>
                <c:pt idx="114">
                  <c:v>1.120754</c:v>
                </c:pt>
                <c:pt idx="115">
                  <c:v>1.133154</c:v>
                </c:pt>
                <c:pt idx="116">
                  <c:v>0.88196019999999997</c:v>
                </c:pt>
                <c:pt idx="117">
                  <c:v>1.017479</c:v>
                </c:pt>
                <c:pt idx="118">
                  <c:v>1.113453</c:v>
                </c:pt>
                <c:pt idx="119">
                  <c:v>0.7046618</c:v>
                </c:pt>
                <c:pt idx="120">
                  <c:v>-0.23972209999999999</c:v>
                </c:pt>
                <c:pt idx="121">
                  <c:v>7.5828729999999997E-2</c:v>
                </c:pt>
                <c:pt idx="122">
                  <c:v>1.516429</c:v>
                </c:pt>
                <c:pt idx="123">
                  <c:v>1.4492210000000001</c:v>
                </c:pt>
                <c:pt idx="124">
                  <c:v>0.66832639999999999</c:v>
                </c:pt>
                <c:pt idx="125">
                  <c:v>0.82338259999999996</c:v>
                </c:pt>
                <c:pt idx="126">
                  <c:v>1.0026630000000001</c:v>
                </c:pt>
                <c:pt idx="127">
                  <c:v>0.35186489999999998</c:v>
                </c:pt>
                <c:pt idx="128">
                  <c:v>-0.84899690000000005</c:v>
                </c:pt>
                <c:pt idx="129">
                  <c:v>-1.1126259999999999</c:v>
                </c:pt>
                <c:pt idx="130">
                  <c:v>0.31029030000000002</c:v>
                </c:pt>
                <c:pt idx="131">
                  <c:v>1.954583</c:v>
                </c:pt>
                <c:pt idx="132">
                  <c:v>2.7382249999999999</c:v>
                </c:pt>
                <c:pt idx="133">
                  <c:v>2.5179860000000001</c:v>
                </c:pt>
                <c:pt idx="134">
                  <c:v>1.501906</c:v>
                </c:pt>
                <c:pt idx="135">
                  <c:v>0.42963829999999997</c:v>
                </c:pt>
                <c:pt idx="136">
                  <c:v>-0.38014379999999998</c:v>
                </c:pt>
                <c:pt idx="137">
                  <c:v>-0.85339310000000002</c:v>
                </c:pt>
                <c:pt idx="138">
                  <c:v>-0.22461210000000001</c:v>
                </c:pt>
                <c:pt idx="139">
                  <c:v>1.5013110000000001</c:v>
                </c:pt>
                <c:pt idx="140">
                  <c:v>1.903316</c:v>
                </c:pt>
                <c:pt idx="141">
                  <c:v>0.32147249999999999</c:v>
                </c:pt>
                <c:pt idx="142">
                  <c:v>-1.16679</c:v>
                </c:pt>
                <c:pt idx="143">
                  <c:v>-1.8185560000000001</c:v>
                </c:pt>
                <c:pt idx="144">
                  <c:v>-0.9433338</c:v>
                </c:pt>
                <c:pt idx="145">
                  <c:v>0.67527839999999995</c:v>
                </c:pt>
                <c:pt idx="146">
                  <c:v>0.13943140000000001</c:v>
                </c:pt>
                <c:pt idx="147">
                  <c:v>-0.94897509999999996</c:v>
                </c:pt>
                <c:pt idx="148">
                  <c:v>0.48081980000000002</c:v>
                </c:pt>
                <c:pt idx="149">
                  <c:v>1.7446710000000001</c:v>
                </c:pt>
                <c:pt idx="150">
                  <c:v>0.74290389999999995</c:v>
                </c:pt>
                <c:pt idx="151">
                  <c:v>-6.0604159999999997E-2</c:v>
                </c:pt>
                <c:pt idx="152">
                  <c:v>0.1295123</c:v>
                </c:pt>
                <c:pt idx="153">
                  <c:v>0.1581168</c:v>
                </c:pt>
                <c:pt idx="154">
                  <c:v>-9.3043269999999997E-2</c:v>
                </c:pt>
                <c:pt idx="155">
                  <c:v>0.25029119999999999</c:v>
                </c:pt>
                <c:pt idx="156">
                  <c:v>1.3509340000000001</c:v>
                </c:pt>
                <c:pt idx="157">
                  <c:v>1.8474790000000001</c:v>
                </c:pt>
                <c:pt idx="158">
                  <c:v>1.336362</c:v>
                </c:pt>
                <c:pt idx="159">
                  <c:v>0.39958660000000001</c:v>
                </c:pt>
                <c:pt idx="160">
                  <c:v>-0.29818109999999998</c:v>
                </c:pt>
                <c:pt idx="161">
                  <c:v>-0.20247660000000001</c:v>
                </c:pt>
                <c:pt idx="162">
                  <c:v>0.16358039999999999</c:v>
                </c:pt>
                <c:pt idx="163">
                  <c:v>-5.7000439999999999E-2</c:v>
                </c:pt>
                <c:pt idx="164">
                  <c:v>-0.53670600000000002</c:v>
                </c:pt>
                <c:pt idx="165">
                  <c:v>4.6906330000000003E-2</c:v>
                </c:pt>
                <c:pt idx="166">
                  <c:v>0.75892360000000003</c:v>
                </c:pt>
                <c:pt idx="167">
                  <c:v>0.16697020000000001</c:v>
                </c:pt>
                <c:pt idx="168">
                  <c:v>-0.23355429999999999</c:v>
                </c:pt>
                <c:pt idx="169">
                  <c:v>-2.8374369999999999E-2</c:v>
                </c:pt>
                <c:pt idx="170">
                  <c:v>-3.7694220000000001E-2</c:v>
                </c:pt>
                <c:pt idx="171">
                  <c:v>0.13912469999999999</c:v>
                </c:pt>
                <c:pt idx="172">
                  <c:v>-1.8590189999999999E-2</c:v>
                </c:pt>
                <c:pt idx="173">
                  <c:v>-0.99235609999999996</c:v>
                </c:pt>
                <c:pt idx="174">
                  <c:v>-1.274648</c:v>
                </c:pt>
                <c:pt idx="175">
                  <c:v>-0.22607930000000001</c:v>
                </c:pt>
                <c:pt idx="176">
                  <c:v>0.15015729999999999</c:v>
                </c:pt>
                <c:pt idx="177">
                  <c:v>-1.0010589999999999</c:v>
                </c:pt>
                <c:pt idx="178">
                  <c:v>-1.429273</c:v>
                </c:pt>
                <c:pt idx="179">
                  <c:v>-0.6164037</c:v>
                </c:pt>
                <c:pt idx="180">
                  <c:v>-0.38971430000000001</c:v>
                </c:pt>
                <c:pt idx="181">
                  <c:v>-0.9130317</c:v>
                </c:pt>
                <c:pt idx="182">
                  <c:v>-1.142466</c:v>
                </c:pt>
                <c:pt idx="183">
                  <c:v>-0.5194742</c:v>
                </c:pt>
                <c:pt idx="184">
                  <c:v>-0.16836400000000001</c:v>
                </c:pt>
                <c:pt idx="185">
                  <c:v>-0.50090829999999997</c:v>
                </c:pt>
                <c:pt idx="186">
                  <c:v>-8.7966719999999998E-2</c:v>
                </c:pt>
                <c:pt idx="187">
                  <c:v>0.33869939999999998</c:v>
                </c:pt>
                <c:pt idx="188">
                  <c:v>0.37306549999999999</c:v>
                </c:pt>
                <c:pt idx="189">
                  <c:v>1.386639</c:v>
                </c:pt>
                <c:pt idx="190">
                  <c:v>2.2654589999999999</c:v>
                </c:pt>
                <c:pt idx="191">
                  <c:v>1.43984</c:v>
                </c:pt>
                <c:pt idx="192">
                  <c:v>6.40434E-2</c:v>
                </c:pt>
                <c:pt idx="193">
                  <c:v>4.6232090000000003E-2</c:v>
                </c:pt>
                <c:pt idx="194">
                  <c:v>1.1096029999999999</c:v>
                </c:pt>
                <c:pt idx="195">
                  <c:v>1.334867</c:v>
                </c:pt>
                <c:pt idx="196">
                  <c:v>0.2395119</c:v>
                </c:pt>
                <c:pt idx="197">
                  <c:v>-1.1563369999999999</c:v>
                </c:pt>
                <c:pt idx="198">
                  <c:v>-1.547458</c:v>
                </c:pt>
                <c:pt idx="199">
                  <c:v>-0.66806520000000003</c:v>
                </c:pt>
                <c:pt idx="200">
                  <c:v>0.45437470000000002</c:v>
                </c:pt>
                <c:pt idx="201">
                  <c:v>1.4631799999999999</c:v>
                </c:pt>
                <c:pt idx="202">
                  <c:v>1.8413790000000001</c:v>
                </c:pt>
                <c:pt idx="203">
                  <c:v>0.83448469999999997</c:v>
                </c:pt>
                <c:pt idx="204">
                  <c:v>-0.8183975</c:v>
                </c:pt>
                <c:pt idx="205">
                  <c:v>-1.7585440000000001</c:v>
                </c:pt>
                <c:pt idx="206">
                  <c:v>-0.87654799999999999</c:v>
                </c:pt>
                <c:pt idx="207">
                  <c:v>1.105974</c:v>
                </c:pt>
                <c:pt idx="208">
                  <c:v>2.051552</c:v>
                </c:pt>
                <c:pt idx="209">
                  <c:v>2.0281250000000002</c:v>
                </c:pt>
                <c:pt idx="210">
                  <c:v>1.863416</c:v>
                </c:pt>
                <c:pt idx="211">
                  <c:v>1.487323</c:v>
                </c:pt>
                <c:pt idx="212">
                  <c:v>1.221347</c:v>
                </c:pt>
                <c:pt idx="213">
                  <c:v>0.71102710000000002</c:v>
                </c:pt>
                <c:pt idx="214">
                  <c:v>4.7212450000000003E-2</c:v>
                </c:pt>
                <c:pt idx="215">
                  <c:v>-0.12108629999999999</c:v>
                </c:pt>
                <c:pt idx="216">
                  <c:v>-0.2440977</c:v>
                </c:pt>
                <c:pt idx="217">
                  <c:v>0.23058409999999999</c:v>
                </c:pt>
                <c:pt idx="218">
                  <c:v>1.4787060000000001</c:v>
                </c:pt>
                <c:pt idx="219">
                  <c:v>1.92499</c:v>
                </c:pt>
                <c:pt idx="220">
                  <c:v>1.5384469999999999</c:v>
                </c:pt>
                <c:pt idx="221">
                  <c:v>0.84664660000000003</c:v>
                </c:pt>
                <c:pt idx="222">
                  <c:v>-0.13340740000000001</c:v>
                </c:pt>
                <c:pt idx="223">
                  <c:v>-0.63147470000000006</c:v>
                </c:pt>
                <c:pt idx="224">
                  <c:v>-0.3454026</c:v>
                </c:pt>
                <c:pt idx="225">
                  <c:v>-4.6139939999999997E-2</c:v>
                </c:pt>
                <c:pt idx="226">
                  <c:v>-0.6682015</c:v>
                </c:pt>
                <c:pt idx="227">
                  <c:v>-1.339817</c:v>
                </c:pt>
                <c:pt idx="228">
                  <c:v>-0.81554409999999999</c:v>
                </c:pt>
                <c:pt idx="229">
                  <c:v>-0.15675420000000001</c:v>
                </c:pt>
                <c:pt idx="230">
                  <c:v>7.6844640000000002E-3</c:v>
                </c:pt>
                <c:pt idx="231">
                  <c:v>0.58802980000000005</c:v>
                </c:pt>
                <c:pt idx="232">
                  <c:v>1.4539219999999999</c:v>
                </c:pt>
                <c:pt idx="233">
                  <c:v>1.74699</c:v>
                </c:pt>
                <c:pt idx="234">
                  <c:v>1.6525000000000001</c:v>
                </c:pt>
                <c:pt idx="235">
                  <c:v>0.89047909999999997</c:v>
                </c:pt>
                <c:pt idx="236">
                  <c:v>-0.34686850000000002</c:v>
                </c:pt>
                <c:pt idx="237">
                  <c:v>1.1749040000000001E-2</c:v>
                </c:pt>
                <c:pt idx="238">
                  <c:v>1.6001939999999999</c:v>
                </c:pt>
                <c:pt idx="239">
                  <c:v>1.783415</c:v>
                </c:pt>
                <c:pt idx="240">
                  <c:v>-1.463912E-2</c:v>
                </c:pt>
                <c:pt idx="241">
                  <c:v>-1.8286070000000001</c:v>
                </c:pt>
                <c:pt idx="242">
                  <c:v>-2.2760899999999999</c:v>
                </c:pt>
                <c:pt idx="243">
                  <c:v>-2.0877910000000002</c:v>
                </c:pt>
                <c:pt idx="244">
                  <c:v>-1.8166310000000001</c:v>
                </c:pt>
                <c:pt idx="245">
                  <c:v>-1.271714</c:v>
                </c:pt>
                <c:pt idx="246">
                  <c:v>-0.39743289999999998</c:v>
                </c:pt>
                <c:pt idx="247">
                  <c:v>0.49814219999999998</c:v>
                </c:pt>
                <c:pt idx="248">
                  <c:v>0.83556569999999997</c:v>
                </c:pt>
                <c:pt idx="249">
                  <c:v>0.43759959999999998</c:v>
                </c:pt>
                <c:pt idx="250">
                  <c:v>0.36009930000000001</c:v>
                </c:pt>
                <c:pt idx="251">
                  <c:v>0.73584320000000003</c:v>
                </c:pt>
                <c:pt idx="252">
                  <c:v>0.17836469999999999</c:v>
                </c:pt>
                <c:pt idx="253">
                  <c:v>-2.6677180000000002E-2</c:v>
                </c:pt>
                <c:pt idx="254">
                  <c:v>0.93259590000000003</c:v>
                </c:pt>
                <c:pt idx="255">
                  <c:v>0.4680433</c:v>
                </c:pt>
                <c:pt idx="256">
                  <c:v>-0.77664849999999996</c:v>
                </c:pt>
                <c:pt idx="257">
                  <c:v>-0.14807429999999999</c:v>
                </c:pt>
                <c:pt idx="258">
                  <c:v>0.96571189999999996</c:v>
                </c:pt>
                <c:pt idx="259">
                  <c:v>0.84574059999999995</c:v>
                </c:pt>
                <c:pt idx="260">
                  <c:v>0.36842459999999999</c:v>
                </c:pt>
                <c:pt idx="261">
                  <c:v>0.61787570000000003</c:v>
                </c:pt>
                <c:pt idx="262">
                  <c:v>1.5785279999999999</c:v>
                </c:pt>
                <c:pt idx="263">
                  <c:v>2.0251579999999998</c:v>
                </c:pt>
                <c:pt idx="264">
                  <c:v>1.3834029999999999</c:v>
                </c:pt>
                <c:pt idx="265">
                  <c:v>0.3921674</c:v>
                </c:pt>
                <c:pt idx="266">
                  <c:v>-9.4839060000000003E-3</c:v>
                </c:pt>
                <c:pt idx="267">
                  <c:v>0.84202270000000001</c:v>
                </c:pt>
                <c:pt idx="268">
                  <c:v>1.722871</c:v>
                </c:pt>
                <c:pt idx="269">
                  <c:v>1.1164769999999999</c:v>
                </c:pt>
                <c:pt idx="270">
                  <c:v>0.71928060000000005</c:v>
                </c:pt>
                <c:pt idx="271">
                  <c:v>1.6911</c:v>
                </c:pt>
                <c:pt idx="272">
                  <c:v>1.991724</c:v>
                </c:pt>
                <c:pt idx="273">
                  <c:v>1.134298</c:v>
                </c:pt>
                <c:pt idx="274">
                  <c:v>0.18118129999999999</c:v>
                </c:pt>
                <c:pt idx="275">
                  <c:v>-0.3874881</c:v>
                </c:pt>
                <c:pt idx="276">
                  <c:v>7.4691530000000006E-2</c:v>
                </c:pt>
                <c:pt idx="277">
                  <c:v>0.60365250000000004</c:v>
                </c:pt>
                <c:pt idx="278">
                  <c:v>1.7852469999999999E-2</c:v>
                </c:pt>
                <c:pt idx="279">
                  <c:v>-0.1198589</c:v>
                </c:pt>
                <c:pt idx="280">
                  <c:v>1.0251950000000001</c:v>
                </c:pt>
                <c:pt idx="281">
                  <c:v>1.1785859999999999</c:v>
                </c:pt>
                <c:pt idx="282">
                  <c:v>0.1940405</c:v>
                </c:pt>
                <c:pt idx="283">
                  <c:v>0.2191902</c:v>
                </c:pt>
                <c:pt idx="284">
                  <c:v>-0.32692589999999999</c:v>
                </c:pt>
                <c:pt idx="285">
                  <c:v>-1.9888220000000001</c:v>
                </c:pt>
                <c:pt idx="286">
                  <c:v>-1.367693</c:v>
                </c:pt>
                <c:pt idx="287">
                  <c:v>0.53452999999999995</c:v>
                </c:pt>
                <c:pt idx="288">
                  <c:v>-0.1430572</c:v>
                </c:pt>
                <c:pt idx="289">
                  <c:v>-2.0666890000000002</c:v>
                </c:pt>
                <c:pt idx="290">
                  <c:v>-1.760181</c:v>
                </c:pt>
                <c:pt idx="291">
                  <c:v>-8.8022400000000001E-2</c:v>
                </c:pt>
                <c:pt idx="292">
                  <c:v>0.39739560000000002</c:v>
                </c:pt>
                <c:pt idx="293">
                  <c:v>-7.6131530000000003E-2</c:v>
                </c:pt>
                <c:pt idx="294">
                  <c:v>-0.62113399999999996</c:v>
                </c:pt>
                <c:pt idx="295">
                  <c:v>-1.179581</c:v>
                </c:pt>
                <c:pt idx="296">
                  <c:v>-1.0302789999999999</c:v>
                </c:pt>
                <c:pt idx="297">
                  <c:v>-0.36923040000000001</c:v>
                </c:pt>
                <c:pt idx="298">
                  <c:v>-0.78520889999999999</c:v>
                </c:pt>
                <c:pt idx="299">
                  <c:v>-1.643357</c:v>
                </c:pt>
                <c:pt idx="300">
                  <c:v>-0.79206920000000003</c:v>
                </c:pt>
                <c:pt idx="301">
                  <c:v>1.1487909999999999</c:v>
                </c:pt>
                <c:pt idx="302">
                  <c:v>1.6920459999999999</c:v>
                </c:pt>
                <c:pt idx="303">
                  <c:v>0.56327729999999998</c:v>
                </c:pt>
                <c:pt idx="304">
                  <c:v>-0.24269930000000001</c:v>
                </c:pt>
                <c:pt idx="305">
                  <c:v>0.38436880000000001</c:v>
                </c:pt>
                <c:pt idx="306">
                  <c:v>1.366296</c:v>
                </c:pt>
                <c:pt idx="307">
                  <c:v>1.1901649999999999</c:v>
                </c:pt>
                <c:pt idx="308">
                  <c:v>0.39179979999999998</c:v>
                </c:pt>
                <c:pt idx="309">
                  <c:v>0.81091539999999995</c:v>
                </c:pt>
                <c:pt idx="310">
                  <c:v>1.6990369999999999</c:v>
                </c:pt>
                <c:pt idx="311">
                  <c:v>0.66589719999999997</c:v>
                </c:pt>
                <c:pt idx="312">
                  <c:v>-1.115569</c:v>
                </c:pt>
                <c:pt idx="313">
                  <c:v>-1.1257219999999999</c:v>
                </c:pt>
                <c:pt idx="314">
                  <c:v>-9.4804470000000002E-2</c:v>
                </c:pt>
                <c:pt idx="315">
                  <c:v>0.50605109999999998</c:v>
                </c:pt>
                <c:pt idx="316">
                  <c:v>5.4052639999999999E-2</c:v>
                </c:pt>
                <c:pt idx="317">
                  <c:v>-0.67678570000000005</c:v>
                </c:pt>
                <c:pt idx="318">
                  <c:v>0.11647250000000001</c:v>
                </c:pt>
                <c:pt idx="319">
                  <c:v>1.6308419999999999</c:v>
                </c:pt>
                <c:pt idx="320">
                  <c:v>2.283649</c:v>
                </c:pt>
                <c:pt idx="321">
                  <c:v>1.779703</c:v>
                </c:pt>
                <c:pt idx="322">
                  <c:v>0.11920699999999999</c:v>
                </c:pt>
                <c:pt idx="323">
                  <c:v>-1.4167879999999999</c:v>
                </c:pt>
                <c:pt idx="324">
                  <c:v>-1.371488</c:v>
                </c:pt>
                <c:pt idx="325">
                  <c:v>-0.70780960000000004</c:v>
                </c:pt>
                <c:pt idx="326">
                  <c:v>-0.96462309999999996</c:v>
                </c:pt>
                <c:pt idx="327">
                  <c:v>-1.446129</c:v>
                </c:pt>
                <c:pt idx="328">
                  <c:v>-1.1549579999999999</c:v>
                </c:pt>
                <c:pt idx="329">
                  <c:v>-0.73580699999999999</c:v>
                </c:pt>
                <c:pt idx="330">
                  <c:v>-1.3688659999999999</c:v>
                </c:pt>
                <c:pt idx="331">
                  <c:v>-2.4255589999999998</c:v>
                </c:pt>
                <c:pt idx="332">
                  <c:v>-2.4349050000000001</c:v>
                </c:pt>
                <c:pt idx="333">
                  <c:v>-1.059342</c:v>
                </c:pt>
                <c:pt idx="334">
                  <c:v>0.76676549999999999</c:v>
                </c:pt>
                <c:pt idx="335">
                  <c:v>0.9458202</c:v>
                </c:pt>
                <c:pt idx="336">
                  <c:v>0.15390619999999999</c:v>
                </c:pt>
                <c:pt idx="337">
                  <c:v>0.77192070000000002</c:v>
                </c:pt>
                <c:pt idx="338">
                  <c:v>1.625626</c:v>
                </c:pt>
                <c:pt idx="339">
                  <c:v>0.71228400000000003</c:v>
                </c:pt>
                <c:pt idx="340">
                  <c:v>-0.66674270000000002</c:v>
                </c:pt>
                <c:pt idx="341">
                  <c:v>-0.38046229999999998</c:v>
                </c:pt>
                <c:pt idx="342">
                  <c:v>0.2412523</c:v>
                </c:pt>
                <c:pt idx="343">
                  <c:v>3.5086270000000003E-2</c:v>
                </c:pt>
                <c:pt idx="344">
                  <c:v>0.69993919999999998</c:v>
                </c:pt>
                <c:pt idx="345">
                  <c:v>1.3193809999999999</c:v>
                </c:pt>
                <c:pt idx="346">
                  <c:v>0.4575766</c:v>
                </c:pt>
                <c:pt idx="347">
                  <c:v>0.2404955</c:v>
                </c:pt>
                <c:pt idx="348">
                  <c:v>1.4031009999999999</c:v>
                </c:pt>
                <c:pt idx="349">
                  <c:v>2.0075660000000002</c:v>
                </c:pt>
                <c:pt idx="350">
                  <c:v>0.99325030000000003</c:v>
                </c:pt>
                <c:pt idx="351">
                  <c:v>-0.58137430000000001</c:v>
                </c:pt>
                <c:pt idx="352">
                  <c:v>-1.1341570000000001</c:v>
                </c:pt>
                <c:pt idx="353">
                  <c:v>-0.95684279999999999</c:v>
                </c:pt>
                <c:pt idx="354">
                  <c:v>-0.38627349999999999</c:v>
                </c:pt>
                <c:pt idx="355">
                  <c:v>1.101532</c:v>
                </c:pt>
                <c:pt idx="356">
                  <c:v>2.0943770000000002</c:v>
                </c:pt>
                <c:pt idx="357">
                  <c:v>1.2301679999999999</c:v>
                </c:pt>
                <c:pt idx="358">
                  <c:v>-0.28113579999999999</c:v>
                </c:pt>
                <c:pt idx="359">
                  <c:v>-1.229711</c:v>
                </c:pt>
                <c:pt idx="360">
                  <c:v>-1.9052530000000001</c:v>
                </c:pt>
                <c:pt idx="361">
                  <c:v>-2.1424029999999998</c:v>
                </c:pt>
                <c:pt idx="362">
                  <c:v>-0.81580439999999999</c:v>
                </c:pt>
                <c:pt idx="363">
                  <c:v>1.4151039999999999</c:v>
                </c:pt>
                <c:pt idx="364">
                  <c:v>2.511593</c:v>
                </c:pt>
                <c:pt idx="365">
                  <c:v>2.119218</c:v>
                </c:pt>
                <c:pt idx="366">
                  <c:v>1.2146049999999999</c:v>
                </c:pt>
                <c:pt idx="367">
                  <c:v>0.65051680000000001</c:v>
                </c:pt>
                <c:pt idx="368">
                  <c:v>0.54043920000000001</c:v>
                </c:pt>
                <c:pt idx="369">
                  <c:v>0.54968090000000003</c:v>
                </c:pt>
                <c:pt idx="370">
                  <c:v>0.70997200000000005</c:v>
                </c:pt>
                <c:pt idx="371">
                  <c:v>0.83587659999999997</c:v>
                </c:pt>
                <c:pt idx="372">
                  <c:v>0.68550909999999998</c:v>
                </c:pt>
                <c:pt idx="373">
                  <c:v>-0.24908250000000001</c:v>
                </c:pt>
                <c:pt idx="374">
                  <c:v>-1.656031</c:v>
                </c:pt>
                <c:pt idx="375">
                  <c:v>-1.286632</c:v>
                </c:pt>
                <c:pt idx="376">
                  <c:v>0.16923070000000001</c:v>
                </c:pt>
                <c:pt idx="377">
                  <c:v>0.2116479</c:v>
                </c:pt>
                <c:pt idx="378">
                  <c:v>-0.26792779999999999</c:v>
                </c:pt>
                <c:pt idx="379">
                  <c:v>-8.1302739999999998E-3</c:v>
                </c:pt>
                <c:pt idx="380">
                  <c:v>0.2845279</c:v>
                </c:pt>
                <c:pt idx="381">
                  <c:v>-0.1462697</c:v>
                </c:pt>
                <c:pt idx="382">
                  <c:v>-0.67605910000000002</c:v>
                </c:pt>
                <c:pt idx="383">
                  <c:v>-0.7082174</c:v>
                </c:pt>
                <c:pt idx="384">
                  <c:v>-0.68471990000000005</c:v>
                </c:pt>
                <c:pt idx="385">
                  <c:v>-0.13491880000000001</c:v>
                </c:pt>
                <c:pt idx="386">
                  <c:v>0.86646659999999998</c:v>
                </c:pt>
                <c:pt idx="387">
                  <c:v>0.78332409999999997</c:v>
                </c:pt>
                <c:pt idx="388">
                  <c:v>-0.27356979999999997</c:v>
                </c:pt>
                <c:pt idx="389">
                  <c:v>-1.0586230000000001</c:v>
                </c:pt>
                <c:pt idx="390">
                  <c:v>-0.42665779999999998</c:v>
                </c:pt>
                <c:pt idx="391">
                  <c:v>1.0603499999999999</c:v>
                </c:pt>
                <c:pt idx="392">
                  <c:v>0.92603429999999998</c:v>
                </c:pt>
                <c:pt idx="393">
                  <c:v>-0.28553919999999999</c:v>
                </c:pt>
                <c:pt idx="394">
                  <c:v>-0.83543009999999995</c:v>
                </c:pt>
                <c:pt idx="395">
                  <c:v>-0.51699220000000001</c:v>
                </c:pt>
                <c:pt idx="396">
                  <c:v>0.92161519999999997</c:v>
                </c:pt>
                <c:pt idx="397">
                  <c:v>1.450296</c:v>
                </c:pt>
                <c:pt idx="398">
                  <c:v>0.44296590000000002</c:v>
                </c:pt>
                <c:pt idx="399">
                  <c:v>0.7169468</c:v>
                </c:pt>
                <c:pt idx="400">
                  <c:v>1.114133</c:v>
                </c:pt>
                <c:pt idx="401">
                  <c:v>0.26619660000000001</c:v>
                </c:pt>
                <c:pt idx="402">
                  <c:v>0.62340910000000005</c:v>
                </c:pt>
                <c:pt idx="403">
                  <c:v>1.1046290000000001</c:v>
                </c:pt>
                <c:pt idx="404">
                  <c:v>0.34614879999999998</c:v>
                </c:pt>
                <c:pt idx="405">
                  <c:v>0.50057300000000005</c:v>
                </c:pt>
                <c:pt idx="406">
                  <c:v>1.1472249999999999</c:v>
                </c:pt>
                <c:pt idx="407">
                  <c:v>0.42079670000000002</c:v>
                </c:pt>
                <c:pt idx="408">
                  <c:v>-1.115648</c:v>
                </c:pt>
                <c:pt idx="409">
                  <c:v>-1.602317</c:v>
                </c:pt>
                <c:pt idx="410">
                  <c:v>-0.84251050000000005</c:v>
                </c:pt>
                <c:pt idx="411">
                  <c:v>-0.44280079999999999</c:v>
                </c:pt>
                <c:pt idx="412">
                  <c:v>-0.48182700000000001</c:v>
                </c:pt>
                <c:pt idx="413">
                  <c:v>1.180606E-2</c:v>
                </c:pt>
                <c:pt idx="414">
                  <c:v>0.49926710000000002</c:v>
                </c:pt>
                <c:pt idx="415">
                  <c:v>-0.19825570000000001</c:v>
                </c:pt>
                <c:pt idx="416">
                  <c:v>-0.57770180000000004</c:v>
                </c:pt>
                <c:pt idx="417">
                  <c:v>0.95124909999999996</c:v>
                </c:pt>
                <c:pt idx="418">
                  <c:v>1.6637649999999999</c:v>
                </c:pt>
                <c:pt idx="419">
                  <c:v>0.16776930000000001</c:v>
                </c:pt>
                <c:pt idx="420">
                  <c:v>-1.2960320000000001</c:v>
                </c:pt>
                <c:pt idx="421">
                  <c:v>-1.309823</c:v>
                </c:pt>
                <c:pt idx="422">
                  <c:v>-0.42235220000000001</c:v>
                </c:pt>
                <c:pt idx="423">
                  <c:v>-0.54392929999999995</c:v>
                </c:pt>
                <c:pt idx="424">
                  <c:v>-1.4127719999999999</c:v>
                </c:pt>
                <c:pt idx="425">
                  <c:v>-0.64043859999999997</c:v>
                </c:pt>
                <c:pt idx="426">
                  <c:v>0.96390149999999997</c:v>
                </c:pt>
                <c:pt idx="427">
                  <c:v>0.92322150000000003</c:v>
                </c:pt>
                <c:pt idx="428">
                  <c:v>9.7473249999999997E-2</c:v>
                </c:pt>
                <c:pt idx="429">
                  <c:v>0.2212006</c:v>
                </c:pt>
                <c:pt idx="430">
                  <c:v>0.54561190000000004</c:v>
                </c:pt>
                <c:pt idx="431">
                  <c:v>4.390054E-3</c:v>
                </c:pt>
                <c:pt idx="432">
                  <c:v>-1.148404</c:v>
                </c:pt>
                <c:pt idx="433">
                  <c:v>-1.5742100000000001</c:v>
                </c:pt>
                <c:pt idx="434">
                  <c:v>-0.59791229999999995</c:v>
                </c:pt>
                <c:pt idx="435">
                  <c:v>0.37098979999999998</c:v>
                </c:pt>
                <c:pt idx="436">
                  <c:v>0.1237832</c:v>
                </c:pt>
                <c:pt idx="437">
                  <c:v>-0.423267</c:v>
                </c:pt>
                <c:pt idx="438">
                  <c:v>0.18679270000000001</c:v>
                </c:pt>
                <c:pt idx="439">
                  <c:v>1.138115</c:v>
                </c:pt>
                <c:pt idx="440">
                  <c:v>0.51389260000000003</c:v>
                </c:pt>
                <c:pt idx="441">
                  <c:v>-0.85048120000000005</c:v>
                </c:pt>
                <c:pt idx="442">
                  <c:v>-1.5395939999999999</c:v>
                </c:pt>
                <c:pt idx="443">
                  <c:v>-1.817447</c:v>
                </c:pt>
                <c:pt idx="444">
                  <c:v>-1.4070800000000001</c:v>
                </c:pt>
                <c:pt idx="445">
                  <c:v>-1.2210399999999999</c:v>
                </c:pt>
                <c:pt idx="446">
                  <c:v>-2.5349490000000001</c:v>
                </c:pt>
                <c:pt idx="447">
                  <c:v>-3.2224460000000001</c:v>
                </c:pt>
                <c:pt idx="448">
                  <c:v>-2.044524</c:v>
                </c:pt>
                <c:pt idx="449">
                  <c:v>-1.068408</c:v>
                </c:pt>
                <c:pt idx="450">
                  <c:v>-0.64785420000000005</c:v>
                </c:pt>
                <c:pt idx="451">
                  <c:v>0.4061707</c:v>
                </c:pt>
                <c:pt idx="452">
                  <c:v>1.4001159999999999</c:v>
                </c:pt>
                <c:pt idx="453">
                  <c:v>1.19468</c:v>
                </c:pt>
                <c:pt idx="454">
                  <c:v>-0.217916</c:v>
                </c:pt>
                <c:pt idx="455">
                  <c:v>-1.154347</c:v>
                </c:pt>
                <c:pt idx="456">
                  <c:v>-0.243784</c:v>
                </c:pt>
                <c:pt idx="457">
                  <c:v>0.86150729999999998</c:v>
                </c:pt>
                <c:pt idx="458">
                  <c:v>0.80350330000000003</c:v>
                </c:pt>
                <c:pt idx="459">
                  <c:v>0.16001360000000001</c:v>
                </c:pt>
                <c:pt idx="460">
                  <c:v>-0.1688664</c:v>
                </c:pt>
                <c:pt idx="461">
                  <c:v>5.4913629999999998E-2</c:v>
                </c:pt>
                <c:pt idx="462">
                  <c:v>0.1112812</c:v>
                </c:pt>
                <c:pt idx="463">
                  <c:v>0.20842479999999999</c:v>
                </c:pt>
                <c:pt idx="464">
                  <c:v>0.1281832</c:v>
                </c:pt>
                <c:pt idx="465">
                  <c:v>-0.69116750000000005</c:v>
                </c:pt>
                <c:pt idx="466">
                  <c:v>-0.72021449999999998</c:v>
                </c:pt>
                <c:pt idx="467">
                  <c:v>0.26035409999999998</c:v>
                </c:pt>
                <c:pt idx="468">
                  <c:v>1.320171</c:v>
                </c:pt>
                <c:pt idx="469">
                  <c:v>2.1971910000000001</c:v>
                </c:pt>
                <c:pt idx="470">
                  <c:v>1.4865409999999999</c:v>
                </c:pt>
                <c:pt idx="471">
                  <c:v>-0.28242410000000001</c:v>
                </c:pt>
                <c:pt idx="472">
                  <c:v>-0.88080789999999998</c:v>
                </c:pt>
                <c:pt idx="473">
                  <c:v>-0.86031100000000005</c:v>
                </c:pt>
                <c:pt idx="474">
                  <c:v>-1.0810010000000001</c:v>
                </c:pt>
                <c:pt idx="475">
                  <c:v>-1.1068560000000001</c:v>
                </c:pt>
                <c:pt idx="476">
                  <c:v>-1.2637430000000001</c:v>
                </c:pt>
                <c:pt idx="477">
                  <c:v>-1.2274510000000001</c:v>
                </c:pt>
                <c:pt idx="478">
                  <c:v>-0.60222129999999996</c:v>
                </c:pt>
                <c:pt idx="479">
                  <c:v>-0.1328676</c:v>
                </c:pt>
                <c:pt idx="480">
                  <c:v>0.36907570000000001</c:v>
                </c:pt>
                <c:pt idx="481">
                  <c:v>1.080689</c:v>
                </c:pt>
                <c:pt idx="482">
                  <c:v>1.3209789999999999</c:v>
                </c:pt>
                <c:pt idx="483">
                  <c:v>0.63372510000000004</c:v>
                </c:pt>
                <c:pt idx="484">
                  <c:v>-0.67806460000000002</c:v>
                </c:pt>
                <c:pt idx="485">
                  <c:v>-0.79854749999999997</c:v>
                </c:pt>
                <c:pt idx="486">
                  <c:v>0.40401609999999999</c:v>
                </c:pt>
                <c:pt idx="487">
                  <c:v>-4.806378E-3</c:v>
                </c:pt>
                <c:pt idx="488">
                  <c:v>-1.811318</c:v>
                </c:pt>
                <c:pt idx="489">
                  <c:v>-1.84378</c:v>
                </c:pt>
                <c:pt idx="490">
                  <c:v>-0.45545819999999998</c:v>
                </c:pt>
                <c:pt idx="491">
                  <c:v>0.36195379999999999</c:v>
                </c:pt>
                <c:pt idx="492">
                  <c:v>0.62851330000000005</c:v>
                </c:pt>
                <c:pt idx="493">
                  <c:v>0.52737940000000005</c:v>
                </c:pt>
                <c:pt idx="494">
                  <c:v>0.16652939999999999</c:v>
                </c:pt>
                <c:pt idx="495">
                  <c:v>-0.49847590000000003</c:v>
                </c:pt>
                <c:pt idx="496">
                  <c:v>-1.805112</c:v>
                </c:pt>
                <c:pt idx="497">
                  <c:v>-1.987147</c:v>
                </c:pt>
                <c:pt idx="498">
                  <c:v>-0.55578530000000004</c:v>
                </c:pt>
                <c:pt idx="499">
                  <c:v>-1.8220940000000001E-2</c:v>
                </c:pt>
                <c:pt idx="500">
                  <c:v>-3.904937E-2</c:v>
                </c:pt>
                <c:pt idx="501">
                  <c:v>0.54197030000000002</c:v>
                </c:pt>
                <c:pt idx="502">
                  <c:v>0.39096760000000003</c:v>
                </c:pt>
                <c:pt idx="503">
                  <c:v>-0.2330266</c:v>
                </c:pt>
                <c:pt idx="504">
                  <c:v>0.1091294</c:v>
                </c:pt>
                <c:pt idx="505">
                  <c:v>1.0486169999999999</c:v>
                </c:pt>
                <c:pt idx="506">
                  <c:v>1.7949189999999999</c:v>
                </c:pt>
                <c:pt idx="507">
                  <c:v>1.4006179999999999</c:v>
                </c:pt>
                <c:pt idx="508">
                  <c:v>-0.82419240000000005</c:v>
                </c:pt>
                <c:pt idx="509">
                  <c:v>-2.3891300000000002</c:v>
                </c:pt>
                <c:pt idx="510">
                  <c:v>-1.2333810000000001</c:v>
                </c:pt>
                <c:pt idx="511">
                  <c:v>0.36658079999999998</c:v>
                </c:pt>
                <c:pt idx="512">
                  <c:v>0.25477850000000002</c:v>
                </c:pt>
                <c:pt idx="513">
                  <c:v>-0.68541169999999996</c:v>
                </c:pt>
                <c:pt idx="514">
                  <c:v>-0.91787879999999999</c:v>
                </c:pt>
                <c:pt idx="515">
                  <c:v>-0.46365590000000001</c:v>
                </c:pt>
                <c:pt idx="516">
                  <c:v>0.38791829999999999</c:v>
                </c:pt>
                <c:pt idx="517">
                  <c:v>1.263136</c:v>
                </c:pt>
                <c:pt idx="518">
                  <c:v>1.2360439999999999</c:v>
                </c:pt>
                <c:pt idx="519">
                  <c:v>0.96041860000000001</c:v>
                </c:pt>
                <c:pt idx="520">
                  <c:v>0.54921169999999997</c:v>
                </c:pt>
                <c:pt idx="521">
                  <c:v>-0.67671460000000005</c:v>
                </c:pt>
                <c:pt idx="522">
                  <c:v>-1.249719</c:v>
                </c:pt>
                <c:pt idx="523">
                  <c:v>-0.98827480000000001</c:v>
                </c:pt>
                <c:pt idx="524">
                  <c:v>-0.94060410000000005</c:v>
                </c:pt>
                <c:pt idx="525">
                  <c:v>-0.49013590000000001</c:v>
                </c:pt>
                <c:pt idx="526">
                  <c:v>-0.19836809999999999</c:v>
                </c:pt>
                <c:pt idx="527">
                  <c:v>-1.112865</c:v>
                </c:pt>
                <c:pt idx="528">
                  <c:v>-1.6215550000000001</c:v>
                </c:pt>
                <c:pt idx="529">
                  <c:v>-0.42390749999999999</c:v>
                </c:pt>
                <c:pt idx="530">
                  <c:v>0.79664489999999999</c:v>
                </c:pt>
                <c:pt idx="531">
                  <c:v>0.82256989999999996</c:v>
                </c:pt>
                <c:pt idx="532">
                  <c:v>0.3782565</c:v>
                </c:pt>
                <c:pt idx="533">
                  <c:v>0.1139666</c:v>
                </c:pt>
                <c:pt idx="534">
                  <c:v>0.2120177</c:v>
                </c:pt>
                <c:pt idx="535">
                  <c:v>6.2321420000000002E-2</c:v>
                </c:pt>
                <c:pt idx="536">
                  <c:v>-0.4927588</c:v>
                </c:pt>
                <c:pt idx="537">
                  <c:v>-0.75400319999999998</c:v>
                </c:pt>
                <c:pt idx="538">
                  <c:v>-0.48977710000000002</c:v>
                </c:pt>
                <c:pt idx="539">
                  <c:v>-5.0028450000000002E-2</c:v>
                </c:pt>
                <c:pt idx="540">
                  <c:v>-0.37295460000000002</c:v>
                </c:pt>
                <c:pt idx="541">
                  <c:v>-1.143254</c:v>
                </c:pt>
                <c:pt idx="542">
                  <c:v>-1.4413769999999999</c:v>
                </c:pt>
                <c:pt idx="543">
                  <c:v>-1.0181549999999999</c:v>
                </c:pt>
                <c:pt idx="544">
                  <c:v>-0.42523179999999999</c:v>
                </c:pt>
                <c:pt idx="545">
                  <c:v>-1.33412</c:v>
                </c:pt>
                <c:pt idx="546">
                  <c:v>-2.3413040000000001</c:v>
                </c:pt>
                <c:pt idx="547">
                  <c:v>-1.7163809999999999</c:v>
                </c:pt>
                <c:pt idx="548">
                  <c:v>-1.1249670000000001</c:v>
                </c:pt>
                <c:pt idx="549">
                  <c:v>-1.047831</c:v>
                </c:pt>
                <c:pt idx="550">
                  <c:v>-1.0279020000000001</c:v>
                </c:pt>
                <c:pt idx="551">
                  <c:v>-0.79728840000000001</c:v>
                </c:pt>
                <c:pt idx="552">
                  <c:v>-0.51450410000000002</c:v>
                </c:pt>
                <c:pt idx="553">
                  <c:v>-1.172099</c:v>
                </c:pt>
                <c:pt idx="554">
                  <c:v>-1.83253</c:v>
                </c:pt>
                <c:pt idx="555">
                  <c:v>-1.4723630000000001</c:v>
                </c:pt>
                <c:pt idx="556">
                  <c:v>-1.207989</c:v>
                </c:pt>
                <c:pt idx="557">
                  <c:v>-1.0066930000000001</c:v>
                </c:pt>
                <c:pt idx="558">
                  <c:v>-9.8475930000000003E-2</c:v>
                </c:pt>
                <c:pt idx="559">
                  <c:v>0.77308469999999996</c:v>
                </c:pt>
                <c:pt idx="560">
                  <c:v>1.3092079999999999</c:v>
                </c:pt>
                <c:pt idx="561">
                  <c:v>1.9448639999999999</c:v>
                </c:pt>
                <c:pt idx="562">
                  <c:v>1.776186</c:v>
                </c:pt>
                <c:pt idx="563">
                  <c:v>0.4991816</c:v>
                </c:pt>
                <c:pt idx="564">
                  <c:v>-0.4169484</c:v>
                </c:pt>
                <c:pt idx="565">
                  <c:v>-0.62500509999999998</c:v>
                </c:pt>
                <c:pt idx="566">
                  <c:v>-6.1131409999999999E-3</c:v>
                </c:pt>
                <c:pt idx="567">
                  <c:v>0.84219120000000003</c:v>
                </c:pt>
                <c:pt idx="568">
                  <c:v>0.49748320000000001</c:v>
                </c:pt>
                <c:pt idx="569">
                  <c:v>0.1346736</c:v>
                </c:pt>
              </c:numCache>
            </c:numRef>
          </c:xVal>
          <c:yVal>
            <c:numRef>
              <c:f>'HBM IV Curves Data'!$AO$5:$AO$574</c:f>
              <c:numCache>
                <c:formatCode>General</c:formatCode>
                <c:ptCount val="570"/>
                <c:pt idx="0">
                  <c:v>0.29602139999999999</c:v>
                </c:pt>
                <c:pt idx="1">
                  <c:v>0.29317729999999997</c:v>
                </c:pt>
                <c:pt idx="2">
                  <c:v>0.29056710000000002</c:v>
                </c:pt>
                <c:pt idx="3">
                  <c:v>0.2975196</c:v>
                </c:pt>
                <c:pt idx="4">
                  <c:v>0.2984002</c:v>
                </c:pt>
                <c:pt idx="5">
                  <c:v>0.28143859999999998</c:v>
                </c:pt>
                <c:pt idx="6">
                  <c:v>0.27328279999999999</c:v>
                </c:pt>
                <c:pt idx="7">
                  <c:v>0.28451480000000001</c:v>
                </c:pt>
                <c:pt idx="8">
                  <c:v>0.29528409999999999</c:v>
                </c:pt>
                <c:pt idx="9">
                  <c:v>0.2912534</c:v>
                </c:pt>
                <c:pt idx="10">
                  <c:v>0.2753621</c:v>
                </c:pt>
                <c:pt idx="11">
                  <c:v>0.26538040000000002</c:v>
                </c:pt>
                <c:pt idx="12">
                  <c:v>0.26320749999999998</c:v>
                </c:pt>
                <c:pt idx="13">
                  <c:v>0.25936769999999998</c:v>
                </c:pt>
                <c:pt idx="14">
                  <c:v>0.2666924</c:v>
                </c:pt>
                <c:pt idx="15">
                  <c:v>0.28353519999999999</c:v>
                </c:pt>
                <c:pt idx="16">
                  <c:v>0.28546640000000001</c:v>
                </c:pt>
                <c:pt idx="17">
                  <c:v>0.27461279999999999</c:v>
                </c:pt>
                <c:pt idx="18">
                  <c:v>0.2677252</c:v>
                </c:pt>
                <c:pt idx="19">
                  <c:v>0.26306279999999999</c:v>
                </c:pt>
                <c:pt idx="20">
                  <c:v>0.25941449999999999</c:v>
                </c:pt>
                <c:pt idx="21">
                  <c:v>0.26505980000000001</c:v>
                </c:pt>
                <c:pt idx="22">
                  <c:v>0.2680187</c:v>
                </c:pt>
                <c:pt idx="23">
                  <c:v>0.25667790000000001</c:v>
                </c:pt>
                <c:pt idx="24">
                  <c:v>0.24602009999999999</c:v>
                </c:pt>
                <c:pt idx="25">
                  <c:v>0.24395420000000001</c:v>
                </c:pt>
                <c:pt idx="26">
                  <c:v>0.25021660000000001</c:v>
                </c:pt>
                <c:pt idx="27">
                  <c:v>0.26406439999999998</c:v>
                </c:pt>
                <c:pt idx="28">
                  <c:v>0.26813049999999999</c:v>
                </c:pt>
                <c:pt idx="29">
                  <c:v>0.2567584</c:v>
                </c:pt>
                <c:pt idx="30">
                  <c:v>0.24927099999999999</c:v>
                </c:pt>
                <c:pt idx="31">
                  <c:v>0.2491112</c:v>
                </c:pt>
                <c:pt idx="32">
                  <c:v>0.2446092</c:v>
                </c:pt>
                <c:pt idx="33">
                  <c:v>0.2423582</c:v>
                </c:pt>
                <c:pt idx="34">
                  <c:v>0.24470929999999999</c:v>
                </c:pt>
                <c:pt idx="35">
                  <c:v>0.2374993</c:v>
                </c:pt>
                <c:pt idx="36">
                  <c:v>0.22517000000000001</c:v>
                </c:pt>
                <c:pt idx="37">
                  <c:v>0.21779689999999999</c:v>
                </c:pt>
                <c:pt idx="38">
                  <c:v>0.21793789999999999</c:v>
                </c:pt>
                <c:pt idx="39">
                  <c:v>0.2270412</c:v>
                </c:pt>
                <c:pt idx="40">
                  <c:v>0.23388980000000001</c:v>
                </c:pt>
                <c:pt idx="41">
                  <c:v>0.23362260000000001</c:v>
                </c:pt>
                <c:pt idx="42">
                  <c:v>0.23341600000000001</c:v>
                </c:pt>
                <c:pt idx="43">
                  <c:v>0.23803669999999999</c:v>
                </c:pt>
                <c:pt idx="44">
                  <c:v>0.24569859999999999</c:v>
                </c:pt>
                <c:pt idx="45">
                  <c:v>0.2451324</c:v>
                </c:pt>
                <c:pt idx="46">
                  <c:v>0.2349049</c:v>
                </c:pt>
                <c:pt idx="47">
                  <c:v>0.2248995</c:v>
                </c:pt>
                <c:pt idx="48">
                  <c:v>0.21801129999999999</c:v>
                </c:pt>
                <c:pt idx="49">
                  <c:v>0.2181767</c:v>
                </c:pt>
                <c:pt idx="50">
                  <c:v>0.22501860000000001</c:v>
                </c:pt>
                <c:pt idx="51">
                  <c:v>0.22677059999999999</c:v>
                </c:pt>
                <c:pt idx="52">
                  <c:v>0.22142020000000001</c:v>
                </c:pt>
                <c:pt idx="53">
                  <c:v>0.21978800000000001</c:v>
                </c:pt>
                <c:pt idx="54">
                  <c:v>0.2281706</c:v>
                </c:pt>
                <c:pt idx="55">
                  <c:v>0.2321993</c:v>
                </c:pt>
                <c:pt idx="56">
                  <c:v>0.2128109</c:v>
                </c:pt>
                <c:pt idx="57">
                  <c:v>0.18716640000000001</c:v>
                </c:pt>
                <c:pt idx="58">
                  <c:v>0.18790180000000001</c:v>
                </c:pt>
                <c:pt idx="59">
                  <c:v>0.2054713</c:v>
                </c:pt>
                <c:pt idx="60">
                  <c:v>0.21262510000000001</c:v>
                </c:pt>
                <c:pt idx="61">
                  <c:v>0.21108730000000001</c:v>
                </c:pt>
                <c:pt idx="62">
                  <c:v>0.20984130000000001</c:v>
                </c:pt>
                <c:pt idx="63">
                  <c:v>0.21308669999999999</c:v>
                </c:pt>
                <c:pt idx="64">
                  <c:v>0.2168042</c:v>
                </c:pt>
                <c:pt idx="65">
                  <c:v>0.21065429999999999</c:v>
                </c:pt>
                <c:pt idx="66">
                  <c:v>0.2046723</c:v>
                </c:pt>
                <c:pt idx="67">
                  <c:v>0.20138020000000001</c:v>
                </c:pt>
                <c:pt idx="68">
                  <c:v>0.19751340000000001</c:v>
                </c:pt>
                <c:pt idx="69">
                  <c:v>0.2044841</c:v>
                </c:pt>
                <c:pt idx="70">
                  <c:v>0.20762829999999999</c:v>
                </c:pt>
                <c:pt idx="71">
                  <c:v>0.20195750000000001</c:v>
                </c:pt>
                <c:pt idx="72">
                  <c:v>0.20561389999999999</c:v>
                </c:pt>
                <c:pt idx="73">
                  <c:v>0.2071721</c:v>
                </c:pt>
                <c:pt idx="74">
                  <c:v>0.20228989999999999</c:v>
                </c:pt>
                <c:pt idx="75">
                  <c:v>0.20246520000000001</c:v>
                </c:pt>
                <c:pt idx="76">
                  <c:v>0.20022280000000001</c:v>
                </c:pt>
                <c:pt idx="77">
                  <c:v>0.1935094</c:v>
                </c:pt>
                <c:pt idx="78">
                  <c:v>0.18807960000000001</c:v>
                </c:pt>
                <c:pt idx="79">
                  <c:v>0.1823032</c:v>
                </c:pt>
                <c:pt idx="80">
                  <c:v>0.18164569999999999</c:v>
                </c:pt>
                <c:pt idx="81">
                  <c:v>0.1879798</c:v>
                </c:pt>
                <c:pt idx="82">
                  <c:v>0.18819520000000001</c:v>
                </c:pt>
                <c:pt idx="83">
                  <c:v>0.1770272</c:v>
                </c:pt>
                <c:pt idx="84">
                  <c:v>0.1657785</c:v>
                </c:pt>
                <c:pt idx="85">
                  <c:v>0.16310740000000001</c:v>
                </c:pt>
                <c:pt idx="86">
                  <c:v>0.16952410000000001</c:v>
                </c:pt>
                <c:pt idx="87">
                  <c:v>0.18300060000000001</c:v>
                </c:pt>
                <c:pt idx="88">
                  <c:v>0.18842010000000001</c:v>
                </c:pt>
                <c:pt idx="89">
                  <c:v>0.17875579999999999</c:v>
                </c:pt>
                <c:pt idx="90">
                  <c:v>0.17194709999999999</c:v>
                </c:pt>
                <c:pt idx="91">
                  <c:v>0.17591799999999999</c:v>
                </c:pt>
                <c:pt idx="92">
                  <c:v>0.17976839999999999</c:v>
                </c:pt>
                <c:pt idx="93">
                  <c:v>0.17556240000000001</c:v>
                </c:pt>
                <c:pt idx="94">
                  <c:v>0.16973730000000001</c:v>
                </c:pt>
                <c:pt idx="95">
                  <c:v>0.16836110000000001</c:v>
                </c:pt>
                <c:pt idx="96">
                  <c:v>0.16173889999999999</c:v>
                </c:pt>
                <c:pt idx="97">
                  <c:v>0.1538978</c:v>
                </c:pt>
                <c:pt idx="98">
                  <c:v>0.16182009999999999</c:v>
                </c:pt>
                <c:pt idx="99">
                  <c:v>0.17478879999999999</c:v>
                </c:pt>
                <c:pt idx="100">
                  <c:v>0.17754420000000001</c:v>
                </c:pt>
                <c:pt idx="101">
                  <c:v>0.1689504</c:v>
                </c:pt>
                <c:pt idx="102">
                  <c:v>0.1541187</c:v>
                </c:pt>
                <c:pt idx="103">
                  <c:v>0.15285009999999999</c:v>
                </c:pt>
                <c:pt idx="104">
                  <c:v>0.16435959999999999</c:v>
                </c:pt>
                <c:pt idx="105">
                  <c:v>0.1675963</c:v>
                </c:pt>
                <c:pt idx="106">
                  <c:v>0.16096260000000001</c:v>
                </c:pt>
                <c:pt idx="107">
                  <c:v>0.15404180000000001</c:v>
                </c:pt>
                <c:pt idx="108">
                  <c:v>0.14996229999999999</c:v>
                </c:pt>
                <c:pt idx="109">
                  <c:v>0.14629539999999999</c:v>
                </c:pt>
                <c:pt idx="110">
                  <c:v>0.14996860000000001</c:v>
                </c:pt>
                <c:pt idx="111">
                  <c:v>0.16000700000000001</c:v>
                </c:pt>
                <c:pt idx="112">
                  <c:v>0.1592712</c:v>
                </c:pt>
                <c:pt idx="113">
                  <c:v>0.14665020000000001</c:v>
                </c:pt>
                <c:pt idx="114">
                  <c:v>0.13363439999999999</c:v>
                </c:pt>
                <c:pt idx="115">
                  <c:v>0.1336484</c:v>
                </c:pt>
                <c:pt idx="116">
                  <c:v>0.14853450000000001</c:v>
                </c:pt>
                <c:pt idx="117">
                  <c:v>0.15575649999999999</c:v>
                </c:pt>
                <c:pt idx="118">
                  <c:v>0.1480477</c:v>
                </c:pt>
                <c:pt idx="119">
                  <c:v>0.14083499999999999</c:v>
                </c:pt>
                <c:pt idx="120">
                  <c:v>0.1369216</c:v>
                </c:pt>
                <c:pt idx="121">
                  <c:v>0.13270280000000001</c:v>
                </c:pt>
                <c:pt idx="122">
                  <c:v>0.1305876</c:v>
                </c:pt>
                <c:pt idx="123">
                  <c:v>0.1357747</c:v>
                </c:pt>
                <c:pt idx="124">
                  <c:v>0.14142109999999999</c:v>
                </c:pt>
                <c:pt idx="125">
                  <c:v>0.1350539</c:v>
                </c:pt>
                <c:pt idx="126">
                  <c:v>0.13044559999999999</c:v>
                </c:pt>
                <c:pt idx="127">
                  <c:v>0.1370294</c:v>
                </c:pt>
                <c:pt idx="128">
                  <c:v>0.1409696</c:v>
                </c:pt>
                <c:pt idx="129">
                  <c:v>0.1384263</c:v>
                </c:pt>
                <c:pt idx="130">
                  <c:v>0.12810550000000001</c:v>
                </c:pt>
                <c:pt idx="131">
                  <c:v>0.1149415</c:v>
                </c:pt>
                <c:pt idx="132">
                  <c:v>0.11197600000000001</c:v>
                </c:pt>
                <c:pt idx="133">
                  <c:v>0.1101487</c:v>
                </c:pt>
                <c:pt idx="134">
                  <c:v>0.1082935</c:v>
                </c:pt>
                <c:pt idx="135">
                  <c:v>0.11932769999999999</c:v>
                </c:pt>
                <c:pt idx="136">
                  <c:v>0.13027839999999999</c:v>
                </c:pt>
                <c:pt idx="137">
                  <c:v>0.12942419999999999</c:v>
                </c:pt>
                <c:pt idx="138">
                  <c:v>0.1254111</c:v>
                </c:pt>
                <c:pt idx="139">
                  <c:v>0.1218143</c:v>
                </c:pt>
                <c:pt idx="140">
                  <c:v>0.1173447</c:v>
                </c:pt>
                <c:pt idx="141">
                  <c:v>0.1149598</c:v>
                </c:pt>
                <c:pt idx="142">
                  <c:v>0.11391419999999999</c:v>
                </c:pt>
                <c:pt idx="143">
                  <c:v>0.11242099999999999</c:v>
                </c:pt>
                <c:pt idx="144">
                  <c:v>0.1119957</c:v>
                </c:pt>
                <c:pt idx="145">
                  <c:v>0.1124328</c:v>
                </c:pt>
                <c:pt idx="146">
                  <c:v>0.1139553</c:v>
                </c:pt>
                <c:pt idx="147">
                  <c:v>0.11719599999999999</c:v>
                </c:pt>
                <c:pt idx="148">
                  <c:v>0.1199634</c:v>
                </c:pt>
                <c:pt idx="149">
                  <c:v>0.11444559999999999</c:v>
                </c:pt>
                <c:pt idx="150">
                  <c:v>0.1024621</c:v>
                </c:pt>
                <c:pt idx="151">
                  <c:v>9.9121580000000001E-2</c:v>
                </c:pt>
                <c:pt idx="152">
                  <c:v>0.10423549999999999</c:v>
                </c:pt>
                <c:pt idx="153">
                  <c:v>0.1062816</c:v>
                </c:pt>
                <c:pt idx="154">
                  <c:v>0.1032019</c:v>
                </c:pt>
                <c:pt idx="155">
                  <c:v>0.1031716</c:v>
                </c:pt>
                <c:pt idx="156">
                  <c:v>0.10682419999999999</c:v>
                </c:pt>
                <c:pt idx="157">
                  <c:v>0.10441300000000001</c:v>
                </c:pt>
                <c:pt idx="158">
                  <c:v>9.7847050000000005E-2</c:v>
                </c:pt>
                <c:pt idx="159">
                  <c:v>9.2088149999999994E-2</c:v>
                </c:pt>
                <c:pt idx="160">
                  <c:v>9.0970930000000005E-2</c:v>
                </c:pt>
                <c:pt idx="161">
                  <c:v>9.3927730000000001E-2</c:v>
                </c:pt>
                <c:pt idx="162">
                  <c:v>9.1831070000000001E-2</c:v>
                </c:pt>
                <c:pt idx="163">
                  <c:v>9.4187989999999999E-2</c:v>
                </c:pt>
                <c:pt idx="164">
                  <c:v>0.105241</c:v>
                </c:pt>
                <c:pt idx="165">
                  <c:v>0.1045739</c:v>
                </c:pt>
                <c:pt idx="166">
                  <c:v>9.7174640000000007E-2</c:v>
                </c:pt>
                <c:pt idx="167">
                  <c:v>0.10418570000000001</c:v>
                </c:pt>
                <c:pt idx="168">
                  <c:v>0.1114425</c:v>
                </c:pt>
                <c:pt idx="169">
                  <c:v>9.8539810000000005E-2</c:v>
                </c:pt>
                <c:pt idx="170">
                  <c:v>8.4674849999999996E-2</c:v>
                </c:pt>
                <c:pt idx="171">
                  <c:v>8.9077379999999998E-2</c:v>
                </c:pt>
                <c:pt idx="172">
                  <c:v>9.5364489999999996E-2</c:v>
                </c:pt>
                <c:pt idx="173">
                  <c:v>9.1896119999999998E-2</c:v>
                </c:pt>
                <c:pt idx="174">
                  <c:v>8.3792740000000004E-2</c:v>
                </c:pt>
                <c:pt idx="175">
                  <c:v>7.9155199999999995E-2</c:v>
                </c:pt>
                <c:pt idx="176">
                  <c:v>8.6711650000000001E-2</c:v>
                </c:pt>
                <c:pt idx="177">
                  <c:v>9.4139479999999998E-2</c:v>
                </c:pt>
                <c:pt idx="178">
                  <c:v>8.7498880000000001E-2</c:v>
                </c:pt>
                <c:pt idx="179">
                  <c:v>7.8296950000000004E-2</c:v>
                </c:pt>
                <c:pt idx="180">
                  <c:v>8.0712010000000001E-2</c:v>
                </c:pt>
                <c:pt idx="181">
                  <c:v>9.0190419999999993E-2</c:v>
                </c:pt>
                <c:pt idx="182">
                  <c:v>9.2857060000000005E-2</c:v>
                </c:pt>
                <c:pt idx="183">
                  <c:v>8.9074130000000001E-2</c:v>
                </c:pt>
                <c:pt idx="184">
                  <c:v>8.3959539999999999E-2</c:v>
                </c:pt>
                <c:pt idx="185">
                  <c:v>8.0255220000000002E-2</c:v>
                </c:pt>
                <c:pt idx="186">
                  <c:v>7.6309109999999999E-2</c:v>
                </c:pt>
                <c:pt idx="187">
                  <c:v>6.5604399999999993E-2</c:v>
                </c:pt>
                <c:pt idx="188">
                  <c:v>6.3140719999999997E-2</c:v>
                </c:pt>
                <c:pt idx="189">
                  <c:v>6.9357080000000002E-2</c:v>
                </c:pt>
                <c:pt idx="190">
                  <c:v>6.2436159999999997E-2</c:v>
                </c:pt>
                <c:pt idx="191">
                  <c:v>6.1044540000000001E-2</c:v>
                </c:pt>
                <c:pt idx="192">
                  <c:v>8.0321299999999998E-2</c:v>
                </c:pt>
                <c:pt idx="193">
                  <c:v>8.7112869999999995E-2</c:v>
                </c:pt>
                <c:pt idx="194">
                  <c:v>7.2155200000000003E-2</c:v>
                </c:pt>
                <c:pt idx="195">
                  <c:v>6.2717629999999996E-2</c:v>
                </c:pt>
                <c:pt idx="196">
                  <c:v>6.140425E-2</c:v>
                </c:pt>
                <c:pt idx="197">
                  <c:v>5.8555910000000003E-2</c:v>
                </c:pt>
                <c:pt idx="198">
                  <c:v>6.5112000000000003E-2</c:v>
                </c:pt>
                <c:pt idx="199">
                  <c:v>8.464663E-2</c:v>
                </c:pt>
                <c:pt idx="200">
                  <c:v>9.1936829999999997E-2</c:v>
                </c:pt>
                <c:pt idx="201">
                  <c:v>7.4568490000000001E-2</c:v>
                </c:pt>
                <c:pt idx="202">
                  <c:v>5.7698520000000003E-2</c:v>
                </c:pt>
                <c:pt idx="203">
                  <c:v>5.8998639999999998E-2</c:v>
                </c:pt>
                <c:pt idx="204">
                  <c:v>6.9872909999999996E-2</c:v>
                </c:pt>
                <c:pt idx="205">
                  <c:v>7.485356E-2</c:v>
                </c:pt>
                <c:pt idx="206">
                  <c:v>7.0921849999999995E-2</c:v>
                </c:pt>
                <c:pt idx="207">
                  <c:v>6.892587E-2</c:v>
                </c:pt>
                <c:pt idx="208">
                  <c:v>6.6169169999999999E-2</c:v>
                </c:pt>
                <c:pt idx="209">
                  <c:v>5.5985890000000003E-2</c:v>
                </c:pt>
                <c:pt idx="210">
                  <c:v>4.42332E-2</c:v>
                </c:pt>
                <c:pt idx="211">
                  <c:v>4.2355900000000002E-2</c:v>
                </c:pt>
                <c:pt idx="212">
                  <c:v>5.4401669999999999E-2</c:v>
                </c:pt>
                <c:pt idx="213">
                  <c:v>6.3853660000000007E-2</c:v>
                </c:pt>
                <c:pt idx="214">
                  <c:v>6.2847739999999999E-2</c:v>
                </c:pt>
                <c:pt idx="215">
                  <c:v>6.3093620000000003E-2</c:v>
                </c:pt>
                <c:pt idx="216">
                  <c:v>6.854644E-2</c:v>
                </c:pt>
                <c:pt idx="217">
                  <c:v>7.3507690000000001E-2</c:v>
                </c:pt>
                <c:pt idx="218">
                  <c:v>7.3374449999999994E-2</c:v>
                </c:pt>
                <c:pt idx="219">
                  <c:v>6.9484260000000006E-2</c:v>
                </c:pt>
                <c:pt idx="220">
                  <c:v>6.5595819999999999E-2</c:v>
                </c:pt>
                <c:pt idx="221">
                  <c:v>5.7486500000000003E-2</c:v>
                </c:pt>
                <c:pt idx="222">
                  <c:v>4.69252E-2</c:v>
                </c:pt>
                <c:pt idx="223">
                  <c:v>4.8112130000000003E-2</c:v>
                </c:pt>
                <c:pt idx="224">
                  <c:v>5.8519960000000003E-2</c:v>
                </c:pt>
                <c:pt idx="225">
                  <c:v>5.8121350000000002E-2</c:v>
                </c:pt>
                <c:pt idx="226">
                  <c:v>4.8226280000000003E-2</c:v>
                </c:pt>
                <c:pt idx="227">
                  <c:v>5.4401239999999997E-2</c:v>
                </c:pt>
                <c:pt idx="228">
                  <c:v>7.1786970000000005E-2</c:v>
                </c:pt>
                <c:pt idx="229">
                  <c:v>7.4913430000000003E-2</c:v>
                </c:pt>
                <c:pt idx="230">
                  <c:v>6.6313709999999998E-2</c:v>
                </c:pt>
                <c:pt idx="231">
                  <c:v>5.6642560000000002E-2</c:v>
                </c:pt>
                <c:pt idx="232">
                  <c:v>5.3207440000000002E-2</c:v>
                </c:pt>
                <c:pt idx="233">
                  <c:v>5.8375759999999999E-2</c:v>
                </c:pt>
                <c:pt idx="234">
                  <c:v>5.7406279999999997E-2</c:v>
                </c:pt>
                <c:pt idx="235">
                  <c:v>4.7346020000000003E-2</c:v>
                </c:pt>
                <c:pt idx="236">
                  <c:v>5.0565789999999999E-2</c:v>
                </c:pt>
                <c:pt idx="237">
                  <c:v>6.3936649999999998E-2</c:v>
                </c:pt>
                <c:pt idx="238">
                  <c:v>6.085902E-2</c:v>
                </c:pt>
                <c:pt idx="239">
                  <c:v>5.2076499999999998E-2</c:v>
                </c:pt>
                <c:pt idx="240">
                  <c:v>5.2412790000000001E-2</c:v>
                </c:pt>
                <c:pt idx="241">
                  <c:v>5.0285700000000003E-2</c:v>
                </c:pt>
                <c:pt idx="242">
                  <c:v>4.9168389999999999E-2</c:v>
                </c:pt>
                <c:pt idx="243">
                  <c:v>5.4997219999999999E-2</c:v>
                </c:pt>
                <c:pt idx="244">
                  <c:v>5.7400130000000001E-2</c:v>
                </c:pt>
                <c:pt idx="245">
                  <c:v>5.3727339999999998E-2</c:v>
                </c:pt>
                <c:pt idx="246">
                  <c:v>5.0336279999999997E-2</c:v>
                </c:pt>
                <c:pt idx="247">
                  <c:v>4.6415430000000001E-2</c:v>
                </c:pt>
                <c:pt idx="248">
                  <c:v>4.4990540000000002E-2</c:v>
                </c:pt>
                <c:pt idx="249">
                  <c:v>4.6674519999999997E-2</c:v>
                </c:pt>
                <c:pt idx="250">
                  <c:v>3.9787389999999999E-2</c:v>
                </c:pt>
                <c:pt idx="251">
                  <c:v>3.4723650000000002E-2</c:v>
                </c:pt>
                <c:pt idx="252">
                  <c:v>4.8340149999999998E-2</c:v>
                </c:pt>
                <c:pt idx="253">
                  <c:v>5.885406E-2</c:v>
                </c:pt>
                <c:pt idx="254">
                  <c:v>4.6474420000000002E-2</c:v>
                </c:pt>
                <c:pt idx="255">
                  <c:v>3.8792350000000003E-2</c:v>
                </c:pt>
                <c:pt idx="256">
                  <c:v>5.1730959999999999E-2</c:v>
                </c:pt>
                <c:pt idx="257">
                  <c:v>5.4753219999999998E-2</c:v>
                </c:pt>
                <c:pt idx="258">
                  <c:v>3.9189099999999998E-2</c:v>
                </c:pt>
                <c:pt idx="259">
                  <c:v>3.4525790000000001E-2</c:v>
                </c:pt>
                <c:pt idx="260">
                  <c:v>4.5830709999999997E-2</c:v>
                </c:pt>
                <c:pt idx="261">
                  <c:v>4.89104E-2</c:v>
                </c:pt>
                <c:pt idx="262">
                  <c:v>3.9728810000000003E-2</c:v>
                </c:pt>
                <c:pt idx="263">
                  <c:v>3.4935960000000002E-2</c:v>
                </c:pt>
                <c:pt idx="264">
                  <c:v>3.8600870000000002E-2</c:v>
                </c:pt>
                <c:pt idx="265">
                  <c:v>4.00656E-2</c:v>
                </c:pt>
                <c:pt idx="266">
                  <c:v>3.8559129999999997E-2</c:v>
                </c:pt>
                <c:pt idx="267">
                  <c:v>4.0408989999999999E-2</c:v>
                </c:pt>
                <c:pt idx="268">
                  <c:v>3.746033E-2</c:v>
                </c:pt>
                <c:pt idx="269">
                  <c:v>2.8135719999999999E-2</c:v>
                </c:pt>
                <c:pt idx="270">
                  <c:v>2.7395510000000001E-2</c:v>
                </c:pt>
                <c:pt idx="271">
                  <c:v>3.4526130000000002E-2</c:v>
                </c:pt>
                <c:pt idx="272">
                  <c:v>3.5776410000000002E-2</c:v>
                </c:pt>
                <c:pt idx="273">
                  <c:v>2.929967E-2</c:v>
                </c:pt>
                <c:pt idx="274">
                  <c:v>2.2332629999999999E-2</c:v>
                </c:pt>
                <c:pt idx="275">
                  <c:v>2.9211239999999999E-2</c:v>
                </c:pt>
                <c:pt idx="276">
                  <c:v>4.949779E-2</c:v>
                </c:pt>
                <c:pt idx="277">
                  <c:v>5.1936919999999998E-2</c:v>
                </c:pt>
                <c:pt idx="278">
                  <c:v>3.3934619999999999E-2</c:v>
                </c:pt>
                <c:pt idx="279">
                  <c:v>2.9539059999999999E-2</c:v>
                </c:pt>
                <c:pt idx="280">
                  <c:v>4.0056120000000001E-2</c:v>
                </c:pt>
                <c:pt idx="281">
                  <c:v>4.166036E-2</c:v>
                </c:pt>
                <c:pt idx="282">
                  <c:v>3.9338289999999998E-2</c:v>
                </c:pt>
                <c:pt idx="283">
                  <c:v>4.3839999999999997E-2</c:v>
                </c:pt>
                <c:pt idx="284">
                  <c:v>3.8045019999999999E-2</c:v>
                </c:pt>
                <c:pt idx="285">
                  <c:v>2.5006239999999999E-2</c:v>
                </c:pt>
                <c:pt idx="286">
                  <c:v>2.8037579999999999E-2</c:v>
                </c:pt>
                <c:pt idx="287">
                  <c:v>3.5353089999999997E-2</c:v>
                </c:pt>
                <c:pt idx="288">
                  <c:v>3.1143469999999999E-2</c:v>
                </c:pt>
                <c:pt idx="289">
                  <c:v>2.756457E-2</c:v>
                </c:pt>
                <c:pt idx="290">
                  <c:v>3.4289020000000003E-2</c:v>
                </c:pt>
                <c:pt idx="291">
                  <c:v>4.077944E-2</c:v>
                </c:pt>
                <c:pt idx="292">
                  <c:v>3.4278580000000003E-2</c:v>
                </c:pt>
                <c:pt idx="293">
                  <c:v>2.650338E-2</c:v>
                </c:pt>
                <c:pt idx="294">
                  <c:v>3.3278479999999999E-2</c:v>
                </c:pt>
                <c:pt idx="295">
                  <c:v>4.7291380000000001E-2</c:v>
                </c:pt>
                <c:pt idx="296">
                  <c:v>5.2993030000000003E-2</c:v>
                </c:pt>
                <c:pt idx="297">
                  <c:v>4.3044949999999998E-2</c:v>
                </c:pt>
                <c:pt idx="298">
                  <c:v>3.1073030000000001E-2</c:v>
                </c:pt>
                <c:pt idx="299">
                  <c:v>3.5364399999999997E-2</c:v>
                </c:pt>
                <c:pt idx="300">
                  <c:v>4.4634760000000002E-2</c:v>
                </c:pt>
                <c:pt idx="301">
                  <c:v>4.0244229999999999E-2</c:v>
                </c:pt>
                <c:pt idx="302">
                  <c:v>3.1594650000000002E-2</c:v>
                </c:pt>
                <c:pt idx="303">
                  <c:v>3.318335E-2</c:v>
                </c:pt>
                <c:pt idx="304">
                  <c:v>3.308912E-2</c:v>
                </c:pt>
                <c:pt idx="305">
                  <c:v>1.9582189999999999E-2</c:v>
                </c:pt>
                <c:pt idx="306">
                  <c:v>1.7951789999999999E-2</c:v>
                </c:pt>
                <c:pt idx="307">
                  <c:v>4.220289E-2</c:v>
                </c:pt>
                <c:pt idx="308">
                  <c:v>5.4377429999999997E-2</c:v>
                </c:pt>
                <c:pt idx="309">
                  <c:v>3.911208E-2</c:v>
                </c:pt>
                <c:pt idx="310">
                  <c:v>2.537847E-2</c:v>
                </c:pt>
                <c:pt idx="311">
                  <c:v>2.5522690000000001E-2</c:v>
                </c:pt>
                <c:pt idx="312">
                  <c:v>3.2122060000000001E-2</c:v>
                </c:pt>
                <c:pt idx="313">
                  <c:v>3.1677499999999997E-2</c:v>
                </c:pt>
                <c:pt idx="314">
                  <c:v>2.1128649999999999E-2</c:v>
                </c:pt>
                <c:pt idx="315">
                  <c:v>2.008354E-2</c:v>
                </c:pt>
                <c:pt idx="316">
                  <c:v>2.9587160000000001E-2</c:v>
                </c:pt>
                <c:pt idx="317">
                  <c:v>2.8265519999999999E-2</c:v>
                </c:pt>
                <c:pt idx="318">
                  <c:v>1.673264E-2</c:v>
                </c:pt>
                <c:pt idx="319">
                  <c:v>9.4533580000000002E-3</c:v>
                </c:pt>
                <c:pt idx="320">
                  <c:v>9.0848019999999995E-3</c:v>
                </c:pt>
                <c:pt idx="321">
                  <c:v>1.33574E-2</c:v>
                </c:pt>
                <c:pt idx="322">
                  <c:v>1.9921540000000001E-2</c:v>
                </c:pt>
                <c:pt idx="323">
                  <c:v>2.6609689999999998E-2</c:v>
                </c:pt>
                <c:pt idx="324">
                  <c:v>3.5613069999999997E-2</c:v>
                </c:pt>
                <c:pt idx="325">
                  <c:v>4.0495349999999999E-2</c:v>
                </c:pt>
                <c:pt idx="326">
                  <c:v>3.2120540000000003E-2</c:v>
                </c:pt>
                <c:pt idx="327">
                  <c:v>2.5982000000000002E-2</c:v>
                </c:pt>
                <c:pt idx="328">
                  <c:v>3.5289210000000001E-2</c:v>
                </c:pt>
                <c:pt idx="329">
                  <c:v>3.926673E-2</c:v>
                </c:pt>
                <c:pt idx="330">
                  <c:v>2.8706599999999999E-2</c:v>
                </c:pt>
                <c:pt idx="331">
                  <c:v>2.6207669999999999E-2</c:v>
                </c:pt>
                <c:pt idx="332">
                  <c:v>3.036579E-2</c:v>
                </c:pt>
                <c:pt idx="333">
                  <c:v>2.3942870000000002E-2</c:v>
                </c:pt>
                <c:pt idx="334">
                  <c:v>1.5647330000000001E-2</c:v>
                </c:pt>
                <c:pt idx="335">
                  <c:v>1.866042E-2</c:v>
                </c:pt>
                <c:pt idx="336">
                  <c:v>2.942082E-2</c:v>
                </c:pt>
                <c:pt idx="337">
                  <c:v>3.2055800000000002E-2</c:v>
                </c:pt>
                <c:pt idx="338">
                  <c:v>2.281478E-2</c:v>
                </c:pt>
                <c:pt idx="339">
                  <c:v>1.8281829999999999E-2</c:v>
                </c:pt>
                <c:pt idx="340">
                  <c:v>2.2333240000000001E-2</c:v>
                </c:pt>
                <c:pt idx="341">
                  <c:v>2.0370570000000001E-2</c:v>
                </c:pt>
                <c:pt idx="342">
                  <c:v>1.38526E-2</c:v>
                </c:pt>
                <c:pt idx="343">
                  <c:v>1.5297760000000001E-2</c:v>
                </c:pt>
                <c:pt idx="344">
                  <c:v>1.5787510000000001E-2</c:v>
                </c:pt>
                <c:pt idx="345">
                  <c:v>3.1364499999999998E-3</c:v>
                </c:pt>
                <c:pt idx="346">
                  <c:v>-2.1051139999999999E-3</c:v>
                </c:pt>
                <c:pt idx="347">
                  <c:v>2.071622E-2</c:v>
                </c:pt>
                <c:pt idx="348">
                  <c:v>3.9149870000000003E-2</c:v>
                </c:pt>
                <c:pt idx="349">
                  <c:v>2.575121E-2</c:v>
                </c:pt>
                <c:pt idx="350">
                  <c:v>1.0752080000000001E-2</c:v>
                </c:pt>
                <c:pt idx="351">
                  <c:v>1.6478940000000001E-2</c:v>
                </c:pt>
                <c:pt idx="352">
                  <c:v>2.4188500000000002E-2</c:v>
                </c:pt>
                <c:pt idx="353">
                  <c:v>1.7981560000000001E-2</c:v>
                </c:pt>
                <c:pt idx="354">
                  <c:v>1.275505E-2</c:v>
                </c:pt>
                <c:pt idx="355">
                  <c:v>1.60866E-2</c:v>
                </c:pt>
                <c:pt idx="356">
                  <c:v>1.173533E-2</c:v>
                </c:pt>
                <c:pt idx="357">
                  <c:v>5.0220780000000001E-3</c:v>
                </c:pt>
                <c:pt idx="358">
                  <c:v>1.132769E-2</c:v>
                </c:pt>
                <c:pt idx="359">
                  <c:v>2.6035550000000001E-2</c:v>
                </c:pt>
                <c:pt idx="360">
                  <c:v>3.5096769999999999E-2</c:v>
                </c:pt>
                <c:pt idx="361">
                  <c:v>3.0960430000000001E-2</c:v>
                </c:pt>
                <c:pt idx="362">
                  <c:v>2.3258319999999999E-2</c:v>
                </c:pt>
                <c:pt idx="363">
                  <c:v>1.8658190000000002E-2</c:v>
                </c:pt>
                <c:pt idx="364">
                  <c:v>1.8449239999999999E-2</c:v>
                </c:pt>
                <c:pt idx="365">
                  <c:v>2.3133379999999999E-2</c:v>
                </c:pt>
                <c:pt idx="366">
                  <c:v>2.1632330000000002E-2</c:v>
                </c:pt>
                <c:pt idx="367">
                  <c:v>1.514967E-2</c:v>
                </c:pt>
                <c:pt idx="368">
                  <c:v>1.354841E-2</c:v>
                </c:pt>
                <c:pt idx="369">
                  <c:v>1.110072E-2</c:v>
                </c:pt>
                <c:pt idx="370">
                  <c:v>7.2260609999999998E-3</c:v>
                </c:pt>
                <c:pt idx="371">
                  <c:v>1.2390689999999999E-2</c:v>
                </c:pt>
                <c:pt idx="372">
                  <c:v>1.8755239999999999E-2</c:v>
                </c:pt>
                <c:pt idx="373">
                  <c:v>1.253753E-2</c:v>
                </c:pt>
                <c:pt idx="374">
                  <c:v>1.231179E-2</c:v>
                </c:pt>
                <c:pt idx="375">
                  <c:v>3.075025E-2</c:v>
                </c:pt>
                <c:pt idx="376">
                  <c:v>3.9831470000000001E-2</c:v>
                </c:pt>
                <c:pt idx="377">
                  <c:v>2.91305E-2</c:v>
                </c:pt>
                <c:pt idx="378">
                  <c:v>1.816767E-2</c:v>
                </c:pt>
                <c:pt idx="379">
                  <c:v>1.2002779999999999E-2</c:v>
                </c:pt>
                <c:pt idx="380">
                  <c:v>9.6621139999999994E-3</c:v>
                </c:pt>
                <c:pt idx="381">
                  <c:v>1.5741080000000001E-2</c:v>
                </c:pt>
                <c:pt idx="382">
                  <c:v>2.3166840000000001E-2</c:v>
                </c:pt>
                <c:pt idx="383">
                  <c:v>2.3081009999999999E-2</c:v>
                </c:pt>
                <c:pt idx="384">
                  <c:v>1.8701410000000002E-2</c:v>
                </c:pt>
                <c:pt idx="385">
                  <c:v>1.433914E-2</c:v>
                </c:pt>
                <c:pt idx="386">
                  <c:v>1.375823E-2</c:v>
                </c:pt>
                <c:pt idx="387">
                  <c:v>1.808572E-2</c:v>
                </c:pt>
                <c:pt idx="388">
                  <c:v>1.9070170000000001E-2</c:v>
                </c:pt>
                <c:pt idx="389">
                  <c:v>1.5586340000000001E-2</c:v>
                </c:pt>
                <c:pt idx="390">
                  <c:v>1.557744E-2</c:v>
                </c:pt>
                <c:pt idx="391">
                  <c:v>1.5695600000000001E-2</c:v>
                </c:pt>
                <c:pt idx="392">
                  <c:v>1.7680410000000001E-2</c:v>
                </c:pt>
                <c:pt idx="393">
                  <c:v>2.3393919999999999E-2</c:v>
                </c:pt>
                <c:pt idx="394">
                  <c:v>2.188209E-2</c:v>
                </c:pt>
                <c:pt idx="395">
                  <c:v>2.130545E-2</c:v>
                </c:pt>
                <c:pt idx="396">
                  <c:v>2.4121730000000001E-2</c:v>
                </c:pt>
                <c:pt idx="397">
                  <c:v>1.387453E-2</c:v>
                </c:pt>
                <c:pt idx="398">
                  <c:v>1.6443709999999999E-3</c:v>
                </c:pt>
                <c:pt idx="399">
                  <c:v>7.565062E-3</c:v>
                </c:pt>
                <c:pt idx="400">
                  <c:v>1.679187E-2</c:v>
                </c:pt>
                <c:pt idx="401">
                  <c:v>1.241069E-2</c:v>
                </c:pt>
                <c:pt idx="402">
                  <c:v>8.3777799999999996E-3</c:v>
                </c:pt>
                <c:pt idx="403">
                  <c:v>1.2093380000000001E-2</c:v>
                </c:pt>
                <c:pt idx="404">
                  <c:v>1.647413E-2</c:v>
                </c:pt>
                <c:pt idx="405">
                  <c:v>1.6301599999999999E-2</c:v>
                </c:pt>
                <c:pt idx="406">
                  <c:v>7.163193E-3</c:v>
                </c:pt>
                <c:pt idx="407">
                  <c:v>1.225844E-3</c:v>
                </c:pt>
                <c:pt idx="408">
                  <c:v>7.8610599999999996E-3</c:v>
                </c:pt>
                <c:pt idx="409">
                  <c:v>1.335949E-2</c:v>
                </c:pt>
                <c:pt idx="410">
                  <c:v>1.234822E-2</c:v>
                </c:pt>
                <c:pt idx="411">
                  <c:v>1.3101399999999999E-2</c:v>
                </c:pt>
                <c:pt idx="412">
                  <c:v>1.632049E-2</c:v>
                </c:pt>
                <c:pt idx="413">
                  <c:v>1.5002679999999999E-2</c:v>
                </c:pt>
                <c:pt idx="414">
                  <c:v>1.074935E-2</c:v>
                </c:pt>
                <c:pt idx="415">
                  <c:v>1.6692769999999999E-2</c:v>
                </c:pt>
                <c:pt idx="416">
                  <c:v>2.767234E-2</c:v>
                </c:pt>
                <c:pt idx="417">
                  <c:v>2.025414E-2</c:v>
                </c:pt>
                <c:pt idx="418">
                  <c:v>1.7657619999999999E-3</c:v>
                </c:pt>
                <c:pt idx="419">
                  <c:v>3.9671029999999996E-3</c:v>
                </c:pt>
                <c:pt idx="420">
                  <c:v>1.904759E-2</c:v>
                </c:pt>
                <c:pt idx="421">
                  <c:v>1.901299E-2</c:v>
                </c:pt>
                <c:pt idx="422">
                  <c:v>1.4611529999999999E-2</c:v>
                </c:pt>
                <c:pt idx="423">
                  <c:v>1.7988029999999999E-2</c:v>
                </c:pt>
                <c:pt idx="424">
                  <c:v>1.631092E-2</c:v>
                </c:pt>
                <c:pt idx="425">
                  <c:v>1.13963E-2</c:v>
                </c:pt>
                <c:pt idx="426">
                  <c:v>1.217887E-2</c:v>
                </c:pt>
                <c:pt idx="427">
                  <c:v>9.7314919999999996E-3</c:v>
                </c:pt>
                <c:pt idx="428">
                  <c:v>4.754871E-4</c:v>
                </c:pt>
                <c:pt idx="429">
                  <c:v>-2.4725670000000002E-3</c:v>
                </c:pt>
                <c:pt idx="430">
                  <c:v>4.4949389999999999E-3</c:v>
                </c:pt>
                <c:pt idx="431">
                  <c:v>8.3189549999999994E-3</c:v>
                </c:pt>
                <c:pt idx="432">
                  <c:v>3.1303820000000001E-3</c:v>
                </c:pt>
                <c:pt idx="433">
                  <c:v>-3.0971140000000002E-3</c:v>
                </c:pt>
                <c:pt idx="434">
                  <c:v>-2.881397E-3</c:v>
                </c:pt>
                <c:pt idx="435">
                  <c:v>5.000928E-3</c:v>
                </c:pt>
                <c:pt idx="436">
                  <c:v>1.547426E-2</c:v>
                </c:pt>
                <c:pt idx="437">
                  <c:v>2.128977E-2</c:v>
                </c:pt>
                <c:pt idx="438">
                  <c:v>1.6947810000000001E-2</c:v>
                </c:pt>
                <c:pt idx="439">
                  <c:v>3.7017899999999999E-3</c:v>
                </c:pt>
                <c:pt idx="440">
                  <c:v>-5.690858E-3</c:v>
                </c:pt>
                <c:pt idx="441">
                  <c:v>-2.7223590000000002E-3</c:v>
                </c:pt>
                <c:pt idx="442">
                  <c:v>5.7728190000000002E-3</c:v>
                </c:pt>
                <c:pt idx="443">
                  <c:v>1.3256189999999999E-2</c:v>
                </c:pt>
                <c:pt idx="444">
                  <c:v>1.5885730000000001E-2</c:v>
                </c:pt>
                <c:pt idx="445">
                  <c:v>7.9393750000000003E-3</c:v>
                </c:pt>
                <c:pt idx="446">
                  <c:v>3.3168899999999999E-3</c:v>
                </c:pt>
                <c:pt idx="447">
                  <c:v>1.6503E-2</c:v>
                </c:pt>
                <c:pt idx="448">
                  <c:v>2.7960659999999998E-2</c:v>
                </c:pt>
                <c:pt idx="449">
                  <c:v>2.411928E-2</c:v>
                </c:pt>
                <c:pt idx="450">
                  <c:v>1.7553760000000002E-2</c:v>
                </c:pt>
                <c:pt idx="451">
                  <c:v>1.5201050000000001E-2</c:v>
                </c:pt>
                <c:pt idx="452">
                  <c:v>1.6126000000000001E-2</c:v>
                </c:pt>
                <c:pt idx="453">
                  <c:v>1.4290809999999999E-2</c:v>
                </c:pt>
                <c:pt idx="454">
                  <c:v>5.0563600000000002E-3</c:v>
                </c:pt>
                <c:pt idx="455">
                  <c:v>3.560957E-3</c:v>
                </c:pt>
                <c:pt idx="456">
                  <c:v>7.6828340000000004E-3</c:v>
                </c:pt>
                <c:pt idx="457">
                  <c:v>-3.3174329999999998E-3</c:v>
                </c:pt>
                <c:pt idx="458">
                  <c:v>-9.3472950000000003E-3</c:v>
                </c:pt>
                <c:pt idx="459">
                  <c:v>7.362441E-3</c:v>
                </c:pt>
                <c:pt idx="460">
                  <c:v>1.90127E-2</c:v>
                </c:pt>
                <c:pt idx="461">
                  <c:v>8.5837750000000001E-3</c:v>
                </c:pt>
                <c:pt idx="462">
                  <c:v>-2.5219029999999998E-3</c:v>
                </c:pt>
                <c:pt idx="463">
                  <c:v>2.9614730000000001E-3</c:v>
                </c:pt>
                <c:pt idx="464">
                  <c:v>1.031557E-2</c:v>
                </c:pt>
                <c:pt idx="465">
                  <c:v>1.203281E-2</c:v>
                </c:pt>
                <c:pt idx="466">
                  <c:v>1.20067E-2</c:v>
                </c:pt>
                <c:pt idx="467">
                  <c:v>5.2872409999999998E-3</c:v>
                </c:pt>
                <c:pt idx="468">
                  <c:v>-3.3394129999999998E-3</c:v>
                </c:pt>
                <c:pt idx="469">
                  <c:v>-9.8209479999999995E-3</c:v>
                </c:pt>
                <c:pt idx="470">
                  <c:v>-1.129985E-2</c:v>
                </c:pt>
                <c:pt idx="471">
                  <c:v>-3.4180759999999999E-3</c:v>
                </c:pt>
                <c:pt idx="472">
                  <c:v>6.4288940000000001E-3</c:v>
                </c:pt>
                <c:pt idx="473">
                  <c:v>1.231406E-2</c:v>
                </c:pt>
                <c:pt idx="474">
                  <c:v>1.2620610000000001E-2</c:v>
                </c:pt>
                <c:pt idx="475">
                  <c:v>1.54647E-2</c:v>
                </c:pt>
                <c:pt idx="476">
                  <c:v>2.4707699999999999E-2</c:v>
                </c:pt>
                <c:pt idx="477">
                  <c:v>2.3989529999999998E-2</c:v>
                </c:pt>
                <c:pt idx="478">
                  <c:v>1.2642850000000001E-2</c:v>
                </c:pt>
                <c:pt idx="479">
                  <c:v>6.4185020000000004E-3</c:v>
                </c:pt>
                <c:pt idx="480">
                  <c:v>2.2161860000000002E-3</c:v>
                </c:pt>
                <c:pt idx="481">
                  <c:v>-7.8537069999999997E-3</c:v>
                </c:pt>
                <c:pt idx="482">
                  <c:v>-1.1277209999999999E-2</c:v>
                </c:pt>
                <c:pt idx="483">
                  <c:v>4.8283309999999998E-4</c:v>
                </c:pt>
                <c:pt idx="484">
                  <c:v>1.606432E-2</c:v>
                </c:pt>
                <c:pt idx="485">
                  <c:v>2.3032110000000001E-2</c:v>
                </c:pt>
                <c:pt idx="486">
                  <c:v>1.629357E-2</c:v>
                </c:pt>
                <c:pt idx="487">
                  <c:v>5.7424040000000004E-3</c:v>
                </c:pt>
                <c:pt idx="488">
                  <c:v>7.5842929999999998E-3</c:v>
                </c:pt>
                <c:pt idx="489">
                  <c:v>1.513376E-2</c:v>
                </c:pt>
                <c:pt idx="490">
                  <c:v>1.396099E-2</c:v>
                </c:pt>
                <c:pt idx="491">
                  <c:v>9.7334710000000005E-3</c:v>
                </c:pt>
                <c:pt idx="492">
                  <c:v>7.0365790000000003E-3</c:v>
                </c:pt>
                <c:pt idx="493">
                  <c:v>-4.7054520000000002E-4</c:v>
                </c:pt>
                <c:pt idx="494">
                  <c:v>-3.5699149999999999E-3</c:v>
                </c:pt>
                <c:pt idx="495">
                  <c:v>6.861341E-3</c:v>
                </c:pt>
                <c:pt idx="496">
                  <c:v>1.48007E-2</c:v>
                </c:pt>
                <c:pt idx="497">
                  <c:v>1.3521709999999999E-2</c:v>
                </c:pt>
                <c:pt idx="498">
                  <c:v>1.247583E-2</c:v>
                </c:pt>
                <c:pt idx="499">
                  <c:v>1.3140580000000001E-2</c:v>
                </c:pt>
                <c:pt idx="500">
                  <c:v>1.230383E-2</c:v>
                </c:pt>
                <c:pt idx="501">
                  <c:v>4.6065619999999998E-3</c:v>
                </c:pt>
                <c:pt idx="502">
                  <c:v>-2.9118159999999998E-3</c:v>
                </c:pt>
                <c:pt idx="503">
                  <c:v>5.9575069999999999E-3</c:v>
                </c:pt>
                <c:pt idx="504">
                  <c:v>1.9745990000000001E-2</c:v>
                </c:pt>
                <c:pt idx="505">
                  <c:v>1.4116709999999999E-2</c:v>
                </c:pt>
                <c:pt idx="506">
                  <c:v>1.1079709999999999E-3</c:v>
                </c:pt>
                <c:pt idx="507">
                  <c:v>5.2052239999999996E-3</c:v>
                </c:pt>
                <c:pt idx="508">
                  <c:v>1.5520279999999999E-2</c:v>
                </c:pt>
                <c:pt idx="509">
                  <c:v>1.6579590000000002E-2</c:v>
                </c:pt>
                <c:pt idx="510">
                  <c:v>1.3653770000000001E-2</c:v>
                </c:pt>
                <c:pt idx="511">
                  <c:v>8.8732670000000007E-3</c:v>
                </c:pt>
                <c:pt idx="512">
                  <c:v>5.3246470000000001E-3</c:v>
                </c:pt>
                <c:pt idx="513">
                  <c:v>9.7755629999999993E-3</c:v>
                </c:pt>
                <c:pt idx="514">
                  <c:v>1.409403E-2</c:v>
                </c:pt>
                <c:pt idx="515">
                  <c:v>1.366448E-2</c:v>
                </c:pt>
                <c:pt idx="516">
                  <c:v>1.3369560000000001E-2</c:v>
                </c:pt>
                <c:pt idx="517">
                  <c:v>1.226663E-3</c:v>
                </c:pt>
                <c:pt idx="518">
                  <c:v>-2.0921120000000001E-2</c:v>
                </c:pt>
                <c:pt idx="519">
                  <c:v>-2.0724940000000001E-2</c:v>
                </c:pt>
                <c:pt idx="520">
                  <c:v>8.1497299999999998E-4</c:v>
                </c:pt>
                <c:pt idx="521">
                  <c:v>1.313916E-2</c:v>
                </c:pt>
                <c:pt idx="522">
                  <c:v>1.049626E-2</c:v>
                </c:pt>
                <c:pt idx="523">
                  <c:v>-5.1243790000000001E-4</c:v>
                </c:pt>
                <c:pt idx="524">
                  <c:v>-7.8277969999999992E-3</c:v>
                </c:pt>
                <c:pt idx="525">
                  <c:v>-4.0606180000000002E-3</c:v>
                </c:pt>
                <c:pt idx="526">
                  <c:v>-8.0396700000000005E-4</c:v>
                </c:pt>
                <c:pt idx="527">
                  <c:v>3.339271E-3</c:v>
                </c:pt>
                <c:pt idx="528">
                  <c:v>1.192819E-2</c:v>
                </c:pt>
                <c:pt idx="529">
                  <c:v>7.3406310000000002E-3</c:v>
                </c:pt>
                <c:pt idx="530">
                  <c:v>-9.3358069999999998E-3</c:v>
                </c:pt>
                <c:pt idx="531">
                  <c:v>-1.1193730000000001E-2</c:v>
                </c:pt>
                <c:pt idx="532">
                  <c:v>-3.1591699999999998E-4</c:v>
                </c:pt>
                <c:pt idx="533">
                  <c:v>1.6349750000000001E-3</c:v>
                </c:pt>
                <c:pt idx="534">
                  <c:v>-9.262091E-5</c:v>
                </c:pt>
                <c:pt idx="535">
                  <c:v>4.1495789999999996E-3</c:v>
                </c:pt>
                <c:pt idx="536">
                  <c:v>7.5282459999999997E-3</c:v>
                </c:pt>
                <c:pt idx="537">
                  <c:v>1.8342409999999999E-3</c:v>
                </c:pt>
                <c:pt idx="538">
                  <c:v>-6.9289540000000002E-3</c:v>
                </c:pt>
                <c:pt idx="539">
                  <c:v>-5.8575650000000003E-3</c:v>
                </c:pt>
                <c:pt idx="540">
                  <c:v>2.2579710000000001E-3</c:v>
                </c:pt>
                <c:pt idx="541">
                  <c:v>5.6207879999999998E-3</c:v>
                </c:pt>
                <c:pt idx="542">
                  <c:v>2.7028450000000002E-3</c:v>
                </c:pt>
                <c:pt idx="543">
                  <c:v>3.6457350000000002E-3</c:v>
                </c:pt>
                <c:pt idx="544">
                  <c:v>5.0636830000000002E-3</c:v>
                </c:pt>
                <c:pt idx="545">
                  <c:v>3.4114810000000001E-3</c:v>
                </c:pt>
                <c:pt idx="546">
                  <c:v>1.504023E-2</c:v>
                </c:pt>
                <c:pt idx="547">
                  <c:v>3.0383429999999999E-2</c:v>
                </c:pt>
                <c:pt idx="548">
                  <c:v>2.7534900000000001E-2</c:v>
                </c:pt>
                <c:pt idx="549">
                  <c:v>1.3551499999999999E-2</c:v>
                </c:pt>
                <c:pt idx="550">
                  <c:v>7.1825159999999999E-3</c:v>
                </c:pt>
                <c:pt idx="551">
                  <c:v>1.196473E-2</c:v>
                </c:pt>
                <c:pt idx="552">
                  <c:v>1.0607729999999999E-2</c:v>
                </c:pt>
                <c:pt idx="553">
                  <c:v>3.357956E-3</c:v>
                </c:pt>
                <c:pt idx="554">
                  <c:v>7.1782909999999998E-3</c:v>
                </c:pt>
                <c:pt idx="555">
                  <c:v>1.460995E-2</c:v>
                </c:pt>
                <c:pt idx="556">
                  <c:v>1.6414140000000001E-2</c:v>
                </c:pt>
                <c:pt idx="557">
                  <c:v>2.1324409999999999E-2</c:v>
                </c:pt>
                <c:pt idx="558">
                  <c:v>2.3338359999999999E-2</c:v>
                </c:pt>
                <c:pt idx="559">
                  <c:v>1.3441989999999999E-2</c:v>
                </c:pt>
                <c:pt idx="560">
                  <c:v>7.2877009999999997E-3</c:v>
                </c:pt>
                <c:pt idx="561">
                  <c:v>6.8518629999999997E-3</c:v>
                </c:pt>
                <c:pt idx="562">
                  <c:v>-4.9957090000000001E-3</c:v>
                </c:pt>
                <c:pt idx="563">
                  <c:v>-1.2663779999999999E-2</c:v>
                </c:pt>
                <c:pt idx="564">
                  <c:v>-2.3709E-3</c:v>
                </c:pt>
                <c:pt idx="565">
                  <c:v>-2.0708290000000002E-3</c:v>
                </c:pt>
                <c:pt idx="566">
                  <c:v>-1.2283779999999999E-2</c:v>
                </c:pt>
                <c:pt idx="567">
                  <c:v>-1.070289E-2</c:v>
                </c:pt>
                <c:pt idx="568">
                  <c:v>-6.3095089999999996E-3</c:v>
                </c:pt>
                <c:pt idx="569">
                  <c:v>-4.3860699999999997E-3</c:v>
                </c:pt>
              </c:numCache>
            </c:numRef>
          </c:yVal>
          <c:smooth val="0"/>
        </c:ser>
        <c:dLbls>
          <c:showLegendKey val="0"/>
          <c:showVal val="0"/>
          <c:showCatName val="0"/>
          <c:showSerName val="0"/>
          <c:showPercent val="0"/>
          <c:showBubbleSize val="0"/>
        </c:dLbls>
        <c:axId val="199264128"/>
        <c:axId val="199270400"/>
      </c:scatterChart>
      <c:valAx>
        <c:axId val="199264128"/>
        <c:scaling>
          <c:orientation val="minMax"/>
        </c:scaling>
        <c:delete val="0"/>
        <c:axPos val="b"/>
        <c:majorGridlines>
          <c:spPr>
            <a:ln>
              <a:solidFill>
                <a:schemeClr val="bg1">
                  <a:lumMod val="85000"/>
                </a:schemeClr>
              </a:solidFill>
            </a:ln>
          </c:spPr>
        </c:majorGridlines>
        <c:title>
          <c:tx>
            <c:rich>
              <a:bodyPr/>
              <a:lstStyle/>
              <a:p>
                <a:pPr>
                  <a:defRPr sz="1000" b="1" i="0" u="none" strike="noStrike" baseline="0">
                    <a:solidFill>
                      <a:srgbClr val="000000"/>
                    </a:solidFill>
                    <a:latin typeface="Calibri"/>
                    <a:ea typeface="Calibri"/>
                    <a:cs typeface="Calibri"/>
                  </a:defRPr>
                </a:pPr>
                <a:r>
                  <a:rPr lang="en-US"/>
                  <a:t>Measured Voltage</a:t>
                </a:r>
              </a:p>
            </c:rich>
          </c:tx>
          <c:layout/>
          <c:overlay val="0"/>
        </c:title>
        <c:numFmt formatCode="General" sourceLinked="0"/>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199270400"/>
        <c:crossesAt val="-99999"/>
        <c:crossBetween val="midCat"/>
        <c:minorUnit val="1"/>
      </c:valAx>
      <c:valAx>
        <c:axId val="199270400"/>
        <c:scaling>
          <c:orientation val="minMax"/>
        </c:scaling>
        <c:delete val="0"/>
        <c:axPos val="l"/>
        <c:majorGridlines>
          <c:spPr>
            <a:ln>
              <a:solidFill>
                <a:schemeClr val="bg1">
                  <a:lumMod val="85000"/>
                </a:schemeClr>
              </a:solidFill>
            </a:ln>
          </c:spPr>
        </c:majorGridlines>
        <c:title>
          <c:tx>
            <c:rich>
              <a:bodyPr/>
              <a:lstStyle/>
              <a:p>
                <a:pPr>
                  <a:defRPr sz="1000" b="1" i="0" u="none" strike="noStrike" baseline="0">
                    <a:solidFill>
                      <a:srgbClr val="000000"/>
                    </a:solidFill>
                    <a:latin typeface="Calibri"/>
                    <a:ea typeface="Calibri"/>
                    <a:cs typeface="Calibri"/>
                  </a:defRPr>
                </a:pPr>
                <a:r>
                  <a:rPr lang="en-US"/>
                  <a:t>Measured Current</a:t>
                </a:r>
              </a:p>
            </c:rich>
          </c:tx>
          <c:layout/>
          <c:overlay val="0"/>
        </c:title>
        <c:numFmt formatCode="General"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99264128"/>
        <c:crossesAt val="-99999"/>
        <c:crossBetween val="midCat"/>
      </c:valAx>
    </c:plotArea>
    <c:legend>
      <c:legendPos val="r"/>
      <c:layout/>
      <c:overlay val="0"/>
      <c:txPr>
        <a:bodyPr/>
        <a:lstStyle/>
        <a:p>
          <a:pPr>
            <a:defRPr sz="920" b="0" i="0" u="none" strike="noStrike" baseline="0">
              <a:solidFill>
                <a:srgbClr val="000000"/>
              </a:solidFill>
              <a:latin typeface="Calibri"/>
              <a:ea typeface="Calibri"/>
              <a:cs typeface="Calibri"/>
            </a:defRPr>
          </a:pPr>
          <a:endParaRPr lang="en-US"/>
        </a:p>
      </c:txPr>
    </c:legend>
    <c:plotVisOnly val="0"/>
    <c:dispBlanksAs val="span"/>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Calibri"/>
                <a:ea typeface="Calibri"/>
                <a:cs typeface="Calibri"/>
              </a:defRPr>
            </a:pPr>
            <a:r>
              <a:rPr lang="en-US"/>
              <a:t>500V_SHORT</a:t>
            </a:r>
          </a:p>
        </c:rich>
      </c:tx>
      <c:layout/>
      <c:overlay val="0"/>
    </c:title>
    <c:autoTitleDeleted val="0"/>
    <c:plotArea>
      <c:layout/>
      <c:barChart>
        <c:barDir val="col"/>
        <c:grouping val="clustered"/>
        <c:varyColors val="0"/>
        <c:ser>
          <c:idx val="0"/>
          <c:order val="0"/>
          <c:tx>
            <c:strRef>
              <c:f>'Event Timeline Data'!$B$1</c:f>
              <c:strCache>
                <c:ptCount val="1"/>
                <c:pt idx="0">
                  <c:v>+ HBM</c:v>
                </c:pt>
              </c:strCache>
            </c:strRef>
          </c:tx>
          <c:invertIfNegative val="0"/>
          <c:cat>
            <c:numRef>
              <c:f>'Event Timeline Data'!$A$2:$A$21</c:f>
              <c:numCache>
                <c:formatCode>General</c:formatCode>
                <c:ptCount val="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numCache>
            </c:numRef>
          </c:cat>
          <c:val>
            <c:numRef>
              <c:f>'Event Timeline Data'!$B$2:$B$21</c:f>
              <c:numCache>
                <c:formatCode>General</c:formatCode>
                <c:ptCount val="20"/>
                <c:pt idx="0">
                  <c:v>500</c:v>
                </c:pt>
                <c:pt idx="1">
                  <c:v>500</c:v>
                </c:pt>
                <c:pt idx="2">
                  <c:v>500</c:v>
                </c:pt>
                <c:pt idx="3">
                  <c:v>500</c:v>
                </c:pt>
                <c:pt idx="4">
                  <c:v>500</c:v>
                </c:pt>
                <c:pt idx="5">
                  <c:v>500</c:v>
                </c:pt>
                <c:pt idx="6">
                  <c:v>500</c:v>
                </c:pt>
                <c:pt idx="7">
                  <c:v>500</c:v>
                </c:pt>
                <c:pt idx="8">
                  <c:v>500</c:v>
                </c:pt>
                <c:pt idx="9">
                  <c:v>500</c:v>
                </c:pt>
                <c:pt idx="10">
                  <c:v>500</c:v>
                </c:pt>
                <c:pt idx="11">
                  <c:v>500</c:v>
                </c:pt>
                <c:pt idx="12">
                  <c:v>500</c:v>
                </c:pt>
                <c:pt idx="13">
                  <c:v>500</c:v>
                </c:pt>
                <c:pt idx="14">
                  <c:v>500</c:v>
                </c:pt>
                <c:pt idx="15">
                  <c:v>500</c:v>
                </c:pt>
                <c:pt idx="16">
                  <c:v>500</c:v>
                </c:pt>
                <c:pt idx="17">
                  <c:v>500</c:v>
                </c:pt>
                <c:pt idx="18">
                  <c:v>500</c:v>
                </c:pt>
                <c:pt idx="19">
                  <c:v>500</c:v>
                </c:pt>
              </c:numCache>
            </c:numRef>
          </c:val>
        </c:ser>
        <c:ser>
          <c:idx val="1"/>
          <c:order val="1"/>
          <c:tx>
            <c:strRef>
              <c:f>'Event Timeline Data'!$C$1</c:f>
              <c:strCache>
                <c:ptCount val="1"/>
                <c:pt idx="0">
                  <c:v>- HBM</c:v>
                </c:pt>
              </c:strCache>
            </c:strRef>
          </c:tx>
          <c:invertIfNegative val="0"/>
          <c:cat>
            <c:numRef>
              <c:f>'Event Timeline Data'!$A$2:$A$21</c:f>
              <c:numCache>
                <c:formatCode>General</c:formatCode>
                <c:ptCount val="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numCache>
            </c:numRef>
          </c:cat>
          <c:val>
            <c:numRef>
              <c:f>'Event Timeline Data'!$C$2:$C$21</c:f>
              <c:numCache>
                <c:formatCode>General</c:formatCode>
                <c:ptCount val="20"/>
              </c:numCache>
            </c:numRef>
          </c:val>
        </c:ser>
        <c:dLbls>
          <c:showLegendKey val="0"/>
          <c:showVal val="0"/>
          <c:showCatName val="0"/>
          <c:showSerName val="0"/>
          <c:showPercent val="0"/>
          <c:showBubbleSize val="0"/>
        </c:dLbls>
        <c:gapWidth val="20"/>
        <c:overlap val="100"/>
        <c:axId val="202544640"/>
        <c:axId val="202546560"/>
      </c:barChart>
      <c:catAx>
        <c:axId val="202544640"/>
        <c:scaling>
          <c:orientation val="minMax"/>
        </c:scaling>
        <c:delete val="0"/>
        <c:axPos val="b"/>
        <c:title>
          <c:tx>
            <c:rich>
              <a:bodyPr/>
              <a:lstStyle/>
              <a:p>
                <a:pPr>
                  <a:defRPr sz="1000" b="1" i="0" u="none" strike="noStrike" baseline="0">
                    <a:solidFill>
                      <a:srgbClr val="000000"/>
                    </a:solidFill>
                    <a:latin typeface="Calibri"/>
                    <a:ea typeface="Calibri"/>
                    <a:cs typeface="Calibri"/>
                  </a:defRPr>
                </a:pPr>
                <a:r>
                  <a:rPr lang="en-US"/>
                  <a:t>Event Timeline</a:t>
                </a:r>
              </a:p>
            </c:rich>
          </c:tx>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202546560"/>
        <c:crosses val="autoZero"/>
        <c:auto val="0"/>
        <c:lblAlgn val="ctr"/>
        <c:lblOffset val="50"/>
        <c:tickMarkSkip val="1"/>
        <c:noMultiLvlLbl val="0"/>
      </c:catAx>
      <c:valAx>
        <c:axId val="202546560"/>
        <c:scaling>
          <c:orientation val="minMax"/>
        </c:scaling>
        <c:delete val="0"/>
        <c:axPos val="l"/>
        <c:majorGridlines/>
        <c:title>
          <c:tx>
            <c:rich>
              <a:bodyPr/>
              <a:lstStyle/>
              <a:p>
                <a:pPr>
                  <a:defRPr sz="1000" b="1" i="0" u="none" strike="noStrike" baseline="0">
                    <a:solidFill>
                      <a:srgbClr val="000000"/>
                    </a:solidFill>
                    <a:latin typeface="Calibri"/>
                    <a:ea typeface="Calibri"/>
                    <a:cs typeface="Calibri"/>
                  </a:defRPr>
                </a:pPr>
                <a:r>
                  <a:rPr lang="en-US"/>
                  <a:t>HBM Amplitude</a:t>
                </a:r>
              </a:p>
            </c:rich>
          </c:tx>
          <c:layout/>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202544640"/>
        <c:crosses val="autoZero"/>
        <c:crossBetween val="between"/>
      </c:valAx>
    </c:plotArea>
    <c:legend>
      <c:legendPos val="b"/>
      <c:layout/>
      <c:overlay val="0"/>
      <c:txPr>
        <a:bodyPr/>
        <a:lstStyle/>
        <a:p>
          <a:pPr>
            <a:defRPr sz="920" b="0" i="0" u="none" strike="noStrike" baseline="0">
              <a:solidFill>
                <a:srgbClr val="000000"/>
              </a:solidFill>
              <a:latin typeface="Calibri"/>
              <a:ea typeface="Calibri"/>
              <a:cs typeface="Calibri"/>
            </a:defRPr>
          </a:pPr>
          <a:endParaRPr lang="en-US"/>
        </a:p>
      </c:txPr>
    </c:legend>
    <c:plotVisOnly val="0"/>
    <c:dispBlanksAs val="span"/>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Measured Voltage Waveforms</a:t>
            </a:r>
          </a:p>
        </c:rich>
      </c:tx>
      <c:layout/>
      <c:overlay val="0"/>
    </c:title>
    <c:autoTitleDeleted val="0"/>
    <c:plotArea>
      <c:layout/>
      <c:scatterChart>
        <c:scatterStyle val="lineMarker"/>
        <c:varyColors val="0"/>
        <c:ser>
          <c:idx val="0"/>
          <c:order val="0"/>
          <c:tx>
            <c:v>+500V (#1)</c:v>
          </c:tx>
          <c:spPr>
            <a:ln w="19050">
              <a:solidFill>
                <a:srgbClr val="0000FF"/>
              </a:solidFill>
            </a:ln>
          </c:spPr>
          <c:marker>
            <c:symbol val="none"/>
          </c:marker>
          <c:xVal>
            <c:numRef>
              <c:f>'Voltage Wfms Data'!$A$5:$A$1003</c:f>
              <c:numCache>
                <c:formatCode>General</c:formatCode>
                <c:ptCount val="999"/>
                <c:pt idx="0">
                  <c:v>-180.822</c:v>
                </c:pt>
                <c:pt idx="1">
                  <c:v>-179.822</c:v>
                </c:pt>
                <c:pt idx="2">
                  <c:v>-178.822</c:v>
                </c:pt>
                <c:pt idx="3">
                  <c:v>-177.822</c:v>
                </c:pt>
                <c:pt idx="4">
                  <c:v>-176.822</c:v>
                </c:pt>
                <c:pt idx="5">
                  <c:v>-175.822</c:v>
                </c:pt>
                <c:pt idx="6">
                  <c:v>-174.822</c:v>
                </c:pt>
                <c:pt idx="7">
                  <c:v>-173.822</c:v>
                </c:pt>
                <c:pt idx="8">
                  <c:v>-172.822</c:v>
                </c:pt>
                <c:pt idx="9">
                  <c:v>-171.82199999999997</c:v>
                </c:pt>
                <c:pt idx="10">
                  <c:v>-170.822</c:v>
                </c:pt>
                <c:pt idx="11">
                  <c:v>-169.822</c:v>
                </c:pt>
                <c:pt idx="12">
                  <c:v>-168.822</c:v>
                </c:pt>
                <c:pt idx="13">
                  <c:v>-167.822</c:v>
                </c:pt>
                <c:pt idx="14">
                  <c:v>-166.822</c:v>
                </c:pt>
                <c:pt idx="15">
                  <c:v>-165.82199999999997</c:v>
                </c:pt>
                <c:pt idx="16">
                  <c:v>-164.822</c:v>
                </c:pt>
                <c:pt idx="17">
                  <c:v>-163.822</c:v>
                </c:pt>
                <c:pt idx="18">
                  <c:v>-162.822</c:v>
                </c:pt>
                <c:pt idx="19">
                  <c:v>-161.822</c:v>
                </c:pt>
                <c:pt idx="20">
                  <c:v>-160.822</c:v>
                </c:pt>
                <c:pt idx="21">
                  <c:v>-159.82199999999997</c:v>
                </c:pt>
                <c:pt idx="22">
                  <c:v>-158.822</c:v>
                </c:pt>
                <c:pt idx="23">
                  <c:v>-157.822</c:v>
                </c:pt>
                <c:pt idx="24">
                  <c:v>-156.822</c:v>
                </c:pt>
                <c:pt idx="25">
                  <c:v>-155.822</c:v>
                </c:pt>
                <c:pt idx="26">
                  <c:v>-154.822</c:v>
                </c:pt>
                <c:pt idx="27">
                  <c:v>-153.822</c:v>
                </c:pt>
                <c:pt idx="28">
                  <c:v>-152.822</c:v>
                </c:pt>
                <c:pt idx="29">
                  <c:v>-151.822</c:v>
                </c:pt>
                <c:pt idx="30">
                  <c:v>-150.822</c:v>
                </c:pt>
                <c:pt idx="31">
                  <c:v>-149.822</c:v>
                </c:pt>
                <c:pt idx="32">
                  <c:v>-148.822</c:v>
                </c:pt>
                <c:pt idx="33">
                  <c:v>-147.822</c:v>
                </c:pt>
                <c:pt idx="34">
                  <c:v>-146.822</c:v>
                </c:pt>
                <c:pt idx="35">
                  <c:v>-145.822</c:v>
                </c:pt>
                <c:pt idx="36">
                  <c:v>-144.822</c:v>
                </c:pt>
                <c:pt idx="37">
                  <c:v>-143.822</c:v>
                </c:pt>
                <c:pt idx="38">
                  <c:v>-142.822</c:v>
                </c:pt>
                <c:pt idx="39">
                  <c:v>-141.822</c:v>
                </c:pt>
                <c:pt idx="40">
                  <c:v>-140.822</c:v>
                </c:pt>
                <c:pt idx="41">
                  <c:v>-139.822</c:v>
                </c:pt>
                <c:pt idx="42">
                  <c:v>-138.822</c:v>
                </c:pt>
                <c:pt idx="43">
                  <c:v>-137.822</c:v>
                </c:pt>
                <c:pt idx="44">
                  <c:v>-136.822</c:v>
                </c:pt>
                <c:pt idx="45">
                  <c:v>-135.822</c:v>
                </c:pt>
                <c:pt idx="46">
                  <c:v>-134.82199999999997</c:v>
                </c:pt>
                <c:pt idx="47">
                  <c:v>-133.822</c:v>
                </c:pt>
                <c:pt idx="48">
                  <c:v>-132.822</c:v>
                </c:pt>
                <c:pt idx="49">
                  <c:v>-131.822</c:v>
                </c:pt>
                <c:pt idx="50">
                  <c:v>-130.822</c:v>
                </c:pt>
                <c:pt idx="51">
                  <c:v>-129.822</c:v>
                </c:pt>
                <c:pt idx="52">
                  <c:v>-128.82199999999997</c:v>
                </c:pt>
                <c:pt idx="53">
                  <c:v>-127.82199999999999</c:v>
                </c:pt>
                <c:pt idx="54">
                  <c:v>-126.822</c:v>
                </c:pt>
                <c:pt idx="55">
                  <c:v>-125.822</c:v>
                </c:pt>
                <c:pt idx="56">
                  <c:v>-124.822</c:v>
                </c:pt>
                <c:pt idx="57">
                  <c:v>-123.822</c:v>
                </c:pt>
                <c:pt idx="58">
                  <c:v>-122.82200000000002</c:v>
                </c:pt>
                <c:pt idx="59">
                  <c:v>-121.82199999999999</c:v>
                </c:pt>
                <c:pt idx="60">
                  <c:v>-120.82199999999999</c:v>
                </c:pt>
                <c:pt idx="61">
                  <c:v>-119.822</c:v>
                </c:pt>
                <c:pt idx="62">
                  <c:v>-118.822</c:v>
                </c:pt>
                <c:pt idx="63">
                  <c:v>-117.82199999999999</c:v>
                </c:pt>
                <c:pt idx="64">
                  <c:v>-116.822</c:v>
                </c:pt>
                <c:pt idx="65">
                  <c:v>-115.822</c:v>
                </c:pt>
                <c:pt idx="66">
                  <c:v>-114.82199999999999</c:v>
                </c:pt>
                <c:pt idx="67">
                  <c:v>-113.822</c:v>
                </c:pt>
                <c:pt idx="68">
                  <c:v>-112.822</c:v>
                </c:pt>
                <c:pt idx="69">
                  <c:v>-111.82199999999999</c:v>
                </c:pt>
                <c:pt idx="70">
                  <c:v>-110.822</c:v>
                </c:pt>
                <c:pt idx="71">
                  <c:v>-109.822</c:v>
                </c:pt>
                <c:pt idx="72">
                  <c:v>-108.822</c:v>
                </c:pt>
                <c:pt idx="73">
                  <c:v>-107.822</c:v>
                </c:pt>
                <c:pt idx="74">
                  <c:v>-106.822</c:v>
                </c:pt>
                <c:pt idx="75">
                  <c:v>-105.822</c:v>
                </c:pt>
                <c:pt idx="76">
                  <c:v>-104.822</c:v>
                </c:pt>
                <c:pt idx="77">
                  <c:v>-103.822</c:v>
                </c:pt>
                <c:pt idx="78">
                  <c:v>-102.822</c:v>
                </c:pt>
                <c:pt idx="79">
                  <c:v>-101.822</c:v>
                </c:pt>
                <c:pt idx="80">
                  <c:v>-100.822</c:v>
                </c:pt>
                <c:pt idx="81">
                  <c:v>-99.822000000000003</c:v>
                </c:pt>
                <c:pt idx="82">
                  <c:v>-98.822000000000003</c:v>
                </c:pt>
                <c:pt idx="83">
                  <c:v>-97.822000000000003</c:v>
                </c:pt>
                <c:pt idx="84">
                  <c:v>-96.822000000000003</c:v>
                </c:pt>
                <c:pt idx="85">
                  <c:v>-95.822000000000003</c:v>
                </c:pt>
                <c:pt idx="86">
                  <c:v>-94.822000000000003</c:v>
                </c:pt>
                <c:pt idx="87">
                  <c:v>-93.822000000000003</c:v>
                </c:pt>
                <c:pt idx="88">
                  <c:v>-92.822000000000003</c:v>
                </c:pt>
                <c:pt idx="89">
                  <c:v>-91.822000000000003</c:v>
                </c:pt>
                <c:pt idx="90">
                  <c:v>-90.822000000000003</c:v>
                </c:pt>
                <c:pt idx="91">
                  <c:v>-89.821999999999989</c:v>
                </c:pt>
                <c:pt idx="92">
                  <c:v>-88.822000000000003</c:v>
                </c:pt>
                <c:pt idx="93">
                  <c:v>-87.822000000000003</c:v>
                </c:pt>
                <c:pt idx="94">
                  <c:v>-86.821999999999989</c:v>
                </c:pt>
                <c:pt idx="95">
                  <c:v>-85.822000000000003</c:v>
                </c:pt>
                <c:pt idx="96">
                  <c:v>-84.822000000000003</c:v>
                </c:pt>
                <c:pt idx="97">
                  <c:v>-83.821999999999989</c:v>
                </c:pt>
                <c:pt idx="98">
                  <c:v>-82.822000000000003</c:v>
                </c:pt>
                <c:pt idx="99">
                  <c:v>-81.822000000000003</c:v>
                </c:pt>
                <c:pt idx="100">
                  <c:v>-80.821999999999989</c:v>
                </c:pt>
                <c:pt idx="101">
                  <c:v>-79.822000000000003</c:v>
                </c:pt>
                <c:pt idx="102">
                  <c:v>-78.822000000000003</c:v>
                </c:pt>
                <c:pt idx="103">
                  <c:v>-77.821999999999989</c:v>
                </c:pt>
                <c:pt idx="104">
                  <c:v>-76.822000000000003</c:v>
                </c:pt>
                <c:pt idx="105">
                  <c:v>-75.822000000000003</c:v>
                </c:pt>
                <c:pt idx="106">
                  <c:v>-74.822000000000003</c:v>
                </c:pt>
                <c:pt idx="107">
                  <c:v>-73.822000000000003</c:v>
                </c:pt>
                <c:pt idx="108">
                  <c:v>-72.822000000000003</c:v>
                </c:pt>
                <c:pt idx="109">
                  <c:v>-71.822000000000003</c:v>
                </c:pt>
                <c:pt idx="110">
                  <c:v>-70.822000000000003</c:v>
                </c:pt>
                <c:pt idx="111">
                  <c:v>-69.822000000000003</c:v>
                </c:pt>
                <c:pt idx="112">
                  <c:v>-68.822000000000003</c:v>
                </c:pt>
                <c:pt idx="113">
                  <c:v>-67.822000000000003</c:v>
                </c:pt>
                <c:pt idx="114">
                  <c:v>-66.822000000000003</c:v>
                </c:pt>
                <c:pt idx="115">
                  <c:v>-65.822000000000003</c:v>
                </c:pt>
                <c:pt idx="116">
                  <c:v>-64.822000000000003</c:v>
                </c:pt>
                <c:pt idx="117">
                  <c:v>-63.822000000000003</c:v>
                </c:pt>
                <c:pt idx="118">
                  <c:v>-62.822000000000003</c:v>
                </c:pt>
                <c:pt idx="119">
                  <c:v>-61.821999999999996</c:v>
                </c:pt>
                <c:pt idx="120">
                  <c:v>-60.822000000000003</c:v>
                </c:pt>
                <c:pt idx="121">
                  <c:v>-59.822000000000003</c:v>
                </c:pt>
                <c:pt idx="122">
                  <c:v>-58.822000000000003</c:v>
                </c:pt>
                <c:pt idx="123">
                  <c:v>-57.822000000000003</c:v>
                </c:pt>
                <c:pt idx="124">
                  <c:v>-56.821999999999996</c:v>
                </c:pt>
                <c:pt idx="125">
                  <c:v>-55.822000000000003</c:v>
                </c:pt>
                <c:pt idx="126">
                  <c:v>-54.822000000000003</c:v>
                </c:pt>
                <c:pt idx="127">
                  <c:v>-53.821999999999996</c:v>
                </c:pt>
                <c:pt idx="128">
                  <c:v>-52.822000000000003</c:v>
                </c:pt>
                <c:pt idx="129">
                  <c:v>-51.821999999999996</c:v>
                </c:pt>
                <c:pt idx="130">
                  <c:v>-50.821999999999996</c:v>
                </c:pt>
                <c:pt idx="131">
                  <c:v>-49.822000000000003</c:v>
                </c:pt>
                <c:pt idx="132">
                  <c:v>-48.821999999999996</c:v>
                </c:pt>
                <c:pt idx="133">
                  <c:v>-47.822000000000003</c:v>
                </c:pt>
                <c:pt idx="134">
                  <c:v>-46.822000000000003</c:v>
                </c:pt>
                <c:pt idx="135">
                  <c:v>-45.821999999999996</c:v>
                </c:pt>
                <c:pt idx="136">
                  <c:v>-44.822000000000003</c:v>
                </c:pt>
                <c:pt idx="137">
                  <c:v>-43.822000000000003</c:v>
                </c:pt>
                <c:pt idx="138">
                  <c:v>-42.821999999999996</c:v>
                </c:pt>
                <c:pt idx="139">
                  <c:v>-41.822000000000003</c:v>
                </c:pt>
                <c:pt idx="140">
                  <c:v>-40.822000000000003</c:v>
                </c:pt>
                <c:pt idx="141">
                  <c:v>-39.821999999999996</c:v>
                </c:pt>
                <c:pt idx="142">
                  <c:v>-38.822000000000003</c:v>
                </c:pt>
                <c:pt idx="143">
                  <c:v>-37.822000000000003</c:v>
                </c:pt>
                <c:pt idx="144">
                  <c:v>-36.821999999999996</c:v>
                </c:pt>
                <c:pt idx="145">
                  <c:v>-35.822000000000003</c:v>
                </c:pt>
                <c:pt idx="146">
                  <c:v>-34.821999999999996</c:v>
                </c:pt>
                <c:pt idx="147">
                  <c:v>-33.821999999999996</c:v>
                </c:pt>
                <c:pt idx="148">
                  <c:v>-32.822000000000003</c:v>
                </c:pt>
                <c:pt idx="149">
                  <c:v>-31.821999999999999</c:v>
                </c:pt>
                <c:pt idx="150">
                  <c:v>-30.822000000000003</c:v>
                </c:pt>
                <c:pt idx="151">
                  <c:v>-29.821999999999999</c:v>
                </c:pt>
                <c:pt idx="152">
                  <c:v>-28.822000000000003</c:v>
                </c:pt>
                <c:pt idx="153">
                  <c:v>-27.821999999999999</c:v>
                </c:pt>
                <c:pt idx="154">
                  <c:v>-26.821999999999999</c:v>
                </c:pt>
                <c:pt idx="155">
                  <c:v>-25.822000000000003</c:v>
                </c:pt>
                <c:pt idx="156">
                  <c:v>-24.821999999999999</c:v>
                </c:pt>
                <c:pt idx="157">
                  <c:v>-23.821999999999999</c:v>
                </c:pt>
                <c:pt idx="158">
                  <c:v>-22.821999999999999</c:v>
                </c:pt>
                <c:pt idx="159">
                  <c:v>-21.821999999999999</c:v>
                </c:pt>
                <c:pt idx="160">
                  <c:v>-20.821999999999999</c:v>
                </c:pt>
                <c:pt idx="161">
                  <c:v>-19.821999999999999</c:v>
                </c:pt>
                <c:pt idx="162">
                  <c:v>-18.822000000000003</c:v>
                </c:pt>
                <c:pt idx="163">
                  <c:v>-17.821999999999999</c:v>
                </c:pt>
                <c:pt idx="164">
                  <c:v>-16.821999999999999</c:v>
                </c:pt>
                <c:pt idx="165">
                  <c:v>-15.822000000000001</c:v>
                </c:pt>
                <c:pt idx="166">
                  <c:v>-14.822000000000001</c:v>
                </c:pt>
                <c:pt idx="167">
                  <c:v>-13.821999999999999</c:v>
                </c:pt>
                <c:pt idx="168">
                  <c:v>-12.822000000000001</c:v>
                </c:pt>
                <c:pt idx="169">
                  <c:v>-11.821999999999999</c:v>
                </c:pt>
                <c:pt idx="170">
                  <c:v>-10.821999999999999</c:v>
                </c:pt>
                <c:pt idx="171">
                  <c:v>-9.822000000000001</c:v>
                </c:pt>
                <c:pt idx="172">
                  <c:v>-8.8219999999999992</c:v>
                </c:pt>
                <c:pt idx="173">
                  <c:v>-7.8220000000000001</c:v>
                </c:pt>
                <c:pt idx="174">
                  <c:v>-6.8220000000000001</c:v>
                </c:pt>
                <c:pt idx="175">
                  <c:v>-5.8220000000000001</c:v>
                </c:pt>
                <c:pt idx="176">
                  <c:v>-4.8220000000000001</c:v>
                </c:pt>
                <c:pt idx="177">
                  <c:v>-3.8220000000000001</c:v>
                </c:pt>
                <c:pt idx="178">
                  <c:v>-2.8220000000000001</c:v>
                </c:pt>
                <c:pt idx="179">
                  <c:v>-1.8219999999999998</c:v>
                </c:pt>
                <c:pt idx="180">
                  <c:v>-0.82199999999999995</c:v>
                </c:pt>
                <c:pt idx="181">
                  <c:v>0.17800000000000002</c:v>
                </c:pt>
                <c:pt idx="182">
                  <c:v>1.1780000000000002</c:v>
                </c:pt>
                <c:pt idx="183">
                  <c:v>2.1779999999999999</c:v>
                </c:pt>
                <c:pt idx="184">
                  <c:v>3.1779999999999999</c:v>
                </c:pt>
                <c:pt idx="185">
                  <c:v>4.1779999999999999</c:v>
                </c:pt>
                <c:pt idx="186">
                  <c:v>5.1779999999999999</c:v>
                </c:pt>
                <c:pt idx="187">
                  <c:v>6.1779999999999999</c:v>
                </c:pt>
                <c:pt idx="188">
                  <c:v>7.1779999999999999</c:v>
                </c:pt>
                <c:pt idx="189">
                  <c:v>8.1780000000000008</c:v>
                </c:pt>
                <c:pt idx="190">
                  <c:v>9.177999999999999</c:v>
                </c:pt>
                <c:pt idx="191">
                  <c:v>10.178000000000001</c:v>
                </c:pt>
                <c:pt idx="192">
                  <c:v>11.177999999999999</c:v>
                </c:pt>
                <c:pt idx="193">
                  <c:v>12.177999999999999</c:v>
                </c:pt>
                <c:pt idx="194">
                  <c:v>13.178000000000001</c:v>
                </c:pt>
                <c:pt idx="195">
                  <c:v>14.177999999999999</c:v>
                </c:pt>
                <c:pt idx="196">
                  <c:v>15.177999999999999</c:v>
                </c:pt>
                <c:pt idx="197">
                  <c:v>16.178000000000001</c:v>
                </c:pt>
                <c:pt idx="198">
                  <c:v>17.178000000000001</c:v>
                </c:pt>
                <c:pt idx="199">
                  <c:v>18.178000000000001</c:v>
                </c:pt>
                <c:pt idx="200">
                  <c:v>19.178000000000001</c:v>
                </c:pt>
                <c:pt idx="201">
                  <c:v>20.178000000000001</c:v>
                </c:pt>
                <c:pt idx="202">
                  <c:v>21.178000000000001</c:v>
                </c:pt>
                <c:pt idx="203">
                  <c:v>22.177999999999997</c:v>
                </c:pt>
                <c:pt idx="204">
                  <c:v>23.178000000000001</c:v>
                </c:pt>
                <c:pt idx="205">
                  <c:v>24.178000000000001</c:v>
                </c:pt>
                <c:pt idx="206">
                  <c:v>25.177999999999997</c:v>
                </c:pt>
                <c:pt idx="207">
                  <c:v>26.178000000000001</c:v>
                </c:pt>
                <c:pt idx="208">
                  <c:v>27.178000000000001</c:v>
                </c:pt>
                <c:pt idx="209">
                  <c:v>28.178000000000001</c:v>
                </c:pt>
                <c:pt idx="210">
                  <c:v>29.178000000000001</c:v>
                </c:pt>
                <c:pt idx="211">
                  <c:v>30.178000000000001</c:v>
                </c:pt>
                <c:pt idx="212">
                  <c:v>31.178000000000004</c:v>
                </c:pt>
                <c:pt idx="213">
                  <c:v>32.177999999999997</c:v>
                </c:pt>
                <c:pt idx="214">
                  <c:v>33.178000000000004</c:v>
                </c:pt>
                <c:pt idx="215">
                  <c:v>34.177999999999997</c:v>
                </c:pt>
                <c:pt idx="216">
                  <c:v>35.177999999999997</c:v>
                </c:pt>
                <c:pt idx="217">
                  <c:v>36.178000000000004</c:v>
                </c:pt>
                <c:pt idx="218">
                  <c:v>37.177999999999997</c:v>
                </c:pt>
                <c:pt idx="219">
                  <c:v>38.177999999999997</c:v>
                </c:pt>
                <c:pt idx="220">
                  <c:v>39.178000000000004</c:v>
                </c:pt>
                <c:pt idx="221">
                  <c:v>40.177999999999997</c:v>
                </c:pt>
                <c:pt idx="222">
                  <c:v>41.177999999999997</c:v>
                </c:pt>
                <c:pt idx="223">
                  <c:v>42.178000000000004</c:v>
                </c:pt>
                <c:pt idx="224">
                  <c:v>43.177999999999997</c:v>
                </c:pt>
                <c:pt idx="225">
                  <c:v>44.177999999999997</c:v>
                </c:pt>
                <c:pt idx="226">
                  <c:v>45.178000000000004</c:v>
                </c:pt>
                <c:pt idx="227">
                  <c:v>46.177999999999997</c:v>
                </c:pt>
                <c:pt idx="228">
                  <c:v>47.177999999999997</c:v>
                </c:pt>
                <c:pt idx="229">
                  <c:v>48.178000000000004</c:v>
                </c:pt>
                <c:pt idx="230">
                  <c:v>49.177999999999997</c:v>
                </c:pt>
                <c:pt idx="231">
                  <c:v>50.178000000000004</c:v>
                </c:pt>
                <c:pt idx="232">
                  <c:v>51.177999999999997</c:v>
                </c:pt>
                <c:pt idx="233">
                  <c:v>52.177999999999997</c:v>
                </c:pt>
                <c:pt idx="234">
                  <c:v>53.178000000000004</c:v>
                </c:pt>
                <c:pt idx="235">
                  <c:v>54.177999999999997</c:v>
                </c:pt>
                <c:pt idx="236">
                  <c:v>55.177999999999997</c:v>
                </c:pt>
                <c:pt idx="237">
                  <c:v>56.178000000000004</c:v>
                </c:pt>
                <c:pt idx="238">
                  <c:v>57.177999999999997</c:v>
                </c:pt>
                <c:pt idx="239">
                  <c:v>58.177999999999997</c:v>
                </c:pt>
                <c:pt idx="240">
                  <c:v>59.178000000000004</c:v>
                </c:pt>
                <c:pt idx="241">
                  <c:v>60.177999999999997</c:v>
                </c:pt>
                <c:pt idx="242">
                  <c:v>61.17799999999999</c:v>
                </c:pt>
                <c:pt idx="243">
                  <c:v>62.178000000000004</c:v>
                </c:pt>
                <c:pt idx="244">
                  <c:v>63.177999999999997</c:v>
                </c:pt>
                <c:pt idx="245">
                  <c:v>64.177999999999997</c:v>
                </c:pt>
                <c:pt idx="246">
                  <c:v>65.177999999999997</c:v>
                </c:pt>
                <c:pt idx="247">
                  <c:v>66.177999999999997</c:v>
                </c:pt>
                <c:pt idx="248">
                  <c:v>67.177999999999997</c:v>
                </c:pt>
                <c:pt idx="249">
                  <c:v>68.177999999999997</c:v>
                </c:pt>
                <c:pt idx="250">
                  <c:v>69.177999999999997</c:v>
                </c:pt>
                <c:pt idx="251">
                  <c:v>70.177999999999997</c:v>
                </c:pt>
                <c:pt idx="252">
                  <c:v>71.177999999999997</c:v>
                </c:pt>
                <c:pt idx="253">
                  <c:v>72.177999999999997</c:v>
                </c:pt>
                <c:pt idx="254">
                  <c:v>73.177999999999997</c:v>
                </c:pt>
                <c:pt idx="255">
                  <c:v>74.177999999999997</c:v>
                </c:pt>
                <c:pt idx="256">
                  <c:v>75.177999999999997</c:v>
                </c:pt>
                <c:pt idx="257">
                  <c:v>76.177999999999997</c:v>
                </c:pt>
                <c:pt idx="258">
                  <c:v>77.178000000000011</c:v>
                </c:pt>
                <c:pt idx="259">
                  <c:v>78.177999999999997</c:v>
                </c:pt>
                <c:pt idx="260">
                  <c:v>79.177999999999997</c:v>
                </c:pt>
                <c:pt idx="261">
                  <c:v>80.178000000000011</c:v>
                </c:pt>
                <c:pt idx="262">
                  <c:v>81.177999999999997</c:v>
                </c:pt>
                <c:pt idx="263">
                  <c:v>82.177999999999997</c:v>
                </c:pt>
                <c:pt idx="264">
                  <c:v>83.178000000000011</c:v>
                </c:pt>
                <c:pt idx="265">
                  <c:v>84.177999999999997</c:v>
                </c:pt>
                <c:pt idx="266">
                  <c:v>85.177999999999997</c:v>
                </c:pt>
                <c:pt idx="267">
                  <c:v>86.178000000000011</c:v>
                </c:pt>
                <c:pt idx="268">
                  <c:v>87.177999999999997</c:v>
                </c:pt>
                <c:pt idx="269">
                  <c:v>88.177999999999997</c:v>
                </c:pt>
                <c:pt idx="270">
                  <c:v>89.178000000000011</c:v>
                </c:pt>
                <c:pt idx="271">
                  <c:v>90.177999999999997</c:v>
                </c:pt>
                <c:pt idx="272">
                  <c:v>91.177999999999997</c:v>
                </c:pt>
                <c:pt idx="273">
                  <c:v>92.178000000000011</c:v>
                </c:pt>
                <c:pt idx="274">
                  <c:v>93.177999999999997</c:v>
                </c:pt>
                <c:pt idx="275">
                  <c:v>94.177999999999997</c:v>
                </c:pt>
                <c:pt idx="276">
                  <c:v>95.177999999999997</c:v>
                </c:pt>
                <c:pt idx="277">
                  <c:v>96.177999999999997</c:v>
                </c:pt>
                <c:pt idx="278">
                  <c:v>97.177999999999997</c:v>
                </c:pt>
                <c:pt idx="279">
                  <c:v>98.177999999999997</c:v>
                </c:pt>
                <c:pt idx="280">
                  <c:v>99.177999999999997</c:v>
                </c:pt>
                <c:pt idx="281">
                  <c:v>100.178</c:v>
                </c:pt>
                <c:pt idx="282">
                  <c:v>101.178</c:v>
                </c:pt>
                <c:pt idx="283">
                  <c:v>102.178</c:v>
                </c:pt>
                <c:pt idx="284">
                  <c:v>103.178</c:v>
                </c:pt>
                <c:pt idx="285">
                  <c:v>104.178</c:v>
                </c:pt>
                <c:pt idx="286">
                  <c:v>105.178</c:v>
                </c:pt>
                <c:pt idx="287">
                  <c:v>106.178</c:v>
                </c:pt>
                <c:pt idx="288">
                  <c:v>107.178</c:v>
                </c:pt>
                <c:pt idx="289">
                  <c:v>108.178</c:v>
                </c:pt>
                <c:pt idx="290">
                  <c:v>109.178</c:v>
                </c:pt>
                <c:pt idx="291">
                  <c:v>110.178</c:v>
                </c:pt>
                <c:pt idx="292">
                  <c:v>111.17800000000001</c:v>
                </c:pt>
                <c:pt idx="293">
                  <c:v>112.178</c:v>
                </c:pt>
                <c:pt idx="294">
                  <c:v>113.178</c:v>
                </c:pt>
                <c:pt idx="295">
                  <c:v>114.17800000000001</c:v>
                </c:pt>
                <c:pt idx="296">
                  <c:v>115.178</c:v>
                </c:pt>
                <c:pt idx="297">
                  <c:v>116.178</c:v>
                </c:pt>
                <c:pt idx="298">
                  <c:v>117.17800000000001</c:v>
                </c:pt>
                <c:pt idx="299">
                  <c:v>118.178</c:v>
                </c:pt>
                <c:pt idx="300">
                  <c:v>119.178</c:v>
                </c:pt>
                <c:pt idx="301">
                  <c:v>120.17800000000001</c:v>
                </c:pt>
                <c:pt idx="302">
                  <c:v>121.178</c:v>
                </c:pt>
                <c:pt idx="303">
                  <c:v>122.178</c:v>
                </c:pt>
                <c:pt idx="304">
                  <c:v>123.178</c:v>
                </c:pt>
                <c:pt idx="305">
                  <c:v>124.17799999999998</c:v>
                </c:pt>
                <c:pt idx="306">
                  <c:v>125.17800000000001</c:v>
                </c:pt>
                <c:pt idx="307">
                  <c:v>126.17800000000001</c:v>
                </c:pt>
                <c:pt idx="308">
                  <c:v>127.178</c:v>
                </c:pt>
                <c:pt idx="309">
                  <c:v>128.178</c:v>
                </c:pt>
                <c:pt idx="310">
                  <c:v>129.178</c:v>
                </c:pt>
                <c:pt idx="311">
                  <c:v>130.178</c:v>
                </c:pt>
                <c:pt idx="312">
                  <c:v>131.17800000000003</c:v>
                </c:pt>
                <c:pt idx="313">
                  <c:v>132.178</c:v>
                </c:pt>
                <c:pt idx="314">
                  <c:v>133.178</c:v>
                </c:pt>
                <c:pt idx="315">
                  <c:v>134.178</c:v>
                </c:pt>
                <c:pt idx="316">
                  <c:v>135.178</c:v>
                </c:pt>
                <c:pt idx="317">
                  <c:v>136.178</c:v>
                </c:pt>
                <c:pt idx="318">
                  <c:v>137.17800000000003</c:v>
                </c:pt>
                <c:pt idx="319">
                  <c:v>138.178</c:v>
                </c:pt>
                <c:pt idx="320">
                  <c:v>139.178</c:v>
                </c:pt>
                <c:pt idx="321">
                  <c:v>140.178</c:v>
                </c:pt>
                <c:pt idx="322">
                  <c:v>141.178</c:v>
                </c:pt>
                <c:pt idx="323">
                  <c:v>142.178</c:v>
                </c:pt>
                <c:pt idx="324">
                  <c:v>143.178</c:v>
                </c:pt>
                <c:pt idx="325">
                  <c:v>144.178</c:v>
                </c:pt>
                <c:pt idx="326">
                  <c:v>145.178</c:v>
                </c:pt>
                <c:pt idx="327">
                  <c:v>146.178</c:v>
                </c:pt>
                <c:pt idx="328">
                  <c:v>147.178</c:v>
                </c:pt>
                <c:pt idx="329">
                  <c:v>148.178</c:v>
                </c:pt>
                <c:pt idx="330">
                  <c:v>149.178</c:v>
                </c:pt>
                <c:pt idx="331">
                  <c:v>150.178</c:v>
                </c:pt>
                <c:pt idx="332">
                  <c:v>151.178</c:v>
                </c:pt>
                <c:pt idx="333">
                  <c:v>152.178</c:v>
                </c:pt>
                <c:pt idx="334">
                  <c:v>153.178</c:v>
                </c:pt>
                <c:pt idx="335">
                  <c:v>154.178</c:v>
                </c:pt>
                <c:pt idx="336">
                  <c:v>155.178</c:v>
                </c:pt>
                <c:pt idx="337">
                  <c:v>156.178</c:v>
                </c:pt>
                <c:pt idx="338">
                  <c:v>157.178</c:v>
                </c:pt>
                <c:pt idx="339">
                  <c:v>158.178</c:v>
                </c:pt>
                <c:pt idx="340">
                  <c:v>159.178</c:v>
                </c:pt>
                <c:pt idx="341">
                  <c:v>160.178</c:v>
                </c:pt>
                <c:pt idx="342">
                  <c:v>161.178</c:v>
                </c:pt>
                <c:pt idx="343">
                  <c:v>162.178</c:v>
                </c:pt>
                <c:pt idx="344">
                  <c:v>163.178</c:v>
                </c:pt>
                <c:pt idx="345">
                  <c:v>164.178</c:v>
                </c:pt>
                <c:pt idx="346">
                  <c:v>165.178</c:v>
                </c:pt>
                <c:pt idx="347">
                  <c:v>166.178</c:v>
                </c:pt>
                <c:pt idx="348">
                  <c:v>167.178</c:v>
                </c:pt>
                <c:pt idx="349">
                  <c:v>168.17800000000003</c:v>
                </c:pt>
                <c:pt idx="350">
                  <c:v>169.178</c:v>
                </c:pt>
                <c:pt idx="351">
                  <c:v>170.178</c:v>
                </c:pt>
                <c:pt idx="352">
                  <c:v>171.178</c:v>
                </c:pt>
                <c:pt idx="353">
                  <c:v>172.178</c:v>
                </c:pt>
                <c:pt idx="354">
                  <c:v>173.178</c:v>
                </c:pt>
                <c:pt idx="355">
                  <c:v>174.17800000000003</c:v>
                </c:pt>
                <c:pt idx="356">
                  <c:v>175.178</c:v>
                </c:pt>
                <c:pt idx="357">
                  <c:v>176.178</c:v>
                </c:pt>
                <c:pt idx="358">
                  <c:v>177.178</c:v>
                </c:pt>
                <c:pt idx="359">
                  <c:v>178.178</c:v>
                </c:pt>
                <c:pt idx="360">
                  <c:v>179.178</c:v>
                </c:pt>
                <c:pt idx="361">
                  <c:v>180.178</c:v>
                </c:pt>
                <c:pt idx="362">
                  <c:v>181.178</c:v>
                </c:pt>
                <c:pt idx="363">
                  <c:v>182.178</c:v>
                </c:pt>
                <c:pt idx="364">
                  <c:v>183.178</c:v>
                </c:pt>
                <c:pt idx="365">
                  <c:v>184.178</c:v>
                </c:pt>
                <c:pt idx="366">
                  <c:v>185.178</c:v>
                </c:pt>
                <c:pt idx="367">
                  <c:v>186.178</c:v>
                </c:pt>
                <c:pt idx="368">
                  <c:v>187.178</c:v>
                </c:pt>
                <c:pt idx="369">
                  <c:v>188.178</c:v>
                </c:pt>
                <c:pt idx="370">
                  <c:v>189.178</c:v>
                </c:pt>
                <c:pt idx="371">
                  <c:v>190.178</c:v>
                </c:pt>
                <c:pt idx="372">
                  <c:v>191.178</c:v>
                </c:pt>
                <c:pt idx="373">
                  <c:v>192.178</c:v>
                </c:pt>
                <c:pt idx="374">
                  <c:v>193.178</c:v>
                </c:pt>
                <c:pt idx="375">
                  <c:v>194.178</c:v>
                </c:pt>
                <c:pt idx="376">
                  <c:v>195.178</c:v>
                </c:pt>
                <c:pt idx="377">
                  <c:v>196.178</c:v>
                </c:pt>
                <c:pt idx="378">
                  <c:v>197.178</c:v>
                </c:pt>
                <c:pt idx="379">
                  <c:v>198.178</c:v>
                </c:pt>
                <c:pt idx="380">
                  <c:v>199.17800000000003</c:v>
                </c:pt>
                <c:pt idx="381">
                  <c:v>200.178</c:v>
                </c:pt>
                <c:pt idx="382">
                  <c:v>201.178</c:v>
                </c:pt>
                <c:pt idx="383">
                  <c:v>202.178</c:v>
                </c:pt>
                <c:pt idx="384">
                  <c:v>203.178</c:v>
                </c:pt>
                <c:pt idx="385">
                  <c:v>204.178</c:v>
                </c:pt>
                <c:pt idx="386">
                  <c:v>205.17800000000003</c:v>
                </c:pt>
                <c:pt idx="387">
                  <c:v>206.178</c:v>
                </c:pt>
                <c:pt idx="388">
                  <c:v>207.178</c:v>
                </c:pt>
                <c:pt idx="389">
                  <c:v>208.178</c:v>
                </c:pt>
                <c:pt idx="390">
                  <c:v>209.178</c:v>
                </c:pt>
                <c:pt idx="391">
                  <c:v>210.178</c:v>
                </c:pt>
                <c:pt idx="392">
                  <c:v>211.178</c:v>
                </c:pt>
                <c:pt idx="393">
                  <c:v>212.178</c:v>
                </c:pt>
                <c:pt idx="394">
                  <c:v>213.178</c:v>
                </c:pt>
                <c:pt idx="395">
                  <c:v>214.178</c:v>
                </c:pt>
                <c:pt idx="396">
                  <c:v>215.178</c:v>
                </c:pt>
                <c:pt idx="397">
                  <c:v>216.178</c:v>
                </c:pt>
                <c:pt idx="398">
                  <c:v>217.178</c:v>
                </c:pt>
                <c:pt idx="399">
                  <c:v>218.178</c:v>
                </c:pt>
                <c:pt idx="400">
                  <c:v>219.178</c:v>
                </c:pt>
                <c:pt idx="401">
                  <c:v>220.178</c:v>
                </c:pt>
                <c:pt idx="402">
                  <c:v>221.178</c:v>
                </c:pt>
                <c:pt idx="403">
                  <c:v>222.178</c:v>
                </c:pt>
                <c:pt idx="404">
                  <c:v>223.178</c:v>
                </c:pt>
                <c:pt idx="405">
                  <c:v>224.178</c:v>
                </c:pt>
                <c:pt idx="406">
                  <c:v>225.178</c:v>
                </c:pt>
                <c:pt idx="407">
                  <c:v>226.178</c:v>
                </c:pt>
                <c:pt idx="408">
                  <c:v>227.178</c:v>
                </c:pt>
                <c:pt idx="409">
                  <c:v>228.178</c:v>
                </c:pt>
                <c:pt idx="410">
                  <c:v>229.178</c:v>
                </c:pt>
                <c:pt idx="411">
                  <c:v>230.178</c:v>
                </c:pt>
                <c:pt idx="412">
                  <c:v>231.178</c:v>
                </c:pt>
                <c:pt idx="413">
                  <c:v>232.178</c:v>
                </c:pt>
                <c:pt idx="414">
                  <c:v>233.178</c:v>
                </c:pt>
                <c:pt idx="415">
                  <c:v>234.178</c:v>
                </c:pt>
                <c:pt idx="416">
                  <c:v>235.178</c:v>
                </c:pt>
                <c:pt idx="417">
                  <c:v>236.17800000000003</c:v>
                </c:pt>
                <c:pt idx="418">
                  <c:v>237.178</c:v>
                </c:pt>
                <c:pt idx="419">
                  <c:v>238.178</c:v>
                </c:pt>
                <c:pt idx="420">
                  <c:v>239.178</c:v>
                </c:pt>
                <c:pt idx="421">
                  <c:v>240.17800000000003</c:v>
                </c:pt>
                <c:pt idx="422">
                  <c:v>241.178</c:v>
                </c:pt>
                <c:pt idx="423">
                  <c:v>242.17800000000003</c:v>
                </c:pt>
                <c:pt idx="424">
                  <c:v>243.17799999999997</c:v>
                </c:pt>
                <c:pt idx="425">
                  <c:v>244.178</c:v>
                </c:pt>
                <c:pt idx="426">
                  <c:v>245.17799999999997</c:v>
                </c:pt>
                <c:pt idx="427">
                  <c:v>246.178</c:v>
                </c:pt>
                <c:pt idx="428">
                  <c:v>247.17800000000003</c:v>
                </c:pt>
                <c:pt idx="429">
                  <c:v>248.178</c:v>
                </c:pt>
                <c:pt idx="430">
                  <c:v>249.178</c:v>
                </c:pt>
                <c:pt idx="431">
                  <c:v>250.17799999999997</c:v>
                </c:pt>
                <c:pt idx="432">
                  <c:v>251.178</c:v>
                </c:pt>
                <c:pt idx="433">
                  <c:v>252.17800000000003</c:v>
                </c:pt>
                <c:pt idx="434">
                  <c:v>253.178</c:v>
                </c:pt>
                <c:pt idx="435">
                  <c:v>254.17800000000003</c:v>
                </c:pt>
                <c:pt idx="436">
                  <c:v>255.178</c:v>
                </c:pt>
                <c:pt idx="437">
                  <c:v>256.178</c:v>
                </c:pt>
                <c:pt idx="438">
                  <c:v>257.178</c:v>
                </c:pt>
                <c:pt idx="439">
                  <c:v>258.178</c:v>
                </c:pt>
                <c:pt idx="440">
                  <c:v>259.178</c:v>
                </c:pt>
                <c:pt idx="441">
                  <c:v>260.178</c:v>
                </c:pt>
                <c:pt idx="442">
                  <c:v>261.178</c:v>
                </c:pt>
                <c:pt idx="443">
                  <c:v>262.178</c:v>
                </c:pt>
                <c:pt idx="444">
                  <c:v>263.178</c:v>
                </c:pt>
                <c:pt idx="445">
                  <c:v>264.178</c:v>
                </c:pt>
                <c:pt idx="446">
                  <c:v>265.178</c:v>
                </c:pt>
                <c:pt idx="447">
                  <c:v>266.178</c:v>
                </c:pt>
                <c:pt idx="448">
                  <c:v>267.178</c:v>
                </c:pt>
                <c:pt idx="449">
                  <c:v>268.178</c:v>
                </c:pt>
                <c:pt idx="450">
                  <c:v>269.178</c:v>
                </c:pt>
                <c:pt idx="451">
                  <c:v>270.178</c:v>
                </c:pt>
                <c:pt idx="452">
                  <c:v>271.178</c:v>
                </c:pt>
                <c:pt idx="453">
                  <c:v>272.178</c:v>
                </c:pt>
                <c:pt idx="454">
                  <c:v>273.178</c:v>
                </c:pt>
                <c:pt idx="455">
                  <c:v>274.178</c:v>
                </c:pt>
                <c:pt idx="456">
                  <c:v>275.178</c:v>
                </c:pt>
                <c:pt idx="457">
                  <c:v>276.17800000000005</c:v>
                </c:pt>
                <c:pt idx="458">
                  <c:v>277.178</c:v>
                </c:pt>
                <c:pt idx="459">
                  <c:v>278.178</c:v>
                </c:pt>
                <c:pt idx="460">
                  <c:v>279.178</c:v>
                </c:pt>
                <c:pt idx="461">
                  <c:v>280.178</c:v>
                </c:pt>
                <c:pt idx="462">
                  <c:v>281.178</c:v>
                </c:pt>
                <c:pt idx="463">
                  <c:v>282.178</c:v>
                </c:pt>
                <c:pt idx="464">
                  <c:v>283.178</c:v>
                </c:pt>
                <c:pt idx="465">
                  <c:v>284.178</c:v>
                </c:pt>
                <c:pt idx="466">
                  <c:v>285.178</c:v>
                </c:pt>
                <c:pt idx="467">
                  <c:v>286.178</c:v>
                </c:pt>
                <c:pt idx="468">
                  <c:v>287.178</c:v>
                </c:pt>
                <c:pt idx="469">
                  <c:v>288.178</c:v>
                </c:pt>
                <c:pt idx="470">
                  <c:v>289.178</c:v>
                </c:pt>
                <c:pt idx="471">
                  <c:v>290.178</c:v>
                </c:pt>
                <c:pt idx="472">
                  <c:v>291.178</c:v>
                </c:pt>
                <c:pt idx="473">
                  <c:v>292.178</c:v>
                </c:pt>
                <c:pt idx="474">
                  <c:v>293.178</c:v>
                </c:pt>
                <c:pt idx="475">
                  <c:v>294.178</c:v>
                </c:pt>
                <c:pt idx="476">
                  <c:v>295.178</c:v>
                </c:pt>
                <c:pt idx="477">
                  <c:v>296.178</c:v>
                </c:pt>
                <c:pt idx="478">
                  <c:v>297.178</c:v>
                </c:pt>
                <c:pt idx="479">
                  <c:v>298.178</c:v>
                </c:pt>
                <c:pt idx="480">
                  <c:v>299.178</c:v>
                </c:pt>
                <c:pt idx="481">
                  <c:v>300.178</c:v>
                </c:pt>
                <c:pt idx="482">
                  <c:v>301.178</c:v>
                </c:pt>
                <c:pt idx="483">
                  <c:v>302.178</c:v>
                </c:pt>
                <c:pt idx="484">
                  <c:v>303.178</c:v>
                </c:pt>
                <c:pt idx="485">
                  <c:v>304.178</c:v>
                </c:pt>
                <c:pt idx="486">
                  <c:v>305.178</c:v>
                </c:pt>
                <c:pt idx="487">
                  <c:v>306.178</c:v>
                </c:pt>
                <c:pt idx="488">
                  <c:v>307.17800000000005</c:v>
                </c:pt>
                <c:pt idx="489">
                  <c:v>308.178</c:v>
                </c:pt>
                <c:pt idx="490">
                  <c:v>309.178</c:v>
                </c:pt>
                <c:pt idx="491">
                  <c:v>310.178</c:v>
                </c:pt>
                <c:pt idx="492">
                  <c:v>311.178</c:v>
                </c:pt>
                <c:pt idx="493">
                  <c:v>312.178</c:v>
                </c:pt>
                <c:pt idx="494">
                  <c:v>313.178</c:v>
                </c:pt>
                <c:pt idx="495">
                  <c:v>314.178</c:v>
                </c:pt>
                <c:pt idx="496">
                  <c:v>315.178</c:v>
                </c:pt>
                <c:pt idx="497">
                  <c:v>316.17699999999996</c:v>
                </c:pt>
                <c:pt idx="498">
                  <c:v>317.17700000000002</c:v>
                </c:pt>
                <c:pt idx="499">
                  <c:v>318.17699999999996</c:v>
                </c:pt>
                <c:pt idx="500">
                  <c:v>319.17700000000002</c:v>
                </c:pt>
                <c:pt idx="501">
                  <c:v>320.17700000000002</c:v>
                </c:pt>
                <c:pt idx="502">
                  <c:v>321.17699999999996</c:v>
                </c:pt>
                <c:pt idx="503">
                  <c:v>322.17700000000002</c:v>
                </c:pt>
                <c:pt idx="504">
                  <c:v>323.17699999999996</c:v>
                </c:pt>
                <c:pt idx="505">
                  <c:v>324.17700000000002</c:v>
                </c:pt>
                <c:pt idx="506">
                  <c:v>325.17699999999996</c:v>
                </c:pt>
                <c:pt idx="507">
                  <c:v>326.17700000000002</c:v>
                </c:pt>
                <c:pt idx="508">
                  <c:v>327.17700000000002</c:v>
                </c:pt>
                <c:pt idx="509">
                  <c:v>328.17699999999996</c:v>
                </c:pt>
                <c:pt idx="510">
                  <c:v>329.17700000000002</c:v>
                </c:pt>
                <c:pt idx="511">
                  <c:v>330.17699999999996</c:v>
                </c:pt>
                <c:pt idx="512">
                  <c:v>331.17700000000002</c:v>
                </c:pt>
                <c:pt idx="513">
                  <c:v>332.17700000000002</c:v>
                </c:pt>
                <c:pt idx="514">
                  <c:v>333.17700000000002</c:v>
                </c:pt>
                <c:pt idx="515">
                  <c:v>334.17700000000002</c:v>
                </c:pt>
                <c:pt idx="516">
                  <c:v>335.17699999999996</c:v>
                </c:pt>
                <c:pt idx="517">
                  <c:v>336.17700000000002</c:v>
                </c:pt>
                <c:pt idx="518">
                  <c:v>337.17699999999996</c:v>
                </c:pt>
                <c:pt idx="519">
                  <c:v>338.17700000000002</c:v>
                </c:pt>
                <c:pt idx="520">
                  <c:v>339.17700000000002</c:v>
                </c:pt>
                <c:pt idx="521">
                  <c:v>340.17699999999996</c:v>
                </c:pt>
                <c:pt idx="522">
                  <c:v>341.17700000000002</c:v>
                </c:pt>
                <c:pt idx="523">
                  <c:v>342.17699999999996</c:v>
                </c:pt>
                <c:pt idx="524">
                  <c:v>343.17700000000002</c:v>
                </c:pt>
                <c:pt idx="525">
                  <c:v>344.17700000000002</c:v>
                </c:pt>
                <c:pt idx="526">
                  <c:v>345.17700000000002</c:v>
                </c:pt>
                <c:pt idx="527">
                  <c:v>346.17700000000002</c:v>
                </c:pt>
                <c:pt idx="528">
                  <c:v>347.17699999999996</c:v>
                </c:pt>
                <c:pt idx="529">
                  <c:v>348.17700000000002</c:v>
                </c:pt>
                <c:pt idx="530">
                  <c:v>349.17699999999996</c:v>
                </c:pt>
                <c:pt idx="531">
                  <c:v>350.17700000000002</c:v>
                </c:pt>
                <c:pt idx="532">
                  <c:v>351.17700000000002</c:v>
                </c:pt>
                <c:pt idx="533">
                  <c:v>352.17699999999996</c:v>
                </c:pt>
                <c:pt idx="534">
                  <c:v>353.17700000000002</c:v>
                </c:pt>
                <c:pt idx="535">
                  <c:v>354.17699999999996</c:v>
                </c:pt>
                <c:pt idx="536">
                  <c:v>355.17700000000002</c:v>
                </c:pt>
                <c:pt idx="537">
                  <c:v>356.17699999999996</c:v>
                </c:pt>
                <c:pt idx="538">
                  <c:v>357.17700000000002</c:v>
                </c:pt>
                <c:pt idx="539">
                  <c:v>358.17700000000002</c:v>
                </c:pt>
                <c:pt idx="540">
                  <c:v>359.17699999999996</c:v>
                </c:pt>
                <c:pt idx="541">
                  <c:v>360.17700000000002</c:v>
                </c:pt>
                <c:pt idx="542">
                  <c:v>361.17699999999996</c:v>
                </c:pt>
                <c:pt idx="543">
                  <c:v>362.17700000000002</c:v>
                </c:pt>
                <c:pt idx="544">
                  <c:v>363.17700000000002</c:v>
                </c:pt>
                <c:pt idx="545">
                  <c:v>364.17700000000002</c:v>
                </c:pt>
                <c:pt idx="546">
                  <c:v>365.17700000000002</c:v>
                </c:pt>
                <c:pt idx="547">
                  <c:v>366.17699999999996</c:v>
                </c:pt>
                <c:pt idx="548">
                  <c:v>367.17700000000002</c:v>
                </c:pt>
                <c:pt idx="549">
                  <c:v>368.17699999999996</c:v>
                </c:pt>
                <c:pt idx="550">
                  <c:v>369.17700000000002</c:v>
                </c:pt>
                <c:pt idx="551">
                  <c:v>370.17700000000002</c:v>
                </c:pt>
                <c:pt idx="552">
                  <c:v>371.17699999999996</c:v>
                </c:pt>
                <c:pt idx="553">
                  <c:v>372.17700000000002</c:v>
                </c:pt>
                <c:pt idx="554">
                  <c:v>373.17699999999996</c:v>
                </c:pt>
                <c:pt idx="555">
                  <c:v>374.17700000000002</c:v>
                </c:pt>
                <c:pt idx="556">
                  <c:v>375.17700000000002</c:v>
                </c:pt>
                <c:pt idx="557">
                  <c:v>376.17700000000002</c:v>
                </c:pt>
                <c:pt idx="558">
                  <c:v>377.17700000000002</c:v>
                </c:pt>
                <c:pt idx="559">
                  <c:v>378.17699999999996</c:v>
                </c:pt>
                <c:pt idx="560">
                  <c:v>379.17700000000002</c:v>
                </c:pt>
                <c:pt idx="561">
                  <c:v>380.17699999999996</c:v>
                </c:pt>
                <c:pt idx="562">
                  <c:v>381.17700000000002</c:v>
                </c:pt>
                <c:pt idx="563">
                  <c:v>382.17700000000002</c:v>
                </c:pt>
                <c:pt idx="564">
                  <c:v>383.17699999999996</c:v>
                </c:pt>
                <c:pt idx="565">
                  <c:v>384.17700000000002</c:v>
                </c:pt>
                <c:pt idx="566">
                  <c:v>385.17699999999996</c:v>
                </c:pt>
                <c:pt idx="567">
                  <c:v>386.17700000000002</c:v>
                </c:pt>
                <c:pt idx="568">
                  <c:v>387.17699999999996</c:v>
                </c:pt>
                <c:pt idx="569">
                  <c:v>388.17700000000002</c:v>
                </c:pt>
                <c:pt idx="570">
                  <c:v>389.17700000000002</c:v>
                </c:pt>
                <c:pt idx="571">
                  <c:v>390.17699999999996</c:v>
                </c:pt>
                <c:pt idx="572">
                  <c:v>391.17700000000002</c:v>
                </c:pt>
                <c:pt idx="573">
                  <c:v>392.17699999999996</c:v>
                </c:pt>
                <c:pt idx="574">
                  <c:v>393.17700000000002</c:v>
                </c:pt>
                <c:pt idx="575">
                  <c:v>394.17700000000002</c:v>
                </c:pt>
                <c:pt idx="576">
                  <c:v>395.17699999999996</c:v>
                </c:pt>
                <c:pt idx="577">
                  <c:v>396.17700000000002</c:v>
                </c:pt>
                <c:pt idx="578">
                  <c:v>397.17699999999996</c:v>
                </c:pt>
                <c:pt idx="579">
                  <c:v>398.17700000000002</c:v>
                </c:pt>
                <c:pt idx="580">
                  <c:v>399.17699999999996</c:v>
                </c:pt>
                <c:pt idx="581">
                  <c:v>400.17700000000002</c:v>
                </c:pt>
                <c:pt idx="582">
                  <c:v>401.17700000000002</c:v>
                </c:pt>
                <c:pt idx="583">
                  <c:v>402.17699999999996</c:v>
                </c:pt>
                <c:pt idx="584">
                  <c:v>403.17700000000002</c:v>
                </c:pt>
                <c:pt idx="585">
                  <c:v>404.17699999999996</c:v>
                </c:pt>
                <c:pt idx="586">
                  <c:v>405.17700000000002</c:v>
                </c:pt>
                <c:pt idx="587">
                  <c:v>406.17700000000002</c:v>
                </c:pt>
                <c:pt idx="588">
                  <c:v>407.17700000000002</c:v>
                </c:pt>
                <c:pt idx="589">
                  <c:v>408.17700000000002</c:v>
                </c:pt>
                <c:pt idx="590">
                  <c:v>409.17699999999996</c:v>
                </c:pt>
                <c:pt idx="591">
                  <c:v>410.17700000000002</c:v>
                </c:pt>
                <c:pt idx="592">
                  <c:v>411.17599999999999</c:v>
                </c:pt>
                <c:pt idx="593">
                  <c:v>412.17600000000004</c:v>
                </c:pt>
                <c:pt idx="594">
                  <c:v>413.17599999999999</c:v>
                </c:pt>
                <c:pt idx="595">
                  <c:v>414.17599999999999</c:v>
                </c:pt>
                <c:pt idx="596">
                  <c:v>415.17599999999999</c:v>
                </c:pt>
                <c:pt idx="597">
                  <c:v>416.17599999999999</c:v>
                </c:pt>
                <c:pt idx="598">
                  <c:v>417.17599999999999</c:v>
                </c:pt>
                <c:pt idx="599">
                  <c:v>418.17599999999999</c:v>
                </c:pt>
                <c:pt idx="600">
                  <c:v>419.17600000000004</c:v>
                </c:pt>
                <c:pt idx="601">
                  <c:v>420.17599999999999</c:v>
                </c:pt>
                <c:pt idx="602">
                  <c:v>421.17599999999999</c:v>
                </c:pt>
                <c:pt idx="603">
                  <c:v>422.17599999999999</c:v>
                </c:pt>
                <c:pt idx="604">
                  <c:v>423.17599999999999</c:v>
                </c:pt>
                <c:pt idx="605">
                  <c:v>424.17600000000004</c:v>
                </c:pt>
                <c:pt idx="606">
                  <c:v>425.17599999999999</c:v>
                </c:pt>
                <c:pt idx="607">
                  <c:v>426.17600000000004</c:v>
                </c:pt>
                <c:pt idx="608">
                  <c:v>427.17599999999999</c:v>
                </c:pt>
                <c:pt idx="609">
                  <c:v>428.17599999999999</c:v>
                </c:pt>
                <c:pt idx="610">
                  <c:v>429.17599999999999</c:v>
                </c:pt>
                <c:pt idx="611">
                  <c:v>430.17599999999999</c:v>
                </c:pt>
                <c:pt idx="612">
                  <c:v>431.17600000000004</c:v>
                </c:pt>
                <c:pt idx="613">
                  <c:v>432.17599999999999</c:v>
                </c:pt>
                <c:pt idx="614">
                  <c:v>433.17599999999999</c:v>
                </c:pt>
                <c:pt idx="615">
                  <c:v>434.17599999999999</c:v>
                </c:pt>
                <c:pt idx="616">
                  <c:v>435.17599999999999</c:v>
                </c:pt>
                <c:pt idx="617">
                  <c:v>436.17599999999999</c:v>
                </c:pt>
                <c:pt idx="618">
                  <c:v>437.17599999999999</c:v>
                </c:pt>
                <c:pt idx="619">
                  <c:v>438.17600000000004</c:v>
                </c:pt>
                <c:pt idx="620">
                  <c:v>439.17599999999999</c:v>
                </c:pt>
                <c:pt idx="621">
                  <c:v>440.17599999999999</c:v>
                </c:pt>
                <c:pt idx="622">
                  <c:v>441.17599999999999</c:v>
                </c:pt>
                <c:pt idx="623">
                  <c:v>442.17599999999999</c:v>
                </c:pt>
                <c:pt idx="624">
                  <c:v>443.17600000000004</c:v>
                </c:pt>
                <c:pt idx="625">
                  <c:v>444.17599999999999</c:v>
                </c:pt>
                <c:pt idx="626">
                  <c:v>445.17599999999999</c:v>
                </c:pt>
                <c:pt idx="627">
                  <c:v>446.17599999999999</c:v>
                </c:pt>
                <c:pt idx="628">
                  <c:v>447.17599999999999</c:v>
                </c:pt>
                <c:pt idx="629">
                  <c:v>448.17599999999999</c:v>
                </c:pt>
                <c:pt idx="630">
                  <c:v>449.17599999999999</c:v>
                </c:pt>
                <c:pt idx="631">
                  <c:v>450.17600000000004</c:v>
                </c:pt>
                <c:pt idx="632">
                  <c:v>451.17599999999999</c:v>
                </c:pt>
                <c:pt idx="633">
                  <c:v>452.17599999999999</c:v>
                </c:pt>
                <c:pt idx="634">
                  <c:v>453.17599999999999</c:v>
                </c:pt>
                <c:pt idx="635">
                  <c:v>454.17599999999999</c:v>
                </c:pt>
                <c:pt idx="636">
                  <c:v>455.17600000000004</c:v>
                </c:pt>
                <c:pt idx="637">
                  <c:v>456.17599999999999</c:v>
                </c:pt>
                <c:pt idx="638">
                  <c:v>457.17600000000004</c:v>
                </c:pt>
                <c:pt idx="639">
                  <c:v>458.17599999999999</c:v>
                </c:pt>
                <c:pt idx="640">
                  <c:v>459.17599999999999</c:v>
                </c:pt>
                <c:pt idx="641">
                  <c:v>460.17599999999999</c:v>
                </c:pt>
                <c:pt idx="642">
                  <c:v>461.17599999999999</c:v>
                </c:pt>
                <c:pt idx="643">
                  <c:v>462.17600000000004</c:v>
                </c:pt>
                <c:pt idx="644">
                  <c:v>463.17599999999999</c:v>
                </c:pt>
                <c:pt idx="645">
                  <c:v>464.17599999999999</c:v>
                </c:pt>
                <c:pt idx="646">
                  <c:v>465.17599999999999</c:v>
                </c:pt>
                <c:pt idx="647">
                  <c:v>466.17599999999999</c:v>
                </c:pt>
                <c:pt idx="648">
                  <c:v>467.17599999999999</c:v>
                </c:pt>
                <c:pt idx="649">
                  <c:v>468.17599999999999</c:v>
                </c:pt>
                <c:pt idx="650">
                  <c:v>469.17600000000004</c:v>
                </c:pt>
                <c:pt idx="651">
                  <c:v>470.17599999999999</c:v>
                </c:pt>
                <c:pt idx="652">
                  <c:v>471.17599999999999</c:v>
                </c:pt>
                <c:pt idx="653">
                  <c:v>472.17599999999999</c:v>
                </c:pt>
                <c:pt idx="654">
                  <c:v>473.17599999999999</c:v>
                </c:pt>
                <c:pt idx="655">
                  <c:v>474.17600000000004</c:v>
                </c:pt>
                <c:pt idx="656">
                  <c:v>475.17599999999999</c:v>
                </c:pt>
                <c:pt idx="657">
                  <c:v>476.17599999999999</c:v>
                </c:pt>
                <c:pt idx="658">
                  <c:v>477.17600000000004</c:v>
                </c:pt>
                <c:pt idx="659">
                  <c:v>478.17599999999999</c:v>
                </c:pt>
                <c:pt idx="660">
                  <c:v>479.17599999999999</c:v>
                </c:pt>
                <c:pt idx="661">
                  <c:v>480.17600000000004</c:v>
                </c:pt>
                <c:pt idx="662">
                  <c:v>481.17600000000004</c:v>
                </c:pt>
                <c:pt idx="663">
                  <c:v>482.17599999999999</c:v>
                </c:pt>
                <c:pt idx="664">
                  <c:v>483.17599999999993</c:v>
                </c:pt>
                <c:pt idx="665">
                  <c:v>484.17600000000004</c:v>
                </c:pt>
                <c:pt idx="666">
                  <c:v>485.17599999999999</c:v>
                </c:pt>
                <c:pt idx="667">
                  <c:v>486.17599999999999</c:v>
                </c:pt>
                <c:pt idx="668">
                  <c:v>487.17600000000004</c:v>
                </c:pt>
                <c:pt idx="669">
                  <c:v>488.17600000000004</c:v>
                </c:pt>
                <c:pt idx="670">
                  <c:v>489.17599999999999</c:v>
                </c:pt>
                <c:pt idx="671">
                  <c:v>490.17599999999993</c:v>
                </c:pt>
                <c:pt idx="672">
                  <c:v>491.17600000000004</c:v>
                </c:pt>
                <c:pt idx="673">
                  <c:v>492.17599999999999</c:v>
                </c:pt>
                <c:pt idx="674">
                  <c:v>493.17599999999999</c:v>
                </c:pt>
                <c:pt idx="675">
                  <c:v>494.17600000000004</c:v>
                </c:pt>
                <c:pt idx="676">
                  <c:v>495.17599999999999</c:v>
                </c:pt>
                <c:pt idx="677">
                  <c:v>496.17599999999999</c:v>
                </c:pt>
                <c:pt idx="678">
                  <c:v>497.17599999999993</c:v>
                </c:pt>
                <c:pt idx="679">
                  <c:v>498.17600000000004</c:v>
                </c:pt>
                <c:pt idx="680">
                  <c:v>499.17599999999999</c:v>
                </c:pt>
                <c:pt idx="681">
                  <c:v>500.17599999999999</c:v>
                </c:pt>
                <c:pt idx="682">
                  <c:v>501.17600000000004</c:v>
                </c:pt>
                <c:pt idx="683">
                  <c:v>502.17599999999999</c:v>
                </c:pt>
                <c:pt idx="684">
                  <c:v>503.17599999999999</c:v>
                </c:pt>
                <c:pt idx="685">
                  <c:v>504.17599999999993</c:v>
                </c:pt>
                <c:pt idx="686">
                  <c:v>505.17600000000004</c:v>
                </c:pt>
                <c:pt idx="687">
                  <c:v>506.17599999999999</c:v>
                </c:pt>
                <c:pt idx="688">
                  <c:v>507.17599999999999</c:v>
                </c:pt>
                <c:pt idx="689">
                  <c:v>508.17500000000001</c:v>
                </c:pt>
                <c:pt idx="690">
                  <c:v>509.17499999999995</c:v>
                </c:pt>
                <c:pt idx="691">
                  <c:v>510.17499999999995</c:v>
                </c:pt>
                <c:pt idx="692">
                  <c:v>511.17500000000001</c:v>
                </c:pt>
                <c:pt idx="693">
                  <c:v>512.17499999999995</c:v>
                </c:pt>
                <c:pt idx="694">
                  <c:v>513.17499999999995</c:v>
                </c:pt>
                <c:pt idx="695">
                  <c:v>514.17500000000007</c:v>
                </c:pt>
                <c:pt idx="696">
                  <c:v>515.17499999999995</c:v>
                </c:pt>
                <c:pt idx="697">
                  <c:v>516.17499999999995</c:v>
                </c:pt>
                <c:pt idx="698">
                  <c:v>517.17500000000007</c:v>
                </c:pt>
                <c:pt idx="699">
                  <c:v>518.17500000000007</c:v>
                </c:pt>
                <c:pt idx="700">
                  <c:v>519.17499999999995</c:v>
                </c:pt>
                <c:pt idx="701">
                  <c:v>520.17499999999995</c:v>
                </c:pt>
                <c:pt idx="702">
                  <c:v>521.17500000000007</c:v>
                </c:pt>
                <c:pt idx="703">
                  <c:v>522.17499999999995</c:v>
                </c:pt>
                <c:pt idx="704">
                  <c:v>523.17499999999995</c:v>
                </c:pt>
                <c:pt idx="705">
                  <c:v>524.17500000000007</c:v>
                </c:pt>
                <c:pt idx="706">
                  <c:v>525.17500000000007</c:v>
                </c:pt>
                <c:pt idx="707">
                  <c:v>526.17499999999995</c:v>
                </c:pt>
                <c:pt idx="708">
                  <c:v>527.17499999999995</c:v>
                </c:pt>
                <c:pt idx="709">
                  <c:v>528.17500000000007</c:v>
                </c:pt>
                <c:pt idx="710">
                  <c:v>529.17499999999995</c:v>
                </c:pt>
                <c:pt idx="711">
                  <c:v>530.17499999999995</c:v>
                </c:pt>
                <c:pt idx="712">
                  <c:v>531.17500000000007</c:v>
                </c:pt>
                <c:pt idx="713">
                  <c:v>532.17500000000007</c:v>
                </c:pt>
                <c:pt idx="714">
                  <c:v>533.17499999999995</c:v>
                </c:pt>
                <c:pt idx="715">
                  <c:v>534.17499999999995</c:v>
                </c:pt>
                <c:pt idx="716">
                  <c:v>535.17500000000007</c:v>
                </c:pt>
                <c:pt idx="717">
                  <c:v>536.17499999999995</c:v>
                </c:pt>
                <c:pt idx="718">
                  <c:v>537.17499999999995</c:v>
                </c:pt>
                <c:pt idx="719">
                  <c:v>538.17500000000007</c:v>
                </c:pt>
                <c:pt idx="720">
                  <c:v>539.17499999999995</c:v>
                </c:pt>
                <c:pt idx="721">
                  <c:v>540.17499999999995</c:v>
                </c:pt>
                <c:pt idx="722">
                  <c:v>541.17499999999995</c:v>
                </c:pt>
                <c:pt idx="723">
                  <c:v>542.17500000000007</c:v>
                </c:pt>
                <c:pt idx="724">
                  <c:v>543.17499999999995</c:v>
                </c:pt>
                <c:pt idx="725">
                  <c:v>544.17499999999995</c:v>
                </c:pt>
                <c:pt idx="726">
                  <c:v>545.17500000000007</c:v>
                </c:pt>
                <c:pt idx="727">
                  <c:v>546.17499999999995</c:v>
                </c:pt>
                <c:pt idx="728">
                  <c:v>547.17499999999995</c:v>
                </c:pt>
                <c:pt idx="729">
                  <c:v>548.17500000000007</c:v>
                </c:pt>
                <c:pt idx="730">
                  <c:v>549.17500000000007</c:v>
                </c:pt>
                <c:pt idx="731">
                  <c:v>550.17499999999995</c:v>
                </c:pt>
                <c:pt idx="732">
                  <c:v>551.17499999999995</c:v>
                </c:pt>
                <c:pt idx="733">
                  <c:v>552.17500000000007</c:v>
                </c:pt>
                <c:pt idx="734">
                  <c:v>553.17499999999995</c:v>
                </c:pt>
                <c:pt idx="735">
                  <c:v>554.17499999999995</c:v>
                </c:pt>
                <c:pt idx="736">
                  <c:v>555.17500000000007</c:v>
                </c:pt>
                <c:pt idx="737">
                  <c:v>556.17500000000007</c:v>
                </c:pt>
                <c:pt idx="738">
                  <c:v>557.17499999999995</c:v>
                </c:pt>
                <c:pt idx="739">
                  <c:v>558.17499999999995</c:v>
                </c:pt>
                <c:pt idx="740">
                  <c:v>559.17500000000007</c:v>
                </c:pt>
                <c:pt idx="741">
                  <c:v>560.17499999999995</c:v>
                </c:pt>
                <c:pt idx="742">
                  <c:v>561.17499999999995</c:v>
                </c:pt>
                <c:pt idx="743">
                  <c:v>562.17500000000007</c:v>
                </c:pt>
                <c:pt idx="744">
                  <c:v>563.17500000000007</c:v>
                </c:pt>
                <c:pt idx="745">
                  <c:v>564.17499999999995</c:v>
                </c:pt>
                <c:pt idx="746">
                  <c:v>565.17499999999995</c:v>
                </c:pt>
                <c:pt idx="747">
                  <c:v>566.17500000000007</c:v>
                </c:pt>
                <c:pt idx="748">
                  <c:v>567.17499999999995</c:v>
                </c:pt>
                <c:pt idx="749">
                  <c:v>568.17499999999995</c:v>
                </c:pt>
                <c:pt idx="750">
                  <c:v>569.17500000000007</c:v>
                </c:pt>
                <c:pt idx="751">
                  <c:v>570.17499999999995</c:v>
                </c:pt>
                <c:pt idx="752">
                  <c:v>571.17499999999995</c:v>
                </c:pt>
                <c:pt idx="753">
                  <c:v>572.17500000000007</c:v>
                </c:pt>
                <c:pt idx="754">
                  <c:v>573.17500000000007</c:v>
                </c:pt>
                <c:pt idx="755">
                  <c:v>574.17499999999995</c:v>
                </c:pt>
                <c:pt idx="756">
                  <c:v>575.17499999999995</c:v>
                </c:pt>
                <c:pt idx="757">
                  <c:v>576.17500000000007</c:v>
                </c:pt>
                <c:pt idx="758">
                  <c:v>577.17499999999995</c:v>
                </c:pt>
                <c:pt idx="759">
                  <c:v>578.17499999999995</c:v>
                </c:pt>
                <c:pt idx="760">
                  <c:v>579.17500000000007</c:v>
                </c:pt>
                <c:pt idx="761">
                  <c:v>580.17500000000007</c:v>
                </c:pt>
                <c:pt idx="762">
                  <c:v>581.17499999999995</c:v>
                </c:pt>
                <c:pt idx="763">
                  <c:v>582.17499999999995</c:v>
                </c:pt>
                <c:pt idx="764">
                  <c:v>583.17500000000007</c:v>
                </c:pt>
                <c:pt idx="765">
                  <c:v>584.17499999999995</c:v>
                </c:pt>
                <c:pt idx="766">
                  <c:v>585.17499999999995</c:v>
                </c:pt>
                <c:pt idx="767">
                  <c:v>586.17500000000007</c:v>
                </c:pt>
                <c:pt idx="768">
                  <c:v>587.17500000000007</c:v>
                </c:pt>
                <c:pt idx="769">
                  <c:v>588.17499999999995</c:v>
                </c:pt>
                <c:pt idx="770">
                  <c:v>589.17499999999995</c:v>
                </c:pt>
                <c:pt idx="771">
                  <c:v>590.17500000000007</c:v>
                </c:pt>
                <c:pt idx="772">
                  <c:v>591.17499999999995</c:v>
                </c:pt>
                <c:pt idx="773">
                  <c:v>592.17499999999995</c:v>
                </c:pt>
                <c:pt idx="774">
                  <c:v>593.17500000000007</c:v>
                </c:pt>
                <c:pt idx="775">
                  <c:v>594.17500000000007</c:v>
                </c:pt>
                <c:pt idx="776">
                  <c:v>595.17499999999995</c:v>
                </c:pt>
                <c:pt idx="777">
                  <c:v>596.17499999999995</c:v>
                </c:pt>
                <c:pt idx="778">
                  <c:v>597.17500000000007</c:v>
                </c:pt>
                <c:pt idx="779">
                  <c:v>598.17499999999995</c:v>
                </c:pt>
                <c:pt idx="780">
                  <c:v>599.17499999999995</c:v>
                </c:pt>
                <c:pt idx="781">
                  <c:v>600.17500000000007</c:v>
                </c:pt>
                <c:pt idx="782">
                  <c:v>601.17499999999995</c:v>
                </c:pt>
                <c:pt idx="783">
                  <c:v>602.17399999999998</c:v>
                </c:pt>
                <c:pt idx="784">
                  <c:v>603.17399999999998</c:v>
                </c:pt>
                <c:pt idx="785">
                  <c:v>604.17399999999998</c:v>
                </c:pt>
                <c:pt idx="786">
                  <c:v>605.17399999999998</c:v>
                </c:pt>
                <c:pt idx="787">
                  <c:v>606.17400000000009</c:v>
                </c:pt>
                <c:pt idx="788">
                  <c:v>607.17399999999998</c:v>
                </c:pt>
                <c:pt idx="789">
                  <c:v>608.17399999999998</c:v>
                </c:pt>
                <c:pt idx="790">
                  <c:v>609.17400000000009</c:v>
                </c:pt>
                <c:pt idx="791">
                  <c:v>610.17399999999998</c:v>
                </c:pt>
                <c:pt idx="792">
                  <c:v>611.17399999999998</c:v>
                </c:pt>
                <c:pt idx="793">
                  <c:v>612.17399999999998</c:v>
                </c:pt>
                <c:pt idx="794">
                  <c:v>613.17400000000009</c:v>
                </c:pt>
                <c:pt idx="795">
                  <c:v>614.17399999999998</c:v>
                </c:pt>
                <c:pt idx="796">
                  <c:v>615.17399999999998</c:v>
                </c:pt>
                <c:pt idx="797">
                  <c:v>616.17400000000009</c:v>
                </c:pt>
                <c:pt idx="798">
                  <c:v>617.17399999999998</c:v>
                </c:pt>
                <c:pt idx="799">
                  <c:v>618.17399999999998</c:v>
                </c:pt>
                <c:pt idx="800">
                  <c:v>619.17399999999998</c:v>
                </c:pt>
                <c:pt idx="801">
                  <c:v>620.17399999999998</c:v>
                </c:pt>
                <c:pt idx="802">
                  <c:v>621.17399999999998</c:v>
                </c:pt>
                <c:pt idx="803">
                  <c:v>622.17399999999998</c:v>
                </c:pt>
                <c:pt idx="804">
                  <c:v>623.17400000000009</c:v>
                </c:pt>
                <c:pt idx="805">
                  <c:v>624.17399999999998</c:v>
                </c:pt>
                <c:pt idx="806">
                  <c:v>625.17399999999998</c:v>
                </c:pt>
                <c:pt idx="807">
                  <c:v>626.17399999999998</c:v>
                </c:pt>
                <c:pt idx="808">
                  <c:v>627.17399999999998</c:v>
                </c:pt>
                <c:pt idx="809">
                  <c:v>628.17399999999998</c:v>
                </c:pt>
                <c:pt idx="810">
                  <c:v>629.17399999999998</c:v>
                </c:pt>
                <c:pt idx="811">
                  <c:v>630.17400000000009</c:v>
                </c:pt>
                <c:pt idx="812">
                  <c:v>631.17399999999998</c:v>
                </c:pt>
                <c:pt idx="813">
                  <c:v>632.17399999999998</c:v>
                </c:pt>
                <c:pt idx="814">
                  <c:v>633.17399999999998</c:v>
                </c:pt>
                <c:pt idx="815">
                  <c:v>634.17399999999998</c:v>
                </c:pt>
                <c:pt idx="816">
                  <c:v>635.17399999999998</c:v>
                </c:pt>
                <c:pt idx="817">
                  <c:v>636.17399999999998</c:v>
                </c:pt>
                <c:pt idx="818">
                  <c:v>637.17400000000009</c:v>
                </c:pt>
                <c:pt idx="819">
                  <c:v>638.17399999999998</c:v>
                </c:pt>
                <c:pt idx="820">
                  <c:v>639.17399999999998</c:v>
                </c:pt>
                <c:pt idx="821">
                  <c:v>640.17400000000009</c:v>
                </c:pt>
                <c:pt idx="822">
                  <c:v>641.17399999999998</c:v>
                </c:pt>
                <c:pt idx="823">
                  <c:v>642.17399999999998</c:v>
                </c:pt>
                <c:pt idx="824">
                  <c:v>643.17399999999998</c:v>
                </c:pt>
                <c:pt idx="825">
                  <c:v>644.17399999999998</c:v>
                </c:pt>
                <c:pt idx="826">
                  <c:v>645.17399999999998</c:v>
                </c:pt>
                <c:pt idx="827">
                  <c:v>646.17399999999998</c:v>
                </c:pt>
                <c:pt idx="828">
                  <c:v>647.17400000000009</c:v>
                </c:pt>
                <c:pt idx="829">
                  <c:v>648.17399999999998</c:v>
                </c:pt>
                <c:pt idx="830">
                  <c:v>649.17399999999998</c:v>
                </c:pt>
                <c:pt idx="831">
                  <c:v>650.17399999999998</c:v>
                </c:pt>
                <c:pt idx="832">
                  <c:v>651.17399999999998</c:v>
                </c:pt>
                <c:pt idx="833">
                  <c:v>652.17399999999998</c:v>
                </c:pt>
                <c:pt idx="834">
                  <c:v>653.17399999999998</c:v>
                </c:pt>
                <c:pt idx="835">
                  <c:v>654.17400000000009</c:v>
                </c:pt>
                <c:pt idx="836">
                  <c:v>655.17399999999998</c:v>
                </c:pt>
                <c:pt idx="837">
                  <c:v>656.17399999999998</c:v>
                </c:pt>
                <c:pt idx="838">
                  <c:v>657.17399999999998</c:v>
                </c:pt>
                <c:pt idx="839">
                  <c:v>658.17399999999998</c:v>
                </c:pt>
                <c:pt idx="840">
                  <c:v>659.17399999999998</c:v>
                </c:pt>
                <c:pt idx="841">
                  <c:v>660.17399999999998</c:v>
                </c:pt>
                <c:pt idx="842">
                  <c:v>661.17400000000009</c:v>
                </c:pt>
                <c:pt idx="843">
                  <c:v>662.17399999999998</c:v>
                </c:pt>
                <c:pt idx="844">
                  <c:v>663.17399999999998</c:v>
                </c:pt>
                <c:pt idx="845">
                  <c:v>664.17399999999998</c:v>
                </c:pt>
                <c:pt idx="846">
                  <c:v>665.17399999999998</c:v>
                </c:pt>
                <c:pt idx="847">
                  <c:v>666.17399999999998</c:v>
                </c:pt>
                <c:pt idx="848">
                  <c:v>667.17399999999998</c:v>
                </c:pt>
                <c:pt idx="849">
                  <c:v>668.17400000000009</c:v>
                </c:pt>
                <c:pt idx="850">
                  <c:v>669.17399999999998</c:v>
                </c:pt>
                <c:pt idx="851">
                  <c:v>670.17399999999998</c:v>
                </c:pt>
                <c:pt idx="852">
                  <c:v>671.17400000000009</c:v>
                </c:pt>
                <c:pt idx="853">
                  <c:v>672.17399999999998</c:v>
                </c:pt>
                <c:pt idx="854">
                  <c:v>673.17399999999998</c:v>
                </c:pt>
                <c:pt idx="855">
                  <c:v>674.17399999999998</c:v>
                </c:pt>
                <c:pt idx="856">
                  <c:v>675.17399999999998</c:v>
                </c:pt>
                <c:pt idx="857">
                  <c:v>676.17399999999998</c:v>
                </c:pt>
                <c:pt idx="858">
                  <c:v>677.17399999999998</c:v>
                </c:pt>
                <c:pt idx="859">
                  <c:v>678.17400000000009</c:v>
                </c:pt>
                <c:pt idx="860">
                  <c:v>679.17399999999998</c:v>
                </c:pt>
                <c:pt idx="861">
                  <c:v>680.17399999999998</c:v>
                </c:pt>
                <c:pt idx="862">
                  <c:v>681.17399999999998</c:v>
                </c:pt>
                <c:pt idx="863">
                  <c:v>682.17399999999998</c:v>
                </c:pt>
                <c:pt idx="864">
                  <c:v>683.17399999999998</c:v>
                </c:pt>
                <c:pt idx="865">
                  <c:v>684.17399999999998</c:v>
                </c:pt>
                <c:pt idx="866">
                  <c:v>685.17400000000009</c:v>
                </c:pt>
                <c:pt idx="867">
                  <c:v>686.17399999999998</c:v>
                </c:pt>
                <c:pt idx="868">
                  <c:v>687.17399999999998</c:v>
                </c:pt>
                <c:pt idx="869">
                  <c:v>688.17399999999998</c:v>
                </c:pt>
                <c:pt idx="870">
                  <c:v>689.17399999999998</c:v>
                </c:pt>
                <c:pt idx="871">
                  <c:v>690.17399999999998</c:v>
                </c:pt>
                <c:pt idx="872">
                  <c:v>691.17399999999998</c:v>
                </c:pt>
                <c:pt idx="873">
                  <c:v>692.17400000000009</c:v>
                </c:pt>
                <c:pt idx="874">
                  <c:v>693.17399999999998</c:v>
                </c:pt>
                <c:pt idx="875">
                  <c:v>694.17399999999998</c:v>
                </c:pt>
                <c:pt idx="876">
                  <c:v>695.17399999999998</c:v>
                </c:pt>
                <c:pt idx="877">
                  <c:v>696.17399999999998</c:v>
                </c:pt>
                <c:pt idx="878">
                  <c:v>697.173</c:v>
                </c:pt>
                <c:pt idx="879">
                  <c:v>698.173</c:v>
                </c:pt>
                <c:pt idx="880">
                  <c:v>699.173</c:v>
                </c:pt>
                <c:pt idx="881">
                  <c:v>700.173</c:v>
                </c:pt>
                <c:pt idx="882">
                  <c:v>701.173</c:v>
                </c:pt>
                <c:pt idx="883">
                  <c:v>702.173</c:v>
                </c:pt>
                <c:pt idx="884">
                  <c:v>703.173</c:v>
                </c:pt>
                <c:pt idx="885">
                  <c:v>704.173</c:v>
                </c:pt>
                <c:pt idx="886">
                  <c:v>705.173</c:v>
                </c:pt>
                <c:pt idx="887">
                  <c:v>706.173</c:v>
                </c:pt>
                <c:pt idx="888">
                  <c:v>707.173</c:v>
                </c:pt>
                <c:pt idx="889">
                  <c:v>708.173</c:v>
                </c:pt>
                <c:pt idx="890">
                  <c:v>709.173</c:v>
                </c:pt>
                <c:pt idx="891">
                  <c:v>710.173</c:v>
                </c:pt>
                <c:pt idx="892">
                  <c:v>711.173</c:v>
                </c:pt>
                <c:pt idx="893">
                  <c:v>712.173</c:v>
                </c:pt>
                <c:pt idx="894">
                  <c:v>713.173</c:v>
                </c:pt>
                <c:pt idx="895">
                  <c:v>714.173</c:v>
                </c:pt>
                <c:pt idx="896">
                  <c:v>715.173</c:v>
                </c:pt>
                <c:pt idx="897">
                  <c:v>716.173</c:v>
                </c:pt>
                <c:pt idx="898">
                  <c:v>717.173</c:v>
                </c:pt>
                <c:pt idx="899">
                  <c:v>718.173</c:v>
                </c:pt>
                <c:pt idx="900">
                  <c:v>719.173</c:v>
                </c:pt>
                <c:pt idx="901">
                  <c:v>720.173</c:v>
                </c:pt>
                <c:pt idx="902">
                  <c:v>721.173</c:v>
                </c:pt>
                <c:pt idx="903">
                  <c:v>722.173</c:v>
                </c:pt>
                <c:pt idx="904">
                  <c:v>723.173</c:v>
                </c:pt>
                <c:pt idx="905">
                  <c:v>724.173</c:v>
                </c:pt>
                <c:pt idx="906">
                  <c:v>725.173</c:v>
                </c:pt>
                <c:pt idx="907">
                  <c:v>726.173</c:v>
                </c:pt>
                <c:pt idx="908">
                  <c:v>727.173</c:v>
                </c:pt>
                <c:pt idx="909">
                  <c:v>728.173</c:v>
                </c:pt>
                <c:pt idx="910">
                  <c:v>729.173</c:v>
                </c:pt>
                <c:pt idx="911">
                  <c:v>730.173</c:v>
                </c:pt>
                <c:pt idx="912">
                  <c:v>731.173</c:v>
                </c:pt>
                <c:pt idx="913">
                  <c:v>732.173</c:v>
                </c:pt>
                <c:pt idx="914">
                  <c:v>733.173</c:v>
                </c:pt>
                <c:pt idx="915">
                  <c:v>734.173</c:v>
                </c:pt>
                <c:pt idx="916">
                  <c:v>735.173</c:v>
                </c:pt>
                <c:pt idx="917">
                  <c:v>736.173</c:v>
                </c:pt>
                <c:pt idx="918">
                  <c:v>737.173</c:v>
                </c:pt>
                <c:pt idx="919">
                  <c:v>738.173</c:v>
                </c:pt>
                <c:pt idx="920">
                  <c:v>739.173</c:v>
                </c:pt>
                <c:pt idx="921">
                  <c:v>740.173</c:v>
                </c:pt>
                <c:pt idx="922">
                  <c:v>741.173</c:v>
                </c:pt>
                <c:pt idx="923">
                  <c:v>742.173</c:v>
                </c:pt>
                <c:pt idx="924">
                  <c:v>743.173</c:v>
                </c:pt>
                <c:pt idx="925">
                  <c:v>744.173</c:v>
                </c:pt>
                <c:pt idx="926">
                  <c:v>745.173</c:v>
                </c:pt>
                <c:pt idx="927">
                  <c:v>746.173</c:v>
                </c:pt>
                <c:pt idx="928">
                  <c:v>747.173</c:v>
                </c:pt>
                <c:pt idx="929">
                  <c:v>748.173</c:v>
                </c:pt>
                <c:pt idx="930">
                  <c:v>749.173</c:v>
                </c:pt>
                <c:pt idx="931">
                  <c:v>750.173</c:v>
                </c:pt>
                <c:pt idx="932">
                  <c:v>751.173</c:v>
                </c:pt>
                <c:pt idx="933">
                  <c:v>752.173</c:v>
                </c:pt>
                <c:pt idx="934">
                  <c:v>753.173</c:v>
                </c:pt>
                <c:pt idx="935">
                  <c:v>754.173</c:v>
                </c:pt>
                <c:pt idx="936">
                  <c:v>755.173</c:v>
                </c:pt>
                <c:pt idx="937">
                  <c:v>756.173</c:v>
                </c:pt>
                <c:pt idx="938">
                  <c:v>757.173</c:v>
                </c:pt>
                <c:pt idx="939">
                  <c:v>758.173</c:v>
                </c:pt>
                <c:pt idx="940">
                  <c:v>759.173</c:v>
                </c:pt>
                <c:pt idx="941">
                  <c:v>760.173</c:v>
                </c:pt>
                <c:pt idx="942">
                  <c:v>761.173</c:v>
                </c:pt>
                <c:pt idx="943">
                  <c:v>762.173</c:v>
                </c:pt>
                <c:pt idx="944">
                  <c:v>763.173</c:v>
                </c:pt>
                <c:pt idx="945">
                  <c:v>764.173</c:v>
                </c:pt>
                <c:pt idx="946">
                  <c:v>765.173</c:v>
                </c:pt>
                <c:pt idx="947">
                  <c:v>766.173</c:v>
                </c:pt>
                <c:pt idx="948">
                  <c:v>767.173</c:v>
                </c:pt>
                <c:pt idx="949">
                  <c:v>768.173</c:v>
                </c:pt>
                <c:pt idx="950">
                  <c:v>769.173</c:v>
                </c:pt>
                <c:pt idx="951">
                  <c:v>770.173</c:v>
                </c:pt>
                <c:pt idx="952">
                  <c:v>771.173</c:v>
                </c:pt>
                <c:pt idx="953">
                  <c:v>772.173</c:v>
                </c:pt>
                <c:pt idx="954">
                  <c:v>773.173</c:v>
                </c:pt>
                <c:pt idx="955">
                  <c:v>774.173</c:v>
                </c:pt>
                <c:pt idx="956">
                  <c:v>775.173</c:v>
                </c:pt>
                <c:pt idx="957">
                  <c:v>776.173</c:v>
                </c:pt>
                <c:pt idx="958">
                  <c:v>777.173</c:v>
                </c:pt>
                <c:pt idx="959">
                  <c:v>778.173</c:v>
                </c:pt>
                <c:pt idx="960">
                  <c:v>779.173</c:v>
                </c:pt>
                <c:pt idx="961">
                  <c:v>780.173</c:v>
                </c:pt>
                <c:pt idx="962">
                  <c:v>781.173</c:v>
                </c:pt>
                <c:pt idx="963">
                  <c:v>782.173</c:v>
                </c:pt>
                <c:pt idx="964">
                  <c:v>783.173</c:v>
                </c:pt>
                <c:pt idx="965">
                  <c:v>784.173</c:v>
                </c:pt>
                <c:pt idx="966">
                  <c:v>785.173</c:v>
                </c:pt>
                <c:pt idx="967">
                  <c:v>786.173</c:v>
                </c:pt>
                <c:pt idx="968">
                  <c:v>787.173</c:v>
                </c:pt>
                <c:pt idx="969">
                  <c:v>788.173</c:v>
                </c:pt>
                <c:pt idx="970">
                  <c:v>789.173</c:v>
                </c:pt>
                <c:pt idx="971">
                  <c:v>790.173</c:v>
                </c:pt>
                <c:pt idx="972">
                  <c:v>791.173</c:v>
                </c:pt>
                <c:pt idx="973">
                  <c:v>792.17200000000003</c:v>
                </c:pt>
                <c:pt idx="974">
                  <c:v>793.17199999999991</c:v>
                </c:pt>
                <c:pt idx="975">
                  <c:v>794.17200000000003</c:v>
                </c:pt>
                <c:pt idx="976">
                  <c:v>795.17200000000003</c:v>
                </c:pt>
                <c:pt idx="977">
                  <c:v>796.17199999999991</c:v>
                </c:pt>
                <c:pt idx="978">
                  <c:v>797.17200000000003</c:v>
                </c:pt>
                <c:pt idx="979">
                  <c:v>798.17200000000003</c:v>
                </c:pt>
                <c:pt idx="980">
                  <c:v>799.17200000000003</c:v>
                </c:pt>
                <c:pt idx="981">
                  <c:v>800.17200000000003</c:v>
                </c:pt>
                <c:pt idx="982">
                  <c:v>801.17200000000003</c:v>
                </c:pt>
                <c:pt idx="983">
                  <c:v>802.17200000000003</c:v>
                </c:pt>
                <c:pt idx="984">
                  <c:v>803.17199999999991</c:v>
                </c:pt>
                <c:pt idx="985">
                  <c:v>804.17200000000003</c:v>
                </c:pt>
                <c:pt idx="986">
                  <c:v>805.17200000000003</c:v>
                </c:pt>
                <c:pt idx="987">
                  <c:v>806.17200000000003</c:v>
                </c:pt>
                <c:pt idx="988">
                  <c:v>807.17200000000003</c:v>
                </c:pt>
                <c:pt idx="989">
                  <c:v>808.17200000000003</c:v>
                </c:pt>
                <c:pt idx="990">
                  <c:v>809.17200000000003</c:v>
                </c:pt>
                <c:pt idx="991">
                  <c:v>810.17199999999991</c:v>
                </c:pt>
                <c:pt idx="992">
                  <c:v>811.17200000000003</c:v>
                </c:pt>
                <c:pt idx="993">
                  <c:v>812.17200000000003</c:v>
                </c:pt>
                <c:pt idx="994">
                  <c:v>813.17200000000003</c:v>
                </c:pt>
                <c:pt idx="995">
                  <c:v>814.17200000000003</c:v>
                </c:pt>
                <c:pt idx="996">
                  <c:v>815.17200000000003</c:v>
                </c:pt>
                <c:pt idx="997">
                  <c:v>816.17200000000003</c:v>
                </c:pt>
                <c:pt idx="998">
                  <c:v>817.17199999999991</c:v>
                </c:pt>
              </c:numCache>
            </c:numRef>
          </c:xVal>
          <c:yVal>
            <c:numRef>
              <c:f>'Voltage Wfms Data'!$B$5:$B$1003</c:f>
              <c:numCache>
                <c:formatCode>General</c:formatCode>
                <c:ptCount val="999"/>
                <c:pt idx="0">
                  <c:v>0.38426389999999999</c:v>
                </c:pt>
                <c:pt idx="1">
                  <c:v>-0.1126511</c:v>
                </c:pt>
                <c:pt idx="2">
                  <c:v>0.43040580000000001</c:v>
                </c:pt>
                <c:pt idx="3">
                  <c:v>1.3346769999999999</c:v>
                </c:pt>
                <c:pt idx="4">
                  <c:v>0.78738819999999998</c:v>
                </c:pt>
                <c:pt idx="5">
                  <c:v>-0.20582539999999999</c:v>
                </c:pt>
                <c:pt idx="6">
                  <c:v>-0.96519239999999995</c:v>
                </c:pt>
                <c:pt idx="7">
                  <c:v>-2.1205690000000001</c:v>
                </c:pt>
                <c:pt idx="8">
                  <c:v>-1.562154</c:v>
                </c:pt>
                <c:pt idx="9">
                  <c:v>0.82359320000000003</c:v>
                </c:pt>
                <c:pt idx="10">
                  <c:v>1.0080709999999999</c:v>
                </c:pt>
                <c:pt idx="11">
                  <c:v>-0.27652120000000002</c:v>
                </c:pt>
                <c:pt idx="12">
                  <c:v>0.5947616</c:v>
                </c:pt>
                <c:pt idx="13">
                  <c:v>1.755841</c:v>
                </c:pt>
                <c:pt idx="14">
                  <c:v>1.415205</c:v>
                </c:pt>
                <c:pt idx="15">
                  <c:v>1.007509</c:v>
                </c:pt>
                <c:pt idx="16">
                  <c:v>0.49012879999999998</c:v>
                </c:pt>
                <c:pt idx="17">
                  <c:v>0.34158110000000003</c:v>
                </c:pt>
                <c:pt idx="18">
                  <c:v>1.2689490000000001</c:v>
                </c:pt>
                <c:pt idx="19">
                  <c:v>1.8023309999999999</c:v>
                </c:pt>
                <c:pt idx="20">
                  <c:v>1.058535</c:v>
                </c:pt>
                <c:pt idx="21">
                  <c:v>0.17597370000000001</c:v>
                </c:pt>
                <c:pt idx="22">
                  <c:v>0.33303470000000002</c:v>
                </c:pt>
                <c:pt idx="23">
                  <c:v>0.63714340000000003</c:v>
                </c:pt>
                <c:pt idx="24">
                  <c:v>-0.19319130000000001</c:v>
                </c:pt>
                <c:pt idx="25">
                  <c:v>-1.4571400000000001</c:v>
                </c:pt>
                <c:pt idx="26">
                  <c:v>-1.2614069999999999</c:v>
                </c:pt>
                <c:pt idx="27">
                  <c:v>0.35388389999999997</c:v>
                </c:pt>
                <c:pt idx="28">
                  <c:v>0.97488569999999997</c:v>
                </c:pt>
                <c:pt idx="29">
                  <c:v>0.89230940000000003</c:v>
                </c:pt>
                <c:pt idx="30">
                  <c:v>1.515752</c:v>
                </c:pt>
                <c:pt idx="31">
                  <c:v>1.465203</c:v>
                </c:pt>
                <c:pt idx="32">
                  <c:v>1.4129830000000001</c:v>
                </c:pt>
                <c:pt idx="33">
                  <c:v>1.815607</c:v>
                </c:pt>
                <c:pt idx="34">
                  <c:v>0.65356389999999998</c:v>
                </c:pt>
                <c:pt idx="35">
                  <c:v>0.12702659999999999</c:v>
                </c:pt>
                <c:pt idx="36">
                  <c:v>1.0382130000000001</c:v>
                </c:pt>
                <c:pt idx="37">
                  <c:v>-0.32866630000000002</c:v>
                </c:pt>
                <c:pt idx="38">
                  <c:v>-2.5498919999999998</c:v>
                </c:pt>
                <c:pt idx="39">
                  <c:v>-2.2077990000000001</c:v>
                </c:pt>
                <c:pt idx="40">
                  <c:v>-0.92335</c:v>
                </c:pt>
                <c:pt idx="41">
                  <c:v>-0.44415379999999999</c:v>
                </c:pt>
                <c:pt idx="42">
                  <c:v>-0.189166</c:v>
                </c:pt>
                <c:pt idx="43">
                  <c:v>-0.21994250000000001</c:v>
                </c:pt>
                <c:pt idx="44">
                  <c:v>-0.64397070000000001</c:v>
                </c:pt>
                <c:pt idx="45">
                  <c:v>-0.81409339999999997</c:v>
                </c:pt>
                <c:pt idx="46">
                  <c:v>-0.17910709999999999</c:v>
                </c:pt>
                <c:pt idx="47">
                  <c:v>0.62197650000000004</c:v>
                </c:pt>
                <c:pt idx="48">
                  <c:v>0.40339039999999998</c:v>
                </c:pt>
                <c:pt idx="49">
                  <c:v>5.8020349999999998E-2</c:v>
                </c:pt>
                <c:pt idx="50">
                  <c:v>0.43160730000000003</c:v>
                </c:pt>
                <c:pt idx="51">
                  <c:v>0.113679</c:v>
                </c:pt>
                <c:pt idx="52">
                  <c:v>-0.94915260000000001</c:v>
                </c:pt>
                <c:pt idx="53">
                  <c:v>-0.59367769999999997</c:v>
                </c:pt>
                <c:pt idx="54">
                  <c:v>0.83044839999999998</c:v>
                </c:pt>
                <c:pt idx="55">
                  <c:v>0.85711669999999995</c:v>
                </c:pt>
                <c:pt idx="56">
                  <c:v>-0.1412156</c:v>
                </c:pt>
                <c:pt idx="57">
                  <c:v>-0.4177496</c:v>
                </c:pt>
                <c:pt idx="58">
                  <c:v>-0.51014959999999998</c:v>
                </c:pt>
                <c:pt idx="59">
                  <c:v>-1.176615</c:v>
                </c:pt>
                <c:pt idx="60">
                  <c:v>-1.11198</c:v>
                </c:pt>
                <c:pt idx="61">
                  <c:v>5.626287E-2</c:v>
                </c:pt>
                <c:pt idx="62">
                  <c:v>0.69418460000000004</c:v>
                </c:pt>
                <c:pt idx="63">
                  <c:v>-0.1015465</c:v>
                </c:pt>
                <c:pt idx="64">
                  <c:v>-0.94721100000000003</c:v>
                </c:pt>
                <c:pt idx="65">
                  <c:v>-0.1766403</c:v>
                </c:pt>
                <c:pt idx="66">
                  <c:v>0.66733750000000003</c:v>
                </c:pt>
                <c:pt idx="67">
                  <c:v>0.21097170000000001</c:v>
                </c:pt>
                <c:pt idx="68">
                  <c:v>2.1094849999999998E-2</c:v>
                </c:pt>
                <c:pt idx="69">
                  <c:v>0.49588450000000001</c:v>
                </c:pt>
                <c:pt idx="70">
                  <c:v>0.2165156</c:v>
                </c:pt>
                <c:pt idx="71">
                  <c:v>-1.036473</c:v>
                </c:pt>
                <c:pt idx="72">
                  <c:v>-1.4127609999999999</c:v>
                </c:pt>
                <c:pt idx="73">
                  <c:v>-0.29724679999999998</c:v>
                </c:pt>
                <c:pt idx="74">
                  <c:v>-0.2669801</c:v>
                </c:pt>
                <c:pt idx="75">
                  <c:v>-1.939708</c:v>
                </c:pt>
                <c:pt idx="76">
                  <c:v>-2.6773020000000001</c:v>
                </c:pt>
                <c:pt idx="77">
                  <c:v>-1.599202</c:v>
                </c:pt>
                <c:pt idx="78">
                  <c:v>-0.34339979999999998</c:v>
                </c:pt>
                <c:pt idx="79">
                  <c:v>-0.62343190000000004</c:v>
                </c:pt>
                <c:pt idx="80">
                  <c:v>-1.409818</c:v>
                </c:pt>
                <c:pt idx="81">
                  <c:v>-0.52512559999999997</c:v>
                </c:pt>
                <c:pt idx="82">
                  <c:v>0.83100980000000002</c:v>
                </c:pt>
                <c:pt idx="83">
                  <c:v>0.58617569999999997</c:v>
                </c:pt>
                <c:pt idx="84">
                  <c:v>-0.71852559999999999</c:v>
                </c:pt>
                <c:pt idx="85">
                  <c:v>-1.034589</c:v>
                </c:pt>
                <c:pt idx="86">
                  <c:v>0.44441589999999997</c:v>
                </c:pt>
                <c:pt idx="87">
                  <c:v>1.9458</c:v>
                </c:pt>
                <c:pt idx="88">
                  <c:v>2.0039729999999998</c:v>
                </c:pt>
                <c:pt idx="89">
                  <c:v>1.262348</c:v>
                </c:pt>
                <c:pt idx="90">
                  <c:v>0.93426339999999997</c:v>
                </c:pt>
                <c:pt idx="91">
                  <c:v>1.3056019999999999</c:v>
                </c:pt>
                <c:pt idx="92">
                  <c:v>1.786141</c:v>
                </c:pt>
                <c:pt idx="93">
                  <c:v>1.733217</c:v>
                </c:pt>
                <c:pt idx="94">
                  <c:v>1.5533729999999999</c:v>
                </c:pt>
                <c:pt idx="95">
                  <c:v>2.0828669999999998</c:v>
                </c:pt>
                <c:pt idx="96">
                  <c:v>2.5526990000000001</c:v>
                </c:pt>
                <c:pt idx="97">
                  <c:v>2.2960530000000001</c:v>
                </c:pt>
                <c:pt idx="98">
                  <c:v>1.582835</c:v>
                </c:pt>
                <c:pt idx="99">
                  <c:v>0.39461849999999998</c:v>
                </c:pt>
                <c:pt idx="100">
                  <c:v>-0.77046289999999995</c:v>
                </c:pt>
                <c:pt idx="101">
                  <c:v>-0.53251820000000005</c:v>
                </c:pt>
                <c:pt idx="102">
                  <c:v>0.71547269999999996</c:v>
                </c:pt>
                <c:pt idx="103">
                  <c:v>0.6534972</c:v>
                </c:pt>
                <c:pt idx="104">
                  <c:v>0.2154761</c:v>
                </c:pt>
                <c:pt idx="105">
                  <c:v>0.72969260000000002</c:v>
                </c:pt>
                <c:pt idx="106">
                  <c:v>0.51691109999999996</c:v>
                </c:pt>
                <c:pt idx="107">
                  <c:v>3.3997670000000001E-2</c:v>
                </c:pt>
                <c:pt idx="108">
                  <c:v>0.35213899999999998</c:v>
                </c:pt>
                <c:pt idx="109">
                  <c:v>0.52637080000000003</c:v>
                </c:pt>
                <c:pt idx="110">
                  <c:v>0.36028559999999998</c:v>
                </c:pt>
                <c:pt idx="111">
                  <c:v>0.19188540000000001</c:v>
                </c:pt>
                <c:pt idx="112">
                  <c:v>-3.1590149999999998E-3</c:v>
                </c:pt>
                <c:pt idx="113">
                  <c:v>0.1299129</c:v>
                </c:pt>
                <c:pt idx="114">
                  <c:v>0.2439239</c:v>
                </c:pt>
                <c:pt idx="115">
                  <c:v>-0.84451180000000003</c:v>
                </c:pt>
                <c:pt idx="116">
                  <c:v>-2.1907320000000001</c:v>
                </c:pt>
                <c:pt idx="117">
                  <c:v>-1.7019409999999999</c:v>
                </c:pt>
                <c:pt idx="118">
                  <c:v>0.18615419999999999</c:v>
                </c:pt>
                <c:pt idx="119">
                  <c:v>1.0307409999999999</c:v>
                </c:pt>
                <c:pt idx="120">
                  <c:v>9.2728930000000001E-2</c:v>
                </c:pt>
                <c:pt idx="121">
                  <c:v>-0.43407560000000001</c:v>
                </c:pt>
                <c:pt idx="122">
                  <c:v>2.7033049999999999E-2</c:v>
                </c:pt>
                <c:pt idx="123">
                  <c:v>-0.98325459999999998</c:v>
                </c:pt>
                <c:pt idx="124">
                  <c:v>-2.8602110000000001</c:v>
                </c:pt>
                <c:pt idx="125">
                  <c:v>-2.1936779999999998</c:v>
                </c:pt>
                <c:pt idx="126">
                  <c:v>-0.28692669999999998</c:v>
                </c:pt>
                <c:pt idx="127">
                  <c:v>5.778631E-4</c:v>
                </c:pt>
                <c:pt idx="128">
                  <c:v>0.12561939999999999</c:v>
                </c:pt>
                <c:pt idx="129">
                  <c:v>0.64784940000000002</c:v>
                </c:pt>
                <c:pt idx="130">
                  <c:v>0.2464827</c:v>
                </c:pt>
                <c:pt idx="131">
                  <c:v>-0.4483336</c:v>
                </c:pt>
                <c:pt idx="132">
                  <c:v>-0.94831540000000003</c:v>
                </c:pt>
                <c:pt idx="133">
                  <c:v>-1.013266</c:v>
                </c:pt>
                <c:pt idx="134">
                  <c:v>-0.26022689999999998</c:v>
                </c:pt>
                <c:pt idx="135">
                  <c:v>-0.26751930000000002</c:v>
                </c:pt>
                <c:pt idx="136">
                  <c:v>-1.3965970000000001</c:v>
                </c:pt>
                <c:pt idx="137">
                  <c:v>-1.419942</c:v>
                </c:pt>
                <c:pt idx="138">
                  <c:v>-6.2381150000000003E-2</c:v>
                </c:pt>
                <c:pt idx="139">
                  <c:v>0.92800260000000001</c:v>
                </c:pt>
                <c:pt idx="140">
                  <c:v>0.7777501</c:v>
                </c:pt>
                <c:pt idx="141">
                  <c:v>-0.4991003</c:v>
                </c:pt>
                <c:pt idx="142">
                  <c:v>-1.650795</c:v>
                </c:pt>
                <c:pt idx="143">
                  <c:v>-1.597351</c:v>
                </c:pt>
                <c:pt idx="144">
                  <c:v>-1.647292</c:v>
                </c:pt>
                <c:pt idx="145">
                  <c:v>-1.673975</c:v>
                </c:pt>
                <c:pt idx="146">
                  <c:v>-0.5441376</c:v>
                </c:pt>
                <c:pt idx="147">
                  <c:v>0.19961590000000001</c:v>
                </c:pt>
                <c:pt idx="148">
                  <c:v>-0.1288243</c:v>
                </c:pt>
                <c:pt idx="149">
                  <c:v>-0.4611017</c:v>
                </c:pt>
                <c:pt idx="150">
                  <c:v>-0.92288760000000003</c:v>
                </c:pt>
                <c:pt idx="151">
                  <c:v>-1.3742430000000001</c:v>
                </c:pt>
                <c:pt idx="152">
                  <c:v>-0.73106859999999996</c:v>
                </c:pt>
                <c:pt idx="153">
                  <c:v>1.0227660000000001</c:v>
                </c:pt>
                <c:pt idx="154">
                  <c:v>2.1992219999999998</c:v>
                </c:pt>
                <c:pt idx="155">
                  <c:v>1.571207</c:v>
                </c:pt>
                <c:pt idx="156">
                  <c:v>0.1332544</c:v>
                </c:pt>
                <c:pt idx="157">
                  <c:v>-0.69950089999999998</c:v>
                </c:pt>
                <c:pt idx="158">
                  <c:v>-0.4359227</c:v>
                </c:pt>
                <c:pt idx="159">
                  <c:v>0.56221279999999996</c:v>
                </c:pt>
                <c:pt idx="160">
                  <c:v>0.96842899999999998</c:v>
                </c:pt>
                <c:pt idx="161">
                  <c:v>0.22718920000000001</c:v>
                </c:pt>
                <c:pt idx="162">
                  <c:v>-0.64727650000000003</c:v>
                </c:pt>
                <c:pt idx="163">
                  <c:v>-1.109497</c:v>
                </c:pt>
                <c:pt idx="164">
                  <c:v>-0.64075749999999998</c:v>
                </c:pt>
                <c:pt idx="165">
                  <c:v>0.52523240000000004</c:v>
                </c:pt>
                <c:pt idx="166">
                  <c:v>0.30578440000000001</c:v>
                </c:pt>
                <c:pt idx="167">
                  <c:v>-0.70040570000000002</c:v>
                </c:pt>
                <c:pt idx="168">
                  <c:v>-0.35801929999999998</c:v>
                </c:pt>
                <c:pt idx="169">
                  <c:v>0.42100130000000002</c:v>
                </c:pt>
                <c:pt idx="170">
                  <c:v>0.35025390000000001</c:v>
                </c:pt>
                <c:pt idx="171">
                  <c:v>-0.3109287</c:v>
                </c:pt>
                <c:pt idx="172">
                  <c:v>-0.79769730000000005</c:v>
                </c:pt>
                <c:pt idx="173">
                  <c:v>-0.25138329999999998</c:v>
                </c:pt>
                <c:pt idx="174">
                  <c:v>1.047946</c:v>
                </c:pt>
                <c:pt idx="175">
                  <c:v>2.5094620000000001</c:v>
                </c:pt>
                <c:pt idx="176">
                  <c:v>5.0911499999999998</c:v>
                </c:pt>
                <c:pt idx="177">
                  <c:v>8.2907100000000007</c:v>
                </c:pt>
                <c:pt idx="178">
                  <c:v>10.581250000000001</c:v>
                </c:pt>
                <c:pt idx="179">
                  <c:v>12.05556</c:v>
                </c:pt>
                <c:pt idx="180">
                  <c:v>12.54387</c:v>
                </c:pt>
                <c:pt idx="181">
                  <c:v>13.693059999999999</c:v>
                </c:pt>
                <c:pt idx="182">
                  <c:v>14.79312</c:v>
                </c:pt>
                <c:pt idx="183">
                  <c:v>10.598879999999999</c:v>
                </c:pt>
                <c:pt idx="184">
                  <c:v>5.0119230000000003</c:v>
                </c:pt>
                <c:pt idx="185">
                  <c:v>5.0928800000000001</c:v>
                </c:pt>
                <c:pt idx="186">
                  <c:v>6.0154949999999996</c:v>
                </c:pt>
                <c:pt idx="187">
                  <c:v>3.8838170000000001</c:v>
                </c:pt>
                <c:pt idx="188">
                  <c:v>1.938844</c:v>
                </c:pt>
                <c:pt idx="189">
                  <c:v>0.45741779999999999</c:v>
                </c:pt>
                <c:pt idx="190">
                  <c:v>-0.77099790000000001</c:v>
                </c:pt>
                <c:pt idx="191">
                  <c:v>-0.63827710000000004</c:v>
                </c:pt>
                <c:pt idx="192">
                  <c:v>-0.17233319999999999</c:v>
                </c:pt>
                <c:pt idx="193">
                  <c:v>0.55751079999999997</c:v>
                </c:pt>
                <c:pt idx="194">
                  <c:v>2.2344499999999998</c:v>
                </c:pt>
                <c:pt idx="195">
                  <c:v>2.9129160000000001</c:v>
                </c:pt>
                <c:pt idx="196">
                  <c:v>1.3702380000000001</c:v>
                </c:pt>
                <c:pt idx="197">
                  <c:v>0.33845809999999998</c:v>
                </c:pt>
                <c:pt idx="198">
                  <c:v>1.0439179999999999</c:v>
                </c:pt>
                <c:pt idx="199">
                  <c:v>0.67214370000000001</c:v>
                </c:pt>
                <c:pt idx="200">
                  <c:v>-0.62549250000000001</c:v>
                </c:pt>
                <c:pt idx="201">
                  <c:v>-0.39306869999999999</c:v>
                </c:pt>
                <c:pt idx="202">
                  <c:v>0.60254960000000002</c:v>
                </c:pt>
                <c:pt idx="203">
                  <c:v>0.57698389999999999</c:v>
                </c:pt>
                <c:pt idx="204">
                  <c:v>-0.80649729999999997</c:v>
                </c:pt>
                <c:pt idx="205">
                  <c:v>-1.5752870000000001</c:v>
                </c:pt>
                <c:pt idx="206">
                  <c:v>-0.3648576</c:v>
                </c:pt>
                <c:pt idx="207">
                  <c:v>0.77959089999999998</c:v>
                </c:pt>
                <c:pt idx="208">
                  <c:v>0.8308333</c:v>
                </c:pt>
                <c:pt idx="209">
                  <c:v>0.75551699999999999</c:v>
                </c:pt>
                <c:pt idx="210">
                  <c:v>1.0072589999999999</c:v>
                </c:pt>
                <c:pt idx="211">
                  <c:v>1.8231299999999999</c:v>
                </c:pt>
                <c:pt idx="212">
                  <c:v>2.8754379999999999</c:v>
                </c:pt>
                <c:pt idx="213">
                  <c:v>3.2518289999999999</c:v>
                </c:pt>
                <c:pt idx="214">
                  <c:v>2.4918140000000002</c:v>
                </c:pt>
                <c:pt idx="215">
                  <c:v>1.137861</c:v>
                </c:pt>
                <c:pt idx="216">
                  <c:v>0.69801880000000005</c:v>
                </c:pt>
                <c:pt idx="217">
                  <c:v>1.9103950000000001</c:v>
                </c:pt>
                <c:pt idx="218">
                  <c:v>3.1942499999999998</c:v>
                </c:pt>
                <c:pt idx="219">
                  <c:v>2.6746789999999998</c:v>
                </c:pt>
                <c:pt idx="220">
                  <c:v>0.97481289999999998</c:v>
                </c:pt>
                <c:pt idx="221">
                  <c:v>-0.1343539</c:v>
                </c:pt>
                <c:pt idx="222">
                  <c:v>-9.8081020000000005E-2</c:v>
                </c:pt>
                <c:pt idx="223">
                  <c:v>0.27901559999999997</c:v>
                </c:pt>
                <c:pt idx="224">
                  <c:v>8.1128770000000003E-2</c:v>
                </c:pt>
                <c:pt idx="225">
                  <c:v>-8.6929090000000001E-2</c:v>
                </c:pt>
                <c:pt idx="226">
                  <c:v>0.63718419999999998</c:v>
                </c:pt>
                <c:pt idx="227">
                  <c:v>1.237665</c:v>
                </c:pt>
                <c:pt idx="228">
                  <c:v>0.74631259999999999</c:v>
                </c:pt>
                <c:pt idx="229">
                  <c:v>0.65469049999999995</c:v>
                </c:pt>
                <c:pt idx="230">
                  <c:v>1.646496</c:v>
                </c:pt>
                <c:pt idx="231">
                  <c:v>1.572433</c:v>
                </c:pt>
                <c:pt idx="232">
                  <c:v>0.58020360000000004</c:v>
                </c:pt>
                <c:pt idx="233">
                  <c:v>1.002456</c:v>
                </c:pt>
                <c:pt idx="234">
                  <c:v>1.8539019999999999</c:v>
                </c:pt>
                <c:pt idx="235">
                  <c:v>1.68289</c:v>
                </c:pt>
                <c:pt idx="236">
                  <c:v>1.433934</c:v>
                </c:pt>
                <c:pt idx="237">
                  <c:v>0.88763769999999997</c:v>
                </c:pt>
                <c:pt idx="238">
                  <c:v>-3.503353E-2</c:v>
                </c:pt>
                <c:pt idx="239">
                  <c:v>0.11618970000000001</c:v>
                </c:pt>
                <c:pt idx="240">
                  <c:v>0.90525350000000004</c:v>
                </c:pt>
                <c:pt idx="241">
                  <c:v>1.189648</c:v>
                </c:pt>
                <c:pt idx="242">
                  <c:v>1.1592370000000001</c:v>
                </c:pt>
                <c:pt idx="243">
                  <c:v>0.93135259999999997</c:v>
                </c:pt>
                <c:pt idx="244">
                  <c:v>1.179861</c:v>
                </c:pt>
                <c:pt idx="245">
                  <c:v>2.0797910000000002</c:v>
                </c:pt>
                <c:pt idx="246">
                  <c:v>2.470602</c:v>
                </c:pt>
                <c:pt idx="247">
                  <c:v>2.0659459999999998</c:v>
                </c:pt>
                <c:pt idx="248">
                  <c:v>1.0727819999999999</c:v>
                </c:pt>
                <c:pt idx="249">
                  <c:v>0.3708822</c:v>
                </c:pt>
                <c:pt idx="250">
                  <c:v>0.88078679999999998</c:v>
                </c:pt>
                <c:pt idx="251">
                  <c:v>1.6551629999999999</c:v>
                </c:pt>
                <c:pt idx="252">
                  <c:v>1.4159759999999999</c:v>
                </c:pt>
                <c:pt idx="253">
                  <c:v>0.66039219999999998</c:v>
                </c:pt>
                <c:pt idx="254">
                  <c:v>0.79332369999999997</c:v>
                </c:pt>
                <c:pt idx="255">
                  <c:v>1.397295</c:v>
                </c:pt>
                <c:pt idx="256">
                  <c:v>0.93406290000000003</c:v>
                </c:pt>
                <c:pt idx="257">
                  <c:v>-0.27579369999999997</c:v>
                </c:pt>
                <c:pt idx="258">
                  <c:v>-0.58527090000000004</c:v>
                </c:pt>
                <c:pt idx="259">
                  <c:v>0.30699480000000001</c:v>
                </c:pt>
                <c:pt idx="260">
                  <c:v>1.3023629999999999</c:v>
                </c:pt>
                <c:pt idx="261">
                  <c:v>1.499123</c:v>
                </c:pt>
                <c:pt idx="262">
                  <c:v>1.1173090000000001</c:v>
                </c:pt>
                <c:pt idx="263">
                  <c:v>0.60397080000000003</c:v>
                </c:pt>
                <c:pt idx="264">
                  <c:v>3.2843810000000001E-2</c:v>
                </c:pt>
                <c:pt idx="265">
                  <c:v>0.58533060000000003</c:v>
                </c:pt>
                <c:pt idx="266">
                  <c:v>1.819331</c:v>
                </c:pt>
                <c:pt idx="267">
                  <c:v>1.2760849999999999</c:v>
                </c:pt>
                <c:pt idx="268">
                  <c:v>0.35106789999999999</c:v>
                </c:pt>
                <c:pt idx="269">
                  <c:v>1.093475</c:v>
                </c:pt>
                <c:pt idx="270">
                  <c:v>1.9057280000000001</c:v>
                </c:pt>
                <c:pt idx="271">
                  <c:v>1.891953</c:v>
                </c:pt>
                <c:pt idx="272">
                  <c:v>1.253908</c:v>
                </c:pt>
                <c:pt idx="273">
                  <c:v>0.57507909999999995</c:v>
                </c:pt>
                <c:pt idx="274">
                  <c:v>0.37632359999999998</c:v>
                </c:pt>
                <c:pt idx="275">
                  <c:v>0.1625315</c:v>
                </c:pt>
                <c:pt idx="276">
                  <c:v>0.1093891</c:v>
                </c:pt>
                <c:pt idx="277">
                  <c:v>0.38828790000000002</c:v>
                </c:pt>
                <c:pt idx="278">
                  <c:v>1.1002590000000001</c:v>
                </c:pt>
                <c:pt idx="279">
                  <c:v>1.753358</c:v>
                </c:pt>
                <c:pt idx="280">
                  <c:v>1.2988500000000001</c:v>
                </c:pt>
                <c:pt idx="281">
                  <c:v>0.67189319999999997</c:v>
                </c:pt>
                <c:pt idx="282">
                  <c:v>0.89399960000000001</c:v>
                </c:pt>
                <c:pt idx="283">
                  <c:v>1.1297600000000001</c:v>
                </c:pt>
                <c:pt idx="284">
                  <c:v>0.94330809999999998</c:v>
                </c:pt>
                <c:pt idx="285">
                  <c:v>0.51127840000000002</c:v>
                </c:pt>
                <c:pt idx="286">
                  <c:v>-8.5921049999999999E-2</c:v>
                </c:pt>
                <c:pt idx="287">
                  <c:v>5.9794219999999999E-3</c:v>
                </c:pt>
                <c:pt idx="288">
                  <c:v>0.84717799999999999</c:v>
                </c:pt>
                <c:pt idx="289">
                  <c:v>1.67239</c:v>
                </c:pt>
                <c:pt idx="290">
                  <c:v>2.1722190000000001</c:v>
                </c:pt>
                <c:pt idx="291">
                  <c:v>1.4662459999999999</c:v>
                </c:pt>
                <c:pt idx="292">
                  <c:v>0.3956635</c:v>
                </c:pt>
                <c:pt idx="293">
                  <c:v>0.78594310000000001</c:v>
                </c:pt>
                <c:pt idx="294">
                  <c:v>0.83267679999999999</c:v>
                </c:pt>
                <c:pt idx="295">
                  <c:v>-0.41313349999999999</c:v>
                </c:pt>
                <c:pt idx="296">
                  <c:v>-0.57402759999999997</c:v>
                </c:pt>
                <c:pt idx="297">
                  <c:v>-5.7068930000000002E-3</c:v>
                </c:pt>
                <c:pt idx="298">
                  <c:v>-0.35012739999999998</c:v>
                </c:pt>
                <c:pt idx="299">
                  <c:v>-0.50101150000000005</c:v>
                </c:pt>
                <c:pt idx="300">
                  <c:v>-0.17788590000000001</c:v>
                </c:pt>
                <c:pt idx="301">
                  <c:v>-0.3342485</c:v>
                </c:pt>
                <c:pt idx="302">
                  <c:v>-6.4841280000000001E-2</c:v>
                </c:pt>
                <c:pt idx="303">
                  <c:v>0.73937540000000002</c:v>
                </c:pt>
                <c:pt idx="304">
                  <c:v>1.2649900000000001</c:v>
                </c:pt>
                <c:pt idx="305">
                  <c:v>2.0496470000000002</c:v>
                </c:pt>
                <c:pt idx="306">
                  <c:v>1.7911330000000001</c:v>
                </c:pt>
                <c:pt idx="307">
                  <c:v>-0.23546700000000001</c:v>
                </c:pt>
                <c:pt idx="308">
                  <c:v>-0.4501793</c:v>
                </c:pt>
                <c:pt idx="309">
                  <c:v>1.610609</c:v>
                </c:pt>
                <c:pt idx="310">
                  <c:v>2.3026010000000001</c:v>
                </c:pt>
                <c:pt idx="311">
                  <c:v>1.934167</c:v>
                </c:pt>
                <c:pt idx="312">
                  <c:v>2.4039419999999998</c:v>
                </c:pt>
                <c:pt idx="313">
                  <c:v>1.9096420000000001</c:v>
                </c:pt>
                <c:pt idx="314">
                  <c:v>-0.64475450000000001</c:v>
                </c:pt>
                <c:pt idx="315">
                  <c:v>-2.236443</c:v>
                </c:pt>
                <c:pt idx="316">
                  <c:v>-1.0510949999999999</c:v>
                </c:pt>
                <c:pt idx="317">
                  <c:v>1.0133810000000001</c:v>
                </c:pt>
                <c:pt idx="318">
                  <c:v>1.7147410000000001</c:v>
                </c:pt>
                <c:pt idx="319">
                  <c:v>0.92793910000000002</c:v>
                </c:pt>
                <c:pt idx="320">
                  <c:v>0.53783409999999998</c:v>
                </c:pt>
                <c:pt idx="321">
                  <c:v>0.49283470000000001</c:v>
                </c:pt>
                <c:pt idx="322">
                  <c:v>-7.4892390000000003E-2</c:v>
                </c:pt>
                <c:pt idx="323">
                  <c:v>-0.2303094</c:v>
                </c:pt>
                <c:pt idx="324">
                  <c:v>-7.7604099999999995E-2</c:v>
                </c:pt>
                <c:pt idx="325">
                  <c:v>6.8028469999999994E-2</c:v>
                </c:pt>
                <c:pt idx="326">
                  <c:v>0.45519310000000002</c:v>
                </c:pt>
                <c:pt idx="327">
                  <c:v>0.90812020000000004</c:v>
                </c:pt>
                <c:pt idx="328">
                  <c:v>0.98629860000000003</c:v>
                </c:pt>
                <c:pt idx="329">
                  <c:v>0.67838730000000003</c:v>
                </c:pt>
                <c:pt idx="330">
                  <c:v>0.31619239999999998</c:v>
                </c:pt>
                <c:pt idx="331">
                  <c:v>-0.1987139</c:v>
                </c:pt>
                <c:pt idx="332">
                  <c:v>0.31946439999999998</c:v>
                </c:pt>
                <c:pt idx="333">
                  <c:v>1.750205</c:v>
                </c:pt>
                <c:pt idx="334">
                  <c:v>1.400647</c:v>
                </c:pt>
                <c:pt idx="335">
                  <c:v>-0.85379119999999997</c:v>
                </c:pt>
                <c:pt idx="336">
                  <c:v>-2.4375179999999999</c:v>
                </c:pt>
                <c:pt idx="337">
                  <c:v>-1.3921110000000001</c:v>
                </c:pt>
                <c:pt idx="338">
                  <c:v>1.453524</c:v>
                </c:pt>
                <c:pt idx="339">
                  <c:v>2.7528429999999999</c:v>
                </c:pt>
                <c:pt idx="340">
                  <c:v>1.3724719999999999</c:v>
                </c:pt>
                <c:pt idx="341">
                  <c:v>0.27595190000000003</c:v>
                </c:pt>
                <c:pt idx="342">
                  <c:v>0.83535479999999995</c:v>
                </c:pt>
                <c:pt idx="343">
                  <c:v>1.366158</c:v>
                </c:pt>
                <c:pt idx="344">
                  <c:v>1.2237830000000001</c:v>
                </c:pt>
                <c:pt idx="345">
                  <c:v>0.83677199999999996</c:v>
                </c:pt>
                <c:pt idx="346">
                  <c:v>1.3306370000000001</c:v>
                </c:pt>
                <c:pt idx="347">
                  <c:v>2.2089780000000001</c:v>
                </c:pt>
                <c:pt idx="348">
                  <c:v>1.0316419999999999</c:v>
                </c:pt>
                <c:pt idx="349">
                  <c:v>-0.49960949999999998</c:v>
                </c:pt>
                <c:pt idx="350">
                  <c:v>0.49158859999999999</c:v>
                </c:pt>
                <c:pt idx="351">
                  <c:v>1.7873000000000001</c:v>
                </c:pt>
                <c:pt idx="352">
                  <c:v>1.2009399999999999</c:v>
                </c:pt>
                <c:pt idx="353">
                  <c:v>0.78768280000000002</c:v>
                </c:pt>
                <c:pt idx="354">
                  <c:v>1.4877130000000001</c:v>
                </c:pt>
                <c:pt idx="355">
                  <c:v>1.121572</c:v>
                </c:pt>
                <c:pt idx="356">
                  <c:v>-3.1409029999999998E-2</c:v>
                </c:pt>
                <c:pt idx="357">
                  <c:v>-0.5602741</c:v>
                </c:pt>
                <c:pt idx="358">
                  <c:v>-1.401904</c:v>
                </c:pt>
                <c:pt idx="359">
                  <c:v>-1.710774</c:v>
                </c:pt>
                <c:pt idx="360">
                  <c:v>0.21209810000000001</c:v>
                </c:pt>
                <c:pt idx="361">
                  <c:v>2.279979</c:v>
                </c:pt>
                <c:pt idx="362">
                  <c:v>1.927643</c:v>
                </c:pt>
                <c:pt idx="363">
                  <c:v>0.31399860000000002</c:v>
                </c:pt>
                <c:pt idx="364">
                  <c:v>-0.39269579999999998</c:v>
                </c:pt>
                <c:pt idx="365">
                  <c:v>-6.7271999999999998E-2</c:v>
                </c:pt>
                <c:pt idx="366">
                  <c:v>0.32136409999999999</c:v>
                </c:pt>
                <c:pt idx="367">
                  <c:v>0.29722490000000001</c:v>
                </c:pt>
                <c:pt idx="368">
                  <c:v>-3.221036E-2</c:v>
                </c:pt>
                <c:pt idx="369">
                  <c:v>-1.05436</c:v>
                </c:pt>
                <c:pt idx="370">
                  <c:v>-1.767282</c:v>
                </c:pt>
                <c:pt idx="371">
                  <c:v>-0.3609328</c:v>
                </c:pt>
                <c:pt idx="372">
                  <c:v>0.56264510000000001</c:v>
                </c:pt>
                <c:pt idx="373">
                  <c:v>-0.42077340000000002</c:v>
                </c:pt>
                <c:pt idx="374">
                  <c:v>-0.31226739999999997</c:v>
                </c:pt>
                <c:pt idx="375">
                  <c:v>0.20699100000000001</c:v>
                </c:pt>
                <c:pt idx="376">
                  <c:v>-0.23052039999999999</c:v>
                </c:pt>
                <c:pt idx="377">
                  <c:v>0.12140720000000001</c:v>
                </c:pt>
                <c:pt idx="378">
                  <c:v>0.59647220000000001</c:v>
                </c:pt>
                <c:pt idx="379">
                  <c:v>-0.28391189999999999</c:v>
                </c:pt>
                <c:pt idx="380">
                  <c:v>-1.42679</c:v>
                </c:pt>
                <c:pt idx="381">
                  <c:v>-2.5286209999999998</c:v>
                </c:pt>
                <c:pt idx="382">
                  <c:v>-2.7289150000000002</c:v>
                </c:pt>
                <c:pt idx="383">
                  <c:v>-0.51052690000000001</c:v>
                </c:pt>
                <c:pt idx="384">
                  <c:v>1.712761</c:v>
                </c:pt>
                <c:pt idx="385">
                  <c:v>1.9061509999999999</c:v>
                </c:pt>
                <c:pt idx="386">
                  <c:v>0.45050020000000002</c:v>
                </c:pt>
                <c:pt idx="387">
                  <c:v>-1.6238669999999999</c:v>
                </c:pt>
                <c:pt idx="388">
                  <c:v>-1.86</c:v>
                </c:pt>
                <c:pt idx="389">
                  <c:v>-0.16132340000000001</c:v>
                </c:pt>
                <c:pt idx="390">
                  <c:v>1.113089</c:v>
                </c:pt>
                <c:pt idx="391">
                  <c:v>0.87408300000000005</c:v>
                </c:pt>
                <c:pt idx="392">
                  <c:v>-2.2784120000000001E-2</c:v>
                </c:pt>
                <c:pt idx="393">
                  <c:v>-0.64254180000000005</c:v>
                </c:pt>
                <c:pt idx="394">
                  <c:v>-0.97309579999999996</c:v>
                </c:pt>
                <c:pt idx="395">
                  <c:v>-0.2304542</c:v>
                </c:pt>
                <c:pt idx="396">
                  <c:v>0.77828589999999997</c:v>
                </c:pt>
                <c:pt idx="397">
                  <c:v>0.50658219999999998</c:v>
                </c:pt>
                <c:pt idx="398">
                  <c:v>0.42809239999999998</c:v>
                </c:pt>
                <c:pt idx="399">
                  <c:v>0.77300559999999996</c:v>
                </c:pt>
                <c:pt idx="400">
                  <c:v>-3.1713119999999997E-2</c:v>
                </c:pt>
                <c:pt idx="401">
                  <c:v>-0.33349269999999998</c:v>
                </c:pt>
                <c:pt idx="402">
                  <c:v>1.5185150000000001</c:v>
                </c:pt>
                <c:pt idx="403">
                  <c:v>2.5574089999999998</c:v>
                </c:pt>
                <c:pt idx="404">
                  <c:v>0.76910469999999997</c:v>
                </c:pt>
                <c:pt idx="405">
                  <c:v>-1.2183580000000001</c:v>
                </c:pt>
                <c:pt idx="406">
                  <c:v>-0.6048576</c:v>
                </c:pt>
                <c:pt idx="407">
                  <c:v>1.0375760000000001</c:v>
                </c:pt>
                <c:pt idx="408">
                  <c:v>0.39082820000000001</c:v>
                </c:pt>
                <c:pt idx="409">
                  <c:v>-0.95223369999999996</c:v>
                </c:pt>
                <c:pt idx="410">
                  <c:v>-0.97781370000000001</c:v>
                </c:pt>
                <c:pt idx="411">
                  <c:v>-1.030764</c:v>
                </c:pt>
                <c:pt idx="412">
                  <c:v>-1.1967509999999999</c:v>
                </c:pt>
                <c:pt idx="413">
                  <c:v>-1.306416</c:v>
                </c:pt>
                <c:pt idx="414">
                  <c:v>-1.839046</c:v>
                </c:pt>
                <c:pt idx="415">
                  <c:v>-1.7230760000000001</c:v>
                </c:pt>
                <c:pt idx="416">
                  <c:v>4.7434120000000003E-2</c:v>
                </c:pt>
                <c:pt idx="417">
                  <c:v>1.5997509999999999</c:v>
                </c:pt>
                <c:pt idx="418">
                  <c:v>1.118671</c:v>
                </c:pt>
                <c:pt idx="419">
                  <c:v>0.1522184</c:v>
                </c:pt>
                <c:pt idx="420">
                  <c:v>0.47668300000000002</c:v>
                </c:pt>
                <c:pt idx="421">
                  <c:v>1.5139279999999999</c:v>
                </c:pt>
                <c:pt idx="422">
                  <c:v>1.836387</c:v>
                </c:pt>
                <c:pt idx="423">
                  <c:v>0.68707620000000003</c:v>
                </c:pt>
                <c:pt idx="424">
                  <c:v>-1.0707139999999999</c:v>
                </c:pt>
                <c:pt idx="425">
                  <c:v>-1.023099</c:v>
                </c:pt>
                <c:pt idx="426">
                  <c:v>0.67416500000000001</c:v>
                </c:pt>
                <c:pt idx="427">
                  <c:v>1.142965</c:v>
                </c:pt>
                <c:pt idx="428">
                  <c:v>0.32234089999999999</c:v>
                </c:pt>
                <c:pt idx="429">
                  <c:v>0.37297730000000001</c:v>
                </c:pt>
                <c:pt idx="430">
                  <c:v>1.1961310000000001</c:v>
                </c:pt>
                <c:pt idx="431">
                  <c:v>1.334975</c:v>
                </c:pt>
                <c:pt idx="432">
                  <c:v>0.72933550000000003</c:v>
                </c:pt>
                <c:pt idx="433">
                  <c:v>0.19864989999999999</c:v>
                </c:pt>
                <c:pt idx="434">
                  <c:v>0.46450760000000002</c:v>
                </c:pt>
                <c:pt idx="435">
                  <c:v>0.28715459999999998</c:v>
                </c:pt>
                <c:pt idx="436">
                  <c:v>-1.215708</c:v>
                </c:pt>
                <c:pt idx="437">
                  <c:v>-1.4710270000000001</c:v>
                </c:pt>
                <c:pt idx="438">
                  <c:v>-0.15399280000000001</c:v>
                </c:pt>
                <c:pt idx="439">
                  <c:v>0.39553110000000002</c:v>
                </c:pt>
                <c:pt idx="440">
                  <c:v>0.44058510000000001</c:v>
                </c:pt>
                <c:pt idx="441">
                  <c:v>0.59627459999999999</c:v>
                </c:pt>
                <c:pt idx="442">
                  <c:v>0.36427730000000003</c:v>
                </c:pt>
                <c:pt idx="443">
                  <c:v>0.48321429999999999</c:v>
                </c:pt>
                <c:pt idx="444">
                  <c:v>1.321172</c:v>
                </c:pt>
                <c:pt idx="445">
                  <c:v>1.804022</c:v>
                </c:pt>
                <c:pt idx="446">
                  <c:v>0.92904540000000002</c:v>
                </c:pt>
                <c:pt idx="447">
                  <c:v>-0.89341079999999995</c:v>
                </c:pt>
                <c:pt idx="448">
                  <c:v>-1.499725</c:v>
                </c:pt>
                <c:pt idx="449">
                  <c:v>-0.83073900000000001</c:v>
                </c:pt>
                <c:pt idx="450">
                  <c:v>-0.91601690000000002</c:v>
                </c:pt>
                <c:pt idx="451">
                  <c:v>-1.5645039999999999</c:v>
                </c:pt>
                <c:pt idx="452">
                  <c:v>-1.5943020000000001</c:v>
                </c:pt>
                <c:pt idx="453">
                  <c:v>-0.70919080000000001</c:v>
                </c:pt>
                <c:pt idx="454">
                  <c:v>0.64995919999999996</c:v>
                </c:pt>
                <c:pt idx="455">
                  <c:v>0.96161640000000004</c:v>
                </c:pt>
                <c:pt idx="456">
                  <c:v>6.582789E-2</c:v>
                </c:pt>
                <c:pt idx="457">
                  <c:v>-8.59708E-2</c:v>
                </c:pt>
                <c:pt idx="458">
                  <c:v>-0.16427349999999999</c:v>
                </c:pt>
                <c:pt idx="459">
                  <c:v>-1.730051</c:v>
                </c:pt>
                <c:pt idx="460">
                  <c:v>-2.5112139999999998</c:v>
                </c:pt>
                <c:pt idx="461">
                  <c:v>-0.89434930000000001</c:v>
                </c:pt>
                <c:pt idx="462">
                  <c:v>0.60232079999999999</c:v>
                </c:pt>
                <c:pt idx="463">
                  <c:v>0.41479450000000001</c:v>
                </c:pt>
                <c:pt idx="464">
                  <c:v>0.39059870000000002</c:v>
                </c:pt>
                <c:pt idx="465">
                  <c:v>0.8105926</c:v>
                </c:pt>
                <c:pt idx="466">
                  <c:v>9.7864939999999997E-2</c:v>
                </c:pt>
                <c:pt idx="467">
                  <c:v>-0.97750939999999997</c:v>
                </c:pt>
                <c:pt idx="468">
                  <c:v>-1.0378449999999999</c:v>
                </c:pt>
                <c:pt idx="469">
                  <c:v>-0.84710540000000001</c:v>
                </c:pt>
                <c:pt idx="470">
                  <c:v>-1.076112</c:v>
                </c:pt>
                <c:pt idx="471">
                  <c:v>-1.3202670000000001</c:v>
                </c:pt>
                <c:pt idx="472">
                  <c:v>-1.4117170000000001</c:v>
                </c:pt>
                <c:pt idx="473">
                  <c:v>-0.98785089999999998</c:v>
                </c:pt>
                <c:pt idx="474">
                  <c:v>-0.390708</c:v>
                </c:pt>
                <c:pt idx="475">
                  <c:v>-0.56820029999999999</c:v>
                </c:pt>
                <c:pt idx="476">
                  <c:v>-0.93573039999999996</c:v>
                </c:pt>
                <c:pt idx="477">
                  <c:v>-0.584198</c:v>
                </c:pt>
                <c:pt idx="478">
                  <c:v>9.5736440000000006E-2</c:v>
                </c:pt>
                <c:pt idx="479">
                  <c:v>0.58921650000000003</c:v>
                </c:pt>
                <c:pt idx="480">
                  <c:v>0.82028310000000004</c:v>
                </c:pt>
                <c:pt idx="481">
                  <c:v>0.44598130000000002</c:v>
                </c:pt>
                <c:pt idx="482">
                  <c:v>-0.14019470000000001</c:v>
                </c:pt>
                <c:pt idx="483">
                  <c:v>-0.106396</c:v>
                </c:pt>
                <c:pt idx="484">
                  <c:v>0.20115710000000001</c:v>
                </c:pt>
                <c:pt idx="485">
                  <c:v>0.10938779999999999</c:v>
                </c:pt>
                <c:pt idx="486">
                  <c:v>-0.38348149999999998</c:v>
                </c:pt>
                <c:pt idx="487">
                  <c:v>-3.7439050000000001E-2</c:v>
                </c:pt>
                <c:pt idx="488">
                  <c:v>1.1811119999999999</c:v>
                </c:pt>
                <c:pt idx="489">
                  <c:v>0.88249429999999995</c:v>
                </c:pt>
                <c:pt idx="490">
                  <c:v>-1.1053219999999999</c:v>
                </c:pt>
                <c:pt idx="491">
                  <c:v>-1.8509519999999999</c:v>
                </c:pt>
                <c:pt idx="492">
                  <c:v>-0.1041219</c:v>
                </c:pt>
                <c:pt idx="493">
                  <c:v>0.97567599999999999</c:v>
                </c:pt>
                <c:pt idx="494">
                  <c:v>-0.72701760000000004</c:v>
                </c:pt>
                <c:pt idx="495">
                  <c:v>-2.0449700000000002</c:v>
                </c:pt>
                <c:pt idx="496">
                  <c:v>-0.84135990000000005</c:v>
                </c:pt>
                <c:pt idx="497">
                  <c:v>1.181576</c:v>
                </c:pt>
                <c:pt idx="498">
                  <c:v>2.2429220000000001</c:v>
                </c:pt>
                <c:pt idx="499">
                  <c:v>1.4425920000000001</c:v>
                </c:pt>
                <c:pt idx="500">
                  <c:v>0.10511429999999999</c:v>
                </c:pt>
                <c:pt idx="501">
                  <c:v>0.442019</c:v>
                </c:pt>
                <c:pt idx="502">
                  <c:v>1.166911</c:v>
                </c:pt>
                <c:pt idx="503">
                  <c:v>0.51568340000000001</c:v>
                </c:pt>
                <c:pt idx="504">
                  <c:v>-0.4103774</c:v>
                </c:pt>
                <c:pt idx="505">
                  <c:v>-7.8537079999999995E-2</c:v>
                </c:pt>
                <c:pt idx="506">
                  <c:v>1.3164290000000001</c:v>
                </c:pt>
                <c:pt idx="507">
                  <c:v>1.8520779999999999</c:v>
                </c:pt>
                <c:pt idx="508">
                  <c:v>1.026311</c:v>
                </c:pt>
                <c:pt idx="509">
                  <c:v>0.2357736</c:v>
                </c:pt>
                <c:pt idx="510">
                  <c:v>0.12878609999999999</c:v>
                </c:pt>
                <c:pt idx="511">
                  <c:v>0.86312330000000004</c:v>
                </c:pt>
                <c:pt idx="512">
                  <c:v>1.4226289999999999</c:v>
                </c:pt>
                <c:pt idx="513">
                  <c:v>0.45520060000000001</c:v>
                </c:pt>
                <c:pt idx="514">
                  <c:v>-0.91145790000000004</c:v>
                </c:pt>
                <c:pt idx="515">
                  <c:v>-1.680318</c:v>
                </c:pt>
                <c:pt idx="516">
                  <c:v>-1.5683039999999999</c:v>
                </c:pt>
                <c:pt idx="517">
                  <c:v>5.5596409999999999E-2</c:v>
                </c:pt>
                <c:pt idx="518">
                  <c:v>1.008367</c:v>
                </c:pt>
                <c:pt idx="519">
                  <c:v>-0.1224433</c:v>
                </c:pt>
                <c:pt idx="520">
                  <c:v>-1.292257</c:v>
                </c:pt>
                <c:pt idx="521">
                  <c:v>-1.7981259999999999</c:v>
                </c:pt>
                <c:pt idx="522">
                  <c:v>-1.6938200000000001</c:v>
                </c:pt>
                <c:pt idx="523">
                  <c:v>-1.072411</c:v>
                </c:pt>
                <c:pt idx="524">
                  <c:v>-0.75928110000000004</c:v>
                </c:pt>
                <c:pt idx="525">
                  <c:v>-0.37113020000000002</c:v>
                </c:pt>
                <c:pt idx="526">
                  <c:v>0.2482037</c:v>
                </c:pt>
                <c:pt idx="527">
                  <c:v>8.2274159999999999E-2</c:v>
                </c:pt>
                <c:pt idx="528">
                  <c:v>-1.01274</c:v>
                </c:pt>
                <c:pt idx="529">
                  <c:v>-1.737536</c:v>
                </c:pt>
                <c:pt idx="530">
                  <c:v>-1.2721690000000001</c:v>
                </c:pt>
                <c:pt idx="531">
                  <c:v>-0.67983280000000001</c:v>
                </c:pt>
                <c:pt idx="532">
                  <c:v>-0.538323</c:v>
                </c:pt>
                <c:pt idx="533">
                  <c:v>-8.0964690000000006E-2</c:v>
                </c:pt>
                <c:pt idx="534">
                  <c:v>0.28622510000000001</c:v>
                </c:pt>
                <c:pt idx="535">
                  <c:v>-3.7870010000000003E-2</c:v>
                </c:pt>
                <c:pt idx="536">
                  <c:v>2.7943909999999999E-2</c:v>
                </c:pt>
                <c:pt idx="537">
                  <c:v>0.4997955</c:v>
                </c:pt>
                <c:pt idx="538">
                  <c:v>6.3390509999999997E-2</c:v>
                </c:pt>
                <c:pt idx="539">
                  <c:v>-0.7940509</c:v>
                </c:pt>
                <c:pt idx="540">
                  <c:v>-1.1361129999999999</c:v>
                </c:pt>
                <c:pt idx="541">
                  <c:v>-0.83720119999999998</c:v>
                </c:pt>
                <c:pt idx="542">
                  <c:v>1.518567E-3</c:v>
                </c:pt>
                <c:pt idx="543">
                  <c:v>0.59875489999999998</c:v>
                </c:pt>
                <c:pt idx="544">
                  <c:v>0.7413151</c:v>
                </c:pt>
                <c:pt idx="545">
                  <c:v>0.73744949999999998</c:v>
                </c:pt>
                <c:pt idx="546">
                  <c:v>-0.2155938</c:v>
                </c:pt>
                <c:pt idx="547">
                  <c:v>-1.530931</c:v>
                </c:pt>
                <c:pt idx="548">
                  <c:v>-0.40646060000000001</c:v>
                </c:pt>
                <c:pt idx="549">
                  <c:v>1.9120760000000001</c:v>
                </c:pt>
                <c:pt idx="550">
                  <c:v>1.2198560000000001</c:v>
                </c:pt>
                <c:pt idx="551">
                  <c:v>-1.0095099999999999</c:v>
                </c:pt>
                <c:pt idx="552">
                  <c:v>-0.43499660000000001</c:v>
                </c:pt>
                <c:pt idx="553">
                  <c:v>1.63537</c:v>
                </c:pt>
                <c:pt idx="554">
                  <c:v>1.1462870000000001</c:v>
                </c:pt>
                <c:pt idx="555">
                  <c:v>-1.1393979999999999</c:v>
                </c:pt>
                <c:pt idx="556">
                  <c:v>-1.8909229999999999</c:v>
                </c:pt>
                <c:pt idx="557">
                  <c:v>-0.79320109999999999</c:v>
                </c:pt>
                <c:pt idx="558">
                  <c:v>0.55153149999999995</c:v>
                </c:pt>
                <c:pt idx="559">
                  <c:v>0.49577500000000002</c:v>
                </c:pt>
                <c:pt idx="560">
                  <c:v>-1.0089360000000001</c:v>
                </c:pt>
                <c:pt idx="561">
                  <c:v>-1.176868</c:v>
                </c:pt>
                <c:pt idx="562">
                  <c:v>0.58865299999999998</c:v>
                </c:pt>
                <c:pt idx="563">
                  <c:v>1.634884</c:v>
                </c:pt>
                <c:pt idx="564">
                  <c:v>1.3779520000000001</c:v>
                </c:pt>
                <c:pt idx="565">
                  <c:v>1.039595</c:v>
                </c:pt>
                <c:pt idx="566">
                  <c:v>1.118916</c:v>
                </c:pt>
                <c:pt idx="567">
                  <c:v>1.029825</c:v>
                </c:pt>
                <c:pt idx="568">
                  <c:v>-7.4285760000000006E-2</c:v>
                </c:pt>
                <c:pt idx="569">
                  <c:v>-1.1661189999999999</c:v>
                </c:pt>
                <c:pt idx="570">
                  <c:v>-0.7158601</c:v>
                </c:pt>
                <c:pt idx="571">
                  <c:v>0.33713399999999999</c:v>
                </c:pt>
                <c:pt idx="572">
                  <c:v>0.43572919999999998</c:v>
                </c:pt>
                <c:pt idx="573">
                  <c:v>-0.72716009999999998</c:v>
                </c:pt>
                <c:pt idx="574">
                  <c:v>-1.6180890000000001</c:v>
                </c:pt>
                <c:pt idx="575">
                  <c:v>-0.23775850000000001</c:v>
                </c:pt>
                <c:pt idx="576">
                  <c:v>0.98234180000000004</c:v>
                </c:pt>
                <c:pt idx="577">
                  <c:v>-2.5465290000000002E-2</c:v>
                </c:pt>
                <c:pt idx="578">
                  <c:v>-0.22870689999999999</c:v>
                </c:pt>
                <c:pt idx="579">
                  <c:v>0.45144089999999998</c:v>
                </c:pt>
                <c:pt idx="580">
                  <c:v>0.21760180000000001</c:v>
                </c:pt>
                <c:pt idx="581">
                  <c:v>0.2432965</c:v>
                </c:pt>
                <c:pt idx="582">
                  <c:v>0.10296909999999999</c:v>
                </c:pt>
                <c:pt idx="583">
                  <c:v>-0.67352469999999998</c:v>
                </c:pt>
                <c:pt idx="584">
                  <c:v>-0.42679820000000002</c:v>
                </c:pt>
                <c:pt idx="585">
                  <c:v>0.65083599999999997</c:v>
                </c:pt>
                <c:pt idx="586">
                  <c:v>1.367783</c:v>
                </c:pt>
                <c:pt idx="587">
                  <c:v>1.753959</c:v>
                </c:pt>
                <c:pt idx="588">
                  <c:v>1.677864</c:v>
                </c:pt>
                <c:pt idx="589">
                  <c:v>1.191621</c:v>
                </c:pt>
                <c:pt idx="590">
                  <c:v>0.56331730000000002</c:v>
                </c:pt>
                <c:pt idx="591">
                  <c:v>-0.52910029999999997</c:v>
                </c:pt>
                <c:pt idx="592">
                  <c:v>-0.92482019999999998</c:v>
                </c:pt>
                <c:pt idx="593">
                  <c:v>1.6154080000000001E-2</c:v>
                </c:pt>
                <c:pt idx="594">
                  <c:v>0.67131010000000002</c:v>
                </c:pt>
                <c:pt idx="595">
                  <c:v>1.0799810000000001</c:v>
                </c:pt>
                <c:pt idx="596">
                  <c:v>1.626315</c:v>
                </c:pt>
                <c:pt idx="597">
                  <c:v>1.326641</c:v>
                </c:pt>
                <c:pt idx="598">
                  <c:v>0.80269579999999996</c:v>
                </c:pt>
                <c:pt idx="599">
                  <c:v>1.0676939999999999</c:v>
                </c:pt>
                <c:pt idx="600">
                  <c:v>0.66291929999999999</c:v>
                </c:pt>
                <c:pt idx="601">
                  <c:v>-1.0530600000000001</c:v>
                </c:pt>
                <c:pt idx="602">
                  <c:v>-1.726904</c:v>
                </c:pt>
                <c:pt idx="603">
                  <c:v>-1.367324</c:v>
                </c:pt>
                <c:pt idx="604">
                  <c:v>-1.6043130000000001</c:v>
                </c:pt>
                <c:pt idx="605">
                  <c:v>-1.2438130000000001</c:v>
                </c:pt>
                <c:pt idx="606">
                  <c:v>-0.47950989999999999</c:v>
                </c:pt>
                <c:pt idx="607">
                  <c:v>-0.63921539999999999</c:v>
                </c:pt>
                <c:pt idx="608">
                  <c:v>-0.48403930000000001</c:v>
                </c:pt>
                <c:pt idx="609">
                  <c:v>0.3309108</c:v>
                </c:pt>
                <c:pt idx="610">
                  <c:v>0.96369400000000005</c:v>
                </c:pt>
                <c:pt idx="611">
                  <c:v>1.1035809999999999</c:v>
                </c:pt>
                <c:pt idx="612">
                  <c:v>0.36959370000000002</c:v>
                </c:pt>
                <c:pt idx="613">
                  <c:v>-0.46088240000000003</c:v>
                </c:pt>
                <c:pt idx="614">
                  <c:v>-0.30484670000000003</c:v>
                </c:pt>
                <c:pt idx="615">
                  <c:v>0.39053159999999998</c:v>
                </c:pt>
                <c:pt idx="616">
                  <c:v>0.50452359999999996</c:v>
                </c:pt>
                <c:pt idx="617">
                  <c:v>-4.4276210000000003E-2</c:v>
                </c:pt>
                <c:pt idx="618">
                  <c:v>0.2614168</c:v>
                </c:pt>
                <c:pt idx="619">
                  <c:v>1.661843</c:v>
                </c:pt>
                <c:pt idx="620">
                  <c:v>1.4971319999999999</c:v>
                </c:pt>
                <c:pt idx="621">
                  <c:v>-0.25616119999999998</c:v>
                </c:pt>
                <c:pt idx="622">
                  <c:v>-8.5749599999999995E-2</c:v>
                </c:pt>
                <c:pt idx="623">
                  <c:v>1.5887910000000001</c:v>
                </c:pt>
                <c:pt idx="624">
                  <c:v>1.2790029999999999</c:v>
                </c:pt>
                <c:pt idx="625">
                  <c:v>-0.31385750000000001</c:v>
                </c:pt>
                <c:pt idx="626">
                  <c:v>-0.1175752</c:v>
                </c:pt>
                <c:pt idx="627">
                  <c:v>1.1011919999999999</c:v>
                </c:pt>
                <c:pt idx="628">
                  <c:v>0.76412150000000001</c:v>
                </c:pt>
                <c:pt idx="629">
                  <c:v>-0.62130200000000002</c:v>
                </c:pt>
                <c:pt idx="630">
                  <c:v>-1.0988800000000001</c:v>
                </c:pt>
                <c:pt idx="631">
                  <c:v>-0.72069890000000003</c:v>
                </c:pt>
                <c:pt idx="632">
                  <c:v>0.1108474</c:v>
                </c:pt>
                <c:pt idx="633">
                  <c:v>1.143545</c:v>
                </c:pt>
                <c:pt idx="634">
                  <c:v>0.87456650000000002</c:v>
                </c:pt>
                <c:pt idx="635">
                  <c:v>0.30325049999999998</c:v>
                </c:pt>
                <c:pt idx="636">
                  <c:v>1.661716</c:v>
                </c:pt>
                <c:pt idx="637">
                  <c:v>3.4494419999999999</c:v>
                </c:pt>
                <c:pt idx="638">
                  <c:v>2.7935729999999999</c:v>
                </c:pt>
                <c:pt idx="639">
                  <c:v>-0.23788980000000001</c:v>
                </c:pt>
                <c:pt idx="640">
                  <c:v>-1.7957590000000001</c:v>
                </c:pt>
                <c:pt idx="641">
                  <c:v>-0.31628450000000002</c:v>
                </c:pt>
                <c:pt idx="642">
                  <c:v>0.9424013</c:v>
                </c:pt>
                <c:pt idx="643">
                  <c:v>1.07595</c:v>
                </c:pt>
                <c:pt idx="644">
                  <c:v>1.513698</c:v>
                </c:pt>
                <c:pt idx="645">
                  <c:v>1.3829549999999999</c:v>
                </c:pt>
                <c:pt idx="646">
                  <c:v>0.1381529</c:v>
                </c:pt>
                <c:pt idx="647">
                  <c:v>-1.4389479999999999</c:v>
                </c:pt>
                <c:pt idx="648">
                  <c:v>-2.5877129999999999</c:v>
                </c:pt>
                <c:pt idx="649">
                  <c:v>-1.6700660000000001</c:v>
                </c:pt>
                <c:pt idx="650">
                  <c:v>0.48525859999999998</c:v>
                </c:pt>
                <c:pt idx="651">
                  <c:v>0.53324229999999995</c:v>
                </c:pt>
                <c:pt idx="652">
                  <c:v>-0.83704920000000005</c:v>
                </c:pt>
                <c:pt idx="653">
                  <c:v>-0.58474539999999997</c:v>
                </c:pt>
                <c:pt idx="654">
                  <c:v>0.92049219999999998</c:v>
                </c:pt>
                <c:pt idx="655">
                  <c:v>1.6719349999999999</c:v>
                </c:pt>
                <c:pt idx="656">
                  <c:v>1.3510610000000001</c:v>
                </c:pt>
                <c:pt idx="657">
                  <c:v>0.66425350000000005</c:v>
                </c:pt>
                <c:pt idx="658">
                  <c:v>0.31496279999999999</c:v>
                </c:pt>
                <c:pt idx="659">
                  <c:v>0.40640569999999998</c:v>
                </c:pt>
                <c:pt idx="660">
                  <c:v>0.2474731</c:v>
                </c:pt>
                <c:pt idx="661">
                  <c:v>0.44428440000000002</c:v>
                </c:pt>
                <c:pt idx="662">
                  <c:v>1.3985510000000001</c:v>
                </c:pt>
                <c:pt idx="663">
                  <c:v>1.259347</c:v>
                </c:pt>
                <c:pt idx="664">
                  <c:v>0.26022899999999999</c:v>
                </c:pt>
                <c:pt idx="665">
                  <c:v>0.1010422</c:v>
                </c:pt>
                <c:pt idx="666">
                  <c:v>8.5197300000000004E-2</c:v>
                </c:pt>
                <c:pt idx="667">
                  <c:v>-0.41007500000000002</c:v>
                </c:pt>
                <c:pt idx="668">
                  <c:v>-0.2323759</c:v>
                </c:pt>
                <c:pt idx="669">
                  <c:v>1.225927</c:v>
                </c:pt>
                <c:pt idx="670">
                  <c:v>1.9911000000000001</c:v>
                </c:pt>
                <c:pt idx="671">
                  <c:v>0.60633910000000002</c:v>
                </c:pt>
                <c:pt idx="672">
                  <c:v>-1.122161</c:v>
                </c:pt>
                <c:pt idx="673">
                  <c:v>-1.3159609999999999</c:v>
                </c:pt>
                <c:pt idx="674">
                  <c:v>-0.27729799999999999</c:v>
                </c:pt>
                <c:pt idx="675">
                  <c:v>9.1820379999999993E-2</c:v>
                </c:pt>
                <c:pt idx="676">
                  <c:v>-0.8175964</c:v>
                </c:pt>
                <c:pt idx="677">
                  <c:v>-1.394963</c:v>
                </c:pt>
                <c:pt idx="678">
                  <c:v>-0.95337749999999999</c:v>
                </c:pt>
                <c:pt idx="679">
                  <c:v>-0.43795640000000002</c:v>
                </c:pt>
                <c:pt idx="680">
                  <c:v>-0.59084000000000003</c:v>
                </c:pt>
                <c:pt idx="681">
                  <c:v>-0.79263669999999997</c:v>
                </c:pt>
                <c:pt idx="682">
                  <c:v>0.25973829999999998</c:v>
                </c:pt>
                <c:pt idx="683">
                  <c:v>1.249798</c:v>
                </c:pt>
                <c:pt idx="684">
                  <c:v>-0.177039</c:v>
                </c:pt>
                <c:pt idx="685">
                  <c:v>-1.749962</c:v>
                </c:pt>
                <c:pt idx="686">
                  <c:v>-1.384064</c:v>
                </c:pt>
                <c:pt idx="687">
                  <c:v>-0.65073309999999995</c:v>
                </c:pt>
                <c:pt idx="688">
                  <c:v>-0.19905490000000001</c:v>
                </c:pt>
                <c:pt idx="689">
                  <c:v>-0.188744</c:v>
                </c:pt>
                <c:pt idx="690">
                  <c:v>-0.23773259999999999</c:v>
                </c:pt>
                <c:pt idx="691">
                  <c:v>0.4380676</c:v>
                </c:pt>
                <c:pt idx="692">
                  <c:v>0.4747499</c:v>
                </c:pt>
                <c:pt idx="693">
                  <c:v>-0.5582606</c:v>
                </c:pt>
                <c:pt idx="694">
                  <c:v>-0.48025830000000003</c:v>
                </c:pt>
                <c:pt idx="695">
                  <c:v>0.62823519999999999</c:v>
                </c:pt>
                <c:pt idx="696">
                  <c:v>0.69966039999999996</c:v>
                </c:pt>
                <c:pt idx="697">
                  <c:v>4.5235169999999998E-2</c:v>
                </c:pt>
                <c:pt idx="698">
                  <c:v>0.34640349999999998</c:v>
                </c:pt>
                <c:pt idx="699">
                  <c:v>1.4780869999999999</c:v>
                </c:pt>
                <c:pt idx="700">
                  <c:v>1.3164340000000001</c:v>
                </c:pt>
                <c:pt idx="701">
                  <c:v>-0.115173</c:v>
                </c:pt>
                <c:pt idx="702">
                  <c:v>-0.3750503</c:v>
                </c:pt>
                <c:pt idx="703">
                  <c:v>0.23200609999999999</c:v>
                </c:pt>
                <c:pt idx="704">
                  <c:v>-8.8082450000000007E-2</c:v>
                </c:pt>
                <c:pt idx="705">
                  <c:v>-0.32969949999999998</c:v>
                </c:pt>
                <c:pt idx="706">
                  <c:v>0.35435949999999999</c:v>
                </c:pt>
                <c:pt idx="707">
                  <c:v>0.3036681</c:v>
                </c:pt>
                <c:pt idx="708">
                  <c:v>-0.1837802</c:v>
                </c:pt>
                <c:pt idx="709">
                  <c:v>0.45779540000000002</c:v>
                </c:pt>
                <c:pt idx="710">
                  <c:v>1.3767259999999999</c:v>
                </c:pt>
                <c:pt idx="711">
                  <c:v>0.7980003</c:v>
                </c:pt>
                <c:pt idx="712">
                  <c:v>-0.76945249999999998</c:v>
                </c:pt>
                <c:pt idx="713">
                  <c:v>-0.63940490000000005</c:v>
                </c:pt>
                <c:pt idx="714">
                  <c:v>0.62076830000000005</c:v>
                </c:pt>
                <c:pt idx="715">
                  <c:v>0.57258969999999998</c:v>
                </c:pt>
                <c:pt idx="716">
                  <c:v>4.7498279999999997E-2</c:v>
                </c:pt>
                <c:pt idx="717">
                  <c:v>0.14609040000000001</c:v>
                </c:pt>
                <c:pt idx="718">
                  <c:v>9.7720509999999997E-2</c:v>
                </c:pt>
                <c:pt idx="719">
                  <c:v>-0.91414700000000004</c:v>
                </c:pt>
                <c:pt idx="720">
                  <c:v>-2.3405749999999999</c:v>
                </c:pt>
                <c:pt idx="721">
                  <c:v>-2.179691</c:v>
                </c:pt>
                <c:pt idx="722">
                  <c:v>-0.36715920000000002</c:v>
                </c:pt>
                <c:pt idx="723">
                  <c:v>0.62466429999999995</c:v>
                </c:pt>
                <c:pt idx="724">
                  <c:v>2.6413430000000002E-2</c:v>
                </c:pt>
                <c:pt idx="725">
                  <c:v>-1.220807</c:v>
                </c:pt>
                <c:pt idx="726">
                  <c:v>-2.3242060000000002</c:v>
                </c:pt>
                <c:pt idx="727">
                  <c:v>-2.3695900000000001</c:v>
                </c:pt>
                <c:pt idx="728">
                  <c:v>-0.95006570000000001</c:v>
                </c:pt>
                <c:pt idx="729">
                  <c:v>0.66839219999999999</c:v>
                </c:pt>
                <c:pt idx="730">
                  <c:v>0.55272710000000003</c:v>
                </c:pt>
                <c:pt idx="731">
                  <c:v>-0.91700320000000002</c:v>
                </c:pt>
                <c:pt idx="732">
                  <c:v>-1.0586390000000001</c:v>
                </c:pt>
                <c:pt idx="733">
                  <c:v>0.3530741</c:v>
                </c:pt>
                <c:pt idx="734">
                  <c:v>0.63366259999999996</c:v>
                </c:pt>
                <c:pt idx="735">
                  <c:v>0.115967</c:v>
                </c:pt>
                <c:pt idx="736">
                  <c:v>0.73971710000000002</c:v>
                </c:pt>
                <c:pt idx="737">
                  <c:v>1.574738</c:v>
                </c:pt>
                <c:pt idx="738">
                  <c:v>0.97363040000000001</c:v>
                </c:pt>
                <c:pt idx="739">
                  <c:v>-0.59122079999999999</c:v>
                </c:pt>
                <c:pt idx="740">
                  <c:v>-0.68446949999999995</c:v>
                </c:pt>
                <c:pt idx="741">
                  <c:v>0.71011150000000001</c:v>
                </c:pt>
                <c:pt idx="742">
                  <c:v>1.501007</c:v>
                </c:pt>
                <c:pt idx="743">
                  <c:v>1.52885</c:v>
                </c:pt>
                <c:pt idx="744">
                  <c:v>1.006885</c:v>
                </c:pt>
                <c:pt idx="745">
                  <c:v>0.44528089999999998</c:v>
                </c:pt>
                <c:pt idx="746">
                  <c:v>0.46517449999999999</c:v>
                </c:pt>
                <c:pt idx="747">
                  <c:v>0.3303547</c:v>
                </c:pt>
                <c:pt idx="748">
                  <c:v>1.9958E-2</c:v>
                </c:pt>
                <c:pt idx="749">
                  <c:v>0.28321220000000003</c:v>
                </c:pt>
                <c:pt idx="750">
                  <c:v>0.2937843</c:v>
                </c:pt>
                <c:pt idx="751">
                  <c:v>-0.66747650000000003</c:v>
                </c:pt>
                <c:pt idx="752">
                  <c:v>-0.96632949999999995</c:v>
                </c:pt>
                <c:pt idx="753">
                  <c:v>-9.0175309999999995E-2</c:v>
                </c:pt>
                <c:pt idx="754">
                  <c:v>0.16851840000000001</c:v>
                </c:pt>
                <c:pt idx="755">
                  <c:v>-0.88145660000000003</c:v>
                </c:pt>
                <c:pt idx="756">
                  <c:v>-2.2832880000000002</c:v>
                </c:pt>
                <c:pt idx="757">
                  <c:v>-2.114404</c:v>
                </c:pt>
                <c:pt idx="758">
                  <c:v>-0.18704899999999999</c:v>
                </c:pt>
                <c:pt idx="759">
                  <c:v>0.55680180000000001</c:v>
                </c:pt>
                <c:pt idx="760">
                  <c:v>-0.20024719999999999</c:v>
                </c:pt>
                <c:pt idx="761">
                  <c:v>6.735302E-2</c:v>
                </c:pt>
                <c:pt idx="762">
                  <c:v>0.68598009999999998</c:v>
                </c:pt>
                <c:pt idx="763">
                  <c:v>-0.28302500000000003</c:v>
                </c:pt>
                <c:pt idx="764">
                  <c:v>-1.2508619999999999</c:v>
                </c:pt>
                <c:pt idx="765">
                  <c:v>-0.26938970000000001</c:v>
                </c:pt>
                <c:pt idx="766">
                  <c:v>0.91236539999999999</c:v>
                </c:pt>
                <c:pt idx="767">
                  <c:v>0.94405709999999998</c:v>
                </c:pt>
                <c:pt idx="768">
                  <c:v>0.76965430000000001</c:v>
                </c:pt>
                <c:pt idx="769">
                  <c:v>0.3901038</c:v>
                </c:pt>
                <c:pt idx="770">
                  <c:v>-0.4004548</c:v>
                </c:pt>
                <c:pt idx="771">
                  <c:v>-0.72467060000000005</c:v>
                </c:pt>
                <c:pt idx="772">
                  <c:v>2.7758390000000001E-2</c:v>
                </c:pt>
                <c:pt idx="773">
                  <c:v>0.84944960000000003</c:v>
                </c:pt>
                <c:pt idx="774">
                  <c:v>0.30966529999999998</c:v>
                </c:pt>
                <c:pt idx="775">
                  <c:v>-1.153932</c:v>
                </c:pt>
                <c:pt idx="776">
                  <c:v>-1.329995</c:v>
                </c:pt>
                <c:pt idx="777">
                  <c:v>0.53824039999999995</c:v>
                </c:pt>
                <c:pt idx="778">
                  <c:v>1.6138269999999999</c:v>
                </c:pt>
                <c:pt idx="779">
                  <c:v>0.4912879</c:v>
                </c:pt>
                <c:pt idx="780">
                  <c:v>-0.95456079999999999</c:v>
                </c:pt>
                <c:pt idx="781">
                  <c:v>-1.110061</c:v>
                </c:pt>
                <c:pt idx="782">
                  <c:v>0.26531490000000002</c:v>
                </c:pt>
                <c:pt idx="783">
                  <c:v>0.83727260000000003</c:v>
                </c:pt>
                <c:pt idx="784">
                  <c:v>-0.43476229999999999</c:v>
                </c:pt>
                <c:pt idx="785">
                  <c:v>-0.94188130000000003</c:v>
                </c:pt>
                <c:pt idx="786">
                  <c:v>-0.13104260000000001</c:v>
                </c:pt>
                <c:pt idx="787">
                  <c:v>-0.41983530000000002</c:v>
                </c:pt>
                <c:pt idx="788">
                  <c:v>-2.0646909999999998</c:v>
                </c:pt>
                <c:pt idx="789">
                  <c:v>-2.2974060000000001</c:v>
                </c:pt>
                <c:pt idx="790">
                  <c:v>-0.85597679999999998</c:v>
                </c:pt>
                <c:pt idx="791">
                  <c:v>-0.73291170000000005</c:v>
                </c:pt>
                <c:pt idx="792">
                  <c:v>-1.7242850000000001</c:v>
                </c:pt>
                <c:pt idx="793">
                  <c:v>-1.147697</c:v>
                </c:pt>
                <c:pt idx="794">
                  <c:v>0.44032490000000002</c:v>
                </c:pt>
                <c:pt idx="795">
                  <c:v>1.018575</c:v>
                </c:pt>
                <c:pt idx="796">
                  <c:v>0.4160121</c:v>
                </c:pt>
                <c:pt idx="797">
                  <c:v>-8.0776420000000002E-2</c:v>
                </c:pt>
                <c:pt idx="798">
                  <c:v>0.30735129999999999</c:v>
                </c:pt>
                <c:pt idx="799">
                  <c:v>0.1396114</c:v>
                </c:pt>
                <c:pt idx="800">
                  <c:v>-1.4181889999999999</c:v>
                </c:pt>
                <c:pt idx="801">
                  <c:v>-1.9053599999999999</c:v>
                </c:pt>
                <c:pt idx="802">
                  <c:v>-0.28185110000000002</c:v>
                </c:pt>
                <c:pt idx="803">
                  <c:v>0.52862549999999997</c:v>
                </c:pt>
                <c:pt idx="804">
                  <c:v>-0.13260720000000001</c:v>
                </c:pt>
                <c:pt idx="805">
                  <c:v>0.16703750000000001</c:v>
                </c:pt>
                <c:pt idx="806">
                  <c:v>1.051539</c:v>
                </c:pt>
                <c:pt idx="807">
                  <c:v>0.53330409999999995</c:v>
                </c:pt>
                <c:pt idx="808">
                  <c:v>-0.29071910000000001</c:v>
                </c:pt>
                <c:pt idx="809">
                  <c:v>9.5675060000000006E-2</c:v>
                </c:pt>
                <c:pt idx="810">
                  <c:v>0.34511720000000001</c:v>
                </c:pt>
                <c:pt idx="811">
                  <c:v>-0.1034794</c:v>
                </c:pt>
                <c:pt idx="812">
                  <c:v>-0.18718389999999999</c:v>
                </c:pt>
                <c:pt idx="813">
                  <c:v>0.15359149999999999</c:v>
                </c:pt>
                <c:pt idx="814">
                  <c:v>1.0094650000000001</c:v>
                </c:pt>
                <c:pt idx="815">
                  <c:v>2.1197240000000002</c:v>
                </c:pt>
                <c:pt idx="816">
                  <c:v>2.3326150000000001</c:v>
                </c:pt>
                <c:pt idx="817">
                  <c:v>1.6771210000000001</c:v>
                </c:pt>
                <c:pt idx="818">
                  <c:v>0.86535479999999998</c:v>
                </c:pt>
                <c:pt idx="819">
                  <c:v>0.24254690000000001</c:v>
                </c:pt>
                <c:pt idx="820">
                  <c:v>-0.3309878</c:v>
                </c:pt>
                <c:pt idx="821">
                  <c:v>-0.69690980000000002</c:v>
                </c:pt>
                <c:pt idx="822">
                  <c:v>-0.60276189999999996</c:v>
                </c:pt>
                <c:pt idx="823">
                  <c:v>-0.89590420000000004</c:v>
                </c:pt>
                <c:pt idx="824">
                  <c:v>-0.65537570000000001</c:v>
                </c:pt>
                <c:pt idx="825">
                  <c:v>1.34954</c:v>
                </c:pt>
                <c:pt idx="826">
                  <c:v>2.7357149999999999</c:v>
                </c:pt>
                <c:pt idx="827">
                  <c:v>1.9334910000000001</c:v>
                </c:pt>
                <c:pt idx="828">
                  <c:v>0.7162501</c:v>
                </c:pt>
                <c:pt idx="829">
                  <c:v>0.2501428</c:v>
                </c:pt>
                <c:pt idx="830">
                  <c:v>-0.1076831</c:v>
                </c:pt>
                <c:pt idx="831">
                  <c:v>-0.62605469999999996</c:v>
                </c:pt>
                <c:pt idx="832">
                  <c:v>-0.47571839999999999</c:v>
                </c:pt>
                <c:pt idx="833">
                  <c:v>0.29776550000000002</c:v>
                </c:pt>
                <c:pt idx="834">
                  <c:v>0.29893730000000002</c:v>
                </c:pt>
                <c:pt idx="835">
                  <c:v>-0.37313190000000002</c:v>
                </c:pt>
                <c:pt idx="836">
                  <c:v>-0.6039409</c:v>
                </c:pt>
                <c:pt idx="837">
                  <c:v>-0.56247340000000001</c:v>
                </c:pt>
                <c:pt idx="838">
                  <c:v>-0.52771129999999999</c:v>
                </c:pt>
                <c:pt idx="839">
                  <c:v>-0.4169699</c:v>
                </c:pt>
                <c:pt idx="840">
                  <c:v>-0.36132629999999999</c:v>
                </c:pt>
                <c:pt idx="841">
                  <c:v>-0.54555770000000003</c:v>
                </c:pt>
                <c:pt idx="842">
                  <c:v>-1.3412310000000001</c:v>
                </c:pt>
                <c:pt idx="843">
                  <c:v>-2.2549779999999999</c:v>
                </c:pt>
                <c:pt idx="844">
                  <c:v>-1.5550930000000001</c:v>
                </c:pt>
                <c:pt idx="845">
                  <c:v>0.60353809999999997</c:v>
                </c:pt>
                <c:pt idx="846">
                  <c:v>1.26616</c:v>
                </c:pt>
                <c:pt idx="847">
                  <c:v>-0.26381389999999999</c:v>
                </c:pt>
                <c:pt idx="848">
                  <c:v>-1.092217</c:v>
                </c:pt>
                <c:pt idx="849">
                  <c:v>-0.25543290000000002</c:v>
                </c:pt>
                <c:pt idx="850">
                  <c:v>0.66970280000000004</c:v>
                </c:pt>
                <c:pt idx="851">
                  <c:v>0.80187600000000003</c:v>
                </c:pt>
                <c:pt idx="852">
                  <c:v>0.3486242</c:v>
                </c:pt>
                <c:pt idx="853">
                  <c:v>-0.23218330000000001</c:v>
                </c:pt>
                <c:pt idx="854">
                  <c:v>-0.7960467</c:v>
                </c:pt>
                <c:pt idx="855">
                  <c:v>-0.50223949999999995</c:v>
                </c:pt>
                <c:pt idx="856">
                  <c:v>0.74846889999999999</c:v>
                </c:pt>
                <c:pt idx="857">
                  <c:v>1.2344390000000001</c:v>
                </c:pt>
                <c:pt idx="858">
                  <c:v>0.35167409999999999</c:v>
                </c:pt>
                <c:pt idx="859">
                  <c:v>-0.47157110000000002</c:v>
                </c:pt>
                <c:pt idx="860">
                  <c:v>-0.56990810000000003</c:v>
                </c:pt>
                <c:pt idx="861">
                  <c:v>-0.88163990000000003</c:v>
                </c:pt>
                <c:pt idx="862">
                  <c:v>-0.84134330000000002</c:v>
                </c:pt>
                <c:pt idx="863">
                  <c:v>-2.803756E-2</c:v>
                </c:pt>
                <c:pt idx="864">
                  <c:v>5.5435419999999999E-2</c:v>
                </c:pt>
                <c:pt idx="865">
                  <c:v>-0.49457790000000001</c:v>
                </c:pt>
                <c:pt idx="866">
                  <c:v>-0.49509389999999998</c:v>
                </c:pt>
                <c:pt idx="867">
                  <c:v>-0.40663329999999998</c:v>
                </c:pt>
                <c:pt idx="868">
                  <c:v>-0.27790169999999997</c:v>
                </c:pt>
                <c:pt idx="869">
                  <c:v>1.0528630000000001</c:v>
                </c:pt>
                <c:pt idx="870">
                  <c:v>1.832759</c:v>
                </c:pt>
                <c:pt idx="871">
                  <c:v>0.55633469999999996</c:v>
                </c:pt>
                <c:pt idx="872">
                  <c:v>-0.27896609999999999</c:v>
                </c:pt>
                <c:pt idx="873">
                  <c:v>-0.1003912</c:v>
                </c:pt>
                <c:pt idx="874">
                  <c:v>-7.057041E-2</c:v>
                </c:pt>
                <c:pt idx="875">
                  <c:v>0.44646130000000001</c:v>
                </c:pt>
                <c:pt idx="876">
                  <c:v>1.1770229999999999</c:v>
                </c:pt>
                <c:pt idx="877">
                  <c:v>1.016168</c:v>
                </c:pt>
                <c:pt idx="878">
                  <c:v>-0.3936404</c:v>
                </c:pt>
                <c:pt idx="879">
                  <c:v>-2.4869140000000001</c:v>
                </c:pt>
                <c:pt idx="880">
                  <c:v>-2.7549049999999999</c:v>
                </c:pt>
                <c:pt idx="881">
                  <c:v>-0.48312290000000002</c:v>
                </c:pt>
                <c:pt idx="882">
                  <c:v>1.0762430000000001</c:v>
                </c:pt>
                <c:pt idx="883">
                  <c:v>0.7099434</c:v>
                </c:pt>
                <c:pt idx="884">
                  <c:v>0.19246669999999999</c:v>
                </c:pt>
                <c:pt idx="885">
                  <c:v>-0.47014479999999997</c:v>
                </c:pt>
                <c:pt idx="886">
                  <c:v>-1.654766</c:v>
                </c:pt>
                <c:pt idx="887">
                  <c:v>-1.8463750000000001</c:v>
                </c:pt>
                <c:pt idx="888">
                  <c:v>-1.057342</c:v>
                </c:pt>
                <c:pt idx="889">
                  <c:v>-1.2782709999999999</c:v>
                </c:pt>
                <c:pt idx="890">
                  <c:v>-2.1048719999999999</c:v>
                </c:pt>
                <c:pt idx="891">
                  <c:v>-2.0331359999999998</c:v>
                </c:pt>
                <c:pt idx="892">
                  <c:v>-1.700501</c:v>
                </c:pt>
                <c:pt idx="893">
                  <c:v>-1.2663150000000001</c:v>
                </c:pt>
                <c:pt idx="894">
                  <c:v>-0.93148339999999996</c:v>
                </c:pt>
                <c:pt idx="895">
                  <c:v>-1.591901</c:v>
                </c:pt>
                <c:pt idx="896">
                  <c:v>-1.5250889999999999</c:v>
                </c:pt>
                <c:pt idx="897">
                  <c:v>5.4482750000000003E-2</c:v>
                </c:pt>
                <c:pt idx="898">
                  <c:v>0.30647780000000002</c:v>
                </c:pt>
                <c:pt idx="899">
                  <c:v>-1.053831</c:v>
                </c:pt>
                <c:pt idx="900">
                  <c:v>-0.81222709999999998</c:v>
                </c:pt>
                <c:pt idx="901">
                  <c:v>0.83064700000000002</c:v>
                </c:pt>
                <c:pt idx="902">
                  <c:v>0.87482839999999995</c:v>
                </c:pt>
                <c:pt idx="903">
                  <c:v>-0.59745820000000005</c:v>
                </c:pt>
                <c:pt idx="904">
                  <c:v>-1.0588040000000001</c:v>
                </c:pt>
                <c:pt idx="905">
                  <c:v>0.121502</c:v>
                </c:pt>
                <c:pt idx="906">
                  <c:v>0.46475060000000001</c:v>
                </c:pt>
                <c:pt idx="907">
                  <c:v>-1.0679719999999999</c:v>
                </c:pt>
                <c:pt idx="908">
                  <c:v>-1.8634390000000001</c:v>
                </c:pt>
                <c:pt idx="909">
                  <c:v>-0.75564240000000005</c:v>
                </c:pt>
                <c:pt idx="910">
                  <c:v>0.18059720000000001</c:v>
                </c:pt>
                <c:pt idx="911">
                  <c:v>4.247099E-2</c:v>
                </c:pt>
                <c:pt idx="912">
                  <c:v>0.1313618</c:v>
                </c:pt>
                <c:pt idx="913">
                  <c:v>0.9376177</c:v>
                </c:pt>
                <c:pt idx="914">
                  <c:v>1.3649469999999999</c:v>
                </c:pt>
                <c:pt idx="915">
                  <c:v>0.63924110000000001</c:v>
                </c:pt>
                <c:pt idx="916">
                  <c:v>-2.083877E-2</c:v>
                </c:pt>
                <c:pt idx="917">
                  <c:v>0.27107150000000002</c:v>
                </c:pt>
                <c:pt idx="918">
                  <c:v>0.60410929999999996</c:v>
                </c:pt>
                <c:pt idx="919">
                  <c:v>0.45453680000000002</c:v>
                </c:pt>
                <c:pt idx="920">
                  <c:v>-0.2649185</c:v>
                </c:pt>
                <c:pt idx="921">
                  <c:v>-0.57455959999999995</c:v>
                </c:pt>
                <c:pt idx="922">
                  <c:v>0.58951410000000004</c:v>
                </c:pt>
                <c:pt idx="923">
                  <c:v>1.6779280000000001</c:v>
                </c:pt>
                <c:pt idx="924">
                  <c:v>1.193678</c:v>
                </c:pt>
                <c:pt idx="925">
                  <c:v>0.52420560000000005</c:v>
                </c:pt>
                <c:pt idx="926">
                  <c:v>1.003422</c:v>
                </c:pt>
                <c:pt idx="927">
                  <c:v>1.0668219999999999</c:v>
                </c:pt>
                <c:pt idx="928">
                  <c:v>0.4583508</c:v>
                </c:pt>
                <c:pt idx="929">
                  <c:v>0.79561519999999997</c:v>
                </c:pt>
                <c:pt idx="930">
                  <c:v>0.7569825</c:v>
                </c:pt>
                <c:pt idx="931">
                  <c:v>-0.28271370000000001</c:v>
                </c:pt>
                <c:pt idx="932">
                  <c:v>-7.9057870000000002E-2</c:v>
                </c:pt>
                <c:pt idx="933">
                  <c:v>1.0987690000000001</c:v>
                </c:pt>
                <c:pt idx="934">
                  <c:v>1.2249859999999999</c:v>
                </c:pt>
                <c:pt idx="935">
                  <c:v>0.63835560000000002</c:v>
                </c:pt>
                <c:pt idx="936">
                  <c:v>0.94270520000000002</c:v>
                </c:pt>
                <c:pt idx="937">
                  <c:v>1.7975639999999999</c:v>
                </c:pt>
                <c:pt idx="938">
                  <c:v>1.1371979999999999</c:v>
                </c:pt>
                <c:pt idx="939">
                  <c:v>-0.52388109999999999</c:v>
                </c:pt>
                <c:pt idx="940">
                  <c:v>-0.87132779999999999</c:v>
                </c:pt>
                <c:pt idx="941">
                  <c:v>-0.22022839999999999</c:v>
                </c:pt>
                <c:pt idx="942">
                  <c:v>7.5727550000000005E-2</c:v>
                </c:pt>
                <c:pt idx="943">
                  <c:v>-0.1369919</c:v>
                </c:pt>
                <c:pt idx="944">
                  <c:v>-0.61740130000000004</c:v>
                </c:pt>
                <c:pt idx="945">
                  <c:v>-1.0261530000000001</c:v>
                </c:pt>
                <c:pt idx="946">
                  <c:v>-1.0008699999999999</c:v>
                </c:pt>
                <c:pt idx="947">
                  <c:v>2.09488E-2</c:v>
                </c:pt>
                <c:pt idx="948">
                  <c:v>1.229565</c:v>
                </c:pt>
                <c:pt idx="949">
                  <c:v>0.45562439999999998</c:v>
                </c:pt>
                <c:pt idx="950">
                  <c:v>-1.2453620000000001</c:v>
                </c:pt>
                <c:pt idx="951">
                  <c:v>-1.5883069999999999</c:v>
                </c:pt>
                <c:pt idx="952">
                  <c:v>-1.0783700000000001</c:v>
                </c:pt>
                <c:pt idx="953">
                  <c:v>-0.37600430000000001</c:v>
                </c:pt>
                <c:pt idx="954">
                  <c:v>0.34182269999999998</c:v>
                </c:pt>
                <c:pt idx="955">
                  <c:v>0.53054310000000005</c:v>
                </c:pt>
                <c:pt idx="956">
                  <c:v>0.57573339999999995</c:v>
                </c:pt>
                <c:pt idx="957">
                  <c:v>0.56410360000000004</c:v>
                </c:pt>
                <c:pt idx="958">
                  <c:v>-0.30510870000000001</c:v>
                </c:pt>
                <c:pt idx="959">
                  <c:v>-0.87643079999999995</c:v>
                </c:pt>
                <c:pt idx="960">
                  <c:v>-0.28688200000000003</c:v>
                </c:pt>
                <c:pt idx="961">
                  <c:v>-0.1287094</c:v>
                </c:pt>
                <c:pt idx="962">
                  <c:v>-0.30502119999999999</c:v>
                </c:pt>
                <c:pt idx="963">
                  <c:v>2.819259E-2</c:v>
                </c:pt>
                <c:pt idx="964">
                  <c:v>-0.63000049999999996</c:v>
                </c:pt>
                <c:pt idx="965">
                  <c:v>-1.839988</c:v>
                </c:pt>
                <c:pt idx="966">
                  <c:v>-1.2234430000000001</c:v>
                </c:pt>
                <c:pt idx="967">
                  <c:v>6.601038E-3</c:v>
                </c:pt>
                <c:pt idx="968">
                  <c:v>0.27946670000000001</c:v>
                </c:pt>
                <c:pt idx="969">
                  <c:v>0.59561920000000002</c:v>
                </c:pt>
                <c:pt idx="970">
                  <c:v>0.63463760000000002</c:v>
                </c:pt>
                <c:pt idx="971">
                  <c:v>-0.36114249999999998</c:v>
                </c:pt>
                <c:pt idx="972">
                  <c:v>-1.5024999999999999</c:v>
                </c:pt>
                <c:pt idx="973">
                  <c:v>-1.9685859999999999</c:v>
                </c:pt>
                <c:pt idx="974">
                  <c:v>-1.6846289999999999</c:v>
                </c:pt>
                <c:pt idx="975">
                  <c:v>-1.6198330000000001</c:v>
                </c:pt>
                <c:pt idx="976">
                  <c:v>-2.0924529999999999</c:v>
                </c:pt>
                <c:pt idx="977">
                  <c:v>-1.717824</c:v>
                </c:pt>
                <c:pt idx="978">
                  <c:v>-0.63173429999999997</c:v>
                </c:pt>
                <c:pt idx="979">
                  <c:v>-0.1705402</c:v>
                </c:pt>
                <c:pt idx="980">
                  <c:v>-0.35736800000000002</c:v>
                </c:pt>
                <c:pt idx="981">
                  <c:v>-0.2299833</c:v>
                </c:pt>
                <c:pt idx="982">
                  <c:v>0.33316750000000001</c:v>
                </c:pt>
                <c:pt idx="983">
                  <c:v>0.3719713</c:v>
                </c:pt>
                <c:pt idx="984">
                  <c:v>0.2059967</c:v>
                </c:pt>
                <c:pt idx="985">
                  <c:v>0.42046499999999998</c:v>
                </c:pt>
                <c:pt idx="986">
                  <c:v>0.18003939999999999</c:v>
                </c:pt>
                <c:pt idx="987">
                  <c:v>-0.31597930000000002</c:v>
                </c:pt>
                <c:pt idx="988">
                  <c:v>-0.24751219999999999</c:v>
                </c:pt>
                <c:pt idx="989">
                  <c:v>-0.25082379999999999</c:v>
                </c:pt>
                <c:pt idx="990">
                  <c:v>-0.2787135</c:v>
                </c:pt>
                <c:pt idx="991">
                  <c:v>0.15475649999999999</c:v>
                </c:pt>
                <c:pt idx="992">
                  <c:v>0.16052710000000001</c:v>
                </c:pt>
                <c:pt idx="993">
                  <c:v>9.1393520000000006E-2</c:v>
                </c:pt>
                <c:pt idx="994">
                  <c:v>0.52782130000000005</c:v>
                </c:pt>
                <c:pt idx="995">
                  <c:v>0.52476869999999998</c:v>
                </c:pt>
                <c:pt idx="996">
                  <c:v>0.74815480000000001</c:v>
                </c:pt>
                <c:pt idx="997">
                  <c:v>1.2675080000000001</c:v>
                </c:pt>
                <c:pt idx="998">
                  <c:v>0.45021220000000001</c:v>
                </c:pt>
              </c:numCache>
            </c:numRef>
          </c:yVal>
          <c:smooth val="0"/>
        </c:ser>
        <c:ser>
          <c:idx val="1"/>
          <c:order val="1"/>
          <c:tx>
            <c:v>+500V (#2)</c:v>
          </c:tx>
          <c:spPr>
            <a:ln w="19050">
              <a:solidFill>
                <a:srgbClr val="0000FF"/>
              </a:solidFill>
            </a:ln>
          </c:spPr>
          <c:marker>
            <c:symbol val="none"/>
          </c:marker>
          <c:xVal>
            <c:numRef>
              <c:f>'Voltage Wfms Data'!$A$5:$A$1003</c:f>
              <c:numCache>
                <c:formatCode>General</c:formatCode>
                <c:ptCount val="999"/>
                <c:pt idx="0">
                  <c:v>-180.822</c:v>
                </c:pt>
                <c:pt idx="1">
                  <c:v>-179.822</c:v>
                </c:pt>
                <c:pt idx="2">
                  <c:v>-178.822</c:v>
                </c:pt>
                <c:pt idx="3">
                  <c:v>-177.822</c:v>
                </c:pt>
                <c:pt idx="4">
                  <c:v>-176.822</c:v>
                </c:pt>
                <c:pt idx="5">
                  <c:v>-175.822</c:v>
                </c:pt>
                <c:pt idx="6">
                  <c:v>-174.822</c:v>
                </c:pt>
                <c:pt idx="7">
                  <c:v>-173.822</c:v>
                </c:pt>
                <c:pt idx="8">
                  <c:v>-172.822</c:v>
                </c:pt>
                <c:pt idx="9">
                  <c:v>-171.82199999999997</c:v>
                </c:pt>
                <c:pt idx="10">
                  <c:v>-170.822</c:v>
                </c:pt>
                <c:pt idx="11">
                  <c:v>-169.822</c:v>
                </c:pt>
                <c:pt idx="12">
                  <c:v>-168.822</c:v>
                </c:pt>
                <c:pt idx="13">
                  <c:v>-167.822</c:v>
                </c:pt>
                <c:pt idx="14">
                  <c:v>-166.822</c:v>
                </c:pt>
                <c:pt idx="15">
                  <c:v>-165.82199999999997</c:v>
                </c:pt>
                <c:pt idx="16">
                  <c:v>-164.822</c:v>
                </c:pt>
                <c:pt idx="17">
                  <c:v>-163.822</c:v>
                </c:pt>
                <c:pt idx="18">
                  <c:v>-162.822</c:v>
                </c:pt>
                <c:pt idx="19">
                  <c:v>-161.822</c:v>
                </c:pt>
                <c:pt idx="20">
                  <c:v>-160.822</c:v>
                </c:pt>
                <c:pt idx="21">
                  <c:v>-159.82199999999997</c:v>
                </c:pt>
                <c:pt idx="22">
                  <c:v>-158.822</c:v>
                </c:pt>
                <c:pt idx="23">
                  <c:v>-157.822</c:v>
                </c:pt>
                <c:pt idx="24">
                  <c:v>-156.822</c:v>
                </c:pt>
                <c:pt idx="25">
                  <c:v>-155.822</c:v>
                </c:pt>
                <c:pt idx="26">
                  <c:v>-154.822</c:v>
                </c:pt>
                <c:pt idx="27">
                  <c:v>-153.822</c:v>
                </c:pt>
                <c:pt idx="28">
                  <c:v>-152.822</c:v>
                </c:pt>
                <c:pt idx="29">
                  <c:v>-151.822</c:v>
                </c:pt>
                <c:pt idx="30">
                  <c:v>-150.822</c:v>
                </c:pt>
                <c:pt idx="31">
                  <c:v>-149.822</c:v>
                </c:pt>
                <c:pt idx="32">
                  <c:v>-148.822</c:v>
                </c:pt>
                <c:pt idx="33">
                  <c:v>-147.822</c:v>
                </c:pt>
                <c:pt idx="34">
                  <c:v>-146.822</c:v>
                </c:pt>
                <c:pt idx="35">
                  <c:v>-145.822</c:v>
                </c:pt>
                <c:pt idx="36">
                  <c:v>-144.822</c:v>
                </c:pt>
                <c:pt idx="37">
                  <c:v>-143.822</c:v>
                </c:pt>
                <c:pt idx="38">
                  <c:v>-142.822</c:v>
                </c:pt>
                <c:pt idx="39">
                  <c:v>-141.822</c:v>
                </c:pt>
                <c:pt idx="40">
                  <c:v>-140.822</c:v>
                </c:pt>
                <c:pt idx="41">
                  <c:v>-139.822</c:v>
                </c:pt>
                <c:pt idx="42">
                  <c:v>-138.822</c:v>
                </c:pt>
                <c:pt idx="43">
                  <c:v>-137.822</c:v>
                </c:pt>
                <c:pt idx="44">
                  <c:v>-136.822</c:v>
                </c:pt>
                <c:pt idx="45">
                  <c:v>-135.822</c:v>
                </c:pt>
                <c:pt idx="46">
                  <c:v>-134.82199999999997</c:v>
                </c:pt>
                <c:pt idx="47">
                  <c:v>-133.822</c:v>
                </c:pt>
                <c:pt idx="48">
                  <c:v>-132.822</c:v>
                </c:pt>
                <c:pt idx="49">
                  <c:v>-131.822</c:v>
                </c:pt>
                <c:pt idx="50">
                  <c:v>-130.822</c:v>
                </c:pt>
                <c:pt idx="51">
                  <c:v>-129.822</c:v>
                </c:pt>
                <c:pt idx="52">
                  <c:v>-128.82199999999997</c:v>
                </c:pt>
                <c:pt idx="53">
                  <c:v>-127.82199999999999</c:v>
                </c:pt>
                <c:pt idx="54">
                  <c:v>-126.822</c:v>
                </c:pt>
                <c:pt idx="55">
                  <c:v>-125.822</c:v>
                </c:pt>
                <c:pt idx="56">
                  <c:v>-124.822</c:v>
                </c:pt>
                <c:pt idx="57">
                  <c:v>-123.822</c:v>
                </c:pt>
                <c:pt idx="58">
                  <c:v>-122.82200000000002</c:v>
                </c:pt>
                <c:pt idx="59">
                  <c:v>-121.82199999999999</c:v>
                </c:pt>
                <c:pt idx="60">
                  <c:v>-120.82199999999999</c:v>
                </c:pt>
                <c:pt idx="61">
                  <c:v>-119.822</c:v>
                </c:pt>
                <c:pt idx="62">
                  <c:v>-118.822</c:v>
                </c:pt>
                <c:pt idx="63">
                  <c:v>-117.82199999999999</c:v>
                </c:pt>
                <c:pt idx="64">
                  <c:v>-116.822</c:v>
                </c:pt>
                <c:pt idx="65">
                  <c:v>-115.822</c:v>
                </c:pt>
                <c:pt idx="66">
                  <c:v>-114.82199999999999</c:v>
                </c:pt>
                <c:pt idx="67">
                  <c:v>-113.822</c:v>
                </c:pt>
                <c:pt idx="68">
                  <c:v>-112.822</c:v>
                </c:pt>
                <c:pt idx="69">
                  <c:v>-111.82199999999999</c:v>
                </c:pt>
                <c:pt idx="70">
                  <c:v>-110.822</c:v>
                </c:pt>
                <c:pt idx="71">
                  <c:v>-109.822</c:v>
                </c:pt>
                <c:pt idx="72">
                  <c:v>-108.822</c:v>
                </c:pt>
                <c:pt idx="73">
                  <c:v>-107.822</c:v>
                </c:pt>
                <c:pt idx="74">
                  <c:v>-106.822</c:v>
                </c:pt>
                <c:pt idx="75">
                  <c:v>-105.822</c:v>
                </c:pt>
                <c:pt idx="76">
                  <c:v>-104.822</c:v>
                </c:pt>
                <c:pt idx="77">
                  <c:v>-103.822</c:v>
                </c:pt>
                <c:pt idx="78">
                  <c:v>-102.822</c:v>
                </c:pt>
                <c:pt idx="79">
                  <c:v>-101.822</c:v>
                </c:pt>
                <c:pt idx="80">
                  <c:v>-100.822</c:v>
                </c:pt>
                <c:pt idx="81">
                  <c:v>-99.822000000000003</c:v>
                </c:pt>
                <c:pt idx="82">
                  <c:v>-98.822000000000003</c:v>
                </c:pt>
                <c:pt idx="83">
                  <c:v>-97.822000000000003</c:v>
                </c:pt>
                <c:pt idx="84">
                  <c:v>-96.822000000000003</c:v>
                </c:pt>
                <c:pt idx="85">
                  <c:v>-95.822000000000003</c:v>
                </c:pt>
                <c:pt idx="86">
                  <c:v>-94.822000000000003</c:v>
                </c:pt>
                <c:pt idx="87">
                  <c:v>-93.822000000000003</c:v>
                </c:pt>
                <c:pt idx="88">
                  <c:v>-92.822000000000003</c:v>
                </c:pt>
                <c:pt idx="89">
                  <c:v>-91.822000000000003</c:v>
                </c:pt>
                <c:pt idx="90">
                  <c:v>-90.822000000000003</c:v>
                </c:pt>
                <c:pt idx="91">
                  <c:v>-89.821999999999989</c:v>
                </c:pt>
                <c:pt idx="92">
                  <c:v>-88.822000000000003</c:v>
                </c:pt>
                <c:pt idx="93">
                  <c:v>-87.822000000000003</c:v>
                </c:pt>
                <c:pt idx="94">
                  <c:v>-86.821999999999989</c:v>
                </c:pt>
                <c:pt idx="95">
                  <c:v>-85.822000000000003</c:v>
                </c:pt>
                <c:pt idx="96">
                  <c:v>-84.822000000000003</c:v>
                </c:pt>
                <c:pt idx="97">
                  <c:v>-83.821999999999989</c:v>
                </c:pt>
                <c:pt idx="98">
                  <c:v>-82.822000000000003</c:v>
                </c:pt>
                <c:pt idx="99">
                  <c:v>-81.822000000000003</c:v>
                </c:pt>
                <c:pt idx="100">
                  <c:v>-80.821999999999989</c:v>
                </c:pt>
                <c:pt idx="101">
                  <c:v>-79.822000000000003</c:v>
                </c:pt>
                <c:pt idx="102">
                  <c:v>-78.822000000000003</c:v>
                </c:pt>
                <c:pt idx="103">
                  <c:v>-77.821999999999989</c:v>
                </c:pt>
                <c:pt idx="104">
                  <c:v>-76.822000000000003</c:v>
                </c:pt>
                <c:pt idx="105">
                  <c:v>-75.822000000000003</c:v>
                </c:pt>
                <c:pt idx="106">
                  <c:v>-74.822000000000003</c:v>
                </c:pt>
                <c:pt idx="107">
                  <c:v>-73.822000000000003</c:v>
                </c:pt>
                <c:pt idx="108">
                  <c:v>-72.822000000000003</c:v>
                </c:pt>
                <c:pt idx="109">
                  <c:v>-71.822000000000003</c:v>
                </c:pt>
                <c:pt idx="110">
                  <c:v>-70.822000000000003</c:v>
                </c:pt>
                <c:pt idx="111">
                  <c:v>-69.822000000000003</c:v>
                </c:pt>
                <c:pt idx="112">
                  <c:v>-68.822000000000003</c:v>
                </c:pt>
                <c:pt idx="113">
                  <c:v>-67.822000000000003</c:v>
                </c:pt>
                <c:pt idx="114">
                  <c:v>-66.822000000000003</c:v>
                </c:pt>
                <c:pt idx="115">
                  <c:v>-65.822000000000003</c:v>
                </c:pt>
                <c:pt idx="116">
                  <c:v>-64.822000000000003</c:v>
                </c:pt>
                <c:pt idx="117">
                  <c:v>-63.822000000000003</c:v>
                </c:pt>
                <c:pt idx="118">
                  <c:v>-62.822000000000003</c:v>
                </c:pt>
                <c:pt idx="119">
                  <c:v>-61.821999999999996</c:v>
                </c:pt>
                <c:pt idx="120">
                  <c:v>-60.822000000000003</c:v>
                </c:pt>
                <c:pt idx="121">
                  <c:v>-59.822000000000003</c:v>
                </c:pt>
                <c:pt idx="122">
                  <c:v>-58.822000000000003</c:v>
                </c:pt>
                <c:pt idx="123">
                  <c:v>-57.822000000000003</c:v>
                </c:pt>
                <c:pt idx="124">
                  <c:v>-56.821999999999996</c:v>
                </c:pt>
                <c:pt idx="125">
                  <c:v>-55.822000000000003</c:v>
                </c:pt>
                <c:pt idx="126">
                  <c:v>-54.822000000000003</c:v>
                </c:pt>
                <c:pt idx="127">
                  <c:v>-53.821999999999996</c:v>
                </c:pt>
                <c:pt idx="128">
                  <c:v>-52.822000000000003</c:v>
                </c:pt>
                <c:pt idx="129">
                  <c:v>-51.821999999999996</c:v>
                </c:pt>
                <c:pt idx="130">
                  <c:v>-50.821999999999996</c:v>
                </c:pt>
                <c:pt idx="131">
                  <c:v>-49.822000000000003</c:v>
                </c:pt>
                <c:pt idx="132">
                  <c:v>-48.821999999999996</c:v>
                </c:pt>
                <c:pt idx="133">
                  <c:v>-47.822000000000003</c:v>
                </c:pt>
                <c:pt idx="134">
                  <c:v>-46.822000000000003</c:v>
                </c:pt>
                <c:pt idx="135">
                  <c:v>-45.821999999999996</c:v>
                </c:pt>
                <c:pt idx="136">
                  <c:v>-44.822000000000003</c:v>
                </c:pt>
                <c:pt idx="137">
                  <c:v>-43.822000000000003</c:v>
                </c:pt>
                <c:pt idx="138">
                  <c:v>-42.821999999999996</c:v>
                </c:pt>
                <c:pt idx="139">
                  <c:v>-41.822000000000003</c:v>
                </c:pt>
                <c:pt idx="140">
                  <c:v>-40.822000000000003</c:v>
                </c:pt>
                <c:pt idx="141">
                  <c:v>-39.821999999999996</c:v>
                </c:pt>
                <c:pt idx="142">
                  <c:v>-38.822000000000003</c:v>
                </c:pt>
                <c:pt idx="143">
                  <c:v>-37.822000000000003</c:v>
                </c:pt>
                <c:pt idx="144">
                  <c:v>-36.821999999999996</c:v>
                </c:pt>
                <c:pt idx="145">
                  <c:v>-35.822000000000003</c:v>
                </c:pt>
                <c:pt idx="146">
                  <c:v>-34.821999999999996</c:v>
                </c:pt>
                <c:pt idx="147">
                  <c:v>-33.821999999999996</c:v>
                </c:pt>
                <c:pt idx="148">
                  <c:v>-32.822000000000003</c:v>
                </c:pt>
                <c:pt idx="149">
                  <c:v>-31.821999999999999</c:v>
                </c:pt>
                <c:pt idx="150">
                  <c:v>-30.822000000000003</c:v>
                </c:pt>
                <c:pt idx="151">
                  <c:v>-29.821999999999999</c:v>
                </c:pt>
                <c:pt idx="152">
                  <c:v>-28.822000000000003</c:v>
                </c:pt>
                <c:pt idx="153">
                  <c:v>-27.821999999999999</c:v>
                </c:pt>
                <c:pt idx="154">
                  <c:v>-26.821999999999999</c:v>
                </c:pt>
                <c:pt idx="155">
                  <c:v>-25.822000000000003</c:v>
                </c:pt>
                <c:pt idx="156">
                  <c:v>-24.821999999999999</c:v>
                </c:pt>
                <c:pt idx="157">
                  <c:v>-23.821999999999999</c:v>
                </c:pt>
                <c:pt idx="158">
                  <c:v>-22.821999999999999</c:v>
                </c:pt>
                <c:pt idx="159">
                  <c:v>-21.821999999999999</c:v>
                </c:pt>
                <c:pt idx="160">
                  <c:v>-20.821999999999999</c:v>
                </c:pt>
                <c:pt idx="161">
                  <c:v>-19.821999999999999</c:v>
                </c:pt>
                <c:pt idx="162">
                  <c:v>-18.822000000000003</c:v>
                </c:pt>
                <c:pt idx="163">
                  <c:v>-17.821999999999999</c:v>
                </c:pt>
                <c:pt idx="164">
                  <c:v>-16.821999999999999</c:v>
                </c:pt>
                <c:pt idx="165">
                  <c:v>-15.822000000000001</c:v>
                </c:pt>
                <c:pt idx="166">
                  <c:v>-14.822000000000001</c:v>
                </c:pt>
                <c:pt idx="167">
                  <c:v>-13.821999999999999</c:v>
                </c:pt>
                <c:pt idx="168">
                  <c:v>-12.822000000000001</c:v>
                </c:pt>
                <c:pt idx="169">
                  <c:v>-11.821999999999999</c:v>
                </c:pt>
                <c:pt idx="170">
                  <c:v>-10.821999999999999</c:v>
                </c:pt>
                <c:pt idx="171">
                  <c:v>-9.822000000000001</c:v>
                </c:pt>
                <c:pt idx="172">
                  <c:v>-8.8219999999999992</c:v>
                </c:pt>
                <c:pt idx="173">
                  <c:v>-7.8220000000000001</c:v>
                </c:pt>
                <c:pt idx="174">
                  <c:v>-6.8220000000000001</c:v>
                </c:pt>
                <c:pt idx="175">
                  <c:v>-5.8220000000000001</c:v>
                </c:pt>
                <c:pt idx="176">
                  <c:v>-4.8220000000000001</c:v>
                </c:pt>
                <c:pt idx="177">
                  <c:v>-3.8220000000000001</c:v>
                </c:pt>
                <c:pt idx="178">
                  <c:v>-2.8220000000000001</c:v>
                </c:pt>
                <c:pt idx="179">
                  <c:v>-1.8219999999999998</c:v>
                </c:pt>
                <c:pt idx="180">
                  <c:v>-0.82199999999999995</c:v>
                </c:pt>
                <c:pt idx="181">
                  <c:v>0.17800000000000002</c:v>
                </c:pt>
                <c:pt idx="182">
                  <c:v>1.1780000000000002</c:v>
                </c:pt>
                <c:pt idx="183">
                  <c:v>2.1779999999999999</c:v>
                </c:pt>
                <c:pt idx="184">
                  <c:v>3.1779999999999999</c:v>
                </c:pt>
                <c:pt idx="185">
                  <c:v>4.1779999999999999</c:v>
                </c:pt>
                <c:pt idx="186">
                  <c:v>5.1779999999999999</c:v>
                </c:pt>
                <c:pt idx="187">
                  <c:v>6.1779999999999999</c:v>
                </c:pt>
                <c:pt idx="188">
                  <c:v>7.1779999999999999</c:v>
                </c:pt>
                <c:pt idx="189">
                  <c:v>8.1780000000000008</c:v>
                </c:pt>
                <c:pt idx="190">
                  <c:v>9.177999999999999</c:v>
                </c:pt>
                <c:pt idx="191">
                  <c:v>10.178000000000001</c:v>
                </c:pt>
                <c:pt idx="192">
                  <c:v>11.177999999999999</c:v>
                </c:pt>
                <c:pt idx="193">
                  <c:v>12.177999999999999</c:v>
                </c:pt>
                <c:pt idx="194">
                  <c:v>13.178000000000001</c:v>
                </c:pt>
                <c:pt idx="195">
                  <c:v>14.177999999999999</c:v>
                </c:pt>
                <c:pt idx="196">
                  <c:v>15.177999999999999</c:v>
                </c:pt>
                <c:pt idx="197">
                  <c:v>16.178000000000001</c:v>
                </c:pt>
                <c:pt idx="198">
                  <c:v>17.178000000000001</c:v>
                </c:pt>
                <c:pt idx="199">
                  <c:v>18.178000000000001</c:v>
                </c:pt>
                <c:pt idx="200">
                  <c:v>19.178000000000001</c:v>
                </c:pt>
                <c:pt idx="201">
                  <c:v>20.178000000000001</c:v>
                </c:pt>
                <c:pt idx="202">
                  <c:v>21.178000000000001</c:v>
                </c:pt>
                <c:pt idx="203">
                  <c:v>22.177999999999997</c:v>
                </c:pt>
                <c:pt idx="204">
                  <c:v>23.178000000000001</c:v>
                </c:pt>
                <c:pt idx="205">
                  <c:v>24.178000000000001</c:v>
                </c:pt>
                <c:pt idx="206">
                  <c:v>25.177999999999997</c:v>
                </c:pt>
                <c:pt idx="207">
                  <c:v>26.178000000000001</c:v>
                </c:pt>
                <c:pt idx="208">
                  <c:v>27.178000000000001</c:v>
                </c:pt>
                <c:pt idx="209">
                  <c:v>28.178000000000001</c:v>
                </c:pt>
                <c:pt idx="210">
                  <c:v>29.178000000000001</c:v>
                </c:pt>
                <c:pt idx="211">
                  <c:v>30.178000000000001</c:v>
                </c:pt>
                <c:pt idx="212">
                  <c:v>31.178000000000004</c:v>
                </c:pt>
                <c:pt idx="213">
                  <c:v>32.177999999999997</c:v>
                </c:pt>
                <c:pt idx="214">
                  <c:v>33.178000000000004</c:v>
                </c:pt>
                <c:pt idx="215">
                  <c:v>34.177999999999997</c:v>
                </c:pt>
                <c:pt idx="216">
                  <c:v>35.177999999999997</c:v>
                </c:pt>
                <c:pt idx="217">
                  <c:v>36.178000000000004</c:v>
                </c:pt>
                <c:pt idx="218">
                  <c:v>37.177999999999997</c:v>
                </c:pt>
                <c:pt idx="219">
                  <c:v>38.177999999999997</c:v>
                </c:pt>
                <c:pt idx="220">
                  <c:v>39.178000000000004</c:v>
                </c:pt>
                <c:pt idx="221">
                  <c:v>40.177999999999997</c:v>
                </c:pt>
                <c:pt idx="222">
                  <c:v>41.177999999999997</c:v>
                </c:pt>
                <c:pt idx="223">
                  <c:v>42.178000000000004</c:v>
                </c:pt>
                <c:pt idx="224">
                  <c:v>43.177999999999997</c:v>
                </c:pt>
                <c:pt idx="225">
                  <c:v>44.177999999999997</c:v>
                </c:pt>
                <c:pt idx="226">
                  <c:v>45.178000000000004</c:v>
                </c:pt>
                <c:pt idx="227">
                  <c:v>46.177999999999997</c:v>
                </c:pt>
                <c:pt idx="228">
                  <c:v>47.177999999999997</c:v>
                </c:pt>
                <c:pt idx="229">
                  <c:v>48.178000000000004</c:v>
                </c:pt>
                <c:pt idx="230">
                  <c:v>49.177999999999997</c:v>
                </c:pt>
                <c:pt idx="231">
                  <c:v>50.178000000000004</c:v>
                </c:pt>
                <c:pt idx="232">
                  <c:v>51.177999999999997</c:v>
                </c:pt>
                <c:pt idx="233">
                  <c:v>52.177999999999997</c:v>
                </c:pt>
                <c:pt idx="234">
                  <c:v>53.178000000000004</c:v>
                </c:pt>
                <c:pt idx="235">
                  <c:v>54.177999999999997</c:v>
                </c:pt>
                <c:pt idx="236">
                  <c:v>55.177999999999997</c:v>
                </c:pt>
                <c:pt idx="237">
                  <c:v>56.178000000000004</c:v>
                </c:pt>
                <c:pt idx="238">
                  <c:v>57.177999999999997</c:v>
                </c:pt>
                <c:pt idx="239">
                  <c:v>58.177999999999997</c:v>
                </c:pt>
                <c:pt idx="240">
                  <c:v>59.178000000000004</c:v>
                </c:pt>
                <c:pt idx="241">
                  <c:v>60.177999999999997</c:v>
                </c:pt>
                <c:pt idx="242">
                  <c:v>61.17799999999999</c:v>
                </c:pt>
                <c:pt idx="243">
                  <c:v>62.178000000000004</c:v>
                </c:pt>
                <c:pt idx="244">
                  <c:v>63.177999999999997</c:v>
                </c:pt>
                <c:pt idx="245">
                  <c:v>64.177999999999997</c:v>
                </c:pt>
                <c:pt idx="246">
                  <c:v>65.177999999999997</c:v>
                </c:pt>
                <c:pt idx="247">
                  <c:v>66.177999999999997</c:v>
                </c:pt>
                <c:pt idx="248">
                  <c:v>67.177999999999997</c:v>
                </c:pt>
                <c:pt idx="249">
                  <c:v>68.177999999999997</c:v>
                </c:pt>
                <c:pt idx="250">
                  <c:v>69.177999999999997</c:v>
                </c:pt>
                <c:pt idx="251">
                  <c:v>70.177999999999997</c:v>
                </c:pt>
                <c:pt idx="252">
                  <c:v>71.177999999999997</c:v>
                </c:pt>
                <c:pt idx="253">
                  <c:v>72.177999999999997</c:v>
                </c:pt>
                <c:pt idx="254">
                  <c:v>73.177999999999997</c:v>
                </c:pt>
                <c:pt idx="255">
                  <c:v>74.177999999999997</c:v>
                </c:pt>
                <c:pt idx="256">
                  <c:v>75.177999999999997</c:v>
                </c:pt>
                <c:pt idx="257">
                  <c:v>76.177999999999997</c:v>
                </c:pt>
                <c:pt idx="258">
                  <c:v>77.178000000000011</c:v>
                </c:pt>
                <c:pt idx="259">
                  <c:v>78.177999999999997</c:v>
                </c:pt>
                <c:pt idx="260">
                  <c:v>79.177999999999997</c:v>
                </c:pt>
                <c:pt idx="261">
                  <c:v>80.178000000000011</c:v>
                </c:pt>
                <c:pt idx="262">
                  <c:v>81.177999999999997</c:v>
                </c:pt>
                <c:pt idx="263">
                  <c:v>82.177999999999997</c:v>
                </c:pt>
                <c:pt idx="264">
                  <c:v>83.178000000000011</c:v>
                </c:pt>
                <c:pt idx="265">
                  <c:v>84.177999999999997</c:v>
                </c:pt>
                <c:pt idx="266">
                  <c:v>85.177999999999997</c:v>
                </c:pt>
                <c:pt idx="267">
                  <c:v>86.178000000000011</c:v>
                </c:pt>
                <c:pt idx="268">
                  <c:v>87.177999999999997</c:v>
                </c:pt>
                <c:pt idx="269">
                  <c:v>88.177999999999997</c:v>
                </c:pt>
                <c:pt idx="270">
                  <c:v>89.178000000000011</c:v>
                </c:pt>
                <c:pt idx="271">
                  <c:v>90.177999999999997</c:v>
                </c:pt>
                <c:pt idx="272">
                  <c:v>91.177999999999997</c:v>
                </c:pt>
                <c:pt idx="273">
                  <c:v>92.178000000000011</c:v>
                </c:pt>
                <c:pt idx="274">
                  <c:v>93.177999999999997</c:v>
                </c:pt>
                <c:pt idx="275">
                  <c:v>94.177999999999997</c:v>
                </c:pt>
                <c:pt idx="276">
                  <c:v>95.177999999999997</c:v>
                </c:pt>
                <c:pt idx="277">
                  <c:v>96.177999999999997</c:v>
                </c:pt>
                <c:pt idx="278">
                  <c:v>97.177999999999997</c:v>
                </c:pt>
                <c:pt idx="279">
                  <c:v>98.177999999999997</c:v>
                </c:pt>
                <c:pt idx="280">
                  <c:v>99.177999999999997</c:v>
                </c:pt>
                <c:pt idx="281">
                  <c:v>100.178</c:v>
                </c:pt>
                <c:pt idx="282">
                  <c:v>101.178</c:v>
                </c:pt>
                <c:pt idx="283">
                  <c:v>102.178</c:v>
                </c:pt>
                <c:pt idx="284">
                  <c:v>103.178</c:v>
                </c:pt>
                <c:pt idx="285">
                  <c:v>104.178</c:v>
                </c:pt>
                <c:pt idx="286">
                  <c:v>105.178</c:v>
                </c:pt>
                <c:pt idx="287">
                  <c:v>106.178</c:v>
                </c:pt>
                <c:pt idx="288">
                  <c:v>107.178</c:v>
                </c:pt>
                <c:pt idx="289">
                  <c:v>108.178</c:v>
                </c:pt>
                <c:pt idx="290">
                  <c:v>109.178</c:v>
                </c:pt>
                <c:pt idx="291">
                  <c:v>110.178</c:v>
                </c:pt>
                <c:pt idx="292">
                  <c:v>111.17800000000001</c:v>
                </c:pt>
                <c:pt idx="293">
                  <c:v>112.178</c:v>
                </c:pt>
                <c:pt idx="294">
                  <c:v>113.178</c:v>
                </c:pt>
                <c:pt idx="295">
                  <c:v>114.17800000000001</c:v>
                </c:pt>
                <c:pt idx="296">
                  <c:v>115.178</c:v>
                </c:pt>
                <c:pt idx="297">
                  <c:v>116.178</c:v>
                </c:pt>
                <c:pt idx="298">
                  <c:v>117.17800000000001</c:v>
                </c:pt>
                <c:pt idx="299">
                  <c:v>118.178</c:v>
                </c:pt>
                <c:pt idx="300">
                  <c:v>119.178</c:v>
                </c:pt>
                <c:pt idx="301">
                  <c:v>120.17800000000001</c:v>
                </c:pt>
                <c:pt idx="302">
                  <c:v>121.178</c:v>
                </c:pt>
                <c:pt idx="303">
                  <c:v>122.178</c:v>
                </c:pt>
                <c:pt idx="304">
                  <c:v>123.178</c:v>
                </c:pt>
                <c:pt idx="305">
                  <c:v>124.17799999999998</c:v>
                </c:pt>
                <c:pt idx="306">
                  <c:v>125.17800000000001</c:v>
                </c:pt>
                <c:pt idx="307">
                  <c:v>126.17800000000001</c:v>
                </c:pt>
                <c:pt idx="308">
                  <c:v>127.178</c:v>
                </c:pt>
                <c:pt idx="309">
                  <c:v>128.178</c:v>
                </c:pt>
                <c:pt idx="310">
                  <c:v>129.178</c:v>
                </c:pt>
                <c:pt idx="311">
                  <c:v>130.178</c:v>
                </c:pt>
                <c:pt idx="312">
                  <c:v>131.17800000000003</c:v>
                </c:pt>
                <c:pt idx="313">
                  <c:v>132.178</c:v>
                </c:pt>
                <c:pt idx="314">
                  <c:v>133.178</c:v>
                </c:pt>
                <c:pt idx="315">
                  <c:v>134.178</c:v>
                </c:pt>
                <c:pt idx="316">
                  <c:v>135.178</c:v>
                </c:pt>
                <c:pt idx="317">
                  <c:v>136.178</c:v>
                </c:pt>
                <c:pt idx="318">
                  <c:v>137.17800000000003</c:v>
                </c:pt>
                <c:pt idx="319">
                  <c:v>138.178</c:v>
                </c:pt>
                <c:pt idx="320">
                  <c:v>139.178</c:v>
                </c:pt>
                <c:pt idx="321">
                  <c:v>140.178</c:v>
                </c:pt>
                <c:pt idx="322">
                  <c:v>141.178</c:v>
                </c:pt>
                <c:pt idx="323">
                  <c:v>142.178</c:v>
                </c:pt>
                <c:pt idx="324">
                  <c:v>143.178</c:v>
                </c:pt>
                <c:pt idx="325">
                  <c:v>144.178</c:v>
                </c:pt>
                <c:pt idx="326">
                  <c:v>145.178</c:v>
                </c:pt>
                <c:pt idx="327">
                  <c:v>146.178</c:v>
                </c:pt>
                <c:pt idx="328">
                  <c:v>147.178</c:v>
                </c:pt>
                <c:pt idx="329">
                  <c:v>148.178</c:v>
                </c:pt>
                <c:pt idx="330">
                  <c:v>149.178</c:v>
                </c:pt>
                <c:pt idx="331">
                  <c:v>150.178</c:v>
                </c:pt>
                <c:pt idx="332">
                  <c:v>151.178</c:v>
                </c:pt>
                <c:pt idx="333">
                  <c:v>152.178</c:v>
                </c:pt>
                <c:pt idx="334">
                  <c:v>153.178</c:v>
                </c:pt>
                <c:pt idx="335">
                  <c:v>154.178</c:v>
                </c:pt>
                <c:pt idx="336">
                  <c:v>155.178</c:v>
                </c:pt>
                <c:pt idx="337">
                  <c:v>156.178</c:v>
                </c:pt>
                <c:pt idx="338">
                  <c:v>157.178</c:v>
                </c:pt>
                <c:pt idx="339">
                  <c:v>158.178</c:v>
                </c:pt>
                <c:pt idx="340">
                  <c:v>159.178</c:v>
                </c:pt>
                <c:pt idx="341">
                  <c:v>160.178</c:v>
                </c:pt>
                <c:pt idx="342">
                  <c:v>161.178</c:v>
                </c:pt>
                <c:pt idx="343">
                  <c:v>162.178</c:v>
                </c:pt>
                <c:pt idx="344">
                  <c:v>163.178</c:v>
                </c:pt>
                <c:pt idx="345">
                  <c:v>164.178</c:v>
                </c:pt>
                <c:pt idx="346">
                  <c:v>165.178</c:v>
                </c:pt>
                <c:pt idx="347">
                  <c:v>166.178</c:v>
                </c:pt>
                <c:pt idx="348">
                  <c:v>167.178</c:v>
                </c:pt>
                <c:pt idx="349">
                  <c:v>168.17800000000003</c:v>
                </c:pt>
                <c:pt idx="350">
                  <c:v>169.178</c:v>
                </c:pt>
                <c:pt idx="351">
                  <c:v>170.178</c:v>
                </c:pt>
                <c:pt idx="352">
                  <c:v>171.178</c:v>
                </c:pt>
                <c:pt idx="353">
                  <c:v>172.178</c:v>
                </c:pt>
                <c:pt idx="354">
                  <c:v>173.178</c:v>
                </c:pt>
                <c:pt idx="355">
                  <c:v>174.17800000000003</c:v>
                </c:pt>
                <c:pt idx="356">
                  <c:v>175.178</c:v>
                </c:pt>
                <c:pt idx="357">
                  <c:v>176.178</c:v>
                </c:pt>
                <c:pt idx="358">
                  <c:v>177.178</c:v>
                </c:pt>
                <c:pt idx="359">
                  <c:v>178.178</c:v>
                </c:pt>
                <c:pt idx="360">
                  <c:v>179.178</c:v>
                </c:pt>
                <c:pt idx="361">
                  <c:v>180.178</c:v>
                </c:pt>
                <c:pt idx="362">
                  <c:v>181.178</c:v>
                </c:pt>
                <c:pt idx="363">
                  <c:v>182.178</c:v>
                </c:pt>
                <c:pt idx="364">
                  <c:v>183.178</c:v>
                </c:pt>
                <c:pt idx="365">
                  <c:v>184.178</c:v>
                </c:pt>
                <c:pt idx="366">
                  <c:v>185.178</c:v>
                </c:pt>
                <c:pt idx="367">
                  <c:v>186.178</c:v>
                </c:pt>
                <c:pt idx="368">
                  <c:v>187.178</c:v>
                </c:pt>
                <c:pt idx="369">
                  <c:v>188.178</c:v>
                </c:pt>
                <c:pt idx="370">
                  <c:v>189.178</c:v>
                </c:pt>
                <c:pt idx="371">
                  <c:v>190.178</c:v>
                </c:pt>
                <c:pt idx="372">
                  <c:v>191.178</c:v>
                </c:pt>
                <c:pt idx="373">
                  <c:v>192.178</c:v>
                </c:pt>
                <c:pt idx="374">
                  <c:v>193.178</c:v>
                </c:pt>
                <c:pt idx="375">
                  <c:v>194.178</c:v>
                </c:pt>
                <c:pt idx="376">
                  <c:v>195.178</c:v>
                </c:pt>
                <c:pt idx="377">
                  <c:v>196.178</c:v>
                </c:pt>
                <c:pt idx="378">
                  <c:v>197.178</c:v>
                </c:pt>
                <c:pt idx="379">
                  <c:v>198.178</c:v>
                </c:pt>
                <c:pt idx="380">
                  <c:v>199.17800000000003</c:v>
                </c:pt>
                <c:pt idx="381">
                  <c:v>200.178</c:v>
                </c:pt>
                <c:pt idx="382">
                  <c:v>201.178</c:v>
                </c:pt>
                <c:pt idx="383">
                  <c:v>202.178</c:v>
                </c:pt>
                <c:pt idx="384">
                  <c:v>203.178</c:v>
                </c:pt>
                <c:pt idx="385">
                  <c:v>204.178</c:v>
                </c:pt>
                <c:pt idx="386">
                  <c:v>205.17800000000003</c:v>
                </c:pt>
                <c:pt idx="387">
                  <c:v>206.178</c:v>
                </c:pt>
                <c:pt idx="388">
                  <c:v>207.178</c:v>
                </c:pt>
                <c:pt idx="389">
                  <c:v>208.178</c:v>
                </c:pt>
                <c:pt idx="390">
                  <c:v>209.178</c:v>
                </c:pt>
                <c:pt idx="391">
                  <c:v>210.178</c:v>
                </c:pt>
                <c:pt idx="392">
                  <c:v>211.178</c:v>
                </c:pt>
                <c:pt idx="393">
                  <c:v>212.178</c:v>
                </c:pt>
                <c:pt idx="394">
                  <c:v>213.178</c:v>
                </c:pt>
                <c:pt idx="395">
                  <c:v>214.178</c:v>
                </c:pt>
                <c:pt idx="396">
                  <c:v>215.178</c:v>
                </c:pt>
                <c:pt idx="397">
                  <c:v>216.178</c:v>
                </c:pt>
                <c:pt idx="398">
                  <c:v>217.178</c:v>
                </c:pt>
                <c:pt idx="399">
                  <c:v>218.178</c:v>
                </c:pt>
                <c:pt idx="400">
                  <c:v>219.178</c:v>
                </c:pt>
                <c:pt idx="401">
                  <c:v>220.178</c:v>
                </c:pt>
                <c:pt idx="402">
                  <c:v>221.178</c:v>
                </c:pt>
                <c:pt idx="403">
                  <c:v>222.178</c:v>
                </c:pt>
                <c:pt idx="404">
                  <c:v>223.178</c:v>
                </c:pt>
                <c:pt idx="405">
                  <c:v>224.178</c:v>
                </c:pt>
                <c:pt idx="406">
                  <c:v>225.178</c:v>
                </c:pt>
                <c:pt idx="407">
                  <c:v>226.178</c:v>
                </c:pt>
                <c:pt idx="408">
                  <c:v>227.178</c:v>
                </c:pt>
                <c:pt idx="409">
                  <c:v>228.178</c:v>
                </c:pt>
                <c:pt idx="410">
                  <c:v>229.178</c:v>
                </c:pt>
                <c:pt idx="411">
                  <c:v>230.178</c:v>
                </c:pt>
                <c:pt idx="412">
                  <c:v>231.178</c:v>
                </c:pt>
                <c:pt idx="413">
                  <c:v>232.178</c:v>
                </c:pt>
                <c:pt idx="414">
                  <c:v>233.178</c:v>
                </c:pt>
                <c:pt idx="415">
                  <c:v>234.178</c:v>
                </c:pt>
                <c:pt idx="416">
                  <c:v>235.178</c:v>
                </c:pt>
                <c:pt idx="417">
                  <c:v>236.17800000000003</c:v>
                </c:pt>
                <c:pt idx="418">
                  <c:v>237.178</c:v>
                </c:pt>
                <c:pt idx="419">
                  <c:v>238.178</c:v>
                </c:pt>
                <c:pt idx="420">
                  <c:v>239.178</c:v>
                </c:pt>
                <c:pt idx="421">
                  <c:v>240.17800000000003</c:v>
                </c:pt>
                <c:pt idx="422">
                  <c:v>241.178</c:v>
                </c:pt>
                <c:pt idx="423">
                  <c:v>242.17800000000003</c:v>
                </c:pt>
                <c:pt idx="424">
                  <c:v>243.17799999999997</c:v>
                </c:pt>
                <c:pt idx="425">
                  <c:v>244.178</c:v>
                </c:pt>
                <c:pt idx="426">
                  <c:v>245.17799999999997</c:v>
                </c:pt>
                <c:pt idx="427">
                  <c:v>246.178</c:v>
                </c:pt>
                <c:pt idx="428">
                  <c:v>247.17800000000003</c:v>
                </c:pt>
                <c:pt idx="429">
                  <c:v>248.178</c:v>
                </c:pt>
                <c:pt idx="430">
                  <c:v>249.178</c:v>
                </c:pt>
                <c:pt idx="431">
                  <c:v>250.17799999999997</c:v>
                </c:pt>
                <c:pt idx="432">
                  <c:v>251.178</c:v>
                </c:pt>
                <c:pt idx="433">
                  <c:v>252.17800000000003</c:v>
                </c:pt>
                <c:pt idx="434">
                  <c:v>253.178</c:v>
                </c:pt>
                <c:pt idx="435">
                  <c:v>254.17800000000003</c:v>
                </c:pt>
                <c:pt idx="436">
                  <c:v>255.178</c:v>
                </c:pt>
                <c:pt idx="437">
                  <c:v>256.178</c:v>
                </c:pt>
                <c:pt idx="438">
                  <c:v>257.178</c:v>
                </c:pt>
                <c:pt idx="439">
                  <c:v>258.178</c:v>
                </c:pt>
                <c:pt idx="440">
                  <c:v>259.178</c:v>
                </c:pt>
                <c:pt idx="441">
                  <c:v>260.178</c:v>
                </c:pt>
                <c:pt idx="442">
                  <c:v>261.178</c:v>
                </c:pt>
                <c:pt idx="443">
                  <c:v>262.178</c:v>
                </c:pt>
                <c:pt idx="444">
                  <c:v>263.178</c:v>
                </c:pt>
                <c:pt idx="445">
                  <c:v>264.178</c:v>
                </c:pt>
                <c:pt idx="446">
                  <c:v>265.178</c:v>
                </c:pt>
                <c:pt idx="447">
                  <c:v>266.178</c:v>
                </c:pt>
                <c:pt idx="448">
                  <c:v>267.178</c:v>
                </c:pt>
                <c:pt idx="449">
                  <c:v>268.178</c:v>
                </c:pt>
                <c:pt idx="450">
                  <c:v>269.178</c:v>
                </c:pt>
                <c:pt idx="451">
                  <c:v>270.178</c:v>
                </c:pt>
                <c:pt idx="452">
                  <c:v>271.178</c:v>
                </c:pt>
                <c:pt idx="453">
                  <c:v>272.178</c:v>
                </c:pt>
                <c:pt idx="454">
                  <c:v>273.178</c:v>
                </c:pt>
                <c:pt idx="455">
                  <c:v>274.178</c:v>
                </c:pt>
                <c:pt idx="456">
                  <c:v>275.178</c:v>
                </c:pt>
                <c:pt idx="457">
                  <c:v>276.17800000000005</c:v>
                </c:pt>
                <c:pt idx="458">
                  <c:v>277.178</c:v>
                </c:pt>
                <c:pt idx="459">
                  <c:v>278.178</c:v>
                </c:pt>
                <c:pt idx="460">
                  <c:v>279.178</c:v>
                </c:pt>
                <c:pt idx="461">
                  <c:v>280.178</c:v>
                </c:pt>
                <c:pt idx="462">
                  <c:v>281.178</c:v>
                </c:pt>
                <c:pt idx="463">
                  <c:v>282.178</c:v>
                </c:pt>
                <c:pt idx="464">
                  <c:v>283.178</c:v>
                </c:pt>
                <c:pt idx="465">
                  <c:v>284.178</c:v>
                </c:pt>
                <c:pt idx="466">
                  <c:v>285.178</c:v>
                </c:pt>
                <c:pt idx="467">
                  <c:v>286.178</c:v>
                </c:pt>
                <c:pt idx="468">
                  <c:v>287.178</c:v>
                </c:pt>
                <c:pt idx="469">
                  <c:v>288.178</c:v>
                </c:pt>
                <c:pt idx="470">
                  <c:v>289.178</c:v>
                </c:pt>
                <c:pt idx="471">
                  <c:v>290.178</c:v>
                </c:pt>
                <c:pt idx="472">
                  <c:v>291.178</c:v>
                </c:pt>
                <c:pt idx="473">
                  <c:v>292.178</c:v>
                </c:pt>
                <c:pt idx="474">
                  <c:v>293.178</c:v>
                </c:pt>
                <c:pt idx="475">
                  <c:v>294.178</c:v>
                </c:pt>
                <c:pt idx="476">
                  <c:v>295.178</c:v>
                </c:pt>
                <c:pt idx="477">
                  <c:v>296.178</c:v>
                </c:pt>
                <c:pt idx="478">
                  <c:v>297.178</c:v>
                </c:pt>
                <c:pt idx="479">
                  <c:v>298.178</c:v>
                </c:pt>
                <c:pt idx="480">
                  <c:v>299.178</c:v>
                </c:pt>
                <c:pt idx="481">
                  <c:v>300.178</c:v>
                </c:pt>
                <c:pt idx="482">
                  <c:v>301.178</c:v>
                </c:pt>
                <c:pt idx="483">
                  <c:v>302.178</c:v>
                </c:pt>
                <c:pt idx="484">
                  <c:v>303.178</c:v>
                </c:pt>
                <c:pt idx="485">
                  <c:v>304.178</c:v>
                </c:pt>
                <c:pt idx="486">
                  <c:v>305.178</c:v>
                </c:pt>
                <c:pt idx="487">
                  <c:v>306.178</c:v>
                </c:pt>
                <c:pt idx="488">
                  <c:v>307.17800000000005</c:v>
                </c:pt>
                <c:pt idx="489">
                  <c:v>308.178</c:v>
                </c:pt>
                <c:pt idx="490">
                  <c:v>309.178</c:v>
                </c:pt>
                <c:pt idx="491">
                  <c:v>310.178</c:v>
                </c:pt>
                <c:pt idx="492">
                  <c:v>311.178</c:v>
                </c:pt>
                <c:pt idx="493">
                  <c:v>312.178</c:v>
                </c:pt>
                <c:pt idx="494">
                  <c:v>313.178</c:v>
                </c:pt>
                <c:pt idx="495">
                  <c:v>314.178</c:v>
                </c:pt>
                <c:pt idx="496">
                  <c:v>315.178</c:v>
                </c:pt>
                <c:pt idx="497">
                  <c:v>316.17699999999996</c:v>
                </c:pt>
                <c:pt idx="498">
                  <c:v>317.17700000000002</c:v>
                </c:pt>
                <c:pt idx="499">
                  <c:v>318.17699999999996</c:v>
                </c:pt>
                <c:pt idx="500">
                  <c:v>319.17700000000002</c:v>
                </c:pt>
                <c:pt idx="501">
                  <c:v>320.17700000000002</c:v>
                </c:pt>
                <c:pt idx="502">
                  <c:v>321.17699999999996</c:v>
                </c:pt>
                <c:pt idx="503">
                  <c:v>322.17700000000002</c:v>
                </c:pt>
                <c:pt idx="504">
                  <c:v>323.17699999999996</c:v>
                </c:pt>
                <c:pt idx="505">
                  <c:v>324.17700000000002</c:v>
                </c:pt>
                <c:pt idx="506">
                  <c:v>325.17699999999996</c:v>
                </c:pt>
                <c:pt idx="507">
                  <c:v>326.17700000000002</c:v>
                </c:pt>
                <c:pt idx="508">
                  <c:v>327.17700000000002</c:v>
                </c:pt>
                <c:pt idx="509">
                  <c:v>328.17699999999996</c:v>
                </c:pt>
                <c:pt idx="510">
                  <c:v>329.17700000000002</c:v>
                </c:pt>
                <c:pt idx="511">
                  <c:v>330.17699999999996</c:v>
                </c:pt>
                <c:pt idx="512">
                  <c:v>331.17700000000002</c:v>
                </c:pt>
                <c:pt idx="513">
                  <c:v>332.17700000000002</c:v>
                </c:pt>
                <c:pt idx="514">
                  <c:v>333.17700000000002</c:v>
                </c:pt>
                <c:pt idx="515">
                  <c:v>334.17700000000002</c:v>
                </c:pt>
                <c:pt idx="516">
                  <c:v>335.17699999999996</c:v>
                </c:pt>
                <c:pt idx="517">
                  <c:v>336.17700000000002</c:v>
                </c:pt>
                <c:pt idx="518">
                  <c:v>337.17699999999996</c:v>
                </c:pt>
                <c:pt idx="519">
                  <c:v>338.17700000000002</c:v>
                </c:pt>
                <c:pt idx="520">
                  <c:v>339.17700000000002</c:v>
                </c:pt>
                <c:pt idx="521">
                  <c:v>340.17699999999996</c:v>
                </c:pt>
                <c:pt idx="522">
                  <c:v>341.17700000000002</c:v>
                </c:pt>
                <c:pt idx="523">
                  <c:v>342.17699999999996</c:v>
                </c:pt>
                <c:pt idx="524">
                  <c:v>343.17700000000002</c:v>
                </c:pt>
                <c:pt idx="525">
                  <c:v>344.17700000000002</c:v>
                </c:pt>
                <c:pt idx="526">
                  <c:v>345.17700000000002</c:v>
                </c:pt>
                <c:pt idx="527">
                  <c:v>346.17700000000002</c:v>
                </c:pt>
                <c:pt idx="528">
                  <c:v>347.17699999999996</c:v>
                </c:pt>
                <c:pt idx="529">
                  <c:v>348.17700000000002</c:v>
                </c:pt>
                <c:pt idx="530">
                  <c:v>349.17699999999996</c:v>
                </c:pt>
                <c:pt idx="531">
                  <c:v>350.17700000000002</c:v>
                </c:pt>
                <c:pt idx="532">
                  <c:v>351.17700000000002</c:v>
                </c:pt>
                <c:pt idx="533">
                  <c:v>352.17699999999996</c:v>
                </c:pt>
                <c:pt idx="534">
                  <c:v>353.17700000000002</c:v>
                </c:pt>
                <c:pt idx="535">
                  <c:v>354.17699999999996</c:v>
                </c:pt>
                <c:pt idx="536">
                  <c:v>355.17700000000002</c:v>
                </c:pt>
                <c:pt idx="537">
                  <c:v>356.17699999999996</c:v>
                </c:pt>
                <c:pt idx="538">
                  <c:v>357.17700000000002</c:v>
                </c:pt>
                <c:pt idx="539">
                  <c:v>358.17700000000002</c:v>
                </c:pt>
                <c:pt idx="540">
                  <c:v>359.17699999999996</c:v>
                </c:pt>
                <c:pt idx="541">
                  <c:v>360.17700000000002</c:v>
                </c:pt>
                <c:pt idx="542">
                  <c:v>361.17699999999996</c:v>
                </c:pt>
                <c:pt idx="543">
                  <c:v>362.17700000000002</c:v>
                </c:pt>
                <c:pt idx="544">
                  <c:v>363.17700000000002</c:v>
                </c:pt>
                <c:pt idx="545">
                  <c:v>364.17700000000002</c:v>
                </c:pt>
                <c:pt idx="546">
                  <c:v>365.17700000000002</c:v>
                </c:pt>
                <c:pt idx="547">
                  <c:v>366.17699999999996</c:v>
                </c:pt>
                <c:pt idx="548">
                  <c:v>367.17700000000002</c:v>
                </c:pt>
                <c:pt idx="549">
                  <c:v>368.17699999999996</c:v>
                </c:pt>
                <c:pt idx="550">
                  <c:v>369.17700000000002</c:v>
                </c:pt>
                <c:pt idx="551">
                  <c:v>370.17700000000002</c:v>
                </c:pt>
                <c:pt idx="552">
                  <c:v>371.17699999999996</c:v>
                </c:pt>
                <c:pt idx="553">
                  <c:v>372.17700000000002</c:v>
                </c:pt>
                <c:pt idx="554">
                  <c:v>373.17699999999996</c:v>
                </c:pt>
                <c:pt idx="555">
                  <c:v>374.17700000000002</c:v>
                </c:pt>
                <c:pt idx="556">
                  <c:v>375.17700000000002</c:v>
                </c:pt>
                <c:pt idx="557">
                  <c:v>376.17700000000002</c:v>
                </c:pt>
                <c:pt idx="558">
                  <c:v>377.17700000000002</c:v>
                </c:pt>
                <c:pt idx="559">
                  <c:v>378.17699999999996</c:v>
                </c:pt>
                <c:pt idx="560">
                  <c:v>379.17700000000002</c:v>
                </c:pt>
                <c:pt idx="561">
                  <c:v>380.17699999999996</c:v>
                </c:pt>
                <c:pt idx="562">
                  <c:v>381.17700000000002</c:v>
                </c:pt>
                <c:pt idx="563">
                  <c:v>382.17700000000002</c:v>
                </c:pt>
                <c:pt idx="564">
                  <c:v>383.17699999999996</c:v>
                </c:pt>
                <c:pt idx="565">
                  <c:v>384.17700000000002</c:v>
                </c:pt>
                <c:pt idx="566">
                  <c:v>385.17699999999996</c:v>
                </c:pt>
                <c:pt idx="567">
                  <c:v>386.17700000000002</c:v>
                </c:pt>
                <c:pt idx="568">
                  <c:v>387.17699999999996</c:v>
                </c:pt>
                <c:pt idx="569">
                  <c:v>388.17700000000002</c:v>
                </c:pt>
                <c:pt idx="570">
                  <c:v>389.17700000000002</c:v>
                </c:pt>
                <c:pt idx="571">
                  <c:v>390.17699999999996</c:v>
                </c:pt>
                <c:pt idx="572">
                  <c:v>391.17700000000002</c:v>
                </c:pt>
                <c:pt idx="573">
                  <c:v>392.17699999999996</c:v>
                </c:pt>
                <c:pt idx="574">
                  <c:v>393.17700000000002</c:v>
                </c:pt>
                <c:pt idx="575">
                  <c:v>394.17700000000002</c:v>
                </c:pt>
                <c:pt idx="576">
                  <c:v>395.17699999999996</c:v>
                </c:pt>
                <c:pt idx="577">
                  <c:v>396.17700000000002</c:v>
                </c:pt>
                <c:pt idx="578">
                  <c:v>397.17699999999996</c:v>
                </c:pt>
                <c:pt idx="579">
                  <c:v>398.17700000000002</c:v>
                </c:pt>
                <c:pt idx="580">
                  <c:v>399.17699999999996</c:v>
                </c:pt>
                <c:pt idx="581">
                  <c:v>400.17700000000002</c:v>
                </c:pt>
                <c:pt idx="582">
                  <c:v>401.17700000000002</c:v>
                </c:pt>
                <c:pt idx="583">
                  <c:v>402.17699999999996</c:v>
                </c:pt>
                <c:pt idx="584">
                  <c:v>403.17700000000002</c:v>
                </c:pt>
                <c:pt idx="585">
                  <c:v>404.17699999999996</c:v>
                </c:pt>
                <c:pt idx="586">
                  <c:v>405.17700000000002</c:v>
                </c:pt>
                <c:pt idx="587">
                  <c:v>406.17700000000002</c:v>
                </c:pt>
                <c:pt idx="588">
                  <c:v>407.17700000000002</c:v>
                </c:pt>
                <c:pt idx="589">
                  <c:v>408.17700000000002</c:v>
                </c:pt>
                <c:pt idx="590">
                  <c:v>409.17699999999996</c:v>
                </c:pt>
                <c:pt idx="591">
                  <c:v>410.17700000000002</c:v>
                </c:pt>
                <c:pt idx="592">
                  <c:v>411.17599999999999</c:v>
                </c:pt>
                <c:pt idx="593">
                  <c:v>412.17600000000004</c:v>
                </c:pt>
                <c:pt idx="594">
                  <c:v>413.17599999999999</c:v>
                </c:pt>
                <c:pt idx="595">
                  <c:v>414.17599999999999</c:v>
                </c:pt>
                <c:pt idx="596">
                  <c:v>415.17599999999999</c:v>
                </c:pt>
                <c:pt idx="597">
                  <c:v>416.17599999999999</c:v>
                </c:pt>
                <c:pt idx="598">
                  <c:v>417.17599999999999</c:v>
                </c:pt>
                <c:pt idx="599">
                  <c:v>418.17599999999999</c:v>
                </c:pt>
                <c:pt idx="600">
                  <c:v>419.17600000000004</c:v>
                </c:pt>
                <c:pt idx="601">
                  <c:v>420.17599999999999</c:v>
                </c:pt>
                <c:pt idx="602">
                  <c:v>421.17599999999999</c:v>
                </c:pt>
                <c:pt idx="603">
                  <c:v>422.17599999999999</c:v>
                </c:pt>
                <c:pt idx="604">
                  <c:v>423.17599999999999</c:v>
                </c:pt>
                <c:pt idx="605">
                  <c:v>424.17600000000004</c:v>
                </c:pt>
                <c:pt idx="606">
                  <c:v>425.17599999999999</c:v>
                </c:pt>
                <c:pt idx="607">
                  <c:v>426.17600000000004</c:v>
                </c:pt>
                <c:pt idx="608">
                  <c:v>427.17599999999999</c:v>
                </c:pt>
                <c:pt idx="609">
                  <c:v>428.17599999999999</c:v>
                </c:pt>
                <c:pt idx="610">
                  <c:v>429.17599999999999</c:v>
                </c:pt>
                <c:pt idx="611">
                  <c:v>430.17599999999999</c:v>
                </c:pt>
                <c:pt idx="612">
                  <c:v>431.17600000000004</c:v>
                </c:pt>
                <c:pt idx="613">
                  <c:v>432.17599999999999</c:v>
                </c:pt>
                <c:pt idx="614">
                  <c:v>433.17599999999999</c:v>
                </c:pt>
                <c:pt idx="615">
                  <c:v>434.17599999999999</c:v>
                </c:pt>
                <c:pt idx="616">
                  <c:v>435.17599999999999</c:v>
                </c:pt>
                <c:pt idx="617">
                  <c:v>436.17599999999999</c:v>
                </c:pt>
                <c:pt idx="618">
                  <c:v>437.17599999999999</c:v>
                </c:pt>
                <c:pt idx="619">
                  <c:v>438.17600000000004</c:v>
                </c:pt>
                <c:pt idx="620">
                  <c:v>439.17599999999999</c:v>
                </c:pt>
                <c:pt idx="621">
                  <c:v>440.17599999999999</c:v>
                </c:pt>
                <c:pt idx="622">
                  <c:v>441.17599999999999</c:v>
                </c:pt>
                <c:pt idx="623">
                  <c:v>442.17599999999999</c:v>
                </c:pt>
                <c:pt idx="624">
                  <c:v>443.17600000000004</c:v>
                </c:pt>
                <c:pt idx="625">
                  <c:v>444.17599999999999</c:v>
                </c:pt>
                <c:pt idx="626">
                  <c:v>445.17599999999999</c:v>
                </c:pt>
                <c:pt idx="627">
                  <c:v>446.17599999999999</c:v>
                </c:pt>
                <c:pt idx="628">
                  <c:v>447.17599999999999</c:v>
                </c:pt>
                <c:pt idx="629">
                  <c:v>448.17599999999999</c:v>
                </c:pt>
                <c:pt idx="630">
                  <c:v>449.17599999999999</c:v>
                </c:pt>
                <c:pt idx="631">
                  <c:v>450.17600000000004</c:v>
                </c:pt>
                <c:pt idx="632">
                  <c:v>451.17599999999999</c:v>
                </c:pt>
                <c:pt idx="633">
                  <c:v>452.17599999999999</c:v>
                </c:pt>
                <c:pt idx="634">
                  <c:v>453.17599999999999</c:v>
                </c:pt>
                <c:pt idx="635">
                  <c:v>454.17599999999999</c:v>
                </c:pt>
                <c:pt idx="636">
                  <c:v>455.17600000000004</c:v>
                </c:pt>
                <c:pt idx="637">
                  <c:v>456.17599999999999</c:v>
                </c:pt>
                <c:pt idx="638">
                  <c:v>457.17600000000004</c:v>
                </c:pt>
                <c:pt idx="639">
                  <c:v>458.17599999999999</c:v>
                </c:pt>
                <c:pt idx="640">
                  <c:v>459.17599999999999</c:v>
                </c:pt>
                <c:pt idx="641">
                  <c:v>460.17599999999999</c:v>
                </c:pt>
                <c:pt idx="642">
                  <c:v>461.17599999999999</c:v>
                </c:pt>
                <c:pt idx="643">
                  <c:v>462.17600000000004</c:v>
                </c:pt>
                <c:pt idx="644">
                  <c:v>463.17599999999999</c:v>
                </c:pt>
                <c:pt idx="645">
                  <c:v>464.17599999999999</c:v>
                </c:pt>
                <c:pt idx="646">
                  <c:v>465.17599999999999</c:v>
                </c:pt>
                <c:pt idx="647">
                  <c:v>466.17599999999999</c:v>
                </c:pt>
                <c:pt idx="648">
                  <c:v>467.17599999999999</c:v>
                </c:pt>
                <c:pt idx="649">
                  <c:v>468.17599999999999</c:v>
                </c:pt>
                <c:pt idx="650">
                  <c:v>469.17600000000004</c:v>
                </c:pt>
                <c:pt idx="651">
                  <c:v>470.17599999999999</c:v>
                </c:pt>
                <c:pt idx="652">
                  <c:v>471.17599999999999</c:v>
                </c:pt>
                <c:pt idx="653">
                  <c:v>472.17599999999999</c:v>
                </c:pt>
                <c:pt idx="654">
                  <c:v>473.17599999999999</c:v>
                </c:pt>
                <c:pt idx="655">
                  <c:v>474.17600000000004</c:v>
                </c:pt>
                <c:pt idx="656">
                  <c:v>475.17599999999999</c:v>
                </c:pt>
                <c:pt idx="657">
                  <c:v>476.17599999999999</c:v>
                </c:pt>
                <c:pt idx="658">
                  <c:v>477.17600000000004</c:v>
                </c:pt>
                <c:pt idx="659">
                  <c:v>478.17599999999999</c:v>
                </c:pt>
                <c:pt idx="660">
                  <c:v>479.17599999999999</c:v>
                </c:pt>
                <c:pt idx="661">
                  <c:v>480.17600000000004</c:v>
                </c:pt>
                <c:pt idx="662">
                  <c:v>481.17600000000004</c:v>
                </c:pt>
                <c:pt idx="663">
                  <c:v>482.17599999999999</c:v>
                </c:pt>
                <c:pt idx="664">
                  <c:v>483.17599999999993</c:v>
                </c:pt>
                <c:pt idx="665">
                  <c:v>484.17600000000004</c:v>
                </c:pt>
                <c:pt idx="666">
                  <c:v>485.17599999999999</c:v>
                </c:pt>
                <c:pt idx="667">
                  <c:v>486.17599999999999</c:v>
                </c:pt>
                <c:pt idx="668">
                  <c:v>487.17600000000004</c:v>
                </c:pt>
                <c:pt idx="669">
                  <c:v>488.17600000000004</c:v>
                </c:pt>
                <c:pt idx="670">
                  <c:v>489.17599999999999</c:v>
                </c:pt>
                <c:pt idx="671">
                  <c:v>490.17599999999993</c:v>
                </c:pt>
                <c:pt idx="672">
                  <c:v>491.17600000000004</c:v>
                </c:pt>
                <c:pt idx="673">
                  <c:v>492.17599999999999</c:v>
                </c:pt>
                <c:pt idx="674">
                  <c:v>493.17599999999999</c:v>
                </c:pt>
                <c:pt idx="675">
                  <c:v>494.17600000000004</c:v>
                </c:pt>
                <c:pt idx="676">
                  <c:v>495.17599999999999</c:v>
                </c:pt>
                <c:pt idx="677">
                  <c:v>496.17599999999999</c:v>
                </c:pt>
                <c:pt idx="678">
                  <c:v>497.17599999999993</c:v>
                </c:pt>
                <c:pt idx="679">
                  <c:v>498.17600000000004</c:v>
                </c:pt>
                <c:pt idx="680">
                  <c:v>499.17599999999999</c:v>
                </c:pt>
                <c:pt idx="681">
                  <c:v>500.17599999999999</c:v>
                </c:pt>
                <c:pt idx="682">
                  <c:v>501.17600000000004</c:v>
                </c:pt>
                <c:pt idx="683">
                  <c:v>502.17599999999999</c:v>
                </c:pt>
                <c:pt idx="684">
                  <c:v>503.17599999999999</c:v>
                </c:pt>
                <c:pt idx="685">
                  <c:v>504.17599999999993</c:v>
                </c:pt>
                <c:pt idx="686">
                  <c:v>505.17600000000004</c:v>
                </c:pt>
                <c:pt idx="687">
                  <c:v>506.17599999999999</c:v>
                </c:pt>
                <c:pt idx="688">
                  <c:v>507.17599999999999</c:v>
                </c:pt>
                <c:pt idx="689">
                  <c:v>508.17500000000001</c:v>
                </c:pt>
                <c:pt idx="690">
                  <c:v>509.17499999999995</c:v>
                </c:pt>
                <c:pt idx="691">
                  <c:v>510.17499999999995</c:v>
                </c:pt>
                <c:pt idx="692">
                  <c:v>511.17500000000001</c:v>
                </c:pt>
                <c:pt idx="693">
                  <c:v>512.17499999999995</c:v>
                </c:pt>
                <c:pt idx="694">
                  <c:v>513.17499999999995</c:v>
                </c:pt>
                <c:pt idx="695">
                  <c:v>514.17500000000007</c:v>
                </c:pt>
                <c:pt idx="696">
                  <c:v>515.17499999999995</c:v>
                </c:pt>
                <c:pt idx="697">
                  <c:v>516.17499999999995</c:v>
                </c:pt>
                <c:pt idx="698">
                  <c:v>517.17500000000007</c:v>
                </c:pt>
                <c:pt idx="699">
                  <c:v>518.17500000000007</c:v>
                </c:pt>
                <c:pt idx="700">
                  <c:v>519.17499999999995</c:v>
                </c:pt>
                <c:pt idx="701">
                  <c:v>520.17499999999995</c:v>
                </c:pt>
                <c:pt idx="702">
                  <c:v>521.17500000000007</c:v>
                </c:pt>
                <c:pt idx="703">
                  <c:v>522.17499999999995</c:v>
                </c:pt>
                <c:pt idx="704">
                  <c:v>523.17499999999995</c:v>
                </c:pt>
                <c:pt idx="705">
                  <c:v>524.17500000000007</c:v>
                </c:pt>
                <c:pt idx="706">
                  <c:v>525.17500000000007</c:v>
                </c:pt>
                <c:pt idx="707">
                  <c:v>526.17499999999995</c:v>
                </c:pt>
                <c:pt idx="708">
                  <c:v>527.17499999999995</c:v>
                </c:pt>
                <c:pt idx="709">
                  <c:v>528.17500000000007</c:v>
                </c:pt>
                <c:pt idx="710">
                  <c:v>529.17499999999995</c:v>
                </c:pt>
                <c:pt idx="711">
                  <c:v>530.17499999999995</c:v>
                </c:pt>
                <c:pt idx="712">
                  <c:v>531.17500000000007</c:v>
                </c:pt>
                <c:pt idx="713">
                  <c:v>532.17500000000007</c:v>
                </c:pt>
                <c:pt idx="714">
                  <c:v>533.17499999999995</c:v>
                </c:pt>
                <c:pt idx="715">
                  <c:v>534.17499999999995</c:v>
                </c:pt>
                <c:pt idx="716">
                  <c:v>535.17500000000007</c:v>
                </c:pt>
                <c:pt idx="717">
                  <c:v>536.17499999999995</c:v>
                </c:pt>
                <c:pt idx="718">
                  <c:v>537.17499999999995</c:v>
                </c:pt>
                <c:pt idx="719">
                  <c:v>538.17500000000007</c:v>
                </c:pt>
                <c:pt idx="720">
                  <c:v>539.17499999999995</c:v>
                </c:pt>
                <c:pt idx="721">
                  <c:v>540.17499999999995</c:v>
                </c:pt>
                <c:pt idx="722">
                  <c:v>541.17499999999995</c:v>
                </c:pt>
                <c:pt idx="723">
                  <c:v>542.17500000000007</c:v>
                </c:pt>
                <c:pt idx="724">
                  <c:v>543.17499999999995</c:v>
                </c:pt>
                <c:pt idx="725">
                  <c:v>544.17499999999995</c:v>
                </c:pt>
                <c:pt idx="726">
                  <c:v>545.17500000000007</c:v>
                </c:pt>
                <c:pt idx="727">
                  <c:v>546.17499999999995</c:v>
                </c:pt>
                <c:pt idx="728">
                  <c:v>547.17499999999995</c:v>
                </c:pt>
                <c:pt idx="729">
                  <c:v>548.17500000000007</c:v>
                </c:pt>
                <c:pt idx="730">
                  <c:v>549.17500000000007</c:v>
                </c:pt>
                <c:pt idx="731">
                  <c:v>550.17499999999995</c:v>
                </c:pt>
                <c:pt idx="732">
                  <c:v>551.17499999999995</c:v>
                </c:pt>
                <c:pt idx="733">
                  <c:v>552.17500000000007</c:v>
                </c:pt>
                <c:pt idx="734">
                  <c:v>553.17499999999995</c:v>
                </c:pt>
                <c:pt idx="735">
                  <c:v>554.17499999999995</c:v>
                </c:pt>
                <c:pt idx="736">
                  <c:v>555.17500000000007</c:v>
                </c:pt>
                <c:pt idx="737">
                  <c:v>556.17500000000007</c:v>
                </c:pt>
                <c:pt idx="738">
                  <c:v>557.17499999999995</c:v>
                </c:pt>
                <c:pt idx="739">
                  <c:v>558.17499999999995</c:v>
                </c:pt>
                <c:pt idx="740">
                  <c:v>559.17500000000007</c:v>
                </c:pt>
                <c:pt idx="741">
                  <c:v>560.17499999999995</c:v>
                </c:pt>
                <c:pt idx="742">
                  <c:v>561.17499999999995</c:v>
                </c:pt>
                <c:pt idx="743">
                  <c:v>562.17500000000007</c:v>
                </c:pt>
                <c:pt idx="744">
                  <c:v>563.17500000000007</c:v>
                </c:pt>
                <c:pt idx="745">
                  <c:v>564.17499999999995</c:v>
                </c:pt>
                <c:pt idx="746">
                  <c:v>565.17499999999995</c:v>
                </c:pt>
                <c:pt idx="747">
                  <c:v>566.17500000000007</c:v>
                </c:pt>
                <c:pt idx="748">
                  <c:v>567.17499999999995</c:v>
                </c:pt>
                <c:pt idx="749">
                  <c:v>568.17499999999995</c:v>
                </c:pt>
                <c:pt idx="750">
                  <c:v>569.17500000000007</c:v>
                </c:pt>
                <c:pt idx="751">
                  <c:v>570.17499999999995</c:v>
                </c:pt>
                <c:pt idx="752">
                  <c:v>571.17499999999995</c:v>
                </c:pt>
                <c:pt idx="753">
                  <c:v>572.17500000000007</c:v>
                </c:pt>
                <c:pt idx="754">
                  <c:v>573.17500000000007</c:v>
                </c:pt>
                <c:pt idx="755">
                  <c:v>574.17499999999995</c:v>
                </c:pt>
                <c:pt idx="756">
                  <c:v>575.17499999999995</c:v>
                </c:pt>
                <c:pt idx="757">
                  <c:v>576.17500000000007</c:v>
                </c:pt>
                <c:pt idx="758">
                  <c:v>577.17499999999995</c:v>
                </c:pt>
                <c:pt idx="759">
                  <c:v>578.17499999999995</c:v>
                </c:pt>
                <c:pt idx="760">
                  <c:v>579.17500000000007</c:v>
                </c:pt>
                <c:pt idx="761">
                  <c:v>580.17500000000007</c:v>
                </c:pt>
                <c:pt idx="762">
                  <c:v>581.17499999999995</c:v>
                </c:pt>
                <c:pt idx="763">
                  <c:v>582.17499999999995</c:v>
                </c:pt>
                <c:pt idx="764">
                  <c:v>583.17500000000007</c:v>
                </c:pt>
                <c:pt idx="765">
                  <c:v>584.17499999999995</c:v>
                </c:pt>
                <c:pt idx="766">
                  <c:v>585.17499999999995</c:v>
                </c:pt>
                <c:pt idx="767">
                  <c:v>586.17500000000007</c:v>
                </c:pt>
                <c:pt idx="768">
                  <c:v>587.17500000000007</c:v>
                </c:pt>
                <c:pt idx="769">
                  <c:v>588.17499999999995</c:v>
                </c:pt>
                <c:pt idx="770">
                  <c:v>589.17499999999995</c:v>
                </c:pt>
                <c:pt idx="771">
                  <c:v>590.17500000000007</c:v>
                </c:pt>
                <c:pt idx="772">
                  <c:v>591.17499999999995</c:v>
                </c:pt>
                <c:pt idx="773">
                  <c:v>592.17499999999995</c:v>
                </c:pt>
                <c:pt idx="774">
                  <c:v>593.17500000000007</c:v>
                </c:pt>
                <c:pt idx="775">
                  <c:v>594.17500000000007</c:v>
                </c:pt>
                <c:pt idx="776">
                  <c:v>595.17499999999995</c:v>
                </c:pt>
                <c:pt idx="777">
                  <c:v>596.17499999999995</c:v>
                </c:pt>
                <c:pt idx="778">
                  <c:v>597.17500000000007</c:v>
                </c:pt>
                <c:pt idx="779">
                  <c:v>598.17499999999995</c:v>
                </c:pt>
                <c:pt idx="780">
                  <c:v>599.17499999999995</c:v>
                </c:pt>
                <c:pt idx="781">
                  <c:v>600.17500000000007</c:v>
                </c:pt>
                <c:pt idx="782">
                  <c:v>601.17499999999995</c:v>
                </c:pt>
                <c:pt idx="783">
                  <c:v>602.17399999999998</c:v>
                </c:pt>
                <c:pt idx="784">
                  <c:v>603.17399999999998</c:v>
                </c:pt>
                <c:pt idx="785">
                  <c:v>604.17399999999998</c:v>
                </c:pt>
                <c:pt idx="786">
                  <c:v>605.17399999999998</c:v>
                </c:pt>
                <c:pt idx="787">
                  <c:v>606.17400000000009</c:v>
                </c:pt>
                <c:pt idx="788">
                  <c:v>607.17399999999998</c:v>
                </c:pt>
                <c:pt idx="789">
                  <c:v>608.17399999999998</c:v>
                </c:pt>
                <c:pt idx="790">
                  <c:v>609.17400000000009</c:v>
                </c:pt>
                <c:pt idx="791">
                  <c:v>610.17399999999998</c:v>
                </c:pt>
                <c:pt idx="792">
                  <c:v>611.17399999999998</c:v>
                </c:pt>
                <c:pt idx="793">
                  <c:v>612.17399999999998</c:v>
                </c:pt>
                <c:pt idx="794">
                  <c:v>613.17400000000009</c:v>
                </c:pt>
                <c:pt idx="795">
                  <c:v>614.17399999999998</c:v>
                </c:pt>
                <c:pt idx="796">
                  <c:v>615.17399999999998</c:v>
                </c:pt>
                <c:pt idx="797">
                  <c:v>616.17400000000009</c:v>
                </c:pt>
                <c:pt idx="798">
                  <c:v>617.17399999999998</c:v>
                </c:pt>
                <c:pt idx="799">
                  <c:v>618.17399999999998</c:v>
                </c:pt>
                <c:pt idx="800">
                  <c:v>619.17399999999998</c:v>
                </c:pt>
                <c:pt idx="801">
                  <c:v>620.17399999999998</c:v>
                </c:pt>
                <c:pt idx="802">
                  <c:v>621.17399999999998</c:v>
                </c:pt>
                <c:pt idx="803">
                  <c:v>622.17399999999998</c:v>
                </c:pt>
                <c:pt idx="804">
                  <c:v>623.17400000000009</c:v>
                </c:pt>
                <c:pt idx="805">
                  <c:v>624.17399999999998</c:v>
                </c:pt>
                <c:pt idx="806">
                  <c:v>625.17399999999998</c:v>
                </c:pt>
                <c:pt idx="807">
                  <c:v>626.17399999999998</c:v>
                </c:pt>
                <c:pt idx="808">
                  <c:v>627.17399999999998</c:v>
                </c:pt>
                <c:pt idx="809">
                  <c:v>628.17399999999998</c:v>
                </c:pt>
                <c:pt idx="810">
                  <c:v>629.17399999999998</c:v>
                </c:pt>
                <c:pt idx="811">
                  <c:v>630.17400000000009</c:v>
                </c:pt>
                <c:pt idx="812">
                  <c:v>631.17399999999998</c:v>
                </c:pt>
                <c:pt idx="813">
                  <c:v>632.17399999999998</c:v>
                </c:pt>
                <c:pt idx="814">
                  <c:v>633.17399999999998</c:v>
                </c:pt>
                <c:pt idx="815">
                  <c:v>634.17399999999998</c:v>
                </c:pt>
                <c:pt idx="816">
                  <c:v>635.17399999999998</c:v>
                </c:pt>
                <c:pt idx="817">
                  <c:v>636.17399999999998</c:v>
                </c:pt>
                <c:pt idx="818">
                  <c:v>637.17400000000009</c:v>
                </c:pt>
                <c:pt idx="819">
                  <c:v>638.17399999999998</c:v>
                </c:pt>
                <c:pt idx="820">
                  <c:v>639.17399999999998</c:v>
                </c:pt>
                <c:pt idx="821">
                  <c:v>640.17400000000009</c:v>
                </c:pt>
                <c:pt idx="822">
                  <c:v>641.17399999999998</c:v>
                </c:pt>
                <c:pt idx="823">
                  <c:v>642.17399999999998</c:v>
                </c:pt>
                <c:pt idx="824">
                  <c:v>643.17399999999998</c:v>
                </c:pt>
                <c:pt idx="825">
                  <c:v>644.17399999999998</c:v>
                </c:pt>
                <c:pt idx="826">
                  <c:v>645.17399999999998</c:v>
                </c:pt>
                <c:pt idx="827">
                  <c:v>646.17399999999998</c:v>
                </c:pt>
                <c:pt idx="828">
                  <c:v>647.17400000000009</c:v>
                </c:pt>
                <c:pt idx="829">
                  <c:v>648.17399999999998</c:v>
                </c:pt>
                <c:pt idx="830">
                  <c:v>649.17399999999998</c:v>
                </c:pt>
                <c:pt idx="831">
                  <c:v>650.17399999999998</c:v>
                </c:pt>
                <c:pt idx="832">
                  <c:v>651.17399999999998</c:v>
                </c:pt>
                <c:pt idx="833">
                  <c:v>652.17399999999998</c:v>
                </c:pt>
                <c:pt idx="834">
                  <c:v>653.17399999999998</c:v>
                </c:pt>
                <c:pt idx="835">
                  <c:v>654.17400000000009</c:v>
                </c:pt>
                <c:pt idx="836">
                  <c:v>655.17399999999998</c:v>
                </c:pt>
                <c:pt idx="837">
                  <c:v>656.17399999999998</c:v>
                </c:pt>
                <c:pt idx="838">
                  <c:v>657.17399999999998</c:v>
                </c:pt>
                <c:pt idx="839">
                  <c:v>658.17399999999998</c:v>
                </c:pt>
                <c:pt idx="840">
                  <c:v>659.17399999999998</c:v>
                </c:pt>
                <c:pt idx="841">
                  <c:v>660.17399999999998</c:v>
                </c:pt>
                <c:pt idx="842">
                  <c:v>661.17400000000009</c:v>
                </c:pt>
                <c:pt idx="843">
                  <c:v>662.17399999999998</c:v>
                </c:pt>
                <c:pt idx="844">
                  <c:v>663.17399999999998</c:v>
                </c:pt>
                <c:pt idx="845">
                  <c:v>664.17399999999998</c:v>
                </c:pt>
                <c:pt idx="846">
                  <c:v>665.17399999999998</c:v>
                </c:pt>
                <c:pt idx="847">
                  <c:v>666.17399999999998</c:v>
                </c:pt>
                <c:pt idx="848">
                  <c:v>667.17399999999998</c:v>
                </c:pt>
                <c:pt idx="849">
                  <c:v>668.17400000000009</c:v>
                </c:pt>
                <c:pt idx="850">
                  <c:v>669.17399999999998</c:v>
                </c:pt>
                <c:pt idx="851">
                  <c:v>670.17399999999998</c:v>
                </c:pt>
                <c:pt idx="852">
                  <c:v>671.17400000000009</c:v>
                </c:pt>
                <c:pt idx="853">
                  <c:v>672.17399999999998</c:v>
                </c:pt>
                <c:pt idx="854">
                  <c:v>673.17399999999998</c:v>
                </c:pt>
                <c:pt idx="855">
                  <c:v>674.17399999999998</c:v>
                </c:pt>
                <c:pt idx="856">
                  <c:v>675.17399999999998</c:v>
                </c:pt>
                <c:pt idx="857">
                  <c:v>676.17399999999998</c:v>
                </c:pt>
                <c:pt idx="858">
                  <c:v>677.17399999999998</c:v>
                </c:pt>
                <c:pt idx="859">
                  <c:v>678.17400000000009</c:v>
                </c:pt>
                <c:pt idx="860">
                  <c:v>679.17399999999998</c:v>
                </c:pt>
                <c:pt idx="861">
                  <c:v>680.17399999999998</c:v>
                </c:pt>
                <c:pt idx="862">
                  <c:v>681.17399999999998</c:v>
                </c:pt>
                <c:pt idx="863">
                  <c:v>682.17399999999998</c:v>
                </c:pt>
                <c:pt idx="864">
                  <c:v>683.17399999999998</c:v>
                </c:pt>
                <c:pt idx="865">
                  <c:v>684.17399999999998</c:v>
                </c:pt>
                <c:pt idx="866">
                  <c:v>685.17400000000009</c:v>
                </c:pt>
                <c:pt idx="867">
                  <c:v>686.17399999999998</c:v>
                </c:pt>
                <c:pt idx="868">
                  <c:v>687.17399999999998</c:v>
                </c:pt>
                <c:pt idx="869">
                  <c:v>688.17399999999998</c:v>
                </c:pt>
                <c:pt idx="870">
                  <c:v>689.17399999999998</c:v>
                </c:pt>
                <c:pt idx="871">
                  <c:v>690.17399999999998</c:v>
                </c:pt>
                <c:pt idx="872">
                  <c:v>691.17399999999998</c:v>
                </c:pt>
                <c:pt idx="873">
                  <c:v>692.17400000000009</c:v>
                </c:pt>
                <c:pt idx="874">
                  <c:v>693.17399999999998</c:v>
                </c:pt>
                <c:pt idx="875">
                  <c:v>694.17399999999998</c:v>
                </c:pt>
                <c:pt idx="876">
                  <c:v>695.17399999999998</c:v>
                </c:pt>
                <c:pt idx="877">
                  <c:v>696.17399999999998</c:v>
                </c:pt>
                <c:pt idx="878">
                  <c:v>697.173</c:v>
                </c:pt>
                <c:pt idx="879">
                  <c:v>698.173</c:v>
                </c:pt>
                <c:pt idx="880">
                  <c:v>699.173</c:v>
                </c:pt>
                <c:pt idx="881">
                  <c:v>700.173</c:v>
                </c:pt>
                <c:pt idx="882">
                  <c:v>701.173</c:v>
                </c:pt>
                <c:pt idx="883">
                  <c:v>702.173</c:v>
                </c:pt>
                <c:pt idx="884">
                  <c:v>703.173</c:v>
                </c:pt>
                <c:pt idx="885">
                  <c:v>704.173</c:v>
                </c:pt>
                <c:pt idx="886">
                  <c:v>705.173</c:v>
                </c:pt>
                <c:pt idx="887">
                  <c:v>706.173</c:v>
                </c:pt>
                <c:pt idx="888">
                  <c:v>707.173</c:v>
                </c:pt>
                <c:pt idx="889">
                  <c:v>708.173</c:v>
                </c:pt>
                <c:pt idx="890">
                  <c:v>709.173</c:v>
                </c:pt>
                <c:pt idx="891">
                  <c:v>710.173</c:v>
                </c:pt>
                <c:pt idx="892">
                  <c:v>711.173</c:v>
                </c:pt>
                <c:pt idx="893">
                  <c:v>712.173</c:v>
                </c:pt>
                <c:pt idx="894">
                  <c:v>713.173</c:v>
                </c:pt>
                <c:pt idx="895">
                  <c:v>714.173</c:v>
                </c:pt>
                <c:pt idx="896">
                  <c:v>715.173</c:v>
                </c:pt>
                <c:pt idx="897">
                  <c:v>716.173</c:v>
                </c:pt>
                <c:pt idx="898">
                  <c:v>717.173</c:v>
                </c:pt>
                <c:pt idx="899">
                  <c:v>718.173</c:v>
                </c:pt>
                <c:pt idx="900">
                  <c:v>719.173</c:v>
                </c:pt>
                <c:pt idx="901">
                  <c:v>720.173</c:v>
                </c:pt>
                <c:pt idx="902">
                  <c:v>721.173</c:v>
                </c:pt>
                <c:pt idx="903">
                  <c:v>722.173</c:v>
                </c:pt>
                <c:pt idx="904">
                  <c:v>723.173</c:v>
                </c:pt>
                <c:pt idx="905">
                  <c:v>724.173</c:v>
                </c:pt>
                <c:pt idx="906">
                  <c:v>725.173</c:v>
                </c:pt>
                <c:pt idx="907">
                  <c:v>726.173</c:v>
                </c:pt>
                <c:pt idx="908">
                  <c:v>727.173</c:v>
                </c:pt>
                <c:pt idx="909">
                  <c:v>728.173</c:v>
                </c:pt>
                <c:pt idx="910">
                  <c:v>729.173</c:v>
                </c:pt>
                <c:pt idx="911">
                  <c:v>730.173</c:v>
                </c:pt>
                <c:pt idx="912">
                  <c:v>731.173</c:v>
                </c:pt>
                <c:pt idx="913">
                  <c:v>732.173</c:v>
                </c:pt>
                <c:pt idx="914">
                  <c:v>733.173</c:v>
                </c:pt>
                <c:pt idx="915">
                  <c:v>734.173</c:v>
                </c:pt>
                <c:pt idx="916">
                  <c:v>735.173</c:v>
                </c:pt>
                <c:pt idx="917">
                  <c:v>736.173</c:v>
                </c:pt>
                <c:pt idx="918">
                  <c:v>737.173</c:v>
                </c:pt>
                <c:pt idx="919">
                  <c:v>738.173</c:v>
                </c:pt>
                <c:pt idx="920">
                  <c:v>739.173</c:v>
                </c:pt>
                <c:pt idx="921">
                  <c:v>740.173</c:v>
                </c:pt>
                <c:pt idx="922">
                  <c:v>741.173</c:v>
                </c:pt>
                <c:pt idx="923">
                  <c:v>742.173</c:v>
                </c:pt>
                <c:pt idx="924">
                  <c:v>743.173</c:v>
                </c:pt>
                <c:pt idx="925">
                  <c:v>744.173</c:v>
                </c:pt>
                <c:pt idx="926">
                  <c:v>745.173</c:v>
                </c:pt>
                <c:pt idx="927">
                  <c:v>746.173</c:v>
                </c:pt>
                <c:pt idx="928">
                  <c:v>747.173</c:v>
                </c:pt>
                <c:pt idx="929">
                  <c:v>748.173</c:v>
                </c:pt>
                <c:pt idx="930">
                  <c:v>749.173</c:v>
                </c:pt>
                <c:pt idx="931">
                  <c:v>750.173</c:v>
                </c:pt>
                <c:pt idx="932">
                  <c:v>751.173</c:v>
                </c:pt>
                <c:pt idx="933">
                  <c:v>752.173</c:v>
                </c:pt>
                <c:pt idx="934">
                  <c:v>753.173</c:v>
                </c:pt>
                <c:pt idx="935">
                  <c:v>754.173</c:v>
                </c:pt>
                <c:pt idx="936">
                  <c:v>755.173</c:v>
                </c:pt>
                <c:pt idx="937">
                  <c:v>756.173</c:v>
                </c:pt>
                <c:pt idx="938">
                  <c:v>757.173</c:v>
                </c:pt>
                <c:pt idx="939">
                  <c:v>758.173</c:v>
                </c:pt>
                <c:pt idx="940">
                  <c:v>759.173</c:v>
                </c:pt>
                <c:pt idx="941">
                  <c:v>760.173</c:v>
                </c:pt>
                <c:pt idx="942">
                  <c:v>761.173</c:v>
                </c:pt>
                <c:pt idx="943">
                  <c:v>762.173</c:v>
                </c:pt>
                <c:pt idx="944">
                  <c:v>763.173</c:v>
                </c:pt>
                <c:pt idx="945">
                  <c:v>764.173</c:v>
                </c:pt>
                <c:pt idx="946">
                  <c:v>765.173</c:v>
                </c:pt>
                <c:pt idx="947">
                  <c:v>766.173</c:v>
                </c:pt>
                <c:pt idx="948">
                  <c:v>767.173</c:v>
                </c:pt>
                <c:pt idx="949">
                  <c:v>768.173</c:v>
                </c:pt>
                <c:pt idx="950">
                  <c:v>769.173</c:v>
                </c:pt>
                <c:pt idx="951">
                  <c:v>770.173</c:v>
                </c:pt>
                <c:pt idx="952">
                  <c:v>771.173</c:v>
                </c:pt>
                <c:pt idx="953">
                  <c:v>772.173</c:v>
                </c:pt>
                <c:pt idx="954">
                  <c:v>773.173</c:v>
                </c:pt>
                <c:pt idx="955">
                  <c:v>774.173</c:v>
                </c:pt>
                <c:pt idx="956">
                  <c:v>775.173</c:v>
                </c:pt>
                <c:pt idx="957">
                  <c:v>776.173</c:v>
                </c:pt>
                <c:pt idx="958">
                  <c:v>777.173</c:v>
                </c:pt>
                <c:pt idx="959">
                  <c:v>778.173</c:v>
                </c:pt>
                <c:pt idx="960">
                  <c:v>779.173</c:v>
                </c:pt>
                <c:pt idx="961">
                  <c:v>780.173</c:v>
                </c:pt>
                <c:pt idx="962">
                  <c:v>781.173</c:v>
                </c:pt>
                <c:pt idx="963">
                  <c:v>782.173</c:v>
                </c:pt>
                <c:pt idx="964">
                  <c:v>783.173</c:v>
                </c:pt>
                <c:pt idx="965">
                  <c:v>784.173</c:v>
                </c:pt>
                <c:pt idx="966">
                  <c:v>785.173</c:v>
                </c:pt>
                <c:pt idx="967">
                  <c:v>786.173</c:v>
                </c:pt>
                <c:pt idx="968">
                  <c:v>787.173</c:v>
                </c:pt>
                <c:pt idx="969">
                  <c:v>788.173</c:v>
                </c:pt>
                <c:pt idx="970">
                  <c:v>789.173</c:v>
                </c:pt>
                <c:pt idx="971">
                  <c:v>790.173</c:v>
                </c:pt>
                <c:pt idx="972">
                  <c:v>791.173</c:v>
                </c:pt>
                <c:pt idx="973">
                  <c:v>792.17200000000003</c:v>
                </c:pt>
                <c:pt idx="974">
                  <c:v>793.17199999999991</c:v>
                </c:pt>
                <c:pt idx="975">
                  <c:v>794.17200000000003</c:v>
                </c:pt>
                <c:pt idx="976">
                  <c:v>795.17200000000003</c:v>
                </c:pt>
                <c:pt idx="977">
                  <c:v>796.17199999999991</c:v>
                </c:pt>
                <c:pt idx="978">
                  <c:v>797.17200000000003</c:v>
                </c:pt>
                <c:pt idx="979">
                  <c:v>798.17200000000003</c:v>
                </c:pt>
                <c:pt idx="980">
                  <c:v>799.17200000000003</c:v>
                </c:pt>
                <c:pt idx="981">
                  <c:v>800.17200000000003</c:v>
                </c:pt>
                <c:pt idx="982">
                  <c:v>801.17200000000003</c:v>
                </c:pt>
                <c:pt idx="983">
                  <c:v>802.17200000000003</c:v>
                </c:pt>
                <c:pt idx="984">
                  <c:v>803.17199999999991</c:v>
                </c:pt>
                <c:pt idx="985">
                  <c:v>804.17200000000003</c:v>
                </c:pt>
                <c:pt idx="986">
                  <c:v>805.17200000000003</c:v>
                </c:pt>
                <c:pt idx="987">
                  <c:v>806.17200000000003</c:v>
                </c:pt>
                <c:pt idx="988">
                  <c:v>807.17200000000003</c:v>
                </c:pt>
                <c:pt idx="989">
                  <c:v>808.17200000000003</c:v>
                </c:pt>
                <c:pt idx="990">
                  <c:v>809.17200000000003</c:v>
                </c:pt>
                <c:pt idx="991">
                  <c:v>810.17199999999991</c:v>
                </c:pt>
                <c:pt idx="992">
                  <c:v>811.17200000000003</c:v>
                </c:pt>
                <c:pt idx="993">
                  <c:v>812.17200000000003</c:v>
                </c:pt>
                <c:pt idx="994">
                  <c:v>813.17200000000003</c:v>
                </c:pt>
                <c:pt idx="995">
                  <c:v>814.17200000000003</c:v>
                </c:pt>
                <c:pt idx="996">
                  <c:v>815.17200000000003</c:v>
                </c:pt>
                <c:pt idx="997">
                  <c:v>816.17200000000003</c:v>
                </c:pt>
                <c:pt idx="998">
                  <c:v>817.17199999999991</c:v>
                </c:pt>
              </c:numCache>
            </c:numRef>
          </c:xVal>
          <c:yVal>
            <c:numRef>
              <c:f>'Voltage Wfms Data'!$C$5:$C$1003</c:f>
              <c:numCache>
                <c:formatCode>General</c:formatCode>
                <c:ptCount val="999"/>
                <c:pt idx="0">
                  <c:v>1.4937549999999999</c:v>
                </c:pt>
                <c:pt idx="1">
                  <c:v>1.6107050000000001</c:v>
                </c:pt>
                <c:pt idx="2">
                  <c:v>1.3668720000000001</c:v>
                </c:pt>
                <c:pt idx="3">
                  <c:v>0.76419550000000003</c:v>
                </c:pt>
                <c:pt idx="4">
                  <c:v>-3.9341910000000001E-2</c:v>
                </c:pt>
                <c:pt idx="5">
                  <c:v>-0.3865516</c:v>
                </c:pt>
                <c:pt idx="6">
                  <c:v>0.68926609999999999</c:v>
                </c:pt>
                <c:pt idx="7">
                  <c:v>2.422838</c:v>
                </c:pt>
                <c:pt idx="8">
                  <c:v>2.2264200000000001</c:v>
                </c:pt>
                <c:pt idx="9">
                  <c:v>-3.024077E-2</c:v>
                </c:pt>
                <c:pt idx="10">
                  <c:v>-0.91734979999999999</c:v>
                </c:pt>
                <c:pt idx="11">
                  <c:v>0.1048081</c:v>
                </c:pt>
                <c:pt idx="12">
                  <c:v>0.15378310000000001</c:v>
                </c:pt>
                <c:pt idx="13">
                  <c:v>-1.0977600000000001</c:v>
                </c:pt>
                <c:pt idx="14">
                  <c:v>-1.5096080000000001</c:v>
                </c:pt>
                <c:pt idx="15">
                  <c:v>-0.81935279999999999</c:v>
                </c:pt>
                <c:pt idx="16">
                  <c:v>-0.61553150000000001</c:v>
                </c:pt>
                <c:pt idx="17">
                  <c:v>-0.70428849999999998</c:v>
                </c:pt>
                <c:pt idx="18">
                  <c:v>-0.29840879999999997</c:v>
                </c:pt>
                <c:pt idx="19">
                  <c:v>-0.12570529999999999</c:v>
                </c:pt>
                <c:pt idx="20">
                  <c:v>-0.27646609999999999</c:v>
                </c:pt>
                <c:pt idx="21">
                  <c:v>0.2064096</c:v>
                </c:pt>
                <c:pt idx="22">
                  <c:v>1.1626000000000001</c:v>
                </c:pt>
                <c:pt idx="23">
                  <c:v>1.246732</c:v>
                </c:pt>
                <c:pt idx="24">
                  <c:v>0.45588600000000001</c:v>
                </c:pt>
                <c:pt idx="25">
                  <c:v>0.24783289999999999</c:v>
                </c:pt>
                <c:pt idx="26">
                  <c:v>0.77710559999999995</c:v>
                </c:pt>
                <c:pt idx="27">
                  <c:v>1.1410549999999999</c:v>
                </c:pt>
                <c:pt idx="28">
                  <c:v>0.9526346</c:v>
                </c:pt>
                <c:pt idx="29">
                  <c:v>0.22603500000000001</c:v>
                </c:pt>
                <c:pt idx="30">
                  <c:v>-0.23578250000000001</c:v>
                </c:pt>
                <c:pt idx="31">
                  <c:v>-5.1920470000000003E-2</c:v>
                </c:pt>
                <c:pt idx="32">
                  <c:v>-0.22479450000000001</c:v>
                </c:pt>
                <c:pt idx="33">
                  <c:v>-0.80106160000000004</c:v>
                </c:pt>
                <c:pt idx="34">
                  <c:v>-0.50155490000000003</c:v>
                </c:pt>
                <c:pt idx="35">
                  <c:v>0.21406849999999999</c:v>
                </c:pt>
                <c:pt idx="36">
                  <c:v>1.6722040000000001E-2</c:v>
                </c:pt>
                <c:pt idx="37">
                  <c:v>-0.13348260000000001</c:v>
                </c:pt>
                <c:pt idx="38">
                  <c:v>0.61997279999999999</c:v>
                </c:pt>
                <c:pt idx="39">
                  <c:v>1.1162339999999999</c:v>
                </c:pt>
                <c:pt idx="40">
                  <c:v>0.59194049999999998</c:v>
                </c:pt>
                <c:pt idx="41">
                  <c:v>-7.6694509999999994E-2</c:v>
                </c:pt>
                <c:pt idx="42">
                  <c:v>-0.25948280000000001</c:v>
                </c:pt>
                <c:pt idx="43">
                  <c:v>-0.19387799999999999</c:v>
                </c:pt>
                <c:pt idx="44">
                  <c:v>0.2497296</c:v>
                </c:pt>
                <c:pt idx="45">
                  <c:v>0.4977258</c:v>
                </c:pt>
                <c:pt idx="46">
                  <c:v>2.9179429999999999E-2</c:v>
                </c:pt>
                <c:pt idx="47">
                  <c:v>-0.2466766</c:v>
                </c:pt>
                <c:pt idx="48">
                  <c:v>-9.0337059999999997E-2</c:v>
                </c:pt>
                <c:pt idx="49">
                  <c:v>-0.13132289999999999</c:v>
                </c:pt>
                <c:pt idx="50">
                  <c:v>-0.18079400000000001</c:v>
                </c:pt>
                <c:pt idx="51">
                  <c:v>5.3968330000000002E-2</c:v>
                </c:pt>
                <c:pt idx="52">
                  <c:v>0.2241929</c:v>
                </c:pt>
                <c:pt idx="53">
                  <c:v>0.24996689999999999</c:v>
                </c:pt>
                <c:pt idx="54">
                  <c:v>-0.2356676</c:v>
                </c:pt>
                <c:pt idx="55">
                  <c:v>-1.387527</c:v>
                </c:pt>
                <c:pt idx="56">
                  <c:v>-1.843029</c:v>
                </c:pt>
                <c:pt idx="57">
                  <c:v>-1.2125760000000001</c:v>
                </c:pt>
                <c:pt idx="58">
                  <c:v>-0.42457669999999997</c:v>
                </c:pt>
                <c:pt idx="59">
                  <c:v>0.56904109999999997</c:v>
                </c:pt>
                <c:pt idx="60">
                  <c:v>1.7996529999999999</c:v>
                </c:pt>
                <c:pt idx="61">
                  <c:v>2.1743399999999999</c:v>
                </c:pt>
                <c:pt idx="62">
                  <c:v>1.3580129999999999</c:v>
                </c:pt>
                <c:pt idx="63">
                  <c:v>0.79839130000000003</c:v>
                </c:pt>
                <c:pt idx="64">
                  <c:v>0.87766659999999996</c:v>
                </c:pt>
                <c:pt idx="65">
                  <c:v>0.70827309999999999</c:v>
                </c:pt>
                <c:pt idx="66">
                  <c:v>0.2993769</c:v>
                </c:pt>
                <c:pt idx="67">
                  <c:v>-0.53716459999999999</c:v>
                </c:pt>
                <c:pt idx="68">
                  <c:v>-1.5639670000000001</c:v>
                </c:pt>
                <c:pt idx="69">
                  <c:v>-1.487676</c:v>
                </c:pt>
                <c:pt idx="70">
                  <c:v>-0.28980689999999998</c:v>
                </c:pt>
                <c:pt idx="71">
                  <c:v>0.5230667</c:v>
                </c:pt>
                <c:pt idx="72">
                  <c:v>6.4053529999999997E-2</c:v>
                </c:pt>
                <c:pt idx="73">
                  <c:v>-0.54223500000000002</c:v>
                </c:pt>
                <c:pt idx="74">
                  <c:v>-0.1158501</c:v>
                </c:pt>
                <c:pt idx="75">
                  <c:v>0.44865759999999999</c:v>
                </c:pt>
                <c:pt idx="76">
                  <c:v>0.39204870000000003</c:v>
                </c:pt>
                <c:pt idx="77">
                  <c:v>0.28971799999999998</c:v>
                </c:pt>
                <c:pt idx="78">
                  <c:v>0.1562181</c:v>
                </c:pt>
                <c:pt idx="79">
                  <c:v>-0.25155040000000001</c:v>
                </c:pt>
                <c:pt idx="80">
                  <c:v>-0.64875340000000004</c:v>
                </c:pt>
                <c:pt idx="81">
                  <c:v>-0.1493902</c:v>
                </c:pt>
                <c:pt idx="82">
                  <c:v>1.104185</c:v>
                </c:pt>
                <c:pt idx="83">
                  <c:v>0.86314440000000003</c:v>
                </c:pt>
                <c:pt idx="84">
                  <c:v>-0.61369439999999997</c:v>
                </c:pt>
                <c:pt idx="85">
                  <c:v>-0.6031282</c:v>
                </c:pt>
                <c:pt idx="86">
                  <c:v>0.6329226</c:v>
                </c:pt>
                <c:pt idx="87">
                  <c:v>0.65191730000000003</c:v>
                </c:pt>
                <c:pt idx="88">
                  <c:v>-0.57018809999999998</c:v>
                </c:pt>
                <c:pt idx="89">
                  <c:v>-0.97939880000000001</c:v>
                </c:pt>
                <c:pt idx="90">
                  <c:v>-0.57460619999999996</c:v>
                </c:pt>
                <c:pt idx="91">
                  <c:v>-0.96760710000000005</c:v>
                </c:pt>
                <c:pt idx="92">
                  <c:v>-1.813852</c:v>
                </c:pt>
                <c:pt idx="93">
                  <c:v>-1.3507039999999999</c:v>
                </c:pt>
                <c:pt idx="94">
                  <c:v>-0.17384069999999999</c:v>
                </c:pt>
                <c:pt idx="95">
                  <c:v>-0.2321463</c:v>
                </c:pt>
                <c:pt idx="96">
                  <c:v>-0.68020020000000003</c:v>
                </c:pt>
                <c:pt idx="97">
                  <c:v>-0.23416580000000001</c:v>
                </c:pt>
                <c:pt idx="98">
                  <c:v>-0.19715150000000001</c:v>
                </c:pt>
                <c:pt idx="99">
                  <c:v>-0.40989530000000002</c:v>
                </c:pt>
                <c:pt idx="100">
                  <c:v>0.53731019999999996</c:v>
                </c:pt>
                <c:pt idx="101">
                  <c:v>0.98781739999999996</c:v>
                </c:pt>
                <c:pt idx="102">
                  <c:v>0.1035643</c:v>
                </c:pt>
                <c:pt idx="103">
                  <c:v>-7.8334020000000004E-2</c:v>
                </c:pt>
                <c:pt idx="104">
                  <c:v>0.58499219999999996</c:v>
                </c:pt>
                <c:pt idx="105">
                  <c:v>0.6978645</c:v>
                </c:pt>
                <c:pt idx="106">
                  <c:v>0.61712679999999998</c:v>
                </c:pt>
                <c:pt idx="107">
                  <c:v>0.40456059999999999</c:v>
                </c:pt>
                <c:pt idx="108">
                  <c:v>-0.67568810000000001</c:v>
                </c:pt>
                <c:pt idx="109">
                  <c:v>-1.22942</c:v>
                </c:pt>
                <c:pt idx="110">
                  <c:v>-0.5345837</c:v>
                </c:pt>
                <c:pt idx="111">
                  <c:v>-0.19390399999999999</c:v>
                </c:pt>
                <c:pt idx="112">
                  <c:v>-0.65151840000000005</c:v>
                </c:pt>
                <c:pt idx="113">
                  <c:v>-0.65949219999999997</c:v>
                </c:pt>
                <c:pt idx="114">
                  <c:v>-0.31383240000000001</c:v>
                </c:pt>
                <c:pt idx="115">
                  <c:v>-1.22197</c:v>
                </c:pt>
                <c:pt idx="116">
                  <c:v>-1.5727960000000001</c:v>
                </c:pt>
                <c:pt idx="117">
                  <c:v>0.58436410000000005</c:v>
                </c:pt>
                <c:pt idx="118">
                  <c:v>2.135974</c:v>
                </c:pt>
                <c:pt idx="119">
                  <c:v>1.1612499999999999</c:v>
                </c:pt>
                <c:pt idx="120">
                  <c:v>-0.74838740000000004</c:v>
                </c:pt>
                <c:pt idx="121">
                  <c:v>-1.35771</c:v>
                </c:pt>
                <c:pt idx="122">
                  <c:v>-0.33236510000000002</c:v>
                </c:pt>
                <c:pt idx="123">
                  <c:v>-0.2438813</c:v>
                </c:pt>
                <c:pt idx="124">
                  <c:v>-1.4012180000000001</c:v>
                </c:pt>
                <c:pt idx="125">
                  <c:v>-1.5168429999999999</c:v>
                </c:pt>
                <c:pt idx="126">
                  <c:v>-0.33786450000000001</c:v>
                </c:pt>
                <c:pt idx="127">
                  <c:v>-4.539841E-2</c:v>
                </c:pt>
                <c:pt idx="128">
                  <c:v>-1.5175339999999999</c:v>
                </c:pt>
                <c:pt idx="129">
                  <c:v>-2.0406089999999999</c:v>
                </c:pt>
                <c:pt idx="130">
                  <c:v>-0.47680939999999999</c:v>
                </c:pt>
                <c:pt idx="131">
                  <c:v>0.51740629999999999</c:v>
                </c:pt>
                <c:pt idx="132">
                  <c:v>0.4707848</c:v>
                </c:pt>
                <c:pt idx="133">
                  <c:v>0.82398380000000004</c:v>
                </c:pt>
                <c:pt idx="134">
                  <c:v>0.37208940000000001</c:v>
                </c:pt>
                <c:pt idx="135">
                  <c:v>-0.92323770000000005</c:v>
                </c:pt>
                <c:pt idx="136">
                  <c:v>-0.92600979999999999</c:v>
                </c:pt>
                <c:pt idx="137">
                  <c:v>0.1656387</c:v>
                </c:pt>
                <c:pt idx="138">
                  <c:v>0.68802529999999995</c:v>
                </c:pt>
                <c:pt idx="139">
                  <c:v>-4.8626849999999999E-2</c:v>
                </c:pt>
                <c:pt idx="140">
                  <c:v>-0.67457999999999996</c:v>
                </c:pt>
                <c:pt idx="141">
                  <c:v>0.19694429999999999</c:v>
                </c:pt>
                <c:pt idx="142">
                  <c:v>1.4194690000000001</c:v>
                </c:pt>
                <c:pt idx="143">
                  <c:v>0.73692690000000005</c:v>
                </c:pt>
                <c:pt idx="144">
                  <c:v>-1.370768</c:v>
                </c:pt>
                <c:pt idx="145">
                  <c:v>-1.486388</c:v>
                </c:pt>
                <c:pt idx="146">
                  <c:v>0.14376900000000001</c:v>
                </c:pt>
                <c:pt idx="147">
                  <c:v>0.23450260000000001</c:v>
                </c:pt>
                <c:pt idx="148">
                  <c:v>-0.75526470000000001</c:v>
                </c:pt>
                <c:pt idx="149">
                  <c:v>-0.73040620000000001</c:v>
                </c:pt>
                <c:pt idx="150">
                  <c:v>0.20680290000000001</c:v>
                </c:pt>
                <c:pt idx="151">
                  <c:v>0.83176919999999999</c:v>
                </c:pt>
                <c:pt idx="152">
                  <c:v>0.3310321</c:v>
                </c:pt>
                <c:pt idx="153">
                  <c:v>-7.8540989999999998E-3</c:v>
                </c:pt>
                <c:pt idx="154">
                  <c:v>1.008616</c:v>
                </c:pt>
                <c:pt idx="155">
                  <c:v>1.6508290000000001</c:v>
                </c:pt>
                <c:pt idx="156">
                  <c:v>1.162628</c:v>
                </c:pt>
                <c:pt idx="157">
                  <c:v>0.98739770000000004</c:v>
                </c:pt>
                <c:pt idx="158">
                  <c:v>1.4745010000000001</c:v>
                </c:pt>
                <c:pt idx="159">
                  <c:v>1.4817020000000001</c:v>
                </c:pt>
                <c:pt idx="160">
                  <c:v>0.79250489999999996</c:v>
                </c:pt>
                <c:pt idx="161">
                  <c:v>1.04003</c:v>
                </c:pt>
                <c:pt idx="162">
                  <c:v>1.574379</c:v>
                </c:pt>
                <c:pt idx="163">
                  <c:v>-0.1007526</c:v>
                </c:pt>
                <c:pt idx="164">
                  <c:v>-1.7377229999999999</c:v>
                </c:pt>
                <c:pt idx="165">
                  <c:v>-0.98636460000000004</c:v>
                </c:pt>
                <c:pt idx="166">
                  <c:v>-0.59883569999999997</c:v>
                </c:pt>
                <c:pt idx="167">
                  <c:v>-1.144628</c:v>
                </c:pt>
                <c:pt idx="168">
                  <c:v>-1.174561</c:v>
                </c:pt>
                <c:pt idx="169">
                  <c:v>-0.5950204</c:v>
                </c:pt>
                <c:pt idx="170">
                  <c:v>0.58428420000000003</c:v>
                </c:pt>
                <c:pt idx="171">
                  <c:v>0.70616199999999996</c:v>
                </c:pt>
                <c:pt idx="172">
                  <c:v>-0.69827930000000005</c:v>
                </c:pt>
                <c:pt idx="173">
                  <c:v>-0.92601940000000005</c:v>
                </c:pt>
                <c:pt idx="174">
                  <c:v>0.84387699999999999</c:v>
                </c:pt>
                <c:pt idx="175">
                  <c:v>2.2043840000000001</c:v>
                </c:pt>
                <c:pt idx="176">
                  <c:v>4.3775700000000004</c:v>
                </c:pt>
                <c:pt idx="177">
                  <c:v>9.8721619999999994</c:v>
                </c:pt>
                <c:pt idx="178">
                  <c:v>13.694279999999999</c:v>
                </c:pt>
                <c:pt idx="179">
                  <c:v>12.656980000000001</c:v>
                </c:pt>
                <c:pt idx="180">
                  <c:v>10.92947</c:v>
                </c:pt>
                <c:pt idx="181">
                  <c:v>10.600199999999999</c:v>
                </c:pt>
                <c:pt idx="182">
                  <c:v>11.25455</c:v>
                </c:pt>
                <c:pt idx="183">
                  <c:v>11.65146</c:v>
                </c:pt>
                <c:pt idx="184">
                  <c:v>9.8790449999999996</c:v>
                </c:pt>
                <c:pt idx="185">
                  <c:v>7.3426130000000001</c:v>
                </c:pt>
                <c:pt idx="186">
                  <c:v>6.2870030000000003</c:v>
                </c:pt>
                <c:pt idx="187">
                  <c:v>4.4493049999999998</c:v>
                </c:pt>
                <c:pt idx="188">
                  <c:v>0.33786870000000002</c:v>
                </c:pt>
                <c:pt idx="189">
                  <c:v>-1.7970280000000001</c:v>
                </c:pt>
                <c:pt idx="190">
                  <c:v>-0.84476739999999995</c:v>
                </c:pt>
                <c:pt idx="191">
                  <c:v>-2.2403429999999998E-2</c:v>
                </c:pt>
                <c:pt idx="192">
                  <c:v>0.5803606</c:v>
                </c:pt>
                <c:pt idx="193">
                  <c:v>0.6968202</c:v>
                </c:pt>
                <c:pt idx="194">
                  <c:v>-0.42072609999999999</c:v>
                </c:pt>
                <c:pt idx="195">
                  <c:v>-0.66609200000000002</c:v>
                </c:pt>
                <c:pt idx="196">
                  <c:v>0.17927460000000001</c:v>
                </c:pt>
                <c:pt idx="197">
                  <c:v>0.1028838</c:v>
                </c:pt>
                <c:pt idx="198">
                  <c:v>-0.53754239999999998</c:v>
                </c:pt>
                <c:pt idx="199">
                  <c:v>-0.74468259999999997</c:v>
                </c:pt>
                <c:pt idx="200">
                  <c:v>-0.80197450000000003</c:v>
                </c:pt>
                <c:pt idx="201">
                  <c:v>-0.28442450000000002</c:v>
                </c:pt>
                <c:pt idx="202">
                  <c:v>0.67793239999999999</c:v>
                </c:pt>
                <c:pt idx="203">
                  <c:v>0.34294449999999999</c:v>
                </c:pt>
                <c:pt idx="204">
                  <c:v>-0.4185566</c:v>
                </c:pt>
                <c:pt idx="205">
                  <c:v>0.2017176</c:v>
                </c:pt>
                <c:pt idx="206">
                  <c:v>0.82544660000000003</c:v>
                </c:pt>
                <c:pt idx="207">
                  <c:v>0.80329070000000002</c:v>
                </c:pt>
                <c:pt idx="208">
                  <c:v>1.014818</c:v>
                </c:pt>
                <c:pt idx="209">
                  <c:v>1.3235030000000001</c:v>
                </c:pt>
                <c:pt idx="210">
                  <c:v>1.7820609999999999</c:v>
                </c:pt>
                <c:pt idx="211">
                  <c:v>2.552457</c:v>
                </c:pt>
                <c:pt idx="212">
                  <c:v>2.6507079999999998</c:v>
                </c:pt>
                <c:pt idx="213">
                  <c:v>2.1113719999999998</c:v>
                </c:pt>
                <c:pt idx="214">
                  <c:v>2.3522820000000002</c:v>
                </c:pt>
                <c:pt idx="215">
                  <c:v>2.3519329999999998</c:v>
                </c:pt>
                <c:pt idx="216">
                  <c:v>1.344419</c:v>
                </c:pt>
                <c:pt idx="217">
                  <c:v>1.056505</c:v>
                </c:pt>
                <c:pt idx="218">
                  <c:v>1.2394970000000001</c:v>
                </c:pt>
                <c:pt idx="219">
                  <c:v>0.99911720000000004</c:v>
                </c:pt>
                <c:pt idx="220">
                  <c:v>1.149033</c:v>
                </c:pt>
                <c:pt idx="221">
                  <c:v>2.1994590000000001</c:v>
                </c:pt>
                <c:pt idx="222">
                  <c:v>2.7839489999999998</c:v>
                </c:pt>
                <c:pt idx="223">
                  <c:v>1.774111</c:v>
                </c:pt>
                <c:pt idx="224">
                  <c:v>0.74451820000000002</c:v>
                </c:pt>
                <c:pt idx="225">
                  <c:v>0.6626166</c:v>
                </c:pt>
                <c:pt idx="226">
                  <c:v>0.47754819999999998</c:v>
                </c:pt>
                <c:pt idx="227">
                  <c:v>7.7491270000000001E-2</c:v>
                </c:pt>
                <c:pt idx="228">
                  <c:v>-7.0707469999999994E-2</c:v>
                </c:pt>
                <c:pt idx="229">
                  <c:v>-0.91859610000000003</c:v>
                </c:pt>
                <c:pt idx="230">
                  <c:v>-1.867262</c:v>
                </c:pt>
                <c:pt idx="231">
                  <c:v>-1.1484319999999999</c:v>
                </c:pt>
                <c:pt idx="232">
                  <c:v>-1.447233E-3</c:v>
                </c:pt>
                <c:pt idx="233">
                  <c:v>0.35244979999999998</c:v>
                </c:pt>
                <c:pt idx="234">
                  <c:v>7.0782520000000002E-2</c:v>
                </c:pt>
                <c:pt idx="235">
                  <c:v>-5.5935319999999997E-2</c:v>
                </c:pt>
                <c:pt idx="236">
                  <c:v>1.347102</c:v>
                </c:pt>
                <c:pt idx="237">
                  <c:v>3.0735779999999999</c:v>
                </c:pt>
                <c:pt idx="238">
                  <c:v>2.9252280000000002</c:v>
                </c:pt>
                <c:pt idx="239">
                  <c:v>1.4690559999999999</c:v>
                </c:pt>
                <c:pt idx="240">
                  <c:v>0.81375489999999995</c:v>
                </c:pt>
                <c:pt idx="241">
                  <c:v>1.5303249999999999</c:v>
                </c:pt>
                <c:pt idx="242">
                  <c:v>1.872204</c:v>
                </c:pt>
                <c:pt idx="243">
                  <c:v>0.30690669999999998</c:v>
                </c:pt>
                <c:pt idx="244">
                  <c:v>-1.362473</c:v>
                </c:pt>
                <c:pt idx="245">
                  <c:v>-0.67302859999999998</c:v>
                </c:pt>
                <c:pt idx="246">
                  <c:v>0.25002390000000002</c:v>
                </c:pt>
                <c:pt idx="247">
                  <c:v>-0.3280187</c:v>
                </c:pt>
                <c:pt idx="248">
                  <c:v>-0.30296529999999999</c:v>
                </c:pt>
                <c:pt idx="249">
                  <c:v>0.1189369</c:v>
                </c:pt>
                <c:pt idx="250">
                  <c:v>-0.25206289999999998</c:v>
                </c:pt>
                <c:pt idx="251">
                  <c:v>5.7414369999999999E-2</c:v>
                </c:pt>
                <c:pt idx="252">
                  <c:v>1.5018009999999999</c:v>
                </c:pt>
                <c:pt idx="253">
                  <c:v>2.058478</c:v>
                </c:pt>
                <c:pt idx="254">
                  <c:v>0.98955979999999999</c:v>
                </c:pt>
                <c:pt idx="255">
                  <c:v>3.1729640000000003E-2</c:v>
                </c:pt>
                <c:pt idx="256">
                  <c:v>-0.19539599999999999</c:v>
                </c:pt>
                <c:pt idx="257">
                  <c:v>-0.41459610000000002</c:v>
                </c:pt>
                <c:pt idx="258">
                  <c:v>-6.9231550000000003E-2</c:v>
                </c:pt>
                <c:pt idx="259">
                  <c:v>0.3813011</c:v>
                </c:pt>
                <c:pt idx="260">
                  <c:v>6.5659060000000005E-2</c:v>
                </c:pt>
                <c:pt idx="261">
                  <c:v>0.61342980000000003</c:v>
                </c:pt>
                <c:pt idx="262">
                  <c:v>1.6922140000000001</c:v>
                </c:pt>
                <c:pt idx="263">
                  <c:v>1.4610540000000001</c:v>
                </c:pt>
                <c:pt idx="264">
                  <c:v>0.82781329999999997</c:v>
                </c:pt>
                <c:pt idx="265">
                  <c:v>0.69700099999999998</c:v>
                </c:pt>
                <c:pt idx="266">
                  <c:v>0.59536599999999995</c:v>
                </c:pt>
                <c:pt idx="267">
                  <c:v>0.12702260000000001</c:v>
                </c:pt>
                <c:pt idx="268">
                  <c:v>-0.22131970000000001</c:v>
                </c:pt>
                <c:pt idx="269">
                  <c:v>0.61884620000000001</c:v>
                </c:pt>
                <c:pt idx="270">
                  <c:v>1.8533269999999999</c:v>
                </c:pt>
                <c:pt idx="271">
                  <c:v>1.687243</c:v>
                </c:pt>
                <c:pt idx="272">
                  <c:v>0.57881400000000005</c:v>
                </c:pt>
                <c:pt idx="273">
                  <c:v>0.19544690000000001</c:v>
                </c:pt>
                <c:pt idx="274">
                  <c:v>0.61683509999999997</c:v>
                </c:pt>
                <c:pt idx="275">
                  <c:v>8.8387579999999993E-2</c:v>
                </c:pt>
                <c:pt idx="276">
                  <c:v>-1.4854620000000001</c:v>
                </c:pt>
                <c:pt idx="277">
                  <c:v>-2.2322220000000002</c:v>
                </c:pt>
                <c:pt idx="278">
                  <c:v>-2.128571</c:v>
                </c:pt>
                <c:pt idx="279">
                  <c:v>-1.7676940000000001</c:v>
                </c:pt>
                <c:pt idx="280">
                  <c:v>-0.96814800000000001</c:v>
                </c:pt>
                <c:pt idx="281">
                  <c:v>-0.28076259999999997</c:v>
                </c:pt>
                <c:pt idx="282">
                  <c:v>-0.27990300000000001</c:v>
                </c:pt>
                <c:pt idx="283">
                  <c:v>-0.59817169999999997</c:v>
                </c:pt>
                <c:pt idx="284">
                  <c:v>-0.68777889999999997</c:v>
                </c:pt>
                <c:pt idx="285">
                  <c:v>0.1086216</c:v>
                </c:pt>
                <c:pt idx="286">
                  <c:v>1.448305</c:v>
                </c:pt>
                <c:pt idx="287">
                  <c:v>1.1034040000000001</c:v>
                </c:pt>
                <c:pt idx="288">
                  <c:v>-0.61038599999999998</c:v>
                </c:pt>
                <c:pt idx="289">
                  <c:v>-0.71963379999999999</c:v>
                </c:pt>
                <c:pt idx="290">
                  <c:v>0.37447390000000003</c:v>
                </c:pt>
                <c:pt idx="291">
                  <c:v>0.98840640000000002</c:v>
                </c:pt>
                <c:pt idx="292">
                  <c:v>1.957228</c:v>
                </c:pt>
                <c:pt idx="293">
                  <c:v>2.8388979999999999</c:v>
                </c:pt>
                <c:pt idx="294">
                  <c:v>2.7647930000000001</c:v>
                </c:pt>
                <c:pt idx="295">
                  <c:v>2.5053800000000002</c:v>
                </c:pt>
                <c:pt idx="296">
                  <c:v>1.6576949999999999</c:v>
                </c:pt>
                <c:pt idx="297">
                  <c:v>0.52706229999999998</c:v>
                </c:pt>
                <c:pt idx="298">
                  <c:v>0.61678100000000002</c:v>
                </c:pt>
                <c:pt idx="299">
                  <c:v>0.98322010000000004</c:v>
                </c:pt>
                <c:pt idx="300">
                  <c:v>8.2808709999999994E-2</c:v>
                </c:pt>
                <c:pt idx="301">
                  <c:v>-0.44239139999999999</c:v>
                </c:pt>
                <c:pt idx="302">
                  <c:v>0.56251390000000001</c:v>
                </c:pt>
                <c:pt idx="303">
                  <c:v>1.134652</c:v>
                </c:pt>
                <c:pt idx="304">
                  <c:v>0.47026859999999998</c:v>
                </c:pt>
                <c:pt idx="305">
                  <c:v>-0.33981309999999998</c:v>
                </c:pt>
                <c:pt idx="306">
                  <c:v>-0.2421382</c:v>
                </c:pt>
                <c:pt idx="307">
                  <c:v>0.36103750000000001</c:v>
                </c:pt>
                <c:pt idx="308">
                  <c:v>0.69051989999999996</c:v>
                </c:pt>
                <c:pt idx="309">
                  <c:v>1.702914</c:v>
                </c:pt>
                <c:pt idx="310">
                  <c:v>2.9779170000000001</c:v>
                </c:pt>
                <c:pt idx="311">
                  <c:v>2.5641850000000002</c:v>
                </c:pt>
                <c:pt idx="312">
                  <c:v>1.2233769999999999</c:v>
                </c:pt>
                <c:pt idx="313">
                  <c:v>0.79425920000000005</c:v>
                </c:pt>
                <c:pt idx="314">
                  <c:v>0.87605860000000002</c:v>
                </c:pt>
                <c:pt idx="315">
                  <c:v>1.1912339999999999</c:v>
                </c:pt>
                <c:pt idx="316">
                  <c:v>2.1645530000000002</c:v>
                </c:pt>
                <c:pt idx="317">
                  <c:v>2.6175090000000001</c:v>
                </c:pt>
                <c:pt idx="318">
                  <c:v>1.9245749999999999</c:v>
                </c:pt>
                <c:pt idx="319">
                  <c:v>1.2268870000000001</c:v>
                </c:pt>
                <c:pt idx="320">
                  <c:v>1.085213</c:v>
                </c:pt>
                <c:pt idx="321">
                  <c:v>1.032405</c:v>
                </c:pt>
                <c:pt idx="322">
                  <c:v>0.63220889999999996</c:v>
                </c:pt>
                <c:pt idx="323">
                  <c:v>-8.7510030000000003E-2</c:v>
                </c:pt>
                <c:pt idx="324">
                  <c:v>-0.50172720000000004</c:v>
                </c:pt>
                <c:pt idx="325">
                  <c:v>-0.28486800000000001</c:v>
                </c:pt>
                <c:pt idx="326">
                  <c:v>-3.3086949999999997E-2</c:v>
                </c:pt>
                <c:pt idx="327">
                  <c:v>3.8086019999999998E-2</c:v>
                </c:pt>
                <c:pt idx="328">
                  <c:v>-0.32266630000000002</c:v>
                </c:pt>
                <c:pt idx="329">
                  <c:v>-1.275318</c:v>
                </c:pt>
                <c:pt idx="330">
                  <c:v>-1.53217</c:v>
                </c:pt>
                <c:pt idx="331">
                  <c:v>4.9002299999999999E-2</c:v>
                </c:pt>
                <c:pt idx="332">
                  <c:v>2.1623830000000002</c:v>
                </c:pt>
                <c:pt idx="333">
                  <c:v>2.4327580000000002</c:v>
                </c:pt>
                <c:pt idx="334">
                  <c:v>1.252362</c:v>
                </c:pt>
                <c:pt idx="335">
                  <c:v>0.18229860000000001</c:v>
                </c:pt>
                <c:pt idx="336">
                  <c:v>-0.83340170000000002</c:v>
                </c:pt>
                <c:pt idx="337">
                  <c:v>-1.3035639999999999</c:v>
                </c:pt>
                <c:pt idx="338">
                  <c:v>-0.46839930000000002</c:v>
                </c:pt>
                <c:pt idx="339">
                  <c:v>0.43559629999999999</c:v>
                </c:pt>
                <c:pt idx="340">
                  <c:v>0.4337821</c:v>
                </c:pt>
                <c:pt idx="341">
                  <c:v>0.60190299999999997</c:v>
                </c:pt>
                <c:pt idx="342">
                  <c:v>1.276969</c:v>
                </c:pt>
                <c:pt idx="343">
                  <c:v>1.1050580000000001</c:v>
                </c:pt>
                <c:pt idx="344">
                  <c:v>-0.25342490000000001</c:v>
                </c:pt>
                <c:pt idx="345">
                  <c:v>-0.97239229999999999</c:v>
                </c:pt>
                <c:pt idx="346">
                  <c:v>-9.0037889999999999E-3</c:v>
                </c:pt>
                <c:pt idx="347">
                  <c:v>0.9406639</c:v>
                </c:pt>
                <c:pt idx="348">
                  <c:v>0.1621292</c:v>
                </c:pt>
                <c:pt idx="349">
                  <c:v>-1.0620039999999999</c:v>
                </c:pt>
                <c:pt idx="350">
                  <c:v>-0.40563870000000002</c:v>
                </c:pt>
                <c:pt idx="351">
                  <c:v>0.57120499999999996</c:v>
                </c:pt>
                <c:pt idx="352">
                  <c:v>-0.51987629999999996</c:v>
                </c:pt>
                <c:pt idx="353">
                  <c:v>-1.460909</c:v>
                </c:pt>
                <c:pt idx="354">
                  <c:v>-8.4378359999999999E-2</c:v>
                </c:pt>
                <c:pt idx="355">
                  <c:v>1.9390179999999999</c:v>
                </c:pt>
                <c:pt idx="356">
                  <c:v>1.869845</c:v>
                </c:pt>
                <c:pt idx="357">
                  <c:v>-0.1585945</c:v>
                </c:pt>
                <c:pt idx="358">
                  <c:v>-0.89639310000000005</c:v>
                </c:pt>
                <c:pt idx="359">
                  <c:v>8.6215589999999995E-2</c:v>
                </c:pt>
                <c:pt idx="360">
                  <c:v>0.41023789999999999</c:v>
                </c:pt>
                <c:pt idx="361">
                  <c:v>6.6906640000000003E-2</c:v>
                </c:pt>
                <c:pt idx="362">
                  <c:v>-0.1013648</c:v>
                </c:pt>
                <c:pt idx="363">
                  <c:v>-0.1123333</c:v>
                </c:pt>
                <c:pt idx="364">
                  <c:v>5.502547E-2</c:v>
                </c:pt>
                <c:pt idx="365">
                  <c:v>0.1772601</c:v>
                </c:pt>
                <c:pt idx="366">
                  <c:v>0.80160640000000005</c:v>
                </c:pt>
                <c:pt idx="367">
                  <c:v>1.8131379999999999</c:v>
                </c:pt>
                <c:pt idx="368">
                  <c:v>1.0743560000000001</c:v>
                </c:pt>
                <c:pt idx="369">
                  <c:v>-0.71438349999999995</c:v>
                </c:pt>
                <c:pt idx="370">
                  <c:v>-0.50619550000000002</c:v>
                </c:pt>
                <c:pt idx="371">
                  <c:v>0.68502700000000005</c:v>
                </c:pt>
                <c:pt idx="372">
                  <c:v>0.13812379999999999</c:v>
                </c:pt>
                <c:pt idx="373">
                  <c:v>-0.85030479999999997</c:v>
                </c:pt>
                <c:pt idx="374">
                  <c:v>-0.1636331</c:v>
                </c:pt>
                <c:pt idx="375">
                  <c:v>0.63794300000000004</c:v>
                </c:pt>
                <c:pt idx="376">
                  <c:v>0.38865070000000002</c:v>
                </c:pt>
                <c:pt idx="377">
                  <c:v>0.65593809999999997</c:v>
                </c:pt>
                <c:pt idx="378">
                  <c:v>1.4702170000000001</c:v>
                </c:pt>
                <c:pt idx="379">
                  <c:v>1.416234</c:v>
                </c:pt>
                <c:pt idx="380">
                  <c:v>0.15302199999999999</c:v>
                </c:pt>
                <c:pt idx="381">
                  <c:v>-0.7313655</c:v>
                </c:pt>
                <c:pt idx="382">
                  <c:v>0.1077164</c:v>
                </c:pt>
                <c:pt idx="383">
                  <c:v>0.69109509999999996</c:v>
                </c:pt>
                <c:pt idx="384">
                  <c:v>0.35445559999999998</c:v>
                </c:pt>
                <c:pt idx="385">
                  <c:v>1.142439</c:v>
                </c:pt>
                <c:pt idx="386">
                  <c:v>1.9643900000000001</c:v>
                </c:pt>
                <c:pt idx="387">
                  <c:v>0.63167419999999996</c:v>
                </c:pt>
                <c:pt idx="388">
                  <c:v>-0.68414249999999999</c:v>
                </c:pt>
                <c:pt idx="389">
                  <c:v>8.4561499999999998E-2</c:v>
                </c:pt>
                <c:pt idx="390">
                  <c:v>0.50967039999999997</c:v>
                </c:pt>
                <c:pt idx="391">
                  <c:v>0.22909689999999999</c:v>
                </c:pt>
                <c:pt idx="392">
                  <c:v>1.5093049999999999</c:v>
                </c:pt>
                <c:pt idx="393">
                  <c:v>2.9892569999999998</c:v>
                </c:pt>
                <c:pt idx="394">
                  <c:v>3.1703480000000002</c:v>
                </c:pt>
                <c:pt idx="395">
                  <c:v>2.7197819999999999</c:v>
                </c:pt>
                <c:pt idx="396">
                  <c:v>1.4590380000000001</c:v>
                </c:pt>
                <c:pt idx="397">
                  <c:v>0.16525780000000001</c:v>
                </c:pt>
                <c:pt idx="398">
                  <c:v>-5.2948710000000003E-2</c:v>
                </c:pt>
                <c:pt idx="399">
                  <c:v>-0.4095106</c:v>
                </c:pt>
                <c:pt idx="400">
                  <c:v>-0.9288206</c:v>
                </c:pt>
                <c:pt idx="401">
                  <c:v>-0.36559839999999999</c:v>
                </c:pt>
                <c:pt idx="402">
                  <c:v>0.56192690000000001</c:v>
                </c:pt>
                <c:pt idx="403">
                  <c:v>0.90899989999999997</c:v>
                </c:pt>
                <c:pt idx="404">
                  <c:v>0.6651861</c:v>
                </c:pt>
                <c:pt idx="405">
                  <c:v>0.1621899</c:v>
                </c:pt>
                <c:pt idx="406">
                  <c:v>-0.39897280000000002</c:v>
                </c:pt>
                <c:pt idx="407">
                  <c:v>-0.67204280000000005</c:v>
                </c:pt>
                <c:pt idx="408">
                  <c:v>0.12935469999999999</c:v>
                </c:pt>
                <c:pt idx="409">
                  <c:v>1.3795390000000001</c:v>
                </c:pt>
                <c:pt idx="410">
                  <c:v>1.0547150000000001</c:v>
                </c:pt>
                <c:pt idx="411">
                  <c:v>-0.45162150000000001</c:v>
                </c:pt>
                <c:pt idx="412">
                  <c:v>-1.1428970000000001</c:v>
                </c:pt>
                <c:pt idx="413">
                  <c:v>-1.1549590000000001</c:v>
                </c:pt>
                <c:pt idx="414">
                  <c:v>-0.61903600000000003</c:v>
                </c:pt>
                <c:pt idx="415">
                  <c:v>0.34894399999999998</c:v>
                </c:pt>
                <c:pt idx="416">
                  <c:v>0.56774190000000002</c:v>
                </c:pt>
                <c:pt idx="417">
                  <c:v>0.25066480000000002</c:v>
                </c:pt>
                <c:pt idx="418">
                  <c:v>0.2278182</c:v>
                </c:pt>
                <c:pt idx="419">
                  <c:v>0.11989619999999999</c:v>
                </c:pt>
                <c:pt idx="420">
                  <c:v>-0.46059070000000002</c:v>
                </c:pt>
                <c:pt idx="421">
                  <c:v>-0.46981050000000002</c:v>
                </c:pt>
                <c:pt idx="422">
                  <c:v>0.64165380000000005</c:v>
                </c:pt>
                <c:pt idx="423">
                  <c:v>1.5115209999999999</c:v>
                </c:pt>
                <c:pt idx="424">
                  <c:v>1.338346</c:v>
                </c:pt>
                <c:pt idx="425">
                  <c:v>0.89304989999999995</c:v>
                </c:pt>
                <c:pt idx="426">
                  <c:v>0.80014289999999999</c:v>
                </c:pt>
                <c:pt idx="427">
                  <c:v>0.96933809999999998</c:v>
                </c:pt>
                <c:pt idx="428">
                  <c:v>0.98817719999999998</c:v>
                </c:pt>
                <c:pt idx="429">
                  <c:v>0.7522643</c:v>
                </c:pt>
                <c:pt idx="430">
                  <c:v>0.47445310000000002</c:v>
                </c:pt>
                <c:pt idx="431">
                  <c:v>3.4870180000000001E-2</c:v>
                </c:pt>
                <c:pt idx="432">
                  <c:v>-0.60077349999999996</c:v>
                </c:pt>
                <c:pt idx="433">
                  <c:v>-1.3785559999999999</c:v>
                </c:pt>
                <c:pt idx="434">
                  <c:v>-1.695252</c:v>
                </c:pt>
                <c:pt idx="435">
                  <c:v>-0.51489499999999999</c:v>
                </c:pt>
                <c:pt idx="436">
                  <c:v>0.93342259999999999</c:v>
                </c:pt>
                <c:pt idx="437">
                  <c:v>0.67271460000000005</c:v>
                </c:pt>
                <c:pt idx="438">
                  <c:v>-6.228268E-2</c:v>
                </c:pt>
                <c:pt idx="439">
                  <c:v>0.20626720000000001</c:v>
                </c:pt>
                <c:pt idx="440">
                  <c:v>0.66763119999999998</c:v>
                </c:pt>
                <c:pt idx="441">
                  <c:v>0.80026419999999998</c:v>
                </c:pt>
                <c:pt idx="442">
                  <c:v>0.55155690000000002</c:v>
                </c:pt>
                <c:pt idx="443">
                  <c:v>0.41709619999999997</c:v>
                </c:pt>
                <c:pt idx="444">
                  <c:v>0.6527406</c:v>
                </c:pt>
                <c:pt idx="445">
                  <c:v>0.25320399999999998</c:v>
                </c:pt>
                <c:pt idx="446">
                  <c:v>-8.4862049999999994E-2</c:v>
                </c:pt>
                <c:pt idx="447">
                  <c:v>0.2215192</c:v>
                </c:pt>
                <c:pt idx="448">
                  <c:v>-0.19840720000000001</c:v>
                </c:pt>
                <c:pt idx="449">
                  <c:v>-0.66877039999999999</c:v>
                </c:pt>
                <c:pt idx="450">
                  <c:v>0.37756420000000002</c:v>
                </c:pt>
                <c:pt idx="451">
                  <c:v>1.719144</c:v>
                </c:pt>
                <c:pt idx="452">
                  <c:v>1.659009</c:v>
                </c:pt>
                <c:pt idx="453">
                  <c:v>1.0121150000000001</c:v>
                </c:pt>
                <c:pt idx="454">
                  <c:v>0.30961919999999998</c:v>
                </c:pt>
                <c:pt idx="455">
                  <c:v>-0.90747610000000001</c:v>
                </c:pt>
                <c:pt idx="456">
                  <c:v>-1.1301859999999999</c:v>
                </c:pt>
                <c:pt idx="457">
                  <c:v>0.28448909999999999</c:v>
                </c:pt>
                <c:pt idx="458">
                  <c:v>1.106744</c:v>
                </c:pt>
                <c:pt idx="459">
                  <c:v>-7.130744E-2</c:v>
                </c:pt>
                <c:pt idx="460">
                  <c:v>-1.7526060000000001</c:v>
                </c:pt>
                <c:pt idx="461">
                  <c:v>-2.07172</c:v>
                </c:pt>
                <c:pt idx="462">
                  <c:v>-1.3347709999999999</c:v>
                </c:pt>
                <c:pt idx="463">
                  <c:v>-0.99956869999999998</c:v>
                </c:pt>
                <c:pt idx="464">
                  <c:v>-1.9221440000000001</c:v>
                </c:pt>
                <c:pt idx="465">
                  <c:v>-2.4787509999999999</c:v>
                </c:pt>
                <c:pt idx="466">
                  <c:v>-1.533296</c:v>
                </c:pt>
                <c:pt idx="467">
                  <c:v>-1.176912</c:v>
                </c:pt>
                <c:pt idx="468">
                  <c:v>-1.177019</c:v>
                </c:pt>
                <c:pt idx="469">
                  <c:v>-0.29424499999999998</c:v>
                </c:pt>
                <c:pt idx="470">
                  <c:v>-0.51597009999999999</c:v>
                </c:pt>
                <c:pt idx="471">
                  <c:v>-1.1411070000000001</c:v>
                </c:pt>
                <c:pt idx="472">
                  <c:v>0.35784510000000003</c:v>
                </c:pt>
                <c:pt idx="473">
                  <c:v>1.772662</c:v>
                </c:pt>
                <c:pt idx="474">
                  <c:v>1.0056389999999999</c:v>
                </c:pt>
                <c:pt idx="475">
                  <c:v>-0.334345</c:v>
                </c:pt>
                <c:pt idx="476">
                  <c:v>-1.2145570000000001</c:v>
                </c:pt>
                <c:pt idx="477">
                  <c:v>-1.415559</c:v>
                </c:pt>
                <c:pt idx="478">
                  <c:v>-0.42051339999999998</c:v>
                </c:pt>
                <c:pt idx="479">
                  <c:v>0.26612150000000001</c:v>
                </c:pt>
                <c:pt idx="480">
                  <c:v>-0.69441750000000002</c:v>
                </c:pt>
                <c:pt idx="481">
                  <c:v>-1.3960710000000001</c:v>
                </c:pt>
                <c:pt idx="482">
                  <c:v>-1.0411220000000001</c:v>
                </c:pt>
                <c:pt idx="483">
                  <c:v>-0.22466749999999999</c:v>
                </c:pt>
                <c:pt idx="484">
                  <c:v>1.1501779999999999</c:v>
                </c:pt>
                <c:pt idx="485">
                  <c:v>1.5437780000000001</c:v>
                </c:pt>
                <c:pt idx="486">
                  <c:v>0.15105679999999999</c:v>
                </c:pt>
                <c:pt idx="487">
                  <c:v>-1.2983629999999999</c:v>
                </c:pt>
                <c:pt idx="488">
                  <c:v>-1.477257</c:v>
                </c:pt>
                <c:pt idx="489">
                  <c:v>-0.4374537</c:v>
                </c:pt>
                <c:pt idx="490">
                  <c:v>0.44874049999999999</c:v>
                </c:pt>
                <c:pt idx="491">
                  <c:v>0.24783759999999999</c:v>
                </c:pt>
                <c:pt idx="492">
                  <c:v>4.6077740000000002E-3</c:v>
                </c:pt>
                <c:pt idx="493">
                  <c:v>0.31810620000000001</c:v>
                </c:pt>
                <c:pt idx="494">
                  <c:v>0.60284789999999999</c:v>
                </c:pt>
                <c:pt idx="495">
                  <c:v>0.22091230000000001</c:v>
                </c:pt>
                <c:pt idx="496">
                  <c:v>-0.43567430000000001</c:v>
                </c:pt>
                <c:pt idx="497">
                  <c:v>-0.37809579999999998</c:v>
                </c:pt>
                <c:pt idx="498">
                  <c:v>-5.7070310000000004E-3</c:v>
                </c:pt>
                <c:pt idx="499">
                  <c:v>0.2161817</c:v>
                </c:pt>
                <c:pt idx="500">
                  <c:v>1.0558690000000001E-2</c:v>
                </c:pt>
                <c:pt idx="501">
                  <c:v>2.999835E-2</c:v>
                </c:pt>
                <c:pt idx="502">
                  <c:v>1.0065630000000001</c:v>
                </c:pt>
                <c:pt idx="503">
                  <c:v>0.29306710000000002</c:v>
                </c:pt>
                <c:pt idx="504">
                  <c:v>-1.947967</c:v>
                </c:pt>
                <c:pt idx="505">
                  <c:v>-1.6381680000000001</c:v>
                </c:pt>
                <c:pt idx="506">
                  <c:v>0.54117440000000006</c:v>
                </c:pt>
                <c:pt idx="507">
                  <c:v>1.2895019999999999</c:v>
                </c:pt>
                <c:pt idx="508">
                  <c:v>0.94340290000000004</c:v>
                </c:pt>
                <c:pt idx="509">
                  <c:v>0.71924399999999999</c:v>
                </c:pt>
                <c:pt idx="510">
                  <c:v>8.1530829999999999E-2</c:v>
                </c:pt>
                <c:pt idx="511">
                  <c:v>-0.76030359999999997</c:v>
                </c:pt>
                <c:pt idx="512">
                  <c:v>-1.187438</c:v>
                </c:pt>
                <c:pt idx="513">
                  <c:v>-1.293485</c:v>
                </c:pt>
                <c:pt idx="514">
                  <c:v>-0.82566470000000003</c:v>
                </c:pt>
                <c:pt idx="515">
                  <c:v>0.31732270000000001</c:v>
                </c:pt>
                <c:pt idx="516">
                  <c:v>0.94775670000000001</c:v>
                </c:pt>
                <c:pt idx="517">
                  <c:v>0.24235129999999999</c:v>
                </c:pt>
                <c:pt idx="518">
                  <c:v>-0.80615250000000005</c:v>
                </c:pt>
                <c:pt idx="519">
                  <c:v>-1.6502300000000001</c:v>
                </c:pt>
                <c:pt idx="520">
                  <c:v>-1.8513839999999999</c:v>
                </c:pt>
                <c:pt idx="521">
                  <c:v>-0.70352999999999999</c:v>
                </c:pt>
                <c:pt idx="522">
                  <c:v>0.49889129999999998</c:v>
                </c:pt>
                <c:pt idx="523">
                  <c:v>0.48871969999999998</c:v>
                </c:pt>
                <c:pt idx="524">
                  <c:v>-0.19417599999999999</c:v>
                </c:pt>
                <c:pt idx="525">
                  <c:v>-0.83099650000000003</c:v>
                </c:pt>
                <c:pt idx="526">
                  <c:v>-1.9518340000000001</c:v>
                </c:pt>
                <c:pt idx="527">
                  <c:v>-3.719894</c:v>
                </c:pt>
                <c:pt idx="528">
                  <c:v>-3.4212289999999999</c:v>
                </c:pt>
                <c:pt idx="529">
                  <c:v>-0.43668570000000001</c:v>
                </c:pt>
                <c:pt idx="530">
                  <c:v>0.81287189999999998</c:v>
                </c:pt>
                <c:pt idx="531">
                  <c:v>-0.82171430000000001</c:v>
                </c:pt>
                <c:pt idx="532">
                  <c:v>-1.429081</c:v>
                </c:pt>
                <c:pt idx="533">
                  <c:v>-0.3557226</c:v>
                </c:pt>
                <c:pt idx="534">
                  <c:v>0.41130109999999998</c:v>
                </c:pt>
                <c:pt idx="535">
                  <c:v>0.9241395</c:v>
                </c:pt>
                <c:pt idx="536">
                  <c:v>1.0402910000000001</c:v>
                </c:pt>
                <c:pt idx="537">
                  <c:v>0.67385969999999995</c:v>
                </c:pt>
                <c:pt idx="538">
                  <c:v>0.80478959999999999</c:v>
                </c:pt>
                <c:pt idx="539">
                  <c:v>1.2715989999999999</c:v>
                </c:pt>
                <c:pt idx="540">
                  <c:v>1.049248</c:v>
                </c:pt>
                <c:pt idx="541">
                  <c:v>-0.1390506</c:v>
                </c:pt>
                <c:pt idx="542">
                  <c:v>-0.80116390000000004</c:v>
                </c:pt>
                <c:pt idx="543">
                  <c:v>-0.15548190000000001</c:v>
                </c:pt>
                <c:pt idx="544">
                  <c:v>7.7033859999999996E-3</c:v>
                </c:pt>
                <c:pt idx="545">
                  <c:v>-0.45365119999999998</c:v>
                </c:pt>
                <c:pt idx="546">
                  <c:v>-0.14116029999999999</c:v>
                </c:pt>
                <c:pt idx="547">
                  <c:v>7.5236559999999994E-2</c:v>
                </c:pt>
                <c:pt idx="548">
                  <c:v>-0.48520609999999997</c:v>
                </c:pt>
                <c:pt idx="549">
                  <c:v>-0.68886480000000005</c:v>
                </c:pt>
                <c:pt idx="550">
                  <c:v>-0.22994429999999999</c:v>
                </c:pt>
                <c:pt idx="551">
                  <c:v>0.46068340000000002</c:v>
                </c:pt>
                <c:pt idx="552">
                  <c:v>1.0462940000000001</c:v>
                </c:pt>
                <c:pt idx="553">
                  <c:v>1.0682199999999999</c:v>
                </c:pt>
                <c:pt idx="554">
                  <c:v>0.77576149999999999</c:v>
                </c:pt>
                <c:pt idx="555">
                  <c:v>0.37816860000000002</c:v>
                </c:pt>
                <c:pt idx="556">
                  <c:v>0.2146294</c:v>
                </c:pt>
                <c:pt idx="557">
                  <c:v>1.0494079999999999</c:v>
                </c:pt>
                <c:pt idx="558">
                  <c:v>1.581534</c:v>
                </c:pt>
                <c:pt idx="559">
                  <c:v>0.63125050000000005</c:v>
                </c:pt>
                <c:pt idx="560">
                  <c:v>-0.42095749999999998</c:v>
                </c:pt>
                <c:pt idx="561">
                  <c:v>-0.68363839999999998</c:v>
                </c:pt>
                <c:pt idx="562">
                  <c:v>-0.85569709999999999</c:v>
                </c:pt>
                <c:pt idx="563">
                  <c:v>-1.307639</c:v>
                </c:pt>
                <c:pt idx="564">
                  <c:v>-0.89992209999999995</c:v>
                </c:pt>
                <c:pt idx="565">
                  <c:v>0.48944470000000001</c:v>
                </c:pt>
                <c:pt idx="566">
                  <c:v>1.1353569999999999</c:v>
                </c:pt>
                <c:pt idx="567">
                  <c:v>0.74205010000000005</c:v>
                </c:pt>
                <c:pt idx="568">
                  <c:v>-5.4412450000000001E-2</c:v>
                </c:pt>
                <c:pt idx="569">
                  <c:v>-0.23986299999999999</c:v>
                </c:pt>
                <c:pt idx="570">
                  <c:v>0.50249069999999996</c:v>
                </c:pt>
                <c:pt idx="571">
                  <c:v>0.45654400000000001</c:v>
                </c:pt>
                <c:pt idx="572">
                  <c:v>-0.41295730000000003</c:v>
                </c:pt>
                <c:pt idx="573">
                  <c:v>-0.47763100000000003</c:v>
                </c:pt>
                <c:pt idx="574">
                  <c:v>0.44028129999999999</c:v>
                </c:pt>
                <c:pt idx="575">
                  <c:v>0.68177129999999997</c:v>
                </c:pt>
                <c:pt idx="576">
                  <c:v>-0.55885070000000003</c:v>
                </c:pt>
                <c:pt idx="577">
                  <c:v>-1.4568909999999999</c:v>
                </c:pt>
                <c:pt idx="578">
                  <c:v>-1.5115620000000001</c:v>
                </c:pt>
                <c:pt idx="579">
                  <c:v>-1.505844</c:v>
                </c:pt>
                <c:pt idx="580">
                  <c:v>-0.7126344</c:v>
                </c:pt>
                <c:pt idx="581">
                  <c:v>0.35502450000000002</c:v>
                </c:pt>
                <c:pt idx="582">
                  <c:v>0.48048190000000002</c:v>
                </c:pt>
                <c:pt idx="583">
                  <c:v>-0.15629270000000001</c:v>
                </c:pt>
                <c:pt idx="584">
                  <c:v>-0.62730660000000005</c:v>
                </c:pt>
                <c:pt idx="585">
                  <c:v>5.0020210000000002E-2</c:v>
                </c:pt>
                <c:pt idx="586">
                  <c:v>0.51742120000000003</c:v>
                </c:pt>
                <c:pt idx="587">
                  <c:v>-0.4099506</c:v>
                </c:pt>
                <c:pt idx="588">
                  <c:v>-0.5121561</c:v>
                </c:pt>
                <c:pt idx="589">
                  <c:v>1.1844140000000001</c:v>
                </c:pt>
                <c:pt idx="590">
                  <c:v>1.9390160000000001</c:v>
                </c:pt>
                <c:pt idx="591">
                  <c:v>0.7709956</c:v>
                </c:pt>
                <c:pt idx="592">
                  <c:v>-0.28973080000000001</c:v>
                </c:pt>
                <c:pt idx="593">
                  <c:v>-0.80100930000000004</c:v>
                </c:pt>
                <c:pt idx="594">
                  <c:v>-0.75516439999999996</c:v>
                </c:pt>
                <c:pt idx="595">
                  <c:v>0.13558200000000001</c:v>
                </c:pt>
                <c:pt idx="596">
                  <c:v>0.69387529999999997</c:v>
                </c:pt>
                <c:pt idx="597">
                  <c:v>0.2093737</c:v>
                </c:pt>
                <c:pt idx="598">
                  <c:v>-0.61451699999999998</c:v>
                </c:pt>
                <c:pt idx="599">
                  <c:v>-0.81111750000000005</c:v>
                </c:pt>
                <c:pt idx="600">
                  <c:v>-0.52778800000000003</c:v>
                </c:pt>
                <c:pt idx="601">
                  <c:v>-0.71956390000000003</c:v>
                </c:pt>
                <c:pt idx="602">
                  <c:v>-1.541612</c:v>
                </c:pt>
                <c:pt idx="603">
                  <c:v>-2.3033519999999998</c:v>
                </c:pt>
                <c:pt idx="604">
                  <c:v>-2.1371630000000001</c:v>
                </c:pt>
                <c:pt idx="605">
                  <c:v>-0.93246039999999997</c:v>
                </c:pt>
                <c:pt idx="606">
                  <c:v>0.81871179999999999</c:v>
                </c:pt>
                <c:pt idx="607">
                  <c:v>2.1915499999999999</c:v>
                </c:pt>
                <c:pt idx="608">
                  <c:v>1.7402740000000001</c:v>
                </c:pt>
                <c:pt idx="609">
                  <c:v>0.3427384</c:v>
                </c:pt>
                <c:pt idx="610">
                  <c:v>-3.1054709999999998E-3</c:v>
                </c:pt>
                <c:pt idx="611">
                  <c:v>-0.2366442</c:v>
                </c:pt>
                <c:pt idx="612">
                  <c:v>-0.90649789999999997</c:v>
                </c:pt>
                <c:pt idx="613">
                  <c:v>-0.58336650000000001</c:v>
                </c:pt>
                <c:pt idx="614">
                  <c:v>0.2201167</c:v>
                </c:pt>
                <c:pt idx="615">
                  <c:v>0.41145009999999999</c:v>
                </c:pt>
                <c:pt idx="616">
                  <c:v>0.19788610000000001</c:v>
                </c:pt>
                <c:pt idx="617">
                  <c:v>0.27067459999999999</c:v>
                </c:pt>
                <c:pt idx="618">
                  <c:v>0.90479540000000003</c:v>
                </c:pt>
                <c:pt idx="619">
                  <c:v>0.30103540000000001</c:v>
                </c:pt>
                <c:pt idx="620">
                  <c:v>-1.2053320000000001</c:v>
                </c:pt>
                <c:pt idx="621">
                  <c:v>-0.48005179999999997</c:v>
                </c:pt>
                <c:pt idx="622">
                  <c:v>1.45505</c:v>
                </c:pt>
                <c:pt idx="623">
                  <c:v>1.8296539999999999</c:v>
                </c:pt>
                <c:pt idx="624">
                  <c:v>1.2612719999999999</c:v>
                </c:pt>
                <c:pt idx="625">
                  <c:v>1.4500360000000001</c:v>
                </c:pt>
                <c:pt idx="626">
                  <c:v>1.942134</c:v>
                </c:pt>
                <c:pt idx="627">
                  <c:v>0.86059770000000002</c:v>
                </c:pt>
                <c:pt idx="628">
                  <c:v>-0.45981050000000001</c:v>
                </c:pt>
                <c:pt idx="629">
                  <c:v>0.19727919999999999</c:v>
                </c:pt>
                <c:pt idx="630">
                  <c:v>0.98603499999999999</c:v>
                </c:pt>
                <c:pt idx="631">
                  <c:v>0.88273360000000001</c:v>
                </c:pt>
                <c:pt idx="632">
                  <c:v>0.83041480000000001</c:v>
                </c:pt>
                <c:pt idx="633">
                  <c:v>0.59374669999999996</c:v>
                </c:pt>
                <c:pt idx="634">
                  <c:v>0.46020640000000002</c:v>
                </c:pt>
                <c:pt idx="635">
                  <c:v>0.14342969999999999</c:v>
                </c:pt>
                <c:pt idx="636">
                  <c:v>-0.79891999999999996</c:v>
                </c:pt>
                <c:pt idx="637">
                  <c:v>-0.74656420000000001</c:v>
                </c:pt>
                <c:pt idx="638">
                  <c:v>0.43730039999999998</c:v>
                </c:pt>
                <c:pt idx="639">
                  <c:v>1.126568</c:v>
                </c:pt>
                <c:pt idx="640">
                  <c:v>1.006516</c:v>
                </c:pt>
                <c:pt idx="641">
                  <c:v>0.56726370000000004</c:v>
                </c:pt>
                <c:pt idx="642">
                  <c:v>0.34743580000000002</c:v>
                </c:pt>
                <c:pt idx="643">
                  <c:v>0.34755920000000001</c:v>
                </c:pt>
                <c:pt idx="644">
                  <c:v>-4.1471500000000001E-2</c:v>
                </c:pt>
                <c:pt idx="645">
                  <c:v>-0.9059604</c:v>
                </c:pt>
                <c:pt idx="646">
                  <c:v>-1.0719620000000001</c:v>
                </c:pt>
                <c:pt idx="647">
                  <c:v>0.52341780000000004</c:v>
                </c:pt>
                <c:pt idx="648">
                  <c:v>1.7812079999999999</c:v>
                </c:pt>
                <c:pt idx="649">
                  <c:v>0.6316311</c:v>
                </c:pt>
                <c:pt idx="650">
                  <c:v>-0.80686069999999999</c:v>
                </c:pt>
                <c:pt idx="651">
                  <c:v>-0.30115710000000001</c:v>
                </c:pt>
                <c:pt idx="652">
                  <c:v>0.9539221</c:v>
                </c:pt>
                <c:pt idx="653">
                  <c:v>0.6579197</c:v>
                </c:pt>
                <c:pt idx="654">
                  <c:v>-0.35746489999999997</c:v>
                </c:pt>
                <c:pt idx="655">
                  <c:v>-8.9185879999999995E-2</c:v>
                </c:pt>
                <c:pt idx="656">
                  <c:v>0.58347179999999998</c:v>
                </c:pt>
                <c:pt idx="657">
                  <c:v>0.48459869999999999</c:v>
                </c:pt>
                <c:pt idx="658">
                  <c:v>-0.2272159</c:v>
                </c:pt>
                <c:pt idx="659">
                  <c:v>-0.92057359999999999</c:v>
                </c:pt>
                <c:pt idx="660">
                  <c:v>-0.72158679999999997</c:v>
                </c:pt>
                <c:pt idx="661">
                  <c:v>0.49982480000000001</c:v>
                </c:pt>
                <c:pt idx="662">
                  <c:v>1.5933809999999999</c:v>
                </c:pt>
                <c:pt idx="663">
                  <c:v>1.325075</c:v>
                </c:pt>
                <c:pt idx="664">
                  <c:v>0.4653159</c:v>
                </c:pt>
                <c:pt idx="665">
                  <c:v>0.37875750000000002</c:v>
                </c:pt>
                <c:pt idx="666">
                  <c:v>0.53834070000000001</c:v>
                </c:pt>
                <c:pt idx="667">
                  <c:v>0.28005229999999998</c:v>
                </c:pt>
                <c:pt idx="668">
                  <c:v>-7.0397080000000001E-2</c:v>
                </c:pt>
                <c:pt idx="669">
                  <c:v>-0.3156581</c:v>
                </c:pt>
                <c:pt idx="670">
                  <c:v>-0.56042890000000001</c:v>
                </c:pt>
                <c:pt idx="671">
                  <c:v>-0.66087799999999997</c:v>
                </c:pt>
                <c:pt idx="672">
                  <c:v>-0.40777340000000001</c:v>
                </c:pt>
                <c:pt idx="673">
                  <c:v>-0.32368920000000001</c:v>
                </c:pt>
                <c:pt idx="674">
                  <c:v>-0.5332595</c:v>
                </c:pt>
                <c:pt idx="675">
                  <c:v>-0.70458359999999998</c:v>
                </c:pt>
                <c:pt idx="676">
                  <c:v>-1.005126</c:v>
                </c:pt>
                <c:pt idx="677">
                  <c:v>-0.82967990000000003</c:v>
                </c:pt>
                <c:pt idx="678">
                  <c:v>0.14991070000000001</c:v>
                </c:pt>
                <c:pt idx="679">
                  <c:v>0.9779487</c:v>
                </c:pt>
                <c:pt idx="680">
                  <c:v>1.2707980000000001</c:v>
                </c:pt>
                <c:pt idx="681">
                  <c:v>1.237185</c:v>
                </c:pt>
                <c:pt idx="682">
                  <c:v>0.63864469999999995</c:v>
                </c:pt>
                <c:pt idx="683">
                  <c:v>-0.25100660000000002</c:v>
                </c:pt>
                <c:pt idx="684">
                  <c:v>1.9351640000000001E-3</c:v>
                </c:pt>
                <c:pt idx="685">
                  <c:v>0.82454430000000001</c:v>
                </c:pt>
                <c:pt idx="686">
                  <c:v>0.1166281</c:v>
                </c:pt>
                <c:pt idx="687">
                  <c:v>-0.83334600000000003</c:v>
                </c:pt>
                <c:pt idx="688">
                  <c:v>-0.53563850000000002</c:v>
                </c:pt>
                <c:pt idx="689">
                  <c:v>-0.24926870000000001</c:v>
                </c:pt>
                <c:pt idx="690">
                  <c:v>-0.2077949</c:v>
                </c:pt>
                <c:pt idx="691">
                  <c:v>-0.2704434</c:v>
                </c:pt>
                <c:pt idx="692">
                  <c:v>-0.58843000000000001</c:v>
                </c:pt>
                <c:pt idx="693">
                  <c:v>-0.59583640000000004</c:v>
                </c:pt>
                <c:pt idx="694">
                  <c:v>-0.3893199</c:v>
                </c:pt>
                <c:pt idx="695">
                  <c:v>0.40387400000000001</c:v>
                </c:pt>
                <c:pt idx="696">
                  <c:v>2.0322279999999999</c:v>
                </c:pt>
                <c:pt idx="697">
                  <c:v>2.6492689999999999</c:v>
                </c:pt>
                <c:pt idx="698">
                  <c:v>1.7376750000000001</c:v>
                </c:pt>
                <c:pt idx="699">
                  <c:v>1.2175009999999999</c:v>
                </c:pt>
                <c:pt idx="700">
                  <c:v>1.299356</c:v>
                </c:pt>
                <c:pt idx="701">
                  <c:v>0.54216489999999995</c:v>
                </c:pt>
                <c:pt idx="702">
                  <c:v>-0.53563110000000003</c:v>
                </c:pt>
                <c:pt idx="703">
                  <c:v>-1.0429189999999999</c:v>
                </c:pt>
                <c:pt idx="704">
                  <c:v>-1.1161970000000001</c:v>
                </c:pt>
                <c:pt idx="705">
                  <c:v>-0.3494622</c:v>
                </c:pt>
                <c:pt idx="706">
                  <c:v>0.21813289999999999</c:v>
                </c:pt>
                <c:pt idx="707">
                  <c:v>2.9470490000000002E-3</c:v>
                </c:pt>
                <c:pt idx="708">
                  <c:v>0.38665680000000002</c:v>
                </c:pt>
                <c:pt idx="709">
                  <c:v>0.93669610000000003</c:v>
                </c:pt>
                <c:pt idx="710">
                  <c:v>0.44449719999999998</c:v>
                </c:pt>
                <c:pt idx="711">
                  <c:v>-0.67196370000000005</c:v>
                </c:pt>
                <c:pt idx="712">
                  <c:v>-0.79742380000000002</c:v>
                </c:pt>
                <c:pt idx="713">
                  <c:v>2.1229330000000001E-2</c:v>
                </c:pt>
                <c:pt idx="714">
                  <c:v>0.34131260000000002</c:v>
                </c:pt>
                <c:pt idx="715">
                  <c:v>0.98689649999999995</c:v>
                </c:pt>
                <c:pt idx="716">
                  <c:v>1.9822850000000001</c:v>
                </c:pt>
                <c:pt idx="717">
                  <c:v>1.420993</c:v>
                </c:pt>
                <c:pt idx="718">
                  <c:v>7.4514810000000001E-2</c:v>
                </c:pt>
                <c:pt idx="719">
                  <c:v>-0.19772899999999999</c:v>
                </c:pt>
                <c:pt idx="720">
                  <c:v>0.3887157</c:v>
                </c:pt>
                <c:pt idx="721">
                  <c:v>1.113205</c:v>
                </c:pt>
                <c:pt idx="722">
                  <c:v>1.5331220000000001</c:v>
                </c:pt>
                <c:pt idx="723">
                  <c:v>0.8113532</c:v>
                </c:pt>
                <c:pt idx="724">
                  <c:v>-0.71651580000000004</c:v>
                </c:pt>
                <c:pt idx="725">
                  <c:v>-0.95323650000000004</c:v>
                </c:pt>
                <c:pt idx="726">
                  <c:v>0.22720599999999999</c:v>
                </c:pt>
                <c:pt idx="727">
                  <c:v>8.5373039999999997E-2</c:v>
                </c:pt>
                <c:pt idx="728">
                  <c:v>-1.867969</c:v>
                </c:pt>
                <c:pt idx="729">
                  <c:v>-2.8060520000000002</c:v>
                </c:pt>
                <c:pt idx="730">
                  <c:v>-1.775055</c:v>
                </c:pt>
                <c:pt idx="731">
                  <c:v>-0.79008679999999998</c:v>
                </c:pt>
                <c:pt idx="732">
                  <c:v>-0.59923610000000005</c:v>
                </c:pt>
                <c:pt idx="733">
                  <c:v>-0.3066432</c:v>
                </c:pt>
                <c:pt idx="734">
                  <c:v>-0.25152780000000002</c:v>
                </c:pt>
                <c:pt idx="735">
                  <c:v>-0.76508319999999996</c:v>
                </c:pt>
                <c:pt idx="736">
                  <c:v>-1.089666</c:v>
                </c:pt>
                <c:pt idx="737">
                  <c:v>-0.67511189999999999</c:v>
                </c:pt>
                <c:pt idx="738">
                  <c:v>0.24529960000000001</c:v>
                </c:pt>
                <c:pt idx="739">
                  <c:v>0.22222339999999999</c:v>
                </c:pt>
                <c:pt idx="740">
                  <c:v>-1.0548820000000001</c:v>
                </c:pt>
                <c:pt idx="741">
                  <c:v>-1.1885220000000001</c:v>
                </c:pt>
                <c:pt idx="742">
                  <c:v>0.54713990000000001</c:v>
                </c:pt>
                <c:pt idx="743">
                  <c:v>0.8170309</c:v>
                </c:pt>
                <c:pt idx="744">
                  <c:v>-1.0652889999999999</c:v>
                </c:pt>
                <c:pt idx="745">
                  <c:v>-1.4761770000000001</c:v>
                </c:pt>
                <c:pt idx="746">
                  <c:v>-0.23738400000000001</c:v>
                </c:pt>
                <c:pt idx="747">
                  <c:v>0.55072790000000005</c:v>
                </c:pt>
                <c:pt idx="748">
                  <c:v>0.71595140000000002</c:v>
                </c:pt>
                <c:pt idx="749">
                  <c:v>0.33110869999999998</c:v>
                </c:pt>
                <c:pt idx="750">
                  <c:v>-0.26885789999999998</c:v>
                </c:pt>
                <c:pt idx="751">
                  <c:v>-0.25047360000000002</c:v>
                </c:pt>
                <c:pt idx="752">
                  <c:v>7.8274220000000005E-2</c:v>
                </c:pt>
                <c:pt idx="753">
                  <c:v>-0.29813210000000001</c:v>
                </c:pt>
                <c:pt idx="754">
                  <c:v>2.3851310000000001E-2</c:v>
                </c:pt>
                <c:pt idx="755">
                  <c:v>1.555104</c:v>
                </c:pt>
                <c:pt idx="756">
                  <c:v>1.463198</c:v>
                </c:pt>
                <c:pt idx="757">
                  <c:v>0.24369650000000001</c:v>
                </c:pt>
                <c:pt idx="758">
                  <c:v>-0.17479839999999999</c:v>
                </c:pt>
                <c:pt idx="759">
                  <c:v>-0.66041019999999995</c:v>
                </c:pt>
                <c:pt idx="760">
                  <c:v>-0.8627264</c:v>
                </c:pt>
                <c:pt idx="761">
                  <c:v>-0.57366790000000001</c:v>
                </c:pt>
                <c:pt idx="762">
                  <c:v>-1.1202620000000001</c:v>
                </c:pt>
                <c:pt idx="763">
                  <c:v>-1.610671</c:v>
                </c:pt>
                <c:pt idx="764">
                  <c:v>-1.3096719999999999</c:v>
                </c:pt>
                <c:pt idx="765">
                  <c:v>-1.287509</c:v>
                </c:pt>
                <c:pt idx="766">
                  <c:v>-0.60753760000000001</c:v>
                </c:pt>
                <c:pt idx="767">
                  <c:v>0.44141740000000002</c:v>
                </c:pt>
                <c:pt idx="768">
                  <c:v>-0.26716889999999999</c:v>
                </c:pt>
                <c:pt idx="769">
                  <c:v>-0.63582349999999999</c:v>
                </c:pt>
                <c:pt idx="770">
                  <c:v>1.0549379999999999</c:v>
                </c:pt>
                <c:pt idx="771">
                  <c:v>1.8349960000000001</c:v>
                </c:pt>
                <c:pt idx="772">
                  <c:v>0.60568169999999999</c:v>
                </c:pt>
                <c:pt idx="773">
                  <c:v>-0.22675580000000001</c:v>
                </c:pt>
                <c:pt idx="774">
                  <c:v>3.6575610000000001E-2</c:v>
                </c:pt>
                <c:pt idx="775">
                  <c:v>0.1410526</c:v>
                </c:pt>
                <c:pt idx="776">
                  <c:v>1.564885E-3</c:v>
                </c:pt>
                <c:pt idx="777">
                  <c:v>0.29661320000000002</c:v>
                </c:pt>
                <c:pt idx="778">
                  <c:v>0.90993369999999996</c:v>
                </c:pt>
                <c:pt idx="779">
                  <c:v>1.2842150000000001</c:v>
                </c:pt>
                <c:pt idx="780">
                  <c:v>0.88220500000000002</c:v>
                </c:pt>
                <c:pt idx="781">
                  <c:v>8.8590360000000007E-2</c:v>
                </c:pt>
                <c:pt idx="782">
                  <c:v>-0.2091026</c:v>
                </c:pt>
                <c:pt idx="783">
                  <c:v>-0.623556</c:v>
                </c:pt>
                <c:pt idx="784">
                  <c:v>-1.1606099999999999</c:v>
                </c:pt>
                <c:pt idx="785">
                  <c:v>-0.57752910000000002</c:v>
                </c:pt>
                <c:pt idx="786">
                  <c:v>0.35963139999999999</c:v>
                </c:pt>
                <c:pt idx="787">
                  <c:v>6.5980419999999998E-2</c:v>
                </c:pt>
                <c:pt idx="788">
                  <c:v>-0.44844299999999998</c:v>
                </c:pt>
                <c:pt idx="789">
                  <c:v>0.1250368</c:v>
                </c:pt>
                <c:pt idx="790">
                  <c:v>0.59286470000000002</c:v>
                </c:pt>
                <c:pt idx="791">
                  <c:v>0.52467980000000003</c:v>
                </c:pt>
                <c:pt idx="792">
                  <c:v>0.40446409999999999</c:v>
                </c:pt>
                <c:pt idx="793">
                  <c:v>-0.1593889</c:v>
                </c:pt>
                <c:pt idx="794">
                  <c:v>-0.75751849999999998</c:v>
                </c:pt>
                <c:pt idx="795">
                  <c:v>-0.84446489999999996</c:v>
                </c:pt>
                <c:pt idx="796">
                  <c:v>-0.69666260000000002</c:v>
                </c:pt>
                <c:pt idx="797">
                  <c:v>-0.28917169999999998</c:v>
                </c:pt>
                <c:pt idx="798">
                  <c:v>0.24132129999999999</c:v>
                </c:pt>
                <c:pt idx="799">
                  <c:v>5.3802879999999997E-2</c:v>
                </c:pt>
                <c:pt idx="800">
                  <c:v>-0.61232419999999999</c:v>
                </c:pt>
                <c:pt idx="801">
                  <c:v>-0.39185920000000002</c:v>
                </c:pt>
                <c:pt idx="802">
                  <c:v>0.30570910000000001</c:v>
                </c:pt>
                <c:pt idx="803">
                  <c:v>-0.2515172</c:v>
                </c:pt>
                <c:pt idx="804">
                  <c:v>-1.0281979999999999</c:v>
                </c:pt>
                <c:pt idx="805">
                  <c:v>-0.27965830000000003</c:v>
                </c:pt>
                <c:pt idx="806">
                  <c:v>0.28146959999999999</c:v>
                </c:pt>
                <c:pt idx="807">
                  <c:v>-0.54653229999999997</c:v>
                </c:pt>
                <c:pt idx="808">
                  <c:v>-0.78377589999999997</c:v>
                </c:pt>
                <c:pt idx="809">
                  <c:v>0.3659848</c:v>
                </c:pt>
                <c:pt idx="810">
                  <c:v>1.108406</c:v>
                </c:pt>
                <c:pt idx="811">
                  <c:v>0.6129618</c:v>
                </c:pt>
                <c:pt idx="812">
                  <c:v>0.4196491</c:v>
                </c:pt>
                <c:pt idx="813">
                  <c:v>1.3017909999999999</c:v>
                </c:pt>
                <c:pt idx="814">
                  <c:v>1.556686</c:v>
                </c:pt>
                <c:pt idx="815">
                  <c:v>0.89989569999999997</c:v>
                </c:pt>
                <c:pt idx="816">
                  <c:v>0.69474919999999996</c:v>
                </c:pt>
                <c:pt idx="817">
                  <c:v>0.53649210000000003</c:v>
                </c:pt>
                <c:pt idx="818">
                  <c:v>0.37409379999999998</c:v>
                </c:pt>
                <c:pt idx="819">
                  <c:v>1.2124349999999999</c:v>
                </c:pt>
                <c:pt idx="820">
                  <c:v>1.705541</c:v>
                </c:pt>
                <c:pt idx="821">
                  <c:v>0.78185950000000004</c:v>
                </c:pt>
                <c:pt idx="822">
                  <c:v>0.25014799999999998</c:v>
                </c:pt>
                <c:pt idx="823">
                  <c:v>0.81414710000000001</c:v>
                </c:pt>
                <c:pt idx="824">
                  <c:v>1.4462930000000001</c:v>
                </c:pt>
                <c:pt idx="825">
                  <c:v>1.1464080000000001</c:v>
                </c:pt>
                <c:pt idx="826">
                  <c:v>4.8499199999999999E-2</c:v>
                </c:pt>
                <c:pt idx="827">
                  <c:v>-0.65924510000000003</c:v>
                </c:pt>
                <c:pt idx="828">
                  <c:v>-0.80707249999999997</c:v>
                </c:pt>
                <c:pt idx="829">
                  <c:v>-0.52099139999999999</c:v>
                </c:pt>
                <c:pt idx="830">
                  <c:v>8.7758520000000007E-3</c:v>
                </c:pt>
                <c:pt idx="831">
                  <c:v>0.1417235</c:v>
                </c:pt>
                <c:pt idx="832">
                  <c:v>-0.228959</c:v>
                </c:pt>
                <c:pt idx="833">
                  <c:v>-0.84992230000000002</c:v>
                </c:pt>
                <c:pt idx="834">
                  <c:v>-1.533379</c:v>
                </c:pt>
                <c:pt idx="835">
                  <c:v>-2.3431989999999998</c:v>
                </c:pt>
                <c:pt idx="836">
                  <c:v>-2.377084</c:v>
                </c:pt>
                <c:pt idx="837">
                  <c:v>-0.99778840000000002</c:v>
                </c:pt>
                <c:pt idx="838">
                  <c:v>-0.1138974</c:v>
                </c:pt>
                <c:pt idx="839">
                  <c:v>-0.74929500000000004</c:v>
                </c:pt>
                <c:pt idx="840">
                  <c:v>-0.9627732</c:v>
                </c:pt>
                <c:pt idx="841">
                  <c:v>0.74846599999999996</c:v>
                </c:pt>
                <c:pt idx="842">
                  <c:v>2.5436740000000002</c:v>
                </c:pt>
                <c:pt idx="843">
                  <c:v>1.870608</c:v>
                </c:pt>
                <c:pt idx="844">
                  <c:v>-7.3372939999999998E-2</c:v>
                </c:pt>
                <c:pt idx="845">
                  <c:v>-0.52660850000000003</c:v>
                </c:pt>
                <c:pt idx="846">
                  <c:v>0.15273349999999999</c:v>
                </c:pt>
                <c:pt idx="847">
                  <c:v>-3.4781369999999999E-2</c:v>
                </c:pt>
                <c:pt idx="848">
                  <c:v>-1.0254620000000001</c:v>
                </c:pt>
                <c:pt idx="849">
                  <c:v>-1.126862</c:v>
                </c:pt>
                <c:pt idx="850">
                  <c:v>-0.1092041</c:v>
                </c:pt>
                <c:pt idx="851">
                  <c:v>2.5424539999999998E-4</c:v>
                </c:pt>
                <c:pt idx="852">
                  <c:v>-1.2600579999999999</c:v>
                </c:pt>
                <c:pt idx="853">
                  <c:v>-1.879184</c:v>
                </c:pt>
                <c:pt idx="854">
                  <c:v>-1.381227</c:v>
                </c:pt>
                <c:pt idx="855">
                  <c:v>-0.72241650000000002</c:v>
                </c:pt>
                <c:pt idx="856">
                  <c:v>-0.15709709999999999</c:v>
                </c:pt>
                <c:pt idx="857">
                  <c:v>-0.12147670000000001</c:v>
                </c:pt>
                <c:pt idx="858">
                  <c:v>-0.80747040000000003</c:v>
                </c:pt>
                <c:pt idx="859">
                  <c:v>-1.132161</c:v>
                </c:pt>
                <c:pt idx="860">
                  <c:v>-1.0103839999999999</c:v>
                </c:pt>
                <c:pt idx="861">
                  <c:v>-1.039474</c:v>
                </c:pt>
                <c:pt idx="862">
                  <c:v>-0.66165339999999995</c:v>
                </c:pt>
                <c:pt idx="863">
                  <c:v>-0.2281629</c:v>
                </c:pt>
                <c:pt idx="864">
                  <c:v>-0.48103600000000002</c:v>
                </c:pt>
                <c:pt idx="865">
                  <c:v>-0.6977546</c:v>
                </c:pt>
                <c:pt idx="866">
                  <c:v>-5.7626969999999998E-3</c:v>
                </c:pt>
                <c:pt idx="867">
                  <c:v>1.0479830000000001</c:v>
                </c:pt>
                <c:pt idx="868">
                  <c:v>1.351777</c:v>
                </c:pt>
                <c:pt idx="869">
                  <c:v>0.96658549999999999</c:v>
                </c:pt>
                <c:pt idx="870">
                  <c:v>0.20619109999999999</c:v>
                </c:pt>
                <c:pt idx="871">
                  <c:v>-0.62609239999999999</c:v>
                </c:pt>
                <c:pt idx="872">
                  <c:v>-1.100074</c:v>
                </c:pt>
                <c:pt idx="873">
                  <c:v>-1.3627180000000001</c:v>
                </c:pt>
                <c:pt idx="874">
                  <c:v>-1.3066690000000001</c:v>
                </c:pt>
                <c:pt idx="875">
                  <c:v>-1.126881</c:v>
                </c:pt>
                <c:pt idx="876">
                  <c:v>-1.399886</c:v>
                </c:pt>
                <c:pt idx="877">
                  <c:v>-1.439589</c:v>
                </c:pt>
                <c:pt idx="878">
                  <c:v>-0.42316169999999997</c:v>
                </c:pt>
                <c:pt idx="879">
                  <c:v>0.94125360000000002</c:v>
                </c:pt>
                <c:pt idx="880">
                  <c:v>1.4528319999999999</c:v>
                </c:pt>
                <c:pt idx="881">
                  <c:v>0.72977400000000003</c:v>
                </c:pt>
                <c:pt idx="882">
                  <c:v>-0.65094479999999999</c:v>
                </c:pt>
                <c:pt idx="883">
                  <c:v>-1.5358099999999999</c:v>
                </c:pt>
                <c:pt idx="884">
                  <c:v>-1.5594269999999999</c:v>
                </c:pt>
                <c:pt idx="885">
                  <c:v>-0.76168409999999998</c:v>
                </c:pt>
                <c:pt idx="886">
                  <c:v>0.66033989999999998</c:v>
                </c:pt>
                <c:pt idx="887">
                  <c:v>0.54226129999999995</c:v>
                </c:pt>
                <c:pt idx="888">
                  <c:v>-1.312541</c:v>
                </c:pt>
                <c:pt idx="889">
                  <c:v>-1.5451189999999999</c:v>
                </c:pt>
                <c:pt idx="890">
                  <c:v>-0.45590639999999999</c:v>
                </c:pt>
                <c:pt idx="891">
                  <c:v>-1.092303</c:v>
                </c:pt>
                <c:pt idx="892">
                  <c:v>-2.1609940000000001</c:v>
                </c:pt>
                <c:pt idx="893">
                  <c:v>-1.1810229999999999</c:v>
                </c:pt>
                <c:pt idx="894">
                  <c:v>0.21024950000000001</c:v>
                </c:pt>
                <c:pt idx="895">
                  <c:v>-0.23013890000000001</c:v>
                </c:pt>
                <c:pt idx="896">
                  <c:v>-1.583512</c:v>
                </c:pt>
                <c:pt idx="897">
                  <c:v>-1.4082790000000001</c:v>
                </c:pt>
                <c:pt idx="898">
                  <c:v>0.1093567</c:v>
                </c:pt>
                <c:pt idx="899">
                  <c:v>-0.22940099999999999</c:v>
                </c:pt>
                <c:pt idx="900">
                  <c:v>-1.848689</c:v>
                </c:pt>
                <c:pt idx="901">
                  <c:v>-1.19126</c:v>
                </c:pt>
                <c:pt idx="902">
                  <c:v>0.50939089999999998</c:v>
                </c:pt>
                <c:pt idx="903">
                  <c:v>0.97007429999999994</c:v>
                </c:pt>
                <c:pt idx="904">
                  <c:v>1.259247</c:v>
                </c:pt>
                <c:pt idx="905">
                  <c:v>1.3326089999999999</c:v>
                </c:pt>
                <c:pt idx="906">
                  <c:v>4.7507790000000001E-2</c:v>
                </c:pt>
                <c:pt idx="907">
                  <c:v>-0.98732030000000004</c:v>
                </c:pt>
                <c:pt idx="908">
                  <c:v>-0.39699570000000001</c:v>
                </c:pt>
                <c:pt idx="909">
                  <c:v>-0.32711000000000001</c:v>
                </c:pt>
                <c:pt idx="910">
                  <c:v>-1.3853610000000001</c:v>
                </c:pt>
                <c:pt idx="911">
                  <c:v>-1.5166139999999999</c:v>
                </c:pt>
                <c:pt idx="912">
                  <c:v>-0.99605160000000004</c:v>
                </c:pt>
                <c:pt idx="913">
                  <c:v>-1.107235</c:v>
                </c:pt>
                <c:pt idx="914">
                  <c:v>-1.172698</c:v>
                </c:pt>
                <c:pt idx="915">
                  <c:v>-0.55372109999999997</c:v>
                </c:pt>
                <c:pt idx="916">
                  <c:v>-0.13993710000000001</c:v>
                </c:pt>
                <c:pt idx="917">
                  <c:v>1.6524630000000001E-3</c:v>
                </c:pt>
                <c:pt idx="918">
                  <c:v>0.77463919999999997</c:v>
                </c:pt>
                <c:pt idx="919">
                  <c:v>1.7091970000000001</c:v>
                </c:pt>
                <c:pt idx="920">
                  <c:v>2.1947719999999999</c:v>
                </c:pt>
                <c:pt idx="921">
                  <c:v>2.2642899999999999</c:v>
                </c:pt>
                <c:pt idx="922">
                  <c:v>1.6713720000000001</c:v>
                </c:pt>
                <c:pt idx="923">
                  <c:v>0.14825720000000001</c:v>
                </c:pt>
                <c:pt idx="924">
                  <c:v>-1.8058080000000001</c:v>
                </c:pt>
                <c:pt idx="925">
                  <c:v>-2.1065200000000002</c:v>
                </c:pt>
                <c:pt idx="926">
                  <c:v>-0.76259379999999999</c:v>
                </c:pt>
                <c:pt idx="927">
                  <c:v>-1.3305439999999999</c:v>
                </c:pt>
                <c:pt idx="928">
                  <c:v>-3.0884130000000001</c:v>
                </c:pt>
                <c:pt idx="929">
                  <c:v>-1.695098</c:v>
                </c:pt>
                <c:pt idx="930">
                  <c:v>1.2212289999999999</c:v>
                </c:pt>
                <c:pt idx="931">
                  <c:v>1.8084960000000001</c:v>
                </c:pt>
                <c:pt idx="932">
                  <c:v>0.87421749999999998</c:v>
                </c:pt>
                <c:pt idx="933">
                  <c:v>-9.085348E-2</c:v>
                </c:pt>
                <c:pt idx="934">
                  <c:v>-0.56908650000000005</c:v>
                </c:pt>
                <c:pt idx="935">
                  <c:v>-0.87445660000000003</c:v>
                </c:pt>
                <c:pt idx="936">
                  <c:v>-1.420536</c:v>
                </c:pt>
                <c:pt idx="937">
                  <c:v>-0.50695619999999997</c:v>
                </c:pt>
                <c:pt idx="938">
                  <c:v>1.2746280000000001</c:v>
                </c:pt>
                <c:pt idx="939">
                  <c:v>1.1703520000000001</c:v>
                </c:pt>
                <c:pt idx="940">
                  <c:v>-6.5510009999999994E-2</c:v>
                </c:pt>
                <c:pt idx="941">
                  <c:v>8.8831679999999996E-2</c:v>
                </c:pt>
                <c:pt idx="942">
                  <c:v>1.0701849999999999</c:v>
                </c:pt>
                <c:pt idx="943">
                  <c:v>0.80918639999999997</c:v>
                </c:pt>
                <c:pt idx="944">
                  <c:v>-0.14440810000000001</c:v>
                </c:pt>
                <c:pt idx="945">
                  <c:v>-0.53198250000000002</c:v>
                </c:pt>
                <c:pt idx="946">
                  <c:v>-0.36806250000000001</c:v>
                </c:pt>
                <c:pt idx="947">
                  <c:v>7.9667089999999996E-2</c:v>
                </c:pt>
                <c:pt idx="948">
                  <c:v>0.31047710000000001</c:v>
                </c:pt>
                <c:pt idx="949">
                  <c:v>0.3299416</c:v>
                </c:pt>
                <c:pt idx="950">
                  <c:v>0.60544149999999997</c:v>
                </c:pt>
                <c:pt idx="951">
                  <c:v>0.70831270000000002</c:v>
                </c:pt>
                <c:pt idx="952">
                  <c:v>0.33662690000000001</c:v>
                </c:pt>
                <c:pt idx="953">
                  <c:v>-3.6565350000000003E-4</c:v>
                </c:pt>
                <c:pt idx="954">
                  <c:v>-0.24566109999999999</c:v>
                </c:pt>
                <c:pt idx="955">
                  <c:v>-0.7105494</c:v>
                </c:pt>
                <c:pt idx="956">
                  <c:v>-0.78861239999999999</c:v>
                </c:pt>
                <c:pt idx="957">
                  <c:v>0.1943531</c:v>
                </c:pt>
                <c:pt idx="958">
                  <c:v>0.94258379999999997</c:v>
                </c:pt>
                <c:pt idx="959">
                  <c:v>0.80962160000000005</c:v>
                </c:pt>
                <c:pt idx="960">
                  <c:v>1.296827</c:v>
                </c:pt>
                <c:pt idx="961">
                  <c:v>1.802192</c:v>
                </c:pt>
                <c:pt idx="962">
                  <c:v>0.93017930000000004</c:v>
                </c:pt>
                <c:pt idx="963">
                  <c:v>-0.50829049999999998</c:v>
                </c:pt>
                <c:pt idx="964">
                  <c:v>-1.2705310000000001</c:v>
                </c:pt>
                <c:pt idx="965">
                  <c:v>-0.18564349999999999</c:v>
                </c:pt>
                <c:pt idx="966">
                  <c:v>1.1723749999999999</c:v>
                </c:pt>
                <c:pt idx="967">
                  <c:v>0.1336611</c:v>
                </c:pt>
                <c:pt idx="968">
                  <c:v>-1.414191</c:v>
                </c:pt>
                <c:pt idx="969">
                  <c:v>-1.032098</c:v>
                </c:pt>
                <c:pt idx="970">
                  <c:v>0.3660756</c:v>
                </c:pt>
                <c:pt idx="971">
                  <c:v>1.252138</c:v>
                </c:pt>
                <c:pt idx="972">
                  <c:v>0.98379779999999994</c:v>
                </c:pt>
                <c:pt idx="973">
                  <c:v>0.18398880000000001</c:v>
                </c:pt>
                <c:pt idx="974">
                  <c:v>-0.37437310000000001</c:v>
                </c:pt>
                <c:pt idx="975">
                  <c:v>-0.94612640000000003</c:v>
                </c:pt>
                <c:pt idx="976">
                  <c:v>-0.92085879999999998</c:v>
                </c:pt>
                <c:pt idx="977">
                  <c:v>-0.1154237</c:v>
                </c:pt>
                <c:pt idx="978">
                  <c:v>8.0375150000000006E-2</c:v>
                </c:pt>
                <c:pt idx="979">
                  <c:v>-0.4412857</c:v>
                </c:pt>
                <c:pt idx="980">
                  <c:v>-0.29263679999999997</c:v>
                </c:pt>
                <c:pt idx="981">
                  <c:v>0.62933790000000001</c:v>
                </c:pt>
                <c:pt idx="982">
                  <c:v>0.78451020000000005</c:v>
                </c:pt>
                <c:pt idx="983">
                  <c:v>0.44162679999999999</c:v>
                </c:pt>
                <c:pt idx="984">
                  <c:v>0.33026460000000002</c:v>
                </c:pt>
                <c:pt idx="985">
                  <c:v>-3.5815569999999998E-2</c:v>
                </c:pt>
                <c:pt idx="986">
                  <c:v>6.9461850000000006E-2</c:v>
                </c:pt>
                <c:pt idx="987">
                  <c:v>0.2352863</c:v>
                </c:pt>
                <c:pt idx="988">
                  <c:v>-0.74316890000000002</c:v>
                </c:pt>
                <c:pt idx="989">
                  <c:v>-1.3011159999999999</c:v>
                </c:pt>
                <c:pt idx="990">
                  <c:v>-0.69938160000000005</c:v>
                </c:pt>
                <c:pt idx="991">
                  <c:v>-0.2200841</c:v>
                </c:pt>
                <c:pt idx="992">
                  <c:v>0.51822400000000002</c:v>
                </c:pt>
                <c:pt idx="993">
                  <c:v>1.246394</c:v>
                </c:pt>
                <c:pt idx="994">
                  <c:v>0.69586590000000004</c:v>
                </c:pt>
                <c:pt idx="995">
                  <c:v>4.43874E-2</c:v>
                </c:pt>
                <c:pt idx="996">
                  <c:v>0.24053269999999999</c:v>
                </c:pt>
                <c:pt idx="997">
                  <c:v>0.51091609999999998</c:v>
                </c:pt>
                <c:pt idx="998">
                  <c:v>0.51991209999999999</c:v>
                </c:pt>
              </c:numCache>
            </c:numRef>
          </c:yVal>
          <c:smooth val="0"/>
        </c:ser>
        <c:ser>
          <c:idx val="2"/>
          <c:order val="2"/>
          <c:tx>
            <c:v>+500V (#3)</c:v>
          </c:tx>
          <c:spPr>
            <a:ln w="19050">
              <a:solidFill>
                <a:srgbClr val="0000FF"/>
              </a:solidFill>
            </a:ln>
          </c:spPr>
          <c:marker>
            <c:symbol val="none"/>
          </c:marker>
          <c:xVal>
            <c:numRef>
              <c:f>'Voltage Wfms Data'!$A$5:$A$1003</c:f>
              <c:numCache>
                <c:formatCode>General</c:formatCode>
                <c:ptCount val="999"/>
                <c:pt idx="0">
                  <c:v>-180.822</c:v>
                </c:pt>
                <c:pt idx="1">
                  <c:v>-179.822</c:v>
                </c:pt>
                <c:pt idx="2">
                  <c:v>-178.822</c:v>
                </c:pt>
                <c:pt idx="3">
                  <c:v>-177.822</c:v>
                </c:pt>
                <c:pt idx="4">
                  <c:v>-176.822</c:v>
                </c:pt>
                <c:pt idx="5">
                  <c:v>-175.822</c:v>
                </c:pt>
                <c:pt idx="6">
                  <c:v>-174.822</c:v>
                </c:pt>
                <c:pt idx="7">
                  <c:v>-173.822</c:v>
                </c:pt>
                <c:pt idx="8">
                  <c:v>-172.822</c:v>
                </c:pt>
                <c:pt idx="9">
                  <c:v>-171.82199999999997</c:v>
                </c:pt>
                <c:pt idx="10">
                  <c:v>-170.822</c:v>
                </c:pt>
                <c:pt idx="11">
                  <c:v>-169.822</c:v>
                </c:pt>
                <c:pt idx="12">
                  <c:v>-168.822</c:v>
                </c:pt>
                <c:pt idx="13">
                  <c:v>-167.822</c:v>
                </c:pt>
                <c:pt idx="14">
                  <c:v>-166.822</c:v>
                </c:pt>
                <c:pt idx="15">
                  <c:v>-165.82199999999997</c:v>
                </c:pt>
                <c:pt idx="16">
                  <c:v>-164.822</c:v>
                </c:pt>
                <c:pt idx="17">
                  <c:v>-163.822</c:v>
                </c:pt>
                <c:pt idx="18">
                  <c:v>-162.822</c:v>
                </c:pt>
                <c:pt idx="19">
                  <c:v>-161.822</c:v>
                </c:pt>
                <c:pt idx="20">
                  <c:v>-160.822</c:v>
                </c:pt>
                <c:pt idx="21">
                  <c:v>-159.82199999999997</c:v>
                </c:pt>
                <c:pt idx="22">
                  <c:v>-158.822</c:v>
                </c:pt>
                <c:pt idx="23">
                  <c:v>-157.822</c:v>
                </c:pt>
                <c:pt idx="24">
                  <c:v>-156.822</c:v>
                </c:pt>
                <c:pt idx="25">
                  <c:v>-155.822</c:v>
                </c:pt>
                <c:pt idx="26">
                  <c:v>-154.822</c:v>
                </c:pt>
                <c:pt idx="27">
                  <c:v>-153.822</c:v>
                </c:pt>
                <c:pt idx="28">
                  <c:v>-152.822</c:v>
                </c:pt>
                <c:pt idx="29">
                  <c:v>-151.822</c:v>
                </c:pt>
                <c:pt idx="30">
                  <c:v>-150.822</c:v>
                </c:pt>
                <c:pt idx="31">
                  <c:v>-149.822</c:v>
                </c:pt>
                <c:pt idx="32">
                  <c:v>-148.822</c:v>
                </c:pt>
                <c:pt idx="33">
                  <c:v>-147.822</c:v>
                </c:pt>
                <c:pt idx="34">
                  <c:v>-146.822</c:v>
                </c:pt>
                <c:pt idx="35">
                  <c:v>-145.822</c:v>
                </c:pt>
                <c:pt idx="36">
                  <c:v>-144.822</c:v>
                </c:pt>
                <c:pt idx="37">
                  <c:v>-143.822</c:v>
                </c:pt>
                <c:pt idx="38">
                  <c:v>-142.822</c:v>
                </c:pt>
                <c:pt idx="39">
                  <c:v>-141.822</c:v>
                </c:pt>
                <c:pt idx="40">
                  <c:v>-140.822</c:v>
                </c:pt>
                <c:pt idx="41">
                  <c:v>-139.822</c:v>
                </c:pt>
                <c:pt idx="42">
                  <c:v>-138.822</c:v>
                </c:pt>
                <c:pt idx="43">
                  <c:v>-137.822</c:v>
                </c:pt>
                <c:pt idx="44">
                  <c:v>-136.822</c:v>
                </c:pt>
                <c:pt idx="45">
                  <c:v>-135.822</c:v>
                </c:pt>
                <c:pt idx="46">
                  <c:v>-134.82199999999997</c:v>
                </c:pt>
                <c:pt idx="47">
                  <c:v>-133.822</c:v>
                </c:pt>
                <c:pt idx="48">
                  <c:v>-132.822</c:v>
                </c:pt>
                <c:pt idx="49">
                  <c:v>-131.822</c:v>
                </c:pt>
                <c:pt idx="50">
                  <c:v>-130.822</c:v>
                </c:pt>
                <c:pt idx="51">
                  <c:v>-129.822</c:v>
                </c:pt>
                <c:pt idx="52">
                  <c:v>-128.82199999999997</c:v>
                </c:pt>
                <c:pt idx="53">
                  <c:v>-127.82199999999999</c:v>
                </c:pt>
                <c:pt idx="54">
                  <c:v>-126.822</c:v>
                </c:pt>
                <c:pt idx="55">
                  <c:v>-125.822</c:v>
                </c:pt>
                <c:pt idx="56">
                  <c:v>-124.822</c:v>
                </c:pt>
                <c:pt idx="57">
                  <c:v>-123.822</c:v>
                </c:pt>
                <c:pt idx="58">
                  <c:v>-122.82200000000002</c:v>
                </c:pt>
                <c:pt idx="59">
                  <c:v>-121.82199999999999</c:v>
                </c:pt>
                <c:pt idx="60">
                  <c:v>-120.82199999999999</c:v>
                </c:pt>
                <c:pt idx="61">
                  <c:v>-119.822</c:v>
                </c:pt>
                <c:pt idx="62">
                  <c:v>-118.822</c:v>
                </c:pt>
                <c:pt idx="63">
                  <c:v>-117.82199999999999</c:v>
                </c:pt>
                <c:pt idx="64">
                  <c:v>-116.822</c:v>
                </c:pt>
                <c:pt idx="65">
                  <c:v>-115.822</c:v>
                </c:pt>
                <c:pt idx="66">
                  <c:v>-114.82199999999999</c:v>
                </c:pt>
                <c:pt idx="67">
                  <c:v>-113.822</c:v>
                </c:pt>
                <c:pt idx="68">
                  <c:v>-112.822</c:v>
                </c:pt>
                <c:pt idx="69">
                  <c:v>-111.82199999999999</c:v>
                </c:pt>
                <c:pt idx="70">
                  <c:v>-110.822</c:v>
                </c:pt>
                <c:pt idx="71">
                  <c:v>-109.822</c:v>
                </c:pt>
                <c:pt idx="72">
                  <c:v>-108.822</c:v>
                </c:pt>
                <c:pt idx="73">
                  <c:v>-107.822</c:v>
                </c:pt>
                <c:pt idx="74">
                  <c:v>-106.822</c:v>
                </c:pt>
                <c:pt idx="75">
                  <c:v>-105.822</c:v>
                </c:pt>
                <c:pt idx="76">
                  <c:v>-104.822</c:v>
                </c:pt>
                <c:pt idx="77">
                  <c:v>-103.822</c:v>
                </c:pt>
                <c:pt idx="78">
                  <c:v>-102.822</c:v>
                </c:pt>
                <c:pt idx="79">
                  <c:v>-101.822</c:v>
                </c:pt>
                <c:pt idx="80">
                  <c:v>-100.822</c:v>
                </c:pt>
                <c:pt idx="81">
                  <c:v>-99.822000000000003</c:v>
                </c:pt>
                <c:pt idx="82">
                  <c:v>-98.822000000000003</c:v>
                </c:pt>
                <c:pt idx="83">
                  <c:v>-97.822000000000003</c:v>
                </c:pt>
                <c:pt idx="84">
                  <c:v>-96.822000000000003</c:v>
                </c:pt>
                <c:pt idx="85">
                  <c:v>-95.822000000000003</c:v>
                </c:pt>
                <c:pt idx="86">
                  <c:v>-94.822000000000003</c:v>
                </c:pt>
                <c:pt idx="87">
                  <c:v>-93.822000000000003</c:v>
                </c:pt>
                <c:pt idx="88">
                  <c:v>-92.822000000000003</c:v>
                </c:pt>
                <c:pt idx="89">
                  <c:v>-91.822000000000003</c:v>
                </c:pt>
                <c:pt idx="90">
                  <c:v>-90.822000000000003</c:v>
                </c:pt>
                <c:pt idx="91">
                  <c:v>-89.821999999999989</c:v>
                </c:pt>
                <c:pt idx="92">
                  <c:v>-88.822000000000003</c:v>
                </c:pt>
                <c:pt idx="93">
                  <c:v>-87.822000000000003</c:v>
                </c:pt>
                <c:pt idx="94">
                  <c:v>-86.821999999999989</c:v>
                </c:pt>
                <c:pt idx="95">
                  <c:v>-85.822000000000003</c:v>
                </c:pt>
                <c:pt idx="96">
                  <c:v>-84.822000000000003</c:v>
                </c:pt>
                <c:pt idx="97">
                  <c:v>-83.821999999999989</c:v>
                </c:pt>
                <c:pt idx="98">
                  <c:v>-82.822000000000003</c:v>
                </c:pt>
                <c:pt idx="99">
                  <c:v>-81.822000000000003</c:v>
                </c:pt>
                <c:pt idx="100">
                  <c:v>-80.821999999999989</c:v>
                </c:pt>
                <c:pt idx="101">
                  <c:v>-79.822000000000003</c:v>
                </c:pt>
                <c:pt idx="102">
                  <c:v>-78.822000000000003</c:v>
                </c:pt>
                <c:pt idx="103">
                  <c:v>-77.821999999999989</c:v>
                </c:pt>
                <c:pt idx="104">
                  <c:v>-76.822000000000003</c:v>
                </c:pt>
                <c:pt idx="105">
                  <c:v>-75.822000000000003</c:v>
                </c:pt>
                <c:pt idx="106">
                  <c:v>-74.822000000000003</c:v>
                </c:pt>
                <c:pt idx="107">
                  <c:v>-73.822000000000003</c:v>
                </c:pt>
                <c:pt idx="108">
                  <c:v>-72.822000000000003</c:v>
                </c:pt>
                <c:pt idx="109">
                  <c:v>-71.822000000000003</c:v>
                </c:pt>
                <c:pt idx="110">
                  <c:v>-70.822000000000003</c:v>
                </c:pt>
                <c:pt idx="111">
                  <c:v>-69.822000000000003</c:v>
                </c:pt>
                <c:pt idx="112">
                  <c:v>-68.822000000000003</c:v>
                </c:pt>
                <c:pt idx="113">
                  <c:v>-67.822000000000003</c:v>
                </c:pt>
                <c:pt idx="114">
                  <c:v>-66.822000000000003</c:v>
                </c:pt>
                <c:pt idx="115">
                  <c:v>-65.822000000000003</c:v>
                </c:pt>
                <c:pt idx="116">
                  <c:v>-64.822000000000003</c:v>
                </c:pt>
                <c:pt idx="117">
                  <c:v>-63.822000000000003</c:v>
                </c:pt>
                <c:pt idx="118">
                  <c:v>-62.822000000000003</c:v>
                </c:pt>
                <c:pt idx="119">
                  <c:v>-61.821999999999996</c:v>
                </c:pt>
                <c:pt idx="120">
                  <c:v>-60.822000000000003</c:v>
                </c:pt>
                <c:pt idx="121">
                  <c:v>-59.822000000000003</c:v>
                </c:pt>
                <c:pt idx="122">
                  <c:v>-58.822000000000003</c:v>
                </c:pt>
                <c:pt idx="123">
                  <c:v>-57.822000000000003</c:v>
                </c:pt>
                <c:pt idx="124">
                  <c:v>-56.821999999999996</c:v>
                </c:pt>
                <c:pt idx="125">
                  <c:v>-55.822000000000003</c:v>
                </c:pt>
                <c:pt idx="126">
                  <c:v>-54.822000000000003</c:v>
                </c:pt>
                <c:pt idx="127">
                  <c:v>-53.821999999999996</c:v>
                </c:pt>
                <c:pt idx="128">
                  <c:v>-52.822000000000003</c:v>
                </c:pt>
                <c:pt idx="129">
                  <c:v>-51.821999999999996</c:v>
                </c:pt>
                <c:pt idx="130">
                  <c:v>-50.821999999999996</c:v>
                </c:pt>
                <c:pt idx="131">
                  <c:v>-49.822000000000003</c:v>
                </c:pt>
                <c:pt idx="132">
                  <c:v>-48.821999999999996</c:v>
                </c:pt>
                <c:pt idx="133">
                  <c:v>-47.822000000000003</c:v>
                </c:pt>
                <c:pt idx="134">
                  <c:v>-46.822000000000003</c:v>
                </c:pt>
                <c:pt idx="135">
                  <c:v>-45.821999999999996</c:v>
                </c:pt>
                <c:pt idx="136">
                  <c:v>-44.822000000000003</c:v>
                </c:pt>
                <c:pt idx="137">
                  <c:v>-43.822000000000003</c:v>
                </c:pt>
                <c:pt idx="138">
                  <c:v>-42.821999999999996</c:v>
                </c:pt>
                <c:pt idx="139">
                  <c:v>-41.822000000000003</c:v>
                </c:pt>
                <c:pt idx="140">
                  <c:v>-40.822000000000003</c:v>
                </c:pt>
                <c:pt idx="141">
                  <c:v>-39.821999999999996</c:v>
                </c:pt>
                <c:pt idx="142">
                  <c:v>-38.822000000000003</c:v>
                </c:pt>
                <c:pt idx="143">
                  <c:v>-37.822000000000003</c:v>
                </c:pt>
                <c:pt idx="144">
                  <c:v>-36.821999999999996</c:v>
                </c:pt>
                <c:pt idx="145">
                  <c:v>-35.822000000000003</c:v>
                </c:pt>
                <c:pt idx="146">
                  <c:v>-34.821999999999996</c:v>
                </c:pt>
                <c:pt idx="147">
                  <c:v>-33.821999999999996</c:v>
                </c:pt>
                <c:pt idx="148">
                  <c:v>-32.822000000000003</c:v>
                </c:pt>
                <c:pt idx="149">
                  <c:v>-31.821999999999999</c:v>
                </c:pt>
                <c:pt idx="150">
                  <c:v>-30.822000000000003</c:v>
                </c:pt>
                <c:pt idx="151">
                  <c:v>-29.821999999999999</c:v>
                </c:pt>
                <c:pt idx="152">
                  <c:v>-28.822000000000003</c:v>
                </c:pt>
                <c:pt idx="153">
                  <c:v>-27.821999999999999</c:v>
                </c:pt>
                <c:pt idx="154">
                  <c:v>-26.821999999999999</c:v>
                </c:pt>
                <c:pt idx="155">
                  <c:v>-25.822000000000003</c:v>
                </c:pt>
                <c:pt idx="156">
                  <c:v>-24.821999999999999</c:v>
                </c:pt>
                <c:pt idx="157">
                  <c:v>-23.821999999999999</c:v>
                </c:pt>
                <c:pt idx="158">
                  <c:v>-22.821999999999999</c:v>
                </c:pt>
                <c:pt idx="159">
                  <c:v>-21.821999999999999</c:v>
                </c:pt>
                <c:pt idx="160">
                  <c:v>-20.821999999999999</c:v>
                </c:pt>
                <c:pt idx="161">
                  <c:v>-19.821999999999999</c:v>
                </c:pt>
                <c:pt idx="162">
                  <c:v>-18.822000000000003</c:v>
                </c:pt>
                <c:pt idx="163">
                  <c:v>-17.821999999999999</c:v>
                </c:pt>
                <c:pt idx="164">
                  <c:v>-16.821999999999999</c:v>
                </c:pt>
                <c:pt idx="165">
                  <c:v>-15.822000000000001</c:v>
                </c:pt>
                <c:pt idx="166">
                  <c:v>-14.822000000000001</c:v>
                </c:pt>
                <c:pt idx="167">
                  <c:v>-13.821999999999999</c:v>
                </c:pt>
                <c:pt idx="168">
                  <c:v>-12.822000000000001</c:v>
                </c:pt>
                <c:pt idx="169">
                  <c:v>-11.821999999999999</c:v>
                </c:pt>
                <c:pt idx="170">
                  <c:v>-10.821999999999999</c:v>
                </c:pt>
                <c:pt idx="171">
                  <c:v>-9.822000000000001</c:v>
                </c:pt>
                <c:pt idx="172">
                  <c:v>-8.8219999999999992</c:v>
                </c:pt>
                <c:pt idx="173">
                  <c:v>-7.8220000000000001</c:v>
                </c:pt>
                <c:pt idx="174">
                  <c:v>-6.8220000000000001</c:v>
                </c:pt>
                <c:pt idx="175">
                  <c:v>-5.8220000000000001</c:v>
                </c:pt>
                <c:pt idx="176">
                  <c:v>-4.8220000000000001</c:v>
                </c:pt>
                <c:pt idx="177">
                  <c:v>-3.8220000000000001</c:v>
                </c:pt>
                <c:pt idx="178">
                  <c:v>-2.8220000000000001</c:v>
                </c:pt>
                <c:pt idx="179">
                  <c:v>-1.8219999999999998</c:v>
                </c:pt>
                <c:pt idx="180">
                  <c:v>-0.82199999999999995</c:v>
                </c:pt>
                <c:pt idx="181">
                  <c:v>0.17800000000000002</c:v>
                </c:pt>
                <c:pt idx="182">
                  <c:v>1.1780000000000002</c:v>
                </c:pt>
                <c:pt idx="183">
                  <c:v>2.1779999999999999</c:v>
                </c:pt>
                <c:pt idx="184">
                  <c:v>3.1779999999999999</c:v>
                </c:pt>
                <c:pt idx="185">
                  <c:v>4.1779999999999999</c:v>
                </c:pt>
                <c:pt idx="186">
                  <c:v>5.1779999999999999</c:v>
                </c:pt>
                <c:pt idx="187">
                  <c:v>6.1779999999999999</c:v>
                </c:pt>
                <c:pt idx="188">
                  <c:v>7.1779999999999999</c:v>
                </c:pt>
                <c:pt idx="189">
                  <c:v>8.1780000000000008</c:v>
                </c:pt>
                <c:pt idx="190">
                  <c:v>9.177999999999999</c:v>
                </c:pt>
                <c:pt idx="191">
                  <c:v>10.178000000000001</c:v>
                </c:pt>
                <c:pt idx="192">
                  <c:v>11.177999999999999</c:v>
                </c:pt>
                <c:pt idx="193">
                  <c:v>12.177999999999999</c:v>
                </c:pt>
                <c:pt idx="194">
                  <c:v>13.178000000000001</c:v>
                </c:pt>
                <c:pt idx="195">
                  <c:v>14.177999999999999</c:v>
                </c:pt>
                <c:pt idx="196">
                  <c:v>15.177999999999999</c:v>
                </c:pt>
                <c:pt idx="197">
                  <c:v>16.178000000000001</c:v>
                </c:pt>
                <c:pt idx="198">
                  <c:v>17.178000000000001</c:v>
                </c:pt>
                <c:pt idx="199">
                  <c:v>18.178000000000001</c:v>
                </c:pt>
                <c:pt idx="200">
                  <c:v>19.178000000000001</c:v>
                </c:pt>
                <c:pt idx="201">
                  <c:v>20.178000000000001</c:v>
                </c:pt>
                <c:pt idx="202">
                  <c:v>21.178000000000001</c:v>
                </c:pt>
                <c:pt idx="203">
                  <c:v>22.177999999999997</c:v>
                </c:pt>
                <c:pt idx="204">
                  <c:v>23.178000000000001</c:v>
                </c:pt>
                <c:pt idx="205">
                  <c:v>24.178000000000001</c:v>
                </c:pt>
                <c:pt idx="206">
                  <c:v>25.177999999999997</c:v>
                </c:pt>
                <c:pt idx="207">
                  <c:v>26.178000000000001</c:v>
                </c:pt>
                <c:pt idx="208">
                  <c:v>27.178000000000001</c:v>
                </c:pt>
                <c:pt idx="209">
                  <c:v>28.178000000000001</c:v>
                </c:pt>
                <c:pt idx="210">
                  <c:v>29.178000000000001</c:v>
                </c:pt>
                <c:pt idx="211">
                  <c:v>30.178000000000001</c:v>
                </c:pt>
                <c:pt idx="212">
                  <c:v>31.178000000000004</c:v>
                </c:pt>
                <c:pt idx="213">
                  <c:v>32.177999999999997</c:v>
                </c:pt>
                <c:pt idx="214">
                  <c:v>33.178000000000004</c:v>
                </c:pt>
                <c:pt idx="215">
                  <c:v>34.177999999999997</c:v>
                </c:pt>
                <c:pt idx="216">
                  <c:v>35.177999999999997</c:v>
                </c:pt>
                <c:pt idx="217">
                  <c:v>36.178000000000004</c:v>
                </c:pt>
                <c:pt idx="218">
                  <c:v>37.177999999999997</c:v>
                </c:pt>
                <c:pt idx="219">
                  <c:v>38.177999999999997</c:v>
                </c:pt>
                <c:pt idx="220">
                  <c:v>39.178000000000004</c:v>
                </c:pt>
                <c:pt idx="221">
                  <c:v>40.177999999999997</c:v>
                </c:pt>
                <c:pt idx="222">
                  <c:v>41.177999999999997</c:v>
                </c:pt>
                <c:pt idx="223">
                  <c:v>42.178000000000004</c:v>
                </c:pt>
                <c:pt idx="224">
                  <c:v>43.177999999999997</c:v>
                </c:pt>
                <c:pt idx="225">
                  <c:v>44.177999999999997</c:v>
                </c:pt>
                <c:pt idx="226">
                  <c:v>45.178000000000004</c:v>
                </c:pt>
                <c:pt idx="227">
                  <c:v>46.177999999999997</c:v>
                </c:pt>
                <c:pt idx="228">
                  <c:v>47.177999999999997</c:v>
                </c:pt>
                <c:pt idx="229">
                  <c:v>48.178000000000004</c:v>
                </c:pt>
                <c:pt idx="230">
                  <c:v>49.177999999999997</c:v>
                </c:pt>
                <c:pt idx="231">
                  <c:v>50.178000000000004</c:v>
                </c:pt>
                <c:pt idx="232">
                  <c:v>51.177999999999997</c:v>
                </c:pt>
                <c:pt idx="233">
                  <c:v>52.177999999999997</c:v>
                </c:pt>
                <c:pt idx="234">
                  <c:v>53.178000000000004</c:v>
                </c:pt>
                <c:pt idx="235">
                  <c:v>54.177999999999997</c:v>
                </c:pt>
                <c:pt idx="236">
                  <c:v>55.177999999999997</c:v>
                </c:pt>
                <c:pt idx="237">
                  <c:v>56.178000000000004</c:v>
                </c:pt>
                <c:pt idx="238">
                  <c:v>57.177999999999997</c:v>
                </c:pt>
                <c:pt idx="239">
                  <c:v>58.177999999999997</c:v>
                </c:pt>
                <c:pt idx="240">
                  <c:v>59.178000000000004</c:v>
                </c:pt>
                <c:pt idx="241">
                  <c:v>60.177999999999997</c:v>
                </c:pt>
                <c:pt idx="242">
                  <c:v>61.17799999999999</c:v>
                </c:pt>
                <c:pt idx="243">
                  <c:v>62.178000000000004</c:v>
                </c:pt>
                <c:pt idx="244">
                  <c:v>63.177999999999997</c:v>
                </c:pt>
                <c:pt idx="245">
                  <c:v>64.177999999999997</c:v>
                </c:pt>
                <c:pt idx="246">
                  <c:v>65.177999999999997</c:v>
                </c:pt>
                <c:pt idx="247">
                  <c:v>66.177999999999997</c:v>
                </c:pt>
                <c:pt idx="248">
                  <c:v>67.177999999999997</c:v>
                </c:pt>
                <c:pt idx="249">
                  <c:v>68.177999999999997</c:v>
                </c:pt>
                <c:pt idx="250">
                  <c:v>69.177999999999997</c:v>
                </c:pt>
                <c:pt idx="251">
                  <c:v>70.177999999999997</c:v>
                </c:pt>
                <c:pt idx="252">
                  <c:v>71.177999999999997</c:v>
                </c:pt>
                <c:pt idx="253">
                  <c:v>72.177999999999997</c:v>
                </c:pt>
                <c:pt idx="254">
                  <c:v>73.177999999999997</c:v>
                </c:pt>
                <c:pt idx="255">
                  <c:v>74.177999999999997</c:v>
                </c:pt>
                <c:pt idx="256">
                  <c:v>75.177999999999997</c:v>
                </c:pt>
                <c:pt idx="257">
                  <c:v>76.177999999999997</c:v>
                </c:pt>
                <c:pt idx="258">
                  <c:v>77.178000000000011</c:v>
                </c:pt>
                <c:pt idx="259">
                  <c:v>78.177999999999997</c:v>
                </c:pt>
                <c:pt idx="260">
                  <c:v>79.177999999999997</c:v>
                </c:pt>
                <c:pt idx="261">
                  <c:v>80.178000000000011</c:v>
                </c:pt>
                <c:pt idx="262">
                  <c:v>81.177999999999997</c:v>
                </c:pt>
                <c:pt idx="263">
                  <c:v>82.177999999999997</c:v>
                </c:pt>
                <c:pt idx="264">
                  <c:v>83.178000000000011</c:v>
                </c:pt>
                <c:pt idx="265">
                  <c:v>84.177999999999997</c:v>
                </c:pt>
                <c:pt idx="266">
                  <c:v>85.177999999999997</c:v>
                </c:pt>
                <c:pt idx="267">
                  <c:v>86.178000000000011</c:v>
                </c:pt>
                <c:pt idx="268">
                  <c:v>87.177999999999997</c:v>
                </c:pt>
                <c:pt idx="269">
                  <c:v>88.177999999999997</c:v>
                </c:pt>
                <c:pt idx="270">
                  <c:v>89.178000000000011</c:v>
                </c:pt>
                <c:pt idx="271">
                  <c:v>90.177999999999997</c:v>
                </c:pt>
                <c:pt idx="272">
                  <c:v>91.177999999999997</c:v>
                </c:pt>
                <c:pt idx="273">
                  <c:v>92.178000000000011</c:v>
                </c:pt>
                <c:pt idx="274">
                  <c:v>93.177999999999997</c:v>
                </c:pt>
                <c:pt idx="275">
                  <c:v>94.177999999999997</c:v>
                </c:pt>
                <c:pt idx="276">
                  <c:v>95.177999999999997</c:v>
                </c:pt>
                <c:pt idx="277">
                  <c:v>96.177999999999997</c:v>
                </c:pt>
                <c:pt idx="278">
                  <c:v>97.177999999999997</c:v>
                </c:pt>
                <c:pt idx="279">
                  <c:v>98.177999999999997</c:v>
                </c:pt>
                <c:pt idx="280">
                  <c:v>99.177999999999997</c:v>
                </c:pt>
                <c:pt idx="281">
                  <c:v>100.178</c:v>
                </c:pt>
                <c:pt idx="282">
                  <c:v>101.178</c:v>
                </c:pt>
                <c:pt idx="283">
                  <c:v>102.178</c:v>
                </c:pt>
                <c:pt idx="284">
                  <c:v>103.178</c:v>
                </c:pt>
                <c:pt idx="285">
                  <c:v>104.178</c:v>
                </c:pt>
                <c:pt idx="286">
                  <c:v>105.178</c:v>
                </c:pt>
                <c:pt idx="287">
                  <c:v>106.178</c:v>
                </c:pt>
                <c:pt idx="288">
                  <c:v>107.178</c:v>
                </c:pt>
                <c:pt idx="289">
                  <c:v>108.178</c:v>
                </c:pt>
                <c:pt idx="290">
                  <c:v>109.178</c:v>
                </c:pt>
                <c:pt idx="291">
                  <c:v>110.178</c:v>
                </c:pt>
                <c:pt idx="292">
                  <c:v>111.17800000000001</c:v>
                </c:pt>
                <c:pt idx="293">
                  <c:v>112.178</c:v>
                </c:pt>
                <c:pt idx="294">
                  <c:v>113.178</c:v>
                </c:pt>
                <c:pt idx="295">
                  <c:v>114.17800000000001</c:v>
                </c:pt>
                <c:pt idx="296">
                  <c:v>115.178</c:v>
                </c:pt>
                <c:pt idx="297">
                  <c:v>116.178</c:v>
                </c:pt>
                <c:pt idx="298">
                  <c:v>117.17800000000001</c:v>
                </c:pt>
                <c:pt idx="299">
                  <c:v>118.178</c:v>
                </c:pt>
                <c:pt idx="300">
                  <c:v>119.178</c:v>
                </c:pt>
                <c:pt idx="301">
                  <c:v>120.17800000000001</c:v>
                </c:pt>
                <c:pt idx="302">
                  <c:v>121.178</c:v>
                </c:pt>
                <c:pt idx="303">
                  <c:v>122.178</c:v>
                </c:pt>
                <c:pt idx="304">
                  <c:v>123.178</c:v>
                </c:pt>
                <c:pt idx="305">
                  <c:v>124.17799999999998</c:v>
                </c:pt>
                <c:pt idx="306">
                  <c:v>125.17800000000001</c:v>
                </c:pt>
                <c:pt idx="307">
                  <c:v>126.17800000000001</c:v>
                </c:pt>
                <c:pt idx="308">
                  <c:v>127.178</c:v>
                </c:pt>
                <c:pt idx="309">
                  <c:v>128.178</c:v>
                </c:pt>
                <c:pt idx="310">
                  <c:v>129.178</c:v>
                </c:pt>
                <c:pt idx="311">
                  <c:v>130.178</c:v>
                </c:pt>
                <c:pt idx="312">
                  <c:v>131.17800000000003</c:v>
                </c:pt>
                <c:pt idx="313">
                  <c:v>132.178</c:v>
                </c:pt>
                <c:pt idx="314">
                  <c:v>133.178</c:v>
                </c:pt>
                <c:pt idx="315">
                  <c:v>134.178</c:v>
                </c:pt>
                <c:pt idx="316">
                  <c:v>135.178</c:v>
                </c:pt>
                <c:pt idx="317">
                  <c:v>136.178</c:v>
                </c:pt>
                <c:pt idx="318">
                  <c:v>137.17800000000003</c:v>
                </c:pt>
                <c:pt idx="319">
                  <c:v>138.178</c:v>
                </c:pt>
                <c:pt idx="320">
                  <c:v>139.178</c:v>
                </c:pt>
                <c:pt idx="321">
                  <c:v>140.178</c:v>
                </c:pt>
                <c:pt idx="322">
                  <c:v>141.178</c:v>
                </c:pt>
                <c:pt idx="323">
                  <c:v>142.178</c:v>
                </c:pt>
                <c:pt idx="324">
                  <c:v>143.178</c:v>
                </c:pt>
                <c:pt idx="325">
                  <c:v>144.178</c:v>
                </c:pt>
                <c:pt idx="326">
                  <c:v>145.178</c:v>
                </c:pt>
                <c:pt idx="327">
                  <c:v>146.178</c:v>
                </c:pt>
                <c:pt idx="328">
                  <c:v>147.178</c:v>
                </c:pt>
                <c:pt idx="329">
                  <c:v>148.178</c:v>
                </c:pt>
                <c:pt idx="330">
                  <c:v>149.178</c:v>
                </c:pt>
                <c:pt idx="331">
                  <c:v>150.178</c:v>
                </c:pt>
                <c:pt idx="332">
                  <c:v>151.178</c:v>
                </c:pt>
                <c:pt idx="333">
                  <c:v>152.178</c:v>
                </c:pt>
                <c:pt idx="334">
                  <c:v>153.178</c:v>
                </c:pt>
                <c:pt idx="335">
                  <c:v>154.178</c:v>
                </c:pt>
                <c:pt idx="336">
                  <c:v>155.178</c:v>
                </c:pt>
                <c:pt idx="337">
                  <c:v>156.178</c:v>
                </c:pt>
                <c:pt idx="338">
                  <c:v>157.178</c:v>
                </c:pt>
                <c:pt idx="339">
                  <c:v>158.178</c:v>
                </c:pt>
                <c:pt idx="340">
                  <c:v>159.178</c:v>
                </c:pt>
                <c:pt idx="341">
                  <c:v>160.178</c:v>
                </c:pt>
                <c:pt idx="342">
                  <c:v>161.178</c:v>
                </c:pt>
                <c:pt idx="343">
                  <c:v>162.178</c:v>
                </c:pt>
                <c:pt idx="344">
                  <c:v>163.178</c:v>
                </c:pt>
                <c:pt idx="345">
                  <c:v>164.178</c:v>
                </c:pt>
                <c:pt idx="346">
                  <c:v>165.178</c:v>
                </c:pt>
                <c:pt idx="347">
                  <c:v>166.178</c:v>
                </c:pt>
                <c:pt idx="348">
                  <c:v>167.178</c:v>
                </c:pt>
                <c:pt idx="349">
                  <c:v>168.17800000000003</c:v>
                </c:pt>
                <c:pt idx="350">
                  <c:v>169.178</c:v>
                </c:pt>
                <c:pt idx="351">
                  <c:v>170.178</c:v>
                </c:pt>
                <c:pt idx="352">
                  <c:v>171.178</c:v>
                </c:pt>
                <c:pt idx="353">
                  <c:v>172.178</c:v>
                </c:pt>
                <c:pt idx="354">
                  <c:v>173.178</c:v>
                </c:pt>
                <c:pt idx="355">
                  <c:v>174.17800000000003</c:v>
                </c:pt>
                <c:pt idx="356">
                  <c:v>175.178</c:v>
                </c:pt>
                <c:pt idx="357">
                  <c:v>176.178</c:v>
                </c:pt>
                <c:pt idx="358">
                  <c:v>177.178</c:v>
                </c:pt>
                <c:pt idx="359">
                  <c:v>178.178</c:v>
                </c:pt>
                <c:pt idx="360">
                  <c:v>179.178</c:v>
                </c:pt>
                <c:pt idx="361">
                  <c:v>180.178</c:v>
                </c:pt>
                <c:pt idx="362">
                  <c:v>181.178</c:v>
                </c:pt>
                <c:pt idx="363">
                  <c:v>182.178</c:v>
                </c:pt>
                <c:pt idx="364">
                  <c:v>183.178</c:v>
                </c:pt>
                <c:pt idx="365">
                  <c:v>184.178</c:v>
                </c:pt>
                <c:pt idx="366">
                  <c:v>185.178</c:v>
                </c:pt>
                <c:pt idx="367">
                  <c:v>186.178</c:v>
                </c:pt>
                <c:pt idx="368">
                  <c:v>187.178</c:v>
                </c:pt>
                <c:pt idx="369">
                  <c:v>188.178</c:v>
                </c:pt>
                <c:pt idx="370">
                  <c:v>189.178</c:v>
                </c:pt>
                <c:pt idx="371">
                  <c:v>190.178</c:v>
                </c:pt>
                <c:pt idx="372">
                  <c:v>191.178</c:v>
                </c:pt>
                <c:pt idx="373">
                  <c:v>192.178</c:v>
                </c:pt>
                <c:pt idx="374">
                  <c:v>193.178</c:v>
                </c:pt>
                <c:pt idx="375">
                  <c:v>194.178</c:v>
                </c:pt>
                <c:pt idx="376">
                  <c:v>195.178</c:v>
                </c:pt>
                <c:pt idx="377">
                  <c:v>196.178</c:v>
                </c:pt>
                <c:pt idx="378">
                  <c:v>197.178</c:v>
                </c:pt>
                <c:pt idx="379">
                  <c:v>198.178</c:v>
                </c:pt>
                <c:pt idx="380">
                  <c:v>199.17800000000003</c:v>
                </c:pt>
                <c:pt idx="381">
                  <c:v>200.178</c:v>
                </c:pt>
                <c:pt idx="382">
                  <c:v>201.178</c:v>
                </c:pt>
                <c:pt idx="383">
                  <c:v>202.178</c:v>
                </c:pt>
                <c:pt idx="384">
                  <c:v>203.178</c:v>
                </c:pt>
                <c:pt idx="385">
                  <c:v>204.178</c:v>
                </c:pt>
                <c:pt idx="386">
                  <c:v>205.17800000000003</c:v>
                </c:pt>
                <c:pt idx="387">
                  <c:v>206.178</c:v>
                </c:pt>
                <c:pt idx="388">
                  <c:v>207.178</c:v>
                </c:pt>
                <c:pt idx="389">
                  <c:v>208.178</c:v>
                </c:pt>
                <c:pt idx="390">
                  <c:v>209.178</c:v>
                </c:pt>
                <c:pt idx="391">
                  <c:v>210.178</c:v>
                </c:pt>
                <c:pt idx="392">
                  <c:v>211.178</c:v>
                </c:pt>
                <c:pt idx="393">
                  <c:v>212.178</c:v>
                </c:pt>
                <c:pt idx="394">
                  <c:v>213.178</c:v>
                </c:pt>
                <c:pt idx="395">
                  <c:v>214.178</c:v>
                </c:pt>
                <c:pt idx="396">
                  <c:v>215.178</c:v>
                </c:pt>
                <c:pt idx="397">
                  <c:v>216.178</c:v>
                </c:pt>
                <c:pt idx="398">
                  <c:v>217.178</c:v>
                </c:pt>
                <c:pt idx="399">
                  <c:v>218.178</c:v>
                </c:pt>
                <c:pt idx="400">
                  <c:v>219.178</c:v>
                </c:pt>
                <c:pt idx="401">
                  <c:v>220.178</c:v>
                </c:pt>
                <c:pt idx="402">
                  <c:v>221.178</c:v>
                </c:pt>
                <c:pt idx="403">
                  <c:v>222.178</c:v>
                </c:pt>
                <c:pt idx="404">
                  <c:v>223.178</c:v>
                </c:pt>
                <c:pt idx="405">
                  <c:v>224.178</c:v>
                </c:pt>
                <c:pt idx="406">
                  <c:v>225.178</c:v>
                </c:pt>
                <c:pt idx="407">
                  <c:v>226.178</c:v>
                </c:pt>
                <c:pt idx="408">
                  <c:v>227.178</c:v>
                </c:pt>
                <c:pt idx="409">
                  <c:v>228.178</c:v>
                </c:pt>
                <c:pt idx="410">
                  <c:v>229.178</c:v>
                </c:pt>
                <c:pt idx="411">
                  <c:v>230.178</c:v>
                </c:pt>
                <c:pt idx="412">
                  <c:v>231.178</c:v>
                </c:pt>
                <c:pt idx="413">
                  <c:v>232.178</c:v>
                </c:pt>
                <c:pt idx="414">
                  <c:v>233.178</c:v>
                </c:pt>
                <c:pt idx="415">
                  <c:v>234.178</c:v>
                </c:pt>
                <c:pt idx="416">
                  <c:v>235.178</c:v>
                </c:pt>
                <c:pt idx="417">
                  <c:v>236.17800000000003</c:v>
                </c:pt>
                <c:pt idx="418">
                  <c:v>237.178</c:v>
                </c:pt>
                <c:pt idx="419">
                  <c:v>238.178</c:v>
                </c:pt>
                <c:pt idx="420">
                  <c:v>239.178</c:v>
                </c:pt>
                <c:pt idx="421">
                  <c:v>240.17800000000003</c:v>
                </c:pt>
                <c:pt idx="422">
                  <c:v>241.178</c:v>
                </c:pt>
                <c:pt idx="423">
                  <c:v>242.17800000000003</c:v>
                </c:pt>
                <c:pt idx="424">
                  <c:v>243.17799999999997</c:v>
                </c:pt>
                <c:pt idx="425">
                  <c:v>244.178</c:v>
                </c:pt>
                <c:pt idx="426">
                  <c:v>245.17799999999997</c:v>
                </c:pt>
                <c:pt idx="427">
                  <c:v>246.178</c:v>
                </c:pt>
                <c:pt idx="428">
                  <c:v>247.17800000000003</c:v>
                </c:pt>
                <c:pt idx="429">
                  <c:v>248.178</c:v>
                </c:pt>
                <c:pt idx="430">
                  <c:v>249.178</c:v>
                </c:pt>
                <c:pt idx="431">
                  <c:v>250.17799999999997</c:v>
                </c:pt>
                <c:pt idx="432">
                  <c:v>251.178</c:v>
                </c:pt>
                <c:pt idx="433">
                  <c:v>252.17800000000003</c:v>
                </c:pt>
                <c:pt idx="434">
                  <c:v>253.178</c:v>
                </c:pt>
                <c:pt idx="435">
                  <c:v>254.17800000000003</c:v>
                </c:pt>
                <c:pt idx="436">
                  <c:v>255.178</c:v>
                </c:pt>
                <c:pt idx="437">
                  <c:v>256.178</c:v>
                </c:pt>
                <c:pt idx="438">
                  <c:v>257.178</c:v>
                </c:pt>
                <c:pt idx="439">
                  <c:v>258.178</c:v>
                </c:pt>
                <c:pt idx="440">
                  <c:v>259.178</c:v>
                </c:pt>
                <c:pt idx="441">
                  <c:v>260.178</c:v>
                </c:pt>
                <c:pt idx="442">
                  <c:v>261.178</c:v>
                </c:pt>
                <c:pt idx="443">
                  <c:v>262.178</c:v>
                </c:pt>
                <c:pt idx="444">
                  <c:v>263.178</c:v>
                </c:pt>
                <c:pt idx="445">
                  <c:v>264.178</c:v>
                </c:pt>
                <c:pt idx="446">
                  <c:v>265.178</c:v>
                </c:pt>
                <c:pt idx="447">
                  <c:v>266.178</c:v>
                </c:pt>
                <c:pt idx="448">
                  <c:v>267.178</c:v>
                </c:pt>
                <c:pt idx="449">
                  <c:v>268.178</c:v>
                </c:pt>
                <c:pt idx="450">
                  <c:v>269.178</c:v>
                </c:pt>
                <c:pt idx="451">
                  <c:v>270.178</c:v>
                </c:pt>
                <c:pt idx="452">
                  <c:v>271.178</c:v>
                </c:pt>
                <c:pt idx="453">
                  <c:v>272.178</c:v>
                </c:pt>
                <c:pt idx="454">
                  <c:v>273.178</c:v>
                </c:pt>
                <c:pt idx="455">
                  <c:v>274.178</c:v>
                </c:pt>
                <c:pt idx="456">
                  <c:v>275.178</c:v>
                </c:pt>
                <c:pt idx="457">
                  <c:v>276.17800000000005</c:v>
                </c:pt>
                <c:pt idx="458">
                  <c:v>277.178</c:v>
                </c:pt>
                <c:pt idx="459">
                  <c:v>278.178</c:v>
                </c:pt>
                <c:pt idx="460">
                  <c:v>279.178</c:v>
                </c:pt>
                <c:pt idx="461">
                  <c:v>280.178</c:v>
                </c:pt>
                <c:pt idx="462">
                  <c:v>281.178</c:v>
                </c:pt>
                <c:pt idx="463">
                  <c:v>282.178</c:v>
                </c:pt>
                <c:pt idx="464">
                  <c:v>283.178</c:v>
                </c:pt>
                <c:pt idx="465">
                  <c:v>284.178</c:v>
                </c:pt>
                <c:pt idx="466">
                  <c:v>285.178</c:v>
                </c:pt>
                <c:pt idx="467">
                  <c:v>286.178</c:v>
                </c:pt>
                <c:pt idx="468">
                  <c:v>287.178</c:v>
                </c:pt>
                <c:pt idx="469">
                  <c:v>288.178</c:v>
                </c:pt>
                <c:pt idx="470">
                  <c:v>289.178</c:v>
                </c:pt>
                <c:pt idx="471">
                  <c:v>290.178</c:v>
                </c:pt>
                <c:pt idx="472">
                  <c:v>291.178</c:v>
                </c:pt>
                <c:pt idx="473">
                  <c:v>292.178</c:v>
                </c:pt>
                <c:pt idx="474">
                  <c:v>293.178</c:v>
                </c:pt>
                <c:pt idx="475">
                  <c:v>294.178</c:v>
                </c:pt>
                <c:pt idx="476">
                  <c:v>295.178</c:v>
                </c:pt>
                <c:pt idx="477">
                  <c:v>296.178</c:v>
                </c:pt>
                <c:pt idx="478">
                  <c:v>297.178</c:v>
                </c:pt>
                <c:pt idx="479">
                  <c:v>298.178</c:v>
                </c:pt>
                <c:pt idx="480">
                  <c:v>299.178</c:v>
                </c:pt>
                <c:pt idx="481">
                  <c:v>300.178</c:v>
                </c:pt>
                <c:pt idx="482">
                  <c:v>301.178</c:v>
                </c:pt>
                <c:pt idx="483">
                  <c:v>302.178</c:v>
                </c:pt>
                <c:pt idx="484">
                  <c:v>303.178</c:v>
                </c:pt>
                <c:pt idx="485">
                  <c:v>304.178</c:v>
                </c:pt>
                <c:pt idx="486">
                  <c:v>305.178</c:v>
                </c:pt>
                <c:pt idx="487">
                  <c:v>306.178</c:v>
                </c:pt>
                <c:pt idx="488">
                  <c:v>307.17800000000005</c:v>
                </c:pt>
                <c:pt idx="489">
                  <c:v>308.178</c:v>
                </c:pt>
                <c:pt idx="490">
                  <c:v>309.178</c:v>
                </c:pt>
                <c:pt idx="491">
                  <c:v>310.178</c:v>
                </c:pt>
                <c:pt idx="492">
                  <c:v>311.178</c:v>
                </c:pt>
                <c:pt idx="493">
                  <c:v>312.178</c:v>
                </c:pt>
                <c:pt idx="494">
                  <c:v>313.178</c:v>
                </c:pt>
                <c:pt idx="495">
                  <c:v>314.178</c:v>
                </c:pt>
                <c:pt idx="496">
                  <c:v>315.178</c:v>
                </c:pt>
                <c:pt idx="497">
                  <c:v>316.17699999999996</c:v>
                </c:pt>
                <c:pt idx="498">
                  <c:v>317.17700000000002</c:v>
                </c:pt>
                <c:pt idx="499">
                  <c:v>318.17699999999996</c:v>
                </c:pt>
                <c:pt idx="500">
                  <c:v>319.17700000000002</c:v>
                </c:pt>
                <c:pt idx="501">
                  <c:v>320.17700000000002</c:v>
                </c:pt>
                <c:pt idx="502">
                  <c:v>321.17699999999996</c:v>
                </c:pt>
                <c:pt idx="503">
                  <c:v>322.17700000000002</c:v>
                </c:pt>
                <c:pt idx="504">
                  <c:v>323.17699999999996</c:v>
                </c:pt>
                <c:pt idx="505">
                  <c:v>324.17700000000002</c:v>
                </c:pt>
                <c:pt idx="506">
                  <c:v>325.17699999999996</c:v>
                </c:pt>
                <c:pt idx="507">
                  <c:v>326.17700000000002</c:v>
                </c:pt>
                <c:pt idx="508">
                  <c:v>327.17700000000002</c:v>
                </c:pt>
                <c:pt idx="509">
                  <c:v>328.17699999999996</c:v>
                </c:pt>
                <c:pt idx="510">
                  <c:v>329.17700000000002</c:v>
                </c:pt>
                <c:pt idx="511">
                  <c:v>330.17699999999996</c:v>
                </c:pt>
                <c:pt idx="512">
                  <c:v>331.17700000000002</c:v>
                </c:pt>
                <c:pt idx="513">
                  <c:v>332.17700000000002</c:v>
                </c:pt>
                <c:pt idx="514">
                  <c:v>333.17700000000002</c:v>
                </c:pt>
                <c:pt idx="515">
                  <c:v>334.17700000000002</c:v>
                </c:pt>
                <c:pt idx="516">
                  <c:v>335.17699999999996</c:v>
                </c:pt>
                <c:pt idx="517">
                  <c:v>336.17700000000002</c:v>
                </c:pt>
                <c:pt idx="518">
                  <c:v>337.17699999999996</c:v>
                </c:pt>
                <c:pt idx="519">
                  <c:v>338.17700000000002</c:v>
                </c:pt>
                <c:pt idx="520">
                  <c:v>339.17700000000002</c:v>
                </c:pt>
                <c:pt idx="521">
                  <c:v>340.17699999999996</c:v>
                </c:pt>
                <c:pt idx="522">
                  <c:v>341.17700000000002</c:v>
                </c:pt>
                <c:pt idx="523">
                  <c:v>342.17699999999996</c:v>
                </c:pt>
                <c:pt idx="524">
                  <c:v>343.17700000000002</c:v>
                </c:pt>
                <c:pt idx="525">
                  <c:v>344.17700000000002</c:v>
                </c:pt>
                <c:pt idx="526">
                  <c:v>345.17700000000002</c:v>
                </c:pt>
                <c:pt idx="527">
                  <c:v>346.17700000000002</c:v>
                </c:pt>
                <c:pt idx="528">
                  <c:v>347.17699999999996</c:v>
                </c:pt>
                <c:pt idx="529">
                  <c:v>348.17700000000002</c:v>
                </c:pt>
                <c:pt idx="530">
                  <c:v>349.17699999999996</c:v>
                </c:pt>
                <c:pt idx="531">
                  <c:v>350.17700000000002</c:v>
                </c:pt>
                <c:pt idx="532">
                  <c:v>351.17700000000002</c:v>
                </c:pt>
                <c:pt idx="533">
                  <c:v>352.17699999999996</c:v>
                </c:pt>
                <c:pt idx="534">
                  <c:v>353.17700000000002</c:v>
                </c:pt>
                <c:pt idx="535">
                  <c:v>354.17699999999996</c:v>
                </c:pt>
                <c:pt idx="536">
                  <c:v>355.17700000000002</c:v>
                </c:pt>
                <c:pt idx="537">
                  <c:v>356.17699999999996</c:v>
                </c:pt>
                <c:pt idx="538">
                  <c:v>357.17700000000002</c:v>
                </c:pt>
                <c:pt idx="539">
                  <c:v>358.17700000000002</c:v>
                </c:pt>
                <c:pt idx="540">
                  <c:v>359.17699999999996</c:v>
                </c:pt>
                <c:pt idx="541">
                  <c:v>360.17700000000002</c:v>
                </c:pt>
                <c:pt idx="542">
                  <c:v>361.17699999999996</c:v>
                </c:pt>
                <c:pt idx="543">
                  <c:v>362.17700000000002</c:v>
                </c:pt>
                <c:pt idx="544">
                  <c:v>363.17700000000002</c:v>
                </c:pt>
                <c:pt idx="545">
                  <c:v>364.17700000000002</c:v>
                </c:pt>
                <c:pt idx="546">
                  <c:v>365.17700000000002</c:v>
                </c:pt>
                <c:pt idx="547">
                  <c:v>366.17699999999996</c:v>
                </c:pt>
                <c:pt idx="548">
                  <c:v>367.17700000000002</c:v>
                </c:pt>
                <c:pt idx="549">
                  <c:v>368.17699999999996</c:v>
                </c:pt>
                <c:pt idx="550">
                  <c:v>369.17700000000002</c:v>
                </c:pt>
                <c:pt idx="551">
                  <c:v>370.17700000000002</c:v>
                </c:pt>
                <c:pt idx="552">
                  <c:v>371.17699999999996</c:v>
                </c:pt>
                <c:pt idx="553">
                  <c:v>372.17700000000002</c:v>
                </c:pt>
                <c:pt idx="554">
                  <c:v>373.17699999999996</c:v>
                </c:pt>
                <c:pt idx="555">
                  <c:v>374.17700000000002</c:v>
                </c:pt>
                <c:pt idx="556">
                  <c:v>375.17700000000002</c:v>
                </c:pt>
                <c:pt idx="557">
                  <c:v>376.17700000000002</c:v>
                </c:pt>
                <c:pt idx="558">
                  <c:v>377.17700000000002</c:v>
                </c:pt>
                <c:pt idx="559">
                  <c:v>378.17699999999996</c:v>
                </c:pt>
                <c:pt idx="560">
                  <c:v>379.17700000000002</c:v>
                </c:pt>
                <c:pt idx="561">
                  <c:v>380.17699999999996</c:v>
                </c:pt>
                <c:pt idx="562">
                  <c:v>381.17700000000002</c:v>
                </c:pt>
                <c:pt idx="563">
                  <c:v>382.17700000000002</c:v>
                </c:pt>
                <c:pt idx="564">
                  <c:v>383.17699999999996</c:v>
                </c:pt>
                <c:pt idx="565">
                  <c:v>384.17700000000002</c:v>
                </c:pt>
                <c:pt idx="566">
                  <c:v>385.17699999999996</c:v>
                </c:pt>
                <c:pt idx="567">
                  <c:v>386.17700000000002</c:v>
                </c:pt>
                <c:pt idx="568">
                  <c:v>387.17699999999996</c:v>
                </c:pt>
                <c:pt idx="569">
                  <c:v>388.17700000000002</c:v>
                </c:pt>
                <c:pt idx="570">
                  <c:v>389.17700000000002</c:v>
                </c:pt>
                <c:pt idx="571">
                  <c:v>390.17699999999996</c:v>
                </c:pt>
                <c:pt idx="572">
                  <c:v>391.17700000000002</c:v>
                </c:pt>
                <c:pt idx="573">
                  <c:v>392.17699999999996</c:v>
                </c:pt>
                <c:pt idx="574">
                  <c:v>393.17700000000002</c:v>
                </c:pt>
                <c:pt idx="575">
                  <c:v>394.17700000000002</c:v>
                </c:pt>
                <c:pt idx="576">
                  <c:v>395.17699999999996</c:v>
                </c:pt>
                <c:pt idx="577">
                  <c:v>396.17700000000002</c:v>
                </c:pt>
                <c:pt idx="578">
                  <c:v>397.17699999999996</c:v>
                </c:pt>
                <c:pt idx="579">
                  <c:v>398.17700000000002</c:v>
                </c:pt>
                <c:pt idx="580">
                  <c:v>399.17699999999996</c:v>
                </c:pt>
                <c:pt idx="581">
                  <c:v>400.17700000000002</c:v>
                </c:pt>
                <c:pt idx="582">
                  <c:v>401.17700000000002</c:v>
                </c:pt>
                <c:pt idx="583">
                  <c:v>402.17699999999996</c:v>
                </c:pt>
                <c:pt idx="584">
                  <c:v>403.17700000000002</c:v>
                </c:pt>
                <c:pt idx="585">
                  <c:v>404.17699999999996</c:v>
                </c:pt>
                <c:pt idx="586">
                  <c:v>405.17700000000002</c:v>
                </c:pt>
                <c:pt idx="587">
                  <c:v>406.17700000000002</c:v>
                </c:pt>
                <c:pt idx="588">
                  <c:v>407.17700000000002</c:v>
                </c:pt>
                <c:pt idx="589">
                  <c:v>408.17700000000002</c:v>
                </c:pt>
                <c:pt idx="590">
                  <c:v>409.17699999999996</c:v>
                </c:pt>
                <c:pt idx="591">
                  <c:v>410.17700000000002</c:v>
                </c:pt>
                <c:pt idx="592">
                  <c:v>411.17599999999999</c:v>
                </c:pt>
                <c:pt idx="593">
                  <c:v>412.17600000000004</c:v>
                </c:pt>
                <c:pt idx="594">
                  <c:v>413.17599999999999</c:v>
                </c:pt>
                <c:pt idx="595">
                  <c:v>414.17599999999999</c:v>
                </c:pt>
                <c:pt idx="596">
                  <c:v>415.17599999999999</c:v>
                </c:pt>
                <c:pt idx="597">
                  <c:v>416.17599999999999</c:v>
                </c:pt>
                <c:pt idx="598">
                  <c:v>417.17599999999999</c:v>
                </c:pt>
                <c:pt idx="599">
                  <c:v>418.17599999999999</c:v>
                </c:pt>
                <c:pt idx="600">
                  <c:v>419.17600000000004</c:v>
                </c:pt>
                <c:pt idx="601">
                  <c:v>420.17599999999999</c:v>
                </c:pt>
                <c:pt idx="602">
                  <c:v>421.17599999999999</c:v>
                </c:pt>
                <c:pt idx="603">
                  <c:v>422.17599999999999</c:v>
                </c:pt>
                <c:pt idx="604">
                  <c:v>423.17599999999999</c:v>
                </c:pt>
                <c:pt idx="605">
                  <c:v>424.17600000000004</c:v>
                </c:pt>
                <c:pt idx="606">
                  <c:v>425.17599999999999</c:v>
                </c:pt>
                <c:pt idx="607">
                  <c:v>426.17600000000004</c:v>
                </c:pt>
                <c:pt idx="608">
                  <c:v>427.17599999999999</c:v>
                </c:pt>
                <c:pt idx="609">
                  <c:v>428.17599999999999</c:v>
                </c:pt>
                <c:pt idx="610">
                  <c:v>429.17599999999999</c:v>
                </c:pt>
                <c:pt idx="611">
                  <c:v>430.17599999999999</c:v>
                </c:pt>
                <c:pt idx="612">
                  <c:v>431.17600000000004</c:v>
                </c:pt>
                <c:pt idx="613">
                  <c:v>432.17599999999999</c:v>
                </c:pt>
                <c:pt idx="614">
                  <c:v>433.17599999999999</c:v>
                </c:pt>
                <c:pt idx="615">
                  <c:v>434.17599999999999</c:v>
                </c:pt>
                <c:pt idx="616">
                  <c:v>435.17599999999999</c:v>
                </c:pt>
                <c:pt idx="617">
                  <c:v>436.17599999999999</c:v>
                </c:pt>
                <c:pt idx="618">
                  <c:v>437.17599999999999</c:v>
                </c:pt>
                <c:pt idx="619">
                  <c:v>438.17600000000004</c:v>
                </c:pt>
                <c:pt idx="620">
                  <c:v>439.17599999999999</c:v>
                </c:pt>
                <c:pt idx="621">
                  <c:v>440.17599999999999</c:v>
                </c:pt>
                <c:pt idx="622">
                  <c:v>441.17599999999999</c:v>
                </c:pt>
                <c:pt idx="623">
                  <c:v>442.17599999999999</c:v>
                </c:pt>
                <c:pt idx="624">
                  <c:v>443.17600000000004</c:v>
                </c:pt>
                <c:pt idx="625">
                  <c:v>444.17599999999999</c:v>
                </c:pt>
                <c:pt idx="626">
                  <c:v>445.17599999999999</c:v>
                </c:pt>
                <c:pt idx="627">
                  <c:v>446.17599999999999</c:v>
                </c:pt>
                <c:pt idx="628">
                  <c:v>447.17599999999999</c:v>
                </c:pt>
                <c:pt idx="629">
                  <c:v>448.17599999999999</c:v>
                </c:pt>
                <c:pt idx="630">
                  <c:v>449.17599999999999</c:v>
                </c:pt>
                <c:pt idx="631">
                  <c:v>450.17600000000004</c:v>
                </c:pt>
                <c:pt idx="632">
                  <c:v>451.17599999999999</c:v>
                </c:pt>
                <c:pt idx="633">
                  <c:v>452.17599999999999</c:v>
                </c:pt>
                <c:pt idx="634">
                  <c:v>453.17599999999999</c:v>
                </c:pt>
                <c:pt idx="635">
                  <c:v>454.17599999999999</c:v>
                </c:pt>
                <c:pt idx="636">
                  <c:v>455.17600000000004</c:v>
                </c:pt>
                <c:pt idx="637">
                  <c:v>456.17599999999999</c:v>
                </c:pt>
                <c:pt idx="638">
                  <c:v>457.17600000000004</c:v>
                </c:pt>
                <c:pt idx="639">
                  <c:v>458.17599999999999</c:v>
                </c:pt>
                <c:pt idx="640">
                  <c:v>459.17599999999999</c:v>
                </c:pt>
                <c:pt idx="641">
                  <c:v>460.17599999999999</c:v>
                </c:pt>
                <c:pt idx="642">
                  <c:v>461.17599999999999</c:v>
                </c:pt>
                <c:pt idx="643">
                  <c:v>462.17600000000004</c:v>
                </c:pt>
                <c:pt idx="644">
                  <c:v>463.17599999999999</c:v>
                </c:pt>
                <c:pt idx="645">
                  <c:v>464.17599999999999</c:v>
                </c:pt>
                <c:pt idx="646">
                  <c:v>465.17599999999999</c:v>
                </c:pt>
                <c:pt idx="647">
                  <c:v>466.17599999999999</c:v>
                </c:pt>
                <c:pt idx="648">
                  <c:v>467.17599999999999</c:v>
                </c:pt>
                <c:pt idx="649">
                  <c:v>468.17599999999999</c:v>
                </c:pt>
                <c:pt idx="650">
                  <c:v>469.17600000000004</c:v>
                </c:pt>
                <c:pt idx="651">
                  <c:v>470.17599999999999</c:v>
                </c:pt>
                <c:pt idx="652">
                  <c:v>471.17599999999999</c:v>
                </c:pt>
                <c:pt idx="653">
                  <c:v>472.17599999999999</c:v>
                </c:pt>
                <c:pt idx="654">
                  <c:v>473.17599999999999</c:v>
                </c:pt>
                <c:pt idx="655">
                  <c:v>474.17600000000004</c:v>
                </c:pt>
                <c:pt idx="656">
                  <c:v>475.17599999999999</c:v>
                </c:pt>
                <c:pt idx="657">
                  <c:v>476.17599999999999</c:v>
                </c:pt>
                <c:pt idx="658">
                  <c:v>477.17600000000004</c:v>
                </c:pt>
                <c:pt idx="659">
                  <c:v>478.17599999999999</c:v>
                </c:pt>
                <c:pt idx="660">
                  <c:v>479.17599999999999</c:v>
                </c:pt>
                <c:pt idx="661">
                  <c:v>480.17600000000004</c:v>
                </c:pt>
                <c:pt idx="662">
                  <c:v>481.17600000000004</c:v>
                </c:pt>
                <c:pt idx="663">
                  <c:v>482.17599999999999</c:v>
                </c:pt>
                <c:pt idx="664">
                  <c:v>483.17599999999993</c:v>
                </c:pt>
                <c:pt idx="665">
                  <c:v>484.17600000000004</c:v>
                </c:pt>
                <c:pt idx="666">
                  <c:v>485.17599999999999</c:v>
                </c:pt>
                <c:pt idx="667">
                  <c:v>486.17599999999999</c:v>
                </c:pt>
                <c:pt idx="668">
                  <c:v>487.17600000000004</c:v>
                </c:pt>
                <c:pt idx="669">
                  <c:v>488.17600000000004</c:v>
                </c:pt>
                <c:pt idx="670">
                  <c:v>489.17599999999999</c:v>
                </c:pt>
                <c:pt idx="671">
                  <c:v>490.17599999999993</c:v>
                </c:pt>
                <c:pt idx="672">
                  <c:v>491.17600000000004</c:v>
                </c:pt>
                <c:pt idx="673">
                  <c:v>492.17599999999999</c:v>
                </c:pt>
                <c:pt idx="674">
                  <c:v>493.17599999999999</c:v>
                </c:pt>
                <c:pt idx="675">
                  <c:v>494.17600000000004</c:v>
                </c:pt>
                <c:pt idx="676">
                  <c:v>495.17599999999999</c:v>
                </c:pt>
                <c:pt idx="677">
                  <c:v>496.17599999999999</c:v>
                </c:pt>
                <c:pt idx="678">
                  <c:v>497.17599999999993</c:v>
                </c:pt>
                <c:pt idx="679">
                  <c:v>498.17600000000004</c:v>
                </c:pt>
                <c:pt idx="680">
                  <c:v>499.17599999999999</c:v>
                </c:pt>
                <c:pt idx="681">
                  <c:v>500.17599999999999</c:v>
                </c:pt>
                <c:pt idx="682">
                  <c:v>501.17600000000004</c:v>
                </c:pt>
                <c:pt idx="683">
                  <c:v>502.17599999999999</c:v>
                </c:pt>
                <c:pt idx="684">
                  <c:v>503.17599999999999</c:v>
                </c:pt>
                <c:pt idx="685">
                  <c:v>504.17599999999993</c:v>
                </c:pt>
                <c:pt idx="686">
                  <c:v>505.17600000000004</c:v>
                </c:pt>
                <c:pt idx="687">
                  <c:v>506.17599999999999</c:v>
                </c:pt>
                <c:pt idx="688">
                  <c:v>507.17599999999999</c:v>
                </c:pt>
                <c:pt idx="689">
                  <c:v>508.17500000000001</c:v>
                </c:pt>
                <c:pt idx="690">
                  <c:v>509.17499999999995</c:v>
                </c:pt>
                <c:pt idx="691">
                  <c:v>510.17499999999995</c:v>
                </c:pt>
                <c:pt idx="692">
                  <c:v>511.17500000000001</c:v>
                </c:pt>
                <c:pt idx="693">
                  <c:v>512.17499999999995</c:v>
                </c:pt>
                <c:pt idx="694">
                  <c:v>513.17499999999995</c:v>
                </c:pt>
                <c:pt idx="695">
                  <c:v>514.17500000000007</c:v>
                </c:pt>
                <c:pt idx="696">
                  <c:v>515.17499999999995</c:v>
                </c:pt>
                <c:pt idx="697">
                  <c:v>516.17499999999995</c:v>
                </c:pt>
                <c:pt idx="698">
                  <c:v>517.17500000000007</c:v>
                </c:pt>
                <c:pt idx="699">
                  <c:v>518.17500000000007</c:v>
                </c:pt>
                <c:pt idx="700">
                  <c:v>519.17499999999995</c:v>
                </c:pt>
                <c:pt idx="701">
                  <c:v>520.17499999999995</c:v>
                </c:pt>
                <c:pt idx="702">
                  <c:v>521.17500000000007</c:v>
                </c:pt>
                <c:pt idx="703">
                  <c:v>522.17499999999995</c:v>
                </c:pt>
                <c:pt idx="704">
                  <c:v>523.17499999999995</c:v>
                </c:pt>
                <c:pt idx="705">
                  <c:v>524.17500000000007</c:v>
                </c:pt>
                <c:pt idx="706">
                  <c:v>525.17500000000007</c:v>
                </c:pt>
                <c:pt idx="707">
                  <c:v>526.17499999999995</c:v>
                </c:pt>
                <c:pt idx="708">
                  <c:v>527.17499999999995</c:v>
                </c:pt>
                <c:pt idx="709">
                  <c:v>528.17500000000007</c:v>
                </c:pt>
                <c:pt idx="710">
                  <c:v>529.17499999999995</c:v>
                </c:pt>
                <c:pt idx="711">
                  <c:v>530.17499999999995</c:v>
                </c:pt>
                <c:pt idx="712">
                  <c:v>531.17500000000007</c:v>
                </c:pt>
                <c:pt idx="713">
                  <c:v>532.17500000000007</c:v>
                </c:pt>
                <c:pt idx="714">
                  <c:v>533.17499999999995</c:v>
                </c:pt>
                <c:pt idx="715">
                  <c:v>534.17499999999995</c:v>
                </c:pt>
                <c:pt idx="716">
                  <c:v>535.17500000000007</c:v>
                </c:pt>
                <c:pt idx="717">
                  <c:v>536.17499999999995</c:v>
                </c:pt>
                <c:pt idx="718">
                  <c:v>537.17499999999995</c:v>
                </c:pt>
                <c:pt idx="719">
                  <c:v>538.17500000000007</c:v>
                </c:pt>
                <c:pt idx="720">
                  <c:v>539.17499999999995</c:v>
                </c:pt>
                <c:pt idx="721">
                  <c:v>540.17499999999995</c:v>
                </c:pt>
                <c:pt idx="722">
                  <c:v>541.17499999999995</c:v>
                </c:pt>
                <c:pt idx="723">
                  <c:v>542.17500000000007</c:v>
                </c:pt>
                <c:pt idx="724">
                  <c:v>543.17499999999995</c:v>
                </c:pt>
                <c:pt idx="725">
                  <c:v>544.17499999999995</c:v>
                </c:pt>
                <c:pt idx="726">
                  <c:v>545.17500000000007</c:v>
                </c:pt>
                <c:pt idx="727">
                  <c:v>546.17499999999995</c:v>
                </c:pt>
                <c:pt idx="728">
                  <c:v>547.17499999999995</c:v>
                </c:pt>
                <c:pt idx="729">
                  <c:v>548.17500000000007</c:v>
                </c:pt>
                <c:pt idx="730">
                  <c:v>549.17500000000007</c:v>
                </c:pt>
                <c:pt idx="731">
                  <c:v>550.17499999999995</c:v>
                </c:pt>
                <c:pt idx="732">
                  <c:v>551.17499999999995</c:v>
                </c:pt>
                <c:pt idx="733">
                  <c:v>552.17500000000007</c:v>
                </c:pt>
                <c:pt idx="734">
                  <c:v>553.17499999999995</c:v>
                </c:pt>
                <c:pt idx="735">
                  <c:v>554.17499999999995</c:v>
                </c:pt>
                <c:pt idx="736">
                  <c:v>555.17500000000007</c:v>
                </c:pt>
                <c:pt idx="737">
                  <c:v>556.17500000000007</c:v>
                </c:pt>
                <c:pt idx="738">
                  <c:v>557.17499999999995</c:v>
                </c:pt>
                <c:pt idx="739">
                  <c:v>558.17499999999995</c:v>
                </c:pt>
                <c:pt idx="740">
                  <c:v>559.17500000000007</c:v>
                </c:pt>
                <c:pt idx="741">
                  <c:v>560.17499999999995</c:v>
                </c:pt>
                <c:pt idx="742">
                  <c:v>561.17499999999995</c:v>
                </c:pt>
                <c:pt idx="743">
                  <c:v>562.17500000000007</c:v>
                </c:pt>
                <c:pt idx="744">
                  <c:v>563.17500000000007</c:v>
                </c:pt>
                <c:pt idx="745">
                  <c:v>564.17499999999995</c:v>
                </c:pt>
                <c:pt idx="746">
                  <c:v>565.17499999999995</c:v>
                </c:pt>
                <c:pt idx="747">
                  <c:v>566.17500000000007</c:v>
                </c:pt>
                <c:pt idx="748">
                  <c:v>567.17499999999995</c:v>
                </c:pt>
                <c:pt idx="749">
                  <c:v>568.17499999999995</c:v>
                </c:pt>
                <c:pt idx="750">
                  <c:v>569.17500000000007</c:v>
                </c:pt>
                <c:pt idx="751">
                  <c:v>570.17499999999995</c:v>
                </c:pt>
                <c:pt idx="752">
                  <c:v>571.17499999999995</c:v>
                </c:pt>
                <c:pt idx="753">
                  <c:v>572.17500000000007</c:v>
                </c:pt>
                <c:pt idx="754">
                  <c:v>573.17500000000007</c:v>
                </c:pt>
                <c:pt idx="755">
                  <c:v>574.17499999999995</c:v>
                </c:pt>
                <c:pt idx="756">
                  <c:v>575.17499999999995</c:v>
                </c:pt>
                <c:pt idx="757">
                  <c:v>576.17500000000007</c:v>
                </c:pt>
                <c:pt idx="758">
                  <c:v>577.17499999999995</c:v>
                </c:pt>
                <c:pt idx="759">
                  <c:v>578.17499999999995</c:v>
                </c:pt>
                <c:pt idx="760">
                  <c:v>579.17500000000007</c:v>
                </c:pt>
                <c:pt idx="761">
                  <c:v>580.17500000000007</c:v>
                </c:pt>
                <c:pt idx="762">
                  <c:v>581.17499999999995</c:v>
                </c:pt>
                <c:pt idx="763">
                  <c:v>582.17499999999995</c:v>
                </c:pt>
                <c:pt idx="764">
                  <c:v>583.17500000000007</c:v>
                </c:pt>
                <c:pt idx="765">
                  <c:v>584.17499999999995</c:v>
                </c:pt>
                <c:pt idx="766">
                  <c:v>585.17499999999995</c:v>
                </c:pt>
                <c:pt idx="767">
                  <c:v>586.17500000000007</c:v>
                </c:pt>
                <c:pt idx="768">
                  <c:v>587.17500000000007</c:v>
                </c:pt>
                <c:pt idx="769">
                  <c:v>588.17499999999995</c:v>
                </c:pt>
                <c:pt idx="770">
                  <c:v>589.17499999999995</c:v>
                </c:pt>
                <c:pt idx="771">
                  <c:v>590.17500000000007</c:v>
                </c:pt>
                <c:pt idx="772">
                  <c:v>591.17499999999995</c:v>
                </c:pt>
                <c:pt idx="773">
                  <c:v>592.17499999999995</c:v>
                </c:pt>
                <c:pt idx="774">
                  <c:v>593.17500000000007</c:v>
                </c:pt>
                <c:pt idx="775">
                  <c:v>594.17500000000007</c:v>
                </c:pt>
                <c:pt idx="776">
                  <c:v>595.17499999999995</c:v>
                </c:pt>
                <c:pt idx="777">
                  <c:v>596.17499999999995</c:v>
                </c:pt>
                <c:pt idx="778">
                  <c:v>597.17500000000007</c:v>
                </c:pt>
                <c:pt idx="779">
                  <c:v>598.17499999999995</c:v>
                </c:pt>
                <c:pt idx="780">
                  <c:v>599.17499999999995</c:v>
                </c:pt>
                <c:pt idx="781">
                  <c:v>600.17500000000007</c:v>
                </c:pt>
                <c:pt idx="782">
                  <c:v>601.17499999999995</c:v>
                </c:pt>
                <c:pt idx="783">
                  <c:v>602.17399999999998</c:v>
                </c:pt>
                <c:pt idx="784">
                  <c:v>603.17399999999998</c:v>
                </c:pt>
                <c:pt idx="785">
                  <c:v>604.17399999999998</c:v>
                </c:pt>
                <c:pt idx="786">
                  <c:v>605.17399999999998</c:v>
                </c:pt>
                <c:pt idx="787">
                  <c:v>606.17400000000009</c:v>
                </c:pt>
                <c:pt idx="788">
                  <c:v>607.17399999999998</c:v>
                </c:pt>
                <c:pt idx="789">
                  <c:v>608.17399999999998</c:v>
                </c:pt>
                <c:pt idx="790">
                  <c:v>609.17400000000009</c:v>
                </c:pt>
                <c:pt idx="791">
                  <c:v>610.17399999999998</c:v>
                </c:pt>
                <c:pt idx="792">
                  <c:v>611.17399999999998</c:v>
                </c:pt>
                <c:pt idx="793">
                  <c:v>612.17399999999998</c:v>
                </c:pt>
                <c:pt idx="794">
                  <c:v>613.17400000000009</c:v>
                </c:pt>
                <c:pt idx="795">
                  <c:v>614.17399999999998</c:v>
                </c:pt>
                <c:pt idx="796">
                  <c:v>615.17399999999998</c:v>
                </c:pt>
                <c:pt idx="797">
                  <c:v>616.17400000000009</c:v>
                </c:pt>
                <c:pt idx="798">
                  <c:v>617.17399999999998</c:v>
                </c:pt>
                <c:pt idx="799">
                  <c:v>618.17399999999998</c:v>
                </c:pt>
                <c:pt idx="800">
                  <c:v>619.17399999999998</c:v>
                </c:pt>
                <c:pt idx="801">
                  <c:v>620.17399999999998</c:v>
                </c:pt>
                <c:pt idx="802">
                  <c:v>621.17399999999998</c:v>
                </c:pt>
                <c:pt idx="803">
                  <c:v>622.17399999999998</c:v>
                </c:pt>
                <c:pt idx="804">
                  <c:v>623.17400000000009</c:v>
                </c:pt>
                <c:pt idx="805">
                  <c:v>624.17399999999998</c:v>
                </c:pt>
                <c:pt idx="806">
                  <c:v>625.17399999999998</c:v>
                </c:pt>
                <c:pt idx="807">
                  <c:v>626.17399999999998</c:v>
                </c:pt>
                <c:pt idx="808">
                  <c:v>627.17399999999998</c:v>
                </c:pt>
                <c:pt idx="809">
                  <c:v>628.17399999999998</c:v>
                </c:pt>
                <c:pt idx="810">
                  <c:v>629.17399999999998</c:v>
                </c:pt>
                <c:pt idx="811">
                  <c:v>630.17400000000009</c:v>
                </c:pt>
                <c:pt idx="812">
                  <c:v>631.17399999999998</c:v>
                </c:pt>
                <c:pt idx="813">
                  <c:v>632.17399999999998</c:v>
                </c:pt>
                <c:pt idx="814">
                  <c:v>633.17399999999998</c:v>
                </c:pt>
                <c:pt idx="815">
                  <c:v>634.17399999999998</c:v>
                </c:pt>
                <c:pt idx="816">
                  <c:v>635.17399999999998</c:v>
                </c:pt>
                <c:pt idx="817">
                  <c:v>636.17399999999998</c:v>
                </c:pt>
                <c:pt idx="818">
                  <c:v>637.17400000000009</c:v>
                </c:pt>
                <c:pt idx="819">
                  <c:v>638.17399999999998</c:v>
                </c:pt>
                <c:pt idx="820">
                  <c:v>639.17399999999998</c:v>
                </c:pt>
                <c:pt idx="821">
                  <c:v>640.17400000000009</c:v>
                </c:pt>
                <c:pt idx="822">
                  <c:v>641.17399999999998</c:v>
                </c:pt>
                <c:pt idx="823">
                  <c:v>642.17399999999998</c:v>
                </c:pt>
                <c:pt idx="824">
                  <c:v>643.17399999999998</c:v>
                </c:pt>
                <c:pt idx="825">
                  <c:v>644.17399999999998</c:v>
                </c:pt>
                <c:pt idx="826">
                  <c:v>645.17399999999998</c:v>
                </c:pt>
                <c:pt idx="827">
                  <c:v>646.17399999999998</c:v>
                </c:pt>
                <c:pt idx="828">
                  <c:v>647.17400000000009</c:v>
                </c:pt>
                <c:pt idx="829">
                  <c:v>648.17399999999998</c:v>
                </c:pt>
                <c:pt idx="830">
                  <c:v>649.17399999999998</c:v>
                </c:pt>
                <c:pt idx="831">
                  <c:v>650.17399999999998</c:v>
                </c:pt>
                <c:pt idx="832">
                  <c:v>651.17399999999998</c:v>
                </c:pt>
                <c:pt idx="833">
                  <c:v>652.17399999999998</c:v>
                </c:pt>
                <c:pt idx="834">
                  <c:v>653.17399999999998</c:v>
                </c:pt>
                <c:pt idx="835">
                  <c:v>654.17400000000009</c:v>
                </c:pt>
                <c:pt idx="836">
                  <c:v>655.17399999999998</c:v>
                </c:pt>
                <c:pt idx="837">
                  <c:v>656.17399999999998</c:v>
                </c:pt>
                <c:pt idx="838">
                  <c:v>657.17399999999998</c:v>
                </c:pt>
                <c:pt idx="839">
                  <c:v>658.17399999999998</c:v>
                </c:pt>
                <c:pt idx="840">
                  <c:v>659.17399999999998</c:v>
                </c:pt>
                <c:pt idx="841">
                  <c:v>660.17399999999998</c:v>
                </c:pt>
                <c:pt idx="842">
                  <c:v>661.17400000000009</c:v>
                </c:pt>
                <c:pt idx="843">
                  <c:v>662.17399999999998</c:v>
                </c:pt>
                <c:pt idx="844">
                  <c:v>663.17399999999998</c:v>
                </c:pt>
                <c:pt idx="845">
                  <c:v>664.17399999999998</c:v>
                </c:pt>
                <c:pt idx="846">
                  <c:v>665.17399999999998</c:v>
                </c:pt>
                <c:pt idx="847">
                  <c:v>666.17399999999998</c:v>
                </c:pt>
                <c:pt idx="848">
                  <c:v>667.17399999999998</c:v>
                </c:pt>
                <c:pt idx="849">
                  <c:v>668.17400000000009</c:v>
                </c:pt>
                <c:pt idx="850">
                  <c:v>669.17399999999998</c:v>
                </c:pt>
                <c:pt idx="851">
                  <c:v>670.17399999999998</c:v>
                </c:pt>
                <c:pt idx="852">
                  <c:v>671.17400000000009</c:v>
                </c:pt>
                <c:pt idx="853">
                  <c:v>672.17399999999998</c:v>
                </c:pt>
                <c:pt idx="854">
                  <c:v>673.17399999999998</c:v>
                </c:pt>
                <c:pt idx="855">
                  <c:v>674.17399999999998</c:v>
                </c:pt>
                <c:pt idx="856">
                  <c:v>675.17399999999998</c:v>
                </c:pt>
                <c:pt idx="857">
                  <c:v>676.17399999999998</c:v>
                </c:pt>
                <c:pt idx="858">
                  <c:v>677.17399999999998</c:v>
                </c:pt>
                <c:pt idx="859">
                  <c:v>678.17400000000009</c:v>
                </c:pt>
                <c:pt idx="860">
                  <c:v>679.17399999999998</c:v>
                </c:pt>
                <c:pt idx="861">
                  <c:v>680.17399999999998</c:v>
                </c:pt>
                <c:pt idx="862">
                  <c:v>681.17399999999998</c:v>
                </c:pt>
                <c:pt idx="863">
                  <c:v>682.17399999999998</c:v>
                </c:pt>
                <c:pt idx="864">
                  <c:v>683.17399999999998</c:v>
                </c:pt>
                <c:pt idx="865">
                  <c:v>684.17399999999998</c:v>
                </c:pt>
                <c:pt idx="866">
                  <c:v>685.17400000000009</c:v>
                </c:pt>
                <c:pt idx="867">
                  <c:v>686.17399999999998</c:v>
                </c:pt>
                <c:pt idx="868">
                  <c:v>687.17399999999998</c:v>
                </c:pt>
                <c:pt idx="869">
                  <c:v>688.17399999999998</c:v>
                </c:pt>
                <c:pt idx="870">
                  <c:v>689.17399999999998</c:v>
                </c:pt>
                <c:pt idx="871">
                  <c:v>690.17399999999998</c:v>
                </c:pt>
                <c:pt idx="872">
                  <c:v>691.17399999999998</c:v>
                </c:pt>
                <c:pt idx="873">
                  <c:v>692.17400000000009</c:v>
                </c:pt>
                <c:pt idx="874">
                  <c:v>693.17399999999998</c:v>
                </c:pt>
                <c:pt idx="875">
                  <c:v>694.17399999999998</c:v>
                </c:pt>
                <c:pt idx="876">
                  <c:v>695.17399999999998</c:v>
                </c:pt>
                <c:pt idx="877">
                  <c:v>696.17399999999998</c:v>
                </c:pt>
                <c:pt idx="878">
                  <c:v>697.173</c:v>
                </c:pt>
                <c:pt idx="879">
                  <c:v>698.173</c:v>
                </c:pt>
                <c:pt idx="880">
                  <c:v>699.173</c:v>
                </c:pt>
                <c:pt idx="881">
                  <c:v>700.173</c:v>
                </c:pt>
                <c:pt idx="882">
                  <c:v>701.173</c:v>
                </c:pt>
                <c:pt idx="883">
                  <c:v>702.173</c:v>
                </c:pt>
                <c:pt idx="884">
                  <c:v>703.173</c:v>
                </c:pt>
                <c:pt idx="885">
                  <c:v>704.173</c:v>
                </c:pt>
                <c:pt idx="886">
                  <c:v>705.173</c:v>
                </c:pt>
                <c:pt idx="887">
                  <c:v>706.173</c:v>
                </c:pt>
                <c:pt idx="888">
                  <c:v>707.173</c:v>
                </c:pt>
                <c:pt idx="889">
                  <c:v>708.173</c:v>
                </c:pt>
                <c:pt idx="890">
                  <c:v>709.173</c:v>
                </c:pt>
                <c:pt idx="891">
                  <c:v>710.173</c:v>
                </c:pt>
                <c:pt idx="892">
                  <c:v>711.173</c:v>
                </c:pt>
                <c:pt idx="893">
                  <c:v>712.173</c:v>
                </c:pt>
                <c:pt idx="894">
                  <c:v>713.173</c:v>
                </c:pt>
                <c:pt idx="895">
                  <c:v>714.173</c:v>
                </c:pt>
                <c:pt idx="896">
                  <c:v>715.173</c:v>
                </c:pt>
                <c:pt idx="897">
                  <c:v>716.173</c:v>
                </c:pt>
                <c:pt idx="898">
                  <c:v>717.173</c:v>
                </c:pt>
                <c:pt idx="899">
                  <c:v>718.173</c:v>
                </c:pt>
                <c:pt idx="900">
                  <c:v>719.173</c:v>
                </c:pt>
                <c:pt idx="901">
                  <c:v>720.173</c:v>
                </c:pt>
                <c:pt idx="902">
                  <c:v>721.173</c:v>
                </c:pt>
                <c:pt idx="903">
                  <c:v>722.173</c:v>
                </c:pt>
                <c:pt idx="904">
                  <c:v>723.173</c:v>
                </c:pt>
                <c:pt idx="905">
                  <c:v>724.173</c:v>
                </c:pt>
                <c:pt idx="906">
                  <c:v>725.173</c:v>
                </c:pt>
                <c:pt idx="907">
                  <c:v>726.173</c:v>
                </c:pt>
                <c:pt idx="908">
                  <c:v>727.173</c:v>
                </c:pt>
                <c:pt idx="909">
                  <c:v>728.173</c:v>
                </c:pt>
                <c:pt idx="910">
                  <c:v>729.173</c:v>
                </c:pt>
                <c:pt idx="911">
                  <c:v>730.173</c:v>
                </c:pt>
                <c:pt idx="912">
                  <c:v>731.173</c:v>
                </c:pt>
                <c:pt idx="913">
                  <c:v>732.173</c:v>
                </c:pt>
                <c:pt idx="914">
                  <c:v>733.173</c:v>
                </c:pt>
                <c:pt idx="915">
                  <c:v>734.173</c:v>
                </c:pt>
                <c:pt idx="916">
                  <c:v>735.173</c:v>
                </c:pt>
                <c:pt idx="917">
                  <c:v>736.173</c:v>
                </c:pt>
                <c:pt idx="918">
                  <c:v>737.173</c:v>
                </c:pt>
                <c:pt idx="919">
                  <c:v>738.173</c:v>
                </c:pt>
                <c:pt idx="920">
                  <c:v>739.173</c:v>
                </c:pt>
                <c:pt idx="921">
                  <c:v>740.173</c:v>
                </c:pt>
                <c:pt idx="922">
                  <c:v>741.173</c:v>
                </c:pt>
                <c:pt idx="923">
                  <c:v>742.173</c:v>
                </c:pt>
                <c:pt idx="924">
                  <c:v>743.173</c:v>
                </c:pt>
                <c:pt idx="925">
                  <c:v>744.173</c:v>
                </c:pt>
                <c:pt idx="926">
                  <c:v>745.173</c:v>
                </c:pt>
                <c:pt idx="927">
                  <c:v>746.173</c:v>
                </c:pt>
                <c:pt idx="928">
                  <c:v>747.173</c:v>
                </c:pt>
                <c:pt idx="929">
                  <c:v>748.173</c:v>
                </c:pt>
                <c:pt idx="930">
                  <c:v>749.173</c:v>
                </c:pt>
                <c:pt idx="931">
                  <c:v>750.173</c:v>
                </c:pt>
                <c:pt idx="932">
                  <c:v>751.173</c:v>
                </c:pt>
                <c:pt idx="933">
                  <c:v>752.173</c:v>
                </c:pt>
                <c:pt idx="934">
                  <c:v>753.173</c:v>
                </c:pt>
                <c:pt idx="935">
                  <c:v>754.173</c:v>
                </c:pt>
                <c:pt idx="936">
                  <c:v>755.173</c:v>
                </c:pt>
                <c:pt idx="937">
                  <c:v>756.173</c:v>
                </c:pt>
                <c:pt idx="938">
                  <c:v>757.173</c:v>
                </c:pt>
                <c:pt idx="939">
                  <c:v>758.173</c:v>
                </c:pt>
                <c:pt idx="940">
                  <c:v>759.173</c:v>
                </c:pt>
                <c:pt idx="941">
                  <c:v>760.173</c:v>
                </c:pt>
                <c:pt idx="942">
                  <c:v>761.173</c:v>
                </c:pt>
                <c:pt idx="943">
                  <c:v>762.173</c:v>
                </c:pt>
                <c:pt idx="944">
                  <c:v>763.173</c:v>
                </c:pt>
                <c:pt idx="945">
                  <c:v>764.173</c:v>
                </c:pt>
                <c:pt idx="946">
                  <c:v>765.173</c:v>
                </c:pt>
                <c:pt idx="947">
                  <c:v>766.173</c:v>
                </c:pt>
                <c:pt idx="948">
                  <c:v>767.173</c:v>
                </c:pt>
                <c:pt idx="949">
                  <c:v>768.173</c:v>
                </c:pt>
                <c:pt idx="950">
                  <c:v>769.173</c:v>
                </c:pt>
                <c:pt idx="951">
                  <c:v>770.173</c:v>
                </c:pt>
                <c:pt idx="952">
                  <c:v>771.173</c:v>
                </c:pt>
                <c:pt idx="953">
                  <c:v>772.173</c:v>
                </c:pt>
                <c:pt idx="954">
                  <c:v>773.173</c:v>
                </c:pt>
                <c:pt idx="955">
                  <c:v>774.173</c:v>
                </c:pt>
                <c:pt idx="956">
                  <c:v>775.173</c:v>
                </c:pt>
                <c:pt idx="957">
                  <c:v>776.173</c:v>
                </c:pt>
                <c:pt idx="958">
                  <c:v>777.173</c:v>
                </c:pt>
                <c:pt idx="959">
                  <c:v>778.173</c:v>
                </c:pt>
                <c:pt idx="960">
                  <c:v>779.173</c:v>
                </c:pt>
                <c:pt idx="961">
                  <c:v>780.173</c:v>
                </c:pt>
                <c:pt idx="962">
                  <c:v>781.173</c:v>
                </c:pt>
                <c:pt idx="963">
                  <c:v>782.173</c:v>
                </c:pt>
                <c:pt idx="964">
                  <c:v>783.173</c:v>
                </c:pt>
                <c:pt idx="965">
                  <c:v>784.173</c:v>
                </c:pt>
                <c:pt idx="966">
                  <c:v>785.173</c:v>
                </c:pt>
                <c:pt idx="967">
                  <c:v>786.173</c:v>
                </c:pt>
                <c:pt idx="968">
                  <c:v>787.173</c:v>
                </c:pt>
                <c:pt idx="969">
                  <c:v>788.173</c:v>
                </c:pt>
                <c:pt idx="970">
                  <c:v>789.173</c:v>
                </c:pt>
                <c:pt idx="971">
                  <c:v>790.173</c:v>
                </c:pt>
                <c:pt idx="972">
                  <c:v>791.173</c:v>
                </c:pt>
                <c:pt idx="973">
                  <c:v>792.17200000000003</c:v>
                </c:pt>
                <c:pt idx="974">
                  <c:v>793.17199999999991</c:v>
                </c:pt>
                <c:pt idx="975">
                  <c:v>794.17200000000003</c:v>
                </c:pt>
                <c:pt idx="976">
                  <c:v>795.17200000000003</c:v>
                </c:pt>
                <c:pt idx="977">
                  <c:v>796.17199999999991</c:v>
                </c:pt>
                <c:pt idx="978">
                  <c:v>797.17200000000003</c:v>
                </c:pt>
                <c:pt idx="979">
                  <c:v>798.17200000000003</c:v>
                </c:pt>
                <c:pt idx="980">
                  <c:v>799.17200000000003</c:v>
                </c:pt>
                <c:pt idx="981">
                  <c:v>800.17200000000003</c:v>
                </c:pt>
                <c:pt idx="982">
                  <c:v>801.17200000000003</c:v>
                </c:pt>
                <c:pt idx="983">
                  <c:v>802.17200000000003</c:v>
                </c:pt>
                <c:pt idx="984">
                  <c:v>803.17199999999991</c:v>
                </c:pt>
                <c:pt idx="985">
                  <c:v>804.17200000000003</c:v>
                </c:pt>
                <c:pt idx="986">
                  <c:v>805.17200000000003</c:v>
                </c:pt>
                <c:pt idx="987">
                  <c:v>806.17200000000003</c:v>
                </c:pt>
                <c:pt idx="988">
                  <c:v>807.17200000000003</c:v>
                </c:pt>
                <c:pt idx="989">
                  <c:v>808.17200000000003</c:v>
                </c:pt>
                <c:pt idx="990">
                  <c:v>809.17200000000003</c:v>
                </c:pt>
                <c:pt idx="991">
                  <c:v>810.17199999999991</c:v>
                </c:pt>
                <c:pt idx="992">
                  <c:v>811.17200000000003</c:v>
                </c:pt>
                <c:pt idx="993">
                  <c:v>812.17200000000003</c:v>
                </c:pt>
                <c:pt idx="994">
                  <c:v>813.17200000000003</c:v>
                </c:pt>
                <c:pt idx="995">
                  <c:v>814.17200000000003</c:v>
                </c:pt>
                <c:pt idx="996">
                  <c:v>815.17200000000003</c:v>
                </c:pt>
                <c:pt idx="997">
                  <c:v>816.17200000000003</c:v>
                </c:pt>
                <c:pt idx="998">
                  <c:v>817.17199999999991</c:v>
                </c:pt>
              </c:numCache>
            </c:numRef>
          </c:xVal>
          <c:yVal>
            <c:numRef>
              <c:f>'Voltage Wfms Data'!$D$5:$D$1003</c:f>
              <c:numCache>
                <c:formatCode>General</c:formatCode>
                <c:ptCount val="999"/>
                <c:pt idx="0">
                  <c:v>-1.051671</c:v>
                </c:pt>
                <c:pt idx="1">
                  <c:v>-1.349126</c:v>
                </c:pt>
                <c:pt idx="2">
                  <c:v>-1.083553</c:v>
                </c:pt>
                <c:pt idx="3">
                  <c:v>-0.1377468</c:v>
                </c:pt>
                <c:pt idx="4">
                  <c:v>0.5712798</c:v>
                </c:pt>
                <c:pt idx="5">
                  <c:v>0.3896654</c:v>
                </c:pt>
                <c:pt idx="6">
                  <c:v>1.2062460000000001E-2</c:v>
                </c:pt>
                <c:pt idx="7">
                  <c:v>9.8977369999999995E-2</c:v>
                </c:pt>
                <c:pt idx="8">
                  <c:v>0.53758539999999999</c:v>
                </c:pt>
                <c:pt idx="9">
                  <c:v>1.6191340000000001</c:v>
                </c:pt>
                <c:pt idx="10">
                  <c:v>1.88862</c:v>
                </c:pt>
                <c:pt idx="11">
                  <c:v>0.2153137</c:v>
                </c:pt>
                <c:pt idx="12">
                  <c:v>-0.54480410000000001</c:v>
                </c:pt>
                <c:pt idx="13">
                  <c:v>0.69352990000000003</c:v>
                </c:pt>
                <c:pt idx="14">
                  <c:v>1.0869009999999999</c:v>
                </c:pt>
                <c:pt idx="15">
                  <c:v>8.1956730000000005E-2</c:v>
                </c:pt>
                <c:pt idx="16">
                  <c:v>-0.42537390000000003</c:v>
                </c:pt>
                <c:pt idx="17">
                  <c:v>-0.54177339999999996</c:v>
                </c:pt>
                <c:pt idx="18">
                  <c:v>-0.2348374</c:v>
                </c:pt>
                <c:pt idx="19">
                  <c:v>0.60851160000000004</c:v>
                </c:pt>
                <c:pt idx="20">
                  <c:v>0.38714159999999997</c:v>
                </c:pt>
                <c:pt idx="21">
                  <c:v>1.654417E-2</c:v>
                </c:pt>
                <c:pt idx="22">
                  <c:v>0.51492530000000003</c:v>
                </c:pt>
                <c:pt idx="23">
                  <c:v>0.92970459999999999</c:v>
                </c:pt>
                <c:pt idx="24">
                  <c:v>1.266092</c:v>
                </c:pt>
                <c:pt idx="25">
                  <c:v>0.65270680000000003</c:v>
                </c:pt>
                <c:pt idx="26">
                  <c:v>-0.27991159999999998</c:v>
                </c:pt>
                <c:pt idx="27">
                  <c:v>0.39843269999999997</c:v>
                </c:pt>
                <c:pt idx="28">
                  <c:v>1.011968</c:v>
                </c:pt>
                <c:pt idx="29">
                  <c:v>0.18999869999999999</c:v>
                </c:pt>
                <c:pt idx="30">
                  <c:v>-0.65926640000000003</c:v>
                </c:pt>
                <c:pt idx="31">
                  <c:v>-0.2100737</c:v>
                </c:pt>
                <c:pt idx="32">
                  <c:v>0.77210809999999996</c:v>
                </c:pt>
                <c:pt idx="33">
                  <c:v>0.98694170000000003</c:v>
                </c:pt>
                <c:pt idx="34">
                  <c:v>1.2960149999999999</c:v>
                </c:pt>
                <c:pt idx="35">
                  <c:v>1.618131</c:v>
                </c:pt>
                <c:pt idx="36">
                  <c:v>0.84344439999999998</c:v>
                </c:pt>
                <c:pt idx="37">
                  <c:v>0.30420459999999999</c:v>
                </c:pt>
                <c:pt idx="38">
                  <c:v>1.0471360000000001</c:v>
                </c:pt>
                <c:pt idx="39">
                  <c:v>1.3829880000000001</c:v>
                </c:pt>
                <c:pt idx="40">
                  <c:v>0.29678349999999998</c:v>
                </c:pt>
                <c:pt idx="41">
                  <c:v>-0.52333390000000002</c:v>
                </c:pt>
                <c:pt idx="42">
                  <c:v>-0.26460689999999998</c:v>
                </c:pt>
                <c:pt idx="43">
                  <c:v>-0.4200314</c:v>
                </c:pt>
                <c:pt idx="44">
                  <c:v>-0.75003629999999999</c:v>
                </c:pt>
                <c:pt idx="45">
                  <c:v>-0.33805540000000001</c:v>
                </c:pt>
                <c:pt idx="46">
                  <c:v>-0.1798593</c:v>
                </c:pt>
                <c:pt idx="47">
                  <c:v>-8.3982109999999999E-2</c:v>
                </c:pt>
                <c:pt idx="48">
                  <c:v>0.37113469999999998</c:v>
                </c:pt>
                <c:pt idx="49">
                  <c:v>0.14280689999999999</c:v>
                </c:pt>
                <c:pt idx="50">
                  <c:v>-0.4587331</c:v>
                </c:pt>
                <c:pt idx="51">
                  <c:v>0.13988980000000001</c:v>
                </c:pt>
                <c:pt idx="52">
                  <c:v>0.89240569999999997</c:v>
                </c:pt>
                <c:pt idx="53">
                  <c:v>0.1476335</c:v>
                </c:pt>
                <c:pt idx="54">
                  <c:v>-0.30167820000000001</c:v>
                </c:pt>
                <c:pt idx="55">
                  <c:v>-0.1392138</c:v>
                </c:pt>
                <c:pt idx="56">
                  <c:v>-0.38705149999999999</c:v>
                </c:pt>
                <c:pt idx="57">
                  <c:v>-7.4265639999999994E-2</c:v>
                </c:pt>
                <c:pt idx="58">
                  <c:v>2.896899E-2</c:v>
                </c:pt>
                <c:pt idx="59">
                  <c:v>-0.48221459999999999</c:v>
                </c:pt>
                <c:pt idx="60">
                  <c:v>-0.31630839999999999</c:v>
                </c:pt>
                <c:pt idx="61">
                  <c:v>-0.25786130000000002</c:v>
                </c:pt>
                <c:pt idx="62">
                  <c:v>-0.49010520000000002</c:v>
                </c:pt>
                <c:pt idx="63">
                  <c:v>-3.583571E-2</c:v>
                </c:pt>
                <c:pt idx="64">
                  <c:v>0.40410469999999998</c:v>
                </c:pt>
                <c:pt idx="65">
                  <c:v>0.3414432</c:v>
                </c:pt>
                <c:pt idx="66">
                  <c:v>4.9198489999999998E-2</c:v>
                </c:pt>
                <c:pt idx="67">
                  <c:v>-0.1028109</c:v>
                </c:pt>
                <c:pt idx="68">
                  <c:v>0.24381949999999999</c:v>
                </c:pt>
                <c:pt idx="69">
                  <c:v>0.66279619999999995</c:v>
                </c:pt>
                <c:pt idx="70">
                  <c:v>0.75765859999999996</c:v>
                </c:pt>
                <c:pt idx="71">
                  <c:v>0.37678980000000001</c:v>
                </c:pt>
                <c:pt idx="72">
                  <c:v>-0.31124930000000001</c:v>
                </c:pt>
                <c:pt idx="73">
                  <c:v>-0.6568425</c:v>
                </c:pt>
                <c:pt idx="74">
                  <c:v>-0.35614509999999999</c:v>
                </c:pt>
                <c:pt idx="75">
                  <c:v>0.4838131</c:v>
                </c:pt>
                <c:pt idx="76">
                  <c:v>1.2300219999999999</c:v>
                </c:pt>
                <c:pt idx="77">
                  <c:v>0.94857340000000001</c:v>
                </c:pt>
                <c:pt idx="78">
                  <c:v>0.30800559999999999</c:v>
                </c:pt>
                <c:pt idx="79">
                  <c:v>0.57932930000000005</c:v>
                </c:pt>
                <c:pt idx="80">
                  <c:v>0.4459979</c:v>
                </c:pt>
                <c:pt idx="81">
                  <c:v>-0.63843329999999998</c:v>
                </c:pt>
                <c:pt idx="82">
                  <c:v>-0.38143100000000002</c:v>
                </c:pt>
                <c:pt idx="83">
                  <c:v>1.0254460000000001</c:v>
                </c:pt>
                <c:pt idx="84">
                  <c:v>1.1224609999999999</c:v>
                </c:pt>
                <c:pt idx="85">
                  <c:v>-6.701609E-2</c:v>
                </c:pt>
                <c:pt idx="86">
                  <c:v>-0.81617499999999998</c:v>
                </c:pt>
                <c:pt idx="87">
                  <c:v>-0.43070649999999999</c:v>
                </c:pt>
                <c:pt idx="88">
                  <c:v>0.19811770000000001</c:v>
                </c:pt>
                <c:pt idx="89">
                  <c:v>1.8731520000000002E-2</c:v>
                </c:pt>
                <c:pt idx="90">
                  <c:v>-0.37163010000000002</c:v>
                </c:pt>
                <c:pt idx="91">
                  <c:v>-0.30990960000000001</c:v>
                </c:pt>
                <c:pt idx="92">
                  <c:v>-0.24408850000000001</c:v>
                </c:pt>
                <c:pt idx="93">
                  <c:v>-0.52814329999999998</c:v>
                </c:pt>
                <c:pt idx="94">
                  <c:v>-1.717285</c:v>
                </c:pt>
                <c:pt idx="95">
                  <c:v>-2.9292720000000001</c:v>
                </c:pt>
                <c:pt idx="96">
                  <c:v>-1.919</c:v>
                </c:pt>
                <c:pt idx="97">
                  <c:v>-0.20695630000000001</c:v>
                </c:pt>
                <c:pt idx="98">
                  <c:v>-0.36798340000000002</c:v>
                </c:pt>
                <c:pt idx="99">
                  <c:v>-0.74843459999999995</c:v>
                </c:pt>
                <c:pt idx="100">
                  <c:v>-2.0047289999999999E-2</c:v>
                </c:pt>
                <c:pt idx="101">
                  <c:v>0.3180849</c:v>
                </c:pt>
                <c:pt idx="102">
                  <c:v>-0.66364409999999996</c:v>
                </c:pt>
                <c:pt idx="103">
                  <c:v>-1.432485</c:v>
                </c:pt>
                <c:pt idx="104">
                  <c:v>8.3850060000000004E-2</c:v>
                </c:pt>
                <c:pt idx="105">
                  <c:v>2.1613280000000001</c:v>
                </c:pt>
                <c:pt idx="106">
                  <c:v>1.956426</c:v>
                </c:pt>
                <c:pt idx="107">
                  <c:v>0.77746570000000004</c:v>
                </c:pt>
                <c:pt idx="108">
                  <c:v>0.56511610000000001</c:v>
                </c:pt>
                <c:pt idx="109">
                  <c:v>0.58444050000000003</c:v>
                </c:pt>
                <c:pt idx="110">
                  <c:v>0.28059240000000002</c:v>
                </c:pt>
                <c:pt idx="111">
                  <c:v>-8.654937E-2</c:v>
                </c:pt>
                <c:pt idx="112">
                  <c:v>-0.94969930000000002</c:v>
                </c:pt>
                <c:pt idx="113">
                  <c:v>-1.976345</c:v>
                </c:pt>
                <c:pt idx="114">
                  <c:v>-1.8653679999999999</c:v>
                </c:pt>
                <c:pt idx="115">
                  <c:v>-0.74601919999999999</c:v>
                </c:pt>
                <c:pt idx="116">
                  <c:v>0.2329534</c:v>
                </c:pt>
                <c:pt idx="117">
                  <c:v>0.81413219999999997</c:v>
                </c:pt>
                <c:pt idx="118">
                  <c:v>0.95443</c:v>
                </c:pt>
                <c:pt idx="119">
                  <c:v>1.0332460000000001</c:v>
                </c:pt>
                <c:pt idx="120">
                  <c:v>1.39137</c:v>
                </c:pt>
                <c:pt idx="121">
                  <c:v>0.71195249999999999</c:v>
                </c:pt>
                <c:pt idx="122">
                  <c:v>-0.31996089999999999</c:v>
                </c:pt>
                <c:pt idx="123">
                  <c:v>0.2208446</c:v>
                </c:pt>
                <c:pt idx="124">
                  <c:v>0.99539730000000004</c:v>
                </c:pt>
                <c:pt idx="125">
                  <c:v>0.86561630000000001</c:v>
                </c:pt>
                <c:pt idx="126">
                  <c:v>0.30636989999999997</c:v>
                </c:pt>
                <c:pt idx="127">
                  <c:v>-0.586086</c:v>
                </c:pt>
                <c:pt idx="128">
                  <c:v>-1.1414310000000001</c:v>
                </c:pt>
                <c:pt idx="129">
                  <c:v>-0.88745110000000005</c:v>
                </c:pt>
                <c:pt idx="130">
                  <c:v>-0.22446269999999999</c:v>
                </c:pt>
                <c:pt idx="131">
                  <c:v>0.66940820000000001</c:v>
                </c:pt>
                <c:pt idx="132">
                  <c:v>0.6884536</c:v>
                </c:pt>
                <c:pt idx="133">
                  <c:v>-0.76382749999999999</c:v>
                </c:pt>
                <c:pt idx="134">
                  <c:v>-1.080079</c:v>
                </c:pt>
                <c:pt idx="135">
                  <c:v>-1.528787E-2</c:v>
                </c:pt>
                <c:pt idx="136">
                  <c:v>0.3371769</c:v>
                </c:pt>
                <c:pt idx="137">
                  <c:v>0.90549840000000004</c:v>
                </c:pt>
                <c:pt idx="138">
                  <c:v>1.2551239999999999</c:v>
                </c:pt>
                <c:pt idx="139">
                  <c:v>0.49880600000000003</c:v>
                </c:pt>
                <c:pt idx="140">
                  <c:v>0.1135507</c:v>
                </c:pt>
                <c:pt idx="141">
                  <c:v>-0.123247</c:v>
                </c:pt>
                <c:pt idx="142">
                  <c:v>-0.77815049999999997</c:v>
                </c:pt>
                <c:pt idx="143">
                  <c:v>-0.8739036</c:v>
                </c:pt>
                <c:pt idx="144">
                  <c:v>0.23066739999999999</c:v>
                </c:pt>
                <c:pt idx="145">
                  <c:v>1.046821</c:v>
                </c:pt>
                <c:pt idx="146">
                  <c:v>0.1168459</c:v>
                </c:pt>
                <c:pt idx="147">
                  <c:v>-0.93007620000000002</c:v>
                </c:pt>
                <c:pt idx="148">
                  <c:v>-1.0993409999999999</c:v>
                </c:pt>
                <c:pt idx="149">
                  <c:v>-1.468561</c:v>
                </c:pt>
                <c:pt idx="150">
                  <c:v>-1.5355129999999999</c:v>
                </c:pt>
                <c:pt idx="151">
                  <c:v>-0.1192584</c:v>
                </c:pt>
                <c:pt idx="152">
                  <c:v>1.3880490000000001</c:v>
                </c:pt>
                <c:pt idx="153">
                  <c:v>1.1142700000000001</c:v>
                </c:pt>
                <c:pt idx="154">
                  <c:v>-0.40324159999999998</c:v>
                </c:pt>
                <c:pt idx="155">
                  <c:v>-1.754785</c:v>
                </c:pt>
                <c:pt idx="156">
                  <c:v>-2.277606</c:v>
                </c:pt>
                <c:pt idx="157">
                  <c:v>-2.14934</c:v>
                </c:pt>
                <c:pt idx="158">
                  <c:v>-1.411564</c:v>
                </c:pt>
                <c:pt idx="159">
                  <c:v>-0.46412029999999999</c:v>
                </c:pt>
                <c:pt idx="160">
                  <c:v>2.3028690000000001E-2</c:v>
                </c:pt>
                <c:pt idx="161">
                  <c:v>0.4569762</c:v>
                </c:pt>
                <c:pt idx="162">
                  <c:v>0.37740869999999999</c:v>
                </c:pt>
                <c:pt idx="163">
                  <c:v>-0.29313840000000002</c:v>
                </c:pt>
                <c:pt idx="164">
                  <c:v>0.2715996</c:v>
                </c:pt>
                <c:pt idx="165">
                  <c:v>0.94227150000000004</c:v>
                </c:pt>
                <c:pt idx="166">
                  <c:v>-0.30655070000000001</c:v>
                </c:pt>
                <c:pt idx="167">
                  <c:v>-0.87988770000000005</c:v>
                </c:pt>
                <c:pt idx="168">
                  <c:v>0.1224629</c:v>
                </c:pt>
                <c:pt idx="169">
                  <c:v>-0.50515299999999996</c:v>
                </c:pt>
                <c:pt idx="170">
                  <c:v>-2.068603</c:v>
                </c:pt>
                <c:pt idx="171">
                  <c:v>-1.357523</c:v>
                </c:pt>
                <c:pt idx="172">
                  <c:v>-0.16946710000000001</c:v>
                </c:pt>
                <c:pt idx="173">
                  <c:v>-1.617075</c:v>
                </c:pt>
                <c:pt idx="174">
                  <c:v>-2.8399649999999999</c:v>
                </c:pt>
                <c:pt idx="175">
                  <c:v>-0.52694669999999999</c:v>
                </c:pt>
                <c:pt idx="176">
                  <c:v>3.187192</c:v>
                </c:pt>
                <c:pt idx="177">
                  <c:v>6.2117880000000003</c:v>
                </c:pt>
                <c:pt idx="178">
                  <c:v>9.1682749999999995</c:v>
                </c:pt>
                <c:pt idx="179">
                  <c:v>12.28992</c:v>
                </c:pt>
                <c:pt idx="180">
                  <c:v>14.184340000000001</c:v>
                </c:pt>
                <c:pt idx="181">
                  <c:v>14.107200000000001</c:v>
                </c:pt>
                <c:pt idx="182">
                  <c:v>13.127420000000001</c:v>
                </c:pt>
                <c:pt idx="183">
                  <c:v>11.482659999999999</c:v>
                </c:pt>
                <c:pt idx="184">
                  <c:v>9.2029879999999995</c:v>
                </c:pt>
                <c:pt idx="185">
                  <c:v>6.2507349999999997</c:v>
                </c:pt>
                <c:pt idx="186">
                  <c:v>2.0750389999999999</c:v>
                </c:pt>
                <c:pt idx="187">
                  <c:v>-0.81305090000000002</c:v>
                </c:pt>
                <c:pt idx="188">
                  <c:v>-0.34554800000000002</c:v>
                </c:pt>
                <c:pt idx="189">
                  <c:v>0.44153429999999999</c:v>
                </c:pt>
                <c:pt idx="190">
                  <c:v>-0.19806650000000001</c:v>
                </c:pt>
                <c:pt idx="191">
                  <c:v>-0.3405995</c:v>
                </c:pt>
                <c:pt idx="192">
                  <c:v>9.0493710000000005E-2</c:v>
                </c:pt>
                <c:pt idx="193">
                  <c:v>0.44779180000000002</c:v>
                </c:pt>
                <c:pt idx="194">
                  <c:v>0.67239649999999995</c:v>
                </c:pt>
                <c:pt idx="195">
                  <c:v>0.47782439999999998</c:v>
                </c:pt>
                <c:pt idx="196">
                  <c:v>0.58834569999999997</c:v>
                </c:pt>
                <c:pt idx="197">
                  <c:v>0.7089761</c:v>
                </c:pt>
                <c:pt idx="198">
                  <c:v>0.1111726</c:v>
                </c:pt>
                <c:pt idx="199">
                  <c:v>-0.65109930000000005</c:v>
                </c:pt>
                <c:pt idx="200">
                  <c:v>-0.88486390000000004</c:v>
                </c:pt>
                <c:pt idx="201">
                  <c:v>-0.34031630000000002</c:v>
                </c:pt>
                <c:pt idx="202">
                  <c:v>0.25975300000000001</c:v>
                </c:pt>
                <c:pt idx="203">
                  <c:v>0.21656990000000001</c:v>
                </c:pt>
                <c:pt idx="204">
                  <c:v>-0.56621120000000003</c:v>
                </c:pt>
                <c:pt idx="205">
                  <c:v>-1.4433039999999999</c:v>
                </c:pt>
                <c:pt idx="206">
                  <c:v>-0.90412610000000004</c:v>
                </c:pt>
                <c:pt idx="207">
                  <c:v>0.44784639999999998</c:v>
                </c:pt>
                <c:pt idx="208">
                  <c:v>0.64327719999999999</c:v>
                </c:pt>
                <c:pt idx="209">
                  <c:v>0.40294279999999999</c:v>
                </c:pt>
                <c:pt idx="210">
                  <c:v>1.0284450000000001</c:v>
                </c:pt>
                <c:pt idx="211">
                  <c:v>2.0062549999999999</c:v>
                </c:pt>
                <c:pt idx="212">
                  <c:v>2.1846730000000001</c:v>
                </c:pt>
                <c:pt idx="213">
                  <c:v>1.351485</c:v>
                </c:pt>
                <c:pt idx="214">
                  <c:v>0.69846549999999996</c:v>
                </c:pt>
                <c:pt idx="215">
                  <c:v>0.78320990000000001</c:v>
                </c:pt>
                <c:pt idx="216">
                  <c:v>1.468885</c:v>
                </c:pt>
                <c:pt idx="217">
                  <c:v>2.1010970000000002</c:v>
                </c:pt>
                <c:pt idx="218">
                  <c:v>1.4399930000000001</c:v>
                </c:pt>
                <c:pt idx="219">
                  <c:v>0.340671</c:v>
                </c:pt>
                <c:pt idx="220">
                  <c:v>0.5786443</c:v>
                </c:pt>
                <c:pt idx="221">
                  <c:v>0.80159650000000005</c:v>
                </c:pt>
                <c:pt idx="222">
                  <c:v>-0.62330759999999996</c:v>
                </c:pt>
                <c:pt idx="223">
                  <c:v>-1.640288</c:v>
                </c:pt>
                <c:pt idx="224">
                  <c:v>-1.140792</c:v>
                </c:pt>
                <c:pt idx="225">
                  <c:v>-0.83122700000000005</c:v>
                </c:pt>
                <c:pt idx="226">
                  <c:v>-0.64038980000000001</c:v>
                </c:pt>
                <c:pt idx="227">
                  <c:v>0.40064070000000002</c:v>
                </c:pt>
                <c:pt idx="228">
                  <c:v>1.066362</c:v>
                </c:pt>
                <c:pt idx="229">
                  <c:v>0.69584610000000002</c:v>
                </c:pt>
                <c:pt idx="230">
                  <c:v>0.2198939</c:v>
                </c:pt>
                <c:pt idx="231">
                  <c:v>-0.43788569999999999</c:v>
                </c:pt>
                <c:pt idx="232">
                  <c:v>-0.38417590000000001</c:v>
                </c:pt>
                <c:pt idx="233">
                  <c:v>1.133591</c:v>
                </c:pt>
                <c:pt idx="234">
                  <c:v>2.279455</c:v>
                </c:pt>
                <c:pt idx="235">
                  <c:v>2.5237059999999998</c:v>
                </c:pt>
                <c:pt idx="236">
                  <c:v>2.5259450000000001</c:v>
                </c:pt>
                <c:pt idx="237">
                  <c:v>1.763218</c:v>
                </c:pt>
                <c:pt idx="238">
                  <c:v>0.1323261</c:v>
                </c:pt>
                <c:pt idx="239">
                  <c:v>-0.88907259999999999</c:v>
                </c:pt>
                <c:pt idx="240">
                  <c:v>-3.42533E-2</c:v>
                </c:pt>
                <c:pt idx="241">
                  <c:v>1.342641</c:v>
                </c:pt>
                <c:pt idx="242">
                  <c:v>0.87472450000000002</c:v>
                </c:pt>
                <c:pt idx="243">
                  <c:v>-0.35065750000000001</c:v>
                </c:pt>
                <c:pt idx="244">
                  <c:v>0.39578760000000002</c:v>
                </c:pt>
                <c:pt idx="245">
                  <c:v>1.9351130000000001</c:v>
                </c:pt>
                <c:pt idx="246">
                  <c:v>2.0053930000000002</c:v>
                </c:pt>
                <c:pt idx="247">
                  <c:v>0.77406319999999995</c:v>
                </c:pt>
                <c:pt idx="248">
                  <c:v>-0.42867480000000002</c:v>
                </c:pt>
                <c:pt idx="249">
                  <c:v>0.1254257</c:v>
                </c:pt>
                <c:pt idx="250">
                  <c:v>2.067469</c:v>
                </c:pt>
                <c:pt idx="251">
                  <c:v>2.8214250000000001</c:v>
                </c:pt>
                <c:pt idx="252">
                  <c:v>1.3957280000000001</c:v>
                </c:pt>
                <c:pt idx="253">
                  <c:v>-5.5594419999999999E-2</c:v>
                </c:pt>
                <c:pt idx="254">
                  <c:v>0.40170869999999997</c:v>
                </c:pt>
                <c:pt idx="255">
                  <c:v>1.166631</c:v>
                </c:pt>
                <c:pt idx="256">
                  <c:v>0.64164540000000003</c:v>
                </c:pt>
                <c:pt idx="257">
                  <c:v>0.11345180000000001</c:v>
                </c:pt>
                <c:pt idx="258">
                  <c:v>0.33544489999999999</c:v>
                </c:pt>
                <c:pt idx="259">
                  <c:v>0.41488639999999999</c:v>
                </c:pt>
                <c:pt idx="260">
                  <c:v>0.22429660000000001</c:v>
                </c:pt>
                <c:pt idx="261">
                  <c:v>0.3405494</c:v>
                </c:pt>
                <c:pt idx="262">
                  <c:v>0.75262390000000001</c:v>
                </c:pt>
                <c:pt idx="263">
                  <c:v>0.91991080000000003</c:v>
                </c:pt>
                <c:pt idx="264">
                  <c:v>1.198183</c:v>
                </c:pt>
                <c:pt idx="265">
                  <c:v>1.8366690000000001</c:v>
                </c:pt>
                <c:pt idx="266">
                  <c:v>1.220402</c:v>
                </c:pt>
                <c:pt idx="267">
                  <c:v>-0.4777053</c:v>
                </c:pt>
                <c:pt idx="268">
                  <c:v>-0.93764760000000003</c:v>
                </c:pt>
                <c:pt idx="269">
                  <c:v>-0.37940230000000003</c:v>
                </c:pt>
                <c:pt idx="270">
                  <c:v>-0.59657020000000005</c:v>
                </c:pt>
                <c:pt idx="271">
                  <c:v>-1.2730729999999999</c:v>
                </c:pt>
                <c:pt idx="272">
                  <c:v>-1.3283400000000001</c:v>
                </c:pt>
                <c:pt idx="273">
                  <c:v>-0.78855120000000001</c:v>
                </c:pt>
                <c:pt idx="274">
                  <c:v>0.72947379999999995</c:v>
                </c:pt>
                <c:pt idx="275">
                  <c:v>2.3006190000000002</c:v>
                </c:pt>
                <c:pt idx="276">
                  <c:v>1.485209</c:v>
                </c:pt>
                <c:pt idx="277">
                  <c:v>-0.51209789999999999</c:v>
                </c:pt>
                <c:pt idx="278">
                  <c:v>-0.2179712</c:v>
                </c:pt>
                <c:pt idx="279">
                  <c:v>1.506419</c:v>
                </c:pt>
                <c:pt idx="280">
                  <c:v>1.2919039999999999</c:v>
                </c:pt>
                <c:pt idx="281">
                  <c:v>-2.6972719999999999E-2</c:v>
                </c:pt>
                <c:pt idx="282">
                  <c:v>0.16277759999999999</c:v>
                </c:pt>
                <c:pt idx="283">
                  <c:v>1.4723409999999999</c:v>
                </c:pt>
                <c:pt idx="284">
                  <c:v>2.342746</c:v>
                </c:pt>
                <c:pt idx="285">
                  <c:v>1.674995</c:v>
                </c:pt>
                <c:pt idx="286">
                  <c:v>0.1148549</c:v>
                </c:pt>
                <c:pt idx="287">
                  <c:v>-0.40071960000000001</c:v>
                </c:pt>
                <c:pt idx="288">
                  <c:v>-7.6270519999999994E-2</c:v>
                </c:pt>
                <c:pt idx="289">
                  <c:v>7.8702170000000002E-2</c:v>
                </c:pt>
                <c:pt idx="290">
                  <c:v>-0.44268469999999999</c:v>
                </c:pt>
                <c:pt idx="291">
                  <c:v>-1.234248</c:v>
                </c:pt>
                <c:pt idx="292">
                  <c:v>-0.45118409999999998</c:v>
                </c:pt>
                <c:pt idx="293">
                  <c:v>0.98381589999999997</c:v>
                </c:pt>
                <c:pt idx="294">
                  <c:v>0.95412339999999995</c:v>
                </c:pt>
                <c:pt idx="295">
                  <c:v>-3.4458240000000001E-2</c:v>
                </c:pt>
                <c:pt idx="296">
                  <c:v>-0.12774920000000001</c:v>
                </c:pt>
                <c:pt idx="297">
                  <c:v>1.5968960000000001</c:v>
                </c:pt>
                <c:pt idx="298">
                  <c:v>2.4726949999999999</c:v>
                </c:pt>
                <c:pt idx="299">
                  <c:v>1.1952799999999999</c:v>
                </c:pt>
                <c:pt idx="300">
                  <c:v>0.42503930000000001</c:v>
                </c:pt>
                <c:pt idx="301">
                  <c:v>0.90916830000000004</c:v>
                </c:pt>
                <c:pt idx="302">
                  <c:v>1.1751910000000001</c:v>
                </c:pt>
                <c:pt idx="303">
                  <c:v>0.26957579999999998</c:v>
                </c:pt>
                <c:pt idx="304">
                  <c:v>-0.68443799999999999</c:v>
                </c:pt>
                <c:pt idx="305">
                  <c:v>-0.74317829999999996</c:v>
                </c:pt>
                <c:pt idx="306">
                  <c:v>-0.67665090000000006</c:v>
                </c:pt>
                <c:pt idx="307">
                  <c:v>-0.31449779999999999</c:v>
                </c:pt>
                <c:pt idx="308">
                  <c:v>-0.234176</c:v>
                </c:pt>
                <c:pt idx="309">
                  <c:v>-1.1976119999999999</c:v>
                </c:pt>
                <c:pt idx="310">
                  <c:v>-1.4237960000000001</c:v>
                </c:pt>
                <c:pt idx="311">
                  <c:v>-0.27905839999999998</c:v>
                </c:pt>
                <c:pt idx="312">
                  <c:v>0.29938589999999998</c:v>
                </c:pt>
                <c:pt idx="313">
                  <c:v>-0.35120649999999998</c:v>
                </c:pt>
                <c:pt idx="314">
                  <c:v>-0.52741680000000002</c:v>
                </c:pt>
                <c:pt idx="315">
                  <c:v>0.34305730000000001</c:v>
                </c:pt>
                <c:pt idx="316">
                  <c:v>-3.007806E-2</c:v>
                </c:pt>
                <c:pt idx="317">
                  <c:v>-1.0772820000000001</c:v>
                </c:pt>
                <c:pt idx="318">
                  <c:v>0.42921429999999999</c:v>
                </c:pt>
                <c:pt idx="319">
                  <c:v>2.5558070000000002</c:v>
                </c:pt>
                <c:pt idx="320">
                  <c:v>2.4225490000000001</c:v>
                </c:pt>
                <c:pt idx="321">
                  <c:v>1.500653</c:v>
                </c:pt>
                <c:pt idx="322">
                  <c:v>1.030132</c:v>
                </c:pt>
                <c:pt idx="323">
                  <c:v>0.75801529999999995</c:v>
                </c:pt>
                <c:pt idx="324">
                  <c:v>0.47743059999999998</c:v>
                </c:pt>
                <c:pt idx="325">
                  <c:v>0.36503910000000001</c:v>
                </c:pt>
                <c:pt idx="326">
                  <c:v>0.33624910000000002</c:v>
                </c:pt>
                <c:pt idx="327">
                  <c:v>-7.0848110000000006E-2</c:v>
                </c:pt>
                <c:pt idx="328">
                  <c:v>-0.15390909999999999</c:v>
                </c:pt>
                <c:pt idx="329">
                  <c:v>0.74575709999999995</c:v>
                </c:pt>
                <c:pt idx="330">
                  <c:v>1.7674479999999999</c:v>
                </c:pt>
                <c:pt idx="331">
                  <c:v>1.4547000000000001</c:v>
                </c:pt>
                <c:pt idx="332">
                  <c:v>-4.5117450000000003E-2</c:v>
                </c:pt>
                <c:pt idx="333">
                  <c:v>-0.71338570000000001</c:v>
                </c:pt>
                <c:pt idx="334">
                  <c:v>-1.6090790000000001E-2</c:v>
                </c:pt>
                <c:pt idx="335">
                  <c:v>0.62420220000000004</c:v>
                </c:pt>
                <c:pt idx="336">
                  <c:v>0.79538330000000002</c:v>
                </c:pt>
                <c:pt idx="337">
                  <c:v>0.84611990000000004</c:v>
                </c:pt>
                <c:pt idx="338">
                  <c:v>0.1028401</c:v>
                </c:pt>
                <c:pt idx="339">
                  <c:v>-0.91590229999999995</c:v>
                </c:pt>
                <c:pt idx="340">
                  <c:v>-0.22119249999999999</c:v>
                </c:pt>
                <c:pt idx="341">
                  <c:v>2.066557</c:v>
                </c:pt>
                <c:pt idx="342">
                  <c:v>3.4411</c:v>
                </c:pt>
                <c:pt idx="343">
                  <c:v>2.2200359999999999</c:v>
                </c:pt>
                <c:pt idx="344">
                  <c:v>0.17843970000000001</c:v>
                </c:pt>
                <c:pt idx="345">
                  <c:v>-0.32288470000000002</c:v>
                </c:pt>
                <c:pt idx="346">
                  <c:v>0.30400539999999998</c:v>
                </c:pt>
                <c:pt idx="347">
                  <c:v>1.143829</c:v>
                </c:pt>
                <c:pt idx="348">
                  <c:v>1.161486</c:v>
                </c:pt>
                <c:pt idx="349">
                  <c:v>-0.1813775</c:v>
                </c:pt>
                <c:pt idx="350">
                  <c:v>-1.0022180000000001</c:v>
                </c:pt>
                <c:pt idx="351">
                  <c:v>-0.1203066</c:v>
                </c:pt>
                <c:pt idx="352">
                  <c:v>1.1689229999999999</c:v>
                </c:pt>
                <c:pt idx="353">
                  <c:v>0.93763379999999996</c:v>
                </c:pt>
                <c:pt idx="354">
                  <c:v>-0.61687270000000005</c:v>
                </c:pt>
                <c:pt idx="355">
                  <c:v>-1.4127350000000001</c:v>
                </c:pt>
                <c:pt idx="356">
                  <c:v>-0.70945340000000001</c:v>
                </c:pt>
                <c:pt idx="357">
                  <c:v>0.52807649999999995</c:v>
                </c:pt>
                <c:pt idx="358">
                  <c:v>1.039801</c:v>
                </c:pt>
                <c:pt idx="359">
                  <c:v>1.0526219999999999</c:v>
                </c:pt>
                <c:pt idx="360">
                  <c:v>0.9548664</c:v>
                </c:pt>
                <c:pt idx="361">
                  <c:v>-0.23102320000000001</c:v>
                </c:pt>
                <c:pt idx="362">
                  <c:v>-1.8297570000000001</c:v>
                </c:pt>
                <c:pt idx="363">
                  <c:v>-2.0230030000000001</c:v>
                </c:pt>
                <c:pt idx="364">
                  <c:v>-1.2163539999999999</c:v>
                </c:pt>
                <c:pt idx="365">
                  <c:v>-1.0473619999999999</c:v>
                </c:pt>
                <c:pt idx="366">
                  <c:v>-1.489196</c:v>
                </c:pt>
                <c:pt idx="367">
                  <c:v>-0.7948153</c:v>
                </c:pt>
                <c:pt idx="368">
                  <c:v>0.54770169999999996</c:v>
                </c:pt>
                <c:pt idx="369">
                  <c:v>0.45159579999999999</c:v>
                </c:pt>
                <c:pt idx="370">
                  <c:v>-0.2442811</c:v>
                </c:pt>
                <c:pt idx="371">
                  <c:v>-0.22916520000000001</c:v>
                </c:pt>
                <c:pt idx="372">
                  <c:v>0.20226160000000001</c:v>
                </c:pt>
                <c:pt idx="373">
                  <c:v>0.45409559999999999</c:v>
                </c:pt>
                <c:pt idx="374">
                  <c:v>0.47002579999999999</c:v>
                </c:pt>
                <c:pt idx="375">
                  <c:v>0.76104510000000003</c:v>
                </c:pt>
                <c:pt idx="376">
                  <c:v>0.6210523</c:v>
                </c:pt>
                <c:pt idx="377">
                  <c:v>2.178221E-2</c:v>
                </c:pt>
                <c:pt idx="378">
                  <c:v>8.5176500000000002E-2</c:v>
                </c:pt>
                <c:pt idx="379">
                  <c:v>-5.7246720000000001E-2</c:v>
                </c:pt>
                <c:pt idx="380">
                  <c:v>-0.77807420000000005</c:v>
                </c:pt>
                <c:pt idx="381">
                  <c:v>-0.3837315</c:v>
                </c:pt>
                <c:pt idx="382">
                  <c:v>0.34275939999999999</c:v>
                </c:pt>
                <c:pt idx="383">
                  <c:v>-0.49047859999999999</c:v>
                </c:pt>
                <c:pt idx="384">
                  <c:v>-1.0068159999999999</c:v>
                </c:pt>
                <c:pt idx="385">
                  <c:v>-0.113593</c:v>
                </c:pt>
                <c:pt idx="386">
                  <c:v>-5.7209959999999999E-3</c:v>
                </c:pt>
                <c:pt idx="387">
                  <c:v>-0.4516425</c:v>
                </c:pt>
                <c:pt idx="388">
                  <c:v>0.128196</c:v>
                </c:pt>
                <c:pt idx="389">
                  <c:v>0.57518320000000001</c:v>
                </c:pt>
                <c:pt idx="390">
                  <c:v>-0.1957113</c:v>
                </c:pt>
                <c:pt idx="391">
                  <c:v>-0.99691799999999997</c:v>
                </c:pt>
                <c:pt idx="392">
                  <c:v>-1.0536810000000001</c:v>
                </c:pt>
                <c:pt idx="393">
                  <c:v>-0.58293030000000001</c:v>
                </c:pt>
                <c:pt idx="394">
                  <c:v>0.34554420000000002</c:v>
                </c:pt>
                <c:pt idx="395">
                  <c:v>0.76573910000000001</c:v>
                </c:pt>
                <c:pt idx="396">
                  <c:v>0.30808649999999999</c:v>
                </c:pt>
                <c:pt idx="397">
                  <c:v>-9.2463459999999997E-2</c:v>
                </c:pt>
                <c:pt idx="398">
                  <c:v>3.5767840000000002E-2</c:v>
                </c:pt>
                <c:pt idx="399">
                  <c:v>0.6724173</c:v>
                </c:pt>
                <c:pt idx="400">
                  <c:v>0.80595600000000001</c:v>
                </c:pt>
                <c:pt idx="401">
                  <c:v>0.26568370000000002</c:v>
                </c:pt>
                <c:pt idx="402">
                  <c:v>0.10725129999999999</c:v>
                </c:pt>
                <c:pt idx="403">
                  <c:v>0.14575750000000001</c:v>
                </c:pt>
                <c:pt idx="404">
                  <c:v>-2.3815849999999999E-3</c:v>
                </c:pt>
                <c:pt idx="405">
                  <c:v>-0.57651399999999997</c:v>
                </c:pt>
                <c:pt idx="406">
                  <c:v>-1.0963499999999999</c:v>
                </c:pt>
                <c:pt idx="407">
                  <c:v>-0.52862310000000001</c:v>
                </c:pt>
                <c:pt idx="408">
                  <c:v>0.44654539999999998</c:v>
                </c:pt>
                <c:pt idx="409">
                  <c:v>0.35312329999999997</c:v>
                </c:pt>
                <c:pt idx="410">
                  <c:v>-0.92038850000000005</c:v>
                </c:pt>
                <c:pt idx="411">
                  <c:v>-1.586956</c:v>
                </c:pt>
                <c:pt idx="412">
                  <c:v>-0.75395630000000002</c:v>
                </c:pt>
                <c:pt idx="413">
                  <c:v>4.7723550000000003E-2</c:v>
                </c:pt>
                <c:pt idx="414">
                  <c:v>-7.8545370000000003E-2</c:v>
                </c:pt>
                <c:pt idx="415">
                  <c:v>-0.57267769999999996</c:v>
                </c:pt>
                <c:pt idx="416">
                  <c:v>-0.27350790000000003</c:v>
                </c:pt>
                <c:pt idx="417">
                  <c:v>0.87494689999999997</c:v>
                </c:pt>
                <c:pt idx="418">
                  <c:v>0.7188814</c:v>
                </c:pt>
                <c:pt idx="419">
                  <c:v>-0.1969186</c:v>
                </c:pt>
                <c:pt idx="420">
                  <c:v>0.41656959999999998</c:v>
                </c:pt>
                <c:pt idx="421">
                  <c:v>0.70329929999999996</c:v>
                </c:pt>
                <c:pt idx="422">
                  <c:v>-1.1110599999999999</c:v>
                </c:pt>
                <c:pt idx="423">
                  <c:v>-2.0520100000000001</c:v>
                </c:pt>
                <c:pt idx="424">
                  <c:v>-0.44450640000000002</c:v>
                </c:pt>
                <c:pt idx="425">
                  <c:v>0.61274600000000001</c:v>
                </c:pt>
                <c:pt idx="426">
                  <c:v>1.7808049999999999E-2</c:v>
                </c:pt>
                <c:pt idx="427">
                  <c:v>-0.2271618</c:v>
                </c:pt>
                <c:pt idx="428">
                  <c:v>0.58066470000000003</c:v>
                </c:pt>
                <c:pt idx="429">
                  <c:v>1.4384269999999999</c:v>
                </c:pt>
                <c:pt idx="430">
                  <c:v>0.97359220000000002</c:v>
                </c:pt>
                <c:pt idx="431">
                  <c:v>2.698387E-2</c:v>
                </c:pt>
                <c:pt idx="432">
                  <c:v>9.6860979999999999E-2</c:v>
                </c:pt>
                <c:pt idx="433">
                  <c:v>0.62566259999999996</c:v>
                </c:pt>
                <c:pt idx="434">
                  <c:v>1.2748219999999999</c:v>
                </c:pt>
                <c:pt idx="435">
                  <c:v>1.368741</c:v>
                </c:pt>
                <c:pt idx="436">
                  <c:v>9.663679E-2</c:v>
                </c:pt>
                <c:pt idx="437">
                  <c:v>-0.71553920000000004</c:v>
                </c:pt>
                <c:pt idx="438">
                  <c:v>0.29726360000000002</c:v>
                </c:pt>
                <c:pt idx="439">
                  <c:v>2.173171</c:v>
                </c:pt>
                <c:pt idx="440">
                  <c:v>3.0421520000000002</c:v>
                </c:pt>
                <c:pt idx="441">
                  <c:v>1.8607130000000001</c:v>
                </c:pt>
                <c:pt idx="442">
                  <c:v>0.74528839999999996</c:v>
                </c:pt>
                <c:pt idx="443">
                  <c:v>1.0044150000000001</c:v>
                </c:pt>
                <c:pt idx="444">
                  <c:v>1.2246330000000001</c:v>
                </c:pt>
                <c:pt idx="445">
                  <c:v>1.178917</c:v>
                </c:pt>
                <c:pt idx="446">
                  <c:v>1.4945660000000001</c:v>
                </c:pt>
                <c:pt idx="447">
                  <c:v>1.9125749999999999</c:v>
                </c:pt>
                <c:pt idx="448">
                  <c:v>0.93348589999999998</c:v>
                </c:pt>
                <c:pt idx="449">
                  <c:v>-0.96700379999999997</c:v>
                </c:pt>
                <c:pt idx="450">
                  <c:v>-1.308478</c:v>
                </c:pt>
                <c:pt idx="451">
                  <c:v>-0.1165215</c:v>
                </c:pt>
                <c:pt idx="452">
                  <c:v>1.1604680000000001</c:v>
                </c:pt>
                <c:pt idx="453">
                  <c:v>1.143608</c:v>
                </c:pt>
                <c:pt idx="454">
                  <c:v>0.2271407</c:v>
                </c:pt>
                <c:pt idx="455">
                  <c:v>0.26779760000000002</c:v>
                </c:pt>
                <c:pt idx="456">
                  <c:v>1.1117220000000001</c:v>
                </c:pt>
                <c:pt idx="457">
                  <c:v>1.418628</c:v>
                </c:pt>
                <c:pt idx="458">
                  <c:v>0.79730290000000004</c:v>
                </c:pt>
                <c:pt idx="459">
                  <c:v>0.49869079999999999</c:v>
                </c:pt>
                <c:pt idx="460">
                  <c:v>0.8953314</c:v>
                </c:pt>
                <c:pt idx="461">
                  <c:v>0.54402530000000004</c:v>
                </c:pt>
                <c:pt idx="462">
                  <c:v>-0.29181610000000002</c:v>
                </c:pt>
                <c:pt idx="463">
                  <c:v>-0.28294049999999998</c:v>
                </c:pt>
                <c:pt idx="464">
                  <c:v>0.69257409999999997</c:v>
                </c:pt>
                <c:pt idx="465">
                  <c:v>1.474024</c:v>
                </c:pt>
                <c:pt idx="466">
                  <c:v>0.62534630000000002</c:v>
                </c:pt>
                <c:pt idx="467">
                  <c:v>-0.68404699999999996</c:v>
                </c:pt>
                <c:pt idx="468">
                  <c:v>-0.72767490000000001</c:v>
                </c:pt>
                <c:pt idx="469">
                  <c:v>-0.25018410000000002</c:v>
                </c:pt>
                <c:pt idx="470">
                  <c:v>2.1227550000000001E-2</c:v>
                </c:pt>
                <c:pt idx="471">
                  <c:v>-9.2105099999999995E-2</c:v>
                </c:pt>
                <c:pt idx="472">
                  <c:v>-2.2320949999999999E-2</c:v>
                </c:pt>
                <c:pt idx="473">
                  <c:v>0.87984169999999995</c:v>
                </c:pt>
                <c:pt idx="474">
                  <c:v>1.0571299999999999</c:v>
                </c:pt>
                <c:pt idx="475">
                  <c:v>3.184944E-2</c:v>
                </c:pt>
                <c:pt idx="476">
                  <c:v>-0.42777409999999999</c:v>
                </c:pt>
                <c:pt idx="477">
                  <c:v>0.1098058</c:v>
                </c:pt>
                <c:pt idx="478">
                  <c:v>0.79959530000000001</c:v>
                </c:pt>
                <c:pt idx="479">
                  <c:v>1.209894</c:v>
                </c:pt>
                <c:pt idx="480">
                  <c:v>1.5235590000000001</c:v>
                </c:pt>
                <c:pt idx="481">
                  <c:v>1.7901750000000001</c:v>
                </c:pt>
                <c:pt idx="482">
                  <c:v>1.2629440000000001</c:v>
                </c:pt>
                <c:pt idx="483">
                  <c:v>-0.1513427</c:v>
                </c:pt>
                <c:pt idx="484">
                  <c:v>-0.56869559999999997</c:v>
                </c:pt>
                <c:pt idx="485">
                  <c:v>0.58363960000000004</c:v>
                </c:pt>
                <c:pt idx="486">
                  <c:v>1.2742439999999999</c:v>
                </c:pt>
                <c:pt idx="487">
                  <c:v>0.72639419999999999</c:v>
                </c:pt>
                <c:pt idx="488">
                  <c:v>-0.15522910000000001</c:v>
                </c:pt>
                <c:pt idx="489">
                  <c:v>-0.64075629999999995</c:v>
                </c:pt>
                <c:pt idx="490">
                  <c:v>-0.36993290000000001</c:v>
                </c:pt>
                <c:pt idx="491">
                  <c:v>1.235592</c:v>
                </c:pt>
                <c:pt idx="492">
                  <c:v>2.7535470000000002</c:v>
                </c:pt>
                <c:pt idx="493">
                  <c:v>1.361443</c:v>
                </c:pt>
                <c:pt idx="494">
                  <c:v>-0.61854830000000005</c:v>
                </c:pt>
                <c:pt idx="495">
                  <c:v>1.292169E-2</c:v>
                </c:pt>
                <c:pt idx="496">
                  <c:v>0.56792229999999999</c:v>
                </c:pt>
                <c:pt idx="497">
                  <c:v>-1.0411060000000001</c:v>
                </c:pt>
                <c:pt idx="498">
                  <c:v>-2.3798560000000002</c:v>
                </c:pt>
                <c:pt idx="499">
                  <c:v>-1.3233379999999999</c:v>
                </c:pt>
                <c:pt idx="500">
                  <c:v>1.0811710000000001</c:v>
                </c:pt>
                <c:pt idx="501">
                  <c:v>1.769388</c:v>
                </c:pt>
                <c:pt idx="502">
                  <c:v>-0.15018380000000001</c:v>
                </c:pt>
                <c:pt idx="503">
                  <c:v>-1.5700609999999999</c:v>
                </c:pt>
                <c:pt idx="504">
                  <c:v>-1.1711560000000001</c:v>
                </c:pt>
                <c:pt idx="505">
                  <c:v>-0.73205200000000004</c:v>
                </c:pt>
                <c:pt idx="506">
                  <c:v>-1.042098</c:v>
                </c:pt>
                <c:pt idx="507">
                  <c:v>-1.7110829999999999</c:v>
                </c:pt>
                <c:pt idx="508">
                  <c:v>-1.1784019999999999</c:v>
                </c:pt>
                <c:pt idx="509">
                  <c:v>0.72192129999999999</c:v>
                </c:pt>
                <c:pt idx="510">
                  <c:v>1.4222600000000001</c:v>
                </c:pt>
                <c:pt idx="511">
                  <c:v>0.17324290000000001</c:v>
                </c:pt>
                <c:pt idx="512">
                  <c:v>-1.06399</c:v>
                </c:pt>
                <c:pt idx="513">
                  <c:v>-0.50803469999999995</c:v>
                </c:pt>
                <c:pt idx="514">
                  <c:v>0.82699940000000005</c:v>
                </c:pt>
                <c:pt idx="515">
                  <c:v>0.56220970000000003</c:v>
                </c:pt>
                <c:pt idx="516">
                  <c:v>-0.103147</c:v>
                </c:pt>
                <c:pt idx="517">
                  <c:v>0.46297050000000001</c:v>
                </c:pt>
                <c:pt idx="518">
                  <c:v>1.8056820000000001E-3</c:v>
                </c:pt>
                <c:pt idx="519">
                  <c:v>-1.6146419999999999</c:v>
                </c:pt>
                <c:pt idx="520">
                  <c:v>-1.5020249999999999</c:v>
                </c:pt>
                <c:pt idx="521">
                  <c:v>0.27080209999999999</c:v>
                </c:pt>
                <c:pt idx="522">
                  <c:v>1.5587690000000001</c:v>
                </c:pt>
                <c:pt idx="523">
                  <c:v>1.5887830000000001</c:v>
                </c:pt>
                <c:pt idx="524">
                  <c:v>1.413967</c:v>
                </c:pt>
                <c:pt idx="525">
                  <c:v>0.87092919999999996</c:v>
                </c:pt>
                <c:pt idx="526">
                  <c:v>-0.46700809999999998</c:v>
                </c:pt>
                <c:pt idx="527">
                  <c:v>-0.64811890000000005</c:v>
                </c:pt>
                <c:pt idx="528">
                  <c:v>0.32248450000000001</c:v>
                </c:pt>
                <c:pt idx="529">
                  <c:v>1.0972740000000001</c:v>
                </c:pt>
                <c:pt idx="530">
                  <c:v>1.293172</c:v>
                </c:pt>
                <c:pt idx="531">
                  <c:v>0.44910309999999998</c:v>
                </c:pt>
                <c:pt idx="532">
                  <c:v>-0.15450130000000001</c:v>
                </c:pt>
                <c:pt idx="533">
                  <c:v>-0.12986400000000001</c:v>
                </c:pt>
                <c:pt idx="534">
                  <c:v>-1.010605</c:v>
                </c:pt>
                <c:pt idx="535">
                  <c:v>-1.7855350000000001</c:v>
                </c:pt>
                <c:pt idx="536">
                  <c:v>-1.055715</c:v>
                </c:pt>
                <c:pt idx="537">
                  <c:v>-5.552526E-2</c:v>
                </c:pt>
                <c:pt idx="538">
                  <c:v>0.34846769999999999</c:v>
                </c:pt>
                <c:pt idx="539">
                  <c:v>0.33364460000000001</c:v>
                </c:pt>
                <c:pt idx="540">
                  <c:v>0.2293231</c:v>
                </c:pt>
                <c:pt idx="541">
                  <c:v>0.63011490000000003</c:v>
                </c:pt>
                <c:pt idx="542">
                  <c:v>0.90383990000000003</c:v>
                </c:pt>
                <c:pt idx="543">
                  <c:v>0.75492360000000003</c:v>
                </c:pt>
                <c:pt idx="544">
                  <c:v>0.73426340000000001</c:v>
                </c:pt>
                <c:pt idx="545">
                  <c:v>6.6519839999999997E-2</c:v>
                </c:pt>
                <c:pt idx="546">
                  <c:v>-0.96862179999999998</c:v>
                </c:pt>
                <c:pt idx="547">
                  <c:v>-0.94078720000000005</c:v>
                </c:pt>
                <c:pt idx="548">
                  <c:v>-0.40921200000000002</c:v>
                </c:pt>
                <c:pt idx="549">
                  <c:v>-0.92649749999999997</c:v>
                </c:pt>
                <c:pt idx="550">
                  <c:v>-2.0685600000000002</c:v>
                </c:pt>
                <c:pt idx="551">
                  <c:v>-2.5066000000000002</c:v>
                </c:pt>
                <c:pt idx="552">
                  <c:v>-2.4285990000000002</c:v>
                </c:pt>
                <c:pt idx="553">
                  <c:v>-1.590052</c:v>
                </c:pt>
                <c:pt idx="554">
                  <c:v>4.3009029999999997E-2</c:v>
                </c:pt>
                <c:pt idx="555">
                  <c:v>0.57404820000000001</c:v>
                </c:pt>
                <c:pt idx="556">
                  <c:v>-0.40384979999999998</c:v>
                </c:pt>
                <c:pt idx="557">
                  <c:v>-1.2731490000000001</c:v>
                </c:pt>
                <c:pt idx="558">
                  <c:v>-1.5741149999999999</c:v>
                </c:pt>
                <c:pt idx="559">
                  <c:v>-1.2185170000000001</c:v>
                </c:pt>
                <c:pt idx="560">
                  <c:v>0.13532830000000001</c:v>
                </c:pt>
                <c:pt idx="561">
                  <c:v>0.67965640000000005</c:v>
                </c:pt>
                <c:pt idx="562">
                  <c:v>-0.35356199999999999</c:v>
                </c:pt>
                <c:pt idx="563">
                  <c:v>-0.62176589999999998</c:v>
                </c:pt>
                <c:pt idx="564">
                  <c:v>0.38754660000000002</c:v>
                </c:pt>
                <c:pt idx="565">
                  <c:v>1.047196</c:v>
                </c:pt>
                <c:pt idx="566">
                  <c:v>1.117964</c:v>
                </c:pt>
                <c:pt idx="567">
                  <c:v>0.91828390000000004</c:v>
                </c:pt>
                <c:pt idx="568">
                  <c:v>0.19348580000000001</c:v>
                </c:pt>
                <c:pt idx="569">
                  <c:v>-0.53905570000000003</c:v>
                </c:pt>
                <c:pt idx="570">
                  <c:v>-0.74363190000000001</c:v>
                </c:pt>
                <c:pt idx="571">
                  <c:v>-0.23559749999999999</c:v>
                </c:pt>
                <c:pt idx="572">
                  <c:v>0.94566289999999997</c:v>
                </c:pt>
                <c:pt idx="573">
                  <c:v>1.246243</c:v>
                </c:pt>
                <c:pt idx="574">
                  <c:v>2.1487490000000001E-2</c:v>
                </c:pt>
                <c:pt idx="575">
                  <c:v>-0.41803459999999998</c:v>
                </c:pt>
                <c:pt idx="576">
                  <c:v>0.72943639999999998</c:v>
                </c:pt>
                <c:pt idx="577">
                  <c:v>0.87895069999999997</c:v>
                </c:pt>
                <c:pt idx="578">
                  <c:v>-0.41785919999999999</c:v>
                </c:pt>
                <c:pt idx="579">
                  <c:v>-0.70176079999999996</c:v>
                </c:pt>
                <c:pt idx="580">
                  <c:v>2.2413860000000001E-2</c:v>
                </c:pt>
                <c:pt idx="581">
                  <c:v>0.19930030000000001</c:v>
                </c:pt>
                <c:pt idx="582">
                  <c:v>0.34308250000000001</c:v>
                </c:pt>
                <c:pt idx="583">
                  <c:v>0.91522130000000002</c:v>
                </c:pt>
                <c:pt idx="584">
                  <c:v>1.2611840000000001</c:v>
                </c:pt>
                <c:pt idx="585">
                  <c:v>0.72697480000000003</c:v>
                </c:pt>
                <c:pt idx="586">
                  <c:v>-0.43425589999999997</c:v>
                </c:pt>
                <c:pt idx="587">
                  <c:v>-0.56429859999999998</c:v>
                </c:pt>
                <c:pt idx="588">
                  <c:v>0.40877780000000002</c:v>
                </c:pt>
                <c:pt idx="589">
                  <c:v>1.2519290000000001</c:v>
                </c:pt>
                <c:pt idx="590">
                  <c:v>1.3614740000000001</c:v>
                </c:pt>
                <c:pt idx="591">
                  <c:v>0.36723909999999998</c:v>
                </c:pt>
                <c:pt idx="592">
                  <c:v>-0.22513710000000001</c:v>
                </c:pt>
                <c:pt idx="593">
                  <c:v>0.97079749999999998</c:v>
                </c:pt>
                <c:pt idx="594">
                  <c:v>2.2810519999999999</c:v>
                </c:pt>
                <c:pt idx="595">
                  <c:v>2.075914</c:v>
                </c:pt>
                <c:pt idx="596">
                  <c:v>1.227546</c:v>
                </c:pt>
                <c:pt idx="597">
                  <c:v>0.33529209999999998</c:v>
                </c:pt>
                <c:pt idx="598">
                  <c:v>-0.97873810000000006</c:v>
                </c:pt>
                <c:pt idx="599">
                  <c:v>-1.3549290000000001</c:v>
                </c:pt>
                <c:pt idx="600">
                  <c:v>-0.28665800000000002</c:v>
                </c:pt>
                <c:pt idx="601">
                  <c:v>0.47817409999999999</c:v>
                </c:pt>
                <c:pt idx="602">
                  <c:v>0.89293840000000002</c:v>
                </c:pt>
                <c:pt idx="603">
                  <c:v>1.693217</c:v>
                </c:pt>
                <c:pt idx="604">
                  <c:v>1.497282</c:v>
                </c:pt>
                <c:pt idx="605">
                  <c:v>-0.1803669</c:v>
                </c:pt>
                <c:pt idx="606">
                  <c:v>-0.59184479999999995</c:v>
                </c:pt>
                <c:pt idx="607">
                  <c:v>0.71474590000000005</c:v>
                </c:pt>
                <c:pt idx="608">
                  <c:v>0.68619390000000002</c:v>
                </c:pt>
                <c:pt idx="609">
                  <c:v>-0.48311500000000002</c:v>
                </c:pt>
                <c:pt idx="610">
                  <c:v>-0.84251779999999998</c:v>
                </c:pt>
                <c:pt idx="611">
                  <c:v>-0.59013800000000005</c:v>
                </c:pt>
                <c:pt idx="612">
                  <c:v>3.5662729999999997E-2</c:v>
                </c:pt>
                <c:pt idx="613">
                  <c:v>0.41106860000000001</c:v>
                </c:pt>
                <c:pt idx="614">
                  <c:v>8.3365800000000004E-2</c:v>
                </c:pt>
                <c:pt idx="615">
                  <c:v>6.4470089999999994E-2</c:v>
                </c:pt>
                <c:pt idx="616">
                  <c:v>0.27545560000000002</c:v>
                </c:pt>
                <c:pt idx="617">
                  <c:v>-0.13884170000000001</c:v>
                </c:pt>
                <c:pt idx="618">
                  <c:v>-0.39529799999999998</c:v>
                </c:pt>
                <c:pt idx="619">
                  <c:v>0.53505219999999998</c:v>
                </c:pt>
                <c:pt idx="620">
                  <c:v>1.5026619999999999</c:v>
                </c:pt>
                <c:pt idx="621">
                  <c:v>0.34622330000000001</c:v>
                </c:pt>
                <c:pt idx="622">
                  <c:v>-1.647311</c:v>
                </c:pt>
                <c:pt idx="623">
                  <c:v>-1.0227470000000001</c:v>
                </c:pt>
                <c:pt idx="624">
                  <c:v>1.31352</c:v>
                </c:pt>
                <c:pt idx="625">
                  <c:v>2.2629380000000001</c:v>
                </c:pt>
                <c:pt idx="626">
                  <c:v>1.356503</c:v>
                </c:pt>
                <c:pt idx="627">
                  <c:v>0.16012409999999999</c:v>
                </c:pt>
                <c:pt idx="628">
                  <c:v>-9.2646459999999996E-3</c:v>
                </c:pt>
                <c:pt idx="629">
                  <c:v>0.30545699999999998</c:v>
                </c:pt>
                <c:pt idx="630">
                  <c:v>0.4169834</c:v>
                </c:pt>
                <c:pt idx="631">
                  <c:v>0.1242747</c:v>
                </c:pt>
                <c:pt idx="632">
                  <c:v>-0.64445609999999998</c:v>
                </c:pt>
                <c:pt idx="633">
                  <c:v>-1.3566959999999999</c:v>
                </c:pt>
                <c:pt idx="634">
                  <c:v>-1.2998620000000001</c:v>
                </c:pt>
                <c:pt idx="635">
                  <c:v>-0.55097399999999996</c:v>
                </c:pt>
                <c:pt idx="636">
                  <c:v>-0.4692616</c:v>
                </c:pt>
                <c:pt idx="637">
                  <c:v>-1.150031</c:v>
                </c:pt>
                <c:pt idx="638">
                  <c:v>-1.011369</c:v>
                </c:pt>
                <c:pt idx="639">
                  <c:v>-0.15050530000000001</c:v>
                </c:pt>
                <c:pt idx="640">
                  <c:v>0.12861230000000001</c:v>
                </c:pt>
                <c:pt idx="641">
                  <c:v>3.4901889999999998E-2</c:v>
                </c:pt>
                <c:pt idx="642">
                  <c:v>0.31562689999999999</c:v>
                </c:pt>
                <c:pt idx="643">
                  <c:v>0.58309299999999997</c:v>
                </c:pt>
                <c:pt idx="644">
                  <c:v>0.45521800000000001</c:v>
                </c:pt>
                <c:pt idx="645">
                  <c:v>-6.1948330000000003E-2</c:v>
                </c:pt>
                <c:pt idx="646">
                  <c:v>-0.29130669999999997</c:v>
                </c:pt>
                <c:pt idx="647">
                  <c:v>0.83965480000000003</c:v>
                </c:pt>
                <c:pt idx="648">
                  <c:v>1.996251</c:v>
                </c:pt>
                <c:pt idx="649">
                  <c:v>1.669475</c:v>
                </c:pt>
                <c:pt idx="650">
                  <c:v>1.2121170000000001</c:v>
                </c:pt>
                <c:pt idx="651">
                  <c:v>1.1311659999999999</c:v>
                </c:pt>
                <c:pt idx="652">
                  <c:v>0.11840009999999999</c:v>
                </c:pt>
                <c:pt idx="653">
                  <c:v>-1.1381749999999999</c:v>
                </c:pt>
                <c:pt idx="654">
                  <c:v>-1.3760559999999999</c:v>
                </c:pt>
                <c:pt idx="655">
                  <c:v>-1.3802730000000001</c:v>
                </c:pt>
                <c:pt idx="656">
                  <c:v>-1.6406000000000001</c:v>
                </c:pt>
                <c:pt idx="657">
                  <c:v>-1.8015920000000001</c:v>
                </c:pt>
                <c:pt idx="658">
                  <c:v>-1.3090470000000001</c:v>
                </c:pt>
                <c:pt idx="659">
                  <c:v>-1.5669510000000001E-2</c:v>
                </c:pt>
                <c:pt idx="660">
                  <c:v>0.9971662</c:v>
                </c:pt>
                <c:pt idx="661">
                  <c:v>1.0371600000000001</c:v>
                </c:pt>
                <c:pt idx="662">
                  <c:v>0.3022437</c:v>
                </c:pt>
                <c:pt idx="663">
                  <c:v>-0.37828200000000001</c:v>
                </c:pt>
                <c:pt idx="664">
                  <c:v>-0.38774710000000001</c:v>
                </c:pt>
                <c:pt idx="665">
                  <c:v>-0.84627549999999996</c:v>
                </c:pt>
                <c:pt idx="666">
                  <c:v>-1.8114699999999999</c:v>
                </c:pt>
                <c:pt idx="667">
                  <c:v>-1.546184</c:v>
                </c:pt>
                <c:pt idx="668">
                  <c:v>-0.74328870000000002</c:v>
                </c:pt>
                <c:pt idx="669">
                  <c:v>-0.87804919999999997</c:v>
                </c:pt>
                <c:pt idx="670">
                  <c:v>-1.1669959999999999</c:v>
                </c:pt>
                <c:pt idx="671">
                  <c:v>-0.81972920000000005</c:v>
                </c:pt>
                <c:pt idx="672">
                  <c:v>6.6021270000000007E-2</c:v>
                </c:pt>
                <c:pt idx="673">
                  <c:v>0.64840629999999999</c:v>
                </c:pt>
                <c:pt idx="674">
                  <c:v>7.368835E-2</c:v>
                </c:pt>
                <c:pt idx="675">
                  <c:v>-0.80431810000000004</c:v>
                </c:pt>
                <c:pt idx="676">
                  <c:v>-1.3110649999999999</c:v>
                </c:pt>
                <c:pt idx="677">
                  <c:v>-2.1718289999999998</c:v>
                </c:pt>
                <c:pt idx="678">
                  <c:v>-2.7680880000000001</c:v>
                </c:pt>
                <c:pt idx="679">
                  <c:v>-1.7317610000000001</c:v>
                </c:pt>
                <c:pt idx="680">
                  <c:v>-6.8807560000000004E-2</c:v>
                </c:pt>
                <c:pt idx="681">
                  <c:v>0.33666659999999998</c:v>
                </c:pt>
                <c:pt idx="682">
                  <c:v>-0.44779429999999998</c:v>
                </c:pt>
                <c:pt idx="683">
                  <c:v>-1.0481020000000001</c:v>
                </c:pt>
                <c:pt idx="684">
                  <c:v>-0.5454715</c:v>
                </c:pt>
                <c:pt idx="685">
                  <c:v>0.59414990000000001</c:v>
                </c:pt>
                <c:pt idx="686">
                  <c:v>0.93572630000000001</c:v>
                </c:pt>
                <c:pt idx="687">
                  <c:v>0.39978590000000003</c:v>
                </c:pt>
                <c:pt idx="688">
                  <c:v>-5.5825409999999999E-2</c:v>
                </c:pt>
                <c:pt idx="689">
                  <c:v>-0.48963449999999997</c:v>
                </c:pt>
                <c:pt idx="690">
                  <c:v>-0.84315300000000004</c:v>
                </c:pt>
                <c:pt idx="691">
                  <c:v>-0.83804330000000005</c:v>
                </c:pt>
                <c:pt idx="692">
                  <c:v>-1.0645089999999999</c:v>
                </c:pt>
                <c:pt idx="693">
                  <c:v>-1.2895430000000001</c:v>
                </c:pt>
                <c:pt idx="694">
                  <c:v>-0.68589319999999998</c:v>
                </c:pt>
                <c:pt idx="695">
                  <c:v>-0.48722149999999997</c:v>
                </c:pt>
                <c:pt idx="696">
                  <c:v>-1.222494</c:v>
                </c:pt>
                <c:pt idx="697">
                  <c:v>-1.7125570000000001</c:v>
                </c:pt>
                <c:pt idx="698">
                  <c:v>-2.2244280000000001</c:v>
                </c:pt>
                <c:pt idx="699">
                  <c:v>-2.3360720000000001</c:v>
                </c:pt>
                <c:pt idx="700">
                  <c:v>-1.435514</c:v>
                </c:pt>
                <c:pt idx="701">
                  <c:v>-0.95089959999999996</c:v>
                </c:pt>
                <c:pt idx="702">
                  <c:v>-1.2740830000000001</c:v>
                </c:pt>
                <c:pt idx="703">
                  <c:v>-1.0344</c:v>
                </c:pt>
                <c:pt idx="704">
                  <c:v>2.9425400000000001E-2</c:v>
                </c:pt>
                <c:pt idx="705">
                  <c:v>0.2486585</c:v>
                </c:pt>
                <c:pt idx="706">
                  <c:v>-0.77511549999999996</c:v>
                </c:pt>
                <c:pt idx="707">
                  <c:v>-1.437676</c:v>
                </c:pt>
                <c:pt idx="708">
                  <c:v>-1.4519580000000001</c:v>
                </c:pt>
                <c:pt idx="709">
                  <c:v>-1.2602</c:v>
                </c:pt>
                <c:pt idx="710">
                  <c:v>-0.2253878</c:v>
                </c:pt>
                <c:pt idx="711">
                  <c:v>0.87717219999999996</c:v>
                </c:pt>
                <c:pt idx="712">
                  <c:v>0.1418749</c:v>
                </c:pt>
                <c:pt idx="713">
                  <c:v>-0.75172119999999998</c:v>
                </c:pt>
                <c:pt idx="714">
                  <c:v>0.27370359999999999</c:v>
                </c:pt>
                <c:pt idx="715">
                  <c:v>1.4398949999999999</c:v>
                </c:pt>
                <c:pt idx="716">
                  <c:v>1.2455989999999999</c:v>
                </c:pt>
                <c:pt idx="717">
                  <c:v>-6.6446790000000006E-2</c:v>
                </c:pt>
                <c:pt idx="718">
                  <c:v>-0.56563549999999996</c:v>
                </c:pt>
                <c:pt idx="719">
                  <c:v>0.75396949999999996</c:v>
                </c:pt>
                <c:pt idx="720">
                  <c:v>0.94887679999999996</c:v>
                </c:pt>
                <c:pt idx="721">
                  <c:v>-0.88232200000000005</c:v>
                </c:pt>
                <c:pt idx="722">
                  <c:v>-1.823628</c:v>
                </c:pt>
                <c:pt idx="723">
                  <c:v>-0.86069560000000001</c:v>
                </c:pt>
                <c:pt idx="724">
                  <c:v>-0.36004599999999998</c:v>
                </c:pt>
                <c:pt idx="725">
                  <c:v>-1.621089</c:v>
                </c:pt>
                <c:pt idx="726">
                  <c:v>-1.9370080000000001</c:v>
                </c:pt>
                <c:pt idx="727">
                  <c:v>9.4516900000000001E-2</c:v>
                </c:pt>
                <c:pt idx="728">
                  <c:v>1.2069030000000001</c:v>
                </c:pt>
                <c:pt idx="729">
                  <c:v>-8.686402E-2</c:v>
                </c:pt>
                <c:pt idx="730">
                  <c:v>-1.623996</c:v>
                </c:pt>
                <c:pt idx="731">
                  <c:v>-2.3536139999999999</c:v>
                </c:pt>
                <c:pt idx="732">
                  <c:v>-2.32016</c:v>
                </c:pt>
                <c:pt idx="733">
                  <c:v>-1.9552320000000001</c:v>
                </c:pt>
                <c:pt idx="734">
                  <c:v>-1.466936</c:v>
                </c:pt>
                <c:pt idx="735">
                  <c:v>-2.3727399999999999E-2</c:v>
                </c:pt>
                <c:pt idx="736">
                  <c:v>1.8343020000000001</c:v>
                </c:pt>
                <c:pt idx="737">
                  <c:v>2.2133590000000001</c:v>
                </c:pt>
                <c:pt idx="738">
                  <c:v>0.616977</c:v>
                </c:pt>
                <c:pt idx="739">
                  <c:v>-0.79778740000000004</c:v>
                </c:pt>
                <c:pt idx="740">
                  <c:v>6.0388619999999997E-2</c:v>
                </c:pt>
                <c:pt idx="741">
                  <c:v>0.73001439999999995</c:v>
                </c:pt>
                <c:pt idx="742">
                  <c:v>-0.78659679999999998</c:v>
                </c:pt>
                <c:pt idx="743">
                  <c:v>-0.9156107</c:v>
                </c:pt>
                <c:pt idx="744">
                  <c:v>1.064524</c:v>
                </c:pt>
                <c:pt idx="745">
                  <c:v>1.879392</c:v>
                </c:pt>
                <c:pt idx="746">
                  <c:v>1.1874979999999999</c:v>
                </c:pt>
                <c:pt idx="747">
                  <c:v>1.1478759999999999E-2</c:v>
                </c:pt>
                <c:pt idx="748">
                  <c:v>-0.41926210000000003</c:v>
                </c:pt>
                <c:pt idx="749">
                  <c:v>0.61572470000000001</c:v>
                </c:pt>
                <c:pt idx="750">
                  <c:v>0.96917949999999997</c:v>
                </c:pt>
                <c:pt idx="751">
                  <c:v>-0.31772030000000001</c:v>
                </c:pt>
                <c:pt idx="752">
                  <c:v>-0.75495299999999999</c:v>
                </c:pt>
                <c:pt idx="753">
                  <c:v>0.28693190000000002</c:v>
                </c:pt>
                <c:pt idx="754">
                  <c:v>0.95642830000000001</c:v>
                </c:pt>
                <c:pt idx="755">
                  <c:v>0.64650319999999994</c:v>
                </c:pt>
                <c:pt idx="756">
                  <c:v>-5.8354799999999998E-2</c:v>
                </c:pt>
                <c:pt idx="757">
                  <c:v>-0.25331009999999998</c:v>
                </c:pt>
                <c:pt idx="758">
                  <c:v>0.88225370000000003</c:v>
                </c:pt>
                <c:pt idx="759">
                  <c:v>2.400509</c:v>
                </c:pt>
                <c:pt idx="760">
                  <c:v>1.887267</c:v>
                </c:pt>
                <c:pt idx="761">
                  <c:v>-8.283132E-2</c:v>
                </c:pt>
                <c:pt idx="762">
                  <c:v>-0.89194300000000004</c:v>
                </c:pt>
                <c:pt idx="763">
                  <c:v>-0.62207190000000001</c:v>
                </c:pt>
                <c:pt idx="764">
                  <c:v>-0.1084711</c:v>
                </c:pt>
                <c:pt idx="765">
                  <c:v>0.77241420000000005</c:v>
                </c:pt>
                <c:pt idx="766">
                  <c:v>1.554837</c:v>
                </c:pt>
                <c:pt idx="767">
                  <c:v>1.178653</c:v>
                </c:pt>
                <c:pt idx="768">
                  <c:v>0.18856400000000001</c:v>
                </c:pt>
                <c:pt idx="769">
                  <c:v>0.96483300000000005</c:v>
                </c:pt>
                <c:pt idx="770">
                  <c:v>2.9929000000000001</c:v>
                </c:pt>
                <c:pt idx="771">
                  <c:v>2.97451</c:v>
                </c:pt>
                <c:pt idx="772">
                  <c:v>0.78241019999999994</c:v>
                </c:pt>
                <c:pt idx="773">
                  <c:v>-1.298062</c:v>
                </c:pt>
                <c:pt idx="774">
                  <c:v>-2.336579</c:v>
                </c:pt>
                <c:pt idx="775">
                  <c:v>-2.0867629999999999</c:v>
                </c:pt>
                <c:pt idx="776">
                  <c:v>-1.5563530000000001</c:v>
                </c:pt>
                <c:pt idx="777">
                  <c:v>-1.231328</c:v>
                </c:pt>
                <c:pt idx="778">
                  <c:v>0.51487099999999997</c:v>
                </c:pt>
                <c:pt idx="779">
                  <c:v>2.0114589999999999</c:v>
                </c:pt>
                <c:pt idx="780">
                  <c:v>0.8274205</c:v>
                </c:pt>
                <c:pt idx="781">
                  <c:v>-0.99631639999999999</c:v>
                </c:pt>
                <c:pt idx="782">
                  <c:v>-1.1714899999999999</c:v>
                </c:pt>
                <c:pt idx="783">
                  <c:v>-3.0536440000000001E-2</c:v>
                </c:pt>
                <c:pt idx="784">
                  <c:v>-3.60633E-2</c:v>
                </c:pt>
                <c:pt idx="785">
                  <c:v>-1.763271</c:v>
                </c:pt>
                <c:pt idx="786">
                  <c:v>-1.637132</c:v>
                </c:pt>
                <c:pt idx="787">
                  <c:v>0.69540970000000002</c:v>
                </c:pt>
                <c:pt idx="788">
                  <c:v>1.002407</c:v>
                </c:pt>
                <c:pt idx="789">
                  <c:v>-0.72527220000000003</c:v>
                </c:pt>
                <c:pt idx="790">
                  <c:v>-1.1677569999999999</c:v>
                </c:pt>
                <c:pt idx="791">
                  <c:v>-0.27736519999999998</c:v>
                </c:pt>
                <c:pt idx="792">
                  <c:v>0.52224970000000004</c:v>
                </c:pt>
                <c:pt idx="793">
                  <c:v>0.5447012</c:v>
                </c:pt>
                <c:pt idx="794">
                  <c:v>-0.41842449999999998</c:v>
                </c:pt>
                <c:pt idx="795">
                  <c:v>-1.0470919999999999</c:v>
                </c:pt>
                <c:pt idx="796">
                  <c:v>0.16006519999999999</c:v>
                </c:pt>
                <c:pt idx="797">
                  <c:v>2.0759599999999998</c:v>
                </c:pt>
                <c:pt idx="798">
                  <c:v>2.1118540000000001</c:v>
                </c:pt>
                <c:pt idx="799">
                  <c:v>0.21799579999999999</c:v>
                </c:pt>
                <c:pt idx="800">
                  <c:v>-0.79189900000000002</c:v>
                </c:pt>
                <c:pt idx="801">
                  <c:v>7.7198340000000004E-2</c:v>
                </c:pt>
                <c:pt idx="802">
                  <c:v>0.4727633</c:v>
                </c:pt>
                <c:pt idx="803">
                  <c:v>-0.41284609999999999</c:v>
                </c:pt>
                <c:pt idx="804">
                  <c:v>-0.67235929999999999</c:v>
                </c:pt>
                <c:pt idx="805">
                  <c:v>0.13426959999999999</c:v>
                </c:pt>
                <c:pt idx="806">
                  <c:v>0.88443300000000002</c:v>
                </c:pt>
                <c:pt idx="807">
                  <c:v>1.004834</c:v>
                </c:pt>
                <c:pt idx="808">
                  <c:v>0.34092030000000001</c:v>
                </c:pt>
                <c:pt idx="809">
                  <c:v>-0.14620169999999999</c:v>
                </c:pt>
                <c:pt idx="810">
                  <c:v>0.53166959999999996</c:v>
                </c:pt>
                <c:pt idx="811">
                  <c:v>1.404056</c:v>
                </c:pt>
                <c:pt idx="812">
                  <c:v>1.062243</c:v>
                </c:pt>
                <c:pt idx="813">
                  <c:v>-8.4592429999999996E-2</c:v>
                </c:pt>
                <c:pt idx="814">
                  <c:v>-0.17567920000000001</c:v>
                </c:pt>
                <c:pt idx="815">
                  <c:v>2.9664510000000002E-2</c:v>
                </c:pt>
                <c:pt idx="816">
                  <c:v>-0.86854330000000002</c:v>
                </c:pt>
                <c:pt idx="817">
                  <c:v>-1.1025</c:v>
                </c:pt>
                <c:pt idx="818">
                  <c:v>-0.29163210000000001</c:v>
                </c:pt>
                <c:pt idx="819">
                  <c:v>0.12534229999999999</c:v>
                </c:pt>
                <c:pt idx="820">
                  <c:v>-0.1716452</c:v>
                </c:pt>
                <c:pt idx="821">
                  <c:v>-0.63042900000000002</c:v>
                </c:pt>
                <c:pt idx="822">
                  <c:v>-1.092063</c:v>
                </c:pt>
                <c:pt idx="823">
                  <c:v>-1.3944270000000001</c:v>
                </c:pt>
                <c:pt idx="824">
                  <c:v>-0.56378430000000002</c:v>
                </c:pt>
                <c:pt idx="825">
                  <c:v>0.593912</c:v>
                </c:pt>
                <c:pt idx="826">
                  <c:v>0.7292902</c:v>
                </c:pt>
                <c:pt idx="827">
                  <c:v>0.44336419999999999</c:v>
                </c:pt>
                <c:pt idx="828">
                  <c:v>0.56056019999999995</c:v>
                </c:pt>
                <c:pt idx="829">
                  <c:v>0.50921380000000005</c:v>
                </c:pt>
                <c:pt idx="830">
                  <c:v>-0.50736859999999995</c:v>
                </c:pt>
                <c:pt idx="831">
                  <c:v>-1.5135069999999999</c:v>
                </c:pt>
                <c:pt idx="832">
                  <c:v>-1.640844</c:v>
                </c:pt>
                <c:pt idx="833">
                  <c:v>-1.2435970000000001</c:v>
                </c:pt>
                <c:pt idx="834">
                  <c:v>-0.80096659999999997</c:v>
                </c:pt>
                <c:pt idx="835">
                  <c:v>-0.25057299999999999</c:v>
                </c:pt>
                <c:pt idx="836">
                  <c:v>0.93853710000000001</c:v>
                </c:pt>
                <c:pt idx="837">
                  <c:v>1.4526650000000001</c:v>
                </c:pt>
                <c:pt idx="838">
                  <c:v>0.35393720000000001</c:v>
                </c:pt>
                <c:pt idx="839">
                  <c:v>-0.55495050000000001</c:v>
                </c:pt>
                <c:pt idx="840">
                  <c:v>-0.71066410000000002</c:v>
                </c:pt>
                <c:pt idx="841">
                  <c:v>-1.3218859999999999</c:v>
                </c:pt>
                <c:pt idx="842">
                  <c:v>-1.8223339999999999</c:v>
                </c:pt>
                <c:pt idx="843">
                  <c:v>-0.73541959999999995</c:v>
                </c:pt>
                <c:pt idx="844">
                  <c:v>0.32457849999999999</c:v>
                </c:pt>
                <c:pt idx="845">
                  <c:v>-5.5106519999999999E-2</c:v>
                </c:pt>
                <c:pt idx="846">
                  <c:v>-0.27551999999999999</c:v>
                </c:pt>
                <c:pt idx="847">
                  <c:v>-0.1498604</c:v>
                </c:pt>
                <c:pt idx="848">
                  <c:v>-0.54432510000000001</c:v>
                </c:pt>
                <c:pt idx="849">
                  <c:v>-1.1996709999999999</c:v>
                </c:pt>
                <c:pt idx="850">
                  <c:v>-1.195732</c:v>
                </c:pt>
                <c:pt idx="851">
                  <c:v>-0.57102410000000003</c:v>
                </c:pt>
                <c:pt idx="852">
                  <c:v>-0.58784760000000003</c:v>
                </c:pt>
                <c:pt idx="853">
                  <c:v>-1.1172759999999999</c:v>
                </c:pt>
                <c:pt idx="854">
                  <c:v>-1.2218979999999999</c:v>
                </c:pt>
                <c:pt idx="855">
                  <c:v>-0.51816410000000002</c:v>
                </c:pt>
                <c:pt idx="856">
                  <c:v>0.35973500000000003</c:v>
                </c:pt>
                <c:pt idx="857">
                  <c:v>0.97886240000000002</c:v>
                </c:pt>
                <c:pt idx="858">
                  <c:v>2.171303</c:v>
                </c:pt>
                <c:pt idx="859">
                  <c:v>2.7038859999999998</c:v>
                </c:pt>
                <c:pt idx="860">
                  <c:v>1.447422</c:v>
                </c:pt>
                <c:pt idx="861">
                  <c:v>0.89177340000000005</c:v>
                </c:pt>
                <c:pt idx="862">
                  <c:v>1.9606710000000001</c:v>
                </c:pt>
                <c:pt idx="863">
                  <c:v>2.076114</c:v>
                </c:pt>
                <c:pt idx="864">
                  <c:v>0.9350366</c:v>
                </c:pt>
                <c:pt idx="865">
                  <c:v>0.52043669999999997</c:v>
                </c:pt>
                <c:pt idx="866">
                  <c:v>0.68684460000000003</c:v>
                </c:pt>
                <c:pt idx="867">
                  <c:v>0.55744289999999996</c:v>
                </c:pt>
                <c:pt idx="868">
                  <c:v>0.41361949999999997</c:v>
                </c:pt>
                <c:pt idx="869">
                  <c:v>0.93598429999999999</c:v>
                </c:pt>
                <c:pt idx="870">
                  <c:v>1.205479</c:v>
                </c:pt>
                <c:pt idx="871">
                  <c:v>0.1428632</c:v>
                </c:pt>
                <c:pt idx="872">
                  <c:v>-0.45122050000000002</c:v>
                </c:pt>
                <c:pt idx="873">
                  <c:v>-0.1616928</c:v>
                </c:pt>
                <c:pt idx="874">
                  <c:v>6.8954959999999996E-2</c:v>
                </c:pt>
                <c:pt idx="875">
                  <c:v>0.37400149999999999</c:v>
                </c:pt>
                <c:pt idx="876">
                  <c:v>-8.2644720000000005E-2</c:v>
                </c:pt>
                <c:pt idx="877">
                  <c:v>-0.68903970000000003</c:v>
                </c:pt>
                <c:pt idx="878">
                  <c:v>-0.52996600000000005</c:v>
                </c:pt>
                <c:pt idx="879">
                  <c:v>-0.32044909999999999</c:v>
                </c:pt>
                <c:pt idx="880">
                  <c:v>-7.6742710000000006E-2</c:v>
                </c:pt>
                <c:pt idx="881">
                  <c:v>-2.1724800000000001E-3</c:v>
                </c:pt>
                <c:pt idx="882">
                  <c:v>-0.17761379999999999</c:v>
                </c:pt>
                <c:pt idx="883">
                  <c:v>-0.203877</c:v>
                </c:pt>
                <c:pt idx="884">
                  <c:v>-0.24141850000000001</c:v>
                </c:pt>
                <c:pt idx="885">
                  <c:v>-0.61860380000000004</c:v>
                </c:pt>
                <c:pt idx="886">
                  <c:v>-0.80105550000000003</c:v>
                </c:pt>
                <c:pt idx="887">
                  <c:v>0.60072150000000002</c:v>
                </c:pt>
                <c:pt idx="888">
                  <c:v>2.150379</c:v>
                </c:pt>
                <c:pt idx="889">
                  <c:v>1.0156400000000001</c:v>
                </c:pt>
                <c:pt idx="890">
                  <c:v>-1.507233</c:v>
                </c:pt>
                <c:pt idx="891">
                  <c:v>-2.71671</c:v>
                </c:pt>
                <c:pt idx="892">
                  <c:v>-2.278089</c:v>
                </c:pt>
                <c:pt idx="893">
                  <c:v>-1.6916180000000001</c:v>
                </c:pt>
                <c:pt idx="894">
                  <c:v>-1.930158</c:v>
                </c:pt>
                <c:pt idx="895">
                  <c:v>-1.8325469999999999</c:v>
                </c:pt>
                <c:pt idx="896">
                  <c:v>-1.2911459999999999</c:v>
                </c:pt>
                <c:pt idx="897">
                  <c:v>-1.178885</c:v>
                </c:pt>
                <c:pt idx="898">
                  <c:v>-0.75882110000000003</c:v>
                </c:pt>
                <c:pt idx="899">
                  <c:v>0.23484440000000001</c:v>
                </c:pt>
                <c:pt idx="900">
                  <c:v>1.0364439999999999</c:v>
                </c:pt>
                <c:pt idx="901">
                  <c:v>0.63308810000000004</c:v>
                </c:pt>
                <c:pt idx="902">
                  <c:v>-1.2266649999999999</c:v>
                </c:pt>
                <c:pt idx="903">
                  <c:v>-2.2619440000000002</c:v>
                </c:pt>
                <c:pt idx="904">
                  <c:v>-1.2462390000000001</c:v>
                </c:pt>
                <c:pt idx="905">
                  <c:v>-0.38153160000000003</c:v>
                </c:pt>
                <c:pt idx="906">
                  <c:v>-0.68685130000000005</c:v>
                </c:pt>
                <c:pt idx="907">
                  <c:v>-0.91392910000000005</c:v>
                </c:pt>
                <c:pt idx="908">
                  <c:v>-0.2589629</c:v>
                </c:pt>
                <c:pt idx="909">
                  <c:v>0.73164850000000003</c:v>
                </c:pt>
                <c:pt idx="910">
                  <c:v>0.63116609999999995</c:v>
                </c:pt>
                <c:pt idx="911">
                  <c:v>-0.2031905</c:v>
                </c:pt>
                <c:pt idx="912">
                  <c:v>-0.38642169999999998</c:v>
                </c:pt>
                <c:pt idx="913">
                  <c:v>-0.49832349999999997</c:v>
                </c:pt>
                <c:pt idx="914">
                  <c:v>-0.53625500000000004</c:v>
                </c:pt>
                <c:pt idx="915">
                  <c:v>2.0696329999999999E-2</c:v>
                </c:pt>
                <c:pt idx="916">
                  <c:v>8.4066959999999996E-2</c:v>
                </c:pt>
                <c:pt idx="917">
                  <c:v>-6.584141E-3</c:v>
                </c:pt>
                <c:pt idx="918">
                  <c:v>0.4497176</c:v>
                </c:pt>
                <c:pt idx="919">
                  <c:v>0.62515310000000002</c:v>
                </c:pt>
                <c:pt idx="920">
                  <c:v>0.1113338</c:v>
                </c:pt>
                <c:pt idx="921">
                  <c:v>-1.3199989999999999</c:v>
                </c:pt>
                <c:pt idx="922">
                  <c:v>-2.8915120000000001</c:v>
                </c:pt>
                <c:pt idx="923">
                  <c:v>-3.0102799999999998</c:v>
                </c:pt>
                <c:pt idx="924">
                  <c:v>-1.661848</c:v>
                </c:pt>
                <c:pt idx="925">
                  <c:v>-0.1433547</c:v>
                </c:pt>
                <c:pt idx="926">
                  <c:v>0.2136999</c:v>
                </c:pt>
                <c:pt idx="927">
                  <c:v>-0.5473595</c:v>
                </c:pt>
                <c:pt idx="928">
                  <c:v>-1.2639069999999999</c:v>
                </c:pt>
                <c:pt idx="929">
                  <c:v>-1.487026</c:v>
                </c:pt>
                <c:pt idx="930">
                  <c:v>-1.058149</c:v>
                </c:pt>
                <c:pt idx="931">
                  <c:v>-0.28076190000000001</c:v>
                </c:pt>
                <c:pt idx="932">
                  <c:v>0.1186986</c:v>
                </c:pt>
                <c:pt idx="933">
                  <c:v>0.5437246</c:v>
                </c:pt>
                <c:pt idx="934">
                  <c:v>1.1552370000000001</c:v>
                </c:pt>
                <c:pt idx="935">
                  <c:v>1.1341159999999999</c:v>
                </c:pt>
                <c:pt idx="936">
                  <c:v>0.26786579999999999</c:v>
                </c:pt>
                <c:pt idx="937">
                  <c:v>-0.70074530000000002</c:v>
                </c:pt>
                <c:pt idx="938">
                  <c:v>-1.07443</c:v>
                </c:pt>
                <c:pt idx="939">
                  <c:v>-1.393888</c:v>
                </c:pt>
                <c:pt idx="940">
                  <c:v>-1.694949</c:v>
                </c:pt>
                <c:pt idx="941">
                  <c:v>-1.1999109999999999</c:v>
                </c:pt>
                <c:pt idx="942">
                  <c:v>-0.97192679999999998</c:v>
                </c:pt>
                <c:pt idx="943">
                  <c:v>-1.2266870000000001</c:v>
                </c:pt>
                <c:pt idx="944">
                  <c:v>-0.4409227</c:v>
                </c:pt>
                <c:pt idx="945">
                  <c:v>0.50261359999999999</c:v>
                </c:pt>
                <c:pt idx="946">
                  <c:v>0.33979039999999999</c:v>
                </c:pt>
                <c:pt idx="947">
                  <c:v>2.4510420000000002E-2</c:v>
                </c:pt>
                <c:pt idx="948">
                  <c:v>0.4812361</c:v>
                </c:pt>
                <c:pt idx="949">
                  <c:v>0.97024639999999995</c:v>
                </c:pt>
                <c:pt idx="950">
                  <c:v>-0.1250182</c:v>
                </c:pt>
                <c:pt idx="951">
                  <c:v>-1.459592</c:v>
                </c:pt>
                <c:pt idx="952">
                  <c:v>-1.040332</c:v>
                </c:pt>
                <c:pt idx="953">
                  <c:v>-0.46001320000000001</c:v>
                </c:pt>
                <c:pt idx="954">
                  <c:v>-3.9802959999999998E-2</c:v>
                </c:pt>
                <c:pt idx="955">
                  <c:v>1.1370169999999999</c:v>
                </c:pt>
                <c:pt idx="956">
                  <c:v>1.7451270000000001</c:v>
                </c:pt>
                <c:pt idx="957">
                  <c:v>0.95908360000000004</c:v>
                </c:pt>
                <c:pt idx="958">
                  <c:v>-0.2995758</c:v>
                </c:pt>
                <c:pt idx="959">
                  <c:v>-0.91767270000000001</c:v>
                </c:pt>
                <c:pt idx="960">
                  <c:v>-0.32868649999999999</c:v>
                </c:pt>
                <c:pt idx="961">
                  <c:v>0.77751939999999997</c:v>
                </c:pt>
                <c:pt idx="962">
                  <c:v>0.95874550000000003</c:v>
                </c:pt>
                <c:pt idx="963">
                  <c:v>0.52653260000000002</c:v>
                </c:pt>
                <c:pt idx="964">
                  <c:v>-9.4901470000000002E-2</c:v>
                </c:pt>
                <c:pt idx="965">
                  <c:v>-1.0748180000000001</c:v>
                </c:pt>
                <c:pt idx="966">
                  <c:v>-1.232623</c:v>
                </c:pt>
                <c:pt idx="967">
                  <c:v>-0.92912819999999996</c:v>
                </c:pt>
                <c:pt idx="968">
                  <c:v>-0.79748770000000002</c:v>
                </c:pt>
                <c:pt idx="969">
                  <c:v>0.24877930000000001</c:v>
                </c:pt>
                <c:pt idx="970">
                  <c:v>1.758931</c:v>
                </c:pt>
                <c:pt idx="971">
                  <c:v>1.942952</c:v>
                </c:pt>
                <c:pt idx="972">
                  <c:v>0.41556759999999998</c:v>
                </c:pt>
                <c:pt idx="973">
                  <c:v>-0.59851589999999999</c:v>
                </c:pt>
                <c:pt idx="974">
                  <c:v>-9.0570709999999999E-2</c:v>
                </c:pt>
                <c:pt idx="975">
                  <c:v>9.6963480000000005E-2</c:v>
                </c:pt>
                <c:pt idx="976">
                  <c:v>-0.22881180000000001</c:v>
                </c:pt>
                <c:pt idx="977">
                  <c:v>-0.18438089999999999</c:v>
                </c:pt>
                <c:pt idx="978">
                  <c:v>0.23509820000000001</c:v>
                </c:pt>
                <c:pt idx="979">
                  <c:v>0.70878600000000003</c:v>
                </c:pt>
                <c:pt idx="980">
                  <c:v>0.45801979999999998</c:v>
                </c:pt>
                <c:pt idx="981">
                  <c:v>-0.12506600000000001</c:v>
                </c:pt>
                <c:pt idx="982">
                  <c:v>-0.29268569999999999</c:v>
                </c:pt>
                <c:pt idx="983">
                  <c:v>-0.4198616</c:v>
                </c:pt>
                <c:pt idx="984">
                  <c:v>-0.2820336</c:v>
                </c:pt>
                <c:pt idx="985">
                  <c:v>0.25640039999999997</c:v>
                </c:pt>
                <c:pt idx="986">
                  <c:v>0.34482790000000002</c:v>
                </c:pt>
                <c:pt idx="987">
                  <c:v>-0.2164362</c:v>
                </c:pt>
                <c:pt idx="988">
                  <c:v>-0.57479639999999999</c:v>
                </c:pt>
                <c:pt idx="989">
                  <c:v>-0.20010639999999999</c:v>
                </c:pt>
                <c:pt idx="990">
                  <c:v>0.38056060000000003</c:v>
                </c:pt>
                <c:pt idx="991">
                  <c:v>0.3048729</c:v>
                </c:pt>
                <c:pt idx="992">
                  <c:v>-0.30756689999999998</c:v>
                </c:pt>
                <c:pt idx="993">
                  <c:v>-0.78131479999999998</c:v>
                </c:pt>
                <c:pt idx="994">
                  <c:v>-0.59876580000000001</c:v>
                </c:pt>
                <c:pt idx="995">
                  <c:v>0.46966170000000002</c:v>
                </c:pt>
                <c:pt idx="996">
                  <c:v>1.0268349999999999</c:v>
                </c:pt>
                <c:pt idx="997">
                  <c:v>0.52352509999999997</c:v>
                </c:pt>
                <c:pt idx="998">
                  <c:v>0.26257079999999999</c:v>
                </c:pt>
              </c:numCache>
            </c:numRef>
          </c:yVal>
          <c:smooth val="0"/>
        </c:ser>
        <c:ser>
          <c:idx val="3"/>
          <c:order val="3"/>
          <c:tx>
            <c:v>+500V (#4)</c:v>
          </c:tx>
          <c:spPr>
            <a:ln w="19050">
              <a:solidFill>
                <a:srgbClr val="0000FF"/>
              </a:solidFill>
            </a:ln>
          </c:spPr>
          <c:marker>
            <c:symbol val="none"/>
          </c:marker>
          <c:xVal>
            <c:numRef>
              <c:f>'Voltage Wfms Data'!$A$5:$A$1003</c:f>
              <c:numCache>
                <c:formatCode>General</c:formatCode>
                <c:ptCount val="999"/>
                <c:pt idx="0">
                  <c:v>-180.822</c:v>
                </c:pt>
                <c:pt idx="1">
                  <c:v>-179.822</c:v>
                </c:pt>
                <c:pt idx="2">
                  <c:v>-178.822</c:v>
                </c:pt>
                <c:pt idx="3">
                  <c:v>-177.822</c:v>
                </c:pt>
                <c:pt idx="4">
                  <c:v>-176.822</c:v>
                </c:pt>
                <c:pt idx="5">
                  <c:v>-175.822</c:v>
                </c:pt>
                <c:pt idx="6">
                  <c:v>-174.822</c:v>
                </c:pt>
                <c:pt idx="7">
                  <c:v>-173.822</c:v>
                </c:pt>
                <c:pt idx="8">
                  <c:v>-172.822</c:v>
                </c:pt>
                <c:pt idx="9">
                  <c:v>-171.82199999999997</c:v>
                </c:pt>
                <c:pt idx="10">
                  <c:v>-170.822</c:v>
                </c:pt>
                <c:pt idx="11">
                  <c:v>-169.822</c:v>
                </c:pt>
                <c:pt idx="12">
                  <c:v>-168.822</c:v>
                </c:pt>
                <c:pt idx="13">
                  <c:v>-167.822</c:v>
                </c:pt>
                <c:pt idx="14">
                  <c:v>-166.822</c:v>
                </c:pt>
                <c:pt idx="15">
                  <c:v>-165.82199999999997</c:v>
                </c:pt>
                <c:pt idx="16">
                  <c:v>-164.822</c:v>
                </c:pt>
                <c:pt idx="17">
                  <c:v>-163.822</c:v>
                </c:pt>
                <c:pt idx="18">
                  <c:v>-162.822</c:v>
                </c:pt>
                <c:pt idx="19">
                  <c:v>-161.822</c:v>
                </c:pt>
                <c:pt idx="20">
                  <c:v>-160.822</c:v>
                </c:pt>
                <c:pt idx="21">
                  <c:v>-159.82199999999997</c:v>
                </c:pt>
                <c:pt idx="22">
                  <c:v>-158.822</c:v>
                </c:pt>
                <c:pt idx="23">
                  <c:v>-157.822</c:v>
                </c:pt>
                <c:pt idx="24">
                  <c:v>-156.822</c:v>
                </c:pt>
                <c:pt idx="25">
                  <c:v>-155.822</c:v>
                </c:pt>
                <c:pt idx="26">
                  <c:v>-154.822</c:v>
                </c:pt>
                <c:pt idx="27">
                  <c:v>-153.822</c:v>
                </c:pt>
                <c:pt idx="28">
                  <c:v>-152.822</c:v>
                </c:pt>
                <c:pt idx="29">
                  <c:v>-151.822</c:v>
                </c:pt>
                <c:pt idx="30">
                  <c:v>-150.822</c:v>
                </c:pt>
                <c:pt idx="31">
                  <c:v>-149.822</c:v>
                </c:pt>
                <c:pt idx="32">
                  <c:v>-148.822</c:v>
                </c:pt>
                <c:pt idx="33">
                  <c:v>-147.822</c:v>
                </c:pt>
                <c:pt idx="34">
                  <c:v>-146.822</c:v>
                </c:pt>
                <c:pt idx="35">
                  <c:v>-145.822</c:v>
                </c:pt>
                <c:pt idx="36">
                  <c:v>-144.822</c:v>
                </c:pt>
                <c:pt idx="37">
                  <c:v>-143.822</c:v>
                </c:pt>
                <c:pt idx="38">
                  <c:v>-142.822</c:v>
                </c:pt>
                <c:pt idx="39">
                  <c:v>-141.822</c:v>
                </c:pt>
                <c:pt idx="40">
                  <c:v>-140.822</c:v>
                </c:pt>
                <c:pt idx="41">
                  <c:v>-139.822</c:v>
                </c:pt>
                <c:pt idx="42">
                  <c:v>-138.822</c:v>
                </c:pt>
                <c:pt idx="43">
                  <c:v>-137.822</c:v>
                </c:pt>
                <c:pt idx="44">
                  <c:v>-136.822</c:v>
                </c:pt>
                <c:pt idx="45">
                  <c:v>-135.822</c:v>
                </c:pt>
                <c:pt idx="46">
                  <c:v>-134.82199999999997</c:v>
                </c:pt>
                <c:pt idx="47">
                  <c:v>-133.822</c:v>
                </c:pt>
                <c:pt idx="48">
                  <c:v>-132.822</c:v>
                </c:pt>
                <c:pt idx="49">
                  <c:v>-131.822</c:v>
                </c:pt>
                <c:pt idx="50">
                  <c:v>-130.822</c:v>
                </c:pt>
                <c:pt idx="51">
                  <c:v>-129.822</c:v>
                </c:pt>
                <c:pt idx="52">
                  <c:v>-128.82199999999997</c:v>
                </c:pt>
                <c:pt idx="53">
                  <c:v>-127.82199999999999</c:v>
                </c:pt>
                <c:pt idx="54">
                  <c:v>-126.822</c:v>
                </c:pt>
                <c:pt idx="55">
                  <c:v>-125.822</c:v>
                </c:pt>
                <c:pt idx="56">
                  <c:v>-124.822</c:v>
                </c:pt>
                <c:pt idx="57">
                  <c:v>-123.822</c:v>
                </c:pt>
                <c:pt idx="58">
                  <c:v>-122.82200000000002</c:v>
                </c:pt>
                <c:pt idx="59">
                  <c:v>-121.82199999999999</c:v>
                </c:pt>
                <c:pt idx="60">
                  <c:v>-120.82199999999999</c:v>
                </c:pt>
                <c:pt idx="61">
                  <c:v>-119.822</c:v>
                </c:pt>
                <c:pt idx="62">
                  <c:v>-118.822</c:v>
                </c:pt>
                <c:pt idx="63">
                  <c:v>-117.82199999999999</c:v>
                </c:pt>
                <c:pt idx="64">
                  <c:v>-116.822</c:v>
                </c:pt>
                <c:pt idx="65">
                  <c:v>-115.822</c:v>
                </c:pt>
                <c:pt idx="66">
                  <c:v>-114.82199999999999</c:v>
                </c:pt>
                <c:pt idx="67">
                  <c:v>-113.822</c:v>
                </c:pt>
                <c:pt idx="68">
                  <c:v>-112.822</c:v>
                </c:pt>
                <c:pt idx="69">
                  <c:v>-111.82199999999999</c:v>
                </c:pt>
                <c:pt idx="70">
                  <c:v>-110.822</c:v>
                </c:pt>
                <c:pt idx="71">
                  <c:v>-109.822</c:v>
                </c:pt>
                <c:pt idx="72">
                  <c:v>-108.822</c:v>
                </c:pt>
                <c:pt idx="73">
                  <c:v>-107.822</c:v>
                </c:pt>
                <c:pt idx="74">
                  <c:v>-106.822</c:v>
                </c:pt>
                <c:pt idx="75">
                  <c:v>-105.822</c:v>
                </c:pt>
                <c:pt idx="76">
                  <c:v>-104.822</c:v>
                </c:pt>
                <c:pt idx="77">
                  <c:v>-103.822</c:v>
                </c:pt>
                <c:pt idx="78">
                  <c:v>-102.822</c:v>
                </c:pt>
                <c:pt idx="79">
                  <c:v>-101.822</c:v>
                </c:pt>
                <c:pt idx="80">
                  <c:v>-100.822</c:v>
                </c:pt>
                <c:pt idx="81">
                  <c:v>-99.822000000000003</c:v>
                </c:pt>
                <c:pt idx="82">
                  <c:v>-98.822000000000003</c:v>
                </c:pt>
                <c:pt idx="83">
                  <c:v>-97.822000000000003</c:v>
                </c:pt>
                <c:pt idx="84">
                  <c:v>-96.822000000000003</c:v>
                </c:pt>
                <c:pt idx="85">
                  <c:v>-95.822000000000003</c:v>
                </c:pt>
                <c:pt idx="86">
                  <c:v>-94.822000000000003</c:v>
                </c:pt>
                <c:pt idx="87">
                  <c:v>-93.822000000000003</c:v>
                </c:pt>
                <c:pt idx="88">
                  <c:v>-92.822000000000003</c:v>
                </c:pt>
                <c:pt idx="89">
                  <c:v>-91.822000000000003</c:v>
                </c:pt>
                <c:pt idx="90">
                  <c:v>-90.822000000000003</c:v>
                </c:pt>
                <c:pt idx="91">
                  <c:v>-89.821999999999989</c:v>
                </c:pt>
                <c:pt idx="92">
                  <c:v>-88.822000000000003</c:v>
                </c:pt>
                <c:pt idx="93">
                  <c:v>-87.822000000000003</c:v>
                </c:pt>
                <c:pt idx="94">
                  <c:v>-86.821999999999989</c:v>
                </c:pt>
                <c:pt idx="95">
                  <c:v>-85.822000000000003</c:v>
                </c:pt>
                <c:pt idx="96">
                  <c:v>-84.822000000000003</c:v>
                </c:pt>
                <c:pt idx="97">
                  <c:v>-83.821999999999989</c:v>
                </c:pt>
                <c:pt idx="98">
                  <c:v>-82.822000000000003</c:v>
                </c:pt>
                <c:pt idx="99">
                  <c:v>-81.822000000000003</c:v>
                </c:pt>
                <c:pt idx="100">
                  <c:v>-80.821999999999989</c:v>
                </c:pt>
                <c:pt idx="101">
                  <c:v>-79.822000000000003</c:v>
                </c:pt>
                <c:pt idx="102">
                  <c:v>-78.822000000000003</c:v>
                </c:pt>
                <c:pt idx="103">
                  <c:v>-77.821999999999989</c:v>
                </c:pt>
                <c:pt idx="104">
                  <c:v>-76.822000000000003</c:v>
                </c:pt>
                <c:pt idx="105">
                  <c:v>-75.822000000000003</c:v>
                </c:pt>
                <c:pt idx="106">
                  <c:v>-74.822000000000003</c:v>
                </c:pt>
                <c:pt idx="107">
                  <c:v>-73.822000000000003</c:v>
                </c:pt>
                <c:pt idx="108">
                  <c:v>-72.822000000000003</c:v>
                </c:pt>
                <c:pt idx="109">
                  <c:v>-71.822000000000003</c:v>
                </c:pt>
                <c:pt idx="110">
                  <c:v>-70.822000000000003</c:v>
                </c:pt>
                <c:pt idx="111">
                  <c:v>-69.822000000000003</c:v>
                </c:pt>
                <c:pt idx="112">
                  <c:v>-68.822000000000003</c:v>
                </c:pt>
                <c:pt idx="113">
                  <c:v>-67.822000000000003</c:v>
                </c:pt>
                <c:pt idx="114">
                  <c:v>-66.822000000000003</c:v>
                </c:pt>
                <c:pt idx="115">
                  <c:v>-65.822000000000003</c:v>
                </c:pt>
                <c:pt idx="116">
                  <c:v>-64.822000000000003</c:v>
                </c:pt>
                <c:pt idx="117">
                  <c:v>-63.822000000000003</c:v>
                </c:pt>
                <c:pt idx="118">
                  <c:v>-62.822000000000003</c:v>
                </c:pt>
                <c:pt idx="119">
                  <c:v>-61.821999999999996</c:v>
                </c:pt>
                <c:pt idx="120">
                  <c:v>-60.822000000000003</c:v>
                </c:pt>
                <c:pt idx="121">
                  <c:v>-59.822000000000003</c:v>
                </c:pt>
                <c:pt idx="122">
                  <c:v>-58.822000000000003</c:v>
                </c:pt>
                <c:pt idx="123">
                  <c:v>-57.822000000000003</c:v>
                </c:pt>
                <c:pt idx="124">
                  <c:v>-56.821999999999996</c:v>
                </c:pt>
                <c:pt idx="125">
                  <c:v>-55.822000000000003</c:v>
                </c:pt>
                <c:pt idx="126">
                  <c:v>-54.822000000000003</c:v>
                </c:pt>
                <c:pt idx="127">
                  <c:v>-53.821999999999996</c:v>
                </c:pt>
                <c:pt idx="128">
                  <c:v>-52.822000000000003</c:v>
                </c:pt>
                <c:pt idx="129">
                  <c:v>-51.821999999999996</c:v>
                </c:pt>
                <c:pt idx="130">
                  <c:v>-50.821999999999996</c:v>
                </c:pt>
                <c:pt idx="131">
                  <c:v>-49.822000000000003</c:v>
                </c:pt>
                <c:pt idx="132">
                  <c:v>-48.821999999999996</c:v>
                </c:pt>
                <c:pt idx="133">
                  <c:v>-47.822000000000003</c:v>
                </c:pt>
                <c:pt idx="134">
                  <c:v>-46.822000000000003</c:v>
                </c:pt>
                <c:pt idx="135">
                  <c:v>-45.821999999999996</c:v>
                </c:pt>
                <c:pt idx="136">
                  <c:v>-44.822000000000003</c:v>
                </c:pt>
                <c:pt idx="137">
                  <c:v>-43.822000000000003</c:v>
                </c:pt>
                <c:pt idx="138">
                  <c:v>-42.821999999999996</c:v>
                </c:pt>
                <c:pt idx="139">
                  <c:v>-41.822000000000003</c:v>
                </c:pt>
                <c:pt idx="140">
                  <c:v>-40.822000000000003</c:v>
                </c:pt>
                <c:pt idx="141">
                  <c:v>-39.821999999999996</c:v>
                </c:pt>
                <c:pt idx="142">
                  <c:v>-38.822000000000003</c:v>
                </c:pt>
                <c:pt idx="143">
                  <c:v>-37.822000000000003</c:v>
                </c:pt>
                <c:pt idx="144">
                  <c:v>-36.821999999999996</c:v>
                </c:pt>
                <c:pt idx="145">
                  <c:v>-35.822000000000003</c:v>
                </c:pt>
                <c:pt idx="146">
                  <c:v>-34.821999999999996</c:v>
                </c:pt>
                <c:pt idx="147">
                  <c:v>-33.821999999999996</c:v>
                </c:pt>
                <c:pt idx="148">
                  <c:v>-32.822000000000003</c:v>
                </c:pt>
                <c:pt idx="149">
                  <c:v>-31.821999999999999</c:v>
                </c:pt>
                <c:pt idx="150">
                  <c:v>-30.822000000000003</c:v>
                </c:pt>
                <c:pt idx="151">
                  <c:v>-29.821999999999999</c:v>
                </c:pt>
                <c:pt idx="152">
                  <c:v>-28.822000000000003</c:v>
                </c:pt>
                <c:pt idx="153">
                  <c:v>-27.821999999999999</c:v>
                </c:pt>
                <c:pt idx="154">
                  <c:v>-26.821999999999999</c:v>
                </c:pt>
                <c:pt idx="155">
                  <c:v>-25.822000000000003</c:v>
                </c:pt>
                <c:pt idx="156">
                  <c:v>-24.821999999999999</c:v>
                </c:pt>
                <c:pt idx="157">
                  <c:v>-23.821999999999999</c:v>
                </c:pt>
                <c:pt idx="158">
                  <c:v>-22.821999999999999</c:v>
                </c:pt>
                <c:pt idx="159">
                  <c:v>-21.821999999999999</c:v>
                </c:pt>
                <c:pt idx="160">
                  <c:v>-20.821999999999999</c:v>
                </c:pt>
                <c:pt idx="161">
                  <c:v>-19.821999999999999</c:v>
                </c:pt>
                <c:pt idx="162">
                  <c:v>-18.822000000000003</c:v>
                </c:pt>
                <c:pt idx="163">
                  <c:v>-17.821999999999999</c:v>
                </c:pt>
                <c:pt idx="164">
                  <c:v>-16.821999999999999</c:v>
                </c:pt>
                <c:pt idx="165">
                  <c:v>-15.822000000000001</c:v>
                </c:pt>
                <c:pt idx="166">
                  <c:v>-14.822000000000001</c:v>
                </c:pt>
                <c:pt idx="167">
                  <c:v>-13.821999999999999</c:v>
                </c:pt>
                <c:pt idx="168">
                  <c:v>-12.822000000000001</c:v>
                </c:pt>
                <c:pt idx="169">
                  <c:v>-11.821999999999999</c:v>
                </c:pt>
                <c:pt idx="170">
                  <c:v>-10.821999999999999</c:v>
                </c:pt>
                <c:pt idx="171">
                  <c:v>-9.822000000000001</c:v>
                </c:pt>
                <c:pt idx="172">
                  <c:v>-8.8219999999999992</c:v>
                </c:pt>
                <c:pt idx="173">
                  <c:v>-7.8220000000000001</c:v>
                </c:pt>
                <c:pt idx="174">
                  <c:v>-6.8220000000000001</c:v>
                </c:pt>
                <c:pt idx="175">
                  <c:v>-5.8220000000000001</c:v>
                </c:pt>
                <c:pt idx="176">
                  <c:v>-4.8220000000000001</c:v>
                </c:pt>
                <c:pt idx="177">
                  <c:v>-3.8220000000000001</c:v>
                </c:pt>
                <c:pt idx="178">
                  <c:v>-2.8220000000000001</c:v>
                </c:pt>
                <c:pt idx="179">
                  <c:v>-1.8219999999999998</c:v>
                </c:pt>
                <c:pt idx="180">
                  <c:v>-0.82199999999999995</c:v>
                </c:pt>
                <c:pt idx="181">
                  <c:v>0.17800000000000002</c:v>
                </c:pt>
                <c:pt idx="182">
                  <c:v>1.1780000000000002</c:v>
                </c:pt>
                <c:pt idx="183">
                  <c:v>2.1779999999999999</c:v>
                </c:pt>
                <c:pt idx="184">
                  <c:v>3.1779999999999999</c:v>
                </c:pt>
                <c:pt idx="185">
                  <c:v>4.1779999999999999</c:v>
                </c:pt>
                <c:pt idx="186">
                  <c:v>5.1779999999999999</c:v>
                </c:pt>
                <c:pt idx="187">
                  <c:v>6.1779999999999999</c:v>
                </c:pt>
                <c:pt idx="188">
                  <c:v>7.1779999999999999</c:v>
                </c:pt>
                <c:pt idx="189">
                  <c:v>8.1780000000000008</c:v>
                </c:pt>
                <c:pt idx="190">
                  <c:v>9.177999999999999</c:v>
                </c:pt>
                <c:pt idx="191">
                  <c:v>10.178000000000001</c:v>
                </c:pt>
                <c:pt idx="192">
                  <c:v>11.177999999999999</c:v>
                </c:pt>
                <c:pt idx="193">
                  <c:v>12.177999999999999</c:v>
                </c:pt>
                <c:pt idx="194">
                  <c:v>13.178000000000001</c:v>
                </c:pt>
                <c:pt idx="195">
                  <c:v>14.177999999999999</c:v>
                </c:pt>
                <c:pt idx="196">
                  <c:v>15.177999999999999</c:v>
                </c:pt>
                <c:pt idx="197">
                  <c:v>16.178000000000001</c:v>
                </c:pt>
                <c:pt idx="198">
                  <c:v>17.178000000000001</c:v>
                </c:pt>
                <c:pt idx="199">
                  <c:v>18.178000000000001</c:v>
                </c:pt>
                <c:pt idx="200">
                  <c:v>19.178000000000001</c:v>
                </c:pt>
                <c:pt idx="201">
                  <c:v>20.178000000000001</c:v>
                </c:pt>
                <c:pt idx="202">
                  <c:v>21.178000000000001</c:v>
                </c:pt>
                <c:pt idx="203">
                  <c:v>22.177999999999997</c:v>
                </c:pt>
                <c:pt idx="204">
                  <c:v>23.178000000000001</c:v>
                </c:pt>
                <c:pt idx="205">
                  <c:v>24.178000000000001</c:v>
                </c:pt>
                <c:pt idx="206">
                  <c:v>25.177999999999997</c:v>
                </c:pt>
                <c:pt idx="207">
                  <c:v>26.178000000000001</c:v>
                </c:pt>
                <c:pt idx="208">
                  <c:v>27.178000000000001</c:v>
                </c:pt>
                <c:pt idx="209">
                  <c:v>28.178000000000001</c:v>
                </c:pt>
                <c:pt idx="210">
                  <c:v>29.178000000000001</c:v>
                </c:pt>
                <c:pt idx="211">
                  <c:v>30.178000000000001</c:v>
                </c:pt>
                <c:pt idx="212">
                  <c:v>31.178000000000004</c:v>
                </c:pt>
                <c:pt idx="213">
                  <c:v>32.177999999999997</c:v>
                </c:pt>
                <c:pt idx="214">
                  <c:v>33.178000000000004</c:v>
                </c:pt>
                <c:pt idx="215">
                  <c:v>34.177999999999997</c:v>
                </c:pt>
                <c:pt idx="216">
                  <c:v>35.177999999999997</c:v>
                </c:pt>
                <c:pt idx="217">
                  <c:v>36.178000000000004</c:v>
                </c:pt>
                <c:pt idx="218">
                  <c:v>37.177999999999997</c:v>
                </c:pt>
                <c:pt idx="219">
                  <c:v>38.177999999999997</c:v>
                </c:pt>
                <c:pt idx="220">
                  <c:v>39.178000000000004</c:v>
                </c:pt>
                <c:pt idx="221">
                  <c:v>40.177999999999997</c:v>
                </c:pt>
                <c:pt idx="222">
                  <c:v>41.177999999999997</c:v>
                </c:pt>
                <c:pt idx="223">
                  <c:v>42.178000000000004</c:v>
                </c:pt>
                <c:pt idx="224">
                  <c:v>43.177999999999997</c:v>
                </c:pt>
                <c:pt idx="225">
                  <c:v>44.177999999999997</c:v>
                </c:pt>
                <c:pt idx="226">
                  <c:v>45.178000000000004</c:v>
                </c:pt>
                <c:pt idx="227">
                  <c:v>46.177999999999997</c:v>
                </c:pt>
                <c:pt idx="228">
                  <c:v>47.177999999999997</c:v>
                </c:pt>
                <c:pt idx="229">
                  <c:v>48.178000000000004</c:v>
                </c:pt>
                <c:pt idx="230">
                  <c:v>49.177999999999997</c:v>
                </c:pt>
                <c:pt idx="231">
                  <c:v>50.178000000000004</c:v>
                </c:pt>
                <c:pt idx="232">
                  <c:v>51.177999999999997</c:v>
                </c:pt>
                <c:pt idx="233">
                  <c:v>52.177999999999997</c:v>
                </c:pt>
                <c:pt idx="234">
                  <c:v>53.178000000000004</c:v>
                </c:pt>
                <c:pt idx="235">
                  <c:v>54.177999999999997</c:v>
                </c:pt>
                <c:pt idx="236">
                  <c:v>55.177999999999997</c:v>
                </c:pt>
                <c:pt idx="237">
                  <c:v>56.178000000000004</c:v>
                </c:pt>
                <c:pt idx="238">
                  <c:v>57.177999999999997</c:v>
                </c:pt>
                <c:pt idx="239">
                  <c:v>58.177999999999997</c:v>
                </c:pt>
                <c:pt idx="240">
                  <c:v>59.178000000000004</c:v>
                </c:pt>
                <c:pt idx="241">
                  <c:v>60.177999999999997</c:v>
                </c:pt>
                <c:pt idx="242">
                  <c:v>61.17799999999999</c:v>
                </c:pt>
                <c:pt idx="243">
                  <c:v>62.178000000000004</c:v>
                </c:pt>
                <c:pt idx="244">
                  <c:v>63.177999999999997</c:v>
                </c:pt>
                <c:pt idx="245">
                  <c:v>64.177999999999997</c:v>
                </c:pt>
                <c:pt idx="246">
                  <c:v>65.177999999999997</c:v>
                </c:pt>
                <c:pt idx="247">
                  <c:v>66.177999999999997</c:v>
                </c:pt>
                <c:pt idx="248">
                  <c:v>67.177999999999997</c:v>
                </c:pt>
                <c:pt idx="249">
                  <c:v>68.177999999999997</c:v>
                </c:pt>
                <c:pt idx="250">
                  <c:v>69.177999999999997</c:v>
                </c:pt>
                <c:pt idx="251">
                  <c:v>70.177999999999997</c:v>
                </c:pt>
                <c:pt idx="252">
                  <c:v>71.177999999999997</c:v>
                </c:pt>
                <c:pt idx="253">
                  <c:v>72.177999999999997</c:v>
                </c:pt>
                <c:pt idx="254">
                  <c:v>73.177999999999997</c:v>
                </c:pt>
                <c:pt idx="255">
                  <c:v>74.177999999999997</c:v>
                </c:pt>
                <c:pt idx="256">
                  <c:v>75.177999999999997</c:v>
                </c:pt>
                <c:pt idx="257">
                  <c:v>76.177999999999997</c:v>
                </c:pt>
                <c:pt idx="258">
                  <c:v>77.178000000000011</c:v>
                </c:pt>
                <c:pt idx="259">
                  <c:v>78.177999999999997</c:v>
                </c:pt>
                <c:pt idx="260">
                  <c:v>79.177999999999997</c:v>
                </c:pt>
                <c:pt idx="261">
                  <c:v>80.178000000000011</c:v>
                </c:pt>
                <c:pt idx="262">
                  <c:v>81.177999999999997</c:v>
                </c:pt>
                <c:pt idx="263">
                  <c:v>82.177999999999997</c:v>
                </c:pt>
                <c:pt idx="264">
                  <c:v>83.178000000000011</c:v>
                </c:pt>
                <c:pt idx="265">
                  <c:v>84.177999999999997</c:v>
                </c:pt>
                <c:pt idx="266">
                  <c:v>85.177999999999997</c:v>
                </c:pt>
                <c:pt idx="267">
                  <c:v>86.178000000000011</c:v>
                </c:pt>
                <c:pt idx="268">
                  <c:v>87.177999999999997</c:v>
                </c:pt>
                <c:pt idx="269">
                  <c:v>88.177999999999997</c:v>
                </c:pt>
                <c:pt idx="270">
                  <c:v>89.178000000000011</c:v>
                </c:pt>
                <c:pt idx="271">
                  <c:v>90.177999999999997</c:v>
                </c:pt>
                <c:pt idx="272">
                  <c:v>91.177999999999997</c:v>
                </c:pt>
                <c:pt idx="273">
                  <c:v>92.178000000000011</c:v>
                </c:pt>
                <c:pt idx="274">
                  <c:v>93.177999999999997</c:v>
                </c:pt>
                <c:pt idx="275">
                  <c:v>94.177999999999997</c:v>
                </c:pt>
                <c:pt idx="276">
                  <c:v>95.177999999999997</c:v>
                </c:pt>
                <c:pt idx="277">
                  <c:v>96.177999999999997</c:v>
                </c:pt>
                <c:pt idx="278">
                  <c:v>97.177999999999997</c:v>
                </c:pt>
                <c:pt idx="279">
                  <c:v>98.177999999999997</c:v>
                </c:pt>
                <c:pt idx="280">
                  <c:v>99.177999999999997</c:v>
                </c:pt>
                <c:pt idx="281">
                  <c:v>100.178</c:v>
                </c:pt>
                <c:pt idx="282">
                  <c:v>101.178</c:v>
                </c:pt>
                <c:pt idx="283">
                  <c:v>102.178</c:v>
                </c:pt>
                <c:pt idx="284">
                  <c:v>103.178</c:v>
                </c:pt>
                <c:pt idx="285">
                  <c:v>104.178</c:v>
                </c:pt>
                <c:pt idx="286">
                  <c:v>105.178</c:v>
                </c:pt>
                <c:pt idx="287">
                  <c:v>106.178</c:v>
                </c:pt>
                <c:pt idx="288">
                  <c:v>107.178</c:v>
                </c:pt>
                <c:pt idx="289">
                  <c:v>108.178</c:v>
                </c:pt>
                <c:pt idx="290">
                  <c:v>109.178</c:v>
                </c:pt>
                <c:pt idx="291">
                  <c:v>110.178</c:v>
                </c:pt>
                <c:pt idx="292">
                  <c:v>111.17800000000001</c:v>
                </c:pt>
                <c:pt idx="293">
                  <c:v>112.178</c:v>
                </c:pt>
                <c:pt idx="294">
                  <c:v>113.178</c:v>
                </c:pt>
                <c:pt idx="295">
                  <c:v>114.17800000000001</c:v>
                </c:pt>
                <c:pt idx="296">
                  <c:v>115.178</c:v>
                </c:pt>
                <c:pt idx="297">
                  <c:v>116.178</c:v>
                </c:pt>
                <c:pt idx="298">
                  <c:v>117.17800000000001</c:v>
                </c:pt>
                <c:pt idx="299">
                  <c:v>118.178</c:v>
                </c:pt>
                <c:pt idx="300">
                  <c:v>119.178</c:v>
                </c:pt>
                <c:pt idx="301">
                  <c:v>120.17800000000001</c:v>
                </c:pt>
                <c:pt idx="302">
                  <c:v>121.178</c:v>
                </c:pt>
                <c:pt idx="303">
                  <c:v>122.178</c:v>
                </c:pt>
                <c:pt idx="304">
                  <c:v>123.178</c:v>
                </c:pt>
                <c:pt idx="305">
                  <c:v>124.17799999999998</c:v>
                </c:pt>
                <c:pt idx="306">
                  <c:v>125.17800000000001</c:v>
                </c:pt>
                <c:pt idx="307">
                  <c:v>126.17800000000001</c:v>
                </c:pt>
                <c:pt idx="308">
                  <c:v>127.178</c:v>
                </c:pt>
                <c:pt idx="309">
                  <c:v>128.178</c:v>
                </c:pt>
                <c:pt idx="310">
                  <c:v>129.178</c:v>
                </c:pt>
                <c:pt idx="311">
                  <c:v>130.178</c:v>
                </c:pt>
                <c:pt idx="312">
                  <c:v>131.17800000000003</c:v>
                </c:pt>
                <c:pt idx="313">
                  <c:v>132.178</c:v>
                </c:pt>
                <c:pt idx="314">
                  <c:v>133.178</c:v>
                </c:pt>
                <c:pt idx="315">
                  <c:v>134.178</c:v>
                </c:pt>
                <c:pt idx="316">
                  <c:v>135.178</c:v>
                </c:pt>
                <c:pt idx="317">
                  <c:v>136.178</c:v>
                </c:pt>
                <c:pt idx="318">
                  <c:v>137.17800000000003</c:v>
                </c:pt>
                <c:pt idx="319">
                  <c:v>138.178</c:v>
                </c:pt>
                <c:pt idx="320">
                  <c:v>139.178</c:v>
                </c:pt>
                <c:pt idx="321">
                  <c:v>140.178</c:v>
                </c:pt>
                <c:pt idx="322">
                  <c:v>141.178</c:v>
                </c:pt>
                <c:pt idx="323">
                  <c:v>142.178</c:v>
                </c:pt>
                <c:pt idx="324">
                  <c:v>143.178</c:v>
                </c:pt>
                <c:pt idx="325">
                  <c:v>144.178</c:v>
                </c:pt>
                <c:pt idx="326">
                  <c:v>145.178</c:v>
                </c:pt>
                <c:pt idx="327">
                  <c:v>146.178</c:v>
                </c:pt>
                <c:pt idx="328">
                  <c:v>147.178</c:v>
                </c:pt>
                <c:pt idx="329">
                  <c:v>148.178</c:v>
                </c:pt>
                <c:pt idx="330">
                  <c:v>149.178</c:v>
                </c:pt>
                <c:pt idx="331">
                  <c:v>150.178</c:v>
                </c:pt>
                <c:pt idx="332">
                  <c:v>151.178</c:v>
                </c:pt>
                <c:pt idx="333">
                  <c:v>152.178</c:v>
                </c:pt>
                <c:pt idx="334">
                  <c:v>153.178</c:v>
                </c:pt>
                <c:pt idx="335">
                  <c:v>154.178</c:v>
                </c:pt>
                <c:pt idx="336">
                  <c:v>155.178</c:v>
                </c:pt>
                <c:pt idx="337">
                  <c:v>156.178</c:v>
                </c:pt>
                <c:pt idx="338">
                  <c:v>157.178</c:v>
                </c:pt>
                <c:pt idx="339">
                  <c:v>158.178</c:v>
                </c:pt>
                <c:pt idx="340">
                  <c:v>159.178</c:v>
                </c:pt>
                <c:pt idx="341">
                  <c:v>160.178</c:v>
                </c:pt>
                <c:pt idx="342">
                  <c:v>161.178</c:v>
                </c:pt>
                <c:pt idx="343">
                  <c:v>162.178</c:v>
                </c:pt>
                <c:pt idx="344">
                  <c:v>163.178</c:v>
                </c:pt>
                <c:pt idx="345">
                  <c:v>164.178</c:v>
                </c:pt>
                <c:pt idx="346">
                  <c:v>165.178</c:v>
                </c:pt>
                <c:pt idx="347">
                  <c:v>166.178</c:v>
                </c:pt>
                <c:pt idx="348">
                  <c:v>167.178</c:v>
                </c:pt>
                <c:pt idx="349">
                  <c:v>168.17800000000003</c:v>
                </c:pt>
                <c:pt idx="350">
                  <c:v>169.178</c:v>
                </c:pt>
                <c:pt idx="351">
                  <c:v>170.178</c:v>
                </c:pt>
                <c:pt idx="352">
                  <c:v>171.178</c:v>
                </c:pt>
                <c:pt idx="353">
                  <c:v>172.178</c:v>
                </c:pt>
                <c:pt idx="354">
                  <c:v>173.178</c:v>
                </c:pt>
                <c:pt idx="355">
                  <c:v>174.17800000000003</c:v>
                </c:pt>
                <c:pt idx="356">
                  <c:v>175.178</c:v>
                </c:pt>
                <c:pt idx="357">
                  <c:v>176.178</c:v>
                </c:pt>
                <c:pt idx="358">
                  <c:v>177.178</c:v>
                </c:pt>
                <c:pt idx="359">
                  <c:v>178.178</c:v>
                </c:pt>
                <c:pt idx="360">
                  <c:v>179.178</c:v>
                </c:pt>
                <c:pt idx="361">
                  <c:v>180.178</c:v>
                </c:pt>
                <c:pt idx="362">
                  <c:v>181.178</c:v>
                </c:pt>
                <c:pt idx="363">
                  <c:v>182.178</c:v>
                </c:pt>
                <c:pt idx="364">
                  <c:v>183.178</c:v>
                </c:pt>
                <c:pt idx="365">
                  <c:v>184.178</c:v>
                </c:pt>
                <c:pt idx="366">
                  <c:v>185.178</c:v>
                </c:pt>
                <c:pt idx="367">
                  <c:v>186.178</c:v>
                </c:pt>
                <c:pt idx="368">
                  <c:v>187.178</c:v>
                </c:pt>
                <c:pt idx="369">
                  <c:v>188.178</c:v>
                </c:pt>
                <c:pt idx="370">
                  <c:v>189.178</c:v>
                </c:pt>
                <c:pt idx="371">
                  <c:v>190.178</c:v>
                </c:pt>
                <c:pt idx="372">
                  <c:v>191.178</c:v>
                </c:pt>
                <c:pt idx="373">
                  <c:v>192.178</c:v>
                </c:pt>
                <c:pt idx="374">
                  <c:v>193.178</c:v>
                </c:pt>
                <c:pt idx="375">
                  <c:v>194.178</c:v>
                </c:pt>
                <c:pt idx="376">
                  <c:v>195.178</c:v>
                </c:pt>
                <c:pt idx="377">
                  <c:v>196.178</c:v>
                </c:pt>
                <c:pt idx="378">
                  <c:v>197.178</c:v>
                </c:pt>
                <c:pt idx="379">
                  <c:v>198.178</c:v>
                </c:pt>
                <c:pt idx="380">
                  <c:v>199.17800000000003</c:v>
                </c:pt>
                <c:pt idx="381">
                  <c:v>200.178</c:v>
                </c:pt>
                <c:pt idx="382">
                  <c:v>201.178</c:v>
                </c:pt>
                <c:pt idx="383">
                  <c:v>202.178</c:v>
                </c:pt>
                <c:pt idx="384">
                  <c:v>203.178</c:v>
                </c:pt>
                <c:pt idx="385">
                  <c:v>204.178</c:v>
                </c:pt>
                <c:pt idx="386">
                  <c:v>205.17800000000003</c:v>
                </c:pt>
                <c:pt idx="387">
                  <c:v>206.178</c:v>
                </c:pt>
                <c:pt idx="388">
                  <c:v>207.178</c:v>
                </c:pt>
                <c:pt idx="389">
                  <c:v>208.178</c:v>
                </c:pt>
                <c:pt idx="390">
                  <c:v>209.178</c:v>
                </c:pt>
                <c:pt idx="391">
                  <c:v>210.178</c:v>
                </c:pt>
                <c:pt idx="392">
                  <c:v>211.178</c:v>
                </c:pt>
                <c:pt idx="393">
                  <c:v>212.178</c:v>
                </c:pt>
                <c:pt idx="394">
                  <c:v>213.178</c:v>
                </c:pt>
                <c:pt idx="395">
                  <c:v>214.178</c:v>
                </c:pt>
                <c:pt idx="396">
                  <c:v>215.178</c:v>
                </c:pt>
                <c:pt idx="397">
                  <c:v>216.178</c:v>
                </c:pt>
                <c:pt idx="398">
                  <c:v>217.178</c:v>
                </c:pt>
                <c:pt idx="399">
                  <c:v>218.178</c:v>
                </c:pt>
                <c:pt idx="400">
                  <c:v>219.178</c:v>
                </c:pt>
                <c:pt idx="401">
                  <c:v>220.178</c:v>
                </c:pt>
                <c:pt idx="402">
                  <c:v>221.178</c:v>
                </c:pt>
                <c:pt idx="403">
                  <c:v>222.178</c:v>
                </c:pt>
                <c:pt idx="404">
                  <c:v>223.178</c:v>
                </c:pt>
                <c:pt idx="405">
                  <c:v>224.178</c:v>
                </c:pt>
                <c:pt idx="406">
                  <c:v>225.178</c:v>
                </c:pt>
                <c:pt idx="407">
                  <c:v>226.178</c:v>
                </c:pt>
                <c:pt idx="408">
                  <c:v>227.178</c:v>
                </c:pt>
                <c:pt idx="409">
                  <c:v>228.178</c:v>
                </c:pt>
                <c:pt idx="410">
                  <c:v>229.178</c:v>
                </c:pt>
                <c:pt idx="411">
                  <c:v>230.178</c:v>
                </c:pt>
                <c:pt idx="412">
                  <c:v>231.178</c:v>
                </c:pt>
                <c:pt idx="413">
                  <c:v>232.178</c:v>
                </c:pt>
                <c:pt idx="414">
                  <c:v>233.178</c:v>
                </c:pt>
                <c:pt idx="415">
                  <c:v>234.178</c:v>
                </c:pt>
                <c:pt idx="416">
                  <c:v>235.178</c:v>
                </c:pt>
                <c:pt idx="417">
                  <c:v>236.17800000000003</c:v>
                </c:pt>
                <c:pt idx="418">
                  <c:v>237.178</c:v>
                </c:pt>
                <c:pt idx="419">
                  <c:v>238.178</c:v>
                </c:pt>
                <c:pt idx="420">
                  <c:v>239.178</c:v>
                </c:pt>
                <c:pt idx="421">
                  <c:v>240.17800000000003</c:v>
                </c:pt>
                <c:pt idx="422">
                  <c:v>241.178</c:v>
                </c:pt>
                <c:pt idx="423">
                  <c:v>242.17800000000003</c:v>
                </c:pt>
                <c:pt idx="424">
                  <c:v>243.17799999999997</c:v>
                </c:pt>
                <c:pt idx="425">
                  <c:v>244.178</c:v>
                </c:pt>
                <c:pt idx="426">
                  <c:v>245.17799999999997</c:v>
                </c:pt>
                <c:pt idx="427">
                  <c:v>246.178</c:v>
                </c:pt>
                <c:pt idx="428">
                  <c:v>247.17800000000003</c:v>
                </c:pt>
                <c:pt idx="429">
                  <c:v>248.178</c:v>
                </c:pt>
                <c:pt idx="430">
                  <c:v>249.178</c:v>
                </c:pt>
                <c:pt idx="431">
                  <c:v>250.17799999999997</c:v>
                </c:pt>
                <c:pt idx="432">
                  <c:v>251.178</c:v>
                </c:pt>
                <c:pt idx="433">
                  <c:v>252.17800000000003</c:v>
                </c:pt>
                <c:pt idx="434">
                  <c:v>253.178</c:v>
                </c:pt>
                <c:pt idx="435">
                  <c:v>254.17800000000003</c:v>
                </c:pt>
                <c:pt idx="436">
                  <c:v>255.178</c:v>
                </c:pt>
                <c:pt idx="437">
                  <c:v>256.178</c:v>
                </c:pt>
                <c:pt idx="438">
                  <c:v>257.178</c:v>
                </c:pt>
                <c:pt idx="439">
                  <c:v>258.178</c:v>
                </c:pt>
                <c:pt idx="440">
                  <c:v>259.178</c:v>
                </c:pt>
                <c:pt idx="441">
                  <c:v>260.178</c:v>
                </c:pt>
                <c:pt idx="442">
                  <c:v>261.178</c:v>
                </c:pt>
                <c:pt idx="443">
                  <c:v>262.178</c:v>
                </c:pt>
                <c:pt idx="444">
                  <c:v>263.178</c:v>
                </c:pt>
                <c:pt idx="445">
                  <c:v>264.178</c:v>
                </c:pt>
                <c:pt idx="446">
                  <c:v>265.178</c:v>
                </c:pt>
                <c:pt idx="447">
                  <c:v>266.178</c:v>
                </c:pt>
                <c:pt idx="448">
                  <c:v>267.178</c:v>
                </c:pt>
                <c:pt idx="449">
                  <c:v>268.178</c:v>
                </c:pt>
                <c:pt idx="450">
                  <c:v>269.178</c:v>
                </c:pt>
                <c:pt idx="451">
                  <c:v>270.178</c:v>
                </c:pt>
                <c:pt idx="452">
                  <c:v>271.178</c:v>
                </c:pt>
                <c:pt idx="453">
                  <c:v>272.178</c:v>
                </c:pt>
                <c:pt idx="454">
                  <c:v>273.178</c:v>
                </c:pt>
                <c:pt idx="455">
                  <c:v>274.178</c:v>
                </c:pt>
                <c:pt idx="456">
                  <c:v>275.178</c:v>
                </c:pt>
                <c:pt idx="457">
                  <c:v>276.17800000000005</c:v>
                </c:pt>
                <c:pt idx="458">
                  <c:v>277.178</c:v>
                </c:pt>
                <c:pt idx="459">
                  <c:v>278.178</c:v>
                </c:pt>
                <c:pt idx="460">
                  <c:v>279.178</c:v>
                </c:pt>
                <c:pt idx="461">
                  <c:v>280.178</c:v>
                </c:pt>
                <c:pt idx="462">
                  <c:v>281.178</c:v>
                </c:pt>
                <c:pt idx="463">
                  <c:v>282.178</c:v>
                </c:pt>
                <c:pt idx="464">
                  <c:v>283.178</c:v>
                </c:pt>
                <c:pt idx="465">
                  <c:v>284.178</c:v>
                </c:pt>
                <c:pt idx="466">
                  <c:v>285.178</c:v>
                </c:pt>
                <c:pt idx="467">
                  <c:v>286.178</c:v>
                </c:pt>
                <c:pt idx="468">
                  <c:v>287.178</c:v>
                </c:pt>
                <c:pt idx="469">
                  <c:v>288.178</c:v>
                </c:pt>
                <c:pt idx="470">
                  <c:v>289.178</c:v>
                </c:pt>
                <c:pt idx="471">
                  <c:v>290.178</c:v>
                </c:pt>
                <c:pt idx="472">
                  <c:v>291.178</c:v>
                </c:pt>
                <c:pt idx="473">
                  <c:v>292.178</c:v>
                </c:pt>
                <c:pt idx="474">
                  <c:v>293.178</c:v>
                </c:pt>
                <c:pt idx="475">
                  <c:v>294.178</c:v>
                </c:pt>
                <c:pt idx="476">
                  <c:v>295.178</c:v>
                </c:pt>
                <c:pt idx="477">
                  <c:v>296.178</c:v>
                </c:pt>
                <c:pt idx="478">
                  <c:v>297.178</c:v>
                </c:pt>
                <c:pt idx="479">
                  <c:v>298.178</c:v>
                </c:pt>
                <c:pt idx="480">
                  <c:v>299.178</c:v>
                </c:pt>
                <c:pt idx="481">
                  <c:v>300.178</c:v>
                </c:pt>
                <c:pt idx="482">
                  <c:v>301.178</c:v>
                </c:pt>
                <c:pt idx="483">
                  <c:v>302.178</c:v>
                </c:pt>
                <c:pt idx="484">
                  <c:v>303.178</c:v>
                </c:pt>
                <c:pt idx="485">
                  <c:v>304.178</c:v>
                </c:pt>
                <c:pt idx="486">
                  <c:v>305.178</c:v>
                </c:pt>
                <c:pt idx="487">
                  <c:v>306.178</c:v>
                </c:pt>
                <c:pt idx="488">
                  <c:v>307.17800000000005</c:v>
                </c:pt>
                <c:pt idx="489">
                  <c:v>308.178</c:v>
                </c:pt>
                <c:pt idx="490">
                  <c:v>309.178</c:v>
                </c:pt>
                <c:pt idx="491">
                  <c:v>310.178</c:v>
                </c:pt>
                <c:pt idx="492">
                  <c:v>311.178</c:v>
                </c:pt>
                <c:pt idx="493">
                  <c:v>312.178</c:v>
                </c:pt>
                <c:pt idx="494">
                  <c:v>313.178</c:v>
                </c:pt>
                <c:pt idx="495">
                  <c:v>314.178</c:v>
                </c:pt>
                <c:pt idx="496">
                  <c:v>315.178</c:v>
                </c:pt>
                <c:pt idx="497">
                  <c:v>316.17699999999996</c:v>
                </c:pt>
                <c:pt idx="498">
                  <c:v>317.17700000000002</c:v>
                </c:pt>
                <c:pt idx="499">
                  <c:v>318.17699999999996</c:v>
                </c:pt>
                <c:pt idx="500">
                  <c:v>319.17700000000002</c:v>
                </c:pt>
                <c:pt idx="501">
                  <c:v>320.17700000000002</c:v>
                </c:pt>
                <c:pt idx="502">
                  <c:v>321.17699999999996</c:v>
                </c:pt>
                <c:pt idx="503">
                  <c:v>322.17700000000002</c:v>
                </c:pt>
                <c:pt idx="504">
                  <c:v>323.17699999999996</c:v>
                </c:pt>
                <c:pt idx="505">
                  <c:v>324.17700000000002</c:v>
                </c:pt>
                <c:pt idx="506">
                  <c:v>325.17699999999996</c:v>
                </c:pt>
                <c:pt idx="507">
                  <c:v>326.17700000000002</c:v>
                </c:pt>
                <c:pt idx="508">
                  <c:v>327.17700000000002</c:v>
                </c:pt>
                <c:pt idx="509">
                  <c:v>328.17699999999996</c:v>
                </c:pt>
                <c:pt idx="510">
                  <c:v>329.17700000000002</c:v>
                </c:pt>
                <c:pt idx="511">
                  <c:v>330.17699999999996</c:v>
                </c:pt>
                <c:pt idx="512">
                  <c:v>331.17700000000002</c:v>
                </c:pt>
                <c:pt idx="513">
                  <c:v>332.17700000000002</c:v>
                </c:pt>
                <c:pt idx="514">
                  <c:v>333.17700000000002</c:v>
                </c:pt>
                <c:pt idx="515">
                  <c:v>334.17700000000002</c:v>
                </c:pt>
                <c:pt idx="516">
                  <c:v>335.17699999999996</c:v>
                </c:pt>
                <c:pt idx="517">
                  <c:v>336.17700000000002</c:v>
                </c:pt>
                <c:pt idx="518">
                  <c:v>337.17699999999996</c:v>
                </c:pt>
                <c:pt idx="519">
                  <c:v>338.17700000000002</c:v>
                </c:pt>
                <c:pt idx="520">
                  <c:v>339.17700000000002</c:v>
                </c:pt>
                <c:pt idx="521">
                  <c:v>340.17699999999996</c:v>
                </c:pt>
                <c:pt idx="522">
                  <c:v>341.17700000000002</c:v>
                </c:pt>
                <c:pt idx="523">
                  <c:v>342.17699999999996</c:v>
                </c:pt>
                <c:pt idx="524">
                  <c:v>343.17700000000002</c:v>
                </c:pt>
                <c:pt idx="525">
                  <c:v>344.17700000000002</c:v>
                </c:pt>
                <c:pt idx="526">
                  <c:v>345.17700000000002</c:v>
                </c:pt>
                <c:pt idx="527">
                  <c:v>346.17700000000002</c:v>
                </c:pt>
                <c:pt idx="528">
                  <c:v>347.17699999999996</c:v>
                </c:pt>
                <c:pt idx="529">
                  <c:v>348.17700000000002</c:v>
                </c:pt>
                <c:pt idx="530">
                  <c:v>349.17699999999996</c:v>
                </c:pt>
                <c:pt idx="531">
                  <c:v>350.17700000000002</c:v>
                </c:pt>
                <c:pt idx="532">
                  <c:v>351.17700000000002</c:v>
                </c:pt>
                <c:pt idx="533">
                  <c:v>352.17699999999996</c:v>
                </c:pt>
                <c:pt idx="534">
                  <c:v>353.17700000000002</c:v>
                </c:pt>
                <c:pt idx="535">
                  <c:v>354.17699999999996</c:v>
                </c:pt>
                <c:pt idx="536">
                  <c:v>355.17700000000002</c:v>
                </c:pt>
                <c:pt idx="537">
                  <c:v>356.17699999999996</c:v>
                </c:pt>
                <c:pt idx="538">
                  <c:v>357.17700000000002</c:v>
                </c:pt>
                <c:pt idx="539">
                  <c:v>358.17700000000002</c:v>
                </c:pt>
                <c:pt idx="540">
                  <c:v>359.17699999999996</c:v>
                </c:pt>
                <c:pt idx="541">
                  <c:v>360.17700000000002</c:v>
                </c:pt>
                <c:pt idx="542">
                  <c:v>361.17699999999996</c:v>
                </c:pt>
                <c:pt idx="543">
                  <c:v>362.17700000000002</c:v>
                </c:pt>
                <c:pt idx="544">
                  <c:v>363.17700000000002</c:v>
                </c:pt>
                <c:pt idx="545">
                  <c:v>364.17700000000002</c:v>
                </c:pt>
                <c:pt idx="546">
                  <c:v>365.17700000000002</c:v>
                </c:pt>
                <c:pt idx="547">
                  <c:v>366.17699999999996</c:v>
                </c:pt>
                <c:pt idx="548">
                  <c:v>367.17700000000002</c:v>
                </c:pt>
                <c:pt idx="549">
                  <c:v>368.17699999999996</c:v>
                </c:pt>
                <c:pt idx="550">
                  <c:v>369.17700000000002</c:v>
                </c:pt>
                <c:pt idx="551">
                  <c:v>370.17700000000002</c:v>
                </c:pt>
                <c:pt idx="552">
                  <c:v>371.17699999999996</c:v>
                </c:pt>
                <c:pt idx="553">
                  <c:v>372.17700000000002</c:v>
                </c:pt>
                <c:pt idx="554">
                  <c:v>373.17699999999996</c:v>
                </c:pt>
                <c:pt idx="555">
                  <c:v>374.17700000000002</c:v>
                </c:pt>
                <c:pt idx="556">
                  <c:v>375.17700000000002</c:v>
                </c:pt>
                <c:pt idx="557">
                  <c:v>376.17700000000002</c:v>
                </c:pt>
                <c:pt idx="558">
                  <c:v>377.17700000000002</c:v>
                </c:pt>
                <c:pt idx="559">
                  <c:v>378.17699999999996</c:v>
                </c:pt>
                <c:pt idx="560">
                  <c:v>379.17700000000002</c:v>
                </c:pt>
                <c:pt idx="561">
                  <c:v>380.17699999999996</c:v>
                </c:pt>
                <c:pt idx="562">
                  <c:v>381.17700000000002</c:v>
                </c:pt>
                <c:pt idx="563">
                  <c:v>382.17700000000002</c:v>
                </c:pt>
                <c:pt idx="564">
                  <c:v>383.17699999999996</c:v>
                </c:pt>
                <c:pt idx="565">
                  <c:v>384.17700000000002</c:v>
                </c:pt>
                <c:pt idx="566">
                  <c:v>385.17699999999996</c:v>
                </c:pt>
                <c:pt idx="567">
                  <c:v>386.17700000000002</c:v>
                </c:pt>
                <c:pt idx="568">
                  <c:v>387.17699999999996</c:v>
                </c:pt>
                <c:pt idx="569">
                  <c:v>388.17700000000002</c:v>
                </c:pt>
                <c:pt idx="570">
                  <c:v>389.17700000000002</c:v>
                </c:pt>
                <c:pt idx="571">
                  <c:v>390.17699999999996</c:v>
                </c:pt>
                <c:pt idx="572">
                  <c:v>391.17700000000002</c:v>
                </c:pt>
                <c:pt idx="573">
                  <c:v>392.17699999999996</c:v>
                </c:pt>
                <c:pt idx="574">
                  <c:v>393.17700000000002</c:v>
                </c:pt>
                <c:pt idx="575">
                  <c:v>394.17700000000002</c:v>
                </c:pt>
                <c:pt idx="576">
                  <c:v>395.17699999999996</c:v>
                </c:pt>
                <c:pt idx="577">
                  <c:v>396.17700000000002</c:v>
                </c:pt>
                <c:pt idx="578">
                  <c:v>397.17699999999996</c:v>
                </c:pt>
                <c:pt idx="579">
                  <c:v>398.17700000000002</c:v>
                </c:pt>
                <c:pt idx="580">
                  <c:v>399.17699999999996</c:v>
                </c:pt>
                <c:pt idx="581">
                  <c:v>400.17700000000002</c:v>
                </c:pt>
                <c:pt idx="582">
                  <c:v>401.17700000000002</c:v>
                </c:pt>
                <c:pt idx="583">
                  <c:v>402.17699999999996</c:v>
                </c:pt>
                <c:pt idx="584">
                  <c:v>403.17700000000002</c:v>
                </c:pt>
                <c:pt idx="585">
                  <c:v>404.17699999999996</c:v>
                </c:pt>
                <c:pt idx="586">
                  <c:v>405.17700000000002</c:v>
                </c:pt>
                <c:pt idx="587">
                  <c:v>406.17700000000002</c:v>
                </c:pt>
                <c:pt idx="588">
                  <c:v>407.17700000000002</c:v>
                </c:pt>
                <c:pt idx="589">
                  <c:v>408.17700000000002</c:v>
                </c:pt>
                <c:pt idx="590">
                  <c:v>409.17699999999996</c:v>
                </c:pt>
                <c:pt idx="591">
                  <c:v>410.17700000000002</c:v>
                </c:pt>
                <c:pt idx="592">
                  <c:v>411.17599999999999</c:v>
                </c:pt>
                <c:pt idx="593">
                  <c:v>412.17600000000004</c:v>
                </c:pt>
                <c:pt idx="594">
                  <c:v>413.17599999999999</c:v>
                </c:pt>
                <c:pt idx="595">
                  <c:v>414.17599999999999</c:v>
                </c:pt>
                <c:pt idx="596">
                  <c:v>415.17599999999999</c:v>
                </c:pt>
                <c:pt idx="597">
                  <c:v>416.17599999999999</c:v>
                </c:pt>
                <c:pt idx="598">
                  <c:v>417.17599999999999</c:v>
                </c:pt>
                <c:pt idx="599">
                  <c:v>418.17599999999999</c:v>
                </c:pt>
                <c:pt idx="600">
                  <c:v>419.17600000000004</c:v>
                </c:pt>
                <c:pt idx="601">
                  <c:v>420.17599999999999</c:v>
                </c:pt>
                <c:pt idx="602">
                  <c:v>421.17599999999999</c:v>
                </c:pt>
                <c:pt idx="603">
                  <c:v>422.17599999999999</c:v>
                </c:pt>
                <c:pt idx="604">
                  <c:v>423.17599999999999</c:v>
                </c:pt>
                <c:pt idx="605">
                  <c:v>424.17600000000004</c:v>
                </c:pt>
                <c:pt idx="606">
                  <c:v>425.17599999999999</c:v>
                </c:pt>
                <c:pt idx="607">
                  <c:v>426.17600000000004</c:v>
                </c:pt>
                <c:pt idx="608">
                  <c:v>427.17599999999999</c:v>
                </c:pt>
                <c:pt idx="609">
                  <c:v>428.17599999999999</c:v>
                </c:pt>
                <c:pt idx="610">
                  <c:v>429.17599999999999</c:v>
                </c:pt>
                <c:pt idx="611">
                  <c:v>430.17599999999999</c:v>
                </c:pt>
                <c:pt idx="612">
                  <c:v>431.17600000000004</c:v>
                </c:pt>
                <c:pt idx="613">
                  <c:v>432.17599999999999</c:v>
                </c:pt>
                <c:pt idx="614">
                  <c:v>433.17599999999999</c:v>
                </c:pt>
                <c:pt idx="615">
                  <c:v>434.17599999999999</c:v>
                </c:pt>
                <c:pt idx="616">
                  <c:v>435.17599999999999</c:v>
                </c:pt>
                <c:pt idx="617">
                  <c:v>436.17599999999999</c:v>
                </c:pt>
                <c:pt idx="618">
                  <c:v>437.17599999999999</c:v>
                </c:pt>
                <c:pt idx="619">
                  <c:v>438.17600000000004</c:v>
                </c:pt>
                <c:pt idx="620">
                  <c:v>439.17599999999999</c:v>
                </c:pt>
                <c:pt idx="621">
                  <c:v>440.17599999999999</c:v>
                </c:pt>
                <c:pt idx="622">
                  <c:v>441.17599999999999</c:v>
                </c:pt>
                <c:pt idx="623">
                  <c:v>442.17599999999999</c:v>
                </c:pt>
                <c:pt idx="624">
                  <c:v>443.17600000000004</c:v>
                </c:pt>
                <c:pt idx="625">
                  <c:v>444.17599999999999</c:v>
                </c:pt>
                <c:pt idx="626">
                  <c:v>445.17599999999999</c:v>
                </c:pt>
                <c:pt idx="627">
                  <c:v>446.17599999999999</c:v>
                </c:pt>
                <c:pt idx="628">
                  <c:v>447.17599999999999</c:v>
                </c:pt>
                <c:pt idx="629">
                  <c:v>448.17599999999999</c:v>
                </c:pt>
                <c:pt idx="630">
                  <c:v>449.17599999999999</c:v>
                </c:pt>
                <c:pt idx="631">
                  <c:v>450.17600000000004</c:v>
                </c:pt>
                <c:pt idx="632">
                  <c:v>451.17599999999999</c:v>
                </c:pt>
                <c:pt idx="633">
                  <c:v>452.17599999999999</c:v>
                </c:pt>
                <c:pt idx="634">
                  <c:v>453.17599999999999</c:v>
                </c:pt>
                <c:pt idx="635">
                  <c:v>454.17599999999999</c:v>
                </c:pt>
                <c:pt idx="636">
                  <c:v>455.17600000000004</c:v>
                </c:pt>
                <c:pt idx="637">
                  <c:v>456.17599999999999</c:v>
                </c:pt>
                <c:pt idx="638">
                  <c:v>457.17600000000004</c:v>
                </c:pt>
                <c:pt idx="639">
                  <c:v>458.17599999999999</c:v>
                </c:pt>
                <c:pt idx="640">
                  <c:v>459.17599999999999</c:v>
                </c:pt>
                <c:pt idx="641">
                  <c:v>460.17599999999999</c:v>
                </c:pt>
                <c:pt idx="642">
                  <c:v>461.17599999999999</c:v>
                </c:pt>
                <c:pt idx="643">
                  <c:v>462.17600000000004</c:v>
                </c:pt>
                <c:pt idx="644">
                  <c:v>463.17599999999999</c:v>
                </c:pt>
                <c:pt idx="645">
                  <c:v>464.17599999999999</c:v>
                </c:pt>
                <c:pt idx="646">
                  <c:v>465.17599999999999</c:v>
                </c:pt>
                <c:pt idx="647">
                  <c:v>466.17599999999999</c:v>
                </c:pt>
                <c:pt idx="648">
                  <c:v>467.17599999999999</c:v>
                </c:pt>
                <c:pt idx="649">
                  <c:v>468.17599999999999</c:v>
                </c:pt>
                <c:pt idx="650">
                  <c:v>469.17600000000004</c:v>
                </c:pt>
                <c:pt idx="651">
                  <c:v>470.17599999999999</c:v>
                </c:pt>
                <c:pt idx="652">
                  <c:v>471.17599999999999</c:v>
                </c:pt>
                <c:pt idx="653">
                  <c:v>472.17599999999999</c:v>
                </c:pt>
                <c:pt idx="654">
                  <c:v>473.17599999999999</c:v>
                </c:pt>
                <c:pt idx="655">
                  <c:v>474.17600000000004</c:v>
                </c:pt>
                <c:pt idx="656">
                  <c:v>475.17599999999999</c:v>
                </c:pt>
                <c:pt idx="657">
                  <c:v>476.17599999999999</c:v>
                </c:pt>
                <c:pt idx="658">
                  <c:v>477.17600000000004</c:v>
                </c:pt>
                <c:pt idx="659">
                  <c:v>478.17599999999999</c:v>
                </c:pt>
                <c:pt idx="660">
                  <c:v>479.17599999999999</c:v>
                </c:pt>
                <c:pt idx="661">
                  <c:v>480.17600000000004</c:v>
                </c:pt>
                <c:pt idx="662">
                  <c:v>481.17600000000004</c:v>
                </c:pt>
                <c:pt idx="663">
                  <c:v>482.17599999999999</c:v>
                </c:pt>
                <c:pt idx="664">
                  <c:v>483.17599999999993</c:v>
                </c:pt>
                <c:pt idx="665">
                  <c:v>484.17600000000004</c:v>
                </c:pt>
                <c:pt idx="666">
                  <c:v>485.17599999999999</c:v>
                </c:pt>
                <c:pt idx="667">
                  <c:v>486.17599999999999</c:v>
                </c:pt>
                <c:pt idx="668">
                  <c:v>487.17600000000004</c:v>
                </c:pt>
                <c:pt idx="669">
                  <c:v>488.17600000000004</c:v>
                </c:pt>
                <c:pt idx="670">
                  <c:v>489.17599999999999</c:v>
                </c:pt>
                <c:pt idx="671">
                  <c:v>490.17599999999993</c:v>
                </c:pt>
                <c:pt idx="672">
                  <c:v>491.17600000000004</c:v>
                </c:pt>
                <c:pt idx="673">
                  <c:v>492.17599999999999</c:v>
                </c:pt>
                <c:pt idx="674">
                  <c:v>493.17599999999999</c:v>
                </c:pt>
                <c:pt idx="675">
                  <c:v>494.17600000000004</c:v>
                </c:pt>
                <c:pt idx="676">
                  <c:v>495.17599999999999</c:v>
                </c:pt>
                <c:pt idx="677">
                  <c:v>496.17599999999999</c:v>
                </c:pt>
                <c:pt idx="678">
                  <c:v>497.17599999999993</c:v>
                </c:pt>
                <c:pt idx="679">
                  <c:v>498.17600000000004</c:v>
                </c:pt>
                <c:pt idx="680">
                  <c:v>499.17599999999999</c:v>
                </c:pt>
                <c:pt idx="681">
                  <c:v>500.17599999999999</c:v>
                </c:pt>
                <c:pt idx="682">
                  <c:v>501.17600000000004</c:v>
                </c:pt>
                <c:pt idx="683">
                  <c:v>502.17599999999999</c:v>
                </c:pt>
                <c:pt idx="684">
                  <c:v>503.17599999999999</c:v>
                </c:pt>
                <c:pt idx="685">
                  <c:v>504.17599999999993</c:v>
                </c:pt>
                <c:pt idx="686">
                  <c:v>505.17600000000004</c:v>
                </c:pt>
                <c:pt idx="687">
                  <c:v>506.17599999999999</c:v>
                </c:pt>
                <c:pt idx="688">
                  <c:v>507.17599999999999</c:v>
                </c:pt>
                <c:pt idx="689">
                  <c:v>508.17500000000001</c:v>
                </c:pt>
                <c:pt idx="690">
                  <c:v>509.17499999999995</c:v>
                </c:pt>
                <c:pt idx="691">
                  <c:v>510.17499999999995</c:v>
                </c:pt>
                <c:pt idx="692">
                  <c:v>511.17500000000001</c:v>
                </c:pt>
                <c:pt idx="693">
                  <c:v>512.17499999999995</c:v>
                </c:pt>
                <c:pt idx="694">
                  <c:v>513.17499999999995</c:v>
                </c:pt>
                <c:pt idx="695">
                  <c:v>514.17500000000007</c:v>
                </c:pt>
                <c:pt idx="696">
                  <c:v>515.17499999999995</c:v>
                </c:pt>
                <c:pt idx="697">
                  <c:v>516.17499999999995</c:v>
                </c:pt>
                <c:pt idx="698">
                  <c:v>517.17500000000007</c:v>
                </c:pt>
                <c:pt idx="699">
                  <c:v>518.17500000000007</c:v>
                </c:pt>
                <c:pt idx="700">
                  <c:v>519.17499999999995</c:v>
                </c:pt>
                <c:pt idx="701">
                  <c:v>520.17499999999995</c:v>
                </c:pt>
                <c:pt idx="702">
                  <c:v>521.17500000000007</c:v>
                </c:pt>
                <c:pt idx="703">
                  <c:v>522.17499999999995</c:v>
                </c:pt>
                <c:pt idx="704">
                  <c:v>523.17499999999995</c:v>
                </c:pt>
                <c:pt idx="705">
                  <c:v>524.17500000000007</c:v>
                </c:pt>
                <c:pt idx="706">
                  <c:v>525.17500000000007</c:v>
                </c:pt>
                <c:pt idx="707">
                  <c:v>526.17499999999995</c:v>
                </c:pt>
                <c:pt idx="708">
                  <c:v>527.17499999999995</c:v>
                </c:pt>
                <c:pt idx="709">
                  <c:v>528.17500000000007</c:v>
                </c:pt>
                <c:pt idx="710">
                  <c:v>529.17499999999995</c:v>
                </c:pt>
                <c:pt idx="711">
                  <c:v>530.17499999999995</c:v>
                </c:pt>
                <c:pt idx="712">
                  <c:v>531.17500000000007</c:v>
                </c:pt>
                <c:pt idx="713">
                  <c:v>532.17500000000007</c:v>
                </c:pt>
                <c:pt idx="714">
                  <c:v>533.17499999999995</c:v>
                </c:pt>
                <c:pt idx="715">
                  <c:v>534.17499999999995</c:v>
                </c:pt>
                <c:pt idx="716">
                  <c:v>535.17500000000007</c:v>
                </c:pt>
                <c:pt idx="717">
                  <c:v>536.17499999999995</c:v>
                </c:pt>
                <c:pt idx="718">
                  <c:v>537.17499999999995</c:v>
                </c:pt>
                <c:pt idx="719">
                  <c:v>538.17500000000007</c:v>
                </c:pt>
                <c:pt idx="720">
                  <c:v>539.17499999999995</c:v>
                </c:pt>
                <c:pt idx="721">
                  <c:v>540.17499999999995</c:v>
                </c:pt>
                <c:pt idx="722">
                  <c:v>541.17499999999995</c:v>
                </c:pt>
                <c:pt idx="723">
                  <c:v>542.17500000000007</c:v>
                </c:pt>
                <c:pt idx="724">
                  <c:v>543.17499999999995</c:v>
                </c:pt>
                <c:pt idx="725">
                  <c:v>544.17499999999995</c:v>
                </c:pt>
                <c:pt idx="726">
                  <c:v>545.17500000000007</c:v>
                </c:pt>
                <c:pt idx="727">
                  <c:v>546.17499999999995</c:v>
                </c:pt>
                <c:pt idx="728">
                  <c:v>547.17499999999995</c:v>
                </c:pt>
                <c:pt idx="729">
                  <c:v>548.17500000000007</c:v>
                </c:pt>
                <c:pt idx="730">
                  <c:v>549.17500000000007</c:v>
                </c:pt>
                <c:pt idx="731">
                  <c:v>550.17499999999995</c:v>
                </c:pt>
                <c:pt idx="732">
                  <c:v>551.17499999999995</c:v>
                </c:pt>
                <c:pt idx="733">
                  <c:v>552.17500000000007</c:v>
                </c:pt>
                <c:pt idx="734">
                  <c:v>553.17499999999995</c:v>
                </c:pt>
                <c:pt idx="735">
                  <c:v>554.17499999999995</c:v>
                </c:pt>
                <c:pt idx="736">
                  <c:v>555.17500000000007</c:v>
                </c:pt>
                <c:pt idx="737">
                  <c:v>556.17500000000007</c:v>
                </c:pt>
                <c:pt idx="738">
                  <c:v>557.17499999999995</c:v>
                </c:pt>
                <c:pt idx="739">
                  <c:v>558.17499999999995</c:v>
                </c:pt>
                <c:pt idx="740">
                  <c:v>559.17500000000007</c:v>
                </c:pt>
                <c:pt idx="741">
                  <c:v>560.17499999999995</c:v>
                </c:pt>
                <c:pt idx="742">
                  <c:v>561.17499999999995</c:v>
                </c:pt>
                <c:pt idx="743">
                  <c:v>562.17500000000007</c:v>
                </c:pt>
                <c:pt idx="744">
                  <c:v>563.17500000000007</c:v>
                </c:pt>
                <c:pt idx="745">
                  <c:v>564.17499999999995</c:v>
                </c:pt>
                <c:pt idx="746">
                  <c:v>565.17499999999995</c:v>
                </c:pt>
                <c:pt idx="747">
                  <c:v>566.17500000000007</c:v>
                </c:pt>
                <c:pt idx="748">
                  <c:v>567.17499999999995</c:v>
                </c:pt>
                <c:pt idx="749">
                  <c:v>568.17499999999995</c:v>
                </c:pt>
                <c:pt idx="750">
                  <c:v>569.17500000000007</c:v>
                </c:pt>
                <c:pt idx="751">
                  <c:v>570.17499999999995</c:v>
                </c:pt>
                <c:pt idx="752">
                  <c:v>571.17499999999995</c:v>
                </c:pt>
                <c:pt idx="753">
                  <c:v>572.17500000000007</c:v>
                </c:pt>
                <c:pt idx="754">
                  <c:v>573.17500000000007</c:v>
                </c:pt>
                <c:pt idx="755">
                  <c:v>574.17499999999995</c:v>
                </c:pt>
                <c:pt idx="756">
                  <c:v>575.17499999999995</c:v>
                </c:pt>
                <c:pt idx="757">
                  <c:v>576.17500000000007</c:v>
                </c:pt>
                <c:pt idx="758">
                  <c:v>577.17499999999995</c:v>
                </c:pt>
                <c:pt idx="759">
                  <c:v>578.17499999999995</c:v>
                </c:pt>
                <c:pt idx="760">
                  <c:v>579.17500000000007</c:v>
                </c:pt>
                <c:pt idx="761">
                  <c:v>580.17500000000007</c:v>
                </c:pt>
                <c:pt idx="762">
                  <c:v>581.17499999999995</c:v>
                </c:pt>
                <c:pt idx="763">
                  <c:v>582.17499999999995</c:v>
                </c:pt>
                <c:pt idx="764">
                  <c:v>583.17500000000007</c:v>
                </c:pt>
                <c:pt idx="765">
                  <c:v>584.17499999999995</c:v>
                </c:pt>
                <c:pt idx="766">
                  <c:v>585.17499999999995</c:v>
                </c:pt>
                <c:pt idx="767">
                  <c:v>586.17500000000007</c:v>
                </c:pt>
                <c:pt idx="768">
                  <c:v>587.17500000000007</c:v>
                </c:pt>
                <c:pt idx="769">
                  <c:v>588.17499999999995</c:v>
                </c:pt>
                <c:pt idx="770">
                  <c:v>589.17499999999995</c:v>
                </c:pt>
                <c:pt idx="771">
                  <c:v>590.17500000000007</c:v>
                </c:pt>
                <c:pt idx="772">
                  <c:v>591.17499999999995</c:v>
                </c:pt>
                <c:pt idx="773">
                  <c:v>592.17499999999995</c:v>
                </c:pt>
                <c:pt idx="774">
                  <c:v>593.17500000000007</c:v>
                </c:pt>
                <c:pt idx="775">
                  <c:v>594.17500000000007</c:v>
                </c:pt>
                <c:pt idx="776">
                  <c:v>595.17499999999995</c:v>
                </c:pt>
                <c:pt idx="777">
                  <c:v>596.17499999999995</c:v>
                </c:pt>
                <c:pt idx="778">
                  <c:v>597.17500000000007</c:v>
                </c:pt>
                <c:pt idx="779">
                  <c:v>598.17499999999995</c:v>
                </c:pt>
                <c:pt idx="780">
                  <c:v>599.17499999999995</c:v>
                </c:pt>
                <c:pt idx="781">
                  <c:v>600.17500000000007</c:v>
                </c:pt>
                <c:pt idx="782">
                  <c:v>601.17499999999995</c:v>
                </c:pt>
                <c:pt idx="783">
                  <c:v>602.17399999999998</c:v>
                </c:pt>
                <c:pt idx="784">
                  <c:v>603.17399999999998</c:v>
                </c:pt>
                <c:pt idx="785">
                  <c:v>604.17399999999998</c:v>
                </c:pt>
                <c:pt idx="786">
                  <c:v>605.17399999999998</c:v>
                </c:pt>
                <c:pt idx="787">
                  <c:v>606.17400000000009</c:v>
                </c:pt>
                <c:pt idx="788">
                  <c:v>607.17399999999998</c:v>
                </c:pt>
                <c:pt idx="789">
                  <c:v>608.17399999999998</c:v>
                </c:pt>
                <c:pt idx="790">
                  <c:v>609.17400000000009</c:v>
                </c:pt>
                <c:pt idx="791">
                  <c:v>610.17399999999998</c:v>
                </c:pt>
                <c:pt idx="792">
                  <c:v>611.17399999999998</c:v>
                </c:pt>
                <c:pt idx="793">
                  <c:v>612.17399999999998</c:v>
                </c:pt>
                <c:pt idx="794">
                  <c:v>613.17400000000009</c:v>
                </c:pt>
                <c:pt idx="795">
                  <c:v>614.17399999999998</c:v>
                </c:pt>
                <c:pt idx="796">
                  <c:v>615.17399999999998</c:v>
                </c:pt>
                <c:pt idx="797">
                  <c:v>616.17400000000009</c:v>
                </c:pt>
                <c:pt idx="798">
                  <c:v>617.17399999999998</c:v>
                </c:pt>
                <c:pt idx="799">
                  <c:v>618.17399999999998</c:v>
                </c:pt>
                <c:pt idx="800">
                  <c:v>619.17399999999998</c:v>
                </c:pt>
                <c:pt idx="801">
                  <c:v>620.17399999999998</c:v>
                </c:pt>
                <c:pt idx="802">
                  <c:v>621.17399999999998</c:v>
                </c:pt>
                <c:pt idx="803">
                  <c:v>622.17399999999998</c:v>
                </c:pt>
                <c:pt idx="804">
                  <c:v>623.17400000000009</c:v>
                </c:pt>
                <c:pt idx="805">
                  <c:v>624.17399999999998</c:v>
                </c:pt>
                <c:pt idx="806">
                  <c:v>625.17399999999998</c:v>
                </c:pt>
                <c:pt idx="807">
                  <c:v>626.17399999999998</c:v>
                </c:pt>
                <c:pt idx="808">
                  <c:v>627.17399999999998</c:v>
                </c:pt>
                <c:pt idx="809">
                  <c:v>628.17399999999998</c:v>
                </c:pt>
                <c:pt idx="810">
                  <c:v>629.17399999999998</c:v>
                </c:pt>
                <c:pt idx="811">
                  <c:v>630.17400000000009</c:v>
                </c:pt>
                <c:pt idx="812">
                  <c:v>631.17399999999998</c:v>
                </c:pt>
                <c:pt idx="813">
                  <c:v>632.17399999999998</c:v>
                </c:pt>
                <c:pt idx="814">
                  <c:v>633.17399999999998</c:v>
                </c:pt>
                <c:pt idx="815">
                  <c:v>634.17399999999998</c:v>
                </c:pt>
                <c:pt idx="816">
                  <c:v>635.17399999999998</c:v>
                </c:pt>
                <c:pt idx="817">
                  <c:v>636.17399999999998</c:v>
                </c:pt>
                <c:pt idx="818">
                  <c:v>637.17400000000009</c:v>
                </c:pt>
                <c:pt idx="819">
                  <c:v>638.17399999999998</c:v>
                </c:pt>
                <c:pt idx="820">
                  <c:v>639.17399999999998</c:v>
                </c:pt>
                <c:pt idx="821">
                  <c:v>640.17400000000009</c:v>
                </c:pt>
                <c:pt idx="822">
                  <c:v>641.17399999999998</c:v>
                </c:pt>
                <c:pt idx="823">
                  <c:v>642.17399999999998</c:v>
                </c:pt>
                <c:pt idx="824">
                  <c:v>643.17399999999998</c:v>
                </c:pt>
                <c:pt idx="825">
                  <c:v>644.17399999999998</c:v>
                </c:pt>
                <c:pt idx="826">
                  <c:v>645.17399999999998</c:v>
                </c:pt>
                <c:pt idx="827">
                  <c:v>646.17399999999998</c:v>
                </c:pt>
                <c:pt idx="828">
                  <c:v>647.17400000000009</c:v>
                </c:pt>
                <c:pt idx="829">
                  <c:v>648.17399999999998</c:v>
                </c:pt>
                <c:pt idx="830">
                  <c:v>649.17399999999998</c:v>
                </c:pt>
                <c:pt idx="831">
                  <c:v>650.17399999999998</c:v>
                </c:pt>
                <c:pt idx="832">
                  <c:v>651.17399999999998</c:v>
                </c:pt>
                <c:pt idx="833">
                  <c:v>652.17399999999998</c:v>
                </c:pt>
                <c:pt idx="834">
                  <c:v>653.17399999999998</c:v>
                </c:pt>
                <c:pt idx="835">
                  <c:v>654.17400000000009</c:v>
                </c:pt>
                <c:pt idx="836">
                  <c:v>655.17399999999998</c:v>
                </c:pt>
                <c:pt idx="837">
                  <c:v>656.17399999999998</c:v>
                </c:pt>
                <c:pt idx="838">
                  <c:v>657.17399999999998</c:v>
                </c:pt>
                <c:pt idx="839">
                  <c:v>658.17399999999998</c:v>
                </c:pt>
                <c:pt idx="840">
                  <c:v>659.17399999999998</c:v>
                </c:pt>
                <c:pt idx="841">
                  <c:v>660.17399999999998</c:v>
                </c:pt>
                <c:pt idx="842">
                  <c:v>661.17400000000009</c:v>
                </c:pt>
                <c:pt idx="843">
                  <c:v>662.17399999999998</c:v>
                </c:pt>
                <c:pt idx="844">
                  <c:v>663.17399999999998</c:v>
                </c:pt>
                <c:pt idx="845">
                  <c:v>664.17399999999998</c:v>
                </c:pt>
                <c:pt idx="846">
                  <c:v>665.17399999999998</c:v>
                </c:pt>
                <c:pt idx="847">
                  <c:v>666.17399999999998</c:v>
                </c:pt>
                <c:pt idx="848">
                  <c:v>667.17399999999998</c:v>
                </c:pt>
                <c:pt idx="849">
                  <c:v>668.17400000000009</c:v>
                </c:pt>
                <c:pt idx="850">
                  <c:v>669.17399999999998</c:v>
                </c:pt>
                <c:pt idx="851">
                  <c:v>670.17399999999998</c:v>
                </c:pt>
                <c:pt idx="852">
                  <c:v>671.17400000000009</c:v>
                </c:pt>
                <c:pt idx="853">
                  <c:v>672.17399999999998</c:v>
                </c:pt>
                <c:pt idx="854">
                  <c:v>673.17399999999998</c:v>
                </c:pt>
                <c:pt idx="855">
                  <c:v>674.17399999999998</c:v>
                </c:pt>
                <c:pt idx="856">
                  <c:v>675.17399999999998</c:v>
                </c:pt>
                <c:pt idx="857">
                  <c:v>676.17399999999998</c:v>
                </c:pt>
                <c:pt idx="858">
                  <c:v>677.17399999999998</c:v>
                </c:pt>
                <c:pt idx="859">
                  <c:v>678.17400000000009</c:v>
                </c:pt>
                <c:pt idx="860">
                  <c:v>679.17399999999998</c:v>
                </c:pt>
                <c:pt idx="861">
                  <c:v>680.17399999999998</c:v>
                </c:pt>
                <c:pt idx="862">
                  <c:v>681.17399999999998</c:v>
                </c:pt>
                <c:pt idx="863">
                  <c:v>682.17399999999998</c:v>
                </c:pt>
                <c:pt idx="864">
                  <c:v>683.17399999999998</c:v>
                </c:pt>
                <c:pt idx="865">
                  <c:v>684.17399999999998</c:v>
                </c:pt>
                <c:pt idx="866">
                  <c:v>685.17400000000009</c:v>
                </c:pt>
                <c:pt idx="867">
                  <c:v>686.17399999999998</c:v>
                </c:pt>
                <c:pt idx="868">
                  <c:v>687.17399999999998</c:v>
                </c:pt>
                <c:pt idx="869">
                  <c:v>688.17399999999998</c:v>
                </c:pt>
                <c:pt idx="870">
                  <c:v>689.17399999999998</c:v>
                </c:pt>
                <c:pt idx="871">
                  <c:v>690.17399999999998</c:v>
                </c:pt>
                <c:pt idx="872">
                  <c:v>691.17399999999998</c:v>
                </c:pt>
                <c:pt idx="873">
                  <c:v>692.17400000000009</c:v>
                </c:pt>
                <c:pt idx="874">
                  <c:v>693.17399999999998</c:v>
                </c:pt>
                <c:pt idx="875">
                  <c:v>694.17399999999998</c:v>
                </c:pt>
                <c:pt idx="876">
                  <c:v>695.17399999999998</c:v>
                </c:pt>
                <c:pt idx="877">
                  <c:v>696.17399999999998</c:v>
                </c:pt>
                <c:pt idx="878">
                  <c:v>697.173</c:v>
                </c:pt>
                <c:pt idx="879">
                  <c:v>698.173</c:v>
                </c:pt>
                <c:pt idx="880">
                  <c:v>699.173</c:v>
                </c:pt>
                <c:pt idx="881">
                  <c:v>700.173</c:v>
                </c:pt>
                <c:pt idx="882">
                  <c:v>701.173</c:v>
                </c:pt>
                <c:pt idx="883">
                  <c:v>702.173</c:v>
                </c:pt>
                <c:pt idx="884">
                  <c:v>703.173</c:v>
                </c:pt>
                <c:pt idx="885">
                  <c:v>704.173</c:v>
                </c:pt>
                <c:pt idx="886">
                  <c:v>705.173</c:v>
                </c:pt>
                <c:pt idx="887">
                  <c:v>706.173</c:v>
                </c:pt>
                <c:pt idx="888">
                  <c:v>707.173</c:v>
                </c:pt>
                <c:pt idx="889">
                  <c:v>708.173</c:v>
                </c:pt>
                <c:pt idx="890">
                  <c:v>709.173</c:v>
                </c:pt>
                <c:pt idx="891">
                  <c:v>710.173</c:v>
                </c:pt>
                <c:pt idx="892">
                  <c:v>711.173</c:v>
                </c:pt>
                <c:pt idx="893">
                  <c:v>712.173</c:v>
                </c:pt>
                <c:pt idx="894">
                  <c:v>713.173</c:v>
                </c:pt>
                <c:pt idx="895">
                  <c:v>714.173</c:v>
                </c:pt>
                <c:pt idx="896">
                  <c:v>715.173</c:v>
                </c:pt>
                <c:pt idx="897">
                  <c:v>716.173</c:v>
                </c:pt>
                <c:pt idx="898">
                  <c:v>717.173</c:v>
                </c:pt>
                <c:pt idx="899">
                  <c:v>718.173</c:v>
                </c:pt>
                <c:pt idx="900">
                  <c:v>719.173</c:v>
                </c:pt>
                <c:pt idx="901">
                  <c:v>720.173</c:v>
                </c:pt>
                <c:pt idx="902">
                  <c:v>721.173</c:v>
                </c:pt>
                <c:pt idx="903">
                  <c:v>722.173</c:v>
                </c:pt>
                <c:pt idx="904">
                  <c:v>723.173</c:v>
                </c:pt>
                <c:pt idx="905">
                  <c:v>724.173</c:v>
                </c:pt>
                <c:pt idx="906">
                  <c:v>725.173</c:v>
                </c:pt>
                <c:pt idx="907">
                  <c:v>726.173</c:v>
                </c:pt>
                <c:pt idx="908">
                  <c:v>727.173</c:v>
                </c:pt>
                <c:pt idx="909">
                  <c:v>728.173</c:v>
                </c:pt>
                <c:pt idx="910">
                  <c:v>729.173</c:v>
                </c:pt>
                <c:pt idx="911">
                  <c:v>730.173</c:v>
                </c:pt>
                <c:pt idx="912">
                  <c:v>731.173</c:v>
                </c:pt>
                <c:pt idx="913">
                  <c:v>732.173</c:v>
                </c:pt>
                <c:pt idx="914">
                  <c:v>733.173</c:v>
                </c:pt>
                <c:pt idx="915">
                  <c:v>734.173</c:v>
                </c:pt>
                <c:pt idx="916">
                  <c:v>735.173</c:v>
                </c:pt>
                <c:pt idx="917">
                  <c:v>736.173</c:v>
                </c:pt>
                <c:pt idx="918">
                  <c:v>737.173</c:v>
                </c:pt>
                <c:pt idx="919">
                  <c:v>738.173</c:v>
                </c:pt>
                <c:pt idx="920">
                  <c:v>739.173</c:v>
                </c:pt>
                <c:pt idx="921">
                  <c:v>740.173</c:v>
                </c:pt>
                <c:pt idx="922">
                  <c:v>741.173</c:v>
                </c:pt>
                <c:pt idx="923">
                  <c:v>742.173</c:v>
                </c:pt>
                <c:pt idx="924">
                  <c:v>743.173</c:v>
                </c:pt>
                <c:pt idx="925">
                  <c:v>744.173</c:v>
                </c:pt>
                <c:pt idx="926">
                  <c:v>745.173</c:v>
                </c:pt>
                <c:pt idx="927">
                  <c:v>746.173</c:v>
                </c:pt>
                <c:pt idx="928">
                  <c:v>747.173</c:v>
                </c:pt>
                <c:pt idx="929">
                  <c:v>748.173</c:v>
                </c:pt>
                <c:pt idx="930">
                  <c:v>749.173</c:v>
                </c:pt>
                <c:pt idx="931">
                  <c:v>750.173</c:v>
                </c:pt>
                <c:pt idx="932">
                  <c:v>751.173</c:v>
                </c:pt>
                <c:pt idx="933">
                  <c:v>752.173</c:v>
                </c:pt>
                <c:pt idx="934">
                  <c:v>753.173</c:v>
                </c:pt>
                <c:pt idx="935">
                  <c:v>754.173</c:v>
                </c:pt>
                <c:pt idx="936">
                  <c:v>755.173</c:v>
                </c:pt>
                <c:pt idx="937">
                  <c:v>756.173</c:v>
                </c:pt>
                <c:pt idx="938">
                  <c:v>757.173</c:v>
                </c:pt>
                <c:pt idx="939">
                  <c:v>758.173</c:v>
                </c:pt>
                <c:pt idx="940">
                  <c:v>759.173</c:v>
                </c:pt>
                <c:pt idx="941">
                  <c:v>760.173</c:v>
                </c:pt>
                <c:pt idx="942">
                  <c:v>761.173</c:v>
                </c:pt>
                <c:pt idx="943">
                  <c:v>762.173</c:v>
                </c:pt>
                <c:pt idx="944">
                  <c:v>763.173</c:v>
                </c:pt>
                <c:pt idx="945">
                  <c:v>764.173</c:v>
                </c:pt>
                <c:pt idx="946">
                  <c:v>765.173</c:v>
                </c:pt>
                <c:pt idx="947">
                  <c:v>766.173</c:v>
                </c:pt>
                <c:pt idx="948">
                  <c:v>767.173</c:v>
                </c:pt>
                <c:pt idx="949">
                  <c:v>768.173</c:v>
                </c:pt>
                <c:pt idx="950">
                  <c:v>769.173</c:v>
                </c:pt>
                <c:pt idx="951">
                  <c:v>770.173</c:v>
                </c:pt>
                <c:pt idx="952">
                  <c:v>771.173</c:v>
                </c:pt>
                <c:pt idx="953">
                  <c:v>772.173</c:v>
                </c:pt>
                <c:pt idx="954">
                  <c:v>773.173</c:v>
                </c:pt>
                <c:pt idx="955">
                  <c:v>774.173</c:v>
                </c:pt>
                <c:pt idx="956">
                  <c:v>775.173</c:v>
                </c:pt>
                <c:pt idx="957">
                  <c:v>776.173</c:v>
                </c:pt>
                <c:pt idx="958">
                  <c:v>777.173</c:v>
                </c:pt>
                <c:pt idx="959">
                  <c:v>778.173</c:v>
                </c:pt>
                <c:pt idx="960">
                  <c:v>779.173</c:v>
                </c:pt>
                <c:pt idx="961">
                  <c:v>780.173</c:v>
                </c:pt>
                <c:pt idx="962">
                  <c:v>781.173</c:v>
                </c:pt>
                <c:pt idx="963">
                  <c:v>782.173</c:v>
                </c:pt>
                <c:pt idx="964">
                  <c:v>783.173</c:v>
                </c:pt>
                <c:pt idx="965">
                  <c:v>784.173</c:v>
                </c:pt>
                <c:pt idx="966">
                  <c:v>785.173</c:v>
                </c:pt>
                <c:pt idx="967">
                  <c:v>786.173</c:v>
                </c:pt>
                <c:pt idx="968">
                  <c:v>787.173</c:v>
                </c:pt>
                <c:pt idx="969">
                  <c:v>788.173</c:v>
                </c:pt>
                <c:pt idx="970">
                  <c:v>789.173</c:v>
                </c:pt>
                <c:pt idx="971">
                  <c:v>790.173</c:v>
                </c:pt>
                <c:pt idx="972">
                  <c:v>791.173</c:v>
                </c:pt>
                <c:pt idx="973">
                  <c:v>792.17200000000003</c:v>
                </c:pt>
                <c:pt idx="974">
                  <c:v>793.17199999999991</c:v>
                </c:pt>
                <c:pt idx="975">
                  <c:v>794.17200000000003</c:v>
                </c:pt>
                <c:pt idx="976">
                  <c:v>795.17200000000003</c:v>
                </c:pt>
                <c:pt idx="977">
                  <c:v>796.17199999999991</c:v>
                </c:pt>
                <c:pt idx="978">
                  <c:v>797.17200000000003</c:v>
                </c:pt>
                <c:pt idx="979">
                  <c:v>798.17200000000003</c:v>
                </c:pt>
                <c:pt idx="980">
                  <c:v>799.17200000000003</c:v>
                </c:pt>
                <c:pt idx="981">
                  <c:v>800.17200000000003</c:v>
                </c:pt>
                <c:pt idx="982">
                  <c:v>801.17200000000003</c:v>
                </c:pt>
                <c:pt idx="983">
                  <c:v>802.17200000000003</c:v>
                </c:pt>
                <c:pt idx="984">
                  <c:v>803.17199999999991</c:v>
                </c:pt>
                <c:pt idx="985">
                  <c:v>804.17200000000003</c:v>
                </c:pt>
                <c:pt idx="986">
                  <c:v>805.17200000000003</c:v>
                </c:pt>
                <c:pt idx="987">
                  <c:v>806.17200000000003</c:v>
                </c:pt>
                <c:pt idx="988">
                  <c:v>807.17200000000003</c:v>
                </c:pt>
                <c:pt idx="989">
                  <c:v>808.17200000000003</c:v>
                </c:pt>
                <c:pt idx="990">
                  <c:v>809.17200000000003</c:v>
                </c:pt>
                <c:pt idx="991">
                  <c:v>810.17199999999991</c:v>
                </c:pt>
                <c:pt idx="992">
                  <c:v>811.17200000000003</c:v>
                </c:pt>
                <c:pt idx="993">
                  <c:v>812.17200000000003</c:v>
                </c:pt>
                <c:pt idx="994">
                  <c:v>813.17200000000003</c:v>
                </c:pt>
                <c:pt idx="995">
                  <c:v>814.17200000000003</c:v>
                </c:pt>
                <c:pt idx="996">
                  <c:v>815.17200000000003</c:v>
                </c:pt>
                <c:pt idx="997">
                  <c:v>816.17200000000003</c:v>
                </c:pt>
                <c:pt idx="998">
                  <c:v>817.17199999999991</c:v>
                </c:pt>
              </c:numCache>
            </c:numRef>
          </c:xVal>
          <c:yVal>
            <c:numRef>
              <c:f>'Voltage Wfms Data'!$E$5:$E$1003</c:f>
              <c:numCache>
                <c:formatCode>General</c:formatCode>
                <c:ptCount val="999"/>
                <c:pt idx="0">
                  <c:v>-0.56354439999999995</c:v>
                </c:pt>
                <c:pt idx="1">
                  <c:v>-0.75130609999999998</c:v>
                </c:pt>
                <c:pt idx="2">
                  <c:v>-0.3515779</c:v>
                </c:pt>
                <c:pt idx="3">
                  <c:v>-5.6241470000000002E-2</c:v>
                </c:pt>
                <c:pt idx="4">
                  <c:v>-0.876027</c:v>
                </c:pt>
                <c:pt idx="5">
                  <c:v>-1.7096690000000001</c:v>
                </c:pt>
                <c:pt idx="6">
                  <c:v>-1.1709670000000001</c:v>
                </c:pt>
                <c:pt idx="7">
                  <c:v>5.8684359999999998E-2</c:v>
                </c:pt>
                <c:pt idx="8">
                  <c:v>0.76261659999999998</c:v>
                </c:pt>
                <c:pt idx="9">
                  <c:v>0.70237430000000001</c:v>
                </c:pt>
                <c:pt idx="10">
                  <c:v>0.85403899999999999</c:v>
                </c:pt>
                <c:pt idx="11">
                  <c:v>1.323156</c:v>
                </c:pt>
                <c:pt idx="12">
                  <c:v>0.79014680000000004</c:v>
                </c:pt>
                <c:pt idx="13">
                  <c:v>-0.1087909</c:v>
                </c:pt>
                <c:pt idx="14">
                  <c:v>-0.56313150000000001</c:v>
                </c:pt>
                <c:pt idx="15">
                  <c:v>-1.0764750000000001</c:v>
                </c:pt>
                <c:pt idx="16">
                  <c:v>-1.521315</c:v>
                </c:pt>
                <c:pt idx="17">
                  <c:v>-1.3703449999999999</c:v>
                </c:pt>
                <c:pt idx="18">
                  <c:v>-0.23228270000000001</c:v>
                </c:pt>
                <c:pt idx="19">
                  <c:v>1.162415</c:v>
                </c:pt>
                <c:pt idx="20">
                  <c:v>1.4926779999999999</c:v>
                </c:pt>
                <c:pt idx="21">
                  <c:v>0.64427970000000001</c:v>
                </c:pt>
                <c:pt idx="22">
                  <c:v>0.11871950000000001</c:v>
                </c:pt>
                <c:pt idx="23">
                  <c:v>0.86195120000000003</c:v>
                </c:pt>
                <c:pt idx="24">
                  <c:v>1.882579</c:v>
                </c:pt>
                <c:pt idx="25">
                  <c:v>2.2778800000000001</c:v>
                </c:pt>
                <c:pt idx="26">
                  <c:v>1.9306369999999999</c:v>
                </c:pt>
                <c:pt idx="27">
                  <c:v>1.3229740000000001</c:v>
                </c:pt>
                <c:pt idx="28">
                  <c:v>0.84392080000000003</c:v>
                </c:pt>
                <c:pt idx="29">
                  <c:v>0.84172809999999998</c:v>
                </c:pt>
                <c:pt idx="30">
                  <c:v>1.600468</c:v>
                </c:pt>
                <c:pt idx="31">
                  <c:v>1.744794</c:v>
                </c:pt>
                <c:pt idx="32">
                  <c:v>0.93861499999999998</c:v>
                </c:pt>
                <c:pt idx="33">
                  <c:v>0.24169640000000001</c:v>
                </c:pt>
                <c:pt idx="34">
                  <c:v>-0.26023309999999999</c:v>
                </c:pt>
                <c:pt idx="35">
                  <c:v>-0.57106489999999999</c:v>
                </c:pt>
                <c:pt idx="36">
                  <c:v>-0.82644220000000002</c:v>
                </c:pt>
                <c:pt idx="37">
                  <c:v>-0.63680910000000002</c:v>
                </c:pt>
                <c:pt idx="38">
                  <c:v>0.1445659</c:v>
                </c:pt>
                <c:pt idx="39">
                  <c:v>0.4015397</c:v>
                </c:pt>
                <c:pt idx="40">
                  <c:v>-0.2291919</c:v>
                </c:pt>
                <c:pt idx="41">
                  <c:v>-0.99155260000000001</c:v>
                </c:pt>
                <c:pt idx="42">
                  <c:v>-1.4704410000000001</c:v>
                </c:pt>
                <c:pt idx="43">
                  <c:v>-2.0678239999999999</c:v>
                </c:pt>
                <c:pt idx="44">
                  <c:v>-1.949311</c:v>
                </c:pt>
                <c:pt idx="45">
                  <c:v>-0.47136319999999998</c:v>
                </c:pt>
                <c:pt idx="46">
                  <c:v>0.25881660000000001</c:v>
                </c:pt>
                <c:pt idx="47">
                  <c:v>-0.23189870000000001</c:v>
                </c:pt>
                <c:pt idx="48">
                  <c:v>-0.20515340000000001</c:v>
                </c:pt>
                <c:pt idx="49">
                  <c:v>0.11895509999999999</c:v>
                </c:pt>
                <c:pt idx="50">
                  <c:v>-6.5982390000000002E-2</c:v>
                </c:pt>
                <c:pt idx="51">
                  <c:v>-0.59007279999999995</c:v>
                </c:pt>
                <c:pt idx="52">
                  <c:v>-1.3716250000000001</c:v>
                </c:pt>
                <c:pt idx="53">
                  <c:v>-1.784729</c:v>
                </c:pt>
                <c:pt idx="54">
                  <c:v>-1.4248909999999999</c:v>
                </c:pt>
                <c:pt idx="55">
                  <c:v>-0.66025429999999996</c:v>
                </c:pt>
                <c:pt idx="56">
                  <c:v>0.18899579999999999</c:v>
                </c:pt>
                <c:pt idx="57">
                  <c:v>-0.16785810000000001</c:v>
                </c:pt>
                <c:pt idx="58">
                  <c:v>-1.0358050000000001</c:v>
                </c:pt>
                <c:pt idx="59">
                  <c:v>-0.30573299999999998</c:v>
                </c:pt>
                <c:pt idx="60">
                  <c:v>0.22481319999999999</c:v>
                </c:pt>
                <c:pt idx="61">
                  <c:v>-1.1432720000000001</c:v>
                </c:pt>
                <c:pt idx="62">
                  <c:v>-2.1429459999999998</c:v>
                </c:pt>
                <c:pt idx="63">
                  <c:v>-0.73463409999999996</c:v>
                </c:pt>
                <c:pt idx="64">
                  <c:v>0.85763239999999996</c:v>
                </c:pt>
                <c:pt idx="65">
                  <c:v>-0.21609390000000001</c:v>
                </c:pt>
                <c:pt idx="66">
                  <c:v>-1.4677480000000001</c:v>
                </c:pt>
                <c:pt idx="67">
                  <c:v>-0.62884899999999999</c:v>
                </c:pt>
                <c:pt idx="68">
                  <c:v>-0.19915869999999999</c:v>
                </c:pt>
                <c:pt idx="69">
                  <c:v>-0.77794870000000005</c:v>
                </c:pt>
                <c:pt idx="70">
                  <c:v>-0.65607910000000003</c:v>
                </c:pt>
                <c:pt idx="71">
                  <c:v>-0.2697678</c:v>
                </c:pt>
                <c:pt idx="72">
                  <c:v>-0.64377039999999996</c:v>
                </c:pt>
                <c:pt idx="73">
                  <c:v>-1.1382369999999999</c:v>
                </c:pt>
                <c:pt idx="74">
                  <c:v>-0.44471460000000002</c:v>
                </c:pt>
                <c:pt idx="75">
                  <c:v>0.59798750000000001</c:v>
                </c:pt>
                <c:pt idx="76">
                  <c:v>-0.2211245</c:v>
                </c:pt>
                <c:pt idx="77">
                  <c:v>-1.890971</c:v>
                </c:pt>
                <c:pt idx="78">
                  <c:v>-1.6098840000000001</c:v>
                </c:pt>
                <c:pt idx="79">
                  <c:v>2.0963530000000001E-2</c:v>
                </c:pt>
                <c:pt idx="80">
                  <c:v>0.67277120000000001</c:v>
                </c:pt>
                <c:pt idx="81">
                  <c:v>-1.0629E-2</c:v>
                </c:pt>
                <c:pt idx="82">
                  <c:v>-0.73019849999999997</c:v>
                </c:pt>
                <c:pt idx="83">
                  <c:v>-0.58249799999999996</c:v>
                </c:pt>
                <c:pt idx="84">
                  <c:v>0.1460736</c:v>
                </c:pt>
                <c:pt idx="85">
                  <c:v>0.96073830000000005</c:v>
                </c:pt>
                <c:pt idx="86">
                  <c:v>0.96509129999999999</c:v>
                </c:pt>
                <c:pt idx="87">
                  <c:v>0.30971100000000001</c:v>
                </c:pt>
                <c:pt idx="88">
                  <c:v>0.40502129999999997</c:v>
                </c:pt>
                <c:pt idx="89">
                  <c:v>0.28285460000000001</c:v>
                </c:pt>
                <c:pt idx="90">
                  <c:v>-1.0305550000000001</c:v>
                </c:pt>
                <c:pt idx="91">
                  <c:v>-1.315774</c:v>
                </c:pt>
                <c:pt idx="92">
                  <c:v>-0.17265159999999999</c:v>
                </c:pt>
                <c:pt idx="93">
                  <c:v>-0.4165507</c:v>
                </c:pt>
                <c:pt idx="94">
                  <c:v>-1.6123670000000001</c:v>
                </c:pt>
                <c:pt idx="95">
                  <c:v>-1.683357</c:v>
                </c:pt>
                <c:pt idx="96">
                  <c:v>-1.3723179999999999</c:v>
                </c:pt>
                <c:pt idx="97">
                  <c:v>-0.41031250000000002</c:v>
                </c:pt>
                <c:pt idx="98">
                  <c:v>0.91222320000000001</c:v>
                </c:pt>
                <c:pt idx="99">
                  <c:v>0.65414430000000001</c:v>
                </c:pt>
                <c:pt idx="100">
                  <c:v>-0.265652</c:v>
                </c:pt>
                <c:pt idx="101">
                  <c:v>-0.29012789999999999</c:v>
                </c:pt>
                <c:pt idx="102">
                  <c:v>-8.9610540000000002E-2</c:v>
                </c:pt>
                <c:pt idx="103">
                  <c:v>-0.22517029999999999</c:v>
                </c:pt>
                <c:pt idx="104">
                  <c:v>0.50867370000000001</c:v>
                </c:pt>
                <c:pt idx="105">
                  <c:v>1.5771109999999999</c:v>
                </c:pt>
                <c:pt idx="106">
                  <c:v>1.1316740000000001</c:v>
                </c:pt>
                <c:pt idx="107">
                  <c:v>-7.9507099999999997E-2</c:v>
                </c:pt>
                <c:pt idx="108">
                  <c:v>-0.96157619999999999</c:v>
                </c:pt>
                <c:pt idx="109">
                  <c:v>-0.97132940000000001</c:v>
                </c:pt>
                <c:pt idx="110">
                  <c:v>0.3824708</c:v>
                </c:pt>
                <c:pt idx="111">
                  <c:v>1.7361120000000001</c:v>
                </c:pt>
                <c:pt idx="112">
                  <c:v>1.0414779999999999</c:v>
                </c:pt>
                <c:pt idx="113">
                  <c:v>-0.41301120000000002</c:v>
                </c:pt>
                <c:pt idx="114">
                  <c:v>-0.4085318</c:v>
                </c:pt>
                <c:pt idx="115">
                  <c:v>3.6513240000000002E-2</c:v>
                </c:pt>
                <c:pt idx="116">
                  <c:v>0.68759409999999999</c:v>
                </c:pt>
                <c:pt idx="117">
                  <c:v>1.312362</c:v>
                </c:pt>
                <c:pt idx="118">
                  <c:v>0.20098679999999999</c:v>
                </c:pt>
                <c:pt idx="119">
                  <c:v>-0.62206430000000001</c:v>
                </c:pt>
                <c:pt idx="120">
                  <c:v>1.0394479999999999</c:v>
                </c:pt>
                <c:pt idx="121">
                  <c:v>2.0054099999999999</c:v>
                </c:pt>
                <c:pt idx="122">
                  <c:v>0.21549450000000001</c:v>
                </c:pt>
                <c:pt idx="123">
                  <c:v>-0.77150399999999997</c:v>
                </c:pt>
                <c:pt idx="124">
                  <c:v>0.38989499999999999</c:v>
                </c:pt>
                <c:pt idx="125">
                  <c:v>0.57858969999999998</c:v>
                </c:pt>
                <c:pt idx="126">
                  <c:v>-0.33125710000000003</c:v>
                </c:pt>
                <c:pt idx="127">
                  <c:v>-0.410746</c:v>
                </c:pt>
                <c:pt idx="128">
                  <c:v>-0.46071060000000003</c:v>
                </c:pt>
                <c:pt idx="129">
                  <c:v>-1.014373</c:v>
                </c:pt>
                <c:pt idx="130">
                  <c:v>-0.89517849999999999</c:v>
                </c:pt>
                <c:pt idx="131">
                  <c:v>-0.38388870000000003</c:v>
                </c:pt>
                <c:pt idx="132">
                  <c:v>-0.58235959999999998</c:v>
                </c:pt>
                <c:pt idx="133">
                  <c:v>-0.82978719999999995</c:v>
                </c:pt>
                <c:pt idx="134">
                  <c:v>-0.25973829999999998</c:v>
                </c:pt>
                <c:pt idx="135">
                  <c:v>0.2679223</c:v>
                </c:pt>
                <c:pt idx="136">
                  <c:v>0.34065820000000002</c:v>
                </c:pt>
                <c:pt idx="137">
                  <c:v>1.115122E-2</c:v>
                </c:pt>
                <c:pt idx="138">
                  <c:v>-0.91565909999999995</c:v>
                </c:pt>
                <c:pt idx="139">
                  <c:v>-0.97739750000000003</c:v>
                </c:pt>
                <c:pt idx="140">
                  <c:v>0.20493359999999999</c:v>
                </c:pt>
                <c:pt idx="141">
                  <c:v>0.97434370000000003</c:v>
                </c:pt>
                <c:pt idx="142">
                  <c:v>0.64717780000000003</c:v>
                </c:pt>
                <c:pt idx="143">
                  <c:v>-0.4954615</c:v>
                </c:pt>
                <c:pt idx="144">
                  <c:v>-1.2464230000000001</c:v>
                </c:pt>
                <c:pt idx="145">
                  <c:v>-1.128436</c:v>
                </c:pt>
                <c:pt idx="146">
                  <c:v>-0.44702560000000002</c:v>
                </c:pt>
                <c:pt idx="147">
                  <c:v>1.047223</c:v>
                </c:pt>
                <c:pt idx="148">
                  <c:v>2.1994570000000002</c:v>
                </c:pt>
                <c:pt idx="149">
                  <c:v>1.8773299999999999</c:v>
                </c:pt>
                <c:pt idx="150">
                  <c:v>0.46681339999999999</c:v>
                </c:pt>
                <c:pt idx="151">
                  <c:v>-1.052611</c:v>
                </c:pt>
                <c:pt idx="152">
                  <c:v>-1.039315</c:v>
                </c:pt>
                <c:pt idx="153">
                  <c:v>0.1231593</c:v>
                </c:pt>
                <c:pt idx="154">
                  <c:v>0.1015548</c:v>
                </c:pt>
                <c:pt idx="155">
                  <c:v>-0.2021009</c:v>
                </c:pt>
                <c:pt idx="156">
                  <c:v>0.6657419</c:v>
                </c:pt>
                <c:pt idx="157">
                  <c:v>0.43100850000000002</c:v>
                </c:pt>
                <c:pt idx="158">
                  <c:v>-0.96244079999999999</c:v>
                </c:pt>
                <c:pt idx="159">
                  <c:v>-0.84238970000000002</c:v>
                </c:pt>
                <c:pt idx="160">
                  <c:v>0.49614130000000001</c:v>
                </c:pt>
                <c:pt idx="161">
                  <c:v>1.6490370000000001</c:v>
                </c:pt>
                <c:pt idx="162">
                  <c:v>2.2211110000000001</c:v>
                </c:pt>
                <c:pt idx="163">
                  <c:v>1.8965080000000001</c:v>
                </c:pt>
                <c:pt idx="164">
                  <c:v>1.4134690000000001</c:v>
                </c:pt>
                <c:pt idx="165">
                  <c:v>1.634638</c:v>
                </c:pt>
                <c:pt idx="166">
                  <c:v>1.987266</c:v>
                </c:pt>
                <c:pt idx="167">
                  <c:v>2.0061110000000002</c:v>
                </c:pt>
                <c:pt idx="168">
                  <c:v>1.6080429999999999</c:v>
                </c:pt>
                <c:pt idx="169">
                  <c:v>0.89596039999999999</c:v>
                </c:pt>
                <c:pt idx="170">
                  <c:v>0.50530759999999997</c:v>
                </c:pt>
                <c:pt idx="171">
                  <c:v>0.4503354</c:v>
                </c:pt>
                <c:pt idx="172">
                  <c:v>-0.2348131</c:v>
                </c:pt>
                <c:pt idx="173">
                  <c:v>-1.68144</c:v>
                </c:pt>
                <c:pt idx="174">
                  <c:v>-2.3398590000000001</c:v>
                </c:pt>
                <c:pt idx="175">
                  <c:v>-1.6028739999999999</c:v>
                </c:pt>
                <c:pt idx="176">
                  <c:v>-0.21731449999999999</c:v>
                </c:pt>
                <c:pt idx="177">
                  <c:v>2.933389</c:v>
                </c:pt>
                <c:pt idx="178">
                  <c:v>8.392531</c:v>
                </c:pt>
                <c:pt idx="179">
                  <c:v>13.25487</c:v>
                </c:pt>
                <c:pt idx="180">
                  <c:v>16.339670000000002</c:v>
                </c:pt>
                <c:pt idx="181">
                  <c:v>16.98075</c:v>
                </c:pt>
                <c:pt idx="182">
                  <c:v>13.95383</c:v>
                </c:pt>
                <c:pt idx="183">
                  <c:v>11.421659999999999</c:v>
                </c:pt>
                <c:pt idx="184">
                  <c:v>10.78232</c:v>
                </c:pt>
                <c:pt idx="185">
                  <c:v>7.2837459999999998</c:v>
                </c:pt>
                <c:pt idx="186">
                  <c:v>2.2633809999999999</c:v>
                </c:pt>
                <c:pt idx="187">
                  <c:v>-0.1122267</c:v>
                </c:pt>
                <c:pt idx="188">
                  <c:v>-1.7551410000000001</c:v>
                </c:pt>
                <c:pt idx="189">
                  <c:v>-3.6818569999999999</c:v>
                </c:pt>
                <c:pt idx="190">
                  <c:v>-3.1578339999999998</c:v>
                </c:pt>
                <c:pt idx="191">
                  <c:v>-0.5142909</c:v>
                </c:pt>
                <c:pt idx="192">
                  <c:v>1.9336329999999999</c:v>
                </c:pt>
                <c:pt idx="193">
                  <c:v>2.8132259999999998</c:v>
                </c:pt>
                <c:pt idx="194">
                  <c:v>1.8097019999999999</c:v>
                </c:pt>
                <c:pt idx="195">
                  <c:v>0.54443660000000005</c:v>
                </c:pt>
                <c:pt idx="196">
                  <c:v>7.7849680000000004E-2</c:v>
                </c:pt>
                <c:pt idx="197">
                  <c:v>-8.4531259999999997E-2</c:v>
                </c:pt>
                <c:pt idx="198">
                  <c:v>-0.26644309999999999</c:v>
                </c:pt>
                <c:pt idx="199">
                  <c:v>-0.42552279999999998</c:v>
                </c:pt>
                <c:pt idx="200">
                  <c:v>-0.59859859999999998</c:v>
                </c:pt>
                <c:pt idx="201">
                  <c:v>-0.78059690000000004</c:v>
                </c:pt>
                <c:pt idx="202">
                  <c:v>-0.77968249999999995</c:v>
                </c:pt>
                <c:pt idx="203">
                  <c:v>-1.1160760000000001</c:v>
                </c:pt>
                <c:pt idx="204">
                  <c:v>-1.6222840000000001</c:v>
                </c:pt>
                <c:pt idx="205">
                  <c:v>-0.89798299999999998</c:v>
                </c:pt>
                <c:pt idx="206">
                  <c:v>0.40727829999999998</c:v>
                </c:pt>
                <c:pt idx="207">
                  <c:v>0.75035850000000004</c:v>
                </c:pt>
                <c:pt idx="208">
                  <c:v>1.2781819999999999</c:v>
                </c:pt>
                <c:pt idx="209">
                  <c:v>2.664215</c:v>
                </c:pt>
                <c:pt idx="210">
                  <c:v>2.7883249999999999</c:v>
                </c:pt>
                <c:pt idx="211">
                  <c:v>1.770114</c:v>
                </c:pt>
                <c:pt idx="212">
                  <c:v>1.701309</c:v>
                </c:pt>
                <c:pt idx="213">
                  <c:v>2.075831</c:v>
                </c:pt>
                <c:pt idx="214">
                  <c:v>2.0800740000000002</c:v>
                </c:pt>
                <c:pt idx="215">
                  <c:v>2.4907279999999998</c:v>
                </c:pt>
                <c:pt idx="216">
                  <c:v>2.6967180000000002</c:v>
                </c:pt>
                <c:pt idx="217">
                  <c:v>1.8639699999999999</c:v>
                </c:pt>
                <c:pt idx="218">
                  <c:v>1.829664</c:v>
                </c:pt>
                <c:pt idx="219">
                  <c:v>2.571898</c:v>
                </c:pt>
                <c:pt idx="220">
                  <c:v>1.2199660000000001</c:v>
                </c:pt>
                <c:pt idx="221">
                  <c:v>-1.319474</c:v>
                </c:pt>
                <c:pt idx="222">
                  <c:v>-1.500516</c:v>
                </c:pt>
                <c:pt idx="223">
                  <c:v>0.2102869</c:v>
                </c:pt>
                <c:pt idx="224">
                  <c:v>0.66729090000000002</c:v>
                </c:pt>
                <c:pt idx="225">
                  <c:v>8.4912559999999998E-2</c:v>
                </c:pt>
                <c:pt idx="226">
                  <c:v>0.50301300000000004</c:v>
                </c:pt>
                <c:pt idx="227">
                  <c:v>1.2039340000000001</c:v>
                </c:pt>
                <c:pt idx="228">
                  <c:v>0.82016770000000006</c:v>
                </c:pt>
                <c:pt idx="229">
                  <c:v>0.26607589999999998</c:v>
                </c:pt>
                <c:pt idx="230">
                  <c:v>0.74152200000000001</c:v>
                </c:pt>
                <c:pt idx="231">
                  <c:v>1.242216</c:v>
                </c:pt>
                <c:pt idx="232">
                  <c:v>0.66918610000000001</c:v>
                </c:pt>
                <c:pt idx="233">
                  <c:v>-0.31875930000000002</c:v>
                </c:pt>
                <c:pt idx="234">
                  <c:v>-0.3474082</c:v>
                </c:pt>
                <c:pt idx="235">
                  <c:v>1.420274</c:v>
                </c:pt>
                <c:pt idx="236">
                  <c:v>3.0344009999999999</c:v>
                </c:pt>
                <c:pt idx="237">
                  <c:v>1.8414200000000001</c:v>
                </c:pt>
                <c:pt idx="238">
                  <c:v>-0.1742128</c:v>
                </c:pt>
                <c:pt idx="239">
                  <c:v>0.2232423</c:v>
                </c:pt>
                <c:pt idx="240">
                  <c:v>1.401888</c:v>
                </c:pt>
                <c:pt idx="241">
                  <c:v>0.89323629999999998</c:v>
                </c:pt>
                <c:pt idx="242">
                  <c:v>8.8635080000000005E-2</c:v>
                </c:pt>
                <c:pt idx="243">
                  <c:v>0.70536659999999995</c:v>
                </c:pt>
                <c:pt idx="244">
                  <c:v>1.3256019999999999</c:v>
                </c:pt>
                <c:pt idx="245">
                  <c:v>0.41992059999999998</c:v>
                </c:pt>
                <c:pt idx="246">
                  <c:v>-0.66412230000000005</c:v>
                </c:pt>
                <c:pt idx="247">
                  <c:v>-0.4638158</c:v>
                </c:pt>
                <c:pt idx="248">
                  <c:v>0.51783539999999995</c:v>
                </c:pt>
                <c:pt idx="249">
                  <c:v>1.411149</c:v>
                </c:pt>
                <c:pt idx="250">
                  <c:v>1.8918699999999999</c:v>
                </c:pt>
                <c:pt idx="251">
                  <c:v>1.98902</c:v>
                </c:pt>
                <c:pt idx="252">
                  <c:v>2.0926269999999998</c:v>
                </c:pt>
                <c:pt idx="253">
                  <c:v>2.3569680000000002</c:v>
                </c:pt>
                <c:pt idx="254">
                  <c:v>2.9252039999999999</c:v>
                </c:pt>
                <c:pt idx="255">
                  <c:v>3.4136389999999999</c:v>
                </c:pt>
                <c:pt idx="256">
                  <c:v>2.5269400000000002</c:v>
                </c:pt>
                <c:pt idx="257">
                  <c:v>0.72684769999999999</c:v>
                </c:pt>
                <c:pt idx="258">
                  <c:v>-0.38426480000000002</c:v>
                </c:pt>
                <c:pt idx="259">
                  <c:v>-0.33258860000000001</c:v>
                </c:pt>
                <c:pt idx="260">
                  <c:v>0.36747410000000003</c:v>
                </c:pt>
                <c:pt idx="261">
                  <c:v>0.34683389999999997</c:v>
                </c:pt>
                <c:pt idx="262">
                  <c:v>-0.53734280000000001</c:v>
                </c:pt>
                <c:pt idx="263">
                  <c:v>-0.5741136</c:v>
                </c:pt>
                <c:pt idx="264">
                  <c:v>0.4040067</c:v>
                </c:pt>
                <c:pt idx="265">
                  <c:v>1.177837</c:v>
                </c:pt>
                <c:pt idx="266">
                  <c:v>1.262003</c:v>
                </c:pt>
                <c:pt idx="267">
                  <c:v>0.43850109999999998</c:v>
                </c:pt>
                <c:pt idx="268">
                  <c:v>-0.13610659999999999</c:v>
                </c:pt>
                <c:pt idx="269">
                  <c:v>0.65754100000000004</c:v>
                </c:pt>
                <c:pt idx="270">
                  <c:v>1.05013</c:v>
                </c:pt>
                <c:pt idx="271">
                  <c:v>-0.1207609</c:v>
                </c:pt>
                <c:pt idx="272">
                  <c:v>-1.2372879999999999</c:v>
                </c:pt>
                <c:pt idx="273">
                  <c:v>-0.82053900000000002</c:v>
                </c:pt>
                <c:pt idx="274">
                  <c:v>0.92866939999999998</c:v>
                </c:pt>
                <c:pt idx="275">
                  <c:v>2.2121949999999999</c:v>
                </c:pt>
                <c:pt idx="276">
                  <c:v>1.4885820000000001</c:v>
                </c:pt>
                <c:pt idx="277">
                  <c:v>0.19295419999999999</c:v>
                </c:pt>
                <c:pt idx="278">
                  <c:v>3.3968499999999999E-2</c:v>
                </c:pt>
                <c:pt idx="279">
                  <c:v>0.56679310000000005</c:v>
                </c:pt>
                <c:pt idx="280">
                  <c:v>1.4117820000000001</c:v>
                </c:pt>
                <c:pt idx="281">
                  <c:v>1.501077</c:v>
                </c:pt>
                <c:pt idx="282">
                  <c:v>0.24423249999999999</c:v>
                </c:pt>
                <c:pt idx="283">
                  <c:v>1.047149E-2</c:v>
                </c:pt>
                <c:pt idx="284">
                  <c:v>1.3616410000000001</c:v>
                </c:pt>
                <c:pt idx="285">
                  <c:v>1.315966</c:v>
                </c:pt>
                <c:pt idx="286">
                  <c:v>-0.158387</c:v>
                </c:pt>
                <c:pt idx="287">
                  <c:v>2.5114770000000002E-2</c:v>
                </c:pt>
                <c:pt idx="288">
                  <c:v>1.5294129999999999</c:v>
                </c:pt>
                <c:pt idx="289">
                  <c:v>2.054087</c:v>
                </c:pt>
                <c:pt idx="290">
                  <c:v>2.0904240000000001</c:v>
                </c:pt>
                <c:pt idx="291">
                  <c:v>2.2847689999999998</c:v>
                </c:pt>
                <c:pt idx="292">
                  <c:v>1.2892669999999999</c:v>
                </c:pt>
                <c:pt idx="293">
                  <c:v>-0.22266079999999999</c:v>
                </c:pt>
                <c:pt idx="294">
                  <c:v>0.1698904</c:v>
                </c:pt>
                <c:pt idx="295">
                  <c:v>1.7814540000000001</c:v>
                </c:pt>
                <c:pt idx="296">
                  <c:v>2.4456349999999998</c:v>
                </c:pt>
                <c:pt idx="297">
                  <c:v>2.3333379999999999</c:v>
                </c:pt>
                <c:pt idx="298">
                  <c:v>2.2211050000000001</c:v>
                </c:pt>
                <c:pt idx="299">
                  <c:v>1.4900819999999999</c:v>
                </c:pt>
                <c:pt idx="300">
                  <c:v>0.3758339</c:v>
                </c:pt>
                <c:pt idx="301">
                  <c:v>0.3620988</c:v>
                </c:pt>
                <c:pt idx="302">
                  <c:v>1.2688839999999999</c:v>
                </c:pt>
                <c:pt idx="303">
                  <c:v>1.776141</c:v>
                </c:pt>
                <c:pt idx="304">
                  <c:v>1.592328</c:v>
                </c:pt>
                <c:pt idx="305">
                  <c:v>1.3462639999999999</c:v>
                </c:pt>
                <c:pt idx="306">
                  <c:v>1.1599740000000001</c:v>
                </c:pt>
                <c:pt idx="307">
                  <c:v>0.54222029999999999</c:v>
                </c:pt>
                <c:pt idx="308">
                  <c:v>-6.5307550000000006E-2</c:v>
                </c:pt>
                <c:pt idx="309">
                  <c:v>0.1222361</c:v>
                </c:pt>
                <c:pt idx="310">
                  <c:v>0.99228819999999995</c:v>
                </c:pt>
                <c:pt idx="311">
                  <c:v>1.4278420000000001</c:v>
                </c:pt>
                <c:pt idx="312">
                  <c:v>1.0150889999999999</c:v>
                </c:pt>
                <c:pt idx="313">
                  <c:v>0.4210354</c:v>
                </c:pt>
                <c:pt idx="314">
                  <c:v>-0.1790601</c:v>
                </c:pt>
                <c:pt idx="315">
                  <c:v>0.287165</c:v>
                </c:pt>
                <c:pt idx="316">
                  <c:v>1.4571179999999999</c:v>
                </c:pt>
                <c:pt idx="317">
                  <c:v>1.348625</c:v>
                </c:pt>
                <c:pt idx="318">
                  <c:v>1.4663600000000001</c:v>
                </c:pt>
                <c:pt idx="319">
                  <c:v>2.4817170000000002</c:v>
                </c:pt>
                <c:pt idx="320">
                  <c:v>1.9530240000000001</c:v>
                </c:pt>
                <c:pt idx="321">
                  <c:v>0.79402439999999996</c:v>
                </c:pt>
                <c:pt idx="322">
                  <c:v>0.77799099999999999</c:v>
                </c:pt>
                <c:pt idx="323">
                  <c:v>0.3449277</c:v>
                </c:pt>
                <c:pt idx="324">
                  <c:v>7.1255470000000001E-2</c:v>
                </c:pt>
                <c:pt idx="325">
                  <c:v>1.467303</c:v>
                </c:pt>
                <c:pt idx="326">
                  <c:v>2.1896119999999999</c:v>
                </c:pt>
                <c:pt idx="327">
                  <c:v>1.0943290000000001</c:v>
                </c:pt>
                <c:pt idx="328">
                  <c:v>-9.6107369999999994E-3</c:v>
                </c:pt>
                <c:pt idx="329">
                  <c:v>-9.8552490000000006E-2</c:v>
                </c:pt>
                <c:pt idx="330">
                  <c:v>0.42494530000000003</c:v>
                </c:pt>
                <c:pt idx="331">
                  <c:v>0.61121499999999995</c:v>
                </c:pt>
                <c:pt idx="332">
                  <c:v>-2.4473129999999999E-2</c:v>
                </c:pt>
                <c:pt idx="333">
                  <c:v>-0.75999669999999997</c:v>
                </c:pt>
                <c:pt idx="334">
                  <c:v>-0.38464769999999998</c:v>
                </c:pt>
                <c:pt idx="335">
                  <c:v>0.83926940000000005</c:v>
                </c:pt>
                <c:pt idx="336">
                  <c:v>1.410112</c:v>
                </c:pt>
                <c:pt idx="337">
                  <c:v>1.074808</c:v>
                </c:pt>
                <c:pt idx="338">
                  <c:v>0.79394609999999999</c:v>
                </c:pt>
                <c:pt idx="339">
                  <c:v>0.71207759999999998</c:v>
                </c:pt>
                <c:pt idx="340">
                  <c:v>0.45504489999999997</c:v>
                </c:pt>
                <c:pt idx="341">
                  <c:v>6.3274440000000001E-2</c:v>
                </c:pt>
                <c:pt idx="342">
                  <c:v>0.14135980000000001</c:v>
                </c:pt>
                <c:pt idx="343">
                  <c:v>0.94699009999999995</c:v>
                </c:pt>
                <c:pt idx="344">
                  <c:v>1.28451</c:v>
                </c:pt>
                <c:pt idx="345">
                  <c:v>1.0190900000000001</c:v>
                </c:pt>
                <c:pt idx="346">
                  <c:v>1.460099</c:v>
                </c:pt>
                <c:pt idx="347">
                  <c:v>1.879038</c:v>
                </c:pt>
                <c:pt idx="348">
                  <c:v>0.70898470000000002</c:v>
                </c:pt>
                <c:pt idx="349">
                  <c:v>-0.76672720000000005</c:v>
                </c:pt>
                <c:pt idx="350">
                  <c:v>-0.92106589999999999</c:v>
                </c:pt>
                <c:pt idx="351">
                  <c:v>-0.86700940000000004</c:v>
                </c:pt>
                <c:pt idx="352">
                  <c:v>-0.89575700000000003</c:v>
                </c:pt>
                <c:pt idx="353">
                  <c:v>-0.29514119999999999</c:v>
                </c:pt>
                <c:pt idx="354">
                  <c:v>0.31809660000000001</c:v>
                </c:pt>
                <c:pt idx="355">
                  <c:v>1.0497970000000001</c:v>
                </c:pt>
                <c:pt idx="356">
                  <c:v>1.866401</c:v>
                </c:pt>
                <c:pt idx="357">
                  <c:v>1.9642580000000001</c:v>
                </c:pt>
                <c:pt idx="358">
                  <c:v>1.747466</c:v>
                </c:pt>
                <c:pt idx="359">
                  <c:v>1.5099370000000001</c:v>
                </c:pt>
                <c:pt idx="360">
                  <c:v>0.77059149999999998</c:v>
                </c:pt>
                <c:pt idx="361">
                  <c:v>1.08602E-2</c:v>
                </c:pt>
                <c:pt idx="362">
                  <c:v>3.4559960000000001E-2</c:v>
                </c:pt>
                <c:pt idx="363">
                  <c:v>6.7431030000000003E-2</c:v>
                </c:pt>
                <c:pt idx="364">
                  <c:v>-0.25704719999999998</c:v>
                </c:pt>
                <c:pt idx="365">
                  <c:v>-0.32353080000000001</c:v>
                </c:pt>
                <c:pt idx="366">
                  <c:v>-0.92585139999999999</c:v>
                </c:pt>
                <c:pt idx="367">
                  <c:v>-1.5920430000000001</c:v>
                </c:pt>
                <c:pt idx="368">
                  <c:v>-0.91921470000000005</c:v>
                </c:pt>
                <c:pt idx="369">
                  <c:v>-0.1573707</c:v>
                </c:pt>
                <c:pt idx="370">
                  <c:v>0.2866533</c:v>
                </c:pt>
                <c:pt idx="371">
                  <c:v>0.7185203</c:v>
                </c:pt>
                <c:pt idx="372">
                  <c:v>-0.1577153</c:v>
                </c:pt>
                <c:pt idx="373">
                  <c:v>-1.2345360000000001</c:v>
                </c:pt>
                <c:pt idx="374">
                  <c:v>-0.66343510000000006</c:v>
                </c:pt>
                <c:pt idx="375">
                  <c:v>0.16706799999999999</c:v>
                </c:pt>
                <c:pt idx="376">
                  <c:v>-0.27790169999999997</c:v>
                </c:pt>
                <c:pt idx="377">
                  <c:v>-1.308481</c:v>
                </c:pt>
                <c:pt idx="378">
                  <c:v>-1.550856</c:v>
                </c:pt>
                <c:pt idx="379">
                  <c:v>-1.1135470000000001</c:v>
                </c:pt>
                <c:pt idx="380">
                  <c:v>-1.020867</c:v>
                </c:pt>
                <c:pt idx="381">
                  <c:v>-0.83474619999999999</c:v>
                </c:pt>
                <c:pt idx="382">
                  <c:v>-0.24777489999999999</c:v>
                </c:pt>
                <c:pt idx="383">
                  <c:v>-0.3111892</c:v>
                </c:pt>
                <c:pt idx="384">
                  <c:v>-0.67504470000000005</c:v>
                </c:pt>
                <c:pt idx="385">
                  <c:v>-0.15107090000000001</c:v>
                </c:pt>
                <c:pt idx="386">
                  <c:v>0.89093089999999997</c:v>
                </c:pt>
                <c:pt idx="387">
                  <c:v>1.2673829999999999</c:v>
                </c:pt>
                <c:pt idx="388">
                  <c:v>0.54124079999999997</c:v>
                </c:pt>
                <c:pt idx="389">
                  <c:v>0.12133720000000001</c:v>
                </c:pt>
                <c:pt idx="390">
                  <c:v>1.2659389999999999</c:v>
                </c:pt>
                <c:pt idx="391">
                  <c:v>2.101057</c:v>
                </c:pt>
                <c:pt idx="392">
                  <c:v>1.151259</c:v>
                </c:pt>
                <c:pt idx="393">
                  <c:v>-8.4674189999999996E-2</c:v>
                </c:pt>
                <c:pt idx="394">
                  <c:v>-0.69250290000000003</c:v>
                </c:pt>
                <c:pt idx="395">
                  <c:v>-0.57662239999999998</c:v>
                </c:pt>
                <c:pt idx="396">
                  <c:v>8.4922689999999995E-2</c:v>
                </c:pt>
                <c:pt idx="397">
                  <c:v>0.44782309999999997</c:v>
                </c:pt>
                <c:pt idx="398">
                  <c:v>0.81779749999999996</c:v>
                </c:pt>
                <c:pt idx="399">
                  <c:v>0.86797100000000005</c:v>
                </c:pt>
                <c:pt idx="400">
                  <c:v>-5.5084389999999997E-2</c:v>
                </c:pt>
                <c:pt idx="401">
                  <c:v>-0.43490970000000001</c:v>
                </c:pt>
                <c:pt idx="402">
                  <c:v>-0.18978990000000001</c:v>
                </c:pt>
                <c:pt idx="403">
                  <c:v>-8.1405660000000005E-2</c:v>
                </c:pt>
                <c:pt idx="404">
                  <c:v>0.50347280000000005</c:v>
                </c:pt>
                <c:pt idx="405">
                  <c:v>0.40409679999999998</c:v>
                </c:pt>
                <c:pt idx="406">
                  <c:v>-0.61550870000000002</c:v>
                </c:pt>
                <c:pt idx="407">
                  <c:v>-0.58066180000000001</c:v>
                </c:pt>
                <c:pt idx="408">
                  <c:v>0.30112090000000002</c:v>
                </c:pt>
                <c:pt idx="409">
                  <c:v>1.104887</c:v>
                </c:pt>
                <c:pt idx="410">
                  <c:v>1.4571890000000001</c:v>
                </c:pt>
                <c:pt idx="411">
                  <c:v>1.0012019999999999</c:v>
                </c:pt>
                <c:pt idx="412">
                  <c:v>0.40713820000000001</c:v>
                </c:pt>
                <c:pt idx="413">
                  <c:v>0.36780380000000001</c:v>
                </c:pt>
                <c:pt idx="414">
                  <c:v>0.57575779999999999</c:v>
                </c:pt>
                <c:pt idx="415">
                  <c:v>0.23910509999999999</c:v>
                </c:pt>
                <c:pt idx="416">
                  <c:v>-7.1320679999999997E-2</c:v>
                </c:pt>
                <c:pt idx="417">
                  <c:v>0.46656730000000002</c:v>
                </c:pt>
                <c:pt idx="418">
                  <c:v>1.1266339999999999</c:v>
                </c:pt>
                <c:pt idx="419">
                  <c:v>1.4307110000000001</c:v>
                </c:pt>
                <c:pt idx="420">
                  <c:v>1.2048239999999999</c:v>
                </c:pt>
                <c:pt idx="421">
                  <c:v>0.69941359999999997</c:v>
                </c:pt>
                <c:pt idx="422">
                  <c:v>0.57449530000000004</c:v>
                </c:pt>
                <c:pt idx="423">
                  <c:v>0.32951219999999998</c:v>
                </c:pt>
                <c:pt idx="424">
                  <c:v>0.2345921</c:v>
                </c:pt>
                <c:pt idx="425">
                  <c:v>0.80755489999999996</c:v>
                </c:pt>
                <c:pt idx="426">
                  <c:v>0.6924399</c:v>
                </c:pt>
                <c:pt idx="427">
                  <c:v>0.34877150000000001</c:v>
                </c:pt>
                <c:pt idx="428">
                  <c:v>1.055461</c:v>
                </c:pt>
                <c:pt idx="429">
                  <c:v>1.2927930000000001</c:v>
                </c:pt>
                <c:pt idx="430">
                  <c:v>0.39077070000000003</c:v>
                </c:pt>
                <c:pt idx="431">
                  <c:v>-3.1199370000000001E-2</c:v>
                </c:pt>
                <c:pt idx="432">
                  <c:v>0.97854379999999996</c:v>
                </c:pt>
                <c:pt idx="433">
                  <c:v>1.9434929999999999</c:v>
                </c:pt>
                <c:pt idx="434">
                  <c:v>1.2528779999999999</c:v>
                </c:pt>
                <c:pt idx="435">
                  <c:v>0.61696759999999995</c:v>
                </c:pt>
                <c:pt idx="436">
                  <c:v>1.0646800000000001</c:v>
                </c:pt>
                <c:pt idx="437">
                  <c:v>0.73590650000000002</c:v>
                </c:pt>
                <c:pt idx="438">
                  <c:v>-0.1573407</c:v>
                </c:pt>
                <c:pt idx="439">
                  <c:v>4.2350100000000002E-2</c:v>
                </c:pt>
                <c:pt idx="440">
                  <c:v>0.62763610000000003</c:v>
                </c:pt>
                <c:pt idx="441">
                  <c:v>0.1540088</c:v>
                </c:pt>
                <c:pt idx="442">
                  <c:v>-0.37429990000000002</c:v>
                </c:pt>
                <c:pt idx="443">
                  <c:v>1.047606</c:v>
                </c:pt>
                <c:pt idx="444">
                  <c:v>2.9675060000000002</c:v>
                </c:pt>
                <c:pt idx="445">
                  <c:v>2.63618</c:v>
                </c:pt>
                <c:pt idx="446">
                  <c:v>1.3293539999999999</c:v>
                </c:pt>
                <c:pt idx="447">
                  <c:v>0.90274969999999999</c:v>
                </c:pt>
                <c:pt idx="448">
                  <c:v>0.53704249999999998</c:v>
                </c:pt>
                <c:pt idx="449">
                  <c:v>0.26609060000000001</c:v>
                </c:pt>
                <c:pt idx="450">
                  <c:v>0.72566909999999996</c:v>
                </c:pt>
                <c:pt idx="451">
                  <c:v>0.48114750000000001</c:v>
                </c:pt>
                <c:pt idx="452">
                  <c:v>-0.78688729999999996</c:v>
                </c:pt>
                <c:pt idx="453">
                  <c:v>-0.76288449999999997</c:v>
                </c:pt>
                <c:pt idx="454">
                  <c:v>0.22385959999999999</c:v>
                </c:pt>
                <c:pt idx="455">
                  <c:v>-0.54308829999999997</c:v>
                </c:pt>
                <c:pt idx="456">
                  <c:v>-2.403505</c:v>
                </c:pt>
                <c:pt idx="457">
                  <c:v>-2.5773769999999998</c:v>
                </c:pt>
                <c:pt idx="458">
                  <c:v>-0.73202710000000004</c:v>
                </c:pt>
                <c:pt idx="459">
                  <c:v>1.1866429999999999</c:v>
                </c:pt>
                <c:pt idx="460">
                  <c:v>1.285668</c:v>
                </c:pt>
                <c:pt idx="461">
                  <c:v>0.57086559999999997</c:v>
                </c:pt>
                <c:pt idx="462">
                  <c:v>1.407845</c:v>
                </c:pt>
                <c:pt idx="463">
                  <c:v>2.0297800000000001</c:v>
                </c:pt>
                <c:pt idx="464">
                  <c:v>0.65561820000000004</c:v>
                </c:pt>
                <c:pt idx="465">
                  <c:v>-3.6898889999999997E-2</c:v>
                </c:pt>
                <c:pt idx="466">
                  <c:v>0.86618249999999997</c:v>
                </c:pt>
                <c:pt idx="467">
                  <c:v>1.2659530000000001</c:v>
                </c:pt>
                <c:pt idx="468">
                  <c:v>0.36861339999999998</c:v>
                </c:pt>
                <c:pt idx="469">
                  <c:v>-0.79025319999999999</c:v>
                </c:pt>
                <c:pt idx="470">
                  <c:v>-0.72941509999999998</c:v>
                </c:pt>
                <c:pt idx="471">
                  <c:v>-9.3932150000000006E-2</c:v>
                </c:pt>
                <c:pt idx="472">
                  <c:v>0.31437349999999997</c:v>
                </c:pt>
                <c:pt idx="473">
                  <c:v>1.246051</c:v>
                </c:pt>
                <c:pt idx="474">
                  <c:v>1.4397249999999999</c:v>
                </c:pt>
                <c:pt idx="475">
                  <c:v>0.4535071</c:v>
                </c:pt>
                <c:pt idx="476">
                  <c:v>0.4699757</c:v>
                </c:pt>
                <c:pt idx="477">
                  <c:v>1.702758</c:v>
                </c:pt>
                <c:pt idx="478">
                  <c:v>2.5943930000000002</c:v>
                </c:pt>
                <c:pt idx="479">
                  <c:v>2.649467</c:v>
                </c:pt>
                <c:pt idx="480">
                  <c:v>2.3555540000000001</c:v>
                </c:pt>
                <c:pt idx="481">
                  <c:v>2.4242330000000001</c:v>
                </c:pt>
                <c:pt idx="482">
                  <c:v>2.656892</c:v>
                </c:pt>
                <c:pt idx="483">
                  <c:v>1.4237759999999999</c:v>
                </c:pt>
                <c:pt idx="484">
                  <c:v>-0.88542690000000002</c:v>
                </c:pt>
                <c:pt idx="485">
                  <c:v>-2.0796540000000001</c:v>
                </c:pt>
                <c:pt idx="486">
                  <c:v>-2.3262269999999998</c:v>
                </c:pt>
                <c:pt idx="487">
                  <c:v>-1.931581</c:v>
                </c:pt>
                <c:pt idx="488">
                  <c:v>-0.33657910000000002</c:v>
                </c:pt>
                <c:pt idx="489">
                  <c:v>0.58682909999999999</c:v>
                </c:pt>
                <c:pt idx="490">
                  <c:v>-0.43589339999999999</c:v>
                </c:pt>
                <c:pt idx="491">
                  <c:v>-1.0556410000000001</c:v>
                </c:pt>
                <c:pt idx="492">
                  <c:v>-0.46078089999999999</c:v>
                </c:pt>
                <c:pt idx="493">
                  <c:v>-0.70052309999999995</c:v>
                </c:pt>
                <c:pt idx="494">
                  <c:v>-1.199414</c:v>
                </c:pt>
                <c:pt idx="495">
                  <c:v>-0.58497379999999999</c:v>
                </c:pt>
                <c:pt idx="496">
                  <c:v>-0.11174240000000001</c:v>
                </c:pt>
                <c:pt idx="497">
                  <c:v>-0.17263580000000001</c:v>
                </c:pt>
                <c:pt idx="498">
                  <c:v>-0.1870396</c:v>
                </c:pt>
                <c:pt idx="499">
                  <c:v>-0.27447009999999999</c:v>
                </c:pt>
                <c:pt idx="500">
                  <c:v>-0.52220999999999995</c:v>
                </c:pt>
                <c:pt idx="501">
                  <c:v>-0.79003889999999999</c:v>
                </c:pt>
                <c:pt idx="502">
                  <c:v>-0.62857050000000003</c:v>
                </c:pt>
                <c:pt idx="503">
                  <c:v>0.15794549999999999</c:v>
                </c:pt>
                <c:pt idx="504">
                  <c:v>1.404593</c:v>
                </c:pt>
                <c:pt idx="505">
                  <c:v>2.4044180000000002</c:v>
                </c:pt>
                <c:pt idx="506">
                  <c:v>2.734969</c:v>
                </c:pt>
                <c:pt idx="507">
                  <c:v>2.4469660000000002</c:v>
                </c:pt>
                <c:pt idx="508">
                  <c:v>1.0413129999999999</c:v>
                </c:pt>
                <c:pt idx="509">
                  <c:v>-0.47460780000000002</c:v>
                </c:pt>
                <c:pt idx="510">
                  <c:v>-0.62767660000000003</c:v>
                </c:pt>
                <c:pt idx="511">
                  <c:v>0.26428960000000001</c:v>
                </c:pt>
                <c:pt idx="512">
                  <c:v>1.118466</c:v>
                </c:pt>
                <c:pt idx="513">
                  <c:v>0.67685589999999995</c:v>
                </c:pt>
                <c:pt idx="514">
                  <c:v>-0.22456809999999999</c:v>
                </c:pt>
                <c:pt idx="515">
                  <c:v>8.8337580000000006E-3</c:v>
                </c:pt>
                <c:pt idx="516">
                  <c:v>0.71343990000000002</c:v>
                </c:pt>
                <c:pt idx="517">
                  <c:v>1.0834809999999999</c:v>
                </c:pt>
                <c:pt idx="518">
                  <c:v>0.76667229999999997</c:v>
                </c:pt>
                <c:pt idx="519">
                  <c:v>0.1466604</c:v>
                </c:pt>
                <c:pt idx="520">
                  <c:v>4.740933E-2</c:v>
                </c:pt>
                <c:pt idx="521">
                  <c:v>-0.1258658</c:v>
                </c:pt>
                <c:pt idx="522">
                  <c:v>-0.94218349999999995</c:v>
                </c:pt>
                <c:pt idx="523">
                  <c:v>-1.601826</c:v>
                </c:pt>
                <c:pt idx="524">
                  <c:v>-1.060649</c:v>
                </c:pt>
                <c:pt idx="525">
                  <c:v>0.32495940000000001</c:v>
                </c:pt>
                <c:pt idx="526">
                  <c:v>1.470661</c:v>
                </c:pt>
                <c:pt idx="527">
                  <c:v>1.486602</c:v>
                </c:pt>
                <c:pt idx="528">
                  <c:v>0.22638249999999999</c:v>
                </c:pt>
                <c:pt idx="529">
                  <c:v>-0.3344395</c:v>
                </c:pt>
                <c:pt idx="530">
                  <c:v>5.3783490000000003E-2</c:v>
                </c:pt>
                <c:pt idx="531">
                  <c:v>-0.52599390000000001</c:v>
                </c:pt>
                <c:pt idx="532">
                  <c:v>-1.2848889999999999</c:v>
                </c:pt>
                <c:pt idx="533">
                  <c:v>-1.569194</c:v>
                </c:pt>
                <c:pt idx="534">
                  <c:v>-1.584903</c:v>
                </c:pt>
                <c:pt idx="535">
                  <c:v>-0.28204089999999998</c:v>
                </c:pt>
                <c:pt idx="536">
                  <c:v>1.1002749999999999</c:v>
                </c:pt>
                <c:pt idx="537">
                  <c:v>0.51953079999999996</c:v>
                </c:pt>
                <c:pt idx="538">
                  <c:v>-0.50151239999999997</c:v>
                </c:pt>
                <c:pt idx="539">
                  <c:v>1.5632380000000001E-2</c:v>
                </c:pt>
                <c:pt idx="540">
                  <c:v>0.84478070000000005</c:v>
                </c:pt>
                <c:pt idx="541">
                  <c:v>0.62466549999999998</c:v>
                </c:pt>
                <c:pt idx="542">
                  <c:v>7.2883740000000002E-2</c:v>
                </c:pt>
                <c:pt idx="543">
                  <c:v>-0.29552200000000001</c:v>
                </c:pt>
                <c:pt idx="544">
                  <c:v>-0.7119856</c:v>
                </c:pt>
                <c:pt idx="545">
                  <c:v>-0.72558820000000002</c:v>
                </c:pt>
                <c:pt idx="546">
                  <c:v>2.4716780000000001E-2</c:v>
                </c:pt>
                <c:pt idx="547">
                  <c:v>0.55344389999999999</c:v>
                </c:pt>
                <c:pt idx="548">
                  <c:v>1.0896410000000001</c:v>
                </c:pt>
                <c:pt idx="549">
                  <c:v>1.841631</c:v>
                </c:pt>
                <c:pt idx="550">
                  <c:v>0.92414850000000004</c:v>
                </c:pt>
                <c:pt idx="551">
                  <c:v>-0.83496840000000005</c:v>
                </c:pt>
                <c:pt idx="552">
                  <c:v>-1.7340629999999999</c:v>
                </c:pt>
                <c:pt idx="553">
                  <c:v>-1.967471</c:v>
                </c:pt>
                <c:pt idx="554">
                  <c:v>-0.96868840000000001</c:v>
                </c:pt>
                <c:pt idx="555">
                  <c:v>0.49840620000000002</c:v>
                </c:pt>
                <c:pt idx="556">
                  <c:v>1.269444</c:v>
                </c:pt>
                <c:pt idx="557">
                  <c:v>1.6407480000000001</c:v>
                </c:pt>
                <c:pt idx="558">
                  <c:v>0.98819590000000002</c:v>
                </c:pt>
                <c:pt idx="559">
                  <c:v>-0.51333039999999996</c:v>
                </c:pt>
                <c:pt idx="560">
                  <c:v>-1.1883079999999999</c:v>
                </c:pt>
                <c:pt idx="561">
                  <c:v>-1.0038199999999999</c:v>
                </c:pt>
                <c:pt idx="562">
                  <c:v>-0.56869400000000003</c:v>
                </c:pt>
                <c:pt idx="563">
                  <c:v>0.75358460000000005</c:v>
                </c:pt>
                <c:pt idx="564">
                  <c:v>2.1120700000000001</c:v>
                </c:pt>
                <c:pt idx="565">
                  <c:v>1.51589</c:v>
                </c:pt>
                <c:pt idx="566">
                  <c:v>9.9117689999999994E-2</c:v>
                </c:pt>
                <c:pt idx="567">
                  <c:v>2.8513819999999999E-2</c:v>
                </c:pt>
                <c:pt idx="568">
                  <c:v>0.64807490000000001</c:v>
                </c:pt>
                <c:pt idx="569">
                  <c:v>0.37638949999999999</c:v>
                </c:pt>
                <c:pt idx="570">
                  <c:v>-0.80191730000000006</c:v>
                </c:pt>
                <c:pt idx="571">
                  <c:v>-1.456785</c:v>
                </c:pt>
                <c:pt idx="572">
                  <c:v>-0.7684761</c:v>
                </c:pt>
                <c:pt idx="573">
                  <c:v>0.58031560000000004</c:v>
                </c:pt>
                <c:pt idx="574">
                  <c:v>1.2483919999999999</c:v>
                </c:pt>
                <c:pt idx="575">
                  <c:v>0.75494300000000003</c:v>
                </c:pt>
                <c:pt idx="576">
                  <c:v>0.43764940000000002</c:v>
                </c:pt>
                <c:pt idx="577">
                  <c:v>0.83801179999999997</c:v>
                </c:pt>
                <c:pt idx="578">
                  <c:v>1.107683</c:v>
                </c:pt>
                <c:pt idx="579">
                  <c:v>1.3873420000000001</c:v>
                </c:pt>
                <c:pt idx="580">
                  <c:v>2.362419</c:v>
                </c:pt>
                <c:pt idx="581">
                  <c:v>3.0199940000000001</c:v>
                </c:pt>
                <c:pt idx="582">
                  <c:v>1.4314009999999999</c:v>
                </c:pt>
                <c:pt idx="583">
                  <c:v>-1.1160680000000001</c:v>
                </c:pt>
                <c:pt idx="584">
                  <c:v>-1.5409280000000001</c:v>
                </c:pt>
                <c:pt idx="585">
                  <c:v>-7.7744350000000004E-2</c:v>
                </c:pt>
                <c:pt idx="586">
                  <c:v>1.072614</c:v>
                </c:pt>
                <c:pt idx="587">
                  <c:v>1.0773349999999999</c:v>
                </c:pt>
                <c:pt idx="588">
                  <c:v>0.64102890000000001</c:v>
                </c:pt>
                <c:pt idx="589">
                  <c:v>0.62912769999999996</c:v>
                </c:pt>
                <c:pt idx="590">
                  <c:v>0.89954590000000001</c:v>
                </c:pt>
                <c:pt idx="591">
                  <c:v>0.67010020000000003</c:v>
                </c:pt>
                <c:pt idx="592">
                  <c:v>-0.18461159999999999</c:v>
                </c:pt>
                <c:pt idx="593">
                  <c:v>-0.60095449999999995</c:v>
                </c:pt>
                <c:pt idx="594">
                  <c:v>-0.1881554</c:v>
                </c:pt>
                <c:pt idx="595">
                  <c:v>0.53589719999999996</c:v>
                </c:pt>
                <c:pt idx="596">
                  <c:v>1.603774</c:v>
                </c:pt>
                <c:pt idx="597">
                  <c:v>2.3641830000000001</c:v>
                </c:pt>
                <c:pt idx="598">
                  <c:v>1.878952</c:v>
                </c:pt>
                <c:pt idx="599">
                  <c:v>0.89846199999999998</c:v>
                </c:pt>
                <c:pt idx="600">
                  <c:v>-0.18860660000000001</c:v>
                </c:pt>
                <c:pt idx="601">
                  <c:v>-1.4719310000000001</c:v>
                </c:pt>
                <c:pt idx="602">
                  <c:v>-1.242294</c:v>
                </c:pt>
                <c:pt idx="603">
                  <c:v>0.56997739999999997</c:v>
                </c:pt>
                <c:pt idx="604">
                  <c:v>1.2800199999999999</c:v>
                </c:pt>
                <c:pt idx="605">
                  <c:v>0.1197115</c:v>
                </c:pt>
                <c:pt idx="606">
                  <c:v>-0.80577330000000003</c:v>
                </c:pt>
                <c:pt idx="607">
                  <c:v>-0.81626370000000004</c:v>
                </c:pt>
                <c:pt idx="608">
                  <c:v>-0.81883950000000005</c:v>
                </c:pt>
                <c:pt idx="609">
                  <c:v>0.16829240000000001</c:v>
                </c:pt>
                <c:pt idx="610">
                  <c:v>1.4772019999999999</c:v>
                </c:pt>
                <c:pt idx="611">
                  <c:v>1.540629</c:v>
                </c:pt>
                <c:pt idx="612">
                  <c:v>1.9003410000000001</c:v>
                </c:pt>
                <c:pt idx="613">
                  <c:v>2.6737009999999999</c:v>
                </c:pt>
                <c:pt idx="614">
                  <c:v>2.428957</c:v>
                </c:pt>
                <c:pt idx="615">
                  <c:v>1.237311</c:v>
                </c:pt>
                <c:pt idx="616">
                  <c:v>0.2085294</c:v>
                </c:pt>
                <c:pt idx="617">
                  <c:v>0.46022730000000001</c:v>
                </c:pt>
                <c:pt idx="618">
                  <c:v>1.350125</c:v>
                </c:pt>
                <c:pt idx="619">
                  <c:v>1.6014360000000001</c:v>
                </c:pt>
                <c:pt idx="620">
                  <c:v>0.73192619999999997</c:v>
                </c:pt>
                <c:pt idx="621">
                  <c:v>-0.12934709999999999</c:v>
                </c:pt>
                <c:pt idx="622">
                  <c:v>0.68184149999999999</c:v>
                </c:pt>
                <c:pt idx="623">
                  <c:v>1.2181709999999999</c:v>
                </c:pt>
                <c:pt idx="624">
                  <c:v>-0.30365399999999998</c:v>
                </c:pt>
                <c:pt idx="625">
                  <c:v>-1.4074500000000001</c:v>
                </c:pt>
                <c:pt idx="626">
                  <c:v>-0.8135947</c:v>
                </c:pt>
                <c:pt idx="627">
                  <c:v>0.2935469</c:v>
                </c:pt>
                <c:pt idx="628">
                  <c:v>1.232883</c:v>
                </c:pt>
                <c:pt idx="629">
                  <c:v>1.0971390000000001</c:v>
                </c:pt>
                <c:pt idx="630">
                  <c:v>-6.7900479999999999E-2</c:v>
                </c:pt>
                <c:pt idx="631">
                  <c:v>-0.80331260000000004</c:v>
                </c:pt>
                <c:pt idx="632">
                  <c:v>-0.79979549999999999</c:v>
                </c:pt>
                <c:pt idx="633">
                  <c:v>-0.43405050000000001</c:v>
                </c:pt>
                <c:pt idx="634">
                  <c:v>-6.765272E-2</c:v>
                </c:pt>
                <c:pt idx="635">
                  <c:v>-8.777567E-2</c:v>
                </c:pt>
                <c:pt idx="636">
                  <c:v>-0.64102190000000003</c:v>
                </c:pt>
                <c:pt idx="637">
                  <c:v>-1.1515660000000001</c:v>
                </c:pt>
                <c:pt idx="638">
                  <c:v>-3.2348149999999999E-2</c:v>
                </c:pt>
                <c:pt idx="639">
                  <c:v>1.803623</c:v>
                </c:pt>
                <c:pt idx="640">
                  <c:v>1.9036040000000001</c:v>
                </c:pt>
                <c:pt idx="641">
                  <c:v>1.130846</c:v>
                </c:pt>
                <c:pt idx="642">
                  <c:v>0.40291159999999998</c:v>
                </c:pt>
                <c:pt idx="643">
                  <c:v>-0.60109679999999999</c:v>
                </c:pt>
                <c:pt idx="644">
                  <c:v>-0.67147480000000004</c:v>
                </c:pt>
                <c:pt idx="645">
                  <c:v>-2.3878969999999999E-2</c:v>
                </c:pt>
                <c:pt idx="646">
                  <c:v>0.34308430000000001</c:v>
                </c:pt>
                <c:pt idx="647">
                  <c:v>0.52822619999999998</c:v>
                </c:pt>
                <c:pt idx="648">
                  <c:v>-0.3593151</c:v>
                </c:pt>
                <c:pt idx="649">
                  <c:v>-1.200113</c:v>
                </c:pt>
                <c:pt idx="650">
                  <c:v>-4.511954E-2</c:v>
                </c:pt>
                <c:pt idx="651">
                  <c:v>1.0228139999999999</c:v>
                </c:pt>
                <c:pt idx="652">
                  <c:v>1.207837</c:v>
                </c:pt>
                <c:pt idx="653">
                  <c:v>2.5473279999999998</c:v>
                </c:pt>
                <c:pt idx="654">
                  <c:v>3.4137729999999999</c:v>
                </c:pt>
                <c:pt idx="655">
                  <c:v>1.9851380000000001</c:v>
                </c:pt>
                <c:pt idx="656">
                  <c:v>0.52780090000000002</c:v>
                </c:pt>
                <c:pt idx="657">
                  <c:v>0.17115859999999999</c:v>
                </c:pt>
                <c:pt idx="658">
                  <c:v>-0.1559856</c:v>
                </c:pt>
                <c:pt idx="659">
                  <c:v>-0.88523969999999996</c:v>
                </c:pt>
                <c:pt idx="660">
                  <c:v>-1.703335</c:v>
                </c:pt>
                <c:pt idx="661">
                  <c:v>-2.0417169999999998</c:v>
                </c:pt>
                <c:pt idx="662">
                  <c:v>-1.3196969999999999</c:v>
                </c:pt>
                <c:pt idx="663">
                  <c:v>0.32852949999999997</c:v>
                </c:pt>
                <c:pt idx="664">
                  <c:v>1.1213230000000001</c:v>
                </c:pt>
                <c:pt idx="665">
                  <c:v>0.1370623</c:v>
                </c:pt>
                <c:pt idx="666">
                  <c:v>-0.59627949999999996</c:v>
                </c:pt>
                <c:pt idx="667">
                  <c:v>-0.3683032</c:v>
                </c:pt>
                <c:pt idx="668">
                  <c:v>-0.6779792</c:v>
                </c:pt>
                <c:pt idx="669">
                  <c:v>-0.7947649</c:v>
                </c:pt>
                <c:pt idx="670">
                  <c:v>0.1381491</c:v>
                </c:pt>
                <c:pt idx="671">
                  <c:v>0.61675970000000002</c:v>
                </c:pt>
                <c:pt idx="672">
                  <c:v>-0.12762470000000001</c:v>
                </c:pt>
                <c:pt idx="673">
                  <c:v>-0.90364789999999995</c:v>
                </c:pt>
                <c:pt idx="674">
                  <c:v>-0.232206</c:v>
                </c:pt>
                <c:pt idx="675">
                  <c:v>0.95435369999999997</c:v>
                </c:pt>
                <c:pt idx="676">
                  <c:v>0.82004279999999996</c:v>
                </c:pt>
                <c:pt idx="677">
                  <c:v>-0.14084530000000001</c:v>
                </c:pt>
                <c:pt idx="678">
                  <c:v>-0.46380209999999999</c:v>
                </c:pt>
                <c:pt idx="679">
                  <c:v>-0.44832830000000001</c:v>
                </c:pt>
                <c:pt idx="680">
                  <c:v>-0.94267860000000003</c:v>
                </c:pt>
                <c:pt idx="681">
                  <c:v>-0.21821270000000001</c:v>
                </c:pt>
                <c:pt idx="682">
                  <c:v>1.6693070000000001</c:v>
                </c:pt>
                <c:pt idx="683">
                  <c:v>1.862088</c:v>
                </c:pt>
                <c:pt idx="684">
                  <c:v>0.13087219999999999</c:v>
                </c:pt>
                <c:pt idx="685">
                  <c:v>-1.530983</c:v>
                </c:pt>
                <c:pt idx="686">
                  <c:v>-1.172855</c:v>
                </c:pt>
                <c:pt idx="687">
                  <c:v>0.1893106</c:v>
                </c:pt>
                <c:pt idx="688">
                  <c:v>-0.18200859999999999</c:v>
                </c:pt>
                <c:pt idx="689">
                  <c:v>-1.4876499999999999</c:v>
                </c:pt>
                <c:pt idx="690">
                  <c:v>-1.156747</c:v>
                </c:pt>
                <c:pt idx="691">
                  <c:v>0.35749150000000002</c:v>
                </c:pt>
                <c:pt idx="692">
                  <c:v>0.83450970000000002</c:v>
                </c:pt>
                <c:pt idx="693">
                  <c:v>0.28895520000000002</c:v>
                </c:pt>
                <c:pt idx="694">
                  <c:v>0.191438</c:v>
                </c:pt>
                <c:pt idx="695">
                  <c:v>1.4149119999999999</c:v>
                </c:pt>
                <c:pt idx="696">
                  <c:v>2.7217349999999998</c:v>
                </c:pt>
                <c:pt idx="697">
                  <c:v>1.683535</c:v>
                </c:pt>
                <c:pt idx="698">
                  <c:v>3.9889330000000001E-2</c:v>
                </c:pt>
                <c:pt idx="699">
                  <c:v>0.35148679999999999</c:v>
                </c:pt>
                <c:pt idx="700">
                  <c:v>0.80993879999999996</c:v>
                </c:pt>
                <c:pt idx="701">
                  <c:v>0.36648019999999998</c:v>
                </c:pt>
                <c:pt idx="702">
                  <c:v>4.3159419999999997E-2</c:v>
                </c:pt>
                <c:pt idx="703">
                  <c:v>0.2118621</c:v>
                </c:pt>
                <c:pt idx="704">
                  <c:v>0.77690020000000004</c:v>
                </c:pt>
                <c:pt idx="705">
                  <c:v>1.210364</c:v>
                </c:pt>
                <c:pt idx="706">
                  <c:v>0.55267100000000002</c:v>
                </c:pt>
                <c:pt idx="707">
                  <c:v>-1.2996289999999999</c:v>
                </c:pt>
                <c:pt idx="708">
                  <c:v>-1.8961170000000001</c:v>
                </c:pt>
                <c:pt idx="709">
                  <c:v>-0.1247741</c:v>
                </c:pt>
                <c:pt idx="710">
                  <c:v>1.081923</c:v>
                </c:pt>
                <c:pt idx="711">
                  <c:v>0.29988399999999998</c:v>
                </c:pt>
                <c:pt idx="712">
                  <c:v>-0.64538090000000004</c:v>
                </c:pt>
                <c:pt idx="713">
                  <c:v>-0.1869883</c:v>
                </c:pt>
                <c:pt idx="714">
                  <c:v>0.65213779999999999</c:v>
                </c:pt>
                <c:pt idx="715">
                  <c:v>0.17489660000000001</c:v>
                </c:pt>
                <c:pt idx="716">
                  <c:v>-0.48145700000000002</c:v>
                </c:pt>
                <c:pt idx="717">
                  <c:v>-0.1447589</c:v>
                </c:pt>
                <c:pt idx="718">
                  <c:v>0.1240064</c:v>
                </c:pt>
                <c:pt idx="719">
                  <c:v>-0.19896230000000001</c:v>
                </c:pt>
                <c:pt idx="720">
                  <c:v>-7.7397439999999998E-2</c:v>
                </c:pt>
                <c:pt idx="721">
                  <c:v>0.60964050000000003</c:v>
                </c:pt>
                <c:pt idx="722">
                  <c:v>0.61001110000000003</c:v>
                </c:pt>
                <c:pt idx="723">
                  <c:v>-6.3452019999999998E-2</c:v>
                </c:pt>
                <c:pt idx="724">
                  <c:v>-0.92937409999999998</c:v>
                </c:pt>
                <c:pt idx="725">
                  <c:v>-1.3233760000000001</c:v>
                </c:pt>
                <c:pt idx="726">
                  <c:v>-0.43813550000000001</c:v>
                </c:pt>
                <c:pt idx="727">
                  <c:v>0.54014390000000001</c:v>
                </c:pt>
                <c:pt idx="728">
                  <c:v>0.90738890000000005</c:v>
                </c:pt>
                <c:pt idx="729">
                  <c:v>1.054583</c:v>
                </c:pt>
                <c:pt idx="730">
                  <c:v>0.63645689999999999</c:v>
                </c:pt>
                <c:pt idx="731">
                  <c:v>6.7589129999999997E-2</c:v>
                </c:pt>
                <c:pt idx="732">
                  <c:v>3.1029000000000001E-2</c:v>
                </c:pt>
                <c:pt idx="733">
                  <c:v>0.52567019999999998</c:v>
                </c:pt>
                <c:pt idx="734">
                  <c:v>0.60815900000000001</c:v>
                </c:pt>
                <c:pt idx="735">
                  <c:v>-0.67439760000000004</c:v>
                </c:pt>
                <c:pt idx="736">
                  <c:v>-1.5317259999999999</c:v>
                </c:pt>
                <c:pt idx="737">
                  <c:v>-0.66235889999999997</c:v>
                </c:pt>
                <c:pt idx="738">
                  <c:v>0.38952809999999999</c:v>
                </c:pt>
                <c:pt idx="739">
                  <c:v>0.66831890000000005</c:v>
                </c:pt>
                <c:pt idx="740">
                  <c:v>0.48684349999999998</c:v>
                </c:pt>
                <c:pt idx="741">
                  <c:v>0.35850579999999999</c:v>
                </c:pt>
                <c:pt idx="742">
                  <c:v>-0.504027</c:v>
                </c:pt>
                <c:pt idx="743">
                  <c:v>-2.0803099999999999</c:v>
                </c:pt>
                <c:pt idx="744">
                  <c:v>-1.6437310000000001</c:v>
                </c:pt>
                <c:pt idx="745">
                  <c:v>0.72655040000000004</c:v>
                </c:pt>
                <c:pt idx="746">
                  <c:v>2.018996</c:v>
                </c:pt>
                <c:pt idx="747">
                  <c:v>1.229239</c:v>
                </c:pt>
                <c:pt idx="748">
                  <c:v>-0.88604609999999995</c:v>
                </c:pt>
                <c:pt idx="749">
                  <c:v>-2.6690589999999998</c:v>
                </c:pt>
                <c:pt idx="750">
                  <c:v>-2.17496</c:v>
                </c:pt>
                <c:pt idx="751">
                  <c:v>0.2799335</c:v>
                </c:pt>
                <c:pt idx="752">
                  <c:v>1.33074</c:v>
                </c:pt>
                <c:pt idx="753">
                  <c:v>-0.1295598</c:v>
                </c:pt>
                <c:pt idx="754">
                  <c:v>-0.97417399999999998</c:v>
                </c:pt>
                <c:pt idx="755">
                  <c:v>-0.62978999999999996</c:v>
                </c:pt>
                <c:pt idx="756">
                  <c:v>-0.41073019999999999</c:v>
                </c:pt>
                <c:pt idx="757">
                  <c:v>0.4500555</c:v>
                </c:pt>
                <c:pt idx="758">
                  <c:v>1.4139200000000001</c:v>
                </c:pt>
                <c:pt idx="759">
                  <c:v>0.92363779999999995</c:v>
                </c:pt>
                <c:pt idx="760">
                  <c:v>-3.985909E-2</c:v>
                </c:pt>
                <c:pt idx="761">
                  <c:v>-8.5616040000000004E-2</c:v>
                </c:pt>
                <c:pt idx="762">
                  <c:v>5.944492E-3</c:v>
                </c:pt>
                <c:pt idx="763">
                  <c:v>-0.3998545</c:v>
                </c:pt>
                <c:pt idx="764">
                  <c:v>-0.53780050000000001</c:v>
                </c:pt>
                <c:pt idx="765">
                  <c:v>-0.35178369999999998</c:v>
                </c:pt>
                <c:pt idx="766">
                  <c:v>-0.14457490000000001</c:v>
                </c:pt>
                <c:pt idx="767">
                  <c:v>0.72446549999999998</c:v>
                </c:pt>
                <c:pt idx="768">
                  <c:v>1.53735</c:v>
                </c:pt>
                <c:pt idx="769">
                  <c:v>0.97352680000000003</c:v>
                </c:pt>
                <c:pt idx="770">
                  <c:v>-0.33743380000000001</c:v>
                </c:pt>
                <c:pt idx="771">
                  <c:v>-1.0712900000000001</c:v>
                </c:pt>
                <c:pt idx="772">
                  <c:v>-0.60491269999999997</c:v>
                </c:pt>
                <c:pt idx="773">
                  <c:v>1.0967859999999999E-2</c:v>
                </c:pt>
                <c:pt idx="774">
                  <c:v>-0.28280620000000001</c:v>
                </c:pt>
                <c:pt idx="775">
                  <c:v>-1.141227</c:v>
                </c:pt>
                <c:pt idx="776">
                  <c:v>-1.6047830000000001</c:v>
                </c:pt>
                <c:pt idx="777">
                  <c:v>-0.57033429999999996</c:v>
                </c:pt>
                <c:pt idx="778">
                  <c:v>0.84035709999999997</c:v>
                </c:pt>
                <c:pt idx="779">
                  <c:v>0.96512169999999997</c:v>
                </c:pt>
                <c:pt idx="780">
                  <c:v>0.61037710000000001</c:v>
                </c:pt>
                <c:pt idx="781">
                  <c:v>0.51595829999999998</c:v>
                </c:pt>
                <c:pt idx="782">
                  <c:v>0.31846459999999999</c:v>
                </c:pt>
                <c:pt idx="783">
                  <c:v>6.2218719999999998E-2</c:v>
                </c:pt>
                <c:pt idx="784">
                  <c:v>0.22987959999999999</c:v>
                </c:pt>
                <c:pt idx="785">
                  <c:v>0.32366640000000002</c:v>
                </c:pt>
                <c:pt idx="786">
                  <c:v>-0.55214019999999997</c:v>
                </c:pt>
                <c:pt idx="787">
                  <c:v>-1.490999</c:v>
                </c:pt>
                <c:pt idx="788">
                  <c:v>-1.2556579999999999</c:v>
                </c:pt>
                <c:pt idx="789">
                  <c:v>4.6602770000000002E-2</c:v>
                </c:pt>
                <c:pt idx="790">
                  <c:v>1.4824250000000001</c:v>
                </c:pt>
                <c:pt idx="791">
                  <c:v>1.9575819999999999</c:v>
                </c:pt>
                <c:pt idx="792">
                  <c:v>1.221646</c:v>
                </c:pt>
                <c:pt idx="793">
                  <c:v>0.30366789999999999</c:v>
                </c:pt>
                <c:pt idx="794">
                  <c:v>0.25792690000000001</c:v>
                </c:pt>
                <c:pt idx="795">
                  <c:v>0.38345420000000002</c:v>
                </c:pt>
                <c:pt idx="796">
                  <c:v>0.29783870000000001</c:v>
                </c:pt>
                <c:pt idx="797">
                  <c:v>0.43777389999999999</c:v>
                </c:pt>
                <c:pt idx="798">
                  <c:v>0.38402550000000002</c:v>
                </c:pt>
                <c:pt idx="799">
                  <c:v>0.1420409</c:v>
                </c:pt>
                <c:pt idx="800">
                  <c:v>-0.21105199999999999</c:v>
                </c:pt>
                <c:pt idx="801">
                  <c:v>-2.0827209999999999E-2</c:v>
                </c:pt>
                <c:pt idx="802">
                  <c:v>0.65190630000000005</c:v>
                </c:pt>
                <c:pt idx="803">
                  <c:v>0.37805070000000002</c:v>
                </c:pt>
                <c:pt idx="804">
                  <c:v>0.39084649999999999</c:v>
                </c:pt>
                <c:pt idx="805">
                  <c:v>0.60233829999999999</c:v>
                </c:pt>
                <c:pt idx="806">
                  <c:v>-0.95495240000000003</c:v>
                </c:pt>
                <c:pt idx="807">
                  <c:v>-2.3289960000000001</c:v>
                </c:pt>
                <c:pt idx="808">
                  <c:v>-1.953338</c:v>
                </c:pt>
                <c:pt idx="809">
                  <c:v>-0.54890059999999996</c:v>
                </c:pt>
                <c:pt idx="810">
                  <c:v>0.90286339999999998</c:v>
                </c:pt>
                <c:pt idx="811">
                  <c:v>0.96259050000000002</c:v>
                </c:pt>
                <c:pt idx="812">
                  <c:v>0.83184789999999997</c:v>
                </c:pt>
                <c:pt idx="813">
                  <c:v>1.9584999999999999</c:v>
                </c:pt>
                <c:pt idx="814">
                  <c:v>2.3577089999999998</c:v>
                </c:pt>
                <c:pt idx="815">
                  <c:v>1.336719</c:v>
                </c:pt>
                <c:pt idx="816">
                  <c:v>0.51516269999999997</c:v>
                </c:pt>
                <c:pt idx="817">
                  <c:v>0.50359500000000001</c:v>
                </c:pt>
                <c:pt idx="818">
                  <c:v>1.114206</c:v>
                </c:pt>
                <c:pt idx="819">
                  <c:v>1.392069</c:v>
                </c:pt>
                <c:pt idx="820">
                  <c:v>0.7946008</c:v>
                </c:pt>
                <c:pt idx="821">
                  <c:v>0.12884889999999999</c:v>
                </c:pt>
                <c:pt idx="822">
                  <c:v>6.4154249999999996E-2</c:v>
                </c:pt>
                <c:pt idx="823">
                  <c:v>0.467802</c:v>
                </c:pt>
                <c:pt idx="824">
                  <c:v>0.23530690000000001</c:v>
                </c:pt>
                <c:pt idx="825">
                  <c:v>-0.3596916</c:v>
                </c:pt>
                <c:pt idx="826">
                  <c:v>0.26827620000000002</c:v>
                </c:pt>
                <c:pt idx="827">
                  <c:v>1.6174459999999999</c:v>
                </c:pt>
                <c:pt idx="828">
                  <c:v>1.757307</c:v>
                </c:pt>
                <c:pt idx="829">
                  <c:v>0.41778340000000003</c:v>
                </c:pt>
                <c:pt idx="830">
                  <c:v>-0.1195425</c:v>
                </c:pt>
                <c:pt idx="831">
                  <c:v>0.38463269999999999</c:v>
                </c:pt>
                <c:pt idx="832">
                  <c:v>-0.33146399999999998</c:v>
                </c:pt>
                <c:pt idx="833">
                  <c:v>-0.83864000000000005</c:v>
                </c:pt>
                <c:pt idx="834">
                  <c:v>0.68093110000000001</c:v>
                </c:pt>
                <c:pt idx="835">
                  <c:v>1.3424</c:v>
                </c:pt>
                <c:pt idx="836">
                  <c:v>-0.2336461</c:v>
                </c:pt>
                <c:pt idx="837">
                  <c:v>-1.0662860000000001</c:v>
                </c:pt>
                <c:pt idx="838">
                  <c:v>-0.2407639</c:v>
                </c:pt>
                <c:pt idx="839">
                  <c:v>-0.1016133</c:v>
                </c:pt>
                <c:pt idx="840">
                  <c:v>-0.8694653</c:v>
                </c:pt>
                <c:pt idx="841">
                  <c:v>-0.61788609999999999</c:v>
                </c:pt>
                <c:pt idx="842">
                  <c:v>0.43045339999999999</c:v>
                </c:pt>
                <c:pt idx="843">
                  <c:v>0.39696930000000002</c:v>
                </c:pt>
                <c:pt idx="844">
                  <c:v>-1.116458</c:v>
                </c:pt>
                <c:pt idx="845">
                  <c:v>-2.3262109999999998</c:v>
                </c:pt>
                <c:pt idx="846">
                  <c:v>-1.2450479999999999</c:v>
                </c:pt>
                <c:pt idx="847">
                  <c:v>0.77989459999999999</c:v>
                </c:pt>
                <c:pt idx="848">
                  <c:v>0.71818510000000002</c:v>
                </c:pt>
                <c:pt idx="849">
                  <c:v>-0.53831609999999996</c:v>
                </c:pt>
                <c:pt idx="850">
                  <c:v>-0.1103896</c:v>
                </c:pt>
                <c:pt idx="851">
                  <c:v>1.083162</c:v>
                </c:pt>
                <c:pt idx="852">
                  <c:v>-0.2367814</c:v>
                </c:pt>
                <c:pt idx="853">
                  <c:v>-3.1136370000000002</c:v>
                </c:pt>
                <c:pt idx="854">
                  <c:v>-3.0608819999999999</c:v>
                </c:pt>
                <c:pt idx="855">
                  <c:v>-0.64702769999999998</c:v>
                </c:pt>
                <c:pt idx="856">
                  <c:v>3.5897020000000002E-2</c:v>
                </c:pt>
                <c:pt idx="857">
                  <c:v>-0.4557773</c:v>
                </c:pt>
                <c:pt idx="858">
                  <c:v>-4.2878689999999997E-2</c:v>
                </c:pt>
                <c:pt idx="859">
                  <c:v>2.775673E-2</c:v>
                </c:pt>
                <c:pt idx="860">
                  <c:v>-0.7824411</c:v>
                </c:pt>
                <c:pt idx="861">
                  <c:v>-0.59606389999999998</c:v>
                </c:pt>
                <c:pt idx="862">
                  <c:v>0.73399210000000004</c:v>
                </c:pt>
                <c:pt idx="863">
                  <c:v>1.532975</c:v>
                </c:pt>
                <c:pt idx="864">
                  <c:v>1.4438470000000001</c:v>
                </c:pt>
                <c:pt idx="865">
                  <c:v>1.2482260000000001</c:v>
                </c:pt>
                <c:pt idx="866">
                  <c:v>0.99948340000000002</c:v>
                </c:pt>
                <c:pt idx="867">
                  <c:v>0.51944999999999997</c:v>
                </c:pt>
                <c:pt idx="868">
                  <c:v>0.37810779999999999</c:v>
                </c:pt>
                <c:pt idx="869">
                  <c:v>0.50327</c:v>
                </c:pt>
                <c:pt idx="870">
                  <c:v>0.55127630000000005</c:v>
                </c:pt>
                <c:pt idx="871">
                  <c:v>0.8980321</c:v>
                </c:pt>
                <c:pt idx="872">
                  <c:v>1.2842199999999999</c:v>
                </c:pt>
                <c:pt idx="873">
                  <c:v>0.66514620000000002</c:v>
                </c:pt>
                <c:pt idx="874">
                  <c:v>-0.71657470000000001</c:v>
                </c:pt>
                <c:pt idx="875">
                  <c:v>-1.046446</c:v>
                </c:pt>
                <c:pt idx="876">
                  <c:v>-0.22192329999999999</c:v>
                </c:pt>
                <c:pt idx="877">
                  <c:v>0.1970922</c:v>
                </c:pt>
                <c:pt idx="878">
                  <c:v>9.8638900000000002E-2</c:v>
                </c:pt>
                <c:pt idx="879">
                  <c:v>0.58448020000000001</c:v>
                </c:pt>
                <c:pt idx="880">
                  <c:v>1.3122400000000001</c:v>
                </c:pt>
                <c:pt idx="881">
                  <c:v>0.63444230000000001</c:v>
                </c:pt>
                <c:pt idx="882">
                  <c:v>-0.47175840000000002</c:v>
                </c:pt>
                <c:pt idx="883">
                  <c:v>-0.2529458</c:v>
                </c:pt>
                <c:pt idx="884">
                  <c:v>0.35652129999999999</c:v>
                </c:pt>
                <c:pt idx="885">
                  <c:v>0.50611620000000002</c:v>
                </c:pt>
                <c:pt idx="886">
                  <c:v>0.29167490000000001</c:v>
                </c:pt>
                <c:pt idx="887">
                  <c:v>5.7006389999999997E-2</c:v>
                </c:pt>
                <c:pt idx="888">
                  <c:v>8.1827750000000005E-2</c:v>
                </c:pt>
                <c:pt idx="889">
                  <c:v>0.49996580000000002</c:v>
                </c:pt>
                <c:pt idx="890">
                  <c:v>1.556781</c:v>
                </c:pt>
                <c:pt idx="891">
                  <c:v>1.7312320000000001</c:v>
                </c:pt>
                <c:pt idx="892">
                  <c:v>0.15827040000000001</c:v>
                </c:pt>
                <c:pt idx="893">
                  <c:v>-0.69066950000000005</c:v>
                </c:pt>
                <c:pt idx="894">
                  <c:v>0.26790829999999999</c:v>
                </c:pt>
                <c:pt idx="895">
                  <c:v>1.0635749999999999</c:v>
                </c:pt>
                <c:pt idx="896">
                  <c:v>0.1512732</c:v>
                </c:pt>
                <c:pt idx="897">
                  <c:v>-1.2798860000000001</c:v>
                </c:pt>
                <c:pt idx="898">
                  <c:v>-0.61555230000000005</c:v>
                </c:pt>
                <c:pt idx="899">
                  <c:v>1.4389419999999999</c:v>
                </c:pt>
                <c:pt idx="900">
                  <c:v>1.5053879999999999</c:v>
                </c:pt>
                <c:pt idx="901">
                  <c:v>-0.71436120000000003</c:v>
                </c:pt>
                <c:pt idx="902">
                  <c:v>-1.974105</c:v>
                </c:pt>
                <c:pt idx="903">
                  <c:v>-1.1409370000000001</c:v>
                </c:pt>
                <c:pt idx="904">
                  <c:v>-0.41380620000000001</c:v>
                </c:pt>
                <c:pt idx="905">
                  <c:v>-0.1828294</c:v>
                </c:pt>
                <c:pt idx="906">
                  <c:v>0.54300199999999998</c:v>
                </c:pt>
                <c:pt idx="907">
                  <c:v>1.3714919999999999</c:v>
                </c:pt>
                <c:pt idx="908">
                  <c:v>1.484988</c:v>
                </c:pt>
                <c:pt idx="909">
                  <c:v>0.70260990000000001</c:v>
                </c:pt>
                <c:pt idx="910">
                  <c:v>0.2219758</c:v>
                </c:pt>
                <c:pt idx="911">
                  <c:v>0.81738540000000004</c:v>
                </c:pt>
                <c:pt idx="912">
                  <c:v>2.0836939999999999</c:v>
                </c:pt>
                <c:pt idx="913">
                  <c:v>2.8354140000000001</c:v>
                </c:pt>
                <c:pt idx="914">
                  <c:v>1.563132</c:v>
                </c:pt>
                <c:pt idx="915">
                  <c:v>-0.49544270000000001</c:v>
                </c:pt>
                <c:pt idx="916">
                  <c:v>-0.69733429999999996</c:v>
                </c:pt>
                <c:pt idx="917">
                  <c:v>0.57579829999999999</c:v>
                </c:pt>
                <c:pt idx="918">
                  <c:v>0.85498359999999995</c:v>
                </c:pt>
                <c:pt idx="919">
                  <c:v>0.5207039</c:v>
                </c:pt>
                <c:pt idx="920">
                  <c:v>0.92823140000000004</c:v>
                </c:pt>
                <c:pt idx="921">
                  <c:v>1.0360830000000001</c:v>
                </c:pt>
                <c:pt idx="922">
                  <c:v>0.64107040000000004</c:v>
                </c:pt>
                <c:pt idx="923">
                  <c:v>-0.23204540000000001</c:v>
                </c:pt>
                <c:pt idx="924">
                  <c:v>-1.599091</c:v>
                </c:pt>
                <c:pt idx="925">
                  <c:v>-1.7577780000000001</c:v>
                </c:pt>
                <c:pt idx="926">
                  <c:v>-0.26008920000000002</c:v>
                </c:pt>
                <c:pt idx="927">
                  <c:v>0.71563929999999998</c:v>
                </c:pt>
                <c:pt idx="928">
                  <c:v>0.13307269999999999</c:v>
                </c:pt>
                <c:pt idx="929">
                  <c:v>-4.1554309999999997E-2</c:v>
                </c:pt>
                <c:pt idx="930">
                  <c:v>0.87869299999999995</c:v>
                </c:pt>
                <c:pt idx="931">
                  <c:v>1.5323960000000001</c:v>
                </c:pt>
                <c:pt idx="932">
                  <c:v>1.3981140000000001</c:v>
                </c:pt>
                <c:pt idx="933">
                  <c:v>0.1037183</c:v>
                </c:pt>
                <c:pt idx="934">
                  <c:v>-1.2080900000000001</c:v>
                </c:pt>
                <c:pt idx="935">
                  <c:v>-0.773146</c:v>
                </c:pt>
                <c:pt idx="936">
                  <c:v>0.34278520000000001</c:v>
                </c:pt>
                <c:pt idx="937">
                  <c:v>1.284187</c:v>
                </c:pt>
                <c:pt idx="938">
                  <c:v>1.821043</c:v>
                </c:pt>
                <c:pt idx="939">
                  <c:v>1.214099</c:v>
                </c:pt>
                <c:pt idx="940">
                  <c:v>0.54064129999999999</c:v>
                </c:pt>
                <c:pt idx="941">
                  <c:v>1.000758</c:v>
                </c:pt>
                <c:pt idx="942">
                  <c:v>2.2493409999999998</c:v>
                </c:pt>
                <c:pt idx="943">
                  <c:v>3.0552299999999999</c:v>
                </c:pt>
                <c:pt idx="944">
                  <c:v>2.1883789999999999</c:v>
                </c:pt>
                <c:pt idx="945">
                  <c:v>0.40457409999999999</c:v>
                </c:pt>
                <c:pt idx="946">
                  <c:v>-0.39802169999999998</c:v>
                </c:pt>
                <c:pt idx="947">
                  <c:v>9.4982490000000003E-2</c:v>
                </c:pt>
                <c:pt idx="948">
                  <c:v>1.0323340000000001</c:v>
                </c:pt>
                <c:pt idx="949">
                  <c:v>1.951533</c:v>
                </c:pt>
                <c:pt idx="950">
                  <c:v>2.1510030000000002</c:v>
                </c:pt>
                <c:pt idx="951">
                  <c:v>1.1348549999999999</c:v>
                </c:pt>
                <c:pt idx="952">
                  <c:v>0.28102460000000001</c:v>
                </c:pt>
                <c:pt idx="953">
                  <c:v>0.47914580000000001</c:v>
                </c:pt>
                <c:pt idx="954">
                  <c:v>0.75410770000000005</c:v>
                </c:pt>
                <c:pt idx="955">
                  <c:v>0.71760080000000004</c:v>
                </c:pt>
                <c:pt idx="956">
                  <c:v>0.29032350000000001</c:v>
                </c:pt>
                <c:pt idx="957">
                  <c:v>0.1115916</c:v>
                </c:pt>
                <c:pt idx="958">
                  <c:v>0.89681860000000002</c:v>
                </c:pt>
                <c:pt idx="959">
                  <c:v>0.7426893</c:v>
                </c:pt>
                <c:pt idx="960">
                  <c:v>-1.072343</c:v>
                </c:pt>
                <c:pt idx="961">
                  <c:v>-2.2524700000000002</c:v>
                </c:pt>
                <c:pt idx="962">
                  <c:v>-1.591404</c:v>
                </c:pt>
                <c:pt idx="963">
                  <c:v>-0.50395029999999996</c:v>
                </c:pt>
                <c:pt idx="964">
                  <c:v>-0.1162797</c:v>
                </c:pt>
                <c:pt idx="965">
                  <c:v>-1.8991689999999999E-2</c:v>
                </c:pt>
                <c:pt idx="966">
                  <c:v>-0.45649869999999998</c:v>
                </c:pt>
                <c:pt idx="967">
                  <c:v>-0.66582209999999997</c:v>
                </c:pt>
                <c:pt idx="968">
                  <c:v>0.75648850000000001</c:v>
                </c:pt>
                <c:pt idx="969">
                  <c:v>1.905427</c:v>
                </c:pt>
                <c:pt idx="970">
                  <c:v>0.95161629999999997</c:v>
                </c:pt>
                <c:pt idx="971">
                  <c:v>-0.17938899999999999</c:v>
                </c:pt>
                <c:pt idx="972">
                  <c:v>-6.2222960000000001E-2</c:v>
                </c:pt>
                <c:pt idx="973">
                  <c:v>0.58187409999999995</c:v>
                </c:pt>
                <c:pt idx="974">
                  <c:v>0.74013280000000004</c:v>
                </c:pt>
                <c:pt idx="975">
                  <c:v>-0.59199449999999998</c:v>
                </c:pt>
                <c:pt idx="976">
                  <c:v>-1.6511119999999999</c:v>
                </c:pt>
                <c:pt idx="977">
                  <c:v>4.1297140000000003E-2</c:v>
                </c:pt>
                <c:pt idx="978">
                  <c:v>1.942034</c:v>
                </c:pt>
                <c:pt idx="979">
                  <c:v>1.3110459999999999</c:v>
                </c:pt>
                <c:pt idx="980">
                  <c:v>0.61879930000000005</c:v>
                </c:pt>
                <c:pt idx="981">
                  <c:v>1.366738</c:v>
                </c:pt>
                <c:pt idx="982">
                  <c:v>1.317563</c:v>
                </c:pt>
                <c:pt idx="983">
                  <c:v>0.2983711</c:v>
                </c:pt>
                <c:pt idx="984">
                  <c:v>-0.34636810000000001</c:v>
                </c:pt>
                <c:pt idx="985">
                  <c:v>-0.94532210000000005</c:v>
                </c:pt>
                <c:pt idx="986">
                  <c:v>-1.1163639999999999</c:v>
                </c:pt>
                <c:pt idx="987">
                  <c:v>-0.32244590000000001</c:v>
                </c:pt>
                <c:pt idx="988">
                  <c:v>-0.15345610000000001</c:v>
                </c:pt>
                <c:pt idx="989">
                  <c:v>-1.2183040000000001</c:v>
                </c:pt>
                <c:pt idx="990">
                  <c:v>-1.8225720000000001</c:v>
                </c:pt>
                <c:pt idx="991">
                  <c:v>-1.1664589999999999</c:v>
                </c:pt>
                <c:pt idx="992">
                  <c:v>-0.45565240000000001</c:v>
                </c:pt>
                <c:pt idx="993">
                  <c:v>-1.601874</c:v>
                </c:pt>
                <c:pt idx="994">
                  <c:v>-3.0562399999999998</c:v>
                </c:pt>
                <c:pt idx="995">
                  <c:v>-1.5206599999999999</c:v>
                </c:pt>
                <c:pt idx="996">
                  <c:v>-7.6389299999999993E-2</c:v>
                </c:pt>
                <c:pt idx="997">
                  <c:v>-1.5744610000000001</c:v>
                </c:pt>
                <c:pt idx="998">
                  <c:v>-1.922547</c:v>
                </c:pt>
              </c:numCache>
            </c:numRef>
          </c:yVal>
          <c:smooth val="0"/>
        </c:ser>
        <c:ser>
          <c:idx val="4"/>
          <c:order val="4"/>
          <c:tx>
            <c:v>+500V (#5)</c:v>
          </c:tx>
          <c:spPr>
            <a:ln w="19050">
              <a:solidFill>
                <a:srgbClr val="0000FF"/>
              </a:solidFill>
            </a:ln>
          </c:spPr>
          <c:marker>
            <c:symbol val="none"/>
          </c:marker>
          <c:xVal>
            <c:numRef>
              <c:f>'Voltage Wfms Data'!$A$5:$A$1003</c:f>
              <c:numCache>
                <c:formatCode>General</c:formatCode>
                <c:ptCount val="999"/>
                <c:pt idx="0">
                  <c:v>-180.822</c:v>
                </c:pt>
                <c:pt idx="1">
                  <c:v>-179.822</c:v>
                </c:pt>
                <c:pt idx="2">
                  <c:v>-178.822</c:v>
                </c:pt>
                <c:pt idx="3">
                  <c:v>-177.822</c:v>
                </c:pt>
                <c:pt idx="4">
                  <c:v>-176.822</c:v>
                </c:pt>
                <c:pt idx="5">
                  <c:v>-175.822</c:v>
                </c:pt>
                <c:pt idx="6">
                  <c:v>-174.822</c:v>
                </c:pt>
                <c:pt idx="7">
                  <c:v>-173.822</c:v>
                </c:pt>
                <c:pt idx="8">
                  <c:v>-172.822</c:v>
                </c:pt>
                <c:pt idx="9">
                  <c:v>-171.82199999999997</c:v>
                </c:pt>
                <c:pt idx="10">
                  <c:v>-170.822</c:v>
                </c:pt>
                <c:pt idx="11">
                  <c:v>-169.822</c:v>
                </c:pt>
                <c:pt idx="12">
                  <c:v>-168.822</c:v>
                </c:pt>
                <c:pt idx="13">
                  <c:v>-167.822</c:v>
                </c:pt>
                <c:pt idx="14">
                  <c:v>-166.822</c:v>
                </c:pt>
                <c:pt idx="15">
                  <c:v>-165.82199999999997</c:v>
                </c:pt>
                <c:pt idx="16">
                  <c:v>-164.822</c:v>
                </c:pt>
                <c:pt idx="17">
                  <c:v>-163.822</c:v>
                </c:pt>
                <c:pt idx="18">
                  <c:v>-162.822</c:v>
                </c:pt>
                <c:pt idx="19">
                  <c:v>-161.822</c:v>
                </c:pt>
                <c:pt idx="20">
                  <c:v>-160.822</c:v>
                </c:pt>
                <c:pt idx="21">
                  <c:v>-159.82199999999997</c:v>
                </c:pt>
                <c:pt idx="22">
                  <c:v>-158.822</c:v>
                </c:pt>
                <c:pt idx="23">
                  <c:v>-157.822</c:v>
                </c:pt>
                <c:pt idx="24">
                  <c:v>-156.822</c:v>
                </c:pt>
                <c:pt idx="25">
                  <c:v>-155.822</c:v>
                </c:pt>
                <c:pt idx="26">
                  <c:v>-154.822</c:v>
                </c:pt>
                <c:pt idx="27">
                  <c:v>-153.822</c:v>
                </c:pt>
                <c:pt idx="28">
                  <c:v>-152.822</c:v>
                </c:pt>
                <c:pt idx="29">
                  <c:v>-151.822</c:v>
                </c:pt>
                <c:pt idx="30">
                  <c:v>-150.822</c:v>
                </c:pt>
                <c:pt idx="31">
                  <c:v>-149.822</c:v>
                </c:pt>
                <c:pt idx="32">
                  <c:v>-148.822</c:v>
                </c:pt>
                <c:pt idx="33">
                  <c:v>-147.822</c:v>
                </c:pt>
                <c:pt idx="34">
                  <c:v>-146.822</c:v>
                </c:pt>
                <c:pt idx="35">
                  <c:v>-145.822</c:v>
                </c:pt>
                <c:pt idx="36">
                  <c:v>-144.822</c:v>
                </c:pt>
                <c:pt idx="37">
                  <c:v>-143.822</c:v>
                </c:pt>
                <c:pt idx="38">
                  <c:v>-142.822</c:v>
                </c:pt>
                <c:pt idx="39">
                  <c:v>-141.822</c:v>
                </c:pt>
                <c:pt idx="40">
                  <c:v>-140.822</c:v>
                </c:pt>
                <c:pt idx="41">
                  <c:v>-139.822</c:v>
                </c:pt>
                <c:pt idx="42">
                  <c:v>-138.822</c:v>
                </c:pt>
                <c:pt idx="43">
                  <c:v>-137.822</c:v>
                </c:pt>
                <c:pt idx="44">
                  <c:v>-136.822</c:v>
                </c:pt>
                <c:pt idx="45">
                  <c:v>-135.822</c:v>
                </c:pt>
                <c:pt idx="46">
                  <c:v>-134.82199999999997</c:v>
                </c:pt>
                <c:pt idx="47">
                  <c:v>-133.822</c:v>
                </c:pt>
                <c:pt idx="48">
                  <c:v>-132.822</c:v>
                </c:pt>
                <c:pt idx="49">
                  <c:v>-131.822</c:v>
                </c:pt>
                <c:pt idx="50">
                  <c:v>-130.822</c:v>
                </c:pt>
                <c:pt idx="51">
                  <c:v>-129.822</c:v>
                </c:pt>
                <c:pt idx="52">
                  <c:v>-128.82199999999997</c:v>
                </c:pt>
                <c:pt idx="53">
                  <c:v>-127.82199999999999</c:v>
                </c:pt>
                <c:pt idx="54">
                  <c:v>-126.822</c:v>
                </c:pt>
                <c:pt idx="55">
                  <c:v>-125.822</c:v>
                </c:pt>
                <c:pt idx="56">
                  <c:v>-124.822</c:v>
                </c:pt>
                <c:pt idx="57">
                  <c:v>-123.822</c:v>
                </c:pt>
                <c:pt idx="58">
                  <c:v>-122.82200000000002</c:v>
                </c:pt>
                <c:pt idx="59">
                  <c:v>-121.82199999999999</c:v>
                </c:pt>
                <c:pt idx="60">
                  <c:v>-120.82199999999999</c:v>
                </c:pt>
                <c:pt idx="61">
                  <c:v>-119.822</c:v>
                </c:pt>
                <c:pt idx="62">
                  <c:v>-118.822</c:v>
                </c:pt>
                <c:pt idx="63">
                  <c:v>-117.82199999999999</c:v>
                </c:pt>
                <c:pt idx="64">
                  <c:v>-116.822</c:v>
                </c:pt>
                <c:pt idx="65">
                  <c:v>-115.822</c:v>
                </c:pt>
                <c:pt idx="66">
                  <c:v>-114.82199999999999</c:v>
                </c:pt>
                <c:pt idx="67">
                  <c:v>-113.822</c:v>
                </c:pt>
                <c:pt idx="68">
                  <c:v>-112.822</c:v>
                </c:pt>
                <c:pt idx="69">
                  <c:v>-111.82199999999999</c:v>
                </c:pt>
                <c:pt idx="70">
                  <c:v>-110.822</c:v>
                </c:pt>
                <c:pt idx="71">
                  <c:v>-109.822</c:v>
                </c:pt>
                <c:pt idx="72">
                  <c:v>-108.822</c:v>
                </c:pt>
                <c:pt idx="73">
                  <c:v>-107.822</c:v>
                </c:pt>
                <c:pt idx="74">
                  <c:v>-106.822</c:v>
                </c:pt>
                <c:pt idx="75">
                  <c:v>-105.822</c:v>
                </c:pt>
                <c:pt idx="76">
                  <c:v>-104.822</c:v>
                </c:pt>
                <c:pt idx="77">
                  <c:v>-103.822</c:v>
                </c:pt>
                <c:pt idx="78">
                  <c:v>-102.822</c:v>
                </c:pt>
                <c:pt idx="79">
                  <c:v>-101.822</c:v>
                </c:pt>
                <c:pt idx="80">
                  <c:v>-100.822</c:v>
                </c:pt>
                <c:pt idx="81">
                  <c:v>-99.822000000000003</c:v>
                </c:pt>
                <c:pt idx="82">
                  <c:v>-98.822000000000003</c:v>
                </c:pt>
                <c:pt idx="83">
                  <c:v>-97.822000000000003</c:v>
                </c:pt>
                <c:pt idx="84">
                  <c:v>-96.822000000000003</c:v>
                </c:pt>
                <c:pt idx="85">
                  <c:v>-95.822000000000003</c:v>
                </c:pt>
                <c:pt idx="86">
                  <c:v>-94.822000000000003</c:v>
                </c:pt>
                <c:pt idx="87">
                  <c:v>-93.822000000000003</c:v>
                </c:pt>
                <c:pt idx="88">
                  <c:v>-92.822000000000003</c:v>
                </c:pt>
                <c:pt idx="89">
                  <c:v>-91.822000000000003</c:v>
                </c:pt>
                <c:pt idx="90">
                  <c:v>-90.822000000000003</c:v>
                </c:pt>
                <c:pt idx="91">
                  <c:v>-89.821999999999989</c:v>
                </c:pt>
                <c:pt idx="92">
                  <c:v>-88.822000000000003</c:v>
                </c:pt>
                <c:pt idx="93">
                  <c:v>-87.822000000000003</c:v>
                </c:pt>
                <c:pt idx="94">
                  <c:v>-86.821999999999989</c:v>
                </c:pt>
                <c:pt idx="95">
                  <c:v>-85.822000000000003</c:v>
                </c:pt>
                <c:pt idx="96">
                  <c:v>-84.822000000000003</c:v>
                </c:pt>
                <c:pt idx="97">
                  <c:v>-83.821999999999989</c:v>
                </c:pt>
                <c:pt idx="98">
                  <c:v>-82.822000000000003</c:v>
                </c:pt>
                <c:pt idx="99">
                  <c:v>-81.822000000000003</c:v>
                </c:pt>
                <c:pt idx="100">
                  <c:v>-80.821999999999989</c:v>
                </c:pt>
                <c:pt idx="101">
                  <c:v>-79.822000000000003</c:v>
                </c:pt>
                <c:pt idx="102">
                  <c:v>-78.822000000000003</c:v>
                </c:pt>
                <c:pt idx="103">
                  <c:v>-77.821999999999989</c:v>
                </c:pt>
                <c:pt idx="104">
                  <c:v>-76.822000000000003</c:v>
                </c:pt>
                <c:pt idx="105">
                  <c:v>-75.822000000000003</c:v>
                </c:pt>
                <c:pt idx="106">
                  <c:v>-74.822000000000003</c:v>
                </c:pt>
                <c:pt idx="107">
                  <c:v>-73.822000000000003</c:v>
                </c:pt>
                <c:pt idx="108">
                  <c:v>-72.822000000000003</c:v>
                </c:pt>
                <c:pt idx="109">
                  <c:v>-71.822000000000003</c:v>
                </c:pt>
                <c:pt idx="110">
                  <c:v>-70.822000000000003</c:v>
                </c:pt>
                <c:pt idx="111">
                  <c:v>-69.822000000000003</c:v>
                </c:pt>
                <c:pt idx="112">
                  <c:v>-68.822000000000003</c:v>
                </c:pt>
                <c:pt idx="113">
                  <c:v>-67.822000000000003</c:v>
                </c:pt>
                <c:pt idx="114">
                  <c:v>-66.822000000000003</c:v>
                </c:pt>
                <c:pt idx="115">
                  <c:v>-65.822000000000003</c:v>
                </c:pt>
                <c:pt idx="116">
                  <c:v>-64.822000000000003</c:v>
                </c:pt>
                <c:pt idx="117">
                  <c:v>-63.822000000000003</c:v>
                </c:pt>
                <c:pt idx="118">
                  <c:v>-62.822000000000003</c:v>
                </c:pt>
                <c:pt idx="119">
                  <c:v>-61.821999999999996</c:v>
                </c:pt>
                <c:pt idx="120">
                  <c:v>-60.822000000000003</c:v>
                </c:pt>
                <c:pt idx="121">
                  <c:v>-59.822000000000003</c:v>
                </c:pt>
                <c:pt idx="122">
                  <c:v>-58.822000000000003</c:v>
                </c:pt>
                <c:pt idx="123">
                  <c:v>-57.822000000000003</c:v>
                </c:pt>
                <c:pt idx="124">
                  <c:v>-56.821999999999996</c:v>
                </c:pt>
                <c:pt idx="125">
                  <c:v>-55.822000000000003</c:v>
                </c:pt>
                <c:pt idx="126">
                  <c:v>-54.822000000000003</c:v>
                </c:pt>
                <c:pt idx="127">
                  <c:v>-53.821999999999996</c:v>
                </c:pt>
                <c:pt idx="128">
                  <c:v>-52.822000000000003</c:v>
                </c:pt>
                <c:pt idx="129">
                  <c:v>-51.821999999999996</c:v>
                </c:pt>
                <c:pt idx="130">
                  <c:v>-50.821999999999996</c:v>
                </c:pt>
                <c:pt idx="131">
                  <c:v>-49.822000000000003</c:v>
                </c:pt>
                <c:pt idx="132">
                  <c:v>-48.821999999999996</c:v>
                </c:pt>
                <c:pt idx="133">
                  <c:v>-47.822000000000003</c:v>
                </c:pt>
                <c:pt idx="134">
                  <c:v>-46.822000000000003</c:v>
                </c:pt>
                <c:pt idx="135">
                  <c:v>-45.821999999999996</c:v>
                </c:pt>
                <c:pt idx="136">
                  <c:v>-44.822000000000003</c:v>
                </c:pt>
                <c:pt idx="137">
                  <c:v>-43.822000000000003</c:v>
                </c:pt>
                <c:pt idx="138">
                  <c:v>-42.821999999999996</c:v>
                </c:pt>
                <c:pt idx="139">
                  <c:v>-41.822000000000003</c:v>
                </c:pt>
                <c:pt idx="140">
                  <c:v>-40.822000000000003</c:v>
                </c:pt>
                <c:pt idx="141">
                  <c:v>-39.821999999999996</c:v>
                </c:pt>
                <c:pt idx="142">
                  <c:v>-38.822000000000003</c:v>
                </c:pt>
                <c:pt idx="143">
                  <c:v>-37.822000000000003</c:v>
                </c:pt>
                <c:pt idx="144">
                  <c:v>-36.821999999999996</c:v>
                </c:pt>
                <c:pt idx="145">
                  <c:v>-35.822000000000003</c:v>
                </c:pt>
                <c:pt idx="146">
                  <c:v>-34.821999999999996</c:v>
                </c:pt>
                <c:pt idx="147">
                  <c:v>-33.821999999999996</c:v>
                </c:pt>
                <c:pt idx="148">
                  <c:v>-32.822000000000003</c:v>
                </c:pt>
                <c:pt idx="149">
                  <c:v>-31.821999999999999</c:v>
                </c:pt>
                <c:pt idx="150">
                  <c:v>-30.822000000000003</c:v>
                </c:pt>
                <c:pt idx="151">
                  <c:v>-29.821999999999999</c:v>
                </c:pt>
                <c:pt idx="152">
                  <c:v>-28.822000000000003</c:v>
                </c:pt>
                <c:pt idx="153">
                  <c:v>-27.821999999999999</c:v>
                </c:pt>
                <c:pt idx="154">
                  <c:v>-26.821999999999999</c:v>
                </c:pt>
                <c:pt idx="155">
                  <c:v>-25.822000000000003</c:v>
                </c:pt>
                <c:pt idx="156">
                  <c:v>-24.821999999999999</c:v>
                </c:pt>
                <c:pt idx="157">
                  <c:v>-23.821999999999999</c:v>
                </c:pt>
                <c:pt idx="158">
                  <c:v>-22.821999999999999</c:v>
                </c:pt>
                <c:pt idx="159">
                  <c:v>-21.821999999999999</c:v>
                </c:pt>
                <c:pt idx="160">
                  <c:v>-20.821999999999999</c:v>
                </c:pt>
                <c:pt idx="161">
                  <c:v>-19.821999999999999</c:v>
                </c:pt>
                <c:pt idx="162">
                  <c:v>-18.822000000000003</c:v>
                </c:pt>
                <c:pt idx="163">
                  <c:v>-17.821999999999999</c:v>
                </c:pt>
                <c:pt idx="164">
                  <c:v>-16.821999999999999</c:v>
                </c:pt>
                <c:pt idx="165">
                  <c:v>-15.822000000000001</c:v>
                </c:pt>
                <c:pt idx="166">
                  <c:v>-14.822000000000001</c:v>
                </c:pt>
                <c:pt idx="167">
                  <c:v>-13.821999999999999</c:v>
                </c:pt>
                <c:pt idx="168">
                  <c:v>-12.822000000000001</c:v>
                </c:pt>
                <c:pt idx="169">
                  <c:v>-11.821999999999999</c:v>
                </c:pt>
                <c:pt idx="170">
                  <c:v>-10.821999999999999</c:v>
                </c:pt>
                <c:pt idx="171">
                  <c:v>-9.822000000000001</c:v>
                </c:pt>
                <c:pt idx="172">
                  <c:v>-8.8219999999999992</c:v>
                </c:pt>
                <c:pt idx="173">
                  <c:v>-7.8220000000000001</c:v>
                </c:pt>
                <c:pt idx="174">
                  <c:v>-6.8220000000000001</c:v>
                </c:pt>
                <c:pt idx="175">
                  <c:v>-5.8220000000000001</c:v>
                </c:pt>
                <c:pt idx="176">
                  <c:v>-4.8220000000000001</c:v>
                </c:pt>
                <c:pt idx="177">
                  <c:v>-3.8220000000000001</c:v>
                </c:pt>
                <c:pt idx="178">
                  <c:v>-2.8220000000000001</c:v>
                </c:pt>
                <c:pt idx="179">
                  <c:v>-1.8219999999999998</c:v>
                </c:pt>
                <c:pt idx="180">
                  <c:v>-0.82199999999999995</c:v>
                </c:pt>
                <c:pt idx="181">
                  <c:v>0.17800000000000002</c:v>
                </c:pt>
                <c:pt idx="182">
                  <c:v>1.1780000000000002</c:v>
                </c:pt>
                <c:pt idx="183">
                  <c:v>2.1779999999999999</c:v>
                </c:pt>
                <c:pt idx="184">
                  <c:v>3.1779999999999999</c:v>
                </c:pt>
                <c:pt idx="185">
                  <c:v>4.1779999999999999</c:v>
                </c:pt>
                <c:pt idx="186">
                  <c:v>5.1779999999999999</c:v>
                </c:pt>
                <c:pt idx="187">
                  <c:v>6.1779999999999999</c:v>
                </c:pt>
                <c:pt idx="188">
                  <c:v>7.1779999999999999</c:v>
                </c:pt>
                <c:pt idx="189">
                  <c:v>8.1780000000000008</c:v>
                </c:pt>
                <c:pt idx="190">
                  <c:v>9.177999999999999</c:v>
                </c:pt>
                <c:pt idx="191">
                  <c:v>10.178000000000001</c:v>
                </c:pt>
                <c:pt idx="192">
                  <c:v>11.177999999999999</c:v>
                </c:pt>
                <c:pt idx="193">
                  <c:v>12.177999999999999</c:v>
                </c:pt>
                <c:pt idx="194">
                  <c:v>13.178000000000001</c:v>
                </c:pt>
                <c:pt idx="195">
                  <c:v>14.177999999999999</c:v>
                </c:pt>
                <c:pt idx="196">
                  <c:v>15.177999999999999</c:v>
                </c:pt>
                <c:pt idx="197">
                  <c:v>16.178000000000001</c:v>
                </c:pt>
                <c:pt idx="198">
                  <c:v>17.178000000000001</c:v>
                </c:pt>
                <c:pt idx="199">
                  <c:v>18.178000000000001</c:v>
                </c:pt>
                <c:pt idx="200">
                  <c:v>19.178000000000001</c:v>
                </c:pt>
                <c:pt idx="201">
                  <c:v>20.178000000000001</c:v>
                </c:pt>
                <c:pt idx="202">
                  <c:v>21.178000000000001</c:v>
                </c:pt>
                <c:pt idx="203">
                  <c:v>22.177999999999997</c:v>
                </c:pt>
                <c:pt idx="204">
                  <c:v>23.178000000000001</c:v>
                </c:pt>
                <c:pt idx="205">
                  <c:v>24.178000000000001</c:v>
                </c:pt>
                <c:pt idx="206">
                  <c:v>25.177999999999997</c:v>
                </c:pt>
                <c:pt idx="207">
                  <c:v>26.178000000000001</c:v>
                </c:pt>
                <c:pt idx="208">
                  <c:v>27.178000000000001</c:v>
                </c:pt>
                <c:pt idx="209">
                  <c:v>28.178000000000001</c:v>
                </c:pt>
                <c:pt idx="210">
                  <c:v>29.178000000000001</c:v>
                </c:pt>
                <c:pt idx="211">
                  <c:v>30.178000000000001</c:v>
                </c:pt>
                <c:pt idx="212">
                  <c:v>31.178000000000004</c:v>
                </c:pt>
                <c:pt idx="213">
                  <c:v>32.177999999999997</c:v>
                </c:pt>
                <c:pt idx="214">
                  <c:v>33.178000000000004</c:v>
                </c:pt>
                <c:pt idx="215">
                  <c:v>34.177999999999997</c:v>
                </c:pt>
                <c:pt idx="216">
                  <c:v>35.177999999999997</c:v>
                </c:pt>
                <c:pt idx="217">
                  <c:v>36.178000000000004</c:v>
                </c:pt>
                <c:pt idx="218">
                  <c:v>37.177999999999997</c:v>
                </c:pt>
                <c:pt idx="219">
                  <c:v>38.177999999999997</c:v>
                </c:pt>
                <c:pt idx="220">
                  <c:v>39.178000000000004</c:v>
                </c:pt>
                <c:pt idx="221">
                  <c:v>40.177999999999997</c:v>
                </c:pt>
                <c:pt idx="222">
                  <c:v>41.177999999999997</c:v>
                </c:pt>
                <c:pt idx="223">
                  <c:v>42.178000000000004</c:v>
                </c:pt>
                <c:pt idx="224">
                  <c:v>43.177999999999997</c:v>
                </c:pt>
                <c:pt idx="225">
                  <c:v>44.177999999999997</c:v>
                </c:pt>
                <c:pt idx="226">
                  <c:v>45.178000000000004</c:v>
                </c:pt>
                <c:pt idx="227">
                  <c:v>46.177999999999997</c:v>
                </c:pt>
                <c:pt idx="228">
                  <c:v>47.177999999999997</c:v>
                </c:pt>
                <c:pt idx="229">
                  <c:v>48.178000000000004</c:v>
                </c:pt>
                <c:pt idx="230">
                  <c:v>49.177999999999997</c:v>
                </c:pt>
                <c:pt idx="231">
                  <c:v>50.178000000000004</c:v>
                </c:pt>
                <c:pt idx="232">
                  <c:v>51.177999999999997</c:v>
                </c:pt>
                <c:pt idx="233">
                  <c:v>52.177999999999997</c:v>
                </c:pt>
                <c:pt idx="234">
                  <c:v>53.178000000000004</c:v>
                </c:pt>
                <c:pt idx="235">
                  <c:v>54.177999999999997</c:v>
                </c:pt>
                <c:pt idx="236">
                  <c:v>55.177999999999997</c:v>
                </c:pt>
                <c:pt idx="237">
                  <c:v>56.178000000000004</c:v>
                </c:pt>
                <c:pt idx="238">
                  <c:v>57.177999999999997</c:v>
                </c:pt>
                <c:pt idx="239">
                  <c:v>58.177999999999997</c:v>
                </c:pt>
                <c:pt idx="240">
                  <c:v>59.178000000000004</c:v>
                </c:pt>
                <c:pt idx="241">
                  <c:v>60.177999999999997</c:v>
                </c:pt>
                <c:pt idx="242">
                  <c:v>61.17799999999999</c:v>
                </c:pt>
                <c:pt idx="243">
                  <c:v>62.178000000000004</c:v>
                </c:pt>
                <c:pt idx="244">
                  <c:v>63.177999999999997</c:v>
                </c:pt>
                <c:pt idx="245">
                  <c:v>64.177999999999997</c:v>
                </c:pt>
                <c:pt idx="246">
                  <c:v>65.177999999999997</c:v>
                </c:pt>
                <c:pt idx="247">
                  <c:v>66.177999999999997</c:v>
                </c:pt>
                <c:pt idx="248">
                  <c:v>67.177999999999997</c:v>
                </c:pt>
                <c:pt idx="249">
                  <c:v>68.177999999999997</c:v>
                </c:pt>
                <c:pt idx="250">
                  <c:v>69.177999999999997</c:v>
                </c:pt>
                <c:pt idx="251">
                  <c:v>70.177999999999997</c:v>
                </c:pt>
                <c:pt idx="252">
                  <c:v>71.177999999999997</c:v>
                </c:pt>
                <c:pt idx="253">
                  <c:v>72.177999999999997</c:v>
                </c:pt>
                <c:pt idx="254">
                  <c:v>73.177999999999997</c:v>
                </c:pt>
                <c:pt idx="255">
                  <c:v>74.177999999999997</c:v>
                </c:pt>
                <c:pt idx="256">
                  <c:v>75.177999999999997</c:v>
                </c:pt>
                <c:pt idx="257">
                  <c:v>76.177999999999997</c:v>
                </c:pt>
                <c:pt idx="258">
                  <c:v>77.178000000000011</c:v>
                </c:pt>
                <c:pt idx="259">
                  <c:v>78.177999999999997</c:v>
                </c:pt>
                <c:pt idx="260">
                  <c:v>79.177999999999997</c:v>
                </c:pt>
                <c:pt idx="261">
                  <c:v>80.178000000000011</c:v>
                </c:pt>
                <c:pt idx="262">
                  <c:v>81.177999999999997</c:v>
                </c:pt>
                <c:pt idx="263">
                  <c:v>82.177999999999997</c:v>
                </c:pt>
                <c:pt idx="264">
                  <c:v>83.178000000000011</c:v>
                </c:pt>
                <c:pt idx="265">
                  <c:v>84.177999999999997</c:v>
                </c:pt>
                <c:pt idx="266">
                  <c:v>85.177999999999997</c:v>
                </c:pt>
                <c:pt idx="267">
                  <c:v>86.178000000000011</c:v>
                </c:pt>
                <c:pt idx="268">
                  <c:v>87.177999999999997</c:v>
                </c:pt>
                <c:pt idx="269">
                  <c:v>88.177999999999997</c:v>
                </c:pt>
                <c:pt idx="270">
                  <c:v>89.178000000000011</c:v>
                </c:pt>
                <c:pt idx="271">
                  <c:v>90.177999999999997</c:v>
                </c:pt>
                <c:pt idx="272">
                  <c:v>91.177999999999997</c:v>
                </c:pt>
                <c:pt idx="273">
                  <c:v>92.178000000000011</c:v>
                </c:pt>
                <c:pt idx="274">
                  <c:v>93.177999999999997</c:v>
                </c:pt>
                <c:pt idx="275">
                  <c:v>94.177999999999997</c:v>
                </c:pt>
                <c:pt idx="276">
                  <c:v>95.177999999999997</c:v>
                </c:pt>
                <c:pt idx="277">
                  <c:v>96.177999999999997</c:v>
                </c:pt>
                <c:pt idx="278">
                  <c:v>97.177999999999997</c:v>
                </c:pt>
                <c:pt idx="279">
                  <c:v>98.177999999999997</c:v>
                </c:pt>
                <c:pt idx="280">
                  <c:v>99.177999999999997</c:v>
                </c:pt>
                <c:pt idx="281">
                  <c:v>100.178</c:v>
                </c:pt>
                <c:pt idx="282">
                  <c:v>101.178</c:v>
                </c:pt>
                <c:pt idx="283">
                  <c:v>102.178</c:v>
                </c:pt>
                <c:pt idx="284">
                  <c:v>103.178</c:v>
                </c:pt>
                <c:pt idx="285">
                  <c:v>104.178</c:v>
                </c:pt>
                <c:pt idx="286">
                  <c:v>105.178</c:v>
                </c:pt>
                <c:pt idx="287">
                  <c:v>106.178</c:v>
                </c:pt>
                <c:pt idx="288">
                  <c:v>107.178</c:v>
                </c:pt>
                <c:pt idx="289">
                  <c:v>108.178</c:v>
                </c:pt>
                <c:pt idx="290">
                  <c:v>109.178</c:v>
                </c:pt>
                <c:pt idx="291">
                  <c:v>110.178</c:v>
                </c:pt>
                <c:pt idx="292">
                  <c:v>111.17800000000001</c:v>
                </c:pt>
                <c:pt idx="293">
                  <c:v>112.178</c:v>
                </c:pt>
                <c:pt idx="294">
                  <c:v>113.178</c:v>
                </c:pt>
                <c:pt idx="295">
                  <c:v>114.17800000000001</c:v>
                </c:pt>
                <c:pt idx="296">
                  <c:v>115.178</c:v>
                </c:pt>
                <c:pt idx="297">
                  <c:v>116.178</c:v>
                </c:pt>
                <c:pt idx="298">
                  <c:v>117.17800000000001</c:v>
                </c:pt>
                <c:pt idx="299">
                  <c:v>118.178</c:v>
                </c:pt>
                <c:pt idx="300">
                  <c:v>119.178</c:v>
                </c:pt>
                <c:pt idx="301">
                  <c:v>120.17800000000001</c:v>
                </c:pt>
                <c:pt idx="302">
                  <c:v>121.178</c:v>
                </c:pt>
                <c:pt idx="303">
                  <c:v>122.178</c:v>
                </c:pt>
                <c:pt idx="304">
                  <c:v>123.178</c:v>
                </c:pt>
                <c:pt idx="305">
                  <c:v>124.17799999999998</c:v>
                </c:pt>
                <c:pt idx="306">
                  <c:v>125.17800000000001</c:v>
                </c:pt>
                <c:pt idx="307">
                  <c:v>126.17800000000001</c:v>
                </c:pt>
                <c:pt idx="308">
                  <c:v>127.178</c:v>
                </c:pt>
                <c:pt idx="309">
                  <c:v>128.178</c:v>
                </c:pt>
                <c:pt idx="310">
                  <c:v>129.178</c:v>
                </c:pt>
                <c:pt idx="311">
                  <c:v>130.178</c:v>
                </c:pt>
                <c:pt idx="312">
                  <c:v>131.17800000000003</c:v>
                </c:pt>
                <c:pt idx="313">
                  <c:v>132.178</c:v>
                </c:pt>
                <c:pt idx="314">
                  <c:v>133.178</c:v>
                </c:pt>
                <c:pt idx="315">
                  <c:v>134.178</c:v>
                </c:pt>
                <c:pt idx="316">
                  <c:v>135.178</c:v>
                </c:pt>
                <c:pt idx="317">
                  <c:v>136.178</c:v>
                </c:pt>
                <c:pt idx="318">
                  <c:v>137.17800000000003</c:v>
                </c:pt>
                <c:pt idx="319">
                  <c:v>138.178</c:v>
                </c:pt>
                <c:pt idx="320">
                  <c:v>139.178</c:v>
                </c:pt>
                <c:pt idx="321">
                  <c:v>140.178</c:v>
                </c:pt>
                <c:pt idx="322">
                  <c:v>141.178</c:v>
                </c:pt>
                <c:pt idx="323">
                  <c:v>142.178</c:v>
                </c:pt>
                <c:pt idx="324">
                  <c:v>143.178</c:v>
                </c:pt>
                <c:pt idx="325">
                  <c:v>144.178</c:v>
                </c:pt>
                <c:pt idx="326">
                  <c:v>145.178</c:v>
                </c:pt>
                <c:pt idx="327">
                  <c:v>146.178</c:v>
                </c:pt>
                <c:pt idx="328">
                  <c:v>147.178</c:v>
                </c:pt>
                <c:pt idx="329">
                  <c:v>148.178</c:v>
                </c:pt>
                <c:pt idx="330">
                  <c:v>149.178</c:v>
                </c:pt>
                <c:pt idx="331">
                  <c:v>150.178</c:v>
                </c:pt>
                <c:pt idx="332">
                  <c:v>151.178</c:v>
                </c:pt>
                <c:pt idx="333">
                  <c:v>152.178</c:v>
                </c:pt>
                <c:pt idx="334">
                  <c:v>153.178</c:v>
                </c:pt>
                <c:pt idx="335">
                  <c:v>154.178</c:v>
                </c:pt>
                <c:pt idx="336">
                  <c:v>155.178</c:v>
                </c:pt>
                <c:pt idx="337">
                  <c:v>156.178</c:v>
                </c:pt>
                <c:pt idx="338">
                  <c:v>157.178</c:v>
                </c:pt>
                <c:pt idx="339">
                  <c:v>158.178</c:v>
                </c:pt>
                <c:pt idx="340">
                  <c:v>159.178</c:v>
                </c:pt>
                <c:pt idx="341">
                  <c:v>160.178</c:v>
                </c:pt>
                <c:pt idx="342">
                  <c:v>161.178</c:v>
                </c:pt>
                <c:pt idx="343">
                  <c:v>162.178</c:v>
                </c:pt>
                <c:pt idx="344">
                  <c:v>163.178</c:v>
                </c:pt>
                <c:pt idx="345">
                  <c:v>164.178</c:v>
                </c:pt>
                <c:pt idx="346">
                  <c:v>165.178</c:v>
                </c:pt>
                <c:pt idx="347">
                  <c:v>166.178</c:v>
                </c:pt>
                <c:pt idx="348">
                  <c:v>167.178</c:v>
                </c:pt>
                <c:pt idx="349">
                  <c:v>168.17800000000003</c:v>
                </c:pt>
                <c:pt idx="350">
                  <c:v>169.178</c:v>
                </c:pt>
                <c:pt idx="351">
                  <c:v>170.178</c:v>
                </c:pt>
                <c:pt idx="352">
                  <c:v>171.178</c:v>
                </c:pt>
                <c:pt idx="353">
                  <c:v>172.178</c:v>
                </c:pt>
                <c:pt idx="354">
                  <c:v>173.178</c:v>
                </c:pt>
                <c:pt idx="355">
                  <c:v>174.17800000000003</c:v>
                </c:pt>
                <c:pt idx="356">
                  <c:v>175.178</c:v>
                </c:pt>
                <c:pt idx="357">
                  <c:v>176.178</c:v>
                </c:pt>
                <c:pt idx="358">
                  <c:v>177.178</c:v>
                </c:pt>
                <c:pt idx="359">
                  <c:v>178.178</c:v>
                </c:pt>
                <c:pt idx="360">
                  <c:v>179.178</c:v>
                </c:pt>
                <c:pt idx="361">
                  <c:v>180.178</c:v>
                </c:pt>
                <c:pt idx="362">
                  <c:v>181.178</c:v>
                </c:pt>
                <c:pt idx="363">
                  <c:v>182.178</c:v>
                </c:pt>
                <c:pt idx="364">
                  <c:v>183.178</c:v>
                </c:pt>
                <c:pt idx="365">
                  <c:v>184.178</c:v>
                </c:pt>
                <c:pt idx="366">
                  <c:v>185.178</c:v>
                </c:pt>
                <c:pt idx="367">
                  <c:v>186.178</c:v>
                </c:pt>
                <c:pt idx="368">
                  <c:v>187.178</c:v>
                </c:pt>
                <c:pt idx="369">
                  <c:v>188.178</c:v>
                </c:pt>
                <c:pt idx="370">
                  <c:v>189.178</c:v>
                </c:pt>
                <c:pt idx="371">
                  <c:v>190.178</c:v>
                </c:pt>
                <c:pt idx="372">
                  <c:v>191.178</c:v>
                </c:pt>
                <c:pt idx="373">
                  <c:v>192.178</c:v>
                </c:pt>
                <c:pt idx="374">
                  <c:v>193.178</c:v>
                </c:pt>
                <c:pt idx="375">
                  <c:v>194.178</c:v>
                </c:pt>
                <c:pt idx="376">
                  <c:v>195.178</c:v>
                </c:pt>
                <c:pt idx="377">
                  <c:v>196.178</c:v>
                </c:pt>
                <c:pt idx="378">
                  <c:v>197.178</c:v>
                </c:pt>
                <c:pt idx="379">
                  <c:v>198.178</c:v>
                </c:pt>
                <c:pt idx="380">
                  <c:v>199.17800000000003</c:v>
                </c:pt>
                <c:pt idx="381">
                  <c:v>200.178</c:v>
                </c:pt>
                <c:pt idx="382">
                  <c:v>201.178</c:v>
                </c:pt>
                <c:pt idx="383">
                  <c:v>202.178</c:v>
                </c:pt>
                <c:pt idx="384">
                  <c:v>203.178</c:v>
                </c:pt>
                <c:pt idx="385">
                  <c:v>204.178</c:v>
                </c:pt>
                <c:pt idx="386">
                  <c:v>205.17800000000003</c:v>
                </c:pt>
                <c:pt idx="387">
                  <c:v>206.178</c:v>
                </c:pt>
                <c:pt idx="388">
                  <c:v>207.178</c:v>
                </c:pt>
                <c:pt idx="389">
                  <c:v>208.178</c:v>
                </c:pt>
                <c:pt idx="390">
                  <c:v>209.178</c:v>
                </c:pt>
                <c:pt idx="391">
                  <c:v>210.178</c:v>
                </c:pt>
                <c:pt idx="392">
                  <c:v>211.178</c:v>
                </c:pt>
                <c:pt idx="393">
                  <c:v>212.178</c:v>
                </c:pt>
                <c:pt idx="394">
                  <c:v>213.178</c:v>
                </c:pt>
                <c:pt idx="395">
                  <c:v>214.178</c:v>
                </c:pt>
                <c:pt idx="396">
                  <c:v>215.178</c:v>
                </c:pt>
                <c:pt idx="397">
                  <c:v>216.178</c:v>
                </c:pt>
                <c:pt idx="398">
                  <c:v>217.178</c:v>
                </c:pt>
                <c:pt idx="399">
                  <c:v>218.178</c:v>
                </c:pt>
                <c:pt idx="400">
                  <c:v>219.178</c:v>
                </c:pt>
                <c:pt idx="401">
                  <c:v>220.178</c:v>
                </c:pt>
                <c:pt idx="402">
                  <c:v>221.178</c:v>
                </c:pt>
                <c:pt idx="403">
                  <c:v>222.178</c:v>
                </c:pt>
                <c:pt idx="404">
                  <c:v>223.178</c:v>
                </c:pt>
                <c:pt idx="405">
                  <c:v>224.178</c:v>
                </c:pt>
                <c:pt idx="406">
                  <c:v>225.178</c:v>
                </c:pt>
                <c:pt idx="407">
                  <c:v>226.178</c:v>
                </c:pt>
                <c:pt idx="408">
                  <c:v>227.178</c:v>
                </c:pt>
                <c:pt idx="409">
                  <c:v>228.178</c:v>
                </c:pt>
                <c:pt idx="410">
                  <c:v>229.178</c:v>
                </c:pt>
                <c:pt idx="411">
                  <c:v>230.178</c:v>
                </c:pt>
                <c:pt idx="412">
                  <c:v>231.178</c:v>
                </c:pt>
                <c:pt idx="413">
                  <c:v>232.178</c:v>
                </c:pt>
                <c:pt idx="414">
                  <c:v>233.178</c:v>
                </c:pt>
                <c:pt idx="415">
                  <c:v>234.178</c:v>
                </c:pt>
                <c:pt idx="416">
                  <c:v>235.178</c:v>
                </c:pt>
                <c:pt idx="417">
                  <c:v>236.17800000000003</c:v>
                </c:pt>
                <c:pt idx="418">
                  <c:v>237.178</c:v>
                </c:pt>
                <c:pt idx="419">
                  <c:v>238.178</c:v>
                </c:pt>
                <c:pt idx="420">
                  <c:v>239.178</c:v>
                </c:pt>
                <c:pt idx="421">
                  <c:v>240.17800000000003</c:v>
                </c:pt>
                <c:pt idx="422">
                  <c:v>241.178</c:v>
                </c:pt>
                <c:pt idx="423">
                  <c:v>242.17800000000003</c:v>
                </c:pt>
                <c:pt idx="424">
                  <c:v>243.17799999999997</c:v>
                </c:pt>
                <c:pt idx="425">
                  <c:v>244.178</c:v>
                </c:pt>
                <c:pt idx="426">
                  <c:v>245.17799999999997</c:v>
                </c:pt>
                <c:pt idx="427">
                  <c:v>246.178</c:v>
                </c:pt>
                <c:pt idx="428">
                  <c:v>247.17800000000003</c:v>
                </c:pt>
                <c:pt idx="429">
                  <c:v>248.178</c:v>
                </c:pt>
                <c:pt idx="430">
                  <c:v>249.178</c:v>
                </c:pt>
                <c:pt idx="431">
                  <c:v>250.17799999999997</c:v>
                </c:pt>
                <c:pt idx="432">
                  <c:v>251.178</c:v>
                </c:pt>
                <c:pt idx="433">
                  <c:v>252.17800000000003</c:v>
                </c:pt>
                <c:pt idx="434">
                  <c:v>253.178</c:v>
                </c:pt>
                <c:pt idx="435">
                  <c:v>254.17800000000003</c:v>
                </c:pt>
                <c:pt idx="436">
                  <c:v>255.178</c:v>
                </c:pt>
                <c:pt idx="437">
                  <c:v>256.178</c:v>
                </c:pt>
                <c:pt idx="438">
                  <c:v>257.178</c:v>
                </c:pt>
                <c:pt idx="439">
                  <c:v>258.178</c:v>
                </c:pt>
                <c:pt idx="440">
                  <c:v>259.178</c:v>
                </c:pt>
                <c:pt idx="441">
                  <c:v>260.178</c:v>
                </c:pt>
                <c:pt idx="442">
                  <c:v>261.178</c:v>
                </c:pt>
                <c:pt idx="443">
                  <c:v>262.178</c:v>
                </c:pt>
                <c:pt idx="444">
                  <c:v>263.178</c:v>
                </c:pt>
                <c:pt idx="445">
                  <c:v>264.178</c:v>
                </c:pt>
                <c:pt idx="446">
                  <c:v>265.178</c:v>
                </c:pt>
                <c:pt idx="447">
                  <c:v>266.178</c:v>
                </c:pt>
                <c:pt idx="448">
                  <c:v>267.178</c:v>
                </c:pt>
                <c:pt idx="449">
                  <c:v>268.178</c:v>
                </c:pt>
                <c:pt idx="450">
                  <c:v>269.178</c:v>
                </c:pt>
                <c:pt idx="451">
                  <c:v>270.178</c:v>
                </c:pt>
                <c:pt idx="452">
                  <c:v>271.178</c:v>
                </c:pt>
                <c:pt idx="453">
                  <c:v>272.178</c:v>
                </c:pt>
                <c:pt idx="454">
                  <c:v>273.178</c:v>
                </c:pt>
                <c:pt idx="455">
                  <c:v>274.178</c:v>
                </c:pt>
                <c:pt idx="456">
                  <c:v>275.178</c:v>
                </c:pt>
                <c:pt idx="457">
                  <c:v>276.17800000000005</c:v>
                </c:pt>
                <c:pt idx="458">
                  <c:v>277.178</c:v>
                </c:pt>
                <c:pt idx="459">
                  <c:v>278.178</c:v>
                </c:pt>
                <c:pt idx="460">
                  <c:v>279.178</c:v>
                </c:pt>
                <c:pt idx="461">
                  <c:v>280.178</c:v>
                </c:pt>
                <c:pt idx="462">
                  <c:v>281.178</c:v>
                </c:pt>
                <c:pt idx="463">
                  <c:v>282.178</c:v>
                </c:pt>
                <c:pt idx="464">
                  <c:v>283.178</c:v>
                </c:pt>
                <c:pt idx="465">
                  <c:v>284.178</c:v>
                </c:pt>
                <c:pt idx="466">
                  <c:v>285.178</c:v>
                </c:pt>
                <c:pt idx="467">
                  <c:v>286.178</c:v>
                </c:pt>
                <c:pt idx="468">
                  <c:v>287.178</c:v>
                </c:pt>
                <c:pt idx="469">
                  <c:v>288.178</c:v>
                </c:pt>
                <c:pt idx="470">
                  <c:v>289.178</c:v>
                </c:pt>
                <c:pt idx="471">
                  <c:v>290.178</c:v>
                </c:pt>
                <c:pt idx="472">
                  <c:v>291.178</c:v>
                </c:pt>
                <c:pt idx="473">
                  <c:v>292.178</c:v>
                </c:pt>
                <c:pt idx="474">
                  <c:v>293.178</c:v>
                </c:pt>
                <c:pt idx="475">
                  <c:v>294.178</c:v>
                </c:pt>
                <c:pt idx="476">
                  <c:v>295.178</c:v>
                </c:pt>
                <c:pt idx="477">
                  <c:v>296.178</c:v>
                </c:pt>
                <c:pt idx="478">
                  <c:v>297.178</c:v>
                </c:pt>
                <c:pt idx="479">
                  <c:v>298.178</c:v>
                </c:pt>
                <c:pt idx="480">
                  <c:v>299.178</c:v>
                </c:pt>
                <c:pt idx="481">
                  <c:v>300.178</c:v>
                </c:pt>
                <c:pt idx="482">
                  <c:v>301.178</c:v>
                </c:pt>
                <c:pt idx="483">
                  <c:v>302.178</c:v>
                </c:pt>
                <c:pt idx="484">
                  <c:v>303.178</c:v>
                </c:pt>
                <c:pt idx="485">
                  <c:v>304.178</c:v>
                </c:pt>
                <c:pt idx="486">
                  <c:v>305.178</c:v>
                </c:pt>
                <c:pt idx="487">
                  <c:v>306.178</c:v>
                </c:pt>
                <c:pt idx="488">
                  <c:v>307.17800000000005</c:v>
                </c:pt>
                <c:pt idx="489">
                  <c:v>308.178</c:v>
                </c:pt>
                <c:pt idx="490">
                  <c:v>309.178</c:v>
                </c:pt>
                <c:pt idx="491">
                  <c:v>310.178</c:v>
                </c:pt>
                <c:pt idx="492">
                  <c:v>311.178</c:v>
                </c:pt>
                <c:pt idx="493">
                  <c:v>312.178</c:v>
                </c:pt>
                <c:pt idx="494">
                  <c:v>313.178</c:v>
                </c:pt>
                <c:pt idx="495">
                  <c:v>314.178</c:v>
                </c:pt>
                <c:pt idx="496">
                  <c:v>315.178</c:v>
                </c:pt>
                <c:pt idx="497">
                  <c:v>316.17699999999996</c:v>
                </c:pt>
                <c:pt idx="498">
                  <c:v>317.17700000000002</c:v>
                </c:pt>
                <c:pt idx="499">
                  <c:v>318.17699999999996</c:v>
                </c:pt>
                <c:pt idx="500">
                  <c:v>319.17700000000002</c:v>
                </c:pt>
                <c:pt idx="501">
                  <c:v>320.17700000000002</c:v>
                </c:pt>
                <c:pt idx="502">
                  <c:v>321.17699999999996</c:v>
                </c:pt>
                <c:pt idx="503">
                  <c:v>322.17700000000002</c:v>
                </c:pt>
                <c:pt idx="504">
                  <c:v>323.17699999999996</c:v>
                </c:pt>
                <c:pt idx="505">
                  <c:v>324.17700000000002</c:v>
                </c:pt>
                <c:pt idx="506">
                  <c:v>325.17699999999996</c:v>
                </c:pt>
                <c:pt idx="507">
                  <c:v>326.17700000000002</c:v>
                </c:pt>
                <c:pt idx="508">
                  <c:v>327.17700000000002</c:v>
                </c:pt>
                <c:pt idx="509">
                  <c:v>328.17699999999996</c:v>
                </c:pt>
                <c:pt idx="510">
                  <c:v>329.17700000000002</c:v>
                </c:pt>
                <c:pt idx="511">
                  <c:v>330.17699999999996</c:v>
                </c:pt>
                <c:pt idx="512">
                  <c:v>331.17700000000002</c:v>
                </c:pt>
                <c:pt idx="513">
                  <c:v>332.17700000000002</c:v>
                </c:pt>
                <c:pt idx="514">
                  <c:v>333.17700000000002</c:v>
                </c:pt>
                <c:pt idx="515">
                  <c:v>334.17700000000002</c:v>
                </c:pt>
                <c:pt idx="516">
                  <c:v>335.17699999999996</c:v>
                </c:pt>
                <c:pt idx="517">
                  <c:v>336.17700000000002</c:v>
                </c:pt>
                <c:pt idx="518">
                  <c:v>337.17699999999996</c:v>
                </c:pt>
                <c:pt idx="519">
                  <c:v>338.17700000000002</c:v>
                </c:pt>
                <c:pt idx="520">
                  <c:v>339.17700000000002</c:v>
                </c:pt>
                <c:pt idx="521">
                  <c:v>340.17699999999996</c:v>
                </c:pt>
                <c:pt idx="522">
                  <c:v>341.17700000000002</c:v>
                </c:pt>
                <c:pt idx="523">
                  <c:v>342.17699999999996</c:v>
                </c:pt>
                <c:pt idx="524">
                  <c:v>343.17700000000002</c:v>
                </c:pt>
                <c:pt idx="525">
                  <c:v>344.17700000000002</c:v>
                </c:pt>
                <c:pt idx="526">
                  <c:v>345.17700000000002</c:v>
                </c:pt>
                <c:pt idx="527">
                  <c:v>346.17700000000002</c:v>
                </c:pt>
                <c:pt idx="528">
                  <c:v>347.17699999999996</c:v>
                </c:pt>
                <c:pt idx="529">
                  <c:v>348.17700000000002</c:v>
                </c:pt>
                <c:pt idx="530">
                  <c:v>349.17699999999996</c:v>
                </c:pt>
                <c:pt idx="531">
                  <c:v>350.17700000000002</c:v>
                </c:pt>
                <c:pt idx="532">
                  <c:v>351.17700000000002</c:v>
                </c:pt>
                <c:pt idx="533">
                  <c:v>352.17699999999996</c:v>
                </c:pt>
                <c:pt idx="534">
                  <c:v>353.17700000000002</c:v>
                </c:pt>
                <c:pt idx="535">
                  <c:v>354.17699999999996</c:v>
                </c:pt>
                <c:pt idx="536">
                  <c:v>355.17700000000002</c:v>
                </c:pt>
                <c:pt idx="537">
                  <c:v>356.17699999999996</c:v>
                </c:pt>
                <c:pt idx="538">
                  <c:v>357.17700000000002</c:v>
                </c:pt>
                <c:pt idx="539">
                  <c:v>358.17700000000002</c:v>
                </c:pt>
                <c:pt idx="540">
                  <c:v>359.17699999999996</c:v>
                </c:pt>
                <c:pt idx="541">
                  <c:v>360.17700000000002</c:v>
                </c:pt>
                <c:pt idx="542">
                  <c:v>361.17699999999996</c:v>
                </c:pt>
                <c:pt idx="543">
                  <c:v>362.17700000000002</c:v>
                </c:pt>
                <c:pt idx="544">
                  <c:v>363.17700000000002</c:v>
                </c:pt>
                <c:pt idx="545">
                  <c:v>364.17700000000002</c:v>
                </c:pt>
                <c:pt idx="546">
                  <c:v>365.17700000000002</c:v>
                </c:pt>
                <c:pt idx="547">
                  <c:v>366.17699999999996</c:v>
                </c:pt>
                <c:pt idx="548">
                  <c:v>367.17700000000002</c:v>
                </c:pt>
                <c:pt idx="549">
                  <c:v>368.17699999999996</c:v>
                </c:pt>
                <c:pt idx="550">
                  <c:v>369.17700000000002</c:v>
                </c:pt>
                <c:pt idx="551">
                  <c:v>370.17700000000002</c:v>
                </c:pt>
                <c:pt idx="552">
                  <c:v>371.17699999999996</c:v>
                </c:pt>
                <c:pt idx="553">
                  <c:v>372.17700000000002</c:v>
                </c:pt>
                <c:pt idx="554">
                  <c:v>373.17699999999996</c:v>
                </c:pt>
                <c:pt idx="555">
                  <c:v>374.17700000000002</c:v>
                </c:pt>
                <c:pt idx="556">
                  <c:v>375.17700000000002</c:v>
                </c:pt>
                <c:pt idx="557">
                  <c:v>376.17700000000002</c:v>
                </c:pt>
                <c:pt idx="558">
                  <c:v>377.17700000000002</c:v>
                </c:pt>
                <c:pt idx="559">
                  <c:v>378.17699999999996</c:v>
                </c:pt>
                <c:pt idx="560">
                  <c:v>379.17700000000002</c:v>
                </c:pt>
                <c:pt idx="561">
                  <c:v>380.17699999999996</c:v>
                </c:pt>
                <c:pt idx="562">
                  <c:v>381.17700000000002</c:v>
                </c:pt>
                <c:pt idx="563">
                  <c:v>382.17700000000002</c:v>
                </c:pt>
                <c:pt idx="564">
                  <c:v>383.17699999999996</c:v>
                </c:pt>
                <c:pt idx="565">
                  <c:v>384.17700000000002</c:v>
                </c:pt>
                <c:pt idx="566">
                  <c:v>385.17699999999996</c:v>
                </c:pt>
                <c:pt idx="567">
                  <c:v>386.17700000000002</c:v>
                </c:pt>
                <c:pt idx="568">
                  <c:v>387.17699999999996</c:v>
                </c:pt>
                <c:pt idx="569">
                  <c:v>388.17700000000002</c:v>
                </c:pt>
                <c:pt idx="570">
                  <c:v>389.17700000000002</c:v>
                </c:pt>
                <c:pt idx="571">
                  <c:v>390.17699999999996</c:v>
                </c:pt>
                <c:pt idx="572">
                  <c:v>391.17700000000002</c:v>
                </c:pt>
                <c:pt idx="573">
                  <c:v>392.17699999999996</c:v>
                </c:pt>
                <c:pt idx="574">
                  <c:v>393.17700000000002</c:v>
                </c:pt>
                <c:pt idx="575">
                  <c:v>394.17700000000002</c:v>
                </c:pt>
                <c:pt idx="576">
                  <c:v>395.17699999999996</c:v>
                </c:pt>
                <c:pt idx="577">
                  <c:v>396.17700000000002</c:v>
                </c:pt>
                <c:pt idx="578">
                  <c:v>397.17699999999996</c:v>
                </c:pt>
                <c:pt idx="579">
                  <c:v>398.17700000000002</c:v>
                </c:pt>
                <c:pt idx="580">
                  <c:v>399.17699999999996</c:v>
                </c:pt>
                <c:pt idx="581">
                  <c:v>400.17700000000002</c:v>
                </c:pt>
                <c:pt idx="582">
                  <c:v>401.17700000000002</c:v>
                </c:pt>
                <c:pt idx="583">
                  <c:v>402.17699999999996</c:v>
                </c:pt>
                <c:pt idx="584">
                  <c:v>403.17700000000002</c:v>
                </c:pt>
                <c:pt idx="585">
                  <c:v>404.17699999999996</c:v>
                </c:pt>
                <c:pt idx="586">
                  <c:v>405.17700000000002</c:v>
                </c:pt>
                <c:pt idx="587">
                  <c:v>406.17700000000002</c:v>
                </c:pt>
                <c:pt idx="588">
                  <c:v>407.17700000000002</c:v>
                </c:pt>
                <c:pt idx="589">
                  <c:v>408.17700000000002</c:v>
                </c:pt>
                <c:pt idx="590">
                  <c:v>409.17699999999996</c:v>
                </c:pt>
                <c:pt idx="591">
                  <c:v>410.17700000000002</c:v>
                </c:pt>
                <c:pt idx="592">
                  <c:v>411.17599999999999</c:v>
                </c:pt>
                <c:pt idx="593">
                  <c:v>412.17600000000004</c:v>
                </c:pt>
                <c:pt idx="594">
                  <c:v>413.17599999999999</c:v>
                </c:pt>
                <c:pt idx="595">
                  <c:v>414.17599999999999</c:v>
                </c:pt>
                <c:pt idx="596">
                  <c:v>415.17599999999999</c:v>
                </c:pt>
                <c:pt idx="597">
                  <c:v>416.17599999999999</c:v>
                </c:pt>
                <c:pt idx="598">
                  <c:v>417.17599999999999</c:v>
                </c:pt>
                <c:pt idx="599">
                  <c:v>418.17599999999999</c:v>
                </c:pt>
                <c:pt idx="600">
                  <c:v>419.17600000000004</c:v>
                </c:pt>
                <c:pt idx="601">
                  <c:v>420.17599999999999</c:v>
                </c:pt>
                <c:pt idx="602">
                  <c:v>421.17599999999999</c:v>
                </c:pt>
                <c:pt idx="603">
                  <c:v>422.17599999999999</c:v>
                </c:pt>
                <c:pt idx="604">
                  <c:v>423.17599999999999</c:v>
                </c:pt>
                <c:pt idx="605">
                  <c:v>424.17600000000004</c:v>
                </c:pt>
                <c:pt idx="606">
                  <c:v>425.17599999999999</c:v>
                </c:pt>
                <c:pt idx="607">
                  <c:v>426.17600000000004</c:v>
                </c:pt>
                <c:pt idx="608">
                  <c:v>427.17599999999999</c:v>
                </c:pt>
                <c:pt idx="609">
                  <c:v>428.17599999999999</c:v>
                </c:pt>
                <c:pt idx="610">
                  <c:v>429.17599999999999</c:v>
                </c:pt>
                <c:pt idx="611">
                  <c:v>430.17599999999999</c:v>
                </c:pt>
                <c:pt idx="612">
                  <c:v>431.17600000000004</c:v>
                </c:pt>
                <c:pt idx="613">
                  <c:v>432.17599999999999</c:v>
                </c:pt>
                <c:pt idx="614">
                  <c:v>433.17599999999999</c:v>
                </c:pt>
                <c:pt idx="615">
                  <c:v>434.17599999999999</c:v>
                </c:pt>
                <c:pt idx="616">
                  <c:v>435.17599999999999</c:v>
                </c:pt>
                <c:pt idx="617">
                  <c:v>436.17599999999999</c:v>
                </c:pt>
                <c:pt idx="618">
                  <c:v>437.17599999999999</c:v>
                </c:pt>
                <c:pt idx="619">
                  <c:v>438.17600000000004</c:v>
                </c:pt>
                <c:pt idx="620">
                  <c:v>439.17599999999999</c:v>
                </c:pt>
                <c:pt idx="621">
                  <c:v>440.17599999999999</c:v>
                </c:pt>
                <c:pt idx="622">
                  <c:v>441.17599999999999</c:v>
                </c:pt>
                <c:pt idx="623">
                  <c:v>442.17599999999999</c:v>
                </c:pt>
                <c:pt idx="624">
                  <c:v>443.17600000000004</c:v>
                </c:pt>
                <c:pt idx="625">
                  <c:v>444.17599999999999</c:v>
                </c:pt>
                <c:pt idx="626">
                  <c:v>445.17599999999999</c:v>
                </c:pt>
                <c:pt idx="627">
                  <c:v>446.17599999999999</c:v>
                </c:pt>
                <c:pt idx="628">
                  <c:v>447.17599999999999</c:v>
                </c:pt>
                <c:pt idx="629">
                  <c:v>448.17599999999999</c:v>
                </c:pt>
                <c:pt idx="630">
                  <c:v>449.17599999999999</c:v>
                </c:pt>
                <c:pt idx="631">
                  <c:v>450.17600000000004</c:v>
                </c:pt>
                <c:pt idx="632">
                  <c:v>451.17599999999999</c:v>
                </c:pt>
                <c:pt idx="633">
                  <c:v>452.17599999999999</c:v>
                </c:pt>
                <c:pt idx="634">
                  <c:v>453.17599999999999</c:v>
                </c:pt>
                <c:pt idx="635">
                  <c:v>454.17599999999999</c:v>
                </c:pt>
                <c:pt idx="636">
                  <c:v>455.17600000000004</c:v>
                </c:pt>
                <c:pt idx="637">
                  <c:v>456.17599999999999</c:v>
                </c:pt>
                <c:pt idx="638">
                  <c:v>457.17600000000004</c:v>
                </c:pt>
                <c:pt idx="639">
                  <c:v>458.17599999999999</c:v>
                </c:pt>
                <c:pt idx="640">
                  <c:v>459.17599999999999</c:v>
                </c:pt>
                <c:pt idx="641">
                  <c:v>460.17599999999999</c:v>
                </c:pt>
                <c:pt idx="642">
                  <c:v>461.17599999999999</c:v>
                </c:pt>
                <c:pt idx="643">
                  <c:v>462.17600000000004</c:v>
                </c:pt>
                <c:pt idx="644">
                  <c:v>463.17599999999999</c:v>
                </c:pt>
                <c:pt idx="645">
                  <c:v>464.17599999999999</c:v>
                </c:pt>
                <c:pt idx="646">
                  <c:v>465.17599999999999</c:v>
                </c:pt>
                <c:pt idx="647">
                  <c:v>466.17599999999999</c:v>
                </c:pt>
                <c:pt idx="648">
                  <c:v>467.17599999999999</c:v>
                </c:pt>
                <c:pt idx="649">
                  <c:v>468.17599999999999</c:v>
                </c:pt>
                <c:pt idx="650">
                  <c:v>469.17600000000004</c:v>
                </c:pt>
                <c:pt idx="651">
                  <c:v>470.17599999999999</c:v>
                </c:pt>
                <c:pt idx="652">
                  <c:v>471.17599999999999</c:v>
                </c:pt>
                <c:pt idx="653">
                  <c:v>472.17599999999999</c:v>
                </c:pt>
                <c:pt idx="654">
                  <c:v>473.17599999999999</c:v>
                </c:pt>
                <c:pt idx="655">
                  <c:v>474.17600000000004</c:v>
                </c:pt>
                <c:pt idx="656">
                  <c:v>475.17599999999999</c:v>
                </c:pt>
                <c:pt idx="657">
                  <c:v>476.17599999999999</c:v>
                </c:pt>
                <c:pt idx="658">
                  <c:v>477.17600000000004</c:v>
                </c:pt>
                <c:pt idx="659">
                  <c:v>478.17599999999999</c:v>
                </c:pt>
                <c:pt idx="660">
                  <c:v>479.17599999999999</c:v>
                </c:pt>
                <c:pt idx="661">
                  <c:v>480.17600000000004</c:v>
                </c:pt>
                <c:pt idx="662">
                  <c:v>481.17600000000004</c:v>
                </c:pt>
                <c:pt idx="663">
                  <c:v>482.17599999999999</c:v>
                </c:pt>
                <c:pt idx="664">
                  <c:v>483.17599999999993</c:v>
                </c:pt>
                <c:pt idx="665">
                  <c:v>484.17600000000004</c:v>
                </c:pt>
                <c:pt idx="666">
                  <c:v>485.17599999999999</c:v>
                </c:pt>
                <c:pt idx="667">
                  <c:v>486.17599999999999</c:v>
                </c:pt>
                <c:pt idx="668">
                  <c:v>487.17600000000004</c:v>
                </c:pt>
                <c:pt idx="669">
                  <c:v>488.17600000000004</c:v>
                </c:pt>
                <c:pt idx="670">
                  <c:v>489.17599999999999</c:v>
                </c:pt>
                <c:pt idx="671">
                  <c:v>490.17599999999993</c:v>
                </c:pt>
                <c:pt idx="672">
                  <c:v>491.17600000000004</c:v>
                </c:pt>
                <c:pt idx="673">
                  <c:v>492.17599999999999</c:v>
                </c:pt>
                <c:pt idx="674">
                  <c:v>493.17599999999999</c:v>
                </c:pt>
                <c:pt idx="675">
                  <c:v>494.17600000000004</c:v>
                </c:pt>
                <c:pt idx="676">
                  <c:v>495.17599999999999</c:v>
                </c:pt>
                <c:pt idx="677">
                  <c:v>496.17599999999999</c:v>
                </c:pt>
                <c:pt idx="678">
                  <c:v>497.17599999999993</c:v>
                </c:pt>
                <c:pt idx="679">
                  <c:v>498.17600000000004</c:v>
                </c:pt>
                <c:pt idx="680">
                  <c:v>499.17599999999999</c:v>
                </c:pt>
                <c:pt idx="681">
                  <c:v>500.17599999999999</c:v>
                </c:pt>
                <c:pt idx="682">
                  <c:v>501.17600000000004</c:v>
                </c:pt>
                <c:pt idx="683">
                  <c:v>502.17599999999999</c:v>
                </c:pt>
                <c:pt idx="684">
                  <c:v>503.17599999999999</c:v>
                </c:pt>
                <c:pt idx="685">
                  <c:v>504.17599999999993</c:v>
                </c:pt>
                <c:pt idx="686">
                  <c:v>505.17600000000004</c:v>
                </c:pt>
                <c:pt idx="687">
                  <c:v>506.17599999999999</c:v>
                </c:pt>
                <c:pt idx="688">
                  <c:v>507.17599999999999</c:v>
                </c:pt>
                <c:pt idx="689">
                  <c:v>508.17500000000001</c:v>
                </c:pt>
                <c:pt idx="690">
                  <c:v>509.17499999999995</c:v>
                </c:pt>
                <c:pt idx="691">
                  <c:v>510.17499999999995</c:v>
                </c:pt>
                <c:pt idx="692">
                  <c:v>511.17500000000001</c:v>
                </c:pt>
                <c:pt idx="693">
                  <c:v>512.17499999999995</c:v>
                </c:pt>
                <c:pt idx="694">
                  <c:v>513.17499999999995</c:v>
                </c:pt>
                <c:pt idx="695">
                  <c:v>514.17500000000007</c:v>
                </c:pt>
                <c:pt idx="696">
                  <c:v>515.17499999999995</c:v>
                </c:pt>
                <c:pt idx="697">
                  <c:v>516.17499999999995</c:v>
                </c:pt>
                <c:pt idx="698">
                  <c:v>517.17500000000007</c:v>
                </c:pt>
                <c:pt idx="699">
                  <c:v>518.17500000000007</c:v>
                </c:pt>
                <c:pt idx="700">
                  <c:v>519.17499999999995</c:v>
                </c:pt>
                <c:pt idx="701">
                  <c:v>520.17499999999995</c:v>
                </c:pt>
                <c:pt idx="702">
                  <c:v>521.17500000000007</c:v>
                </c:pt>
                <c:pt idx="703">
                  <c:v>522.17499999999995</c:v>
                </c:pt>
                <c:pt idx="704">
                  <c:v>523.17499999999995</c:v>
                </c:pt>
                <c:pt idx="705">
                  <c:v>524.17500000000007</c:v>
                </c:pt>
                <c:pt idx="706">
                  <c:v>525.17500000000007</c:v>
                </c:pt>
                <c:pt idx="707">
                  <c:v>526.17499999999995</c:v>
                </c:pt>
                <c:pt idx="708">
                  <c:v>527.17499999999995</c:v>
                </c:pt>
                <c:pt idx="709">
                  <c:v>528.17500000000007</c:v>
                </c:pt>
                <c:pt idx="710">
                  <c:v>529.17499999999995</c:v>
                </c:pt>
                <c:pt idx="711">
                  <c:v>530.17499999999995</c:v>
                </c:pt>
                <c:pt idx="712">
                  <c:v>531.17500000000007</c:v>
                </c:pt>
                <c:pt idx="713">
                  <c:v>532.17500000000007</c:v>
                </c:pt>
                <c:pt idx="714">
                  <c:v>533.17499999999995</c:v>
                </c:pt>
                <c:pt idx="715">
                  <c:v>534.17499999999995</c:v>
                </c:pt>
                <c:pt idx="716">
                  <c:v>535.17500000000007</c:v>
                </c:pt>
                <c:pt idx="717">
                  <c:v>536.17499999999995</c:v>
                </c:pt>
                <c:pt idx="718">
                  <c:v>537.17499999999995</c:v>
                </c:pt>
                <c:pt idx="719">
                  <c:v>538.17500000000007</c:v>
                </c:pt>
                <c:pt idx="720">
                  <c:v>539.17499999999995</c:v>
                </c:pt>
                <c:pt idx="721">
                  <c:v>540.17499999999995</c:v>
                </c:pt>
                <c:pt idx="722">
                  <c:v>541.17499999999995</c:v>
                </c:pt>
                <c:pt idx="723">
                  <c:v>542.17500000000007</c:v>
                </c:pt>
                <c:pt idx="724">
                  <c:v>543.17499999999995</c:v>
                </c:pt>
                <c:pt idx="725">
                  <c:v>544.17499999999995</c:v>
                </c:pt>
                <c:pt idx="726">
                  <c:v>545.17500000000007</c:v>
                </c:pt>
                <c:pt idx="727">
                  <c:v>546.17499999999995</c:v>
                </c:pt>
                <c:pt idx="728">
                  <c:v>547.17499999999995</c:v>
                </c:pt>
                <c:pt idx="729">
                  <c:v>548.17500000000007</c:v>
                </c:pt>
                <c:pt idx="730">
                  <c:v>549.17500000000007</c:v>
                </c:pt>
                <c:pt idx="731">
                  <c:v>550.17499999999995</c:v>
                </c:pt>
                <c:pt idx="732">
                  <c:v>551.17499999999995</c:v>
                </c:pt>
                <c:pt idx="733">
                  <c:v>552.17500000000007</c:v>
                </c:pt>
                <c:pt idx="734">
                  <c:v>553.17499999999995</c:v>
                </c:pt>
                <c:pt idx="735">
                  <c:v>554.17499999999995</c:v>
                </c:pt>
                <c:pt idx="736">
                  <c:v>555.17500000000007</c:v>
                </c:pt>
                <c:pt idx="737">
                  <c:v>556.17500000000007</c:v>
                </c:pt>
                <c:pt idx="738">
                  <c:v>557.17499999999995</c:v>
                </c:pt>
                <c:pt idx="739">
                  <c:v>558.17499999999995</c:v>
                </c:pt>
                <c:pt idx="740">
                  <c:v>559.17500000000007</c:v>
                </c:pt>
                <c:pt idx="741">
                  <c:v>560.17499999999995</c:v>
                </c:pt>
                <c:pt idx="742">
                  <c:v>561.17499999999995</c:v>
                </c:pt>
                <c:pt idx="743">
                  <c:v>562.17500000000007</c:v>
                </c:pt>
                <c:pt idx="744">
                  <c:v>563.17500000000007</c:v>
                </c:pt>
                <c:pt idx="745">
                  <c:v>564.17499999999995</c:v>
                </c:pt>
                <c:pt idx="746">
                  <c:v>565.17499999999995</c:v>
                </c:pt>
                <c:pt idx="747">
                  <c:v>566.17500000000007</c:v>
                </c:pt>
                <c:pt idx="748">
                  <c:v>567.17499999999995</c:v>
                </c:pt>
                <c:pt idx="749">
                  <c:v>568.17499999999995</c:v>
                </c:pt>
                <c:pt idx="750">
                  <c:v>569.17500000000007</c:v>
                </c:pt>
                <c:pt idx="751">
                  <c:v>570.17499999999995</c:v>
                </c:pt>
                <c:pt idx="752">
                  <c:v>571.17499999999995</c:v>
                </c:pt>
                <c:pt idx="753">
                  <c:v>572.17500000000007</c:v>
                </c:pt>
                <c:pt idx="754">
                  <c:v>573.17500000000007</c:v>
                </c:pt>
                <c:pt idx="755">
                  <c:v>574.17499999999995</c:v>
                </c:pt>
                <c:pt idx="756">
                  <c:v>575.17499999999995</c:v>
                </c:pt>
                <c:pt idx="757">
                  <c:v>576.17500000000007</c:v>
                </c:pt>
                <c:pt idx="758">
                  <c:v>577.17499999999995</c:v>
                </c:pt>
                <c:pt idx="759">
                  <c:v>578.17499999999995</c:v>
                </c:pt>
                <c:pt idx="760">
                  <c:v>579.17500000000007</c:v>
                </c:pt>
                <c:pt idx="761">
                  <c:v>580.17500000000007</c:v>
                </c:pt>
                <c:pt idx="762">
                  <c:v>581.17499999999995</c:v>
                </c:pt>
                <c:pt idx="763">
                  <c:v>582.17499999999995</c:v>
                </c:pt>
                <c:pt idx="764">
                  <c:v>583.17500000000007</c:v>
                </c:pt>
                <c:pt idx="765">
                  <c:v>584.17499999999995</c:v>
                </c:pt>
                <c:pt idx="766">
                  <c:v>585.17499999999995</c:v>
                </c:pt>
                <c:pt idx="767">
                  <c:v>586.17500000000007</c:v>
                </c:pt>
                <c:pt idx="768">
                  <c:v>587.17500000000007</c:v>
                </c:pt>
                <c:pt idx="769">
                  <c:v>588.17499999999995</c:v>
                </c:pt>
                <c:pt idx="770">
                  <c:v>589.17499999999995</c:v>
                </c:pt>
                <c:pt idx="771">
                  <c:v>590.17500000000007</c:v>
                </c:pt>
                <c:pt idx="772">
                  <c:v>591.17499999999995</c:v>
                </c:pt>
                <c:pt idx="773">
                  <c:v>592.17499999999995</c:v>
                </c:pt>
                <c:pt idx="774">
                  <c:v>593.17500000000007</c:v>
                </c:pt>
                <c:pt idx="775">
                  <c:v>594.17500000000007</c:v>
                </c:pt>
                <c:pt idx="776">
                  <c:v>595.17499999999995</c:v>
                </c:pt>
                <c:pt idx="777">
                  <c:v>596.17499999999995</c:v>
                </c:pt>
                <c:pt idx="778">
                  <c:v>597.17500000000007</c:v>
                </c:pt>
                <c:pt idx="779">
                  <c:v>598.17499999999995</c:v>
                </c:pt>
                <c:pt idx="780">
                  <c:v>599.17499999999995</c:v>
                </c:pt>
                <c:pt idx="781">
                  <c:v>600.17500000000007</c:v>
                </c:pt>
                <c:pt idx="782">
                  <c:v>601.17499999999995</c:v>
                </c:pt>
                <c:pt idx="783">
                  <c:v>602.17399999999998</c:v>
                </c:pt>
                <c:pt idx="784">
                  <c:v>603.17399999999998</c:v>
                </c:pt>
                <c:pt idx="785">
                  <c:v>604.17399999999998</c:v>
                </c:pt>
                <c:pt idx="786">
                  <c:v>605.17399999999998</c:v>
                </c:pt>
                <c:pt idx="787">
                  <c:v>606.17400000000009</c:v>
                </c:pt>
                <c:pt idx="788">
                  <c:v>607.17399999999998</c:v>
                </c:pt>
                <c:pt idx="789">
                  <c:v>608.17399999999998</c:v>
                </c:pt>
                <c:pt idx="790">
                  <c:v>609.17400000000009</c:v>
                </c:pt>
                <c:pt idx="791">
                  <c:v>610.17399999999998</c:v>
                </c:pt>
                <c:pt idx="792">
                  <c:v>611.17399999999998</c:v>
                </c:pt>
                <c:pt idx="793">
                  <c:v>612.17399999999998</c:v>
                </c:pt>
                <c:pt idx="794">
                  <c:v>613.17400000000009</c:v>
                </c:pt>
                <c:pt idx="795">
                  <c:v>614.17399999999998</c:v>
                </c:pt>
                <c:pt idx="796">
                  <c:v>615.17399999999998</c:v>
                </c:pt>
                <c:pt idx="797">
                  <c:v>616.17400000000009</c:v>
                </c:pt>
                <c:pt idx="798">
                  <c:v>617.17399999999998</c:v>
                </c:pt>
                <c:pt idx="799">
                  <c:v>618.17399999999998</c:v>
                </c:pt>
                <c:pt idx="800">
                  <c:v>619.17399999999998</c:v>
                </c:pt>
                <c:pt idx="801">
                  <c:v>620.17399999999998</c:v>
                </c:pt>
                <c:pt idx="802">
                  <c:v>621.17399999999998</c:v>
                </c:pt>
                <c:pt idx="803">
                  <c:v>622.17399999999998</c:v>
                </c:pt>
                <c:pt idx="804">
                  <c:v>623.17400000000009</c:v>
                </c:pt>
                <c:pt idx="805">
                  <c:v>624.17399999999998</c:v>
                </c:pt>
                <c:pt idx="806">
                  <c:v>625.17399999999998</c:v>
                </c:pt>
                <c:pt idx="807">
                  <c:v>626.17399999999998</c:v>
                </c:pt>
                <c:pt idx="808">
                  <c:v>627.17399999999998</c:v>
                </c:pt>
                <c:pt idx="809">
                  <c:v>628.17399999999998</c:v>
                </c:pt>
                <c:pt idx="810">
                  <c:v>629.17399999999998</c:v>
                </c:pt>
                <c:pt idx="811">
                  <c:v>630.17400000000009</c:v>
                </c:pt>
                <c:pt idx="812">
                  <c:v>631.17399999999998</c:v>
                </c:pt>
                <c:pt idx="813">
                  <c:v>632.17399999999998</c:v>
                </c:pt>
                <c:pt idx="814">
                  <c:v>633.17399999999998</c:v>
                </c:pt>
                <c:pt idx="815">
                  <c:v>634.17399999999998</c:v>
                </c:pt>
                <c:pt idx="816">
                  <c:v>635.17399999999998</c:v>
                </c:pt>
                <c:pt idx="817">
                  <c:v>636.17399999999998</c:v>
                </c:pt>
                <c:pt idx="818">
                  <c:v>637.17400000000009</c:v>
                </c:pt>
                <c:pt idx="819">
                  <c:v>638.17399999999998</c:v>
                </c:pt>
                <c:pt idx="820">
                  <c:v>639.17399999999998</c:v>
                </c:pt>
                <c:pt idx="821">
                  <c:v>640.17400000000009</c:v>
                </c:pt>
                <c:pt idx="822">
                  <c:v>641.17399999999998</c:v>
                </c:pt>
                <c:pt idx="823">
                  <c:v>642.17399999999998</c:v>
                </c:pt>
                <c:pt idx="824">
                  <c:v>643.17399999999998</c:v>
                </c:pt>
                <c:pt idx="825">
                  <c:v>644.17399999999998</c:v>
                </c:pt>
                <c:pt idx="826">
                  <c:v>645.17399999999998</c:v>
                </c:pt>
                <c:pt idx="827">
                  <c:v>646.17399999999998</c:v>
                </c:pt>
                <c:pt idx="828">
                  <c:v>647.17400000000009</c:v>
                </c:pt>
                <c:pt idx="829">
                  <c:v>648.17399999999998</c:v>
                </c:pt>
                <c:pt idx="830">
                  <c:v>649.17399999999998</c:v>
                </c:pt>
                <c:pt idx="831">
                  <c:v>650.17399999999998</c:v>
                </c:pt>
                <c:pt idx="832">
                  <c:v>651.17399999999998</c:v>
                </c:pt>
                <c:pt idx="833">
                  <c:v>652.17399999999998</c:v>
                </c:pt>
                <c:pt idx="834">
                  <c:v>653.17399999999998</c:v>
                </c:pt>
                <c:pt idx="835">
                  <c:v>654.17400000000009</c:v>
                </c:pt>
                <c:pt idx="836">
                  <c:v>655.17399999999998</c:v>
                </c:pt>
                <c:pt idx="837">
                  <c:v>656.17399999999998</c:v>
                </c:pt>
                <c:pt idx="838">
                  <c:v>657.17399999999998</c:v>
                </c:pt>
                <c:pt idx="839">
                  <c:v>658.17399999999998</c:v>
                </c:pt>
                <c:pt idx="840">
                  <c:v>659.17399999999998</c:v>
                </c:pt>
                <c:pt idx="841">
                  <c:v>660.17399999999998</c:v>
                </c:pt>
                <c:pt idx="842">
                  <c:v>661.17400000000009</c:v>
                </c:pt>
                <c:pt idx="843">
                  <c:v>662.17399999999998</c:v>
                </c:pt>
                <c:pt idx="844">
                  <c:v>663.17399999999998</c:v>
                </c:pt>
                <c:pt idx="845">
                  <c:v>664.17399999999998</c:v>
                </c:pt>
                <c:pt idx="846">
                  <c:v>665.17399999999998</c:v>
                </c:pt>
                <c:pt idx="847">
                  <c:v>666.17399999999998</c:v>
                </c:pt>
                <c:pt idx="848">
                  <c:v>667.17399999999998</c:v>
                </c:pt>
                <c:pt idx="849">
                  <c:v>668.17400000000009</c:v>
                </c:pt>
                <c:pt idx="850">
                  <c:v>669.17399999999998</c:v>
                </c:pt>
                <c:pt idx="851">
                  <c:v>670.17399999999998</c:v>
                </c:pt>
                <c:pt idx="852">
                  <c:v>671.17400000000009</c:v>
                </c:pt>
                <c:pt idx="853">
                  <c:v>672.17399999999998</c:v>
                </c:pt>
                <c:pt idx="854">
                  <c:v>673.17399999999998</c:v>
                </c:pt>
                <c:pt idx="855">
                  <c:v>674.17399999999998</c:v>
                </c:pt>
                <c:pt idx="856">
                  <c:v>675.17399999999998</c:v>
                </c:pt>
                <c:pt idx="857">
                  <c:v>676.17399999999998</c:v>
                </c:pt>
                <c:pt idx="858">
                  <c:v>677.17399999999998</c:v>
                </c:pt>
                <c:pt idx="859">
                  <c:v>678.17400000000009</c:v>
                </c:pt>
                <c:pt idx="860">
                  <c:v>679.17399999999998</c:v>
                </c:pt>
                <c:pt idx="861">
                  <c:v>680.17399999999998</c:v>
                </c:pt>
                <c:pt idx="862">
                  <c:v>681.17399999999998</c:v>
                </c:pt>
                <c:pt idx="863">
                  <c:v>682.17399999999998</c:v>
                </c:pt>
                <c:pt idx="864">
                  <c:v>683.17399999999998</c:v>
                </c:pt>
                <c:pt idx="865">
                  <c:v>684.17399999999998</c:v>
                </c:pt>
                <c:pt idx="866">
                  <c:v>685.17400000000009</c:v>
                </c:pt>
                <c:pt idx="867">
                  <c:v>686.17399999999998</c:v>
                </c:pt>
                <c:pt idx="868">
                  <c:v>687.17399999999998</c:v>
                </c:pt>
                <c:pt idx="869">
                  <c:v>688.17399999999998</c:v>
                </c:pt>
                <c:pt idx="870">
                  <c:v>689.17399999999998</c:v>
                </c:pt>
                <c:pt idx="871">
                  <c:v>690.17399999999998</c:v>
                </c:pt>
                <c:pt idx="872">
                  <c:v>691.17399999999998</c:v>
                </c:pt>
                <c:pt idx="873">
                  <c:v>692.17400000000009</c:v>
                </c:pt>
                <c:pt idx="874">
                  <c:v>693.17399999999998</c:v>
                </c:pt>
                <c:pt idx="875">
                  <c:v>694.17399999999998</c:v>
                </c:pt>
                <c:pt idx="876">
                  <c:v>695.17399999999998</c:v>
                </c:pt>
                <c:pt idx="877">
                  <c:v>696.17399999999998</c:v>
                </c:pt>
                <c:pt idx="878">
                  <c:v>697.173</c:v>
                </c:pt>
                <c:pt idx="879">
                  <c:v>698.173</c:v>
                </c:pt>
                <c:pt idx="880">
                  <c:v>699.173</c:v>
                </c:pt>
                <c:pt idx="881">
                  <c:v>700.173</c:v>
                </c:pt>
                <c:pt idx="882">
                  <c:v>701.173</c:v>
                </c:pt>
                <c:pt idx="883">
                  <c:v>702.173</c:v>
                </c:pt>
                <c:pt idx="884">
                  <c:v>703.173</c:v>
                </c:pt>
                <c:pt idx="885">
                  <c:v>704.173</c:v>
                </c:pt>
                <c:pt idx="886">
                  <c:v>705.173</c:v>
                </c:pt>
                <c:pt idx="887">
                  <c:v>706.173</c:v>
                </c:pt>
                <c:pt idx="888">
                  <c:v>707.173</c:v>
                </c:pt>
                <c:pt idx="889">
                  <c:v>708.173</c:v>
                </c:pt>
                <c:pt idx="890">
                  <c:v>709.173</c:v>
                </c:pt>
                <c:pt idx="891">
                  <c:v>710.173</c:v>
                </c:pt>
                <c:pt idx="892">
                  <c:v>711.173</c:v>
                </c:pt>
                <c:pt idx="893">
                  <c:v>712.173</c:v>
                </c:pt>
                <c:pt idx="894">
                  <c:v>713.173</c:v>
                </c:pt>
                <c:pt idx="895">
                  <c:v>714.173</c:v>
                </c:pt>
                <c:pt idx="896">
                  <c:v>715.173</c:v>
                </c:pt>
                <c:pt idx="897">
                  <c:v>716.173</c:v>
                </c:pt>
                <c:pt idx="898">
                  <c:v>717.173</c:v>
                </c:pt>
                <c:pt idx="899">
                  <c:v>718.173</c:v>
                </c:pt>
                <c:pt idx="900">
                  <c:v>719.173</c:v>
                </c:pt>
                <c:pt idx="901">
                  <c:v>720.173</c:v>
                </c:pt>
                <c:pt idx="902">
                  <c:v>721.173</c:v>
                </c:pt>
                <c:pt idx="903">
                  <c:v>722.173</c:v>
                </c:pt>
                <c:pt idx="904">
                  <c:v>723.173</c:v>
                </c:pt>
                <c:pt idx="905">
                  <c:v>724.173</c:v>
                </c:pt>
                <c:pt idx="906">
                  <c:v>725.173</c:v>
                </c:pt>
                <c:pt idx="907">
                  <c:v>726.173</c:v>
                </c:pt>
                <c:pt idx="908">
                  <c:v>727.173</c:v>
                </c:pt>
                <c:pt idx="909">
                  <c:v>728.173</c:v>
                </c:pt>
                <c:pt idx="910">
                  <c:v>729.173</c:v>
                </c:pt>
                <c:pt idx="911">
                  <c:v>730.173</c:v>
                </c:pt>
                <c:pt idx="912">
                  <c:v>731.173</c:v>
                </c:pt>
                <c:pt idx="913">
                  <c:v>732.173</c:v>
                </c:pt>
                <c:pt idx="914">
                  <c:v>733.173</c:v>
                </c:pt>
                <c:pt idx="915">
                  <c:v>734.173</c:v>
                </c:pt>
                <c:pt idx="916">
                  <c:v>735.173</c:v>
                </c:pt>
                <c:pt idx="917">
                  <c:v>736.173</c:v>
                </c:pt>
                <c:pt idx="918">
                  <c:v>737.173</c:v>
                </c:pt>
                <c:pt idx="919">
                  <c:v>738.173</c:v>
                </c:pt>
                <c:pt idx="920">
                  <c:v>739.173</c:v>
                </c:pt>
                <c:pt idx="921">
                  <c:v>740.173</c:v>
                </c:pt>
                <c:pt idx="922">
                  <c:v>741.173</c:v>
                </c:pt>
                <c:pt idx="923">
                  <c:v>742.173</c:v>
                </c:pt>
                <c:pt idx="924">
                  <c:v>743.173</c:v>
                </c:pt>
                <c:pt idx="925">
                  <c:v>744.173</c:v>
                </c:pt>
                <c:pt idx="926">
                  <c:v>745.173</c:v>
                </c:pt>
                <c:pt idx="927">
                  <c:v>746.173</c:v>
                </c:pt>
                <c:pt idx="928">
                  <c:v>747.173</c:v>
                </c:pt>
                <c:pt idx="929">
                  <c:v>748.173</c:v>
                </c:pt>
                <c:pt idx="930">
                  <c:v>749.173</c:v>
                </c:pt>
                <c:pt idx="931">
                  <c:v>750.173</c:v>
                </c:pt>
                <c:pt idx="932">
                  <c:v>751.173</c:v>
                </c:pt>
                <c:pt idx="933">
                  <c:v>752.173</c:v>
                </c:pt>
                <c:pt idx="934">
                  <c:v>753.173</c:v>
                </c:pt>
                <c:pt idx="935">
                  <c:v>754.173</c:v>
                </c:pt>
                <c:pt idx="936">
                  <c:v>755.173</c:v>
                </c:pt>
                <c:pt idx="937">
                  <c:v>756.173</c:v>
                </c:pt>
                <c:pt idx="938">
                  <c:v>757.173</c:v>
                </c:pt>
                <c:pt idx="939">
                  <c:v>758.173</c:v>
                </c:pt>
                <c:pt idx="940">
                  <c:v>759.173</c:v>
                </c:pt>
                <c:pt idx="941">
                  <c:v>760.173</c:v>
                </c:pt>
                <c:pt idx="942">
                  <c:v>761.173</c:v>
                </c:pt>
                <c:pt idx="943">
                  <c:v>762.173</c:v>
                </c:pt>
                <c:pt idx="944">
                  <c:v>763.173</c:v>
                </c:pt>
                <c:pt idx="945">
                  <c:v>764.173</c:v>
                </c:pt>
                <c:pt idx="946">
                  <c:v>765.173</c:v>
                </c:pt>
                <c:pt idx="947">
                  <c:v>766.173</c:v>
                </c:pt>
                <c:pt idx="948">
                  <c:v>767.173</c:v>
                </c:pt>
                <c:pt idx="949">
                  <c:v>768.173</c:v>
                </c:pt>
                <c:pt idx="950">
                  <c:v>769.173</c:v>
                </c:pt>
                <c:pt idx="951">
                  <c:v>770.173</c:v>
                </c:pt>
                <c:pt idx="952">
                  <c:v>771.173</c:v>
                </c:pt>
                <c:pt idx="953">
                  <c:v>772.173</c:v>
                </c:pt>
                <c:pt idx="954">
                  <c:v>773.173</c:v>
                </c:pt>
                <c:pt idx="955">
                  <c:v>774.173</c:v>
                </c:pt>
                <c:pt idx="956">
                  <c:v>775.173</c:v>
                </c:pt>
                <c:pt idx="957">
                  <c:v>776.173</c:v>
                </c:pt>
                <c:pt idx="958">
                  <c:v>777.173</c:v>
                </c:pt>
                <c:pt idx="959">
                  <c:v>778.173</c:v>
                </c:pt>
                <c:pt idx="960">
                  <c:v>779.173</c:v>
                </c:pt>
                <c:pt idx="961">
                  <c:v>780.173</c:v>
                </c:pt>
                <c:pt idx="962">
                  <c:v>781.173</c:v>
                </c:pt>
                <c:pt idx="963">
                  <c:v>782.173</c:v>
                </c:pt>
                <c:pt idx="964">
                  <c:v>783.173</c:v>
                </c:pt>
                <c:pt idx="965">
                  <c:v>784.173</c:v>
                </c:pt>
                <c:pt idx="966">
                  <c:v>785.173</c:v>
                </c:pt>
                <c:pt idx="967">
                  <c:v>786.173</c:v>
                </c:pt>
                <c:pt idx="968">
                  <c:v>787.173</c:v>
                </c:pt>
                <c:pt idx="969">
                  <c:v>788.173</c:v>
                </c:pt>
                <c:pt idx="970">
                  <c:v>789.173</c:v>
                </c:pt>
                <c:pt idx="971">
                  <c:v>790.173</c:v>
                </c:pt>
                <c:pt idx="972">
                  <c:v>791.173</c:v>
                </c:pt>
                <c:pt idx="973">
                  <c:v>792.17200000000003</c:v>
                </c:pt>
                <c:pt idx="974">
                  <c:v>793.17199999999991</c:v>
                </c:pt>
                <c:pt idx="975">
                  <c:v>794.17200000000003</c:v>
                </c:pt>
                <c:pt idx="976">
                  <c:v>795.17200000000003</c:v>
                </c:pt>
                <c:pt idx="977">
                  <c:v>796.17199999999991</c:v>
                </c:pt>
                <c:pt idx="978">
                  <c:v>797.17200000000003</c:v>
                </c:pt>
                <c:pt idx="979">
                  <c:v>798.17200000000003</c:v>
                </c:pt>
                <c:pt idx="980">
                  <c:v>799.17200000000003</c:v>
                </c:pt>
                <c:pt idx="981">
                  <c:v>800.17200000000003</c:v>
                </c:pt>
                <c:pt idx="982">
                  <c:v>801.17200000000003</c:v>
                </c:pt>
                <c:pt idx="983">
                  <c:v>802.17200000000003</c:v>
                </c:pt>
                <c:pt idx="984">
                  <c:v>803.17199999999991</c:v>
                </c:pt>
                <c:pt idx="985">
                  <c:v>804.17200000000003</c:v>
                </c:pt>
                <c:pt idx="986">
                  <c:v>805.17200000000003</c:v>
                </c:pt>
                <c:pt idx="987">
                  <c:v>806.17200000000003</c:v>
                </c:pt>
                <c:pt idx="988">
                  <c:v>807.17200000000003</c:v>
                </c:pt>
                <c:pt idx="989">
                  <c:v>808.17200000000003</c:v>
                </c:pt>
                <c:pt idx="990">
                  <c:v>809.17200000000003</c:v>
                </c:pt>
                <c:pt idx="991">
                  <c:v>810.17199999999991</c:v>
                </c:pt>
                <c:pt idx="992">
                  <c:v>811.17200000000003</c:v>
                </c:pt>
                <c:pt idx="993">
                  <c:v>812.17200000000003</c:v>
                </c:pt>
                <c:pt idx="994">
                  <c:v>813.17200000000003</c:v>
                </c:pt>
                <c:pt idx="995">
                  <c:v>814.17200000000003</c:v>
                </c:pt>
                <c:pt idx="996">
                  <c:v>815.17200000000003</c:v>
                </c:pt>
                <c:pt idx="997">
                  <c:v>816.17200000000003</c:v>
                </c:pt>
                <c:pt idx="998">
                  <c:v>817.17199999999991</c:v>
                </c:pt>
              </c:numCache>
            </c:numRef>
          </c:xVal>
          <c:yVal>
            <c:numRef>
              <c:f>'Voltage Wfms Data'!$F$5:$F$1003</c:f>
              <c:numCache>
                <c:formatCode>General</c:formatCode>
                <c:ptCount val="999"/>
                <c:pt idx="0">
                  <c:v>-0.28648099999999999</c:v>
                </c:pt>
                <c:pt idx="1">
                  <c:v>-4.8750189999999999E-2</c:v>
                </c:pt>
                <c:pt idx="2">
                  <c:v>-9.9188449999999997E-2</c:v>
                </c:pt>
                <c:pt idx="3">
                  <c:v>-0.44589289999999998</c:v>
                </c:pt>
                <c:pt idx="4">
                  <c:v>-0.33546130000000002</c:v>
                </c:pt>
                <c:pt idx="5">
                  <c:v>-0.23318549999999999</c:v>
                </c:pt>
                <c:pt idx="6">
                  <c:v>-0.3866812</c:v>
                </c:pt>
                <c:pt idx="7">
                  <c:v>0.18025240000000001</c:v>
                </c:pt>
                <c:pt idx="8">
                  <c:v>0.91220120000000005</c:v>
                </c:pt>
                <c:pt idx="9">
                  <c:v>1.1001639999999999</c:v>
                </c:pt>
                <c:pt idx="10">
                  <c:v>1.4228989999999999</c:v>
                </c:pt>
                <c:pt idx="11">
                  <c:v>1.7417339999999999</c:v>
                </c:pt>
                <c:pt idx="12">
                  <c:v>1.2685630000000001</c:v>
                </c:pt>
                <c:pt idx="13">
                  <c:v>0.64648079999999997</c:v>
                </c:pt>
                <c:pt idx="14">
                  <c:v>0.9109332</c:v>
                </c:pt>
                <c:pt idx="15">
                  <c:v>1.604792</c:v>
                </c:pt>
                <c:pt idx="16">
                  <c:v>1.6810989999999999</c:v>
                </c:pt>
                <c:pt idx="17">
                  <c:v>0.87973659999999998</c:v>
                </c:pt>
                <c:pt idx="18">
                  <c:v>-9.6456180000000002E-2</c:v>
                </c:pt>
                <c:pt idx="19">
                  <c:v>-0.78600479999999995</c:v>
                </c:pt>
                <c:pt idx="20">
                  <c:v>-0.80990960000000001</c:v>
                </c:pt>
                <c:pt idx="21">
                  <c:v>-8.8731160000000003E-2</c:v>
                </c:pt>
                <c:pt idx="22">
                  <c:v>-3.00915E-2</c:v>
                </c:pt>
                <c:pt idx="23">
                  <c:v>-0.36356680000000002</c:v>
                </c:pt>
                <c:pt idx="24">
                  <c:v>-7.6836790000000002E-2</c:v>
                </c:pt>
                <c:pt idx="25">
                  <c:v>-0.43325350000000001</c:v>
                </c:pt>
                <c:pt idx="26">
                  <c:v>-0.81203499999999995</c:v>
                </c:pt>
                <c:pt idx="27">
                  <c:v>7.694173E-2</c:v>
                </c:pt>
                <c:pt idx="28">
                  <c:v>1.058262</c:v>
                </c:pt>
                <c:pt idx="29">
                  <c:v>1.6927540000000001</c:v>
                </c:pt>
                <c:pt idx="30">
                  <c:v>1.8192729999999999</c:v>
                </c:pt>
                <c:pt idx="31">
                  <c:v>1.491376</c:v>
                </c:pt>
                <c:pt idx="32">
                  <c:v>1.406215</c:v>
                </c:pt>
                <c:pt idx="33">
                  <c:v>0.35686839999999997</c:v>
                </c:pt>
                <c:pt idx="34">
                  <c:v>-1.1852389999999999</c:v>
                </c:pt>
                <c:pt idx="35">
                  <c:v>-0.77106350000000001</c:v>
                </c:pt>
                <c:pt idx="36">
                  <c:v>0.2797461</c:v>
                </c:pt>
                <c:pt idx="37">
                  <c:v>0.16142819999999999</c:v>
                </c:pt>
                <c:pt idx="38">
                  <c:v>0.118954</c:v>
                </c:pt>
                <c:pt idx="39">
                  <c:v>0.44389060000000002</c:v>
                </c:pt>
                <c:pt idx="40">
                  <c:v>0.23661769999999999</c:v>
                </c:pt>
                <c:pt idx="41">
                  <c:v>-0.44529809999999997</c:v>
                </c:pt>
                <c:pt idx="42">
                  <c:v>-1.0881259999999999</c:v>
                </c:pt>
                <c:pt idx="43">
                  <c:v>-0.43338399999999999</c:v>
                </c:pt>
                <c:pt idx="44">
                  <c:v>1.303023</c:v>
                </c:pt>
                <c:pt idx="45">
                  <c:v>2.0080309999999999</c:v>
                </c:pt>
                <c:pt idx="46">
                  <c:v>1.391915</c:v>
                </c:pt>
                <c:pt idx="47">
                  <c:v>2.5996769999999999E-2</c:v>
                </c:pt>
                <c:pt idx="48">
                  <c:v>-0.92834349999999999</c:v>
                </c:pt>
                <c:pt idx="49">
                  <c:v>-0.15321380000000001</c:v>
                </c:pt>
                <c:pt idx="50">
                  <c:v>0.4563506</c:v>
                </c:pt>
                <c:pt idx="51">
                  <c:v>-0.65489120000000001</c:v>
                </c:pt>
                <c:pt idx="52">
                  <c:v>-1.493932</c:v>
                </c:pt>
                <c:pt idx="53">
                  <c:v>-1.069361</c:v>
                </c:pt>
                <c:pt idx="54">
                  <c:v>-0.93816489999999997</c:v>
                </c:pt>
                <c:pt idx="55">
                  <c:v>-1.119874</c:v>
                </c:pt>
                <c:pt idx="56">
                  <c:v>-0.1260956</c:v>
                </c:pt>
                <c:pt idx="57">
                  <c:v>0.83886669999999997</c:v>
                </c:pt>
                <c:pt idx="58">
                  <c:v>0.1762232</c:v>
                </c:pt>
                <c:pt idx="59">
                  <c:v>-0.31747330000000001</c:v>
                </c:pt>
                <c:pt idx="60">
                  <c:v>0.18471280000000001</c:v>
                </c:pt>
                <c:pt idx="61">
                  <c:v>-0.31584440000000003</c:v>
                </c:pt>
                <c:pt idx="62">
                  <c:v>-1.3291120000000001</c:v>
                </c:pt>
                <c:pt idx="63">
                  <c:v>-0.92859899999999995</c:v>
                </c:pt>
                <c:pt idx="64">
                  <c:v>-0.27405410000000002</c:v>
                </c:pt>
                <c:pt idx="65">
                  <c:v>0.2997978</c:v>
                </c:pt>
                <c:pt idx="66">
                  <c:v>1.3509059999999999</c:v>
                </c:pt>
                <c:pt idx="67">
                  <c:v>0.98701539999999999</c:v>
                </c:pt>
                <c:pt idx="68">
                  <c:v>-0.34455079999999999</c:v>
                </c:pt>
                <c:pt idx="69">
                  <c:v>-0.81242999999999999</c:v>
                </c:pt>
                <c:pt idx="70">
                  <c:v>-0.99511050000000001</c:v>
                </c:pt>
                <c:pt idx="71">
                  <c:v>-0.72689939999999997</c:v>
                </c:pt>
                <c:pt idx="72">
                  <c:v>4.4779149999999997E-2</c:v>
                </c:pt>
                <c:pt idx="73">
                  <c:v>-0.10839409999999999</c:v>
                </c:pt>
                <c:pt idx="74">
                  <c:v>-0.83418820000000005</c:v>
                </c:pt>
                <c:pt idx="75">
                  <c:v>-1.176434</c:v>
                </c:pt>
                <c:pt idx="76">
                  <c:v>-1.2486539999999999</c:v>
                </c:pt>
                <c:pt idx="77">
                  <c:v>-0.48720760000000002</c:v>
                </c:pt>
                <c:pt idx="78">
                  <c:v>0.20560249999999999</c:v>
                </c:pt>
                <c:pt idx="79">
                  <c:v>-0.66113960000000005</c:v>
                </c:pt>
                <c:pt idx="80">
                  <c:v>-1.2670859999999999</c:v>
                </c:pt>
                <c:pt idx="81">
                  <c:v>-0.52950699999999995</c:v>
                </c:pt>
                <c:pt idx="82">
                  <c:v>-2.560573E-2</c:v>
                </c:pt>
                <c:pt idx="83">
                  <c:v>0.30896820000000003</c:v>
                </c:pt>
                <c:pt idx="84">
                  <c:v>0.56641819999999998</c:v>
                </c:pt>
                <c:pt idx="85">
                  <c:v>-1.9103769999999999E-2</c:v>
                </c:pt>
                <c:pt idx="86">
                  <c:v>-0.1317103</c:v>
                </c:pt>
                <c:pt idx="87">
                  <c:v>0.4849136</c:v>
                </c:pt>
                <c:pt idx="88">
                  <c:v>0.26597999999999999</c:v>
                </c:pt>
                <c:pt idx="89">
                  <c:v>-0.45128049999999997</c:v>
                </c:pt>
                <c:pt idx="90">
                  <c:v>-0.18483240000000001</c:v>
                </c:pt>
                <c:pt idx="91">
                  <c:v>0.98340939999999999</c:v>
                </c:pt>
                <c:pt idx="92">
                  <c:v>1.323083</c:v>
                </c:pt>
                <c:pt idx="93">
                  <c:v>0.46452549999999998</c:v>
                </c:pt>
                <c:pt idx="94">
                  <c:v>-0.43394739999999998</c:v>
                </c:pt>
                <c:pt idx="95">
                  <c:v>-0.68885019999999997</c:v>
                </c:pt>
                <c:pt idx="96">
                  <c:v>0.29847489999999999</c:v>
                </c:pt>
                <c:pt idx="97">
                  <c:v>1.4005730000000001</c:v>
                </c:pt>
                <c:pt idx="98">
                  <c:v>0.98800699999999997</c:v>
                </c:pt>
                <c:pt idx="99">
                  <c:v>0.13264190000000001</c:v>
                </c:pt>
                <c:pt idx="100">
                  <c:v>-0.43934800000000002</c:v>
                </c:pt>
                <c:pt idx="101">
                  <c:v>-0.8056603</c:v>
                </c:pt>
                <c:pt idx="102">
                  <c:v>-0.46751140000000002</c:v>
                </c:pt>
                <c:pt idx="103">
                  <c:v>-4.680455E-2</c:v>
                </c:pt>
                <c:pt idx="104">
                  <c:v>7.7350189999999999E-2</c:v>
                </c:pt>
                <c:pt idx="105">
                  <c:v>0.22831470000000001</c:v>
                </c:pt>
                <c:pt idx="106">
                  <c:v>-9.0193570000000001E-2</c:v>
                </c:pt>
                <c:pt idx="107">
                  <c:v>-0.83571329999999999</c:v>
                </c:pt>
                <c:pt idx="108">
                  <c:v>-0.86164410000000002</c:v>
                </c:pt>
                <c:pt idx="109">
                  <c:v>6.698345E-2</c:v>
                </c:pt>
                <c:pt idx="110">
                  <c:v>1.042705</c:v>
                </c:pt>
                <c:pt idx="111">
                  <c:v>1.0107660000000001</c:v>
                </c:pt>
                <c:pt idx="112">
                  <c:v>-0.36956899999999998</c:v>
                </c:pt>
                <c:pt idx="113">
                  <c:v>-1.335901</c:v>
                </c:pt>
                <c:pt idx="114">
                  <c:v>-0.84242439999999996</c:v>
                </c:pt>
                <c:pt idx="115">
                  <c:v>-0.60550749999999998</c:v>
                </c:pt>
                <c:pt idx="116">
                  <c:v>-0.92390879999999997</c:v>
                </c:pt>
                <c:pt idx="117">
                  <c:v>-0.89532029999999996</c:v>
                </c:pt>
                <c:pt idx="118">
                  <c:v>-1.158963</c:v>
                </c:pt>
                <c:pt idx="119">
                  <c:v>-1.440591</c:v>
                </c:pt>
                <c:pt idx="120">
                  <c:v>-0.65022570000000002</c:v>
                </c:pt>
                <c:pt idx="121">
                  <c:v>0.29811169999999998</c:v>
                </c:pt>
                <c:pt idx="122">
                  <c:v>-4.2696390000000001E-2</c:v>
                </c:pt>
                <c:pt idx="123">
                  <c:v>-0.94146549999999996</c:v>
                </c:pt>
                <c:pt idx="124">
                  <c:v>-0.92473959999999999</c:v>
                </c:pt>
                <c:pt idx="125">
                  <c:v>-0.33126060000000002</c:v>
                </c:pt>
                <c:pt idx="126">
                  <c:v>-0.7244971</c:v>
                </c:pt>
                <c:pt idx="127">
                  <c:v>-1.7307710000000001</c:v>
                </c:pt>
                <c:pt idx="128">
                  <c:v>-0.60161229999999999</c:v>
                </c:pt>
                <c:pt idx="129">
                  <c:v>1.807123</c:v>
                </c:pt>
                <c:pt idx="130">
                  <c:v>2.0298060000000002</c:v>
                </c:pt>
                <c:pt idx="131">
                  <c:v>0.85411729999999997</c:v>
                </c:pt>
                <c:pt idx="132">
                  <c:v>0.3100038</c:v>
                </c:pt>
                <c:pt idx="133">
                  <c:v>-3.1776310000000002E-2</c:v>
                </c:pt>
                <c:pt idx="134">
                  <c:v>-0.69506330000000005</c:v>
                </c:pt>
                <c:pt idx="135">
                  <c:v>-0.85468929999999999</c:v>
                </c:pt>
                <c:pt idx="136">
                  <c:v>-3.6984370000000003E-2</c:v>
                </c:pt>
                <c:pt idx="137">
                  <c:v>0.4391603</c:v>
                </c:pt>
                <c:pt idx="138">
                  <c:v>-0.26876739999999999</c:v>
                </c:pt>
                <c:pt idx="139">
                  <c:v>-1.04819</c:v>
                </c:pt>
                <c:pt idx="140">
                  <c:v>-1.128798</c:v>
                </c:pt>
                <c:pt idx="141">
                  <c:v>-1.061952</c:v>
                </c:pt>
                <c:pt idx="142">
                  <c:v>-1.2403470000000001</c:v>
                </c:pt>
                <c:pt idx="143">
                  <c:v>-1.24926</c:v>
                </c:pt>
                <c:pt idx="144">
                  <c:v>-0.54667279999999996</c:v>
                </c:pt>
                <c:pt idx="145">
                  <c:v>6.0293270000000003E-2</c:v>
                </c:pt>
                <c:pt idx="146">
                  <c:v>-0.57295450000000003</c:v>
                </c:pt>
                <c:pt idx="147">
                  <c:v>-1.2738640000000001</c:v>
                </c:pt>
                <c:pt idx="148">
                  <c:v>-0.39806730000000001</c:v>
                </c:pt>
                <c:pt idx="149">
                  <c:v>1.0296860000000001</c:v>
                </c:pt>
                <c:pt idx="150">
                  <c:v>1.1493739999999999</c:v>
                </c:pt>
                <c:pt idx="151">
                  <c:v>0.27303189999999999</c:v>
                </c:pt>
                <c:pt idx="152">
                  <c:v>-0.1591593</c:v>
                </c:pt>
                <c:pt idx="153">
                  <c:v>-2.5889849999999999E-2</c:v>
                </c:pt>
                <c:pt idx="154">
                  <c:v>0.24137149999999999</c:v>
                </c:pt>
                <c:pt idx="155">
                  <c:v>0.4971431</c:v>
                </c:pt>
                <c:pt idx="156">
                  <c:v>0.50281299999999995</c:v>
                </c:pt>
                <c:pt idx="157">
                  <c:v>0.87090020000000001</c:v>
                </c:pt>
                <c:pt idx="158">
                  <c:v>0.95537150000000004</c:v>
                </c:pt>
                <c:pt idx="159">
                  <c:v>-0.34774189999999999</c:v>
                </c:pt>
                <c:pt idx="160">
                  <c:v>-0.98851460000000002</c:v>
                </c:pt>
                <c:pt idx="161">
                  <c:v>0.14492440000000001</c:v>
                </c:pt>
                <c:pt idx="162">
                  <c:v>1.288724</c:v>
                </c:pt>
                <c:pt idx="163">
                  <c:v>1.568222</c:v>
                </c:pt>
                <c:pt idx="164">
                  <c:v>1.0232190000000001</c:v>
                </c:pt>
                <c:pt idx="165">
                  <c:v>-0.26689780000000002</c:v>
                </c:pt>
                <c:pt idx="166">
                  <c:v>-0.97460210000000003</c:v>
                </c:pt>
                <c:pt idx="167">
                  <c:v>-0.41727629999999999</c:v>
                </c:pt>
                <c:pt idx="168">
                  <c:v>0.4581344</c:v>
                </c:pt>
                <c:pt idx="169">
                  <c:v>1.124223</c:v>
                </c:pt>
                <c:pt idx="170">
                  <c:v>0.89934570000000003</c:v>
                </c:pt>
                <c:pt idx="171">
                  <c:v>-0.24022589999999999</c:v>
                </c:pt>
                <c:pt idx="172">
                  <c:v>-0.45318969999999997</c:v>
                </c:pt>
                <c:pt idx="173">
                  <c:v>1.27176</c:v>
                </c:pt>
                <c:pt idx="174">
                  <c:v>3.1268389999999999</c:v>
                </c:pt>
                <c:pt idx="175">
                  <c:v>3.8211240000000002</c:v>
                </c:pt>
                <c:pt idx="176">
                  <c:v>4.5896319999999999</c:v>
                </c:pt>
                <c:pt idx="177">
                  <c:v>5.3324730000000002</c:v>
                </c:pt>
                <c:pt idx="178">
                  <c:v>5.9249010000000002</c:v>
                </c:pt>
                <c:pt idx="179">
                  <c:v>7.5496030000000003</c:v>
                </c:pt>
                <c:pt idx="180">
                  <c:v>8.8178710000000002</c:v>
                </c:pt>
                <c:pt idx="181">
                  <c:v>9.4854800000000008</c:v>
                </c:pt>
                <c:pt idx="182">
                  <c:v>12.721030000000001</c:v>
                </c:pt>
                <c:pt idx="183">
                  <c:v>16.38044</c:v>
                </c:pt>
                <c:pt idx="184">
                  <c:v>13.954750000000001</c:v>
                </c:pt>
                <c:pt idx="185">
                  <c:v>7.2936009999999998</c:v>
                </c:pt>
                <c:pt idx="186">
                  <c:v>3.6003039999999999</c:v>
                </c:pt>
                <c:pt idx="187">
                  <c:v>2.3436949999999999</c:v>
                </c:pt>
                <c:pt idx="188">
                  <c:v>-0.13649600000000001</c:v>
                </c:pt>
                <c:pt idx="189">
                  <c:v>-1.010041</c:v>
                </c:pt>
                <c:pt idx="190">
                  <c:v>1.1085879999999999</c:v>
                </c:pt>
                <c:pt idx="191">
                  <c:v>2.1622110000000001</c:v>
                </c:pt>
                <c:pt idx="192">
                  <c:v>1.5115270000000001</c:v>
                </c:pt>
                <c:pt idx="193">
                  <c:v>0.4357203</c:v>
                </c:pt>
                <c:pt idx="194">
                  <c:v>-0.6600608</c:v>
                </c:pt>
                <c:pt idx="195">
                  <c:v>-0.22895679999999999</c:v>
                </c:pt>
                <c:pt idx="196">
                  <c:v>0.93945970000000001</c:v>
                </c:pt>
                <c:pt idx="197">
                  <c:v>0.96438040000000003</c:v>
                </c:pt>
                <c:pt idx="198">
                  <c:v>-1.200318E-2</c:v>
                </c:pt>
                <c:pt idx="199">
                  <c:v>-1.3909629999999999</c:v>
                </c:pt>
                <c:pt idx="200">
                  <c:v>-1.9931779999999999</c:v>
                </c:pt>
                <c:pt idx="201">
                  <c:v>-1.202979</c:v>
                </c:pt>
                <c:pt idx="202">
                  <c:v>-0.40233229999999998</c:v>
                </c:pt>
                <c:pt idx="203">
                  <c:v>-0.67985329999999999</c:v>
                </c:pt>
                <c:pt idx="204">
                  <c:v>-1.228504</c:v>
                </c:pt>
                <c:pt idx="205">
                  <c:v>-0.49449720000000003</c:v>
                </c:pt>
                <c:pt idx="206">
                  <c:v>1.2643249999999999</c:v>
                </c:pt>
                <c:pt idx="207">
                  <c:v>2.5547330000000001</c:v>
                </c:pt>
                <c:pt idx="208">
                  <c:v>3.5019279999999999</c:v>
                </c:pt>
                <c:pt idx="209">
                  <c:v>3.785031</c:v>
                </c:pt>
                <c:pt idx="210">
                  <c:v>2.5635870000000001</c:v>
                </c:pt>
                <c:pt idx="211">
                  <c:v>1.3060689999999999</c:v>
                </c:pt>
                <c:pt idx="212">
                  <c:v>1.159497</c:v>
                </c:pt>
                <c:pt idx="213">
                  <c:v>1.7590779999999999</c:v>
                </c:pt>
                <c:pt idx="214">
                  <c:v>2.079008</c:v>
                </c:pt>
                <c:pt idx="215">
                  <c:v>1.5994379999999999</c:v>
                </c:pt>
                <c:pt idx="216">
                  <c:v>1.7427440000000001</c:v>
                </c:pt>
                <c:pt idx="217">
                  <c:v>2.7055799999999999</c:v>
                </c:pt>
                <c:pt idx="218">
                  <c:v>2.8539599999999998</c:v>
                </c:pt>
                <c:pt idx="219">
                  <c:v>1.732561</c:v>
                </c:pt>
                <c:pt idx="220">
                  <c:v>0.78841550000000005</c:v>
                </c:pt>
                <c:pt idx="221">
                  <c:v>1.4760489999999999</c:v>
                </c:pt>
                <c:pt idx="222">
                  <c:v>2.2921360000000002</c:v>
                </c:pt>
                <c:pt idx="223">
                  <c:v>1.4978450000000001</c:v>
                </c:pt>
                <c:pt idx="224">
                  <c:v>0.68821650000000001</c:v>
                </c:pt>
                <c:pt idx="225">
                  <c:v>0.13293869999999999</c:v>
                </c:pt>
                <c:pt idx="226">
                  <c:v>-1.5078560000000001</c:v>
                </c:pt>
                <c:pt idx="227">
                  <c:v>-2.083609</c:v>
                </c:pt>
                <c:pt idx="228">
                  <c:v>-0.76354940000000004</c:v>
                </c:pt>
                <c:pt idx="229">
                  <c:v>-0.43407630000000003</c:v>
                </c:pt>
                <c:pt idx="230">
                  <c:v>-0.91460580000000002</c:v>
                </c:pt>
                <c:pt idx="231">
                  <c:v>-0.15561430000000001</c:v>
                </c:pt>
                <c:pt idx="232">
                  <c:v>0.66199410000000003</c:v>
                </c:pt>
                <c:pt idx="233">
                  <c:v>-2.8562520000000001E-2</c:v>
                </c:pt>
                <c:pt idx="234">
                  <c:v>-0.72927600000000004</c:v>
                </c:pt>
                <c:pt idx="235">
                  <c:v>-0.24663450000000001</c:v>
                </c:pt>
                <c:pt idx="236">
                  <c:v>0.14961550000000001</c:v>
                </c:pt>
                <c:pt idx="237">
                  <c:v>-0.26211800000000002</c:v>
                </c:pt>
                <c:pt idx="238">
                  <c:v>-1.0666610000000001</c:v>
                </c:pt>
                <c:pt idx="239">
                  <c:v>-1.3058110000000001</c:v>
                </c:pt>
                <c:pt idx="240">
                  <c:v>-0.32550990000000002</c:v>
                </c:pt>
                <c:pt idx="241">
                  <c:v>0.985039</c:v>
                </c:pt>
                <c:pt idx="242">
                  <c:v>1.6270500000000001</c:v>
                </c:pt>
                <c:pt idx="243">
                  <c:v>1.1337969999999999</c:v>
                </c:pt>
                <c:pt idx="244">
                  <c:v>0.56677180000000005</c:v>
                </c:pt>
                <c:pt idx="245">
                  <c:v>1.4200459999999999</c:v>
                </c:pt>
                <c:pt idx="246">
                  <c:v>2.386784</c:v>
                </c:pt>
                <c:pt idx="247">
                  <c:v>2.0313819999999998</c:v>
                </c:pt>
                <c:pt idx="248">
                  <c:v>0.95978669999999999</c:v>
                </c:pt>
                <c:pt idx="249">
                  <c:v>0.22901050000000001</c:v>
                </c:pt>
                <c:pt idx="250">
                  <c:v>0.1513844</c:v>
                </c:pt>
                <c:pt idx="251">
                  <c:v>-0.20662</c:v>
                </c:pt>
                <c:pt idx="252">
                  <c:v>-0.63082249999999995</c:v>
                </c:pt>
                <c:pt idx="253">
                  <c:v>-4.2421010000000002E-2</c:v>
                </c:pt>
                <c:pt idx="254">
                  <c:v>0.38127270000000002</c:v>
                </c:pt>
                <c:pt idx="255">
                  <c:v>-4.73938E-2</c:v>
                </c:pt>
                <c:pt idx="256">
                  <c:v>-0.3737374</c:v>
                </c:pt>
                <c:pt idx="257">
                  <c:v>-0.92310749999999997</c:v>
                </c:pt>
                <c:pt idx="258">
                  <c:v>-1.255776</c:v>
                </c:pt>
                <c:pt idx="259">
                  <c:v>-0.21785489999999999</c:v>
                </c:pt>
                <c:pt idx="260">
                  <c:v>0.7904447</c:v>
                </c:pt>
                <c:pt idx="261">
                  <c:v>0.85961500000000002</c:v>
                </c:pt>
                <c:pt idx="262">
                  <c:v>0.9208596</c:v>
                </c:pt>
                <c:pt idx="263">
                  <c:v>1.338433</c:v>
                </c:pt>
                <c:pt idx="264">
                  <c:v>1.789142</c:v>
                </c:pt>
                <c:pt idx="265">
                  <c:v>1.4747950000000001</c:v>
                </c:pt>
                <c:pt idx="266">
                  <c:v>1.159022</c:v>
                </c:pt>
                <c:pt idx="267">
                  <c:v>1.6313310000000001</c:v>
                </c:pt>
                <c:pt idx="268">
                  <c:v>1.629982</c:v>
                </c:pt>
                <c:pt idx="269">
                  <c:v>0.94637490000000002</c:v>
                </c:pt>
                <c:pt idx="270">
                  <c:v>-0.14954990000000001</c:v>
                </c:pt>
                <c:pt idx="271">
                  <c:v>-1.1452640000000001</c:v>
                </c:pt>
                <c:pt idx="272">
                  <c:v>-0.52098529999999998</c:v>
                </c:pt>
                <c:pt idx="273">
                  <c:v>1.083796</c:v>
                </c:pt>
                <c:pt idx="274">
                  <c:v>1.8613200000000001</c:v>
                </c:pt>
                <c:pt idx="275">
                  <c:v>1.6437580000000001</c:v>
                </c:pt>
                <c:pt idx="276">
                  <c:v>1.132566</c:v>
                </c:pt>
                <c:pt idx="277">
                  <c:v>0.8981654</c:v>
                </c:pt>
                <c:pt idx="278">
                  <c:v>0.34242089999999997</c:v>
                </c:pt>
                <c:pt idx="279">
                  <c:v>-0.64086869999999996</c:v>
                </c:pt>
                <c:pt idx="280">
                  <c:v>-0.52217429999999998</c:v>
                </c:pt>
                <c:pt idx="281">
                  <c:v>0.38732050000000001</c:v>
                </c:pt>
                <c:pt idx="282">
                  <c:v>-0.32788010000000001</c:v>
                </c:pt>
                <c:pt idx="283">
                  <c:v>-2.5553050000000002</c:v>
                </c:pt>
                <c:pt idx="284">
                  <c:v>-2.7272020000000001</c:v>
                </c:pt>
                <c:pt idx="285">
                  <c:v>-0.4220932</c:v>
                </c:pt>
                <c:pt idx="286">
                  <c:v>0.83638199999999996</c:v>
                </c:pt>
                <c:pt idx="287">
                  <c:v>0.73933340000000003</c:v>
                </c:pt>
                <c:pt idx="288">
                  <c:v>0.62681589999999998</c:v>
                </c:pt>
                <c:pt idx="289">
                  <c:v>9.1060569999999993E-2</c:v>
                </c:pt>
                <c:pt idx="290">
                  <c:v>-0.26099159999999999</c:v>
                </c:pt>
                <c:pt idx="291">
                  <c:v>0.27006459999999999</c:v>
                </c:pt>
                <c:pt idx="292">
                  <c:v>1.0527759999999999</c:v>
                </c:pt>
                <c:pt idx="293">
                  <c:v>1.5299529999999999</c:v>
                </c:pt>
                <c:pt idx="294">
                  <c:v>1.142822</c:v>
                </c:pt>
                <c:pt idx="295">
                  <c:v>0.3484988</c:v>
                </c:pt>
                <c:pt idx="296">
                  <c:v>0.34921489999999999</c:v>
                </c:pt>
                <c:pt idx="297">
                  <c:v>1.0703419999999999</c:v>
                </c:pt>
                <c:pt idx="298">
                  <c:v>2.0356670000000001</c:v>
                </c:pt>
                <c:pt idx="299">
                  <c:v>2.3597700000000001</c:v>
                </c:pt>
                <c:pt idx="300">
                  <c:v>1.147381</c:v>
                </c:pt>
                <c:pt idx="301">
                  <c:v>-0.31648739999999997</c:v>
                </c:pt>
                <c:pt idx="302">
                  <c:v>-2.0074390000000002E-3</c:v>
                </c:pt>
                <c:pt idx="303">
                  <c:v>1.3703080000000001</c:v>
                </c:pt>
                <c:pt idx="304">
                  <c:v>1.6485430000000001</c:v>
                </c:pt>
                <c:pt idx="305">
                  <c:v>1.297004</c:v>
                </c:pt>
                <c:pt idx="306">
                  <c:v>1.4397500000000001</c:v>
                </c:pt>
                <c:pt idx="307">
                  <c:v>1.418766</c:v>
                </c:pt>
                <c:pt idx="308">
                  <c:v>0.89941409999999999</c:v>
                </c:pt>
                <c:pt idx="309">
                  <c:v>0.38579249999999998</c:v>
                </c:pt>
                <c:pt idx="310">
                  <c:v>0.12157419999999999</c:v>
                </c:pt>
                <c:pt idx="311">
                  <c:v>-0.6041453</c:v>
                </c:pt>
                <c:pt idx="312">
                  <c:v>-1.6691009999999999</c:v>
                </c:pt>
                <c:pt idx="313">
                  <c:v>-1.6490260000000001</c:v>
                </c:pt>
                <c:pt idx="314">
                  <c:v>-1.1636230000000001</c:v>
                </c:pt>
                <c:pt idx="315">
                  <c:v>-0.95673019999999998</c:v>
                </c:pt>
                <c:pt idx="316">
                  <c:v>-0.18031240000000001</c:v>
                </c:pt>
                <c:pt idx="317">
                  <c:v>0.42504720000000001</c:v>
                </c:pt>
                <c:pt idx="318">
                  <c:v>0.20268849999999999</c:v>
                </c:pt>
                <c:pt idx="319">
                  <c:v>0.1478275</c:v>
                </c:pt>
                <c:pt idx="320">
                  <c:v>0.46309660000000002</c:v>
                </c:pt>
                <c:pt idx="321">
                  <c:v>1.186777</c:v>
                </c:pt>
                <c:pt idx="322">
                  <c:v>2.1469879999999999</c:v>
                </c:pt>
                <c:pt idx="323">
                  <c:v>1.337963</c:v>
                </c:pt>
                <c:pt idx="324">
                  <c:v>-0.66550509999999996</c:v>
                </c:pt>
                <c:pt idx="325">
                  <c:v>-0.55300590000000005</c:v>
                </c:pt>
                <c:pt idx="326">
                  <c:v>0.55088280000000001</c:v>
                </c:pt>
                <c:pt idx="327">
                  <c:v>0.6348123</c:v>
                </c:pt>
                <c:pt idx="328">
                  <c:v>1.4155219999999999</c:v>
                </c:pt>
                <c:pt idx="329">
                  <c:v>2.5438070000000002</c:v>
                </c:pt>
                <c:pt idx="330">
                  <c:v>2.0306519999999999</c:v>
                </c:pt>
                <c:pt idx="331">
                  <c:v>0.69928060000000003</c:v>
                </c:pt>
                <c:pt idx="332">
                  <c:v>0.54448920000000001</c:v>
                </c:pt>
                <c:pt idx="333">
                  <c:v>1.5974600000000001</c:v>
                </c:pt>
                <c:pt idx="334">
                  <c:v>2.203001</c:v>
                </c:pt>
                <c:pt idx="335">
                  <c:v>2.1982810000000002</c:v>
                </c:pt>
                <c:pt idx="336">
                  <c:v>1.2132400000000001</c:v>
                </c:pt>
                <c:pt idx="337">
                  <c:v>-1.161673</c:v>
                </c:pt>
                <c:pt idx="338">
                  <c:v>-2.1296710000000001</c:v>
                </c:pt>
                <c:pt idx="339">
                  <c:v>-0.87938950000000005</c:v>
                </c:pt>
                <c:pt idx="340">
                  <c:v>4.3293619999999998E-2</c:v>
                </c:pt>
                <c:pt idx="341">
                  <c:v>0.36069279999999998</c:v>
                </c:pt>
                <c:pt idx="342">
                  <c:v>0.98586010000000002</c:v>
                </c:pt>
                <c:pt idx="343">
                  <c:v>1.155065</c:v>
                </c:pt>
                <c:pt idx="344">
                  <c:v>0.6069215</c:v>
                </c:pt>
                <c:pt idx="345">
                  <c:v>0.35033769999999997</c:v>
                </c:pt>
                <c:pt idx="346">
                  <c:v>0.61849799999999999</c:v>
                </c:pt>
                <c:pt idx="347">
                  <c:v>0.90443879999999999</c:v>
                </c:pt>
                <c:pt idx="348">
                  <c:v>1.130884</c:v>
                </c:pt>
                <c:pt idx="349">
                  <c:v>1.4293340000000001</c:v>
                </c:pt>
                <c:pt idx="350">
                  <c:v>1.411805</c:v>
                </c:pt>
                <c:pt idx="351">
                  <c:v>0.76206499999999999</c:v>
                </c:pt>
                <c:pt idx="352">
                  <c:v>0.420041</c:v>
                </c:pt>
                <c:pt idx="353">
                  <c:v>0.88601920000000001</c:v>
                </c:pt>
                <c:pt idx="354">
                  <c:v>1.1095390000000001</c:v>
                </c:pt>
                <c:pt idx="355">
                  <c:v>0.98550729999999997</c:v>
                </c:pt>
                <c:pt idx="356">
                  <c:v>0.58671479999999998</c:v>
                </c:pt>
                <c:pt idx="357">
                  <c:v>-0.27568880000000001</c:v>
                </c:pt>
                <c:pt idx="358">
                  <c:v>-0.28437509999999999</c:v>
                </c:pt>
                <c:pt idx="359">
                  <c:v>0.76426640000000001</c:v>
                </c:pt>
                <c:pt idx="360">
                  <c:v>0.97272959999999997</c:v>
                </c:pt>
                <c:pt idx="361">
                  <c:v>9.8853259999999998E-2</c:v>
                </c:pt>
                <c:pt idx="362">
                  <c:v>-0.14275309999999999</c:v>
                </c:pt>
                <c:pt idx="363">
                  <c:v>5.3535100000000002E-2</c:v>
                </c:pt>
                <c:pt idx="364">
                  <c:v>0.1304787</c:v>
                </c:pt>
                <c:pt idx="365">
                  <c:v>0.84873520000000002</c:v>
                </c:pt>
                <c:pt idx="366">
                  <c:v>1.235711</c:v>
                </c:pt>
                <c:pt idx="367">
                  <c:v>0.83711970000000002</c:v>
                </c:pt>
                <c:pt idx="368">
                  <c:v>0.70844030000000002</c:v>
                </c:pt>
                <c:pt idx="369">
                  <c:v>0.47953059999999997</c:v>
                </c:pt>
                <c:pt idx="370">
                  <c:v>-0.30285260000000003</c:v>
                </c:pt>
                <c:pt idx="371">
                  <c:v>-0.73879930000000005</c:v>
                </c:pt>
                <c:pt idx="372">
                  <c:v>-0.29735119999999998</c:v>
                </c:pt>
                <c:pt idx="373">
                  <c:v>-0.18518970000000001</c:v>
                </c:pt>
                <c:pt idx="374">
                  <c:v>-0.87458979999999997</c:v>
                </c:pt>
                <c:pt idx="375">
                  <c:v>-1.4907950000000001</c:v>
                </c:pt>
                <c:pt idx="376">
                  <c:v>-1.4067780000000001</c:v>
                </c:pt>
                <c:pt idx="377">
                  <c:v>0.13635710000000001</c:v>
                </c:pt>
                <c:pt idx="378">
                  <c:v>1.6160410000000001</c:v>
                </c:pt>
                <c:pt idx="379">
                  <c:v>1.0409189999999999</c:v>
                </c:pt>
                <c:pt idx="380">
                  <c:v>0.33570070000000002</c:v>
                </c:pt>
                <c:pt idx="381">
                  <c:v>0.2114924</c:v>
                </c:pt>
                <c:pt idx="382">
                  <c:v>-0.93602470000000004</c:v>
                </c:pt>
                <c:pt idx="383">
                  <c:v>-1.780961</c:v>
                </c:pt>
                <c:pt idx="384">
                  <c:v>-0.63531280000000001</c:v>
                </c:pt>
                <c:pt idx="385">
                  <c:v>1.245098</c:v>
                </c:pt>
                <c:pt idx="386">
                  <c:v>1.679532</c:v>
                </c:pt>
                <c:pt idx="387">
                  <c:v>0.859684</c:v>
                </c:pt>
                <c:pt idx="388">
                  <c:v>0.56370759999999998</c:v>
                </c:pt>
                <c:pt idx="389">
                  <c:v>0.4111456</c:v>
                </c:pt>
                <c:pt idx="390">
                  <c:v>-0.34653610000000001</c:v>
                </c:pt>
                <c:pt idx="391">
                  <c:v>-0.56407030000000002</c:v>
                </c:pt>
                <c:pt idx="392">
                  <c:v>-4.9145069999999999E-2</c:v>
                </c:pt>
                <c:pt idx="393">
                  <c:v>-0.277478</c:v>
                </c:pt>
                <c:pt idx="394">
                  <c:v>-1.2166060000000001</c:v>
                </c:pt>
                <c:pt idx="395">
                  <c:v>-1.3884989999999999</c:v>
                </c:pt>
                <c:pt idx="396">
                  <c:v>-0.86853210000000003</c:v>
                </c:pt>
                <c:pt idx="397">
                  <c:v>-0.4175624</c:v>
                </c:pt>
                <c:pt idx="398">
                  <c:v>-9.5401130000000001E-2</c:v>
                </c:pt>
                <c:pt idx="399">
                  <c:v>-0.30220900000000001</c:v>
                </c:pt>
                <c:pt idx="400">
                  <c:v>-1.0296400000000001</c:v>
                </c:pt>
                <c:pt idx="401">
                  <c:v>-1.362814</c:v>
                </c:pt>
                <c:pt idx="402">
                  <c:v>-0.85165009999999997</c:v>
                </c:pt>
                <c:pt idx="403">
                  <c:v>-0.56588269999999996</c:v>
                </c:pt>
                <c:pt idx="404">
                  <c:v>-1.477069</c:v>
                </c:pt>
                <c:pt idx="405">
                  <c:v>-1.6805509999999999</c:v>
                </c:pt>
                <c:pt idx="406">
                  <c:v>-8.4521830000000006E-2</c:v>
                </c:pt>
                <c:pt idx="407">
                  <c:v>0.75387979999999999</c:v>
                </c:pt>
                <c:pt idx="408">
                  <c:v>0.54664009999999996</c:v>
                </c:pt>
                <c:pt idx="409">
                  <c:v>0.97625039999999996</c:v>
                </c:pt>
                <c:pt idx="410">
                  <c:v>1.276354</c:v>
                </c:pt>
                <c:pt idx="411">
                  <c:v>1.0895779999999999</c:v>
                </c:pt>
                <c:pt idx="412">
                  <c:v>0.97698260000000003</c:v>
                </c:pt>
                <c:pt idx="413">
                  <c:v>0.71196660000000001</c:v>
                </c:pt>
                <c:pt idx="414">
                  <c:v>0.2266522</c:v>
                </c:pt>
                <c:pt idx="415">
                  <c:v>-0.20975869999999999</c:v>
                </c:pt>
                <c:pt idx="416">
                  <c:v>-0.54836110000000005</c:v>
                </c:pt>
                <c:pt idx="417">
                  <c:v>-0.60614920000000005</c:v>
                </c:pt>
                <c:pt idx="418">
                  <c:v>-8.8481770000000001E-2</c:v>
                </c:pt>
                <c:pt idx="419">
                  <c:v>0.15224509999999999</c:v>
                </c:pt>
                <c:pt idx="420">
                  <c:v>-2.9697939999999999E-2</c:v>
                </c:pt>
                <c:pt idx="421">
                  <c:v>0.33881860000000003</c:v>
                </c:pt>
                <c:pt idx="422">
                  <c:v>0.64641289999999996</c:v>
                </c:pt>
                <c:pt idx="423">
                  <c:v>1.0717909999999999</c:v>
                </c:pt>
                <c:pt idx="424">
                  <c:v>2.3655110000000001</c:v>
                </c:pt>
                <c:pt idx="425">
                  <c:v>2.5797970000000001</c:v>
                </c:pt>
                <c:pt idx="426">
                  <c:v>1.3125530000000001</c:v>
                </c:pt>
                <c:pt idx="427">
                  <c:v>0.5069458</c:v>
                </c:pt>
                <c:pt idx="428">
                  <c:v>0.17294090000000001</c:v>
                </c:pt>
                <c:pt idx="429">
                  <c:v>-0.59367570000000003</c:v>
                </c:pt>
                <c:pt idx="430">
                  <c:v>-1.7428170000000001</c:v>
                </c:pt>
                <c:pt idx="431">
                  <c:v>-2.2138089999999999</c:v>
                </c:pt>
                <c:pt idx="432">
                  <c:v>-1.777704</c:v>
                </c:pt>
                <c:pt idx="433">
                  <c:v>-0.90359619999999996</c:v>
                </c:pt>
                <c:pt idx="434">
                  <c:v>0.32993689999999998</c:v>
                </c:pt>
                <c:pt idx="435">
                  <c:v>0.71036489999999997</c:v>
                </c:pt>
                <c:pt idx="436">
                  <c:v>0.39030189999999998</c:v>
                </c:pt>
                <c:pt idx="437">
                  <c:v>0.51654339999999999</c:v>
                </c:pt>
                <c:pt idx="438">
                  <c:v>0.1035302</c:v>
                </c:pt>
                <c:pt idx="439">
                  <c:v>-0.28922989999999998</c:v>
                </c:pt>
                <c:pt idx="440">
                  <c:v>0.68073629999999996</c:v>
                </c:pt>
                <c:pt idx="441">
                  <c:v>0.8629462</c:v>
                </c:pt>
                <c:pt idx="442">
                  <c:v>-0.75624840000000004</c:v>
                </c:pt>
                <c:pt idx="443">
                  <c:v>-1.562937</c:v>
                </c:pt>
                <c:pt idx="444">
                  <c:v>-0.8564427</c:v>
                </c:pt>
                <c:pt idx="445">
                  <c:v>-0.17444309999999999</c:v>
                </c:pt>
                <c:pt idx="446">
                  <c:v>0.1061255</c:v>
                </c:pt>
                <c:pt idx="447">
                  <c:v>-3.693834E-2</c:v>
                </c:pt>
                <c:pt idx="448">
                  <c:v>-0.4912108</c:v>
                </c:pt>
                <c:pt idx="449">
                  <c:v>-0.70869130000000002</c:v>
                </c:pt>
                <c:pt idx="450">
                  <c:v>-0.75155660000000002</c:v>
                </c:pt>
                <c:pt idx="451">
                  <c:v>-7.9170959999999999E-2</c:v>
                </c:pt>
                <c:pt idx="452">
                  <c:v>1.568695</c:v>
                </c:pt>
                <c:pt idx="453">
                  <c:v>1.90465</c:v>
                </c:pt>
                <c:pt idx="454">
                  <c:v>0.39265060000000002</c:v>
                </c:pt>
                <c:pt idx="455">
                  <c:v>-6.7209370000000004E-2</c:v>
                </c:pt>
                <c:pt idx="456">
                  <c:v>0.89462750000000002</c:v>
                </c:pt>
                <c:pt idx="457">
                  <c:v>1.173521</c:v>
                </c:pt>
                <c:pt idx="458">
                  <c:v>0.70715899999999998</c:v>
                </c:pt>
                <c:pt idx="459">
                  <c:v>-4.5447870000000001E-2</c:v>
                </c:pt>
                <c:pt idx="460">
                  <c:v>-1.1903030000000001</c:v>
                </c:pt>
                <c:pt idx="461">
                  <c:v>-1.8005180000000001</c:v>
                </c:pt>
                <c:pt idx="462">
                  <c:v>-1.60859</c:v>
                </c:pt>
                <c:pt idx="463">
                  <c:v>-0.60755099999999995</c:v>
                </c:pt>
                <c:pt idx="464">
                  <c:v>1.5209429999999999</c:v>
                </c:pt>
                <c:pt idx="465">
                  <c:v>2.289034</c:v>
                </c:pt>
                <c:pt idx="466">
                  <c:v>0.39352280000000001</c:v>
                </c:pt>
                <c:pt idx="467">
                  <c:v>-1.143159</c:v>
                </c:pt>
                <c:pt idx="468">
                  <c:v>-1.420045</c:v>
                </c:pt>
                <c:pt idx="469">
                  <c:v>-1.340743</c:v>
                </c:pt>
                <c:pt idx="470">
                  <c:v>-0.28775499999999998</c:v>
                </c:pt>
                <c:pt idx="471">
                  <c:v>0.94585909999999995</c:v>
                </c:pt>
                <c:pt idx="472">
                  <c:v>1.27258</c:v>
                </c:pt>
                <c:pt idx="473">
                  <c:v>1.4879340000000001</c:v>
                </c:pt>
                <c:pt idx="474">
                  <c:v>1.6881470000000001</c:v>
                </c:pt>
                <c:pt idx="475">
                  <c:v>0.52983619999999998</c:v>
                </c:pt>
                <c:pt idx="476">
                  <c:v>-1.4755910000000001</c:v>
                </c:pt>
                <c:pt idx="477">
                  <c:v>-2.3111459999999999</c:v>
                </c:pt>
                <c:pt idx="478">
                  <c:v>-1.9309590000000001</c:v>
                </c:pt>
                <c:pt idx="479">
                  <c:v>-0.8207544</c:v>
                </c:pt>
                <c:pt idx="480">
                  <c:v>0.85929999999999995</c:v>
                </c:pt>
                <c:pt idx="481">
                  <c:v>1.3153889999999999</c:v>
                </c:pt>
                <c:pt idx="482">
                  <c:v>-0.35924859999999997</c:v>
                </c:pt>
                <c:pt idx="483">
                  <c:v>-1.635702</c:v>
                </c:pt>
                <c:pt idx="484">
                  <c:v>-0.88118169999999996</c:v>
                </c:pt>
                <c:pt idx="485">
                  <c:v>-2.9056350000000002E-2</c:v>
                </c:pt>
                <c:pt idx="486">
                  <c:v>-0.30578820000000001</c:v>
                </c:pt>
                <c:pt idx="487">
                  <c:v>-0.59994009999999998</c:v>
                </c:pt>
                <c:pt idx="488">
                  <c:v>5.194961E-2</c:v>
                </c:pt>
                <c:pt idx="489">
                  <c:v>0.98217520000000003</c:v>
                </c:pt>
                <c:pt idx="490">
                  <c:v>0.5629383</c:v>
                </c:pt>
                <c:pt idx="491">
                  <c:v>-0.79888060000000005</c:v>
                </c:pt>
                <c:pt idx="492">
                  <c:v>-1.197009</c:v>
                </c:pt>
                <c:pt idx="493">
                  <c:v>-0.76230909999999996</c:v>
                </c:pt>
                <c:pt idx="494">
                  <c:v>-1.02532</c:v>
                </c:pt>
                <c:pt idx="495">
                  <c:v>-2.3642970000000001</c:v>
                </c:pt>
                <c:pt idx="496">
                  <c:v>-2.8403200000000002</c:v>
                </c:pt>
                <c:pt idx="497">
                  <c:v>-0.92236980000000002</c:v>
                </c:pt>
                <c:pt idx="498">
                  <c:v>0.79864579999999996</c:v>
                </c:pt>
                <c:pt idx="499">
                  <c:v>-0.25184319999999999</c:v>
                </c:pt>
                <c:pt idx="500">
                  <c:v>-1.932045</c:v>
                </c:pt>
                <c:pt idx="501">
                  <c:v>-1.783561</c:v>
                </c:pt>
                <c:pt idx="502">
                  <c:v>-0.57954760000000005</c:v>
                </c:pt>
                <c:pt idx="503">
                  <c:v>0.55384929999999999</c:v>
                </c:pt>
                <c:pt idx="504">
                  <c:v>1.0750519999999999</c:v>
                </c:pt>
                <c:pt idx="505">
                  <c:v>0.19680410000000001</c:v>
                </c:pt>
                <c:pt idx="506">
                  <c:v>-1.1736960000000001</c:v>
                </c:pt>
                <c:pt idx="507">
                  <c:v>-1.5082629999999999</c:v>
                </c:pt>
                <c:pt idx="508">
                  <c:v>-1.083351</c:v>
                </c:pt>
                <c:pt idx="509">
                  <c:v>2.9406330000000001E-2</c:v>
                </c:pt>
                <c:pt idx="510">
                  <c:v>1.1269210000000001</c:v>
                </c:pt>
                <c:pt idx="511">
                  <c:v>0.98233789999999999</c:v>
                </c:pt>
                <c:pt idx="512">
                  <c:v>0.99344299999999996</c:v>
                </c:pt>
                <c:pt idx="513">
                  <c:v>1.541863</c:v>
                </c:pt>
                <c:pt idx="514">
                  <c:v>1.2453970000000001</c:v>
                </c:pt>
                <c:pt idx="515">
                  <c:v>1.0298160000000001</c:v>
                </c:pt>
                <c:pt idx="516">
                  <c:v>1.177732</c:v>
                </c:pt>
                <c:pt idx="517">
                  <c:v>0.679948</c:v>
                </c:pt>
                <c:pt idx="518">
                  <c:v>0.26606000000000002</c:v>
                </c:pt>
                <c:pt idx="519">
                  <c:v>-0.36187130000000001</c:v>
                </c:pt>
                <c:pt idx="520">
                  <c:v>-1.445722</c:v>
                </c:pt>
                <c:pt idx="521">
                  <c:v>-1.3022819999999999</c:v>
                </c:pt>
                <c:pt idx="522">
                  <c:v>-9.3266130000000003E-2</c:v>
                </c:pt>
                <c:pt idx="523">
                  <c:v>0.74665400000000004</c:v>
                </c:pt>
                <c:pt idx="524">
                  <c:v>0.31893650000000001</c:v>
                </c:pt>
                <c:pt idx="525">
                  <c:v>-0.80845</c:v>
                </c:pt>
                <c:pt idx="526">
                  <c:v>-0.98149129999999996</c:v>
                </c:pt>
                <c:pt idx="527">
                  <c:v>-0.34627409999999997</c:v>
                </c:pt>
                <c:pt idx="528">
                  <c:v>0.47804740000000001</c:v>
                </c:pt>
                <c:pt idx="529">
                  <c:v>1.060603</c:v>
                </c:pt>
                <c:pt idx="530">
                  <c:v>0.62561650000000002</c:v>
                </c:pt>
                <c:pt idx="531">
                  <c:v>-4.8923679999999997E-2</c:v>
                </c:pt>
                <c:pt idx="532">
                  <c:v>-0.26178899999999999</c:v>
                </c:pt>
                <c:pt idx="533">
                  <c:v>-0.90552370000000004</c:v>
                </c:pt>
                <c:pt idx="534">
                  <c:v>-1.874231</c:v>
                </c:pt>
                <c:pt idx="535">
                  <c:v>-1.3548340000000001</c:v>
                </c:pt>
                <c:pt idx="536">
                  <c:v>0.4873884</c:v>
                </c:pt>
                <c:pt idx="537">
                  <c:v>0.46695700000000001</c:v>
                </c:pt>
                <c:pt idx="538">
                  <c:v>-1.676625</c:v>
                </c:pt>
                <c:pt idx="539">
                  <c:v>-2.12609</c:v>
                </c:pt>
                <c:pt idx="540">
                  <c:v>0.1507956</c:v>
                </c:pt>
                <c:pt idx="541">
                  <c:v>1.8688469999999999</c:v>
                </c:pt>
                <c:pt idx="542">
                  <c:v>1.6259110000000001</c:v>
                </c:pt>
                <c:pt idx="543">
                  <c:v>1.6837260000000001</c:v>
                </c:pt>
                <c:pt idx="544">
                  <c:v>1.9949250000000001</c:v>
                </c:pt>
                <c:pt idx="545">
                  <c:v>0.97521409999999997</c:v>
                </c:pt>
                <c:pt idx="546">
                  <c:v>-0.452349</c:v>
                </c:pt>
                <c:pt idx="547">
                  <c:v>-1.3157350000000001</c:v>
                </c:pt>
                <c:pt idx="548">
                  <c:v>-1.422428</c:v>
                </c:pt>
                <c:pt idx="549">
                  <c:v>-0.54472399999999999</c:v>
                </c:pt>
                <c:pt idx="550">
                  <c:v>0.8840633</c:v>
                </c:pt>
                <c:pt idx="551">
                  <c:v>1.065463</c:v>
                </c:pt>
                <c:pt idx="552">
                  <c:v>-0.10819910000000001</c:v>
                </c:pt>
                <c:pt idx="553">
                  <c:v>2.0549999999999999E-2</c:v>
                </c:pt>
                <c:pt idx="554">
                  <c:v>1.1753929999999999</c:v>
                </c:pt>
                <c:pt idx="555">
                  <c:v>1.1870620000000001</c:v>
                </c:pt>
                <c:pt idx="556">
                  <c:v>0.35990820000000001</c:v>
                </c:pt>
                <c:pt idx="557">
                  <c:v>-0.61656509999999998</c:v>
                </c:pt>
                <c:pt idx="558">
                  <c:v>-1.325231</c:v>
                </c:pt>
                <c:pt idx="559">
                  <c:v>-0.90121649999999998</c:v>
                </c:pt>
                <c:pt idx="560">
                  <c:v>-2.0766239999999998E-2</c:v>
                </c:pt>
                <c:pt idx="561">
                  <c:v>-0.38522139999999999</c:v>
                </c:pt>
                <c:pt idx="562">
                  <c:v>-1.89151</c:v>
                </c:pt>
                <c:pt idx="563">
                  <c:v>-2.078846</c:v>
                </c:pt>
                <c:pt idx="564">
                  <c:v>0.32332509999999998</c:v>
                </c:pt>
                <c:pt idx="565">
                  <c:v>2.0915849999999998</c:v>
                </c:pt>
                <c:pt idx="566">
                  <c:v>1.089647</c:v>
                </c:pt>
                <c:pt idx="567">
                  <c:v>-3.8558950000000002E-2</c:v>
                </c:pt>
                <c:pt idx="568">
                  <c:v>0.37248429999999999</c:v>
                </c:pt>
                <c:pt idx="569">
                  <c:v>1.0687599999999999</c:v>
                </c:pt>
                <c:pt idx="570">
                  <c:v>0.60212790000000005</c:v>
                </c:pt>
                <c:pt idx="571">
                  <c:v>-0.63678849999999998</c:v>
                </c:pt>
                <c:pt idx="572">
                  <c:v>-0.99589989999999995</c:v>
                </c:pt>
                <c:pt idx="573">
                  <c:v>-0.52057960000000003</c:v>
                </c:pt>
                <c:pt idx="574">
                  <c:v>-0.1019838</c:v>
                </c:pt>
                <c:pt idx="575">
                  <c:v>0.63417500000000004</c:v>
                </c:pt>
                <c:pt idx="576">
                  <c:v>1.3572070000000001</c:v>
                </c:pt>
                <c:pt idx="577">
                  <c:v>0.85064550000000005</c:v>
                </c:pt>
                <c:pt idx="578">
                  <c:v>-0.3111371</c:v>
                </c:pt>
                <c:pt idx="579">
                  <c:v>-0.99447010000000002</c:v>
                </c:pt>
                <c:pt idx="580">
                  <c:v>-1.264572</c:v>
                </c:pt>
                <c:pt idx="581">
                  <c:v>-1.329685</c:v>
                </c:pt>
                <c:pt idx="582">
                  <c:v>-1.218798</c:v>
                </c:pt>
                <c:pt idx="583">
                  <c:v>-0.35517339999999997</c:v>
                </c:pt>
                <c:pt idx="584">
                  <c:v>1.2061710000000001</c:v>
                </c:pt>
                <c:pt idx="585">
                  <c:v>1.5181659999999999</c:v>
                </c:pt>
                <c:pt idx="586">
                  <c:v>9.6119099999999999E-2</c:v>
                </c:pt>
                <c:pt idx="587">
                  <c:v>-1.839394</c:v>
                </c:pt>
                <c:pt idx="588">
                  <c:v>-2.7757559999999999</c:v>
                </c:pt>
                <c:pt idx="589">
                  <c:v>-1.6954929999999999</c:v>
                </c:pt>
                <c:pt idx="590">
                  <c:v>-0.96020159999999999</c:v>
                </c:pt>
                <c:pt idx="591">
                  <c:v>-1.282381</c:v>
                </c:pt>
                <c:pt idx="592">
                  <c:v>-0.2504709</c:v>
                </c:pt>
                <c:pt idx="593">
                  <c:v>1.1893009999999999</c:v>
                </c:pt>
                <c:pt idx="594">
                  <c:v>1.0585770000000001</c:v>
                </c:pt>
                <c:pt idx="595">
                  <c:v>-0.1451855</c:v>
                </c:pt>
                <c:pt idx="596">
                  <c:v>-0.62423839999999997</c:v>
                </c:pt>
                <c:pt idx="597">
                  <c:v>-8.1092899999999996E-2</c:v>
                </c:pt>
                <c:pt idx="598">
                  <c:v>-0.42989640000000001</c:v>
                </c:pt>
                <c:pt idx="599">
                  <c:v>-1.312181</c:v>
                </c:pt>
                <c:pt idx="600">
                  <c:v>-0.72547300000000003</c:v>
                </c:pt>
                <c:pt idx="601">
                  <c:v>0.43319849999999999</c:v>
                </c:pt>
                <c:pt idx="602">
                  <c:v>0.78008370000000005</c:v>
                </c:pt>
                <c:pt idx="603">
                  <c:v>0.73398390000000002</c:v>
                </c:pt>
                <c:pt idx="604">
                  <c:v>0.35641089999999997</c:v>
                </c:pt>
                <c:pt idx="605">
                  <c:v>-0.1148503</c:v>
                </c:pt>
                <c:pt idx="606">
                  <c:v>-0.1368016</c:v>
                </c:pt>
                <c:pt idx="607">
                  <c:v>-0.28652100000000003</c:v>
                </c:pt>
                <c:pt idx="608">
                  <c:v>-0.2886997</c:v>
                </c:pt>
                <c:pt idx="609">
                  <c:v>0.98991689999999999</c:v>
                </c:pt>
                <c:pt idx="610">
                  <c:v>2.4058440000000001</c:v>
                </c:pt>
                <c:pt idx="611">
                  <c:v>2.2243819999999999</c:v>
                </c:pt>
                <c:pt idx="612">
                  <c:v>0.63330980000000003</c:v>
                </c:pt>
                <c:pt idx="613">
                  <c:v>-1.5191159999999999</c:v>
                </c:pt>
                <c:pt idx="614">
                  <c:v>-2.3867780000000001</c:v>
                </c:pt>
                <c:pt idx="615">
                  <c:v>-1.2812250000000001</c:v>
                </c:pt>
                <c:pt idx="616">
                  <c:v>-0.38116</c:v>
                </c:pt>
                <c:pt idx="617">
                  <c:v>-0.3939858</c:v>
                </c:pt>
                <c:pt idx="618">
                  <c:v>-1.128363</c:v>
                </c:pt>
                <c:pt idx="619">
                  <c:v>-1.859863</c:v>
                </c:pt>
                <c:pt idx="620">
                  <c:v>-0.79098369999999996</c:v>
                </c:pt>
                <c:pt idx="621">
                  <c:v>0.49027150000000003</c:v>
                </c:pt>
                <c:pt idx="622">
                  <c:v>0.1895973</c:v>
                </c:pt>
                <c:pt idx="623">
                  <c:v>-0.59378280000000006</c:v>
                </c:pt>
                <c:pt idx="624">
                  <c:v>-1.003226</c:v>
                </c:pt>
                <c:pt idx="625">
                  <c:v>-0.28595939999999997</c:v>
                </c:pt>
                <c:pt idx="626">
                  <c:v>0.83225119999999997</c:v>
                </c:pt>
                <c:pt idx="627">
                  <c:v>0.65037929999999999</c:v>
                </c:pt>
                <c:pt idx="628">
                  <c:v>1.741784E-2</c:v>
                </c:pt>
                <c:pt idx="629">
                  <c:v>-0.28344720000000001</c:v>
                </c:pt>
                <c:pt idx="630">
                  <c:v>-0.66703440000000003</c:v>
                </c:pt>
                <c:pt idx="631">
                  <c:v>-0.1454222</c:v>
                </c:pt>
                <c:pt idx="632">
                  <c:v>1.1242650000000001</c:v>
                </c:pt>
                <c:pt idx="633">
                  <c:v>1.2951680000000001</c:v>
                </c:pt>
                <c:pt idx="634">
                  <c:v>0.37074610000000002</c:v>
                </c:pt>
                <c:pt idx="635">
                  <c:v>-1.0685309999999999</c:v>
                </c:pt>
                <c:pt idx="636">
                  <c:v>-1.8103400000000001</c:v>
                </c:pt>
                <c:pt idx="637">
                  <c:v>-0.65742690000000004</c:v>
                </c:pt>
                <c:pt idx="638">
                  <c:v>0.40972969999999997</c:v>
                </c:pt>
                <c:pt idx="639">
                  <c:v>0.28000409999999998</c:v>
                </c:pt>
                <c:pt idx="640">
                  <c:v>0.44048910000000002</c:v>
                </c:pt>
                <c:pt idx="641">
                  <c:v>1.188099</c:v>
                </c:pt>
                <c:pt idx="642">
                  <c:v>0.95151920000000001</c:v>
                </c:pt>
                <c:pt idx="643">
                  <c:v>-0.43100670000000002</c:v>
                </c:pt>
                <c:pt idx="644">
                  <c:v>-0.68632910000000003</c:v>
                </c:pt>
                <c:pt idx="645">
                  <c:v>0.26709480000000002</c:v>
                </c:pt>
                <c:pt idx="646">
                  <c:v>0.60217960000000004</c:v>
                </c:pt>
                <c:pt idx="647">
                  <c:v>0.18455360000000001</c:v>
                </c:pt>
                <c:pt idx="648">
                  <c:v>-0.30040410000000001</c:v>
                </c:pt>
                <c:pt idx="649">
                  <c:v>-0.48758970000000001</c:v>
                </c:pt>
                <c:pt idx="650">
                  <c:v>-0.69059590000000004</c:v>
                </c:pt>
                <c:pt idx="651">
                  <c:v>-1.4482999999999999</c:v>
                </c:pt>
                <c:pt idx="652">
                  <c:v>-1.673581</c:v>
                </c:pt>
                <c:pt idx="653">
                  <c:v>1.2836530000000001E-2</c:v>
                </c:pt>
                <c:pt idx="654">
                  <c:v>1.842384</c:v>
                </c:pt>
                <c:pt idx="655">
                  <c:v>1.4122129999999999</c:v>
                </c:pt>
                <c:pt idx="656">
                  <c:v>7.2578829999999997E-3</c:v>
                </c:pt>
                <c:pt idx="657">
                  <c:v>-0.39982640000000003</c:v>
                </c:pt>
                <c:pt idx="658">
                  <c:v>-0.48857990000000001</c:v>
                </c:pt>
                <c:pt idx="659">
                  <c:v>-0.46202969999999999</c:v>
                </c:pt>
                <c:pt idx="660">
                  <c:v>-0.2025912</c:v>
                </c:pt>
                <c:pt idx="661">
                  <c:v>-0.60965380000000002</c:v>
                </c:pt>
                <c:pt idx="662">
                  <c:v>-0.5247404</c:v>
                </c:pt>
                <c:pt idx="663">
                  <c:v>0.2747851</c:v>
                </c:pt>
                <c:pt idx="664">
                  <c:v>0.25517069999999997</c:v>
                </c:pt>
                <c:pt idx="665">
                  <c:v>4.7221249999999999E-2</c:v>
                </c:pt>
                <c:pt idx="666">
                  <c:v>-3.9246549999999998E-2</c:v>
                </c:pt>
                <c:pt idx="667">
                  <c:v>-0.41846349999999999</c:v>
                </c:pt>
                <c:pt idx="668">
                  <c:v>-0.67882640000000005</c:v>
                </c:pt>
                <c:pt idx="669">
                  <c:v>-0.54573879999999997</c:v>
                </c:pt>
                <c:pt idx="670">
                  <c:v>-6.0240200000000001E-2</c:v>
                </c:pt>
                <c:pt idx="671">
                  <c:v>-0.26433269999999998</c:v>
                </c:pt>
                <c:pt idx="672">
                  <c:v>-1.333083</c:v>
                </c:pt>
                <c:pt idx="673">
                  <c:v>-1.746216</c:v>
                </c:pt>
                <c:pt idx="674">
                  <c:v>-1.926258</c:v>
                </c:pt>
                <c:pt idx="675">
                  <c:v>-2.0201950000000002</c:v>
                </c:pt>
                <c:pt idx="676">
                  <c:v>-0.24063380000000001</c:v>
                </c:pt>
                <c:pt idx="677">
                  <c:v>2.1453959999999999</c:v>
                </c:pt>
                <c:pt idx="678">
                  <c:v>2.5217640000000001</c:v>
                </c:pt>
                <c:pt idx="679">
                  <c:v>1.4099060000000001</c:v>
                </c:pt>
                <c:pt idx="680">
                  <c:v>0.84343590000000002</c:v>
                </c:pt>
                <c:pt idx="681">
                  <c:v>1.438158</c:v>
                </c:pt>
                <c:pt idx="682">
                  <c:v>1.6790069999999999</c:v>
                </c:pt>
                <c:pt idx="683">
                  <c:v>0.61165480000000005</c:v>
                </c:pt>
                <c:pt idx="684">
                  <c:v>-0.17486260000000001</c:v>
                </c:pt>
                <c:pt idx="685">
                  <c:v>0.14549570000000001</c:v>
                </c:pt>
                <c:pt idx="686">
                  <c:v>0.1633387</c:v>
                </c:pt>
                <c:pt idx="687">
                  <c:v>-0.31341619999999998</c:v>
                </c:pt>
                <c:pt idx="688">
                  <c:v>-0.32513920000000002</c:v>
                </c:pt>
                <c:pt idx="689">
                  <c:v>-0.4610033</c:v>
                </c:pt>
                <c:pt idx="690">
                  <c:v>-0.84891970000000005</c:v>
                </c:pt>
                <c:pt idx="691">
                  <c:v>-0.48909249999999999</c:v>
                </c:pt>
                <c:pt idx="692">
                  <c:v>-0.25244100000000003</c:v>
                </c:pt>
                <c:pt idx="693">
                  <c:v>-0.65273680000000001</c:v>
                </c:pt>
                <c:pt idx="694">
                  <c:v>-0.47703689999999999</c:v>
                </c:pt>
                <c:pt idx="695">
                  <c:v>0.30872090000000002</c:v>
                </c:pt>
                <c:pt idx="696">
                  <c:v>1.210035</c:v>
                </c:pt>
                <c:pt idx="697">
                  <c:v>1.3212459999999999</c:v>
                </c:pt>
                <c:pt idx="698">
                  <c:v>-0.37731989999999999</c:v>
                </c:pt>
                <c:pt idx="699">
                  <c:v>-1.580241</c:v>
                </c:pt>
                <c:pt idx="700">
                  <c:v>-1.0602799999999999</c:v>
                </c:pt>
                <c:pt idx="701">
                  <c:v>-1.1361460000000001</c:v>
                </c:pt>
                <c:pt idx="702">
                  <c:v>-0.92806670000000002</c:v>
                </c:pt>
                <c:pt idx="703">
                  <c:v>0.14903140000000001</c:v>
                </c:pt>
                <c:pt idx="704">
                  <c:v>1.1345179999999999E-3</c:v>
                </c:pt>
                <c:pt idx="705">
                  <c:v>-0.57183799999999996</c:v>
                </c:pt>
                <c:pt idx="706">
                  <c:v>-0.64696410000000004</c:v>
                </c:pt>
                <c:pt idx="707">
                  <c:v>-0.48933389999999999</c:v>
                </c:pt>
                <c:pt idx="708">
                  <c:v>-3.7975700000000001E-2</c:v>
                </c:pt>
                <c:pt idx="709">
                  <c:v>5.183343E-2</c:v>
                </c:pt>
                <c:pt idx="710">
                  <c:v>0.15418789999999999</c:v>
                </c:pt>
                <c:pt idx="711">
                  <c:v>0.4380983</c:v>
                </c:pt>
                <c:pt idx="712">
                  <c:v>-0.30872650000000001</c:v>
                </c:pt>
                <c:pt idx="713">
                  <c:v>-1.2639609999999999</c:v>
                </c:pt>
                <c:pt idx="714">
                  <c:v>-1.0547930000000001</c:v>
                </c:pt>
                <c:pt idx="715">
                  <c:v>-0.57719039999999999</c:v>
                </c:pt>
                <c:pt idx="716">
                  <c:v>-0.7361335</c:v>
                </c:pt>
                <c:pt idx="717">
                  <c:v>-1.5980749999999999</c:v>
                </c:pt>
                <c:pt idx="718">
                  <c:v>-1.8210809999999999</c:v>
                </c:pt>
                <c:pt idx="719">
                  <c:v>0.14002809999999999</c:v>
                </c:pt>
                <c:pt idx="720">
                  <c:v>1.9293</c:v>
                </c:pt>
                <c:pt idx="721">
                  <c:v>1.1498980000000001</c:v>
                </c:pt>
                <c:pt idx="722">
                  <c:v>-0.66361130000000002</c:v>
                </c:pt>
                <c:pt idx="723">
                  <c:v>-1.8405119999999999</c:v>
                </c:pt>
                <c:pt idx="724">
                  <c:v>-1.8992910000000001</c:v>
                </c:pt>
                <c:pt idx="725">
                  <c:v>-0.64875720000000003</c:v>
                </c:pt>
                <c:pt idx="726">
                  <c:v>0.42194910000000002</c:v>
                </c:pt>
                <c:pt idx="727">
                  <c:v>-0.21882289999999999</c:v>
                </c:pt>
                <c:pt idx="728">
                  <c:v>-1.0025379999999999</c:v>
                </c:pt>
                <c:pt idx="729">
                  <c:v>-0.4621574</c:v>
                </c:pt>
                <c:pt idx="730">
                  <c:v>0.43855060000000001</c:v>
                </c:pt>
                <c:pt idx="731">
                  <c:v>1.0937129999999999</c:v>
                </c:pt>
                <c:pt idx="732">
                  <c:v>0.94462190000000001</c:v>
                </c:pt>
                <c:pt idx="733">
                  <c:v>-0.1840272</c:v>
                </c:pt>
                <c:pt idx="734">
                  <c:v>-0.73858480000000004</c:v>
                </c:pt>
                <c:pt idx="735">
                  <c:v>-0.61547280000000004</c:v>
                </c:pt>
                <c:pt idx="736">
                  <c:v>-0.39813310000000002</c:v>
                </c:pt>
                <c:pt idx="737">
                  <c:v>0.19957150000000001</c:v>
                </c:pt>
                <c:pt idx="738">
                  <c:v>0.23248350000000001</c:v>
                </c:pt>
                <c:pt idx="739">
                  <c:v>-0.50091940000000001</c:v>
                </c:pt>
                <c:pt idx="740">
                  <c:v>-0.41833310000000001</c:v>
                </c:pt>
                <c:pt idx="741">
                  <c:v>0.6228534</c:v>
                </c:pt>
                <c:pt idx="742">
                  <c:v>0.73474609999999996</c:v>
                </c:pt>
                <c:pt idx="743">
                  <c:v>0.33241320000000002</c:v>
                </c:pt>
                <c:pt idx="744">
                  <c:v>0.49487219999999998</c:v>
                </c:pt>
                <c:pt idx="745">
                  <c:v>-1.535458E-2</c:v>
                </c:pt>
                <c:pt idx="746">
                  <c:v>0.11973590000000001</c:v>
                </c:pt>
                <c:pt idx="747">
                  <c:v>1.0685070000000001</c:v>
                </c:pt>
                <c:pt idx="748">
                  <c:v>7.1040790000000006E-2</c:v>
                </c:pt>
                <c:pt idx="749">
                  <c:v>-1.5441879999999999</c:v>
                </c:pt>
                <c:pt idx="750">
                  <c:v>-1.7464599999999999</c:v>
                </c:pt>
                <c:pt idx="751">
                  <c:v>-1.1457029999999999</c:v>
                </c:pt>
                <c:pt idx="752">
                  <c:v>-0.49026609999999998</c:v>
                </c:pt>
                <c:pt idx="753">
                  <c:v>-0.21731429999999999</c:v>
                </c:pt>
                <c:pt idx="754">
                  <c:v>-0.1685963</c:v>
                </c:pt>
                <c:pt idx="755">
                  <c:v>-0.62884899999999999</c:v>
                </c:pt>
                <c:pt idx="756">
                  <c:v>-1.2945930000000001</c:v>
                </c:pt>
                <c:pt idx="757">
                  <c:v>-0.54449130000000001</c:v>
                </c:pt>
                <c:pt idx="758">
                  <c:v>0.31220419999999999</c:v>
                </c:pt>
                <c:pt idx="759">
                  <c:v>-0.4146532</c:v>
                </c:pt>
                <c:pt idx="760">
                  <c:v>-0.60115730000000001</c:v>
                </c:pt>
                <c:pt idx="761">
                  <c:v>0.28226420000000002</c:v>
                </c:pt>
                <c:pt idx="762">
                  <c:v>-0.1115288</c:v>
                </c:pt>
                <c:pt idx="763">
                  <c:v>-1.1366339999999999</c:v>
                </c:pt>
                <c:pt idx="764">
                  <c:v>-0.3001451</c:v>
                </c:pt>
                <c:pt idx="765">
                  <c:v>0.7465735</c:v>
                </c:pt>
                <c:pt idx="766">
                  <c:v>-6.172859E-2</c:v>
                </c:pt>
                <c:pt idx="767">
                  <c:v>-0.15049879999999999</c:v>
                </c:pt>
                <c:pt idx="768">
                  <c:v>0.97569229999999996</c:v>
                </c:pt>
                <c:pt idx="769">
                  <c:v>0.56352559999999996</c:v>
                </c:pt>
                <c:pt idx="770">
                  <c:v>-0.54937210000000003</c:v>
                </c:pt>
                <c:pt idx="771">
                  <c:v>-0.40433829999999998</c:v>
                </c:pt>
                <c:pt idx="772">
                  <c:v>8.0200080000000007E-2</c:v>
                </c:pt>
                <c:pt idx="773">
                  <c:v>-0.53654520000000006</c:v>
                </c:pt>
                <c:pt idx="774">
                  <c:v>-1.37371</c:v>
                </c:pt>
                <c:pt idx="775">
                  <c:v>-0.7432358</c:v>
                </c:pt>
                <c:pt idx="776">
                  <c:v>0.23248920000000001</c:v>
                </c:pt>
                <c:pt idx="777">
                  <c:v>-0.241039</c:v>
                </c:pt>
                <c:pt idx="778">
                  <c:v>-1.2538400000000001</c:v>
                </c:pt>
                <c:pt idx="779">
                  <c:v>-0.79291639999999997</c:v>
                </c:pt>
                <c:pt idx="780">
                  <c:v>0.48238940000000002</c:v>
                </c:pt>
                <c:pt idx="781">
                  <c:v>1.0448530000000001E-3</c:v>
                </c:pt>
                <c:pt idx="782">
                  <c:v>-1.2043839999999999</c:v>
                </c:pt>
                <c:pt idx="783">
                  <c:v>-0.20912549999999999</c:v>
                </c:pt>
                <c:pt idx="784">
                  <c:v>1.490686</c:v>
                </c:pt>
                <c:pt idx="785">
                  <c:v>1.472774</c:v>
                </c:pt>
                <c:pt idx="786">
                  <c:v>0.65914379999999995</c:v>
                </c:pt>
                <c:pt idx="787">
                  <c:v>0.12133620000000001</c:v>
                </c:pt>
                <c:pt idx="788">
                  <c:v>-0.33177210000000001</c:v>
                </c:pt>
                <c:pt idx="789">
                  <c:v>-0.84837640000000003</c:v>
                </c:pt>
                <c:pt idx="790">
                  <c:v>-0.57321889999999998</c:v>
                </c:pt>
                <c:pt idx="791">
                  <c:v>-0.23442859999999999</c:v>
                </c:pt>
                <c:pt idx="792">
                  <c:v>-0.971086</c:v>
                </c:pt>
                <c:pt idx="793">
                  <c:v>-1.2237370000000001</c:v>
                </c:pt>
                <c:pt idx="794">
                  <c:v>-1.289337</c:v>
                </c:pt>
                <c:pt idx="795">
                  <c:v>-1.9653179999999999</c:v>
                </c:pt>
                <c:pt idx="796">
                  <c:v>-1.748753</c:v>
                </c:pt>
                <c:pt idx="797">
                  <c:v>-0.72692420000000002</c:v>
                </c:pt>
                <c:pt idx="798">
                  <c:v>3.575483E-3</c:v>
                </c:pt>
                <c:pt idx="799">
                  <c:v>0.38918190000000003</c:v>
                </c:pt>
                <c:pt idx="800">
                  <c:v>0.90041879999999996</c:v>
                </c:pt>
                <c:pt idx="801">
                  <c:v>1.300791</c:v>
                </c:pt>
                <c:pt idx="802">
                  <c:v>0.4030513</c:v>
                </c:pt>
                <c:pt idx="803">
                  <c:v>-0.54983409999999999</c:v>
                </c:pt>
                <c:pt idx="804">
                  <c:v>0.1297874</c:v>
                </c:pt>
                <c:pt idx="805">
                  <c:v>0.46536139999999998</c:v>
                </c:pt>
                <c:pt idx="806">
                  <c:v>-0.16459470000000001</c:v>
                </c:pt>
                <c:pt idx="807">
                  <c:v>-0.49095909999999998</c:v>
                </c:pt>
                <c:pt idx="808">
                  <c:v>-0.8607996</c:v>
                </c:pt>
                <c:pt idx="809">
                  <c:v>-1.5533189999999999</c:v>
                </c:pt>
                <c:pt idx="810">
                  <c:v>-2.3007430000000002</c:v>
                </c:pt>
                <c:pt idx="811">
                  <c:v>-2.2303609999999998</c:v>
                </c:pt>
                <c:pt idx="812">
                  <c:v>-1.697846</c:v>
                </c:pt>
                <c:pt idx="813">
                  <c:v>-1.9951000000000001</c:v>
                </c:pt>
                <c:pt idx="814">
                  <c:v>-1.862446</c:v>
                </c:pt>
                <c:pt idx="815">
                  <c:v>-0.57394849999999997</c:v>
                </c:pt>
                <c:pt idx="816">
                  <c:v>0.64561769999999996</c:v>
                </c:pt>
                <c:pt idx="817">
                  <c:v>0.8688669</c:v>
                </c:pt>
                <c:pt idx="818">
                  <c:v>-0.30626189999999998</c:v>
                </c:pt>
                <c:pt idx="819">
                  <c:v>-1.126576</c:v>
                </c:pt>
                <c:pt idx="820">
                  <c:v>-0.2487885</c:v>
                </c:pt>
                <c:pt idx="821">
                  <c:v>0.54434689999999997</c:v>
                </c:pt>
                <c:pt idx="822">
                  <c:v>0.30361149999999998</c:v>
                </c:pt>
                <c:pt idx="823">
                  <c:v>0.135104</c:v>
                </c:pt>
                <c:pt idx="824">
                  <c:v>0.18739210000000001</c:v>
                </c:pt>
                <c:pt idx="825">
                  <c:v>-0.65791440000000001</c:v>
                </c:pt>
                <c:pt idx="826">
                  <c:v>-1.1838960000000001</c:v>
                </c:pt>
                <c:pt idx="827">
                  <c:v>7.2288779999999997E-2</c:v>
                </c:pt>
                <c:pt idx="828">
                  <c:v>0.82178830000000003</c:v>
                </c:pt>
                <c:pt idx="829">
                  <c:v>0.33786680000000002</c:v>
                </c:pt>
                <c:pt idx="830">
                  <c:v>0.2274101</c:v>
                </c:pt>
                <c:pt idx="831">
                  <c:v>0.48507030000000001</c:v>
                </c:pt>
                <c:pt idx="832">
                  <c:v>0.5618514</c:v>
                </c:pt>
                <c:pt idx="833">
                  <c:v>0.21411440000000001</c:v>
                </c:pt>
                <c:pt idx="834">
                  <c:v>-0.11877699999999999</c:v>
                </c:pt>
                <c:pt idx="835">
                  <c:v>-0.31962750000000001</c:v>
                </c:pt>
                <c:pt idx="836">
                  <c:v>-0.2217259</c:v>
                </c:pt>
                <c:pt idx="837">
                  <c:v>0.3136446</c:v>
                </c:pt>
                <c:pt idx="838">
                  <c:v>-0.29240870000000002</c:v>
                </c:pt>
                <c:pt idx="839">
                  <c:v>-1.5131349999999999</c:v>
                </c:pt>
                <c:pt idx="840">
                  <c:v>-1.088616</c:v>
                </c:pt>
                <c:pt idx="841">
                  <c:v>-0.24401610000000001</c:v>
                </c:pt>
                <c:pt idx="842">
                  <c:v>-1.139656</c:v>
                </c:pt>
                <c:pt idx="843">
                  <c:v>-2.340668</c:v>
                </c:pt>
                <c:pt idx="844">
                  <c:v>-1.438771</c:v>
                </c:pt>
                <c:pt idx="845">
                  <c:v>0.35211490000000001</c:v>
                </c:pt>
                <c:pt idx="846">
                  <c:v>0.587615</c:v>
                </c:pt>
                <c:pt idx="847">
                  <c:v>-5.7768340000000001E-2</c:v>
                </c:pt>
                <c:pt idx="848">
                  <c:v>-0.35140110000000002</c:v>
                </c:pt>
                <c:pt idx="849">
                  <c:v>-0.60941990000000001</c:v>
                </c:pt>
                <c:pt idx="850">
                  <c:v>-0.62560320000000003</c:v>
                </c:pt>
                <c:pt idx="851">
                  <c:v>-0.13968939999999999</c:v>
                </c:pt>
                <c:pt idx="852">
                  <c:v>0.24031520000000001</c:v>
                </c:pt>
                <c:pt idx="853">
                  <c:v>5.7240909999999999E-2</c:v>
                </c:pt>
                <c:pt idx="854">
                  <c:v>-0.53767339999999997</c:v>
                </c:pt>
                <c:pt idx="855">
                  <c:v>-0.94475399999999998</c:v>
                </c:pt>
                <c:pt idx="856">
                  <c:v>-0.36825550000000001</c:v>
                </c:pt>
                <c:pt idx="857">
                  <c:v>0.95160029999999995</c:v>
                </c:pt>
                <c:pt idx="858">
                  <c:v>1.2256119999999999</c:v>
                </c:pt>
                <c:pt idx="859">
                  <c:v>6.0534350000000001E-2</c:v>
                </c:pt>
                <c:pt idx="860">
                  <c:v>-0.80128189999999999</c:v>
                </c:pt>
                <c:pt idx="861">
                  <c:v>-0.54934039999999995</c:v>
                </c:pt>
                <c:pt idx="862">
                  <c:v>-0.27674480000000001</c:v>
                </c:pt>
                <c:pt idx="863">
                  <c:v>-0.58466689999999999</c:v>
                </c:pt>
                <c:pt idx="864">
                  <c:v>-0.33858359999999998</c:v>
                </c:pt>
                <c:pt idx="865">
                  <c:v>-0.1143367</c:v>
                </c:pt>
                <c:pt idx="866">
                  <c:v>-0.87534469999999998</c:v>
                </c:pt>
                <c:pt idx="867">
                  <c:v>-0.46074290000000001</c:v>
                </c:pt>
                <c:pt idx="868">
                  <c:v>0.94201009999999996</c:v>
                </c:pt>
                <c:pt idx="869">
                  <c:v>0.58466989999999996</c:v>
                </c:pt>
                <c:pt idx="870">
                  <c:v>-0.63734610000000003</c:v>
                </c:pt>
                <c:pt idx="871">
                  <c:v>-0.84884689999999996</c:v>
                </c:pt>
                <c:pt idx="872">
                  <c:v>-0.14952019999999999</c:v>
                </c:pt>
                <c:pt idx="873">
                  <c:v>0.44567299999999999</c:v>
                </c:pt>
                <c:pt idx="874">
                  <c:v>-0.1996743</c:v>
                </c:pt>
                <c:pt idx="875">
                  <c:v>-1.0748340000000001</c:v>
                </c:pt>
                <c:pt idx="876">
                  <c:v>-0.75058460000000005</c:v>
                </c:pt>
                <c:pt idx="877">
                  <c:v>-2.0081470000000001E-2</c:v>
                </c:pt>
                <c:pt idx="878">
                  <c:v>-0.27050780000000002</c:v>
                </c:pt>
                <c:pt idx="879">
                  <c:v>-0.88614590000000004</c:v>
                </c:pt>
                <c:pt idx="880">
                  <c:v>0.15224779999999999</c:v>
                </c:pt>
                <c:pt idx="881">
                  <c:v>1.378789</c:v>
                </c:pt>
                <c:pt idx="882">
                  <c:v>0.60966330000000002</c:v>
                </c:pt>
                <c:pt idx="883">
                  <c:v>-3.0609230000000001E-2</c:v>
                </c:pt>
                <c:pt idx="884">
                  <c:v>-6.0054320000000001E-2</c:v>
                </c:pt>
                <c:pt idx="885">
                  <c:v>-0.84969709999999998</c:v>
                </c:pt>
                <c:pt idx="886">
                  <c:v>-0.77711200000000002</c:v>
                </c:pt>
                <c:pt idx="887">
                  <c:v>0.2405813</c:v>
                </c:pt>
                <c:pt idx="888">
                  <c:v>0.36616300000000002</c:v>
                </c:pt>
                <c:pt idx="889">
                  <c:v>0.100231</c:v>
                </c:pt>
                <c:pt idx="890">
                  <c:v>1.3823770000000001E-2</c:v>
                </c:pt>
                <c:pt idx="891">
                  <c:v>-0.32476310000000003</c:v>
                </c:pt>
                <c:pt idx="892">
                  <c:v>-0.10151780000000001</c:v>
                </c:pt>
                <c:pt idx="893">
                  <c:v>1.0633300000000001</c:v>
                </c:pt>
                <c:pt idx="894">
                  <c:v>1.2406489999999999</c:v>
                </c:pt>
                <c:pt idx="895">
                  <c:v>0.22841</c:v>
                </c:pt>
                <c:pt idx="896">
                  <c:v>8.2266259999999994E-2</c:v>
                </c:pt>
                <c:pt idx="897">
                  <c:v>0.3370418</c:v>
                </c:pt>
                <c:pt idx="898">
                  <c:v>-0.33023419999999998</c:v>
                </c:pt>
                <c:pt idx="899">
                  <c:v>-0.8386863</c:v>
                </c:pt>
                <c:pt idx="900">
                  <c:v>2.29065E-3</c:v>
                </c:pt>
                <c:pt idx="901">
                  <c:v>1.1170059999999999</c:v>
                </c:pt>
                <c:pt idx="902">
                  <c:v>1.128233</c:v>
                </c:pt>
                <c:pt idx="903">
                  <c:v>0.373805</c:v>
                </c:pt>
                <c:pt idx="904">
                  <c:v>-0.70094429999999996</c:v>
                </c:pt>
                <c:pt idx="905">
                  <c:v>-1.8475839999999999</c:v>
                </c:pt>
                <c:pt idx="906">
                  <c:v>-2.094036</c:v>
                </c:pt>
                <c:pt idx="907">
                  <c:v>-0.98881359999999996</c:v>
                </c:pt>
                <c:pt idx="908">
                  <c:v>1.7391859999999999E-2</c:v>
                </c:pt>
                <c:pt idx="909">
                  <c:v>0.1761857</c:v>
                </c:pt>
                <c:pt idx="910">
                  <c:v>0.6900404</c:v>
                </c:pt>
                <c:pt idx="911">
                  <c:v>0.8691082</c:v>
                </c:pt>
                <c:pt idx="912">
                  <c:v>-6.9706950000000004E-2</c:v>
                </c:pt>
                <c:pt idx="913">
                  <c:v>-0.84976739999999995</c:v>
                </c:pt>
                <c:pt idx="914">
                  <c:v>-0.91744970000000003</c:v>
                </c:pt>
                <c:pt idx="915">
                  <c:v>-0.1527444</c:v>
                </c:pt>
                <c:pt idx="916">
                  <c:v>0.66583340000000002</c:v>
                </c:pt>
                <c:pt idx="917">
                  <c:v>0.36638349999999997</c:v>
                </c:pt>
                <c:pt idx="918">
                  <c:v>-0.67954300000000001</c:v>
                </c:pt>
                <c:pt idx="919">
                  <c:v>-1.417108</c:v>
                </c:pt>
                <c:pt idx="920">
                  <c:v>-0.57985500000000001</c:v>
                </c:pt>
                <c:pt idx="921">
                  <c:v>0.54460900000000001</c:v>
                </c:pt>
                <c:pt idx="922">
                  <c:v>-1.0171669999999999</c:v>
                </c:pt>
                <c:pt idx="923">
                  <c:v>-3.0226150000000001</c:v>
                </c:pt>
                <c:pt idx="924">
                  <c:v>-1.7302249999999999</c:v>
                </c:pt>
                <c:pt idx="925">
                  <c:v>0.53263240000000001</c:v>
                </c:pt>
                <c:pt idx="926">
                  <c:v>1.017495</c:v>
                </c:pt>
                <c:pt idx="927">
                  <c:v>0.63792479999999996</c:v>
                </c:pt>
                <c:pt idx="928">
                  <c:v>7.4312170000000004E-3</c:v>
                </c:pt>
                <c:pt idx="929">
                  <c:v>-0.54673850000000002</c:v>
                </c:pt>
                <c:pt idx="930">
                  <c:v>-0.47114319999999998</c:v>
                </c:pt>
                <c:pt idx="931">
                  <c:v>-0.25021840000000001</c:v>
                </c:pt>
                <c:pt idx="932">
                  <c:v>-0.79637780000000002</c:v>
                </c:pt>
                <c:pt idx="933">
                  <c:v>-1.605507</c:v>
                </c:pt>
                <c:pt idx="934">
                  <c:v>-1.5498289999999999</c:v>
                </c:pt>
                <c:pt idx="935">
                  <c:v>-1.1924589999999999</c:v>
                </c:pt>
                <c:pt idx="936">
                  <c:v>-1.0633950000000001</c:v>
                </c:pt>
                <c:pt idx="937">
                  <c:v>-0.88647679999999995</c:v>
                </c:pt>
                <c:pt idx="938">
                  <c:v>-0.66677090000000006</c:v>
                </c:pt>
                <c:pt idx="939">
                  <c:v>-9.864684E-2</c:v>
                </c:pt>
                <c:pt idx="940">
                  <c:v>0.68336949999999996</c:v>
                </c:pt>
                <c:pt idx="941">
                  <c:v>0.65014740000000004</c:v>
                </c:pt>
                <c:pt idx="942">
                  <c:v>-0.21340680000000001</c:v>
                </c:pt>
                <c:pt idx="943">
                  <c:v>-0.60861030000000005</c:v>
                </c:pt>
                <c:pt idx="944">
                  <c:v>-0.48775629999999998</c:v>
                </c:pt>
                <c:pt idx="945">
                  <c:v>-0.94909209999999999</c:v>
                </c:pt>
                <c:pt idx="946">
                  <c:v>-1.774505</c:v>
                </c:pt>
                <c:pt idx="947">
                  <c:v>-1.8283640000000001</c:v>
                </c:pt>
                <c:pt idx="948">
                  <c:v>-1.0369539999999999</c:v>
                </c:pt>
                <c:pt idx="949">
                  <c:v>-0.88342750000000003</c:v>
                </c:pt>
                <c:pt idx="950">
                  <c:v>-1.3854660000000001</c:v>
                </c:pt>
                <c:pt idx="951">
                  <c:v>-0.51795500000000005</c:v>
                </c:pt>
                <c:pt idx="952">
                  <c:v>0.93348900000000001</c:v>
                </c:pt>
                <c:pt idx="953">
                  <c:v>0.38205250000000002</c:v>
                </c:pt>
                <c:pt idx="954">
                  <c:v>-1.23187</c:v>
                </c:pt>
                <c:pt idx="955">
                  <c:v>-1.660628</c:v>
                </c:pt>
                <c:pt idx="956">
                  <c:v>-0.97249589999999997</c:v>
                </c:pt>
                <c:pt idx="957">
                  <c:v>0.27396939999999997</c:v>
                </c:pt>
                <c:pt idx="958">
                  <c:v>1.4011020000000001</c:v>
                </c:pt>
                <c:pt idx="959">
                  <c:v>1.209568</c:v>
                </c:pt>
                <c:pt idx="960">
                  <c:v>0.1381541</c:v>
                </c:pt>
                <c:pt idx="961">
                  <c:v>0.3895441</c:v>
                </c:pt>
                <c:pt idx="962">
                  <c:v>1.8160769999999999</c:v>
                </c:pt>
                <c:pt idx="963">
                  <c:v>1.551366</c:v>
                </c:pt>
                <c:pt idx="964">
                  <c:v>-0.20265630000000001</c:v>
                </c:pt>
                <c:pt idx="965">
                  <c:v>-0.6756894</c:v>
                </c:pt>
                <c:pt idx="966">
                  <c:v>0.1099613</c:v>
                </c:pt>
                <c:pt idx="967">
                  <c:v>-9.7042290000000003E-2</c:v>
                </c:pt>
                <c:pt idx="968">
                  <c:v>-1.4305680000000001</c:v>
                </c:pt>
                <c:pt idx="969">
                  <c:v>-2.3135599999999998</c:v>
                </c:pt>
                <c:pt idx="970">
                  <c:v>-2.4260549999999999</c:v>
                </c:pt>
                <c:pt idx="971">
                  <c:v>-1.5091140000000001</c:v>
                </c:pt>
                <c:pt idx="972">
                  <c:v>-6.3911869999999996E-2</c:v>
                </c:pt>
                <c:pt idx="973">
                  <c:v>0.44016759999999999</c:v>
                </c:pt>
                <c:pt idx="974">
                  <c:v>0.48723889999999997</c:v>
                </c:pt>
                <c:pt idx="975">
                  <c:v>0.28663270000000002</c:v>
                </c:pt>
                <c:pt idx="976">
                  <c:v>-0.50306430000000002</c:v>
                </c:pt>
                <c:pt idx="977">
                  <c:v>-0.71982769999999996</c:v>
                </c:pt>
                <c:pt idx="978">
                  <c:v>-0.64414910000000003</c:v>
                </c:pt>
                <c:pt idx="979">
                  <c:v>-0.94661709999999999</c:v>
                </c:pt>
                <c:pt idx="980">
                  <c:v>-0.56858070000000005</c:v>
                </c:pt>
                <c:pt idx="981">
                  <c:v>0.48873030000000001</c:v>
                </c:pt>
                <c:pt idx="982">
                  <c:v>1.3941760000000001</c:v>
                </c:pt>
                <c:pt idx="983">
                  <c:v>1.8761479999999999</c:v>
                </c:pt>
                <c:pt idx="984">
                  <c:v>1.6105050000000001</c:v>
                </c:pt>
                <c:pt idx="985">
                  <c:v>0.74220209999999998</c:v>
                </c:pt>
                <c:pt idx="986">
                  <c:v>0.21480009999999999</c:v>
                </c:pt>
                <c:pt idx="987">
                  <c:v>0.3565855</c:v>
                </c:pt>
                <c:pt idx="988">
                  <c:v>0.15820129999999999</c:v>
                </c:pt>
                <c:pt idx="989">
                  <c:v>-0.57365259999999996</c:v>
                </c:pt>
                <c:pt idx="990">
                  <c:v>-0.83389089999999999</c:v>
                </c:pt>
                <c:pt idx="991">
                  <c:v>-0.89625750000000004</c:v>
                </c:pt>
                <c:pt idx="992">
                  <c:v>-1.1141909999999999</c:v>
                </c:pt>
                <c:pt idx="993">
                  <c:v>-0.29286830000000003</c:v>
                </c:pt>
                <c:pt idx="994">
                  <c:v>1.1785829999999999</c:v>
                </c:pt>
                <c:pt idx="995">
                  <c:v>0.59928360000000003</c:v>
                </c:pt>
                <c:pt idx="996">
                  <c:v>-1.539472</c:v>
                </c:pt>
                <c:pt idx="997">
                  <c:v>-1.7468840000000001</c:v>
                </c:pt>
                <c:pt idx="998">
                  <c:v>-0.1617847</c:v>
                </c:pt>
              </c:numCache>
            </c:numRef>
          </c:yVal>
          <c:smooth val="0"/>
        </c:ser>
        <c:ser>
          <c:idx val="5"/>
          <c:order val="5"/>
          <c:tx>
            <c:v>+500V (#6)</c:v>
          </c:tx>
          <c:spPr>
            <a:ln w="19050">
              <a:solidFill>
                <a:srgbClr val="0000FF"/>
              </a:solidFill>
            </a:ln>
          </c:spPr>
          <c:marker>
            <c:symbol val="none"/>
          </c:marker>
          <c:xVal>
            <c:numRef>
              <c:f>'Voltage Wfms Data'!$A$5:$A$1003</c:f>
              <c:numCache>
                <c:formatCode>General</c:formatCode>
                <c:ptCount val="999"/>
                <c:pt idx="0">
                  <c:v>-180.822</c:v>
                </c:pt>
                <c:pt idx="1">
                  <c:v>-179.822</c:v>
                </c:pt>
                <c:pt idx="2">
                  <c:v>-178.822</c:v>
                </c:pt>
                <c:pt idx="3">
                  <c:v>-177.822</c:v>
                </c:pt>
                <c:pt idx="4">
                  <c:v>-176.822</c:v>
                </c:pt>
                <c:pt idx="5">
                  <c:v>-175.822</c:v>
                </c:pt>
                <c:pt idx="6">
                  <c:v>-174.822</c:v>
                </c:pt>
                <c:pt idx="7">
                  <c:v>-173.822</c:v>
                </c:pt>
                <c:pt idx="8">
                  <c:v>-172.822</c:v>
                </c:pt>
                <c:pt idx="9">
                  <c:v>-171.82199999999997</c:v>
                </c:pt>
                <c:pt idx="10">
                  <c:v>-170.822</c:v>
                </c:pt>
                <c:pt idx="11">
                  <c:v>-169.822</c:v>
                </c:pt>
                <c:pt idx="12">
                  <c:v>-168.822</c:v>
                </c:pt>
                <c:pt idx="13">
                  <c:v>-167.822</c:v>
                </c:pt>
                <c:pt idx="14">
                  <c:v>-166.822</c:v>
                </c:pt>
                <c:pt idx="15">
                  <c:v>-165.82199999999997</c:v>
                </c:pt>
                <c:pt idx="16">
                  <c:v>-164.822</c:v>
                </c:pt>
                <c:pt idx="17">
                  <c:v>-163.822</c:v>
                </c:pt>
                <c:pt idx="18">
                  <c:v>-162.822</c:v>
                </c:pt>
                <c:pt idx="19">
                  <c:v>-161.822</c:v>
                </c:pt>
                <c:pt idx="20">
                  <c:v>-160.822</c:v>
                </c:pt>
                <c:pt idx="21">
                  <c:v>-159.82199999999997</c:v>
                </c:pt>
                <c:pt idx="22">
                  <c:v>-158.822</c:v>
                </c:pt>
                <c:pt idx="23">
                  <c:v>-157.822</c:v>
                </c:pt>
                <c:pt idx="24">
                  <c:v>-156.822</c:v>
                </c:pt>
                <c:pt idx="25">
                  <c:v>-155.822</c:v>
                </c:pt>
                <c:pt idx="26">
                  <c:v>-154.822</c:v>
                </c:pt>
                <c:pt idx="27">
                  <c:v>-153.822</c:v>
                </c:pt>
                <c:pt idx="28">
                  <c:v>-152.822</c:v>
                </c:pt>
                <c:pt idx="29">
                  <c:v>-151.822</c:v>
                </c:pt>
                <c:pt idx="30">
                  <c:v>-150.822</c:v>
                </c:pt>
                <c:pt idx="31">
                  <c:v>-149.822</c:v>
                </c:pt>
                <c:pt idx="32">
                  <c:v>-148.822</c:v>
                </c:pt>
                <c:pt idx="33">
                  <c:v>-147.822</c:v>
                </c:pt>
                <c:pt idx="34">
                  <c:v>-146.822</c:v>
                </c:pt>
                <c:pt idx="35">
                  <c:v>-145.822</c:v>
                </c:pt>
                <c:pt idx="36">
                  <c:v>-144.822</c:v>
                </c:pt>
                <c:pt idx="37">
                  <c:v>-143.822</c:v>
                </c:pt>
                <c:pt idx="38">
                  <c:v>-142.822</c:v>
                </c:pt>
                <c:pt idx="39">
                  <c:v>-141.822</c:v>
                </c:pt>
                <c:pt idx="40">
                  <c:v>-140.822</c:v>
                </c:pt>
                <c:pt idx="41">
                  <c:v>-139.822</c:v>
                </c:pt>
                <c:pt idx="42">
                  <c:v>-138.822</c:v>
                </c:pt>
                <c:pt idx="43">
                  <c:v>-137.822</c:v>
                </c:pt>
                <c:pt idx="44">
                  <c:v>-136.822</c:v>
                </c:pt>
                <c:pt idx="45">
                  <c:v>-135.822</c:v>
                </c:pt>
                <c:pt idx="46">
                  <c:v>-134.82199999999997</c:v>
                </c:pt>
                <c:pt idx="47">
                  <c:v>-133.822</c:v>
                </c:pt>
                <c:pt idx="48">
                  <c:v>-132.822</c:v>
                </c:pt>
                <c:pt idx="49">
                  <c:v>-131.822</c:v>
                </c:pt>
                <c:pt idx="50">
                  <c:v>-130.822</c:v>
                </c:pt>
                <c:pt idx="51">
                  <c:v>-129.822</c:v>
                </c:pt>
                <c:pt idx="52">
                  <c:v>-128.82199999999997</c:v>
                </c:pt>
                <c:pt idx="53">
                  <c:v>-127.82199999999999</c:v>
                </c:pt>
                <c:pt idx="54">
                  <c:v>-126.822</c:v>
                </c:pt>
                <c:pt idx="55">
                  <c:v>-125.822</c:v>
                </c:pt>
                <c:pt idx="56">
                  <c:v>-124.822</c:v>
                </c:pt>
                <c:pt idx="57">
                  <c:v>-123.822</c:v>
                </c:pt>
                <c:pt idx="58">
                  <c:v>-122.82200000000002</c:v>
                </c:pt>
                <c:pt idx="59">
                  <c:v>-121.82199999999999</c:v>
                </c:pt>
                <c:pt idx="60">
                  <c:v>-120.82199999999999</c:v>
                </c:pt>
                <c:pt idx="61">
                  <c:v>-119.822</c:v>
                </c:pt>
                <c:pt idx="62">
                  <c:v>-118.822</c:v>
                </c:pt>
                <c:pt idx="63">
                  <c:v>-117.82199999999999</c:v>
                </c:pt>
                <c:pt idx="64">
                  <c:v>-116.822</c:v>
                </c:pt>
                <c:pt idx="65">
                  <c:v>-115.822</c:v>
                </c:pt>
                <c:pt idx="66">
                  <c:v>-114.82199999999999</c:v>
                </c:pt>
                <c:pt idx="67">
                  <c:v>-113.822</c:v>
                </c:pt>
                <c:pt idx="68">
                  <c:v>-112.822</c:v>
                </c:pt>
                <c:pt idx="69">
                  <c:v>-111.82199999999999</c:v>
                </c:pt>
                <c:pt idx="70">
                  <c:v>-110.822</c:v>
                </c:pt>
                <c:pt idx="71">
                  <c:v>-109.822</c:v>
                </c:pt>
                <c:pt idx="72">
                  <c:v>-108.822</c:v>
                </c:pt>
                <c:pt idx="73">
                  <c:v>-107.822</c:v>
                </c:pt>
                <c:pt idx="74">
                  <c:v>-106.822</c:v>
                </c:pt>
                <c:pt idx="75">
                  <c:v>-105.822</c:v>
                </c:pt>
                <c:pt idx="76">
                  <c:v>-104.822</c:v>
                </c:pt>
                <c:pt idx="77">
                  <c:v>-103.822</c:v>
                </c:pt>
                <c:pt idx="78">
                  <c:v>-102.822</c:v>
                </c:pt>
                <c:pt idx="79">
                  <c:v>-101.822</c:v>
                </c:pt>
                <c:pt idx="80">
                  <c:v>-100.822</c:v>
                </c:pt>
                <c:pt idx="81">
                  <c:v>-99.822000000000003</c:v>
                </c:pt>
                <c:pt idx="82">
                  <c:v>-98.822000000000003</c:v>
                </c:pt>
                <c:pt idx="83">
                  <c:v>-97.822000000000003</c:v>
                </c:pt>
                <c:pt idx="84">
                  <c:v>-96.822000000000003</c:v>
                </c:pt>
                <c:pt idx="85">
                  <c:v>-95.822000000000003</c:v>
                </c:pt>
                <c:pt idx="86">
                  <c:v>-94.822000000000003</c:v>
                </c:pt>
                <c:pt idx="87">
                  <c:v>-93.822000000000003</c:v>
                </c:pt>
                <c:pt idx="88">
                  <c:v>-92.822000000000003</c:v>
                </c:pt>
                <c:pt idx="89">
                  <c:v>-91.822000000000003</c:v>
                </c:pt>
                <c:pt idx="90">
                  <c:v>-90.822000000000003</c:v>
                </c:pt>
                <c:pt idx="91">
                  <c:v>-89.821999999999989</c:v>
                </c:pt>
                <c:pt idx="92">
                  <c:v>-88.822000000000003</c:v>
                </c:pt>
                <c:pt idx="93">
                  <c:v>-87.822000000000003</c:v>
                </c:pt>
                <c:pt idx="94">
                  <c:v>-86.821999999999989</c:v>
                </c:pt>
                <c:pt idx="95">
                  <c:v>-85.822000000000003</c:v>
                </c:pt>
                <c:pt idx="96">
                  <c:v>-84.822000000000003</c:v>
                </c:pt>
                <c:pt idx="97">
                  <c:v>-83.821999999999989</c:v>
                </c:pt>
                <c:pt idx="98">
                  <c:v>-82.822000000000003</c:v>
                </c:pt>
                <c:pt idx="99">
                  <c:v>-81.822000000000003</c:v>
                </c:pt>
                <c:pt idx="100">
                  <c:v>-80.821999999999989</c:v>
                </c:pt>
                <c:pt idx="101">
                  <c:v>-79.822000000000003</c:v>
                </c:pt>
                <c:pt idx="102">
                  <c:v>-78.822000000000003</c:v>
                </c:pt>
                <c:pt idx="103">
                  <c:v>-77.821999999999989</c:v>
                </c:pt>
                <c:pt idx="104">
                  <c:v>-76.822000000000003</c:v>
                </c:pt>
                <c:pt idx="105">
                  <c:v>-75.822000000000003</c:v>
                </c:pt>
                <c:pt idx="106">
                  <c:v>-74.822000000000003</c:v>
                </c:pt>
                <c:pt idx="107">
                  <c:v>-73.822000000000003</c:v>
                </c:pt>
                <c:pt idx="108">
                  <c:v>-72.822000000000003</c:v>
                </c:pt>
                <c:pt idx="109">
                  <c:v>-71.822000000000003</c:v>
                </c:pt>
                <c:pt idx="110">
                  <c:v>-70.822000000000003</c:v>
                </c:pt>
                <c:pt idx="111">
                  <c:v>-69.822000000000003</c:v>
                </c:pt>
                <c:pt idx="112">
                  <c:v>-68.822000000000003</c:v>
                </c:pt>
                <c:pt idx="113">
                  <c:v>-67.822000000000003</c:v>
                </c:pt>
                <c:pt idx="114">
                  <c:v>-66.822000000000003</c:v>
                </c:pt>
                <c:pt idx="115">
                  <c:v>-65.822000000000003</c:v>
                </c:pt>
                <c:pt idx="116">
                  <c:v>-64.822000000000003</c:v>
                </c:pt>
                <c:pt idx="117">
                  <c:v>-63.822000000000003</c:v>
                </c:pt>
                <c:pt idx="118">
                  <c:v>-62.822000000000003</c:v>
                </c:pt>
                <c:pt idx="119">
                  <c:v>-61.821999999999996</c:v>
                </c:pt>
                <c:pt idx="120">
                  <c:v>-60.822000000000003</c:v>
                </c:pt>
                <c:pt idx="121">
                  <c:v>-59.822000000000003</c:v>
                </c:pt>
                <c:pt idx="122">
                  <c:v>-58.822000000000003</c:v>
                </c:pt>
                <c:pt idx="123">
                  <c:v>-57.822000000000003</c:v>
                </c:pt>
                <c:pt idx="124">
                  <c:v>-56.821999999999996</c:v>
                </c:pt>
                <c:pt idx="125">
                  <c:v>-55.822000000000003</c:v>
                </c:pt>
                <c:pt idx="126">
                  <c:v>-54.822000000000003</c:v>
                </c:pt>
                <c:pt idx="127">
                  <c:v>-53.821999999999996</c:v>
                </c:pt>
                <c:pt idx="128">
                  <c:v>-52.822000000000003</c:v>
                </c:pt>
                <c:pt idx="129">
                  <c:v>-51.821999999999996</c:v>
                </c:pt>
                <c:pt idx="130">
                  <c:v>-50.821999999999996</c:v>
                </c:pt>
                <c:pt idx="131">
                  <c:v>-49.822000000000003</c:v>
                </c:pt>
                <c:pt idx="132">
                  <c:v>-48.821999999999996</c:v>
                </c:pt>
                <c:pt idx="133">
                  <c:v>-47.822000000000003</c:v>
                </c:pt>
                <c:pt idx="134">
                  <c:v>-46.822000000000003</c:v>
                </c:pt>
                <c:pt idx="135">
                  <c:v>-45.821999999999996</c:v>
                </c:pt>
                <c:pt idx="136">
                  <c:v>-44.822000000000003</c:v>
                </c:pt>
                <c:pt idx="137">
                  <c:v>-43.822000000000003</c:v>
                </c:pt>
                <c:pt idx="138">
                  <c:v>-42.821999999999996</c:v>
                </c:pt>
                <c:pt idx="139">
                  <c:v>-41.822000000000003</c:v>
                </c:pt>
                <c:pt idx="140">
                  <c:v>-40.822000000000003</c:v>
                </c:pt>
                <c:pt idx="141">
                  <c:v>-39.821999999999996</c:v>
                </c:pt>
                <c:pt idx="142">
                  <c:v>-38.822000000000003</c:v>
                </c:pt>
                <c:pt idx="143">
                  <c:v>-37.822000000000003</c:v>
                </c:pt>
                <c:pt idx="144">
                  <c:v>-36.821999999999996</c:v>
                </c:pt>
                <c:pt idx="145">
                  <c:v>-35.822000000000003</c:v>
                </c:pt>
                <c:pt idx="146">
                  <c:v>-34.821999999999996</c:v>
                </c:pt>
                <c:pt idx="147">
                  <c:v>-33.821999999999996</c:v>
                </c:pt>
                <c:pt idx="148">
                  <c:v>-32.822000000000003</c:v>
                </c:pt>
                <c:pt idx="149">
                  <c:v>-31.821999999999999</c:v>
                </c:pt>
                <c:pt idx="150">
                  <c:v>-30.822000000000003</c:v>
                </c:pt>
                <c:pt idx="151">
                  <c:v>-29.821999999999999</c:v>
                </c:pt>
                <c:pt idx="152">
                  <c:v>-28.822000000000003</c:v>
                </c:pt>
                <c:pt idx="153">
                  <c:v>-27.821999999999999</c:v>
                </c:pt>
                <c:pt idx="154">
                  <c:v>-26.821999999999999</c:v>
                </c:pt>
                <c:pt idx="155">
                  <c:v>-25.822000000000003</c:v>
                </c:pt>
                <c:pt idx="156">
                  <c:v>-24.821999999999999</c:v>
                </c:pt>
                <c:pt idx="157">
                  <c:v>-23.821999999999999</c:v>
                </c:pt>
                <c:pt idx="158">
                  <c:v>-22.821999999999999</c:v>
                </c:pt>
                <c:pt idx="159">
                  <c:v>-21.821999999999999</c:v>
                </c:pt>
                <c:pt idx="160">
                  <c:v>-20.821999999999999</c:v>
                </c:pt>
                <c:pt idx="161">
                  <c:v>-19.821999999999999</c:v>
                </c:pt>
                <c:pt idx="162">
                  <c:v>-18.822000000000003</c:v>
                </c:pt>
                <c:pt idx="163">
                  <c:v>-17.821999999999999</c:v>
                </c:pt>
                <c:pt idx="164">
                  <c:v>-16.821999999999999</c:v>
                </c:pt>
                <c:pt idx="165">
                  <c:v>-15.822000000000001</c:v>
                </c:pt>
                <c:pt idx="166">
                  <c:v>-14.822000000000001</c:v>
                </c:pt>
                <c:pt idx="167">
                  <c:v>-13.821999999999999</c:v>
                </c:pt>
                <c:pt idx="168">
                  <c:v>-12.822000000000001</c:v>
                </c:pt>
                <c:pt idx="169">
                  <c:v>-11.821999999999999</c:v>
                </c:pt>
                <c:pt idx="170">
                  <c:v>-10.821999999999999</c:v>
                </c:pt>
                <c:pt idx="171">
                  <c:v>-9.822000000000001</c:v>
                </c:pt>
                <c:pt idx="172">
                  <c:v>-8.8219999999999992</c:v>
                </c:pt>
                <c:pt idx="173">
                  <c:v>-7.8220000000000001</c:v>
                </c:pt>
                <c:pt idx="174">
                  <c:v>-6.8220000000000001</c:v>
                </c:pt>
                <c:pt idx="175">
                  <c:v>-5.8220000000000001</c:v>
                </c:pt>
                <c:pt idx="176">
                  <c:v>-4.8220000000000001</c:v>
                </c:pt>
                <c:pt idx="177">
                  <c:v>-3.8220000000000001</c:v>
                </c:pt>
                <c:pt idx="178">
                  <c:v>-2.8220000000000001</c:v>
                </c:pt>
                <c:pt idx="179">
                  <c:v>-1.8219999999999998</c:v>
                </c:pt>
                <c:pt idx="180">
                  <c:v>-0.82199999999999995</c:v>
                </c:pt>
                <c:pt idx="181">
                  <c:v>0.17800000000000002</c:v>
                </c:pt>
                <c:pt idx="182">
                  <c:v>1.1780000000000002</c:v>
                </c:pt>
                <c:pt idx="183">
                  <c:v>2.1779999999999999</c:v>
                </c:pt>
                <c:pt idx="184">
                  <c:v>3.1779999999999999</c:v>
                </c:pt>
                <c:pt idx="185">
                  <c:v>4.1779999999999999</c:v>
                </c:pt>
                <c:pt idx="186">
                  <c:v>5.1779999999999999</c:v>
                </c:pt>
                <c:pt idx="187">
                  <c:v>6.1779999999999999</c:v>
                </c:pt>
                <c:pt idx="188">
                  <c:v>7.1779999999999999</c:v>
                </c:pt>
                <c:pt idx="189">
                  <c:v>8.1780000000000008</c:v>
                </c:pt>
                <c:pt idx="190">
                  <c:v>9.177999999999999</c:v>
                </c:pt>
                <c:pt idx="191">
                  <c:v>10.178000000000001</c:v>
                </c:pt>
                <c:pt idx="192">
                  <c:v>11.177999999999999</c:v>
                </c:pt>
                <c:pt idx="193">
                  <c:v>12.177999999999999</c:v>
                </c:pt>
                <c:pt idx="194">
                  <c:v>13.178000000000001</c:v>
                </c:pt>
                <c:pt idx="195">
                  <c:v>14.177999999999999</c:v>
                </c:pt>
                <c:pt idx="196">
                  <c:v>15.177999999999999</c:v>
                </c:pt>
                <c:pt idx="197">
                  <c:v>16.178000000000001</c:v>
                </c:pt>
                <c:pt idx="198">
                  <c:v>17.178000000000001</c:v>
                </c:pt>
                <c:pt idx="199">
                  <c:v>18.178000000000001</c:v>
                </c:pt>
                <c:pt idx="200">
                  <c:v>19.178000000000001</c:v>
                </c:pt>
                <c:pt idx="201">
                  <c:v>20.178000000000001</c:v>
                </c:pt>
                <c:pt idx="202">
                  <c:v>21.178000000000001</c:v>
                </c:pt>
                <c:pt idx="203">
                  <c:v>22.177999999999997</c:v>
                </c:pt>
                <c:pt idx="204">
                  <c:v>23.178000000000001</c:v>
                </c:pt>
                <c:pt idx="205">
                  <c:v>24.178000000000001</c:v>
                </c:pt>
                <c:pt idx="206">
                  <c:v>25.177999999999997</c:v>
                </c:pt>
                <c:pt idx="207">
                  <c:v>26.178000000000001</c:v>
                </c:pt>
                <c:pt idx="208">
                  <c:v>27.178000000000001</c:v>
                </c:pt>
                <c:pt idx="209">
                  <c:v>28.178000000000001</c:v>
                </c:pt>
                <c:pt idx="210">
                  <c:v>29.178000000000001</c:v>
                </c:pt>
                <c:pt idx="211">
                  <c:v>30.178000000000001</c:v>
                </c:pt>
                <c:pt idx="212">
                  <c:v>31.178000000000004</c:v>
                </c:pt>
                <c:pt idx="213">
                  <c:v>32.177999999999997</c:v>
                </c:pt>
                <c:pt idx="214">
                  <c:v>33.178000000000004</c:v>
                </c:pt>
                <c:pt idx="215">
                  <c:v>34.177999999999997</c:v>
                </c:pt>
                <c:pt idx="216">
                  <c:v>35.177999999999997</c:v>
                </c:pt>
                <c:pt idx="217">
                  <c:v>36.178000000000004</c:v>
                </c:pt>
                <c:pt idx="218">
                  <c:v>37.177999999999997</c:v>
                </c:pt>
                <c:pt idx="219">
                  <c:v>38.177999999999997</c:v>
                </c:pt>
                <c:pt idx="220">
                  <c:v>39.178000000000004</c:v>
                </c:pt>
                <c:pt idx="221">
                  <c:v>40.177999999999997</c:v>
                </c:pt>
                <c:pt idx="222">
                  <c:v>41.177999999999997</c:v>
                </c:pt>
                <c:pt idx="223">
                  <c:v>42.178000000000004</c:v>
                </c:pt>
                <c:pt idx="224">
                  <c:v>43.177999999999997</c:v>
                </c:pt>
                <c:pt idx="225">
                  <c:v>44.177999999999997</c:v>
                </c:pt>
                <c:pt idx="226">
                  <c:v>45.178000000000004</c:v>
                </c:pt>
                <c:pt idx="227">
                  <c:v>46.177999999999997</c:v>
                </c:pt>
                <c:pt idx="228">
                  <c:v>47.177999999999997</c:v>
                </c:pt>
                <c:pt idx="229">
                  <c:v>48.178000000000004</c:v>
                </c:pt>
                <c:pt idx="230">
                  <c:v>49.177999999999997</c:v>
                </c:pt>
                <c:pt idx="231">
                  <c:v>50.178000000000004</c:v>
                </c:pt>
                <c:pt idx="232">
                  <c:v>51.177999999999997</c:v>
                </c:pt>
                <c:pt idx="233">
                  <c:v>52.177999999999997</c:v>
                </c:pt>
                <c:pt idx="234">
                  <c:v>53.178000000000004</c:v>
                </c:pt>
                <c:pt idx="235">
                  <c:v>54.177999999999997</c:v>
                </c:pt>
                <c:pt idx="236">
                  <c:v>55.177999999999997</c:v>
                </c:pt>
                <c:pt idx="237">
                  <c:v>56.178000000000004</c:v>
                </c:pt>
                <c:pt idx="238">
                  <c:v>57.177999999999997</c:v>
                </c:pt>
                <c:pt idx="239">
                  <c:v>58.177999999999997</c:v>
                </c:pt>
                <c:pt idx="240">
                  <c:v>59.178000000000004</c:v>
                </c:pt>
                <c:pt idx="241">
                  <c:v>60.177999999999997</c:v>
                </c:pt>
                <c:pt idx="242">
                  <c:v>61.17799999999999</c:v>
                </c:pt>
                <c:pt idx="243">
                  <c:v>62.178000000000004</c:v>
                </c:pt>
                <c:pt idx="244">
                  <c:v>63.177999999999997</c:v>
                </c:pt>
                <c:pt idx="245">
                  <c:v>64.177999999999997</c:v>
                </c:pt>
                <c:pt idx="246">
                  <c:v>65.177999999999997</c:v>
                </c:pt>
                <c:pt idx="247">
                  <c:v>66.177999999999997</c:v>
                </c:pt>
                <c:pt idx="248">
                  <c:v>67.177999999999997</c:v>
                </c:pt>
                <c:pt idx="249">
                  <c:v>68.177999999999997</c:v>
                </c:pt>
                <c:pt idx="250">
                  <c:v>69.177999999999997</c:v>
                </c:pt>
                <c:pt idx="251">
                  <c:v>70.177999999999997</c:v>
                </c:pt>
                <c:pt idx="252">
                  <c:v>71.177999999999997</c:v>
                </c:pt>
                <c:pt idx="253">
                  <c:v>72.177999999999997</c:v>
                </c:pt>
                <c:pt idx="254">
                  <c:v>73.177999999999997</c:v>
                </c:pt>
                <c:pt idx="255">
                  <c:v>74.177999999999997</c:v>
                </c:pt>
                <c:pt idx="256">
                  <c:v>75.177999999999997</c:v>
                </c:pt>
                <c:pt idx="257">
                  <c:v>76.177999999999997</c:v>
                </c:pt>
                <c:pt idx="258">
                  <c:v>77.178000000000011</c:v>
                </c:pt>
                <c:pt idx="259">
                  <c:v>78.177999999999997</c:v>
                </c:pt>
                <c:pt idx="260">
                  <c:v>79.177999999999997</c:v>
                </c:pt>
                <c:pt idx="261">
                  <c:v>80.178000000000011</c:v>
                </c:pt>
                <c:pt idx="262">
                  <c:v>81.177999999999997</c:v>
                </c:pt>
                <c:pt idx="263">
                  <c:v>82.177999999999997</c:v>
                </c:pt>
                <c:pt idx="264">
                  <c:v>83.178000000000011</c:v>
                </c:pt>
                <c:pt idx="265">
                  <c:v>84.177999999999997</c:v>
                </c:pt>
                <c:pt idx="266">
                  <c:v>85.177999999999997</c:v>
                </c:pt>
                <c:pt idx="267">
                  <c:v>86.178000000000011</c:v>
                </c:pt>
                <c:pt idx="268">
                  <c:v>87.177999999999997</c:v>
                </c:pt>
                <c:pt idx="269">
                  <c:v>88.177999999999997</c:v>
                </c:pt>
                <c:pt idx="270">
                  <c:v>89.178000000000011</c:v>
                </c:pt>
                <c:pt idx="271">
                  <c:v>90.177999999999997</c:v>
                </c:pt>
                <c:pt idx="272">
                  <c:v>91.177999999999997</c:v>
                </c:pt>
                <c:pt idx="273">
                  <c:v>92.178000000000011</c:v>
                </c:pt>
                <c:pt idx="274">
                  <c:v>93.177999999999997</c:v>
                </c:pt>
                <c:pt idx="275">
                  <c:v>94.177999999999997</c:v>
                </c:pt>
                <c:pt idx="276">
                  <c:v>95.177999999999997</c:v>
                </c:pt>
                <c:pt idx="277">
                  <c:v>96.177999999999997</c:v>
                </c:pt>
                <c:pt idx="278">
                  <c:v>97.177999999999997</c:v>
                </c:pt>
                <c:pt idx="279">
                  <c:v>98.177999999999997</c:v>
                </c:pt>
                <c:pt idx="280">
                  <c:v>99.177999999999997</c:v>
                </c:pt>
                <c:pt idx="281">
                  <c:v>100.178</c:v>
                </c:pt>
                <c:pt idx="282">
                  <c:v>101.178</c:v>
                </c:pt>
                <c:pt idx="283">
                  <c:v>102.178</c:v>
                </c:pt>
                <c:pt idx="284">
                  <c:v>103.178</c:v>
                </c:pt>
                <c:pt idx="285">
                  <c:v>104.178</c:v>
                </c:pt>
                <c:pt idx="286">
                  <c:v>105.178</c:v>
                </c:pt>
                <c:pt idx="287">
                  <c:v>106.178</c:v>
                </c:pt>
                <c:pt idx="288">
                  <c:v>107.178</c:v>
                </c:pt>
                <c:pt idx="289">
                  <c:v>108.178</c:v>
                </c:pt>
                <c:pt idx="290">
                  <c:v>109.178</c:v>
                </c:pt>
                <c:pt idx="291">
                  <c:v>110.178</c:v>
                </c:pt>
                <c:pt idx="292">
                  <c:v>111.17800000000001</c:v>
                </c:pt>
                <c:pt idx="293">
                  <c:v>112.178</c:v>
                </c:pt>
                <c:pt idx="294">
                  <c:v>113.178</c:v>
                </c:pt>
                <c:pt idx="295">
                  <c:v>114.17800000000001</c:v>
                </c:pt>
                <c:pt idx="296">
                  <c:v>115.178</c:v>
                </c:pt>
                <c:pt idx="297">
                  <c:v>116.178</c:v>
                </c:pt>
                <c:pt idx="298">
                  <c:v>117.17800000000001</c:v>
                </c:pt>
                <c:pt idx="299">
                  <c:v>118.178</c:v>
                </c:pt>
                <c:pt idx="300">
                  <c:v>119.178</c:v>
                </c:pt>
                <c:pt idx="301">
                  <c:v>120.17800000000001</c:v>
                </c:pt>
                <c:pt idx="302">
                  <c:v>121.178</c:v>
                </c:pt>
                <c:pt idx="303">
                  <c:v>122.178</c:v>
                </c:pt>
                <c:pt idx="304">
                  <c:v>123.178</c:v>
                </c:pt>
                <c:pt idx="305">
                  <c:v>124.17799999999998</c:v>
                </c:pt>
                <c:pt idx="306">
                  <c:v>125.17800000000001</c:v>
                </c:pt>
                <c:pt idx="307">
                  <c:v>126.17800000000001</c:v>
                </c:pt>
                <c:pt idx="308">
                  <c:v>127.178</c:v>
                </c:pt>
                <c:pt idx="309">
                  <c:v>128.178</c:v>
                </c:pt>
                <c:pt idx="310">
                  <c:v>129.178</c:v>
                </c:pt>
                <c:pt idx="311">
                  <c:v>130.178</c:v>
                </c:pt>
                <c:pt idx="312">
                  <c:v>131.17800000000003</c:v>
                </c:pt>
                <c:pt idx="313">
                  <c:v>132.178</c:v>
                </c:pt>
                <c:pt idx="314">
                  <c:v>133.178</c:v>
                </c:pt>
                <c:pt idx="315">
                  <c:v>134.178</c:v>
                </c:pt>
                <c:pt idx="316">
                  <c:v>135.178</c:v>
                </c:pt>
                <c:pt idx="317">
                  <c:v>136.178</c:v>
                </c:pt>
                <c:pt idx="318">
                  <c:v>137.17800000000003</c:v>
                </c:pt>
                <c:pt idx="319">
                  <c:v>138.178</c:v>
                </c:pt>
                <c:pt idx="320">
                  <c:v>139.178</c:v>
                </c:pt>
                <c:pt idx="321">
                  <c:v>140.178</c:v>
                </c:pt>
                <c:pt idx="322">
                  <c:v>141.178</c:v>
                </c:pt>
                <c:pt idx="323">
                  <c:v>142.178</c:v>
                </c:pt>
                <c:pt idx="324">
                  <c:v>143.178</c:v>
                </c:pt>
                <c:pt idx="325">
                  <c:v>144.178</c:v>
                </c:pt>
                <c:pt idx="326">
                  <c:v>145.178</c:v>
                </c:pt>
                <c:pt idx="327">
                  <c:v>146.178</c:v>
                </c:pt>
                <c:pt idx="328">
                  <c:v>147.178</c:v>
                </c:pt>
                <c:pt idx="329">
                  <c:v>148.178</c:v>
                </c:pt>
                <c:pt idx="330">
                  <c:v>149.178</c:v>
                </c:pt>
                <c:pt idx="331">
                  <c:v>150.178</c:v>
                </c:pt>
                <c:pt idx="332">
                  <c:v>151.178</c:v>
                </c:pt>
                <c:pt idx="333">
                  <c:v>152.178</c:v>
                </c:pt>
                <c:pt idx="334">
                  <c:v>153.178</c:v>
                </c:pt>
                <c:pt idx="335">
                  <c:v>154.178</c:v>
                </c:pt>
                <c:pt idx="336">
                  <c:v>155.178</c:v>
                </c:pt>
                <c:pt idx="337">
                  <c:v>156.178</c:v>
                </c:pt>
                <c:pt idx="338">
                  <c:v>157.178</c:v>
                </c:pt>
                <c:pt idx="339">
                  <c:v>158.178</c:v>
                </c:pt>
                <c:pt idx="340">
                  <c:v>159.178</c:v>
                </c:pt>
                <c:pt idx="341">
                  <c:v>160.178</c:v>
                </c:pt>
                <c:pt idx="342">
                  <c:v>161.178</c:v>
                </c:pt>
                <c:pt idx="343">
                  <c:v>162.178</c:v>
                </c:pt>
                <c:pt idx="344">
                  <c:v>163.178</c:v>
                </c:pt>
                <c:pt idx="345">
                  <c:v>164.178</c:v>
                </c:pt>
                <c:pt idx="346">
                  <c:v>165.178</c:v>
                </c:pt>
                <c:pt idx="347">
                  <c:v>166.178</c:v>
                </c:pt>
                <c:pt idx="348">
                  <c:v>167.178</c:v>
                </c:pt>
                <c:pt idx="349">
                  <c:v>168.17800000000003</c:v>
                </c:pt>
                <c:pt idx="350">
                  <c:v>169.178</c:v>
                </c:pt>
                <c:pt idx="351">
                  <c:v>170.178</c:v>
                </c:pt>
                <c:pt idx="352">
                  <c:v>171.178</c:v>
                </c:pt>
                <c:pt idx="353">
                  <c:v>172.178</c:v>
                </c:pt>
                <c:pt idx="354">
                  <c:v>173.178</c:v>
                </c:pt>
                <c:pt idx="355">
                  <c:v>174.17800000000003</c:v>
                </c:pt>
                <c:pt idx="356">
                  <c:v>175.178</c:v>
                </c:pt>
                <c:pt idx="357">
                  <c:v>176.178</c:v>
                </c:pt>
                <c:pt idx="358">
                  <c:v>177.178</c:v>
                </c:pt>
                <c:pt idx="359">
                  <c:v>178.178</c:v>
                </c:pt>
                <c:pt idx="360">
                  <c:v>179.178</c:v>
                </c:pt>
                <c:pt idx="361">
                  <c:v>180.178</c:v>
                </c:pt>
                <c:pt idx="362">
                  <c:v>181.178</c:v>
                </c:pt>
                <c:pt idx="363">
                  <c:v>182.178</c:v>
                </c:pt>
                <c:pt idx="364">
                  <c:v>183.178</c:v>
                </c:pt>
                <c:pt idx="365">
                  <c:v>184.178</c:v>
                </c:pt>
                <c:pt idx="366">
                  <c:v>185.178</c:v>
                </c:pt>
                <c:pt idx="367">
                  <c:v>186.178</c:v>
                </c:pt>
                <c:pt idx="368">
                  <c:v>187.178</c:v>
                </c:pt>
                <c:pt idx="369">
                  <c:v>188.178</c:v>
                </c:pt>
                <c:pt idx="370">
                  <c:v>189.178</c:v>
                </c:pt>
                <c:pt idx="371">
                  <c:v>190.178</c:v>
                </c:pt>
                <c:pt idx="372">
                  <c:v>191.178</c:v>
                </c:pt>
                <c:pt idx="373">
                  <c:v>192.178</c:v>
                </c:pt>
                <c:pt idx="374">
                  <c:v>193.178</c:v>
                </c:pt>
                <c:pt idx="375">
                  <c:v>194.178</c:v>
                </c:pt>
                <c:pt idx="376">
                  <c:v>195.178</c:v>
                </c:pt>
                <c:pt idx="377">
                  <c:v>196.178</c:v>
                </c:pt>
                <c:pt idx="378">
                  <c:v>197.178</c:v>
                </c:pt>
                <c:pt idx="379">
                  <c:v>198.178</c:v>
                </c:pt>
                <c:pt idx="380">
                  <c:v>199.17800000000003</c:v>
                </c:pt>
                <c:pt idx="381">
                  <c:v>200.178</c:v>
                </c:pt>
                <c:pt idx="382">
                  <c:v>201.178</c:v>
                </c:pt>
                <c:pt idx="383">
                  <c:v>202.178</c:v>
                </c:pt>
                <c:pt idx="384">
                  <c:v>203.178</c:v>
                </c:pt>
                <c:pt idx="385">
                  <c:v>204.178</c:v>
                </c:pt>
                <c:pt idx="386">
                  <c:v>205.17800000000003</c:v>
                </c:pt>
                <c:pt idx="387">
                  <c:v>206.178</c:v>
                </c:pt>
                <c:pt idx="388">
                  <c:v>207.178</c:v>
                </c:pt>
                <c:pt idx="389">
                  <c:v>208.178</c:v>
                </c:pt>
                <c:pt idx="390">
                  <c:v>209.178</c:v>
                </c:pt>
                <c:pt idx="391">
                  <c:v>210.178</c:v>
                </c:pt>
                <c:pt idx="392">
                  <c:v>211.178</c:v>
                </c:pt>
                <c:pt idx="393">
                  <c:v>212.178</c:v>
                </c:pt>
                <c:pt idx="394">
                  <c:v>213.178</c:v>
                </c:pt>
                <c:pt idx="395">
                  <c:v>214.178</c:v>
                </c:pt>
                <c:pt idx="396">
                  <c:v>215.178</c:v>
                </c:pt>
                <c:pt idx="397">
                  <c:v>216.178</c:v>
                </c:pt>
                <c:pt idx="398">
                  <c:v>217.178</c:v>
                </c:pt>
                <c:pt idx="399">
                  <c:v>218.178</c:v>
                </c:pt>
                <c:pt idx="400">
                  <c:v>219.178</c:v>
                </c:pt>
                <c:pt idx="401">
                  <c:v>220.178</c:v>
                </c:pt>
                <c:pt idx="402">
                  <c:v>221.178</c:v>
                </c:pt>
                <c:pt idx="403">
                  <c:v>222.178</c:v>
                </c:pt>
                <c:pt idx="404">
                  <c:v>223.178</c:v>
                </c:pt>
                <c:pt idx="405">
                  <c:v>224.178</c:v>
                </c:pt>
                <c:pt idx="406">
                  <c:v>225.178</c:v>
                </c:pt>
                <c:pt idx="407">
                  <c:v>226.178</c:v>
                </c:pt>
                <c:pt idx="408">
                  <c:v>227.178</c:v>
                </c:pt>
                <c:pt idx="409">
                  <c:v>228.178</c:v>
                </c:pt>
                <c:pt idx="410">
                  <c:v>229.178</c:v>
                </c:pt>
                <c:pt idx="411">
                  <c:v>230.178</c:v>
                </c:pt>
                <c:pt idx="412">
                  <c:v>231.178</c:v>
                </c:pt>
                <c:pt idx="413">
                  <c:v>232.178</c:v>
                </c:pt>
                <c:pt idx="414">
                  <c:v>233.178</c:v>
                </c:pt>
                <c:pt idx="415">
                  <c:v>234.178</c:v>
                </c:pt>
                <c:pt idx="416">
                  <c:v>235.178</c:v>
                </c:pt>
                <c:pt idx="417">
                  <c:v>236.17800000000003</c:v>
                </c:pt>
                <c:pt idx="418">
                  <c:v>237.178</c:v>
                </c:pt>
                <c:pt idx="419">
                  <c:v>238.178</c:v>
                </c:pt>
                <c:pt idx="420">
                  <c:v>239.178</c:v>
                </c:pt>
                <c:pt idx="421">
                  <c:v>240.17800000000003</c:v>
                </c:pt>
                <c:pt idx="422">
                  <c:v>241.178</c:v>
                </c:pt>
                <c:pt idx="423">
                  <c:v>242.17800000000003</c:v>
                </c:pt>
                <c:pt idx="424">
                  <c:v>243.17799999999997</c:v>
                </c:pt>
                <c:pt idx="425">
                  <c:v>244.178</c:v>
                </c:pt>
                <c:pt idx="426">
                  <c:v>245.17799999999997</c:v>
                </c:pt>
                <c:pt idx="427">
                  <c:v>246.178</c:v>
                </c:pt>
                <c:pt idx="428">
                  <c:v>247.17800000000003</c:v>
                </c:pt>
                <c:pt idx="429">
                  <c:v>248.178</c:v>
                </c:pt>
                <c:pt idx="430">
                  <c:v>249.178</c:v>
                </c:pt>
                <c:pt idx="431">
                  <c:v>250.17799999999997</c:v>
                </c:pt>
                <c:pt idx="432">
                  <c:v>251.178</c:v>
                </c:pt>
                <c:pt idx="433">
                  <c:v>252.17800000000003</c:v>
                </c:pt>
                <c:pt idx="434">
                  <c:v>253.178</c:v>
                </c:pt>
                <c:pt idx="435">
                  <c:v>254.17800000000003</c:v>
                </c:pt>
                <c:pt idx="436">
                  <c:v>255.178</c:v>
                </c:pt>
                <c:pt idx="437">
                  <c:v>256.178</c:v>
                </c:pt>
                <c:pt idx="438">
                  <c:v>257.178</c:v>
                </c:pt>
                <c:pt idx="439">
                  <c:v>258.178</c:v>
                </c:pt>
                <c:pt idx="440">
                  <c:v>259.178</c:v>
                </c:pt>
                <c:pt idx="441">
                  <c:v>260.178</c:v>
                </c:pt>
                <c:pt idx="442">
                  <c:v>261.178</c:v>
                </c:pt>
                <c:pt idx="443">
                  <c:v>262.178</c:v>
                </c:pt>
                <c:pt idx="444">
                  <c:v>263.178</c:v>
                </c:pt>
                <c:pt idx="445">
                  <c:v>264.178</c:v>
                </c:pt>
                <c:pt idx="446">
                  <c:v>265.178</c:v>
                </c:pt>
                <c:pt idx="447">
                  <c:v>266.178</c:v>
                </c:pt>
                <c:pt idx="448">
                  <c:v>267.178</c:v>
                </c:pt>
                <c:pt idx="449">
                  <c:v>268.178</c:v>
                </c:pt>
                <c:pt idx="450">
                  <c:v>269.178</c:v>
                </c:pt>
                <c:pt idx="451">
                  <c:v>270.178</c:v>
                </c:pt>
                <c:pt idx="452">
                  <c:v>271.178</c:v>
                </c:pt>
                <c:pt idx="453">
                  <c:v>272.178</c:v>
                </c:pt>
                <c:pt idx="454">
                  <c:v>273.178</c:v>
                </c:pt>
                <c:pt idx="455">
                  <c:v>274.178</c:v>
                </c:pt>
                <c:pt idx="456">
                  <c:v>275.178</c:v>
                </c:pt>
                <c:pt idx="457">
                  <c:v>276.17800000000005</c:v>
                </c:pt>
                <c:pt idx="458">
                  <c:v>277.178</c:v>
                </c:pt>
                <c:pt idx="459">
                  <c:v>278.178</c:v>
                </c:pt>
                <c:pt idx="460">
                  <c:v>279.178</c:v>
                </c:pt>
                <c:pt idx="461">
                  <c:v>280.178</c:v>
                </c:pt>
                <c:pt idx="462">
                  <c:v>281.178</c:v>
                </c:pt>
                <c:pt idx="463">
                  <c:v>282.178</c:v>
                </c:pt>
                <c:pt idx="464">
                  <c:v>283.178</c:v>
                </c:pt>
                <c:pt idx="465">
                  <c:v>284.178</c:v>
                </c:pt>
                <c:pt idx="466">
                  <c:v>285.178</c:v>
                </c:pt>
                <c:pt idx="467">
                  <c:v>286.178</c:v>
                </c:pt>
                <c:pt idx="468">
                  <c:v>287.178</c:v>
                </c:pt>
                <c:pt idx="469">
                  <c:v>288.178</c:v>
                </c:pt>
                <c:pt idx="470">
                  <c:v>289.178</c:v>
                </c:pt>
                <c:pt idx="471">
                  <c:v>290.178</c:v>
                </c:pt>
                <c:pt idx="472">
                  <c:v>291.178</c:v>
                </c:pt>
                <c:pt idx="473">
                  <c:v>292.178</c:v>
                </c:pt>
                <c:pt idx="474">
                  <c:v>293.178</c:v>
                </c:pt>
                <c:pt idx="475">
                  <c:v>294.178</c:v>
                </c:pt>
                <c:pt idx="476">
                  <c:v>295.178</c:v>
                </c:pt>
                <c:pt idx="477">
                  <c:v>296.178</c:v>
                </c:pt>
                <c:pt idx="478">
                  <c:v>297.178</c:v>
                </c:pt>
                <c:pt idx="479">
                  <c:v>298.178</c:v>
                </c:pt>
                <c:pt idx="480">
                  <c:v>299.178</c:v>
                </c:pt>
                <c:pt idx="481">
                  <c:v>300.178</c:v>
                </c:pt>
                <c:pt idx="482">
                  <c:v>301.178</c:v>
                </c:pt>
                <c:pt idx="483">
                  <c:v>302.178</c:v>
                </c:pt>
                <c:pt idx="484">
                  <c:v>303.178</c:v>
                </c:pt>
                <c:pt idx="485">
                  <c:v>304.178</c:v>
                </c:pt>
                <c:pt idx="486">
                  <c:v>305.178</c:v>
                </c:pt>
                <c:pt idx="487">
                  <c:v>306.178</c:v>
                </c:pt>
                <c:pt idx="488">
                  <c:v>307.17800000000005</c:v>
                </c:pt>
                <c:pt idx="489">
                  <c:v>308.178</c:v>
                </c:pt>
                <c:pt idx="490">
                  <c:v>309.178</c:v>
                </c:pt>
                <c:pt idx="491">
                  <c:v>310.178</c:v>
                </c:pt>
                <c:pt idx="492">
                  <c:v>311.178</c:v>
                </c:pt>
                <c:pt idx="493">
                  <c:v>312.178</c:v>
                </c:pt>
                <c:pt idx="494">
                  <c:v>313.178</c:v>
                </c:pt>
                <c:pt idx="495">
                  <c:v>314.178</c:v>
                </c:pt>
                <c:pt idx="496">
                  <c:v>315.178</c:v>
                </c:pt>
                <c:pt idx="497">
                  <c:v>316.17699999999996</c:v>
                </c:pt>
                <c:pt idx="498">
                  <c:v>317.17700000000002</c:v>
                </c:pt>
                <c:pt idx="499">
                  <c:v>318.17699999999996</c:v>
                </c:pt>
                <c:pt idx="500">
                  <c:v>319.17700000000002</c:v>
                </c:pt>
                <c:pt idx="501">
                  <c:v>320.17700000000002</c:v>
                </c:pt>
                <c:pt idx="502">
                  <c:v>321.17699999999996</c:v>
                </c:pt>
                <c:pt idx="503">
                  <c:v>322.17700000000002</c:v>
                </c:pt>
                <c:pt idx="504">
                  <c:v>323.17699999999996</c:v>
                </c:pt>
                <c:pt idx="505">
                  <c:v>324.17700000000002</c:v>
                </c:pt>
                <c:pt idx="506">
                  <c:v>325.17699999999996</c:v>
                </c:pt>
                <c:pt idx="507">
                  <c:v>326.17700000000002</c:v>
                </c:pt>
                <c:pt idx="508">
                  <c:v>327.17700000000002</c:v>
                </c:pt>
                <c:pt idx="509">
                  <c:v>328.17699999999996</c:v>
                </c:pt>
                <c:pt idx="510">
                  <c:v>329.17700000000002</c:v>
                </c:pt>
                <c:pt idx="511">
                  <c:v>330.17699999999996</c:v>
                </c:pt>
                <c:pt idx="512">
                  <c:v>331.17700000000002</c:v>
                </c:pt>
                <c:pt idx="513">
                  <c:v>332.17700000000002</c:v>
                </c:pt>
                <c:pt idx="514">
                  <c:v>333.17700000000002</c:v>
                </c:pt>
                <c:pt idx="515">
                  <c:v>334.17700000000002</c:v>
                </c:pt>
                <c:pt idx="516">
                  <c:v>335.17699999999996</c:v>
                </c:pt>
                <c:pt idx="517">
                  <c:v>336.17700000000002</c:v>
                </c:pt>
                <c:pt idx="518">
                  <c:v>337.17699999999996</c:v>
                </c:pt>
                <c:pt idx="519">
                  <c:v>338.17700000000002</c:v>
                </c:pt>
                <c:pt idx="520">
                  <c:v>339.17700000000002</c:v>
                </c:pt>
                <c:pt idx="521">
                  <c:v>340.17699999999996</c:v>
                </c:pt>
                <c:pt idx="522">
                  <c:v>341.17700000000002</c:v>
                </c:pt>
                <c:pt idx="523">
                  <c:v>342.17699999999996</c:v>
                </c:pt>
                <c:pt idx="524">
                  <c:v>343.17700000000002</c:v>
                </c:pt>
                <c:pt idx="525">
                  <c:v>344.17700000000002</c:v>
                </c:pt>
                <c:pt idx="526">
                  <c:v>345.17700000000002</c:v>
                </c:pt>
                <c:pt idx="527">
                  <c:v>346.17700000000002</c:v>
                </c:pt>
                <c:pt idx="528">
                  <c:v>347.17699999999996</c:v>
                </c:pt>
                <c:pt idx="529">
                  <c:v>348.17700000000002</c:v>
                </c:pt>
                <c:pt idx="530">
                  <c:v>349.17699999999996</c:v>
                </c:pt>
                <c:pt idx="531">
                  <c:v>350.17700000000002</c:v>
                </c:pt>
                <c:pt idx="532">
                  <c:v>351.17700000000002</c:v>
                </c:pt>
                <c:pt idx="533">
                  <c:v>352.17699999999996</c:v>
                </c:pt>
                <c:pt idx="534">
                  <c:v>353.17700000000002</c:v>
                </c:pt>
                <c:pt idx="535">
                  <c:v>354.17699999999996</c:v>
                </c:pt>
                <c:pt idx="536">
                  <c:v>355.17700000000002</c:v>
                </c:pt>
                <c:pt idx="537">
                  <c:v>356.17699999999996</c:v>
                </c:pt>
                <c:pt idx="538">
                  <c:v>357.17700000000002</c:v>
                </c:pt>
                <c:pt idx="539">
                  <c:v>358.17700000000002</c:v>
                </c:pt>
                <c:pt idx="540">
                  <c:v>359.17699999999996</c:v>
                </c:pt>
                <c:pt idx="541">
                  <c:v>360.17700000000002</c:v>
                </c:pt>
                <c:pt idx="542">
                  <c:v>361.17699999999996</c:v>
                </c:pt>
                <c:pt idx="543">
                  <c:v>362.17700000000002</c:v>
                </c:pt>
                <c:pt idx="544">
                  <c:v>363.17700000000002</c:v>
                </c:pt>
                <c:pt idx="545">
                  <c:v>364.17700000000002</c:v>
                </c:pt>
                <c:pt idx="546">
                  <c:v>365.17700000000002</c:v>
                </c:pt>
                <c:pt idx="547">
                  <c:v>366.17699999999996</c:v>
                </c:pt>
                <c:pt idx="548">
                  <c:v>367.17700000000002</c:v>
                </c:pt>
                <c:pt idx="549">
                  <c:v>368.17699999999996</c:v>
                </c:pt>
                <c:pt idx="550">
                  <c:v>369.17700000000002</c:v>
                </c:pt>
                <c:pt idx="551">
                  <c:v>370.17700000000002</c:v>
                </c:pt>
                <c:pt idx="552">
                  <c:v>371.17699999999996</c:v>
                </c:pt>
                <c:pt idx="553">
                  <c:v>372.17700000000002</c:v>
                </c:pt>
                <c:pt idx="554">
                  <c:v>373.17699999999996</c:v>
                </c:pt>
                <c:pt idx="555">
                  <c:v>374.17700000000002</c:v>
                </c:pt>
                <c:pt idx="556">
                  <c:v>375.17700000000002</c:v>
                </c:pt>
                <c:pt idx="557">
                  <c:v>376.17700000000002</c:v>
                </c:pt>
                <c:pt idx="558">
                  <c:v>377.17700000000002</c:v>
                </c:pt>
                <c:pt idx="559">
                  <c:v>378.17699999999996</c:v>
                </c:pt>
                <c:pt idx="560">
                  <c:v>379.17700000000002</c:v>
                </c:pt>
                <c:pt idx="561">
                  <c:v>380.17699999999996</c:v>
                </c:pt>
                <c:pt idx="562">
                  <c:v>381.17700000000002</c:v>
                </c:pt>
                <c:pt idx="563">
                  <c:v>382.17700000000002</c:v>
                </c:pt>
                <c:pt idx="564">
                  <c:v>383.17699999999996</c:v>
                </c:pt>
                <c:pt idx="565">
                  <c:v>384.17700000000002</c:v>
                </c:pt>
                <c:pt idx="566">
                  <c:v>385.17699999999996</c:v>
                </c:pt>
                <c:pt idx="567">
                  <c:v>386.17700000000002</c:v>
                </c:pt>
                <c:pt idx="568">
                  <c:v>387.17699999999996</c:v>
                </c:pt>
                <c:pt idx="569">
                  <c:v>388.17700000000002</c:v>
                </c:pt>
                <c:pt idx="570">
                  <c:v>389.17700000000002</c:v>
                </c:pt>
                <c:pt idx="571">
                  <c:v>390.17699999999996</c:v>
                </c:pt>
                <c:pt idx="572">
                  <c:v>391.17700000000002</c:v>
                </c:pt>
                <c:pt idx="573">
                  <c:v>392.17699999999996</c:v>
                </c:pt>
                <c:pt idx="574">
                  <c:v>393.17700000000002</c:v>
                </c:pt>
                <c:pt idx="575">
                  <c:v>394.17700000000002</c:v>
                </c:pt>
                <c:pt idx="576">
                  <c:v>395.17699999999996</c:v>
                </c:pt>
                <c:pt idx="577">
                  <c:v>396.17700000000002</c:v>
                </c:pt>
                <c:pt idx="578">
                  <c:v>397.17699999999996</c:v>
                </c:pt>
                <c:pt idx="579">
                  <c:v>398.17700000000002</c:v>
                </c:pt>
                <c:pt idx="580">
                  <c:v>399.17699999999996</c:v>
                </c:pt>
                <c:pt idx="581">
                  <c:v>400.17700000000002</c:v>
                </c:pt>
                <c:pt idx="582">
                  <c:v>401.17700000000002</c:v>
                </c:pt>
                <c:pt idx="583">
                  <c:v>402.17699999999996</c:v>
                </c:pt>
                <c:pt idx="584">
                  <c:v>403.17700000000002</c:v>
                </c:pt>
                <c:pt idx="585">
                  <c:v>404.17699999999996</c:v>
                </c:pt>
                <c:pt idx="586">
                  <c:v>405.17700000000002</c:v>
                </c:pt>
                <c:pt idx="587">
                  <c:v>406.17700000000002</c:v>
                </c:pt>
                <c:pt idx="588">
                  <c:v>407.17700000000002</c:v>
                </c:pt>
                <c:pt idx="589">
                  <c:v>408.17700000000002</c:v>
                </c:pt>
                <c:pt idx="590">
                  <c:v>409.17699999999996</c:v>
                </c:pt>
                <c:pt idx="591">
                  <c:v>410.17700000000002</c:v>
                </c:pt>
                <c:pt idx="592">
                  <c:v>411.17599999999999</c:v>
                </c:pt>
                <c:pt idx="593">
                  <c:v>412.17600000000004</c:v>
                </c:pt>
                <c:pt idx="594">
                  <c:v>413.17599999999999</c:v>
                </c:pt>
                <c:pt idx="595">
                  <c:v>414.17599999999999</c:v>
                </c:pt>
                <c:pt idx="596">
                  <c:v>415.17599999999999</c:v>
                </c:pt>
                <c:pt idx="597">
                  <c:v>416.17599999999999</c:v>
                </c:pt>
                <c:pt idx="598">
                  <c:v>417.17599999999999</c:v>
                </c:pt>
                <c:pt idx="599">
                  <c:v>418.17599999999999</c:v>
                </c:pt>
                <c:pt idx="600">
                  <c:v>419.17600000000004</c:v>
                </c:pt>
                <c:pt idx="601">
                  <c:v>420.17599999999999</c:v>
                </c:pt>
                <c:pt idx="602">
                  <c:v>421.17599999999999</c:v>
                </c:pt>
                <c:pt idx="603">
                  <c:v>422.17599999999999</c:v>
                </c:pt>
                <c:pt idx="604">
                  <c:v>423.17599999999999</c:v>
                </c:pt>
                <c:pt idx="605">
                  <c:v>424.17600000000004</c:v>
                </c:pt>
                <c:pt idx="606">
                  <c:v>425.17599999999999</c:v>
                </c:pt>
                <c:pt idx="607">
                  <c:v>426.17600000000004</c:v>
                </c:pt>
                <c:pt idx="608">
                  <c:v>427.17599999999999</c:v>
                </c:pt>
                <c:pt idx="609">
                  <c:v>428.17599999999999</c:v>
                </c:pt>
                <c:pt idx="610">
                  <c:v>429.17599999999999</c:v>
                </c:pt>
                <c:pt idx="611">
                  <c:v>430.17599999999999</c:v>
                </c:pt>
                <c:pt idx="612">
                  <c:v>431.17600000000004</c:v>
                </c:pt>
                <c:pt idx="613">
                  <c:v>432.17599999999999</c:v>
                </c:pt>
                <c:pt idx="614">
                  <c:v>433.17599999999999</c:v>
                </c:pt>
                <c:pt idx="615">
                  <c:v>434.17599999999999</c:v>
                </c:pt>
                <c:pt idx="616">
                  <c:v>435.17599999999999</c:v>
                </c:pt>
                <c:pt idx="617">
                  <c:v>436.17599999999999</c:v>
                </c:pt>
                <c:pt idx="618">
                  <c:v>437.17599999999999</c:v>
                </c:pt>
                <c:pt idx="619">
                  <c:v>438.17600000000004</c:v>
                </c:pt>
                <c:pt idx="620">
                  <c:v>439.17599999999999</c:v>
                </c:pt>
                <c:pt idx="621">
                  <c:v>440.17599999999999</c:v>
                </c:pt>
                <c:pt idx="622">
                  <c:v>441.17599999999999</c:v>
                </c:pt>
                <c:pt idx="623">
                  <c:v>442.17599999999999</c:v>
                </c:pt>
                <c:pt idx="624">
                  <c:v>443.17600000000004</c:v>
                </c:pt>
                <c:pt idx="625">
                  <c:v>444.17599999999999</c:v>
                </c:pt>
                <c:pt idx="626">
                  <c:v>445.17599999999999</c:v>
                </c:pt>
                <c:pt idx="627">
                  <c:v>446.17599999999999</c:v>
                </c:pt>
                <c:pt idx="628">
                  <c:v>447.17599999999999</c:v>
                </c:pt>
                <c:pt idx="629">
                  <c:v>448.17599999999999</c:v>
                </c:pt>
                <c:pt idx="630">
                  <c:v>449.17599999999999</c:v>
                </c:pt>
                <c:pt idx="631">
                  <c:v>450.17600000000004</c:v>
                </c:pt>
                <c:pt idx="632">
                  <c:v>451.17599999999999</c:v>
                </c:pt>
                <c:pt idx="633">
                  <c:v>452.17599999999999</c:v>
                </c:pt>
                <c:pt idx="634">
                  <c:v>453.17599999999999</c:v>
                </c:pt>
                <c:pt idx="635">
                  <c:v>454.17599999999999</c:v>
                </c:pt>
                <c:pt idx="636">
                  <c:v>455.17600000000004</c:v>
                </c:pt>
                <c:pt idx="637">
                  <c:v>456.17599999999999</c:v>
                </c:pt>
                <c:pt idx="638">
                  <c:v>457.17600000000004</c:v>
                </c:pt>
                <c:pt idx="639">
                  <c:v>458.17599999999999</c:v>
                </c:pt>
                <c:pt idx="640">
                  <c:v>459.17599999999999</c:v>
                </c:pt>
                <c:pt idx="641">
                  <c:v>460.17599999999999</c:v>
                </c:pt>
                <c:pt idx="642">
                  <c:v>461.17599999999999</c:v>
                </c:pt>
                <c:pt idx="643">
                  <c:v>462.17600000000004</c:v>
                </c:pt>
                <c:pt idx="644">
                  <c:v>463.17599999999999</c:v>
                </c:pt>
                <c:pt idx="645">
                  <c:v>464.17599999999999</c:v>
                </c:pt>
                <c:pt idx="646">
                  <c:v>465.17599999999999</c:v>
                </c:pt>
                <c:pt idx="647">
                  <c:v>466.17599999999999</c:v>
                </c:pt>
                <c:pt idx="648">
                  <c:v>467.17599999999999</c:v>
                </c:pt>
                <c:pt idx="649">
                  <c:v>468.17599999999999</c:v>
                </c:pt>
                <c:pt idx="650">
                  <c:v>469.17600000000004</c:v>
                </c:pt>
                <c:pt idx="651">
                  <c:v>470.17599999999999</c:v>
                </c:pt>
                <c:pt idx="652">
                  <c:v>471.17599999999999</c:v>
                </c:pt>
                <c:pt idx="653">
                  <c:v>472.17599999999999</c:v>
                </c:pt>
                <c:pt idx="654">
                  <c:v>473.17599999999999</c:v>
                </c:pt>
                <c:pt idx="655">
                  <c:v>474.17600000000004</c:v>
                </c:pt>
                <c:pt idx="656">
                  <c:v>475.17599999999999</c:v>
                </c:pt>
                <c:pt idx="657">
                  <c:v>476.17599999999999</c:v>
                </c:pt>
                <c:pt idx="658">
                  <c:v>477.17600000000004</c:v>
                </c:pt>
                <c:pt idx="659">
                  <c:v>478.17599999999999</c:v>
                </c:pt>
                <c:pt idx="660">
                  <c:v>479.17599999999999</c:v>
                </c:pt>
                <c:pt idx="661">
                  <c:v>480.17600000000004</c:v>
                </c:pt>
                <c:pt idx="662">
                  <c:v>481.17600000000004</c:v>
                </c:pt>
                <c:pt idx="663">
                  <c:v>482.17599999999999</c:v>
                </c:pt>
                <c:pt idx="664">
                  <c:v>483.17599999999993</c:v>
                </c:pt>
                <c:pt idx="665">
                  <c:v>484.17600000000004</c:v>
                </c:pt>
                <c:pt idx="666">
                  <c:v>485.17599999999999</c:v>
                </c:pt>
                <c:pt idx="667">
                  <c:v>486.17599999999999</c:v>
                </c:pt>
                <c:pt idx="668">
                  <c:v>487.17600000000004</c:v>
                </c:pt>
                <c:pt idx="669">
                  <c:v>488.17600000000004</c:v>
                </c:pt>
                <c:pt idx="670">
                  <c:v>489.17599999999999</c:v>
                </c:pt>
                <c:pt idx="671">
                  <c:v>490.17599999999993</c:v>
                </c:pt>
                <c:pt idx="672">
                  <c:v>491.17600000000004</c:v>
                </c:pt>
                <c:pt idx="673">
                  <c:v>492.17599999999999</c:v>
                </c:pt>
                <c:pt idx="674">
                  <c:v>493.17599999999999</c:v>
                </c:pt>
                <c:pt idx="675">
                  <c:v>494.17600000000004</c:v>
                </c:pt>
                <c:pt idx="676">
                  <c:v>495.17599999999999</c:v>
                </c:pt>
                <c:pt idx="677">
                  <c:v>496.17599999999999</c:v>
                </c:pt>
                <c:pt idx="678">
                  <c:v>497.17599999999993</c:v>
                </c:pt>
                <c:pt idx="679">
                  <c:v>498.17600000000004</c:v>
                </c:pt>
                <c:pt idx="680">
                  <c:v>499.17599999999999</c:v>
                </c:pt>
                <c:pt idx="681">
                  <c:v>500.17599999999999</c:v>
                </c:pt>
                <c:pt idx="682">
                  <c:v>501.17600000000004</c:v>
                </c:pt>
                <c:pt idx="683">
                  <c:v>502.17599999999999</c:v>
                </c:pt>
                <c:pt idx="684">
                  <c:v>503.17599999999999</c:v>
                </c:pt>
                <c:pt idx="685">
                  <c:v>504.17599999999993</c:v>
                </c:pt>
                <c:pt idx="686">
                  <c:v>505.17600000000004</c:v>
                </c:pt>
                <c:pt idx="687">
                  <c:v>506.17599999999999</c:v>
                </c:pt>
                <c:pt idx="688">
                  <c:v>507.17599999999999</c:v>
                </c:pt>
                <c:pt idx="689">
                  <c:v>508.17500000000001</c:v>
                </c:pt>
                <c:pt idx="690">
                  <c:v>509.17499999999995</c:v>
                </c:pt>
                <c:pt idx="691">
                  <c:v>510.17499999999995</c:v>
                </c:pt>
                <c:pt idx="692">
                  <c:v>511.17500000000001</c:v>
                </c:pt>
                <c:pt idx="693">
                  <c:v>512.17499999999995</c:v>
                </c:pt>
                <c:pt idx="694">
                  <c:v>513.17499999999995</c:v>
                </c:pt>
                <c:pt idx="695">
                  <c:v>514.17500000000007</c:v>
                </c:pt>
                <c:pt idx="696">
                  <c:v>515.17499999999995</c:v>
                </c:pt>
                <c:pt idx="697">
                  <c:v>516.17499999999995</c:v>
                </c:pt>
                <c:pt idx="698">
                  <c:v>517.17500000000007</c:v>
                </c:pt>
                <c:pt idx="699">
                  <c:v>518.17500000000007</c:v>
                </c:pt>
                <c:pt idx="700">
                  <c:v>519.17499999999995</c:v>
                </c:pt>
                <c:pt idx="701">
                  <c:v>520.17499999999995</c:v>
                </c:pt>
                <c:pt idx="702">
                  <c:v>521.17500000000007</c:v>
                </c:pt>
                <c:pt idx="703">
                  <c:v>522.17499999999995</c:v>
                </c:pt>
                <c:pt idx="704">
                  <c:v>523.17499999999995</c:v>
                </c:pt>
                <c:pt idx="705">
                  <c:v>524.17500000000007</c:v>
                </c:pt>
                <c:pt idx="706">
                  <c:v>525.17500000000007</c:v>
                </c:pt>
                <c:pt idx="707">
                  <c:v>526.17499999999995</c:v>
                </c:pt>
                <c:pt idx="708">
                  <c:v>527.17499999999995</c:v>
                </c:pt>
                <c:pt idx="709">
                  <c:v>528.17500000000007</c:v>
                </c:pt>
                <c:pt idx="710">
                  <c:v>529.17499999999995</c:v>
                </c:pt>
                <c:pt idx="711">
                  <c:v>530.17499999999995</c:v>
                </c:pt>
                <c:pt idx="712">
                  <c:v>531.17500000000007</c:v>
                </c:pt>
                <c:pt idx="713">
                  <c:v>532.17500000000007</c:v>
                </c:pt>
                <c:pt idx="714">
                  <c:v>533.17499999999995</c:v>
                </c:pt>
                <c:pt idx="715">
                  <c:v>534.17499999999995</c:v>
                </c:pt>
                <c:pt idx="716">
                  <c:v>535.17500000000007</c:v>
                </c:pt>
                <c:pt idx="717">
                  <c:v>536.17499999999995</c:v>
                </c:pt>
                <c:pt idx="718">
                  <c:v>537.17499999999995</c:v>
                </c:pt>
                <c:pt idx="719">
                  <c:v>538.17500000000007</c:v>
                </c:pt>
                <c:pt idx="720">
                  <c:v>539.17499999999995</c:v>
                </c:pt>
                <c:pt idx="721">
                  <c:v>540.17499999999995</c:v>
                </c:pt>
                <c:pt idx="722">
                  <c:v>541.17499999999995</c:v>
                </c:pt>
                <c:pt idx="723">
                  <c:v>542.17500000000007</c:v>
                </c:pt>
                <c:pt idx="724">
                  <c:v>543.17499999999995</c:v>
                </c:pt>
                <c:pt idx="725">
                  <c:v>544.17499999999995</c:v>
                </c:pt>
                <c:pt idx="726">
                  <c:v>545.17500000000007</c:v>
                </c:pt>
                <c:pt idx="727">
                  <c:v>546.17499999999995</c:v>
                </c:pt>
                <c:pt idx="728">
                  <c:v>547.17499999999995</c:v>
                </c:pt>
                <c:pt idx="729">
                  <c:v>548.17500000000007</c:v>
                </c:pt>
                <c:pt idx="730">
                  <c:v>549.17500000000007</c:v>
                </c:pt>
                <c:pt idx="731">
                  <c:v>550.17499999999995</c:v>
                </c:pt>
                <c:pt idx="732">
                  <c:v>551.17499999999995</c:v>
                </c:pt>
                <c:pt idx="733">
                  <c:v>552.17500000000007</c:v>
                </c:pt>
                <c:pt idx="734">
                  <c:v>553.17499999999995</c:v>
                </c:pt>
                <c:pt idx="735">
                  <c:v>554.17499999999995</c:v>
                </c:pt>
                <c:pt idx="736">
                  <c:v>555.17500000000007</c:v>
                </c:pt>
                <c:pt idx="737">
                  <c:v>556.17500000000007</c:v>
                </c:pt>
                <c:pt idx="738">
                  <c:v>557.17499999999995</c:v>
                </c:pt>
                <c:pt idx="739">
                  <c:v>558.17499999999995</c:v>
                </c:pt>
                <c:pt idx="740">
                  <c:v>559.17500000000007</c:v>
                </c:pt>
                <c:pt idx="741">
                  <c:v>560.17499999999995</c:v>
                </c:pt>
                <c:pt idx="742">
                  <c:v>561.17499999999995</c:v>
                </c:pt>
                <c:pt idx="743">
                  <c:v>562.17500000000007</c:v>
                </c:pt>
                <c:pt idx="744">
                  <c:v>563.17500000000007</c:v>
                </c:pt>
                <c:pt idx="745">
                  <c:v>564.17499999999995</c:v>
                </c:pt>
                <c:pt idx="746">
                  <c:v>565.17499999999995</c:v>
                </c:pt>
                <c:pt idx="747">
                  <c:v>566.17500000000007</c:v>
                </c:pt>
                <c:pt idx="748">
                  <c:v>567.17499999999995</c:v>
                </c:pt>
                <c:pt idx="749">
                  <c:v>568.17499999999995</c:v>
                </c:pt>
                <c:pt idx="750">
                  <c:v>569.17500000000007</c:v>
                </c:pt>
                <c:pt idx="751">
                  <c:v>570.17499999999995</c:v>
                </c:pt>
                <c:pt idx="752">
                  <c:v>571.17499999999995</c:v>
                </c:pt>
                <c:pt idx="753">
                  <c:v>572.17500000000007</c:v>
                </c:pt>
                <c:pt idx="754">
                  <c:v>573.17500000000007</c:v>
                </c:pt>
                <c:pt idx="755">
                  <c:v>574.17499999999995</c:v>
                </c:pt>
                <c:pt idx="756">
                  <c:v>575.17499999999995</c:v>
                </c:pt>
                <c:pt idx="757">
                  <c:v>576.17500000000007</c:v>
                </c:pt>
                <c:pt idx="758">
                  <c:v>577.17499999999995</c:v>
                </c:pt>
                <c:pt idx="759">
                  <c:v>578.17499999999995</c:v>
                </c:pt>
                <c:pt idx="760">
                  <c:v>579.17500000000007</c:v>
                </c:pt>
                <c:pt idx="761">
                  <c:v>580.17500000000007</c:v>
                </c:pt>
                <c:pt idx="762">
                  <c:v>581.17499999999995</c:v>
                </c:pt>
                <c:pt idx="763">
                  <c:v>582.17499999999995</c:v>
                </c:pt>
                <c:pt idx="764">
                  <c:v>583.17500000000007</c:v>
                </c:pt>
                <c:pt idx="765">
                  <c:v>584.17499999999995</c:v>
                </c:pt>
                <c:pt idx="766">
                  <c:v>585.17499999999995</c:v>
                </c:pt>
                <c:pt idx="767">
                  <c:v>586.17500000000007</c:v>
                </c:pt>
                <c:pt idx="768">
                  <c:v>587.17500000000007</c:v>
                </c:pt>
                <c:pt idx="769">
                  <c:v>588.17499999999995</c:v>
                </c:pt>
                <c:pt idx="770">
                  <c:v>589.17499999999995</c:v>
                </c:pt>
                <c:pt idx="771">
                  <c:v>590.17500000000007</c:v>
                </c:pt>
                <c:pt idx="772">
                  <c:v>591.17499999999995</c:v>
                </c:pt>
                <c:pt idx="773">
                  <c:v>592.17499999999995</c:v>
                </c:pt>
                <c:pt idx="774">
                  <c:v>593.17500000000007</c:v>
                </c:pt>
                <c:pt idx="775">
                  <c:v>594.17500000000007</c:v>
                </c:pt>
                <c:pt idx="776">
                  <c:v>595.17499999999995</c:v>
                </c:pt>
                <c:pt idx="777">
                  <c:v>596.17499999999995</c:v>
                </c:pt>
                <c:pt idx="778">
                  <c:v>597.17500000000007</c:v>
                </c:pt>
                <c:pt idx="779">
                  <c:v>598.17499999999995</c:v>
                </c:pt>
                <c:pt idx="780">
                  <c:v>599.17499999999995</c:v>
                </c:pt>
                <c:pt idx="781">
                  <c:v>600.17500000000007</c:v>
                </c:pt>
                <c:pt idx="782">
                  <c:v>601.17499999999995</c:v>
                </c:pt>
                <c:pt idx="783">
                  <c:v>602.17399999999998</c:v>
                </c:pt>
                <c:pt idx="784">
                  <c:v>603.17399999999998</c:v>
                </c:pt>
                <c:pt idx="785">
                  <c:v>604.17399999999998</c:v>
                </c:pt>
                <c:pt idx="786">
                  <c:v>605.17399999999998</c:v>
                </c:pt>
                <c:pt idx="787">
                  <c:v>606.17400000000009</c:v>
                </c:pt>
                <c:pt idx="788">
                  <c:v>607.17399999999998</c:v>
                </c:pt>
                <c:pt idx="789">
                  <c:v>608.17399999999998</c:v>
                </c:pt>
                <c:pt idx="790">
                  <c:v>609.17400000000009</c:v>
                </c:pt>
                <c:pt idx="791">
                  <c:v>610.17399999999998</c:v>
                </c:pt>
                <c:pt idx="792">
                  <c:v>611.17399999999998</c:v>
                </c:pt>
                <c:pt idx="793">
                  <c:v>612.17399999999998</c:v>
                </c:pt>
                <c:pt idx="794">
                  <c:v>613.17400000000009</c:v>
                </c:pt>
                <c:pt idx="795">
                  <c:v>614.17399999999998</c:v>
                </c:pt>
                <c:pt idx="796">
                  <c:v>615.17399999999998</c:v>
                </c:pt>
                <c:pt idx="797">
                  <c:v>616.17400000000009</c:v>
                </c:pt>
                <c:pt idx="798">
                  <c:v>617.17399999999998</c:v>
                </c:pt>
                <c:pt idx="799">
                  <c:v>618.17399999999998</c:v>
                </c:pt>
                <c:pt idx="800">
                  <c:v>619.17399999999998</c:v>
                </c:pt>
                <c:pt idx="801">
                  <c:v>620.17399999999998</c:v>
                </c:pt>
                <c:pt idx="802">
                  <c:v>621.17399999999998</c:v>
                </c:pt>
                <c:pt idx="803">
                  <c:v>622.17399999999998</c:v>
                </c:pt>
                <c:pt idx="804">
                  <c:v>623.17400000000009</c:v>
                </c:pt>
                <c:pt idx="805">
                  <c:v>624.17399999999998</c:v>
                </c:pt>
                <c:pt idx="806">
                  <c:v>625.17399999999998</c:v>
                </c:pt>
                <c:pt idx="807">
                  <c:v>626.17399999999998</c:v>
                </c:pt>
                <c:pt idx="808">
                  <c:v>627.17399999999998</c:v>
                </c:pt>
                <c:pt idx="809">
                  <c:v>628.17399999999998</c:v>
                </c:pt>
                <c:pt idx="810">
                  <c:v>629.17399999999998</c:v>
                </c:pt>
                <c:pt idx="811">
                  <c:v>630.17400000000009</c:v>
                </c:pt>
                <c:pt idx="812">
                  <c:v>631.17399999999998</c:v>
                </c:pt>
                <c:pt idx="813">
                  <c:v>632.17399999999998</c:v>
                </c:pt>
                <c:pt idx="814">
                  <c:v>633.17399999999998</c:v>
                </c:pt>
                <c:pt idx="815">
                  <c:v>634.17399999999998</c:v>
                </c:pt>
                <c:pt idx="816">
                  <c:v>635.17399999999998</c:v>
                </c:pt>
                <c:pt idx="817">
                  <c:v>636.17399999999998</c:v>
                </c:pt>
                <c:pt idx="818">
                  <c:v>637.17400000000009</c:v>
                </c:pt>
                <c:pt idx="819">
                  <c:v>638.17399999999998</c:v>
                </c:pt>
                <c:pt idx="820">
                  <c:v>639.17399999999998</c:v>
                </c:pt>
                <c:pt idx="821">
                  <c:v>640.17400000000009</c:v>
                </c:pt>
                <c:pt idx="822">
                  <c:v>641.17399999999998</c:v>
                </c:pt>
                <c:pt idx="823">
                  <c:v>642.17399999999998</c:v>
                </c:pt>
                <c:pt idx="824">
                  <c:v>643.17399999999998</c:v>
                </c:pt>
                <c:pt idx="825">
                  <c:v>644.17399999999998</c:v>
                </c:pt>
                <c:pt idx="826">
                  <c:v>645.17399999999998</c:v>
                </c:pt>
                <c:pt idx="827">
                  <c:v>646.17399999999998</c:v>
                </c:pt>
                <c:pt idx="828">
                  <c:v>647.17400000000009</c:v>
                </c:pt>
                <c:pt idx="829">
                  <c:v>648.17399999999998</c:v>
                </c:pt>
                <c:pt idx="830">
                  <c:v>649.17399999999998</c:v>
                </c:pt>
                <c:pt idx="831">
                  <c:v>650.17399999999998</c:v>
                </c:pt>
                <c:pt idx="832">
                  <c:v>651.17399999999998</c:v>
                </c:pt>
                <c:pt idx="833">
                  <c:v>652.17399999999998</c:v>
                </c:pt>
                <c:pt idx="834">
                  <c:v>653.17399999999998</c:v>
                </c:pt>
                <c:pt idx="835">
                  <c:v>654.17400000000009</c:v>
                </c:pt>
                <c:pt idx="836">
                  <c:v>655.17399999999998</c:v>
                </c:pt>
                <c:pt idx="837">
                  <c:v>656.17399999999998</c:v>
                </c:pt>
                <c:pt idx="838">
                  <c:v>657.17399999999998</c:v>
                </c:pt>
                <c:pt idx="839">
                  <c:v>658.17399999999998</c:v>
                </c:pt>
                <c:pt idx="840">
                  <c:v>659.17399999999998</c:v>
                </c:pt>
                <c:pt idx="841">
                  <c:v>660.17399999999998</c:v>
                </c:pt>
                <c:pt idx="842">
                  <c:v>661.17400000000009</c:v>
                </c:pt>
                <c:pt idx="843">
                  <c:v>662.17399999999998</c:v>
                </c:pt>
                <c:pt idx="844">
                  <c:v>663.17399999999998</c:v>
                </c:pt>
                <c:pt idx="845">
                  <c:v>664.17399999999998</c:v>
                </c:pt>
                <c:pt idx="846">
                  <c:v>665.17399999999998</c:v>
                </c:pt>
                <c:pt idx="847">
                  <c:v>666.17399999999998</c:v>
                </c:pt>
                <c:pt idx="848">
                  <c:v>667.17399999999998</c:v>
                </c:pt>
                <c:pt idx="849">
                  <c:v>668.17400000000009</c:v>
                </c:pt>
                <c:pt idx="850">
                  <c:v>669.17399999999998</c:v>
                </c:pt>
                <c:pt idx="851">
                  <c:v>670.17399999999998</c:v>
                </c:pt>
                <c:pt idx="852">
                  <c:v>671.17400000000009</c:v>
                </c:pt>
                <c:pt idx="853">
                  <c:v>672.17399999999998</c:v>
                </c:pt>
                <c:pt idx="854">
                  <c:v>673.17399999999998</c:v>
                </c:pt>
                <c:pt idx="855">
                  <c:v>674.17399999999998</c:v>
                </c:pt>
                <c:pt idx="856">
                  <c:v>675.17399999999998</c:v>
                </c:pt>
                <c:pt idx="857">
                  <c:v>676.17399999999998</c:v>
                </c:pt>
                <c:pt idx="858">
                  <c:v>677.17399999999998</c:v>
                </c:pt>
                <c:pt idx="859">
                  <c:v>678.17400000000009</c:v>
                </c:pt>
                <c:pt idx="860">
                  <c:v>679.17399999999998</c:v>
                </c:pt>
                <c:pt idx="861">
                  <c:v>680.17399999999998</c:v>
                </c:pt>
                <c:pt idx="862">
                  <c:v>681.17399999999998</c:v>
                </c:pt>
                <c:pt idx="863">
                  <c:v>682.17399999999998</c:v>
                </c:pt>
                <c:pt idx="864">
                  <c:v>683.17399999999998</c:v>
                </c:pt>
                <c:pt idx="865">
                  <c:v>684.17399999999998</c:v>
                </c:pt>
                <c:pt idx="866">
                  <c:v>685.17400000000009</c:v>
                </c:pt>
                <c:pt idx="867">
                  <c:v>686.17399999999998</c:v>
                </c:pt>
                <c:pt idx="868">
                  <c:v>687.17399999999998</c:v>
                </c:pt>
                <c:pt idx="869">
                  <c:v>688.17399999999998</c:v>
                </c:pt>
                <c:pt idx="870">
                  <c:v>689.17399999999998</c:v>
                </c:pt>
                <c:pt idx="871">
                  <c:v>690.17399999999998</c:v>
                </c:pt>
                <c:pt idx="872">
                  <c:v>691.17399999999998</c:v>
                </c:pt>
                <c:pt idx="873">
                  <c:v>692.17400000000009</c:v>
                </c:pt>
                <c:pt idx="874">
                  <c:v>693.17399999999998</c:v>
                </c:pt>
                <c:pt idx="875">
                  <c:v>694.17399999999998</c:v>
                </c:pt>
                <c:pt idx="876">
                  <c:v>695.17399999999998</c:v>
                </c:pt>
                <c:pt idx="877">
                  <c:v>696.17399999999998</c:v>
                </c:pt>
                <c:pt idx="878">
                  <c:v>697.173</c:v>
                </c:pt>
                <c:pt idx="879">
                  <c:v>698.173</c:v>
                </c:pt>
                <c:pt idx="880">
                  <c:v>699.173</c:v>
                </c:pt>
                <c:pt idx="881">
                  <c:v>700.173</c:v>
                </c:pt>
                <c:pt idx="882">
                  <c:v>701.173</c:v>
                </c:pt>
                <c:pt idx="883">
                  <c:v>702.173</c:v>
                </c:pt>
                <c:pt idx="884">
                  <c:v>703.173</c:v>
                </c:pt>
                <c:pt idx="885">
                  <c:v>704.173</c:v>
                </c:pt>
                <c:pt idx="886">
                  <c:v>705.173</c:v>
                </c:pt>
                <c:pt idx="887">
                  <c:v>706.173</c:v>
                </c:pt>
                <c:pt idx="888">
                  <c:v>707.173</c:v>
                </c:pt>
                <c:pt idx="889">
                  <c:v>708.173</c:v>
                </c:pt>
                <c:pt idx="890">
                  <c:v>709.173</c:v>
                </c:pt>
                <c:pt idx="891">
                  <c:v>710.173</c:v>
                </c:pt>
                <c:pt idx="892">
                  <c:v>711.173</c:v>
                </c:pt>
                <c:pt idx="893">
                  <c:v>712.173</c:v>
                </c:pt>
                <c:pt idx="894">
                  <c:v>713.173</c:v>
                </c:pt>
                <c:pt idx="895">
                  <c:v>714.173</c:v>
                </c:pt>
                <c:pt idx="896">
                  <c:v>715.173</c:v>
                </c:pt>
                <c:pt idx="897">
                  <c:v>716.173</c:v>
                </c:pt>
                <c:pt idx="898">
                  <c:v>717.173</c:v>
                </c:pt>
                <c:pt idx="899">
                  <c:v>718.173</c:v>
                </c:pt>
                <c:pt idx="900">
                  <c:v>719.173</c:v>
                </c:pt>
                <c:pt idx="901">
                  <c:v>720.173</c:v>
                </c:pt>
                <c:pt idx="902">
                  <c:v>721.173</c:v>
                </c:pt>
                <c:pt idx="903">
                  <c:v>722.173</c:v>
                </c:pt>
                <c:pt idx="904">
                  <c:v>723.173</c:v>
                </c:pt>
                <c:pt idx="905">
                  <c:v>724.173</c:v>
                </c:pt>
                <c:pt idx="906">
                  <c:v>725.173</c:v>
                </c:pt>
                <c:pt idx="907">
                  <c:v>726.173</c:v>
                </c:pt>
                <c:pt idx="908">
                  <c:v>727.173</c:v>
                </c:pt>
                <c:pt idx="909">
                  <c:v>728.173</c:v>
                </c:pt>
                <c:pt idx="910">
                  <c:v>729.173</c:v>
                </c:pt>
                <c:pt idx="911">
                  <c:v>730.173</c:v>
                </c:pt>
                <c:pt idx="912">
                  <c:v>731.173</c:v>
                </c:pt>
                <c:pt idx="913">
                  <c:v>732.173</c:v>
                </c:pt>
                <c:pt idx="914">
                  <c:v>733.173</c:v>
                </c:pt>
                <c:pt idx="915">
                  <c:v>734.173</c:v>
                </c:pt>
                <c:pt idx="916">
                  <c:v>735.173</c:v>
                </c:pt>
                <c:pt idx="917">
                  <c:v>736.173</c:v>
                </c:pt>
                <c:pt idx="918">
                  <c:v>737.173</c:v>
                </c:pt>
                <c:pt idx="919">
                  <c:v>738.173</c:v>
                </c:pt>
                <c:pt idx="920">
                  <c:v>739.173</c:v>
                </c:pt>
                <c:pt idx="921">
                  <c:v>740.173</c:v>
                </c:pt>
                <c:pt idx="922">
                  <c:v>741.173</c:v>
                </c:pt>
                <c:pt idx="923">
                  <c:v>742.173</c:v>
                </c:pt>
                <c:pt idx="924">
                  <c:v>743.173</c:v>
                </c:pt>
                <c:pt idx="925">
                  <c:v>744.173</c:v>
                </c:pt>
                <c:pt idx="926">
                  <c:v>745.173</c:v>
                </c:pt>
                <c:pt idx="927">
                  <c:v>746.173</c:v>
                </c:pt>
                <c:pt idx="928">
                  <c:v>747.173</c:v>
                </c:pt>
                <c:pt idx="929">
                  <c:v>748.173</c:v>
                </c:pt>
                <c:pt idx="930">
                  <c:v>749.173</c:v>
                </c:pt>
                <c:pt idx="931">
                  <c:v>750.173</c:v>
                </c:pt>
                <c:pt idx="932">
                  <c:v>751.173</c:v>
                </c:pt>
                <c:pt idx="933">
                  <c:v>752.173</c:v>
                </c:pt>
                <c:pt idx="934">
                  <c:v>753.173</c:v>
                </c:pt>
                <c:pt idx="935">
                  <c:v>754.173</c:v>
                </c:pt>
                <c:pt idx="936">
                  <c:v>755.173</c:v>
                </c:pt>
                <c:pt idx="937">
                  <c:v>756.173</c:v>
                </c:pt>
                <c:pt idx="938">
                  <c:v>757.173</c:v>
                </c:pt>
                <c:pt idx="939">
                  <c:v>758.173</c:v>
                </c:pt>
                <c:pt idx="940">
                  <c:v>759.173</c:v>
                </c:pt>
                <c:pt idx="941">
                  <c:v>760.173</c:v>
                </c:pt>
                <c:pt idx="942">
                  <c:v>761.173</c:v>
                </c:pt>
                <c:pt idx="943">
                  <c:v>762.173</c:v>
                </c:pt>
                <c:pt idx="944">
                  <c:v>763.173</c:v>
                </c:pt>
                <c:pt idx="945">
                  <c:v>764.173</c:v>
                </c:pt>
                <c:pt idx="946">
                  <c:v>765.173</c:v>
                </c:pt>
                <c:pt idx="947">
                  <c:v>766.173</c:v>
                </c:pt>
                <c:pt idx="948">
                  <c:v>767.173</c:v>
                </c:pt>
                <c:pt idx="949">
                  <c:v>768.173</c:v>
                </c:pt>
                <c:pt idx="950">
                  <c:v>769.173</c:v>
                </c:pt>
                <c:pt idx="951">
                  <c:v>770.173</c:v>
                </c:pt>
                <c:pt idx="952">
                  <c:v>771.173</c:v>
                </c:pt>
                <c:pt idx="953">
                  <c:v>772.173</c:v>
                </c:pt>
                <c:pt idx="954">
                  <c:v>773.173</c:v>
                </c:pt>
                <c:pt idx="955">
                  <c:v>774.173</c:v>
                </c:pt>
                <c:pt idx="956">
                  <c:v>775.173</c:v>
                </c:pt>
                <c:pt idx="957">
                  <c:v>776.173</c:v>
                </c:pt>
                <c:pt idx="958">
                  <c:v>777.173</c:v>
                </c:pt>
                <c:pt idx="959">
                  <c:v>778.173</c:v>
                </c:pt>
                <c:pt idx="960">
                  <c:v>779.173</c:v>
                </c:pt>
                <c:pt idx="961">
                  <c:v>780.173</c:v>
                </c:pt>
                <c:pt idx="962">
                  <c:v>781.173</c:v>
                </c:pt>
                <c:pt idx="963">
                  <c:v>782.173</c:v>
                </c:pt>
                <c:pt idx="964">
                  <c:v>783.173</c:v>
                </c:pt>
                <c:pt idx="965">
                  <c:v>784.173</c:v>
                </c:pt>
                <c:pt idx="966">
                  <c:v>785.173</c:v>
                </c:pt>
                <c:pt idx="967">
                  <c:v>786.173</c:v>
                </c:pt>
                <c:pt idx="968">
                  <c:v>787.173</c:v>
                </c:pt>
                <c:pt idx="969">
                  <c:v>788.173</c:v>
                </c:pt>
                <c:pt idx="970">
                  <c:v>789.173</c:v>
                </c:pt>
                <c:pt idx="971">
                  <c:v>790.173</c:v>
                </c:pt>
                <c:pt idx="972">
                  <c:v>791.173</c:v>
                </c:pt>
                <c:pt idx="973">
                  <c:v>792.17200000000003</c:v>
                </c:pt>
                <c:pt idx="974">
                  <c:v>793.17199999999991</c:v>
                </c:pt>
                <c:pt idx="975">
                  <c:v>794.17200000000003</c:v>
                </c:pt>
                <c:pt idx="976">
                  <c:v>795.17200000000003</c:v>
                </c:pt>
                <c:pt idx="977">
                  <c:v>796.17199999999991</c:v>
                </c:pt>
                <c:pt idx="978">
                  <c:v>797.17200000000003</c:v>
                </c:pt>
                <c:pt idx="979">
                  <c:v>798.17200000000003</c:v>
                </c:pt>
                <c:pt idx="980">
                  <c:v>799.17200000000003</c:v>
                </c:pt>
                <c:pt idx="981">
                  <c:v>800.17200000000003</c:v>
                </c:pt>
                <c:pt idx="982">
                  <c:v>801.17200000000003</c:v>
                </c:pt>
                <c:pt idx="983">
                  <c:v>802.17200000000003</c:v>
                </c:pt>
                <c:pt idx="984">
                  <c:v>803.17199999999991</c:v>
                </c:pt>
                <c:pt idx="985">
                  <c:v>804.17200000000003</c:v>
                </c:pt>
                <c:pt idx="986">
                  <c:v>805.17200000000003</c:v>
                </c:pt>
                <c:pt idx="987">
                  <c:v>806.17200000000003</c:v>
                </c:pt>
                <c:pt idx="988">
                  <c:v>807.17200000000003</c:v>
                </c:pt>
                <c:pt idx="989">
                  <c:v>808.17200000000003</c:v>
                </c:pt>
                <c:pt idx="990">
                  <c:v>809.17200000000003</c:v>
                </c:pt>
                <c:pt idx="991">
                  <c:v>810.17199999999991</c:v>
                </c:pt>
                <c:pt idx="992">
                  <c:v>811.17200000000003</c:v>
                </c:pt>
                <c:pt idx="993">
                  <c:v>812.17200000000003</c:v>
                </c:pt>
                <c:pt idx="994">
                  <c:v>813.17200000000003</c:v>
                </c:pt>
                <c:pt idx="995">
                  <c:v>814.17200000000003</c:v>
                </c:pt>
                <c:pt idx="996">
                  <c:v>815.17200000000003</c:v>
                </c:pt>
                <c:pt idx="997">
                  <c:v>816.17200000000003</c:v>
                </c:pt>
                <c:pt idx="998">
                  <c:v>817.17199999999991</c:v>
                </c:pt>
              </c:numCache>
            </c:numRef>
          </c:xVal>
          <c:yVal>
            <c:numRef>
              <c:f>'Voltage Wfms Data'!$G$5:$G$1003</c:f>
              <c:numCache>
                <c:formatCode>General</c:formatCode>
                <c:ptCount val="999"/>
                <c:pt idx="0">
                  <c:v>-0.43518839999999998</c:v>
                </c:pt>
                <c:pt idx="1">
                  <c:v>-0.4030262</c:v>
                </c:pt>
                <c:pt idx="2">
                  <c:v>-0.70439209999999997</c:v>
                </c:pt>
                <c:pt idx="3">
                  <c:v>-0.65975459999999997</c:v>
                </c:pt>
                <c:pt idx="4">
                  <c:v>0.17030100000000001</c:v>
                </c:pt>
                <c:pt idx="5">
                  <c:v>0.82551569999999996</c:v>
                </c:pt>
                <c:pt idx="6">
                  <c:v>0.37911450000000002</c:v>
                </c:pt>
                <c:pt idx="7">
                  <c:v>-0.62601099999999998</c:v>
                </c:pt>
                <c:pt idx="8">
                  <c:v>-0.98578790000000005</c:v>
                </c:pt>
                <c:pt idx="9">
                  <c:v>-0.4187903</c:v>
                </c:pt>
                <c:pt idx="10">
                  <c:v>0.19505149999999999</c:v>
                </c:pt>
                <c:pt idx="11">
                  <c:v>0.2373537</c:v>
                </c:pt>
                <c:pt idx="12">
                  <c:v>0.57899659999999997</c:v>
                </c:pt>
                <c:pt idx="13">
                  <c:v>0.97346580000000005</c:v>
                </c:pt>
                <c:pt idx="14">
                  <c:v>0.20890929999999999</c:v>
                </c:pt>
                <c:pt idx="15">
                  <c:v>-0.44089240000000002</c:v>
                </c:pt>
                <c:pt idx="16">
                  <c:v>-3.1671079999999997E-2</c:v>
                </c:pt>
                <c:pt idx="17">
                  <c:v>0.51488809999999996</c:v>
                </c:pt>
                <c:pt idx="18">
                  <c:v>0.72496090000000002</c:v>
                </c:pt>
                <c:pt idx="19">
                  <c:v>0.64504799999999995</c:v>
                </c:pt>
                <c:pt idx="20">
                  <c:v>1.0160530000000001</c:v>
                </c:pt>
                <c:pt idx="21">
                  <c:v>1.37704</c:v>
                </c:pt>
                <c:pt idx="22">
                  <c:v>0.28092640000000002</c:v>
                </c:pt>
                <c:pt idx="23">
                  <c:v>-1.147181</c:v>
                </c:pt>
                <c:pt idx="24">
                  <c:v>-1.164299</c:v>
                </c:pt>
                <c:pt idx="25">
                  <c:v>0.1443168</c:v>
                </c:pt>
                <c:pt idx="26">
                  <c:v>1.533574</c:v>
                </c:pt>
                <c:pt idx="27">
                  <c:v>1.3532329999999999</c:v>
                </c:pt>
                <c:pt idx="28">
                  <c:v>0.14498520000000001</c:v>
                </c:pt>
                <c:pt idx="29">
                  <c:v>0.14307210000000001</c:v>
                </c:pt>
                <c:pt idx="30">
                  <c:v>0.76893409999999995</c:v>
                </c:pt>
                <c:pt idx="31">
                  <c:v>0.51448450000000001</c:v>
                </c:pt>
                <c:pt idx="32">
                  <c:v>0.42203649999999998</c:v>
                </c:pt>
                <c:pt idx="33">
                  <c:v>1.148501</c:v>
                </c:pt>
                <c:pt idx="34">
                  <c:v>1.2800450000000001</c:v>
                </c:pt>
                <c:pt idx="35">
                  <c:v>-0.28115319999999999</c:v>
                </c:pt>
                <c:pt idx="36">
                  <c:v>-2.0001039999999999</c:v>
                </c:pt>
                <c:pt idx="37">
                  <c:v>-1.761584</c:v>
                </c:pt>
                <c:pt idx="38">
                  <c:v>-0.24804370000000001</c:v>
                </c:pt>
                <c:pt idx="39">
                  <c:v>0.58374890000000001</c:v>
                </c:pt>
                <c:pt idx="40">
                  <c:v>0.38754820000000001</c:v>
                </c:pt>
                <c:pt idx="41">
                  <c:v>0.37750149999999999</c:v>
                </c:pt>
                <c:pt idx="42">
                  <c:v>1.0011680000000001</c:v>
                </c:pt>
                <c:pt idx="43">
                  <c:v>1.3290660000000001</c:v>
                </c:pt>
                <c:pt idx="44">
                  <c:v>0.71172500000000005</c:v>
                </c:pt>
                <c:pt idx="45">
                  <c:v>0.29353240000000003</c:v>
                </c:pt>
                <c:pt idx="46">
                  <c:v>0.89104050000000001</c:v>
                </c:pt>
                <c:pt idx="47">
                  <c:v>0.45767639999999998</c:v>
                </c:pt>
                <c:pt idx="48">
                  <c:v>-0.90198880000000003</c:v>
                </c:pt>
                <c:pt idx="49">
                  <c:v>-0.81752539999999996</c:v>
                </c:pt>
                <c:pt idx="50">
                  <c:v>-0.52201949999999997</c:v>
                </c:pt>
                <c:pt idx="51">
                  <c:v>-0.80378320000000003</c:v>
                </c:pt>
                <c:pt idx="52">
                  <c:v>-0.26027670000000003</c:v>
                </c:pt>
                <c:pt idx="53">
                  <c:v>-5.9829640000000003E-2</c:v>
                </c:pt>
                <c:pt idx="54">
                  <c:v>-1.1339699999999999</c:v>
                </c:pt>
                <c:pt idx="55">
                  <c:v>-1.8634269999999999</c:v>
                </c:pt>
                <c:pt idx="56">
                  <c:v>-1.1666049999999999</c:v>
                </c:pt>
                <c:pt idx="57">
                  <c:v>0.4830931</c:v>
                </c:pt>
                <c:pt idx="58">
                  <c:v>1.6818169999999999</c:v>
                </c:pt>
                <c:pt idx="59">
                  <c:v>1.284748</c:v>
                </c:pt>
                <c:pt idx="60">
                  <c:v>0.34907490000000002</c:v>
                </c:pt>
                <c:pt idx="61">
                  <c:v>0.50866310000000003</c:v>
                </c:pt>
                <c:pt idx="62">
                  <c:v>0.54326759999999996</c:v>
                </c:pt>
                <c:pt idx="63">
                  <c:v>-0.1153349</c:v>
                </c:pt>
                <c:pt idx="64">
                  <c:v>1.784852E-3</c:v>
                </c:pt>
                <c:pt idx="65">
                  <c:v>-1.366237E-2</c:v>
                </c:pt>
                <c:pt idx="66">
                  <c:v>-0.41176869999999999</c:v>
                </c:pt>
                <c:pt idx="67">
                  <c:v>0.62656009999999995</c:v>
                </c:pt>
                <c:pt idx="68">
                  <c:v>2.1324290000000001</c:v>
                </c:pt>
                <c:pt idx="69">
                  <c:v>2.4704579999999998</c:v>
                </c:pt>
                <c:pt idx="70">
                  <c:v>1.53607</c:v>
                </c:pt>
                <c:pt idx="71">
                  <c:v>-0.42934990000000001</c:v>
                </c:pt>
                <c:pt idx="72">
                  <c:v>-1.437905</c:v>
                </c:pt>
                <c:pt idx="73">
                  <c:v>-0.66841830000000002</c:v>
                </c:pt>
                <c:pt idx="74">
                  <c:v>-0.3911616</c:v>
                </c:pt>
                <c:pt idx="75">
                  <c:v>-1.2186680000000001</c:v>
                </c:pt>
                <c:pt idx="76">
                  <c:v>-1.521857</c:v>
                </c:pt>
                <c:pt idx="77">
                  <c:v>-0.53548320000000005</c:v>
                </c:pt>
                <c:pt idx="78">
                  <c:v>0.75944219999999996</c:v>
                </c:pt>
                <c:pt idx="79">
                  <c:v>0.25558239999999999</c:v>
                </c:pt>
                <c:pt idx="80">
                  <c:v>-1.6379950000000001</c:v>
                </c:pt>
                <c:pt idx="81">
                  <c:v>-1.947255</c:v>
                </c:pt>
                <c:pt idx="82">
                  <c:v>-0.67869690000000005</c:v>
                </c:pt>
                <c:pt idx="83">
                  <c:v>0.1056718</c:v>
                </c:pt>
                <c:pt idx="84">
                  <c:v>-0.246836</c:v>
                </c:pt>
                <c:pt idx="85">
                  <c:v>-0.99517279999999997</c:v>
                </c:pt>
                <c:pt idx="86">
                  <c:v>-0.60969510000000005</c:v>
                </c:pt>
                <c:pt idx="87">
                  <c:v>0.38476830000000001</c:v>
                </c:pt>
                <c:pt idx="88">
                  <c:v>0.3882352</c:v>
                </c:pt>
                <c:pt idx="89">
                  <c:v>0.13719999999999999</c:v>
                </c:pt>
                <c:pt idx="90">
                  <c:v>0.17945269999999999</c:v>
                </c:pt>
                <c:pt idx="91">
                  <c:v>-0.8377367</c:v>
                </c:pt>
                <c:pt idx="92">
                  <c:v>-2.3166280000000001</c:v>
                </c:pt>
                <c:pt idx="93">
                  <c:v>-1.5123150000000001</c:v>
                </c:pt>
                <c:pt idx="94">
                  <c:v>0.36483850000000001</c:v>
                </c:pt>
                <c:pt idx="95">
                  <c:v>-0.28721020000000003</c:v>
                </c:pt>
                <c:pt idx="96">
                  <c:v>-2.313097</c:v>
                </c:pt>
                <c:pt idx="97">
                  <c:v>-2.7319939999999998</c:v>
                </c:pt>
                <c:pt idx="98">
                  <c:v>-1.761158</c:v>
                </c:pt>
                <c:pt idx="99">
                  <c:v>-0.52182430000000002</c:v>
                </c:pt>
                <c:pt idx="100">
                  <c:v>0.1237737</c:v>
                </c:pt>
                <c:pt idx="101">
                  <c:v>-0.28734749999999998</c:v>
                </c:pt>
                <c:pt idx="102">
                  <c:v>-0.63568389999999997</c:v>
                </c:pt>
                <c:pt idx="103">
                  <c:v>-0.1755506</c:v>
                </c:pt>
                <c:pt idx="104">
                  <c:v>0.3857332</c:v>
                </c:pt>
                <c:pt idx="105">
                  <c:v>0.54797430000000003</c:v>
                </c:pt>
                <c:pt idx="106">
                  <c:v>0.50356259999999997</c:v>
                </c:pt>
                <c:pt idx="107">
                  <c:v>-9.3394720000000001E-2</c:v>
                </c:pt>
                <c:pt idx="108">
                  <c:v>-0.93954749999999998</c:v>
                </c:pt>
                <c:pt idx="109">
                  <c:v>-1.0088239999999999</c:v>
                </c:pt>
                <c:pt idx="110">
                  <c:v>-0.95707759999999997</c:v>
                </c:pt>
                <c:pt idx="111">
                  <c:v>-0.36915219999999999</c:v>
                </c:pt>
                <c:pt idx="112">
                  <c:v>1.551248</c:v>
                </c:pt>
                <c:pt idx="113">
                  <c:v>2.536727</c:v>
                </c:pt>
                <c:pt idx="114">
                  <c:v>1.757152</c:v>
                </c:pt>
                <c:pt idx="115">
                  <c:v>0.95597379999999998</c:v>
                </c:pt>
                <c:pt idx="116">
                  <c:v>0.5762832</c:v>
                </c:pt>
                <c:pt idx="117">
                  <c:v>0.30680960000000002</c:v>
                </c:pt>
                <c:pt idx="118">
                  <c:v>-0.32027280000000002</c:v>
                </c:pt>
                <c:pt idx="119">
                  <c:v>-1.4793069999999999</c:v>
                </c:pt>
                <c:pt idx="120">
                  <c:v>-1.594061</c:v>
                </c:pt>
                <c:pt idx="121">
                  <c:v>-0.50124060000000004</c:v>
                </c:pt>
                <c:pt idx="122">
                  <c:v>-0.4166878</c:v>
                </c:pt>
                <c:pt idx="123">
                  <c:v>-1.341812</c:v>
                </c:pt>
                <c:pt idx="124">
                  <c:v>-1.870331</c:v>
                </c:pt>
                <c:pt idx="125">
                  <c:v>-1.942428</c:v>
                </c:pt>
                <c:pt idx="126">
                  <c:v>-1.009503</c:v>
                </c:pt>
                <c:pt idx="127">
                  <c:v>0.78289260000000005</c:v>
                </c:pt>
                <c:pt idx="128">
                  <c:v>1.174226</c:v>
                </c:pt>
                <c:pt idx="129">
                  <c:v>0.28413850000000002</c:v>
                </c:pt>
                <c:pt idx="130">
                  <c:v>5.473095E-2</c:v>
                </c:pt>
                <c:pt idx="131">
                  <c:v>0.1233952</c:v>
                </c:pt>
                <c:pt idx="132">
                  <c:v>0.56593420000000005</c:v>
                </c:pt>
                <c:pt idx="133">
                  <c:v>1.5189710000000001</c:v>
                </c:pt>
                <c:pt idx="134">
                  <c:v>0.85837289999999999</c:v>
                </c:pt>
                <c:pt idx="135">
                  <c:v>-0.54132919999999995</c:v>
                </c:pt>
                <c:pt idx="136">
                  <c:v>0.59405819999999998</c:v>
                </c:pt>
                <c:pt idx="137">
                  <c:v>2.4764270000000002</c:v>
                </c:pt>
                <c:pt idx="138">
                  <c:v>1.723258</c:v>
                </c:pt>
                <c:pt idx="139">
                  <c:v>2.5794149999999998E-2</c:v>
                </c:pt>
                <c:pt idx="140">
                  <c:v>-1.147709E-3</c:v>
                </c:pt>
                <c:pt idx="141">
                  <c:v>0.96012310000000001</c:v>
                </c:pt>
                <c:pt idx="142">
                  <c:v>1.4391309999999999</c:v>
                </c:pt>
                <c:pt idx="143">
                  <c:v>1.0692790000000001</c:v>
                </c:pt>
                <c:pt idx="144">
                  <c:v>0.1231578</c:v>
                </c:pt>
                <c:pt idx="145">
                  <c:v>-0.4377086</c:v>
                </c:pt>
                <c:pt idx="146">
                  <c:v>-8.0962199999999998E-2</c:v>
                </c:pt>
                <c:pt idx="147">
                  <c:v>0.65674399999999999</c:v>
                </c:pt>
                <c:pt idx="148">
                  <c:v>1.135807</c:v>
                </c:pt>
                <c:pt idx="149">
                  <c:v>0.50270280000000001</c:v>
                </c:pt>
                <c:pt idx="150">
                  <c:v>-0.5079302</c:v>
                </c:pt>
                <c:pt idx="151">
                  <c:v>1.584079E-2</c:v>
                </c:pt>
                <c:pt idx="152">
                  <c:v>1.1513359999999999</c:v>
                </c:pt>
                <c:pt idx="153">
                  <c:v>1.0560149999999999</c:v>
                </c:pt>
                <c:pt idx="154">
                  <c:v>0.47959780000000002</c:v>
                </c:pt>
                <c:pt idx="155">
                  <c:v>-0.13973540000000001</c:v>
                </c:pt>
                <c:pt idx="156">
                  <c:v>-1.5530969999999999</c:v>
                </c:pt>
                <c:pt idx="157">
                  <c:v>-2.2207189999999999</c:v>
                </c:pt>
                <c:pt idx="158">
                  <c:v>-1.3614219999999999</c:v>
                </c:pt>
                <c:pt idx="159">
                  <c:v>-0.91268689999999997</c:v>
                </c:pt>
                <c:pt idx="160">
                  <c:v>-0.43833319999999998</c:v>
                </c:pt>
                <c:pt idx="161">
                  <c:v>0.97247830000000002</c:v>
                </c:pt>
                <c:pt idx="162">
                  <c:v>1.9000699999999999</c:v>
                </c:pt>
                <c:pt idx="163">
                  <c:v>2.0966610000000001</c:v>
                </c:pt>
                <c:pt idx="164">
                  <c:v>1.6316109999999999</c:v>
                </c:pt>
                <c:pt idx="165">
                  <c:v>-0.102593</c:v>
                </c:pt>
                <c:pt idx="166">
                  <c:v>-1.6368199999999999</c:v>
                </c:pt>
                <c:pt idx="167">
                  <c:v>-1.42804</c:v>
                </c:pt>
                <c:pt idx="168">
                  <c:v>-0.72354689999999999</c:v>
                </c:pt>
                <c:pt idx="169">
                  <c:v>-0.30474519999999999</c:v>
                </c:pt>
                <c:pt idx="170">
                  <c:v>0.60511020000000004</c:v>
                </c:pt>
                <c:pt idx="171">
                  <c:v>0.88035070000000004</c:v>
                </c:pt>
                <c:pt idx="172">
                  <c:v>-0.19088350000000001</c:v>
                </c:pt>
                <c:pt idx="173">
                  <c:v>-0.58710910000000005</c:v>
                </c:pt>
                <c:pt idx="174">
                  <c:v>-0.72553939999999995</c:v>
                </c:pt>
                <c:pt idx="175">
                  <c:v>-1.340767</c:v>
                </c:pt>
                <c:pt idx="176">
                  <c:v>0.41042149999999999</c:v>
                </c:pt>
                <c:pt idx="177">
                  <c:v>4.564692</c:v>
                </c:pt>
                <c:pt idx="178">
                  <c:v>8.125667</c:v>
                </c:pt>
                <c:pt idx="179">
                  <c:v>10.51018</c:v>
                </c:pt>
                <c:pt idx="180">
                  <c:v>12.441520000000001</c:v>
                </c:pt>
                <c:pt idx="181">
                  <c:v>13.830690000000001</c:v>
                </c:pt>
                <c:pt idx="182">
                  <c:v>14.6769</c:v>
                </c:pt>
                <c:pt idx="183">
                  <c:v>14.125</c:v>
                </c:pt>
                <c:pt idx="184">
                  <c:v>11.100020000000001</c:v>
                </c:pt>
                <c:pt idx="185">
                  <c:v>7.1330669999999996</c:v>
                </c:pt>
                <c:pt idx="186">
                  <c:v>3.9582199999999998</c:v>
                </c:pt>
                <c:pt idx="187">
                  <c:v>1.343108</c:v>
                </c:pt>
                <c:pt idx="188">
                  <c:v>-0.52440430000000005</c:v>
                </c:pt>
                <c:pt idx="189">
                  <c:v>-7.6188549999999994E-2</c:v>
                </c:pt>
                <c:pt idx="190">
                  <c:v>1.983188</c:v>
                </c:pt>
                <c:pt idx="191">
                  <c:v>2.3439390000000002</c:v>
                </c:pt>
                <c:pt idx="192">
                  <c:v>0.80052400000000001</c:v>
                </c:pt>
                <c:pt idx="193">
                  <c:v>0.58863460000000001</c:v>
                </c:pt>
                <c:pt idx="194">
                  <c:v>2.2581549999999999</c:v>
                </c:pt>
                <c:pt idx="195">
                  <c:v>2.6329829999999999</c:v>
                </c:pt>
                <c:pt idx="196">
                  <c:v>1.1654690000000001</c:v>
                </c:pt>
                <c:pt idx="197">
                  <c:v>0.34361910000000001</c:v>
                </c:pt>
                <c:pt idx="198">
                  <c:v>0.12660859999999999</c:v>
                </c:pt>
                <c:pt idx="199">
                  <c:v>-0.60743210000000003</c:v>
                </c:pt>
                <c:pt idx="200">
                  <c:v>-1.3308949999999999</c:v>
                </c:pt>
                <c:pt idx="201">
                  <c:v>-1.1965680000000001</c:v>
                </c:pt>
                <c:pt idx="202">
                  <c:v>-0.38503409999999999</c:v>
                </c:pt>
                <c:pt idx="203">
                  <c:v>0.11458459999999999</c:v>
                </c:pt>
                <c:pt idx="204">
                  <c:v>0.65792039999999996</c:v>
                </c:pt>
                <c:pt idx="205">
                  <c:v>1.4959830000000001</c:v>
                </c:pt>
                <c:pt idx="206">
                  <c:v>1.98265</c:v>
                </c:pt>
                <c:pt idx="207">
                  <c:v>1.9245540000000001</c:v>
                </c:pt>
                <c:pt idx="208">
                  <c:v>0.92798890000000001</c:v>
                </c:pt>
                <c:pt idx="209">
                  <c:v>0.3188666</c:v>
                </c:pt>
                <c:pt idx="210">
                  <c:v>1.4151959999999999</c:v>
                </c:pt>
                <c:pt idx="211">
                  <c:v>2.484712</c:v>
                </c:pt>
                <c:pt idx="212">
                  <c:v>2.3975620000000002</c:v>
                </c:pt>
                <c:pt idx="213">
                  <c:v>2.2178930000000001</c:v>
                </c:pt>
                <c:pt idx="214">
                  <c:v>2.379505</c:v>
                </c:pt>
                <c:pt idx="215">
                  <c:v>2.2593209999999999</c:v>
                </c:pt>
                <c:pt idx="216">
                  <c:v>1.272829</c:v>
                </c:pt>
                <c:pt idx="217">
                  <c:v>0.1034947</c:v>
                </c:pt>
                <c:pt idx="218">
                  <c:v>-1.0741189999999999E-2</c:v>
                </c:pt>
                <c:pt idx="219">
                  <c:v>0.16709940000000001</c:v>
                </c:pt>
                <c:pt idx="220">
                  <c:v>0.13557159999999999</c:v>
                </c:pt>
                <c:pt idx="221">
                  <c:v>1.237714</c:v>
                </c:pt>
                <c:pt idx="222">
                  <c:v>3.396007</c:v>
                </c:pt>
                <c:pt idx="223">
                  <c:v>3.6602169999999998</c:v>
                </c:pt>
                <c:pt idx="224">
                  <c:v>0.96632720000000005</c:v>
                </c:pt>
                <c:pt idx="225">
                  <c:v>-0.9275215</c:v>
                </c:pt>
                <c:pt idx="226">
                  <c:v>-0.13608480000000001</c:v>
                </c:pt>
                <c:pt idx="227">
                  <c:v>0.8093728</c:v>
                </c:pt>
                <c:pt idx="228">
                  <c:v>0.43394090000000002</c:v>
                </c:pt>
                <c:pt idx="229">
                  <c:v>-0.68654309999999996</c:v>
                </c:pt>
                <c:pt idx="230">
                  <c:v>-1.2750170000000001</c:v>
                </c:pt>
                <c:pt idx="231">
                  <c:v>-0.58252510000000002</c:v>
                </c:pt>
                <c:pt idx="232">
                  <c:v>7.2921830000000007E-2</c:v>
                </c:pt>
                <c:pt idx="233">
                  <c:v>0.22527420000000001</c:v>
                </c:pt>
                <c:pt idx="234">
                  <c:v>0.75578330000000005</c:v>
                </c:pt>
                <c:pt idx="235">
                  <c:v>1.314354</c:v>
                </c:pt>
                <c:pt idx="236">
                  <c:v>1.3592919999999999</c:v>
                </c:pt>
                <c:pt idx="237">
                  <c:v>0.52765209999999996</c:v>
                </c:pt>
                <c:pt idx="238">
                  <c:v>-0.88681069999999995</c:v>
                </c:pt>
                <c:pt idx="239">
                  <c:v>-1.0436030000000001</c:v>
                </c:pt>
                <c:pt idx="240">
                  <c:v>0.31066909999999998</c:v>
                </c:pt>
                <c:pt idx="241">
                  <c:v>1.5961590000000001</c:v>
                </c:pt>
                <c:pt idx="242">
                  <c:v>2.7002619999999999</c:v>
                </c:pt>
                <c:pt idx="243">
                  <c:v>2.9827669999999999</c:v>
                </c:pt>
                <c:pt idx="244">
                  <c:v>1.301517</c:v>
                </c:pt>
                <c:pt idx="245">
                  <c:v>-7.2635270000000002E-2</c:v>
                </c:pt>
                <c:pt idx="246">
                  <c:v>0.53463249999999995</c:v>
                </c:pt>
                <c:pt idx="247">
                  <c:v>0.81306239999999996</c:v>
                </c:pt>
                <c:pt idx="248">
                  <c:v>0.3614134</c:v>
                </c:pt>
                <c:pt idx="249">
                  <c:v>1.273042</c:v>
                </c:pt>
                <c:pt idx="250">
                  <c:v>2.4918170000000002</c:v>
                </c:pt>
                <c:pt idx="251">
                  <c:v>1.929603</c:v>
                </c:pt>
                <c:pt idx="252">
                  <c:v>0.93748520000000002</c:v>
                </c:pt>
                <c:pt idx="253">
                  <c:v>0.98375500000000005</c:v>
                </c:pt>
                <c:pt idx="254">
                  <c:v>1.0847910000000001</c:v>
                </c:pt>
                <c:pt idx="255">
                  <c:v>0.82845990000000003</c:v>
                </c:pt>
                <c:pt idx="256">
                  <c:v>0.68740210000000002</c:v>
                </c:pt>
                <c:pt idx="257">
                  <c:v>0.3192489</c:v>
                </c:pt>
                <c:pt idx="258">
                  <c:v>-0.15118819999999999</c:v>
                </c:pt>
                <c:pt idx="259">
                  <c:v>0.21799450000000001</c:v>
                </c:pt>
                <c:pt idx="260">
                  <c:v>0.58981249999999996</c:v>
                </c:pt>
                <c:pt idx="261">
                  <c:v>-0.18639559999999999</c:v>
                </c:pt>
                <c:pt idx="262">
                  <c:v>-0.69972060000000003</c:v>
                </c:pt>
                <c:pt idx="263">
                  <c:v>6.7515489999999997E-2</c:v>
                </c:pt>
                <c:pt idx="264">
                  <c:v>1.254159</c:v>
                </c:pt>
                <c:pt idx="265">
                  <c:v>1.641904</c:v>
                </c:pt>
                <c:pt idx="266">
                  <c:v>1.266046</c:v>
                </c:pt>
                <c:pt idx="267">
                  <c:v>1.631478</c:v>
                </c:pt>
                <c:pt idx="268">
                  <c:v>1.857453</c:v>
                </c:pt>
                <c:pt idx="269">
                  <c:v>0.63979750000000002</c:v>
                </c:pt>
                <c:pt idx="270">
                  <c:v>3.4018010000000001E-2</c:v>
                </c:pt>
                <c:pt idx="271">
                  <c:v>0.42029709999999998</c:v>
                </c:pt>
                <c:pt idx="272">
                  <c:v>0.26544519999999999</c:v>
                </c:pt>
                <c:pt idx="273">
                  <c:v>0.51709430000000001</c:v>
                </c:pt>
                <c:pt idx="274">
                  <c:v>1.3285290000000001</c:v>
                </c:pt>
                <c:pt idx="275">
                  <c:v>0.92690329999999999</c:v>
                </c:pt>
                <c:pt idx="276">
                  <c:v>-0.32282290000000002</c:v>
                </c:pt>
                <c:pt idx="277">
                  <c:v>-0.76988469999999998</c:v>
                </c:pt>
                <c:pt idx="278">
                  <c:v>-0.100961</c:v>
                </c:pt>
                <c:pt idx="279">
                  <c:v>0.48474119999999998</c:v>
                </c:pt>
                <c:pt idx="280">
                  <c:v>-4.126196E-2</c:v>
                </c:pt>
                <c:pt idx="281">
                  <c:v>-0.74347790000000002</c:v>
                </c:pt>
                <c:pt idx="282">
                  <c:v>-0.71852729999999998</c:v>
                </c:pt>
                <c:pt idx="283">
                  <c:v>-0.34431909999999999</c:v>
                </c:pt>
                <c:pt idx="284">
                  <c:v>-0.1073114</c:v>
                </c:pt>
                <c:pt idx="285">
                  <c:v>1.343301E-2</c:v>
                </c:pt>
                <c:pt idx="286">
                  <c:v>0.45306750000000001</c:v>
                </c:pt>
                <c:pt idx="287">
                  <c:v>0.54375220000000002</c:v>
                </c:pt>
                <c:pt idx="288">
                  <c:v>0.16523879999999999</c:v>
                </c:pt>
                <c:pt idx="289">
                  <c:v>0.30542659999999999</c:v>
                </c:pt>
                <c:pt idx="290">
                  <c:v>0.50870219999999999</c:v>
                </c:pt>
                <c:pt idx="291">
                  <c:v>0.90011030000000003</c:v>
                </c:pt>
                <c:pt idx="292">
                  <c:v>1.7254689999999999</c:v>
                </c:pt>
                <c:pt idx="293">
                  <c:v>2.0629819999999999</c:v>
                </c:pt>
                <c:pt idx="294">
                  <c:v>1.986577</c:v>
                </c:pt>
                <c:pt idx="295">
                  <c:v>1.2282839999999999</c:v>
                </c:pt>
                <c:pt idx="296">
                  <c:v>0.63885749999999997</c:v>
                </c:pt>
                <c:pt idx="297">
                  <c:v>1.8188500000000001</c:v>
                </c:pt>
                <c:pt idx="298">
                  <c:v>2.1393879999999998</c:v>
                </c:pt>
                <c:pt idx="299">
                  <c:v>0.39377200000000001</c:v>
                </c:pt>
                <c:pt idx="300">
                  <c:v>-0.59391579999999999</c:v>
                </c:pt>
                <c:pt idx="301">
                  <c:v>-0.4429728</c:v>
                </c:pt>
                <c:pt idx="302">
                  <c:v>0.1624399</c:v>
                </c:pt>
                <c:pt idx="303">
                  <c:v>0.30247619999999997</c:v>
                </c:pt>
                <c:pt idx="304">
                  <c:v>-0.91337679999999999</c:v>
                </c:pt>
                <c:pt idx="305">
                  <c:v>-1.4791319999999999</c:v>
                </c:pt>
                <c:pt idx="306">
                  <c:v>-0.92975010000000002</c:v>
                </c:pt>
                <c:pt idx="307">
                  <c:v>-0.82744870000000004</c:v>
                </c:pt>
                <c:pt idx="308">
                  <c:v>-0.5491355</c:v>
                </c:pt>
                <c:pt idx="309">
                  <c:v>0.1094619</c:v>
                </c:pt>
                <c:pt idx="310">
                  <c:v>0.26565030000000001</c:v>
                </c:pt>
                <c:pt idx="311">
                  <c:v>0.26161250000000003</c:v>
                </c:pt>
                <c:pt idx="312">
                  <c:v>0.71803589999999995</c:v>
                </c:pt>
                <c:pt idx="313">
                  <c:v>1.296719</c:v>
                </c:pt>
                <c:pt idx="314">
                  <c:v>1.4067890000000001</c:v>
                </c:pt>
                <c:pt idx="315">
                  <c:v>1.648182</c:v>
                </c:pt>
                <c:pt idx="316">
                  <c:v>2.2374399999999999</c:v>
                </c:pt>
                <c:pt idx="317">
                  <c:v>2.75223</c:v>
                </c:pt>
                <c:pt idx="318">
                  <c:v>2.6718989999999998</c:v>
                </c:pt>
                <c:pt idx="319">
                  <c:v>0.99716800000000005</c:v>
                </c:pt>
                <c:pt idx="320">
                  <c:v>-0.2248986</c:v>
                </c:pt>
                <c:pt idx="321">
                  <c:v>1.1301190000000001</c:v>
                </c:pt>
                <c:pt idx="322">
                  <c:v>2.1045959999999999</c:v>
                </c:pt>
                <c:pt idx="323">
                  <c:v>0.7280141</c:v>
                </c:pt>
                <c:pt idx="324">
                  <c:v>-0.74378739999999999</c:v>
                </c:pt>
                <c:pt idx="325">
                  <c:v>-0.6181546</c:v>
                </c:pt>
                <c:pt idx="326">
                  <c:v>0.44773649999999998</c:v>
                </c:pt>
                <c:pt idx="327">
                  <c:v>1.0968070000000001</c:v>
                </c:pt>
                <c:pt idx="328">
                  <c:v>1.194806</c:v>
                </c:pt>
                <c:pt idx="329">
                  <c:v>0.80007059999999997</c:v>
                </c:pt>
                <c:pt idx="330">
                  <c:v>3.7841819999999998E-2</c:v>
                </c:pt>
                <c:pt idx="331">
                  <c:v>8.1513020000000005E-2</c:v>
                </c:pt>
                <c:pt idx="332">
                  <c:v>0.43087150000000002</c:v>
                </c:pt>
                <c:pt idx="333">
                  <c:v>0.27866829999999998</c:v>
                </c:pt>
                <c:pt idx="334">
                  <c:v>0.27392650000000002</c:v>
                </c:pt>
                <c:pt idx="335">
                  <c:v>0.27500849999999999</c:v>
                </c:pt>
                <c:pt idx="336">
                  <c:v>-0.1543417</c:v>
                </c:pt>
                <c:pt idx="337">
                  <c:v>-0.87341089999999999</c:v>
                </c:pt>
                <c:pt idx="338">
                  <c:v>-1.2947550000000001</c:v>
                </c:pt>
                <c:pt idx="339">
                  <c:v>-0.27449079999999998</c:v>
                </c:pt>
                <c:pt idx="340">
                  <c:v>1.8903730000000001</c:v>
                </c:pt>
                <c:pt idx="341">
                  <c:v>2.9245489999999998</c:v>
                </c:pt>
                <c:pt idx="342">
                  <c:v>2.1648149999999999</c:v>
                </c:pt>
                <c:pt idx="343">
                  <c:v>0.82029240000000003</c:v>
                </c:pt>
                <c:pt idx="344">
                  <c:v>-0.48903839999999998</c:v>
                </c:pt>
                <c:pt idx="345">
                  <c:v>-1.1797660000000001</c:v>
                </c:pt>
                <c:pt idx="346">
                  <c:v>-0.63827199999999995</c:v>
                </c:pt>
                <c:pt idx="347">
                  <c:v>-3.908727E-2</c:v>
                </c:pt>
                <c:pt idx="348">
                  <c:v>-0.34076459999999997</c:v>
                </c:pt>
                <c:pt idx="349">
                  <c:v>-0.32094519999999999</c:v>
                </c:pt>
                <c:pt idx="350">
                  <c:v>-6.1472409999999998E-2</c:v>
                </c:pt>
                <c:pt idx="351">
                  <c:v>-1.6912630000000001E-2</c:v>
                </c:pt>
                <c:pt idx="352">
                  <c:v>0.35144449999999999</c:v>
                </c:pt>
                <c:pt idx="353">
                  <c:v>-0.16008320000000001</c:v>
                </c:pt>
                <c:pt idx="354">
                  <c:v>-1.4118390000000001</c:v>
                </c:pt>
                <c:pt idx="355">
                  <c:v>-1.7265999999999999</c:v>
                </c:pt>
                <c:pt idx="356">
                  <c:v>-1.156936</c:v>
                </c:pt>
                <c:pt idx="357">
                  <c:v>0.3934938</c:v>
                </c:pt>
                <c:pt idx="358">
                  <c:v>1.4463999999999999</c:v>
                </c:pt>
                <c:pt idx="359">
                  <c:v>0.10863490000000001</c:v>
                </c:pt>
                <c:pt idx="360">
                  <c:v>-0.82834399999999997</c:v>
                </c:pt>
                <c:pt idx="361">
                  <c:v>0.2619377</c:v>
                </c:pt>
                <c:pt idx="362">
                  <c:v>0.93638100000000002</c:v>
                </c:pt>
                <c:pt idx="363">
                  <c:v>0.27855340000000001</c:v>
                </c:pt>
                <c:pt idx="364">
                  <c:v>-0.46809000000000001</c:v>
                </c:pt>
                <c:pt idx="365">
                  <c:v>-0.27824399999999999</c:v>
                </c:pt>
                <c:pt idx="366">
                  <c:v>7.4575089999999997E-2</c:v>
                </c:pt>
                <c:pt idx="367">
                  <c:v>-1.7643120000000002E-2</c:v>
                </c:pt>
                <c:pt idx="368">
                  <c:v>5.3460689999999998E-2</c:v>
                </c:pt>
                <c:pt idx="369">
                  <c:v>0.42119869999999998</c:v>
                </c:pt>
                <c:pt idx="370">
                  <c:v>1.0233760000000001</c:v>
                </c:pt>
                <c:pt idx="371">
                  <c:v>0.89640059999999999</c:v>
                </c:pt>
                <c:pt idx="372">
                  <c:v>0.1533109</c:v>
                </c:pt>
                <c:pt idx="373">
                  <c:v>0.43291350000000001</c:v>
                </c:pt>
                <c:pt idx="374">
                  <c:v>1.216871</c:v>
                </c:pt>
                <c:pt idx="375">
                  <c:v>1.7063809999999999</c:v>
                </c:pt>
                <c:pt idx="376">
                  <c:v>1.915049</c:v>
                </c:pt>
                <c:pt idx="377">
                  <c:v>1.6779459999999999</c:v>
                </c:pt>
                <c:pt idx="378">
                  <c:v>1.170323</c:v>
                </c:pt>
                <c:pt idx="379">
                  <c:v>6.5744479999999994E-2</c:v>
                </c:pt>
                <c:pt idx="380">
                  <c:v>-1.005282</c:v>
                </c:pt>
                <c:pt idx="381">
                  <c:v>-0.64963859999999995</c:v>
                </c:pt>
                <c:pt idx="382">
                  <c:v>0.20982219999999999</c:v>
                </c:pt>
                <c:pt idx="383">
                  <c:v>0.52124440000000005</c:v>
                </c:pt>
                <c:pt idx="384">
                  <c:v>0.76887179999999999</c:v>
                </c:pt>
                <c:pt idx="385">
                  <c:v>0.46007710000000002</c:v>
                </c:pt>
                <c:pt idx="386">
                  <c:v>-0.32030589999999998</c:v>
                </c:pt>
                <c:pt idx="387">
                  <c:v>-0.72883220000000004</c:v>
                </c:pt>
                <c:pt idx="388">
                  <c:v>-1.292586</c:v>
                </c:pt>
                <c:pt idx="389">
                  <c:v>-0.75776759999999999</c:v>
                </c:pt>
                <c:pt idx="390">
                  <c:v>1.719498</c:v>
                </c:pt>
                <c:pt idx="391">
                  <c:v>2.724977</c:v>
                </c:pt>
                <c:pt idx="392">
                  <c:v>1.6059920000000001</c:v>
                </c:pt>
                <c:pt idx="393">
                  <c:v>1.1787110000000001</c:v>
                </c:pt>
                <c:pt idx="394">
                  <c:v>1.1803710000000001</c:v>
                </c:pt>
                <c:pt idx="395">
                  <c:v>0.3935071</c:v>
                </c:pt>
                <c:pt idx="396">
                  <c:v>-0.46988530000000001</c:v>
                </c:pt>
                <c:pt idx="397">
                  <c:v>-0.52404289999999998</c:v>
                </c:pt>
                <c:pt idx="398">
                  <c:v>-0.89587159999999999</c:v>
                </c:pt>
                <c:pt idx="399">
                  <c:v>-1.7721119999999999</c:v>
                </c:pt>
                <c:pt idx="400">
                  <c:v>-0.91898769999999996</c:v>
                </c:pt>
                <c:pt idx="401">
                  <c:v>0.50176849999999995</c:v>
                </c:pt>
                <c:pt idx="402">
                  <c:v>0.77894750000000001</c:v>
                </c:pt>
                <c:pt idx="403">
                  <c:v>1.1538489999999999</c:v>
                </c:pt>
                <c:pt idx="404">
                  <c:v>1.4167160000000001</c:v>
                </c:pt>
                <c:pt idx="405">
                  <c:v>1.305574</c:v>
                </c:pt>
                <c:pt idx="406">
                  <c:v>1.5849949999999999</c:v>
                </c:pt>
                <c:pt idx="407">
                  <c:v>1.870242</c:v>
                </c:pt>
                <c:pt idx="408">
                  <c:v>1.2292989999999999</c:v>
                </c:pt>
                <c:pt idx="409">
                  <c:v>-0.11565449999999999</c:v>
                </c:pt>
                <c:pt idx="410">
                  <c:v>-1.017547</c:v>
                </c:pt>
                <c:pt idx="411">
                  <c:v>-1.2860240000000001</c:v>
                </c:pt>
                <c:pt idx="412">
                  <c:v>-0.65504099999999998</c:v>
                </c:pt>
                <c:pt idx="413">
                  <c:v>0.36368850000000003</c:v>
                </c:pt>
                <c:pt idx="414">
                  <c:v>0.24147440000000001</c:v>
                </c:pt>
                <c:pt idx="415">
                  <c:v>-0.14049249999999999</c:v>
                </c:pt>
                <c:pt idx="416">
                  <c:v>0.44991750000000003</c:v>
                </c:pt>
                <c:pt idx="417">
                  <c:v>0.94291990000000003</c:v>
                </c:pt>
                <c:pt idx="418">
                  <c:v>0.68249269999999995</c:v>
                </c:pt>
                <c:pt idx="419">
                  <c:v>0.49409350000000002</c:v>
                </c:pt>
                <c:pt idx="420">
                  <c:v>6.8218249999999994E-2</c:v>
                </c:pt>
                <c:pt idx="421">
                  <c:v>-0.87822719999999999</c:v>
                </c:pt>
                <c:pt idx="422">
                  <c:v>-1.2366379999999999</c:v>
                </c:pt>
                <c:pt idx="423">
                  <c:v>-0.91452800000000001</c:v>
                </c:pt>
                <c:pt idx="424">
                  <c:v>-0.53610849999999999</c:v>
                </c:pt>
                <c:pt idx="425">
                  <c:v>-0.44740239999999998</c:v>
                </c:pt>
                <c:pt idx="426">
                  <c:v>-0.93927349999999998</c:v>
                </c:pt>
                <c:pt idx="427">
                  <c:v>-1.666528</c:v>
                </c:pt>
                <c:pt idx="428">
                  <c:v>-1.5635460000000001</c:v>
                </c:pt>
                <c:pt idx="429">
                  <c:v>-1.065361</c:v>
                </c:pt>
                <c:pt idx="430">
                  <c:v>-1.672237</c:v>
                </c:pt>
                <c:pt idx="431">
                  <c:v>-2.629203</c:v>
                </c:pt>
                <c:pt idx="432">
                  <c:v>-2.3187449999999998</c:v>
                </c:pt>
                <c:pt idx="433">
                  <c:v>-0.8285498</c:v>
                </c:pt>
                <c:pt idx="434">
                  <c:v>0.43452629999999998</c:v>
                </c:pt>
                <c:pt idx="435">
                  <c:v>0.48611389999999999</c:v>
                </c:pt>
                <c:pt idx="436">
                  <c:v>-5.8868379999999998E-2</c:v>
                </c:pt>
                <c:pt idx="437">
                  <c:v>-0.15490329999999999</c:v>
                </c:pt>
                <c:pt idx="438">
                  <c:v>0.1234316</c:v>
                </c:pt>
                <c:pt idx="439">
                  <c:v>0.2899274</c:v>
                </c:pt>
                <c:pt idx="440">
                  <c:v>-1.7053370000000002E-2</c:v>
                </c:pt>
                <c:pt idx="441">
                  <c:v>-0.92048929999999995</c:v>
                </c:pt>
                <c:pt idx="442">
                  <c:v>-1.3851659999999999</c:v>
                </c:pt>
                <c:pt idx="443">
                  <c:v>-0.71655230000000003</c:v>
                </c:pt>
                <c:pt idx="444">
                  <c:v>-3.2931370000000001E-2</c:v>
                </c:pt>
                <c:pt idx="445">
                  <c:v>1.760863E-2</c:v>
                </c:pt>
                <c:pt idx="446">
                  <c:v>0.3862429</c:v>
                </c:pt>
                <c:pt idx="447">
                  <c:v>1.038238</c:v>
                </c:pt>
                <c:pt idx="448">
                  <c:v>1.1462159999999999</c:v>
                </c:pt>
                <c:pt idx="449">
                  <c:v>0.89471979999999995</c:v>
                </c:pt>
                <c:pt idx="450">
                  <c:v>0.86856710000000004</c:v>
                </c:pt>
                <c:pt idx="451">
                  <c:v>0.61972499999999997</c:v>
                </c:pt>
                <c:pt idx="452">
                  <c:v>4.9130090000000001E-2</c:v>
                </c:pt>
                <c:pt idx="453">
                  <c:v>0.7112522</c:v>
                </c:pt>
                <c:pt idx="454">
                  <c:v>1.4241950000000001</c:v>
                </c:pt>
                <c:pt idx="455">
                  <c:v>0.30053619999999998</c:v>
                </c:pt>
                <c:pt idx="456">
                  <c:v>-0.48374220000000001</c:v>
                </c:pt>
                <c:pt idx="457">
                  <c:v>0.53644259999999999</c:v>
                </c:pt>
                <c:pt idx="458">
                  <c:v>1.657586</c:v>
                </c:pt>
                <c:pt idx="459">
                  <c:v>1.5912329999999999</c:v>
                </c:pt>
                <c:pt idx="460">
                  <c:v>0.91374129999999998</c:v>
                </c:pt>
                <c:pt idx="461">
                  <c:v>0.41273409999999999</c:v>
                </c:pt>
                <c:pt idx="462">
                  <c:v>9.1826199999999997E-2</c:v>
                </c:pt>
                <c:pt idx="463">
                  <c:v>2.086379E-2</c:v>
                </c:pt>
                <c:pt idx="464">
                  <c:v>0.35728470000000001</c:v>
                </c:pt>
                <c:pt idx="465">
                  <c:v>0.52711220000000003</c:v>
                </c:pt>
                <c:pt idx="466">
                  <c:v>0.18989790000000001</c:v>
                </c:pt>
                <c:pt idx="467">
                  <c:v>-0.1158894</c:v>
                </c:pt>
                <c:pt idx="468">
                  <c:v>-1.246388E-2</c:v>
                </c:pt>
                <c:pt idx="469">
                  <c:v>0.4320155</c:v>
                </c:pt>
                <c:pt idx="470">
                  <c:v>0.71347119999999997</c:v>
                </c:pt>
                <c:pt idx="471">
                  <c:v>0.109414</c:v>
                </c:pt>
                <c:pt idx="472">
                  <c:v>-0.42020940000000001</c:v>
                </c:pt>
                <c:pt idx="473">
                  <c:v>0.3000294</c:v>
                </c:pt>
                <c:pt idx="474">
                  <c:v>0.55155500000000002</c:v>
                </c:pt>
                <c:pt idx="475">
                  <c:v>-0.18581829999999999</c:v>
                </c:pt>
                <c:pt idx="476">
                  <c:v>-0.12811249999999999</c:v>
                </c:pt>
                <c:pt idx="477">
                  <c:v>0.34547949999999999</c:v>
                </c:pt>
                <c:pt idx="478">
                  <c:v>0.3468773</c:v>
                </c:pt>
                <c:pt idx="479">
                  <c:v>0.21916830000000001</c:v>
                </c:pt>
                <c:pt idx="480">
                  <c:v>0.20613310000000001</c:v>
                </c:pt>
                <c:pt idx="481">
                  <c:v>0.29690929999999999</c:v>
                </c:pt>
                <c:pt idx="482">
                  <c:v>2.0131050000000001E-2</c:v>
                </c:pt>
                <c:pt idx="483">
                  <c:v>-0.72095370000000003</c:v>
                </c:pt>
                <c:pt idx="484">
                  <c:v>-1.065021</c:v>
                </c:pt>
                <c:pt idx="485">
                  <c:v>-0.40693269999999998</c:v>
                </c:pt>
                <c:pt idx="486">
                  <c:v>0.23645939999999999</c:v>
                </c:pt>
                <c:pt idx="487">
                  <c:v>0.37248680000000001</c:v>
                </c:pt>
                <c:pt idx="488">
                  <c:v>1.1088659999999999</c:v>
                </c:pt>
                <c:pt idx="489">
                  <c:v>1.463395</c:v>
                </c:pt>
                <c:pt idx="490">
                  <c:v>0.63357050000000004</c:v>
                </c:pt>
                <c:pt idx="491">
                  <c:v>0.6117667</c:v>
                </c:pt>
                <c:pt idx="492">
                  <c:v>1.7307939999999999</c:v>
                </c:pt>
                <c:pt idx="493">
                  <c:v>1.882719</c:v>
                </c:pt>
                <c:pt idx="494">
                  <c:v>1.146611</c:v>
                </c:pt>
                <c:pt idx="495">
                  <c:v>1.0554760000000001</c:v>
                </c:pt>
                <c:pt idx="496">
                  <c:v>1.394236</c:v>
                </c:pt>
                <c:pt idx="497">
                  <c:v>2.047253</c:v>
                </c:pt>
                <c:pt idx="498">
                  <c:v>1.575774</c:v>
                </c:pt>
                <c:pt idx="499">
                  <c:v>-0.95706590000000002</c:v>
                </c:pt>
                <c:pt idx="500">
                  <c:v>-1.9649099999999999</c:v>
                </c:pt>
                <c:pt idx="501">
                  <c:v>-8.6302870000000004E-2</c:v>
                </c:pt>
                <c:pt idx="502">
                  <c:v>1.133222</c:v>
                </c:pt>
                <c:pt idx="503">
                  <c:v>0.4395384</c:v>
                </c:pt>
                <c:pt idx="504">
                  <c:v>0.2444663</c:v>
                </c:pt>
                <c:pt idx="505">
                  <c:v>0.90999260000000004</c:v>
                </c:pt>
                <c:pt idx="506">
                  <c:v>0.88063599999999997</c:v>
                </c:pt>
                <c:pt idx="507">
                  <c:v>0.3740599</c:v>
                </c:pt>
                <c:pt idx="508">
                  <c:v>0.23333860000000001</c:v>
                </c:pt>
                <c:pt idx="509">
                  <c:v>0.5685154</c:v>
                </c:pt>
                <c:pt idx="510">
                  <c:v>0.70600660000000004</c:v>
                </c:pt>
                <c:pt idx="511">
                  <c:v>0.37140970000000001</c:v>
                </c:pt>
                <c:pt idx="512">
                  <c:v>0.42469440000000003</c:v>
                </c:pt>
                <c:pt idx="513">
                  <c:v>0.40073170000000002</c:v>
                </c:pt>
                <c:pt idx="514">
                  <c:v>-0.31036039999999998</c:v>
                </c:pt>
                <c:pt idx="515">
                  <c:v>-0.90318909999999997</c:v>
                </c:pt>
                <c:pt idx="516">
                  <c:v>-1.1408130000000001</c:v>
                </c:pt>
                <c:pt idx="517">
                  <c:v>-0.39795170000000002</c:v>
                </c:pt>
                <c:pt idx="518">
                  <c:v>0.91796089999999997</c:v>
                </c:pt>
                <c:pt idx="519">
                  <c:v>0.98551560000000005</c:v>
                </c:pt>
                <c:pt idx="520">
                  <c:v>0.60954370000000002</c:v>
                </c:pt>
                <c:pt idx="521">
                  <c:v>0.4796974</c:v>
                </c:pt>
                <c:pt idx="522">
                  <c:v>-0.90352750000000004</c:v>
                </c:pt>
                <c:pt idx="523">
                  <c:v>-3.028619</c:v>
                </c:pt>
                <c:pt idx="524">
                  <c:v>-2.9113519999999999</c:v>
                </c:pt>
                <c:pt idx="525">
                  <c:v>-0.1697285</c:v>
                </c:pt>
                <c:pt idx="526">
                  <c:v>1.45485</c:v>
                </c:pt>
                <c:pt idx="527">
                  <c:v>0.9850603</c:v>
                </c:pt>
                <c:pt idx="528">
                  <c:v>0.98840439999999996</c:v>
                </c:pt>
                <c:pt idx="529">
                  <c:v>1.1951130000000001</c:v>
                </c:pt>
                <c:pt idx="530">
                  <c:v>0.79601920000000004</c:v>
                </c:pt>
                <c:pt idx="531">
                  <c:v>0.25053560000000002</c:v>
                </c:pt>
                <c:pt idx="532">
                  <c:v>-0.62184899999999999</c:v>
                </c:pt>
                <c:pt idx="533">
                  <c:v>-0.87384150000000005</c:v>
                </c:pt>
                <c:pt idx="534">
                  <c:v>-0.3745212</c:v>
                </c:pt>
                <c:pt idx="535">
                  <c:v>-0.14114689999999999</c:v>
                </c:pt>
                <c:pt idx="536">
                  <c:v>0.25257990000000002</c:v>
                </c:pt>
                <c:pt idx="537">
                  <c:v>0.5712564</c:v>
                </c:pt>
                <c:pt idx="538">
                  <c:v>9.056546E-2</c:v>
                </c:pt>
                <c:pt idx="539">
                  <c:v>-0.24989919999999999</c:v>
                </c:pt>
                <c:pt idx="540">
                  <c:v>-0.16357730000000001</c:v>
                </c:pt>
                <c:pt idx="541">
                  <c:v>0.1955655</c:v>
                </c:pt>
                <c:pt idx="542">
                  <c:v>1.0577650000000001</c:v>
                </c:pt>
                <c:pt idx="543">
                  <c:v>0.69883700000000004</c:v>
                </c:pt>
                <c:pt idx="544">
                  <c:v>-0.73067899999999997</c:v>
                </c:pt>
                <c:pt idx="545">
                  <c:v>-1.002858</c:v>
                </c:pt>
                <c:pt idx="546">
                  <c:v>-0.75218459999999998</c:v>
                </c:pt>
                <c:pt idx="547">
                  <c:v>-0.76232089999999997</c:v>
                </c:pt>
                <c:pt idx="548">
                  <c:v>-0.45142320000000002</c:v>
                </c:pt>
                <c:pt idx="549">
                  <c:v>0.2257246</c:v>
                </c:pt>
                <c:pt idx="550">
                  <c:v>1.468288</c:v>
                </c:pt>
                <c:pt idx="551">
                  <c:v>2.4356260000000001</c:v>
                </c:pt>
                <c:pt idx="552">
                  <c:v>1.1537440000000001</c:v>
                </c:pt>
                <c:pt idx="553">
                  <c:v>-0.83106869999999999</c:v>
                </c:pt>
                <c:pt idx="554">
                  <c:v>-0.76905769999999996</c:v>
                </c:pt>
                <c:pt idx="555">
                  <c:v>-0.80382529999999996</c:v>
                </c:pt>
                <c:pt idx="556">
                  <c:v>-1.8473010000000001</c:v>
                </c:pt>
                <c:pt idx="557">
                  <c:v>-0.6986928</c:v>
                </c:pt>
                <c:pt idx="558">
                  <c:v>1.010985</c:v>
                </c:pt>
                <c:pt idx="559">
                  <c:v>-0.46813650000000001</c:v>
                </c:pt>
                <c:pt idx="560">
                  <c:v>-2.5449510000000002</c:v>
                </c:pt>
                <c:pt idx="561">
                  <c:v>-1.6893990000000001</c:v>
                </c:pt>
                <c:pt idx="562">
                  <c:v>0.32523800000000003</c:v>
                </c:pt>
                <c:pt idx="563">
                  <c:v>1.4983770000000001</c:v>
                </c:pt>
                <c:pt idx="564">
                  <c:v>2.1810879999999999</c:v>
                </c:pt>
                <c:pt idx="565">
                  <c:v>1.610371</c:v>
                </c:pt>
                <c:pt idx="566">
                  <c:v>-7.6958579999999999E-2</c:v>
                </c:pt>
                <c:pt idx="567">
                  <c:v>-0.99883829999999996</c:v>
                </c:pt>
                <c:pt idx="568">
                  <c:v>-0.64858819999999995</c:v>
                </c:pt>
                <c:pt idx="569">
                  <c:v>-5.8124200000000001E-2</c:v>
                </c:pt>
                <c:pt idx="570">
                  <c:v>1.140712E-2</c:v>
                </c:pt>
                <c:pt idx="571">
                  <c:v>-0.2919602</c:v>
                </c:pt>
                <c:pt idx="572">
                  <c:v>-0.93124530000000005</c:v>
                </c:pt>
                <c:pt idx="573">
                  <c:v>-0.88904280000000002</c:v>
                </c:pt>
                <c:pt idx="574">
                  <c:v>0.25539519999999999</c:v>
                </c:pt>
                <c:pt idx="575">
                  <c:v>0.61906170000000005</c:v>
                </c:pt>
                <c:pt idx="576">
                  <c:v>-0.33098139999999998</c:v>
                </c:pt>
                <c:pt idx="577">
                  <c:v>-1.0538350000000001</c:v>
                </c:pt>
                <c:pt idx="578">
                  <c:v>4.1644349999999997E-2</c:v>
                </c:pt>
                <c:pt idx="579">
                  <c:v>1.6223609999999999</c:v>
                </c:pt>
                <c:pt idx="580">
                  <c:v>0.52281619999999995</c:v>
                </c:pt>
                <c:pt idx="581">
                  <c:v>-1.6920040000000001</c:v>
                </c:pt>
                <c:pt idx="582">
                  <c:v>-1.4829190000000001</c:v>
                </c:pt>
                <c:pt idx="583">
                  <c:v>-0.21786749999999999</c:v>
                </c:pt>
                <c:pt idx="584">
                  <c:v>-0.45824409999999999</c:v>
                </c:pt>
                <c:pt idx="585">
                  <c:v>-1.1188039999999999</c:v>
                </c:pt>
                <c:pt idx="586">
                  <c:v>-0.3538113</c:v>
                </c:pt>
                <c:pt idx="587">
                  <c:v>0.54828699999999997</c:v>
                </c:pt>
                <c:pt idx="588">
                  <c:v>-0.3403041</c:v>
                </c:pt>
                <c:pt idx="589">
                  <c:v>-1.2015070000000001</c:v>
                </c:pt>
                <c:pt idx="590">
                  <c:v>-0.34705469999999999</c:v>
                </c:pt>
                <c:pt idx="591">
                  <c:v>0.50015220000000005</c:v>
                </c:pt>
                <c:pt idx="592">
                  <c:v>0.45716230000000002</c:v>
                </c:pt>
                <c:pt idx="593">
                  <c:v>4.7929149999999997E-2</c:v>
                </c:pt>
                <c:pt idx="594">
                  <c:v>-0.37329580000000001</c:v>
                </c:pt>
                <c:pt idx="595">
                  <c:v>-8.0308610000000002E-2</c:v>
                </c:pt>
                <c:pt idx="596">
                  <c:v>0.69238480000000002</c:v>
                </c:pt>
                <c:pt idx="597">
                  <c:v>0.66635080000000002</c:v>
                </c:pt>
                <c:pt idx="598">
                  <c:v>-0.18126780000000001</c:v>
                </c:pt>
                <c:pt idx="599">
                  <c:v>-0.42911899999999997</c:v>
                </c:pt>
                <c:pt idx="600">
                  <c:v>0.3024481</c:v>
                </c:pt>
                <c:pt idx="601">
                  <c:v>0.66327190000000003</c:v>
                </c:pt>
                <c:pt idx="602">
                  <c:v>0.65090680000000001</c:v>
                </c:pt>
                <c:pt idx="603">
                  <c:v>1.0872550000000001</c:v>
                </c:pt>
                <c:pt idx="604">
                  <c:v>0.88192110000000001</c:v>
                </c:pt>
                <c:pt idx="605">
                  <c:v>-4.0709490000000001E-2</c:v>
                </c:pt>
                <c:pt idx="606">
                  <c:v>-0.60807540000000004</c:v>
                </c:pt>
                <c:pt idx="607">
                  <c:v>-0.79118889999999997</c:v>
                </c:pt>
                <c:pt idx="608">
                  <c:v>-0.560118</c:v>
                </c:pt>
                <c:pt idx="609">
                  <c:v>-0.51244179999999995</c:v>
                </c:pt>
                <c:pt idx="610">
                  <c:v>-0.82166099999999997</c:v>
                </c:pt>
                <c:pt idx="611">
                  <c:v>-0.56973090000000004</c:v>
                </c:pt>
                <c:pt idx="612">
                  <c:v>-4.470942E-2</c:v>
                </c:pt>
                <c:pt idx="613">
                  <c:v>0.1735708</c:v>
                </c:pt>
                <c:pt idx="614">
                  <c:v>0.62231559999999997</c:v>
                </c:pt>
                <c:pt idx="615">
                  <c:v>1.2225060000000001</c:v>
                </c:pt>
                <c:pt idx="616">
                  <c:v>1.4321900000000001</c:v>
                </c:pt>
                <c:pt idx="617">
                  <c:v>1.2225760000000001</c:v>
                </c:pt>
                <c:pt idx="618">
                  <c:v>0.51981679999999997</c:v>
                </c:pt>
                <c:pt idx="619">
                  <c:v>-0.32267679999999999</c:v>
                </c:pt>
                <c:pt idx="620">
                  <c:v>-0.94312910000000005</c:v>
                </c:pt>
                <c:pt idx="621">
                  <c:v>-1.0929519999999999</c:v>
                </c:pt>
                <c:pt idx="622">
                  <c:v>-0.90637029999999996</c:v>
                </c:pt>
                <c:pt idx="623">
                  <c:v>-0.72738100000000006</c:v>
                </c:pt>
                <c:pt idx="624">
                  <c:v>0.1369706</c:v>
                </c:pt>
                <c:pt idx="625">
                  <c:v>1.200914</c:v>
                </c:pt>
                <c:pt idx="626">
                  <c:v>1.1246419999999999</c:v>
                </c:pt>
                <c:pt idx="627">
                  <c:v>0.48445909999999998</c:v>
                </c:pt>
                <c:pt idx="628">
                  <c:v>-3.313166E-2</c:v>
                </c:pt>
                <c:pt idx="629">
                  <c:v>-0.50990579999999996</c:v>
                </c:pt>
                <c:pt idx="630">
                  <c:v>-0.7593879</c:v>
                </c:pt>
                <c:pt idx="631">
                  <c:v>-0.69059820000000005</c:v>
                </c:pt>
                <c:pt idx="632">
                  <c:v>-0.22043309999999999</c:v>
                </c:pt>
                <c:pt idx="633">
                  <c:v>0.38414759999999998</c:v>
                </c:pt>
                <c:pt idx="634">
                  <c:v>0.30784070000000002</c:v>
                </c:pt>
                <c:pt idx="635">
                  <c:v>-0.51087479999999996</c:v>
                </c:pt>
                <c:pt idx="636">
                  <c:v>-0.74560040000000005</c:v>
                </c:pt>
                <c:pt idx="637">
                  <c:v>0.23352100000000001</c:v>
                </c:pt>
                <c:pt idx="638">
                  <c:v>0.97417390000000004</c:v>
                </c:pt>
                <c:pt idx="639">
                  <c:v>0.53003739999999999</c:v>
                </c:pt>
                <c:pt idx="640">
                  <c:v>0.16193930000000001</c:v>
                </c:pt>
                <c:pt idx="641">
                  <c:v>0.64399019999999996</c:v>
                </c:pt>
                <c:pt idx="642">
                  <c:v>0.43193199999999998</c:v>
                </c:pt>
                <c:pt idx="643">
                  <c:v>-0.73678779999999999</c:v>
                </c:pt>
                <c:pt idx="644">
                  <c:v>-1.1014299999999999</c:v>
                </c:pt>
                <c:pt idx="645">
                  <c:v>-0.35000730000000002</c:v>
                </c:pt>
                <c:pt idx="646">
                  <c:v>0.69754519999999998</c:v>
                </c:pt>
                <c:pt idx="647">
                  <c:v>0.74220030000000004</c:v>
                </c:pt>
                <c:pt idx="648">
                  <c:v>-0.38570890000000002</c:v>
                </c:pt>
                <c:pt idx="649">
                  <c:v>-0.67766380000000004</c:v>
                </c:pt>
                <c:pt idx="650">
                  <c:v>-0.29072199999999998</c:v>
                </c:pt>
                <c:pt idx="651">
                  <c:v>-0.87755700000000003</c:v>
                </c:pt>
                <c:pt idx="652">
                  <c:v>-1.505328</c:v>
                </c:pt>
                <c:pt idx="653">
                  <c:v>-0.76662419999999998</c:v>
                </c:pt>
                <c:pt idx="654">
                  <c:v>0.90746459999999995</c:v>
                </c:pt>
                <c:pt idx="655">
                  <c:v>1.472251</c:v>
                </c:pt>
                <c:pt idx="656">
                  <c:v>5.246369E-2</c:v>
                </c:pt>
                <c:pt idx="657">
                  <c:v>-0.79074169999999999</c:v>
                </c:pt>
                <c:pt idx="658">
                  <c:v>0.20520450000000001</c:v>
                </c:pt>
                <c:pt idx="659">
                  <c:v>1.049129</c:v>
                </c:pt>
                <c:pt idx="660">
                  <c:v>0.96640159999999997</c:v>
                </c:pt>
                <c:pt idx="661">
                  <c:v>1.015808</c:v>
                </c:pt>
                <c:pt idx="662">
                  <c:v>1.4280999999999999</c:v>
                </c:pt>
                <c:pt idx="663">
                  <c:v>0.74425850000000005</c:v>
                </c:pt>
                <c:pt idx="664">
                  <c:v>-1.3172630000000001</c:v>
                </c:pt>
                <c:pt idx="665">
                  <c:v>-2.237387</c:v>
                </c:pt>
                <c:pt idx="666">
                  <c:v>-0.61685659999999998</c:v>
                </c:pt>
                <c:pt idx="667">
                  <c:v>1.6041970000000001</c:v>
                </c:pt>
                <c:pt idx="668">
                  <c:v>2.2084549999999998</c:v>
                </c:pt>
                <c:pt idx="669">
                  <c:v>1.5905009999999999</c:v>
                </c:pt>
                <c:pt idx="670">
                  <c:v>1.2412460000000001</c:v>
                </c:pt>
                <c:pt idx="671">
                  <c:v>1.1497599999999999</c:v>
                </c:pt>
                <c:pt idx="672">
                  <c:v>0.41516540000000002</c:v>
                </c:pt>
                <c:pt idx="673">
                  <c:v>-0.68563980000000002</c:v>
                </c:pt>
                <c:pt idx="674">
                  <c:v>-0.88464949999999998</c:v>
                </c:pt>
                <c:pt idx="675">
                  <c:v>-0.26542310000000002</c:v>
                </c:pt>
                <c:pt idx="676">
                  <c:v>-9.3485739999999998E-2</c:v>
                </c:pt>
                <c:pt idx="677">
                  <c:v>-0.58958549999999998</c:v>
                </c:pt>
                <c:pt idx="678">
                  <c:v>-1.1225160000000001</c:v>
                </c:pt>
                <c:pt idx="679">
                  <c:v>-1.3731390000000001</c:v>
                </c:pt>
                <c:pt idx="680">
                  <c:v>-1.086705</c:v>
                </c:pt>
                <c:pt idx="681">
                  <c:v>-0.51396410000000003</c:v>
                </c:pt>
                <c:pt idx="682">
                  <c:v>6.7825159999999995E-2</c:v>
                </c:pt>
                <c:pt idx="683">
                  <c:v>0.717113</c:v>
                </c:pt>
                <c:pt idx="684">
                  <c:v>0.79083859999999995</c:v>
                </c:pt>
                <c:pt idx="685">
                  <c:v>0.92266559999999997</c:v>
                </c:pt>
                <c:pt idx="686">
                  <c:v>1.207768</c:v>
                </c:pt>
                <c:pt idx="687">
                  <c:v>0.35449310000000001</c:v>
                </c:pt>
                <c:pt idx="688">
                  <c:v>-0.26151530000000001</c:v>
                </c:pt>
                <c:pt idx="689">
                  <c:v>0.21351829999999999</c:v>
                </c:pt>
                <c:pt idx="690">
                  <c:v>0.34598400000000001</c:v>
                </c:pt>
                <c:pt idx="691">
                  <c:v>-0.30929430000000002</c:v>
                </c:pt>
                <c:pt idx="692">
                  <c:v>-0.90539119999999995</c:v>
                </c:pt>
                <c:pt idx="693">
                  <c:v>-1.0022390000000001</c:v>
                </c:pt>
                <c:pt idx="694">
                  <c:v>-0.69763319999999995</c:v>
                </c:pt>
                <c:pt idx="695">
                  <c:v>0.30778539999999999</c:v>
                </c:pt>
                <c:pt idx="696">
                  <c:v>0.546682</c:v>
                </c:pt>
                <c:pt idx="697">
                  <c:v>-0.57051189999999996</c:v>
                </c:pt>
                <c:pt idx="698">
                  <c:v>-0.47127279999999999</c:v>
                </c:pt>
                <c:pt idx="699">
                  <c:v>-0.13215199999999999</c:v>
                </c:pt>
                <c:pt idx="700">
                  <c:v>-1.1342650000000001</c:v>
                </c:pt>
                <c:pt idx="701">
                  <c:v>-1.2298830000000001</c:v>
                </c:pt>
                <c:pt idx="702">
                  <c:v>-0.64573309999999995</c:v>
                </c:pt>
                <c:pt idx="703">
                  <c:v>2.9732189999999999E-2</c:v>
                </c:pt>
                <c:pt idx="704">
                  <c:v>1.0248930000000001</c:v>
                </c:pt>
                <c:pt idx="705">
                  <c:v>0.31813639999999999</c:v>
                </c:pt>
                <c:pt idx="706">
                  <c:v>-1.621008</c:v>
                </c:pt>
                <c:pt idx="707">
                  <c:v>-2.2126610000000002</c:v>
                </c:pt>
                <c:pt idx="708">
                  <c:v>-0.95081819999999995</c:v>
                </c:pt>
                <c:pt idx="709">
                  <c:v>0.28541939999999999</c:v>
                </c:pt>
                <c:pt idx="710">
                  <c:v>-3.3534420000000002E-2</c:v>
                </c:pt>
                <c:pt idx="711">
                  <c:v>-0.88946119999999995</c:v>
                </c:pt>
                <c:pt idx="712">
                  <c:v>-1.324991</c:v>
                </c:pt>
                <c:pt idx="713">
                  <c:v>-1.0560780000000001</c:v>
                </c:pt>
                <c:pt idx="714">
                  <c:v>6.2716750000000002E-2</c:v>
                </c:pt>
                <c:pt idx="715">
                  <c:v>0.71675990000000001</c:v>
                </c:pt>
                <c:pt idx="716">
                  <c:v>0.1706664</c:v>
                </c:pt>
                <c:pt idx="717">
                  <c:v>-0.35016649999999999</c:v>
                </c:pt>
                <c:pt idx="718">
                  <c:v>-0.22583130000000001</c:v>
                </c:pt>
                <c:pt idx="719">
                  <c:v>-0.25740150000000001</c:v>
                </c:pt>
                <c:pt idx="720">
                  <c:v>-0.99588290000000002</c:v>
                </c:pt>
                <c:pt idx="721">
                  <c:v>-1.226718</c:v>
                </c:pt>
                <c:pt idx="722">
                  <c:v>-0.2445532</c:v>
                </c:pt>
                <c:pt idx="723">
                  <c:v>-0.11442960000000001</c:v>
                </c:pt>
                <c:pt idx="724">
                  <c:v>-0.78674109999999997</c:v>
                </c:pt>
                <c:pt idx="725">
                  <c:v>0.27468999999999999</c:v>
                </c:pt>
                <c:pt idx="726">
                  <c:v>2.211951</c:v>
                </c:pt>
                <c:pt idx="727">
                  <c:v>2.2843369999999998</c:v>
                </c:pt>
                <c:pt idx="728">
                  <c:v>0.61592780000000003</c:v>
                </c:pt>
                <c:pt idx="729">
                  <c:v>-0.35706019999999999</c:v>
                </c:pt>
                <c:pt idx="730">
                  <c:v>-0.22863020000000001</c:v>
                </c:pt>
                <c:pt idx="731">
                  <c:v>-0.73825410000000002</c:v>
                </c:pt>
                <c:pt idx="732">
                  <c:v>-1.0655380000000001</c:v>
                </c:pt>
                <c:pt idx="733">
                  <c:v>7.7992409999999998E-2</c:v>
                </c:pt>
                <c:pt idx="734">
                  <c:v>0.3080348</c:v>
                </c:pt>
                <c:pt idx="735">
                  <c:v>-1.764697</c:v>
                </c:pt>
                <c:pt idx="736">
                  <c:v>-3.0776439999999998</c:v>
                </c:pt>
                <c:pt idx="737">
                  <c:v>-1.064249</c:v>
                </c:pt>
                <c:pt idx="738">
                  <c:v>1.4403490000000001</c:v>
                </c:pt>
                <c:pt idx="739">
                  <c:v>0.56866470000000002</c:v>
                </c:pt>
                <c:pt idx="740">
                  <c:v>-1.451838</c:v>
                </c:pt>
                <c:pt idx="741">
                  <c:v>-0.75046299999999999</c:v>
                </c:pt>
                <c:pt idx="742">
                  <c:v>1.6040049999999999</c:v>
                </c:pt>
                <c:pt idx="743">
                  <c:v>2.3882840000000001</c:v>
                </c:pt>
                <c:pt idx="744">
                  <c:v>0.65431839999999997</c:v>
                </c:pt>
                <c:pt idx="745">
                  <c:v>-1.095685</c:v>
                </c:pt>
                <c:pt idx="746">
                  <c:v>-0.78657969999999999</c:v>
                </c:pt>
                <c:pt idx="747">
                  <c:v>0.25751550000000001</c:v>
                </c:pt>
                <c:pt idx="748">
                  <c:v>0.43333559999999999</c:v>
                </c:pt>
                <c:pt idx="749">
                  <c:v>-3.8169670000000003E-2</c:v>
                </c:pt>
                <c:pt idx="750">
                  <c:v>-0.17142080000000001</c:v>
                </c:pt>
                <c:pt idx="751">
                  <c:v>0.24531749999999999</c:v>
                </c:pt>
                <c:pt idx="752">
                  <c:v>0.84235320000000002</c:v>
                </c:pt>
                <c:pt idx="753">
                  <c:v>1.038135</c:v>
                </c:pt>
                <c:pt idx="754">
                  <c:v>0.40175880000000003</c:v>
                </c:pt>
                <c:pt idx="755">
                  <c:v>-0.39245829999999998</c:v>
                </c:pt>
                <c:pt idx="756">
                  <c:v>-0.69262259999999998</c:v>
                </c:pt>
                <c:pt idx="757">
                  <c:v>-0.36487059999999999</c:v>
                </c:pt>
                <c:pt idx="758">
                  <c:v>-3.9709269999999998E-2</c:v>
                </c:pt>
                <c:pt idx="759">
                  <c:v>-0.53231589999999995</c:v>
                </c:pt>
                <c:pt idx="760">
                  <c:v>-1.140026</c:v>
                </c:pt>
                <c:pt idx="761">
                  <c:v>-1.253477</c:v>
                </c:pt>
                <c:pt idx="762">
                  <c:v>-0.98265239999999998</c:v>
                </c:pt>
                <c:pt idx="763">
                  <c:v>-0.3727048</c:v>
                </c:pt>
                <c:pt idx="764">
                  <c:v>-0.1092814</c:v>
                </c:pt>
                <c:pt idx="765">
                  <c:v>-0.1730197</c:v>
                </c:pt>
                <c:pt idx="766">
                  <c:v>0.94043949999999998</c:v>
                </c:pt>
                <c:pt idx="767">
                  <c:v>2.6107</c:v>
                </c:pt>
                <c:pt idx="768">
                  <c:v>2.7464499999999998</c:v>
                </c:pt>
                <c:pt idx="769">
                  <c:v>2.2801</c:v>
                </c:pt>
                <c:pt idx="770">
                  <c:v>2.0176539999999998</c:v>
                </c:pt>
                <c:pt idx="771">
                  <c:v>0.68552610000000003</c:v>
                </c:pt>
                <c:pt idx="772">
                  <c:v>-0.83806630000000004</c:v>
                </c:pt>
                <c:pt idx="773">
                  <c:v>-0.5920801</c:v>
                </c:pt>
                <c:pt idx="774">
                  <c:v>0.68929390000000001</c:v>
                </c:pt>
                <c:pt idx="775">
                  <c:v>0.82206950000000001</c:v>
                </c:pt>
                <c:pt idx="776">
                  <c:v>-0.38345980000000002</c:v>
                </c:pt>
                <c:pt idx="777">
                  <c:v>-0.79906980000000005</c:v>
                </c:pt>
                <c:pt idx="778">
                  <c:v>0.42041849999999997</c:v>
                </c:pt>
                <c:pt idx="779">
                  <c:v>1.371518</c:v>
                </c:pt>
                <c:pt idx="780">
                  <c:v>1.262175</c:v>
                </c:pt>
                <c:pt idx="781">
                  <c:v>1.215257</c:v>
                </c:pt>
                <c:pt idx="782">
                  <c:v>1.273182</c:v>
                </c:pt>
                <c:pt idx="783">
                  <c:v>0.69662480000000004</c:v>
                </c:pt>
                <c:pt idx="784">
                  <c:v>-0.68682670000000001</c:v>
                </c:pt>
                <c:pt idx="785">
                  <c:v>-1.4703740000000001</c:v>
                </c:pt>
                <c:pt idx="786">
                  <c:v>-0.87540790000000002</c:v>
                </c:pt>
                <c:pt idx="787">
                  <c:v>-0.88056380000000001</c:v>
                </c:pt>
                <c:pt idx="788">
                  <c:v>-1.0185310000000001</c:v>
                </c:pt>
                <c:pt idx="789">
                  <c:v>0.3206714</c:v>
                </c:pt>
                <c:pt idx="790">
                  <c:v>1.1168210000000001</c:v>
                </c:pt>
                <c:pt idx="791">
                  <c:v>0.42705929999999998</c:v>
                </c:pt>
                <c:pt idx="792">
                  <c:v>-0.33035799999999998</c:v>
                </c:pt>
                <c:pt idx="793">
                  <c:v>-0.10560020000000001</c:v>
                </c:pt>
                <c:pt idx="794">
                  <c:v>1.106047</c:v>
                </c:pt>
                <c:pt idx="795">
                  <c:v>2.3469030000000002</c:v>
                </c:pt>
                <c:pt idx="796">
                  <c:v>3.0386470000000001</c:v>
                </c:pt>
                <c:pt idx="797">
                  <c:v>2.5021870000000002</c:v>
                </c:pt>
                <c:pt idx="798">
                  <c:v>1.2557970000000001</c:v>
                </c:pt>
                <c:pt idx="799">
                  <c:v>1.0169330000000001</c:v>
                </c:pt>
                <c:pt idx="800">
                  <c:v>1.010667</c:v>
                </c:pt>
                <c:pt idx="801">
                  <c:v>0.34677799999999998</c:v>
                </c:pt>
                <c:pt idx="802">
                  <c:v>0.12639230000000001</c:v>
                </c:pt>
                <c:pt idx="803">
                  <c:v>0.53018900000000002</c:v>
                </c:pt>
                <c:pt idx="804">
                  <c:v>1.018472</c:v>
                </c:pt>
                <c:pt idx="805">
                  <c:v>1.060549</c:v>
                </c:pt>
                <c:pt idx="806">
                  <c:v>-0.12704099999999999</c:v>
                </c:pt>
                <c:pt idx="807">
                  <c:v>-1.683673</c:v>
                </c:pt>
                <c:pt idx="808">
                  <c:v>-1.796729</c:v>
                </c:pt>
                <c:pt idx="809">
                  <c:v>-0.86470219999999998</c:v>
                </c:pt>
                <c:pt idx="810">
                  <c:v>-0.47980400000000001</c:v>
                </c:pt>
                <c:pt idx="811">
                  <c:v>-0.74436219999999997</c:v>
                </c:pt>
                <c:pt idx="812">
                  <c:v>-0.81597299999999995</c:v>
                </c:pt>
                <c:pt idx="813">
                  <c:v>-0.55057239999999996</c:v>
                </c:pt>
                <c:pt idx="814">
                  <c:v>-0.16929069999999999</c:v>
                </c:pt>
                <c:pt idx="815">
                  <c:v>0.4730721</c:v>
                </c:pt>
                <c:pt idx="816">
                  <c:v>0.3442924</c:v>
                </c:pt>
                <c:pt idx="817">
                  <c:v>-0.89182930000000005</c:v>
                </c:pt>
                <c:pt idx="818">
                  <c:v>-0.83641980000000005</c:v>
                </c:pt>
                <c:pt idx="819">
                  <c:v>0.82566189999999995</c:v>
                </c:pt>
                <c:pt idx="820">
                  <c:v>2.104123</c:v>
                </c:pt>
                <c:pt idx="821">
                  <c:v>2.3355450000000002</c:v>
                </c:pt>
                <c:pt idx="822">
                  <c:v>1.385899</c:v>
                </c:pt>
                <c:pt idx="823">
                  <c:v>-0.22082199999999999</c:v>
                </c:pt>
                <c:pt idx="824">
                  <c:v>-0.4153057</c:v>
                </c:pt>
                <c:pt idx="825">
                  <c:v>0.90346570000000004</c:v>
                </c:pt>
                <c:pt idx="826">
                  <c:v>1.072233</c:v>
                </c:pt>
                <c:pt idx="827">
                  <c:v>-0.1077819</c:v>
                </c:pt>
                <c:pt idx="828">
                  <c:v>-0.94079880000000005</c:v>
                </c:pt>
                <c:pt idx="829">
                  <c:v>-0.77375479999999996</c:v>
                </c:pt>
                <c:pt idx="830">
                  <c:v>9.0392260000000002E-2</c:v>
                </c:pt>
                <c:pt idx="831">
                  <c:v>0.24849550000000001</c:v>
                </c:pt>
                <c:pt idx="832">
                  <c:v>-0.24662809999999999</c:v>
                </c:pt>
                <c:pt idx="833">
                  <c:v>-0.1114281</c:v>
                </c:pt>
                <c:pt idx="834">
                  <c:v>1.5424790000000001E-2</c:v>
                </c:pt>
                <c:pt idx="835">
                  <c:v>-6.9499839999999993E-2</c:v>
                </c:pt>
                <c:pt idx="836">
                  <c:v>0.6677902</c:v>
                </c:pt>
                <c:pt idx="837">
                  <c:v>1.5019480000000001</c:v>
                </c:pt>
                <c:pt idx="838">
                  <c:v>1.3375319999999999</c:v>
                </c:pt>
                <c:pt idx="839">
                  <c:v>0.56301040000000002</c:v>
                </c:pt>
                <c:pt idx="840">
                  <c:v>-4.3991219999999998E-2</c:v>
                </c:pt>
                <c:pt idx="841">
                  <c:v>-0.32743850000000002</c:v>
                </c:pt>
                <c:pt idx="842">
                  <c:v>-0.30083720000000003</c:v>
                </c:pt>
                <c:pt idx="843">
                  <c:v>-9.9626560000000003E-2</c:v>
                </c:pt>
                <c:pt idx="844">
                  <c:v>-0.1356755</c:v>
                </c:pt>
                <c:pt idx="845">
                  <c:v>-8.0340270000000005E-2</c:v>
                </c:pt>
                <c:pt idx="846">
                  <c:v>0.13163630000000001</c:v>
                </c:pt>
                <c:pt idx="847">
                  <c:v>0.15992219999999999</c:v>
                </c:pt>
                <c:pt idx="848">
                  <c:v>0.27326800000000001</c:v>
                </c:pt>
                <c:pt idx="849">
                  <c:v>0.47626750000000001</c:v>
                </c:pt>
                <c:pt idx="850">
                  <c:v>0.70986780000000005</c:v>
                </c:pt>
                <c:pt idx="851">
                  <c:v>0.53339329999999996</c:v>
                </c:pt>
                <c:pt idx="852">
                  <c:v>-0.47119870000000003</c:v>
                </c:pt>
                <c:pt idx="853">
                  <c:v>-0.73927849999999995</c:v>
                </c:pt>
                <c:pt idx="854">
                  <c:v>0.70033939999999995</c:v>
                </c:pt>
                <c:pt idx="855">
                  <c:v>1.817313</c:v>
                </c:pt>
                <c:pt idx="856">
                  <c:v>0.72546200000000005</c:v>
                </c:pt>
                <c:pt idx="857">
                  <c:v>-1.317793</c:v>
                </c:pt>
                <c:pt idx="858">
                  <c:v>-1.8690910000000001</c:v>
                </c:pt>
                <c:pt idx="859">
                  <c:v>-1.0101800000000001</c:v>
                </c:pt>
                <c:pt idx="860">
                  <c:v>0.24781900000000001</c:v>
                </c:pt>
                <c:pt idx="861">
                  <c:v>1.5659540000000001</c:v>
                </c:pt>
                <c:pt idx="862">
                  <c:v>1.671035</c:v>
                </c:pt>
                <c:pt idx="863">
                  <c:v>0.81106449999999997</c:v>
                </c:pt>
                <c:pt idx="864">
                  <c:v>0.8061682</c:v>
                </c:pt>
                <c:pt idx="865">
                  <c:v>0.84792480000000003</c:v>
                </c:pt>
                <c:pt idx="866">
                  <c:v>-0.53594350000000002</c:v>
                </c:pt>
                <c:pt idx="867">
                  <c:v>-1.601186</c:v>
                </c:pt>
                <c:pt idx="868">
                  <c:v>-0.46415729999999999</c:v>
                </c:pt>
                <c:pt idx="869">
                  <c:v>0.59507319999999997</c:v>
                </c:pt>
                <c:pt idx="870">
                  <c:v>-0.9059507</c:v>
                </c:pt>
                <c:pt idx="871">
                  <c:v>-2.7285080000000002</c:v>
                </c:pt>
                <c:pt idx="872">
                  <c:v>-2.49926</c:v>
                </c:pt>
                <c:pt idx="873">
                  <c:v>-1.59093</c:v>
                </c:pt>
                <c:pt idx="874">
                  <c:v>-0.90712280000000001</c:v>
                </c:pt>
                <c:pt idx="875">
                  <c:v>0.13276689999999999</c:v>
                </c:pt>
                <c:pt idx="876">
                  <c:v>0.3921654</c:v>
                </c:pt>
                <c:pt idx="877">
                  <c:v>-0.57593399999999995</c:v>
                </c:pt>
                <c:pt idx="878">
                  <c:v>-1.2606820000000001</c:v>
                </c:pt>
                <c:pt idx="879">
                  <c:v>-0.94874369999999997</c:v>
                </c:pt>
                <c:pt idx="880">
                  <c:v>0.2881938</c:v>
                </c:pt>
                <c:pt idx="881">
                  <c:v>1.232094</c:v>
                </c:pt>
                <c:pt idx="882">
                  <c:v>0.90804079999999998</c:v>
                </c:pt>
                <c:pt idx="883">
                  <c:v>-0.25753359999999997</c:v>
                </c:pt>
                <c:pt idx="884">
                  <c:v>-1.5150490000000001</c:v>
                </c:pt>
                <c:pt idx="885">
                  <c:v>-1.584071</c:v>
                </c:pt>
                <c:pt idx="886">
                  <c:v>-0.53907870000000002</c:v>
                </c:pt>
                <c:pt idx="887">
                  <c:v>-0.25433719999999999</c:v>
                </c:pt>
                <c:pt idx="888">
                  <c:v>-1.1155280000000001</c:v>
                </c:pt>
                <c:pt idx="889">
                  <c:v>-0.94397569999999997</c:v>
                </c:pt>
                <c:pt idx="890">
                  <c:v>0.3253315</c:v>
                </c:pt>
                <c:pt idx="891">
                  <c:v>0.4377085</c:v>
                </c:pt>
                <c:pt idx="892">
                  <c:v>2.8020570000000002E-2</c:v>
                </c:pt>
                <c:pt idx="893">
                  <c:v>0.53807260000000001</c:v>
                </c:pt>
                <c:pt idx="894">
                  <c:v>1.2022980000000001</c:v>
                </c:pt>
                <c:pt idx="895">
                  <c:v>0.579847</c:v>
                </c:pt>
                <c:pt idx="896">
                  <c:v>-0.51848519999999998</c:v>
                </c:pt>
                <c:pt idx="897">
                  <c:v>-0.41232039999999998</c:v>
                </c:pt>
                <c:pt idx="898">
                  <c:v>-0.12137770000000001</c:v>
                </c:pt>
                <c:pt idx="899">
                  <c:v>-0.23721320000000001</c:v>
                </c:pt>
                <c:pt idx="900">
                  <c:v>-0.58538840000000003</c:v>
                </c:pt>
                <c:pt idx="901">
                  <c:v>-0.92817830000000001</c:v>
                </c:pt>
                <c:pt idx="902">
                  <c:v>5.2507499999999999E-2</c:v>
                </c:pt>
                <c:pt idx="903">
                  <c:v>0.97435689999999997</c:v>
                </c:pt>
                <c:pt idx="904">
                  <c:v>0.43727470000000002</c:v>
                </c:pt>
                <c:pt idx="905">
                  <c:v>0.23531389999999999</c:v>
                </c:pt>
                <c:pt idx="906">
                  <c:v>0.34505479999999999</c:v>
                </c:pt>
                <c:pt idx="907">
                  <c:v>-0.4337472</c:v>
                </c:pt>
                <c:pt idx="908">
                  <c:v>-0.84126449999999997</c:v>
                </c:pt>
                <c:pt idx="909">
                  <c:v>-0.1883128</c:v>
                </c:pt>
                <c:pt idx="910">
                  <c:v>0.37947799999999998</c:v>
                </c:pt>
                <c:pt idx="911">
                  <c:v>0.67339530000000003</c:v>
                </c:pt>
                <c:pt idx="912">
                  <c:v>0.81592889999999996</c:v>
                </c:pt>
                <c:pt idx="913">
                  <c:v>0.1125357</c:v>
                </c:pt>
                <c:pt idx="914">
                  <c:v>-0.60488220000000004</c:v>
                </c:pt>
                <c:pt idx="915">
                  <c:v>0.58897520000000003</c:v>
                </c:pt>
                <c:pt idx="916">
                  <c:v>2.2111839999999998</c:v>
                </c:pt>
                <c:pt idx="917">
                  <c:v>1.68614</c:v>
                </c:pt>
                <c:pt idx="918">
                  <c:v>0.41520180000000001</c:v>
                </c:pt>
                <c:pt idx="919">
                  <c:v>-0.2011328</c:v>
                </c:pt>
                <c:pt idx="920">
                  <c:v>-1.0002249999999999</c:v>
                </c:pt>
                <c:pt idx="921">
                  <c:v>-1.4425209999999999</c:v>
                </c:pt>
                <c:pt idx="922">
                  <c:v>-0.47235939999999998</c:v>
                </c:pt>
                <c:pt idx="923">
                  <c:v>1.0647800000000001</c:v>
                </c:pt>
                <c:pt idx="924">
                  <c:v>1.3153250000000001</c:v>
                </c:pt>
                <c:pt idx="925">
                  <c:v>-0.11225830000000001</c:v>
                </c:pt>
                <c:pt idx="926">
                  <c:v>-1.045971</c:v>
                </c:pt>
                <c:pt idx="927">
                  <c:v>7.2768609999999997E-2</c:v>
                </c:pt>
                <c:pt idx="928">
                  <c:v>1.2436210000000001</c:v>
                </c:pt>
                <c:pt idx="929">
                  <c:v>0.87654949999999998</c:v>
                </c:pt>
                <c:pt idx="930">
                  <c:v>0.65245240000000004</c:v>
                </c:pt>
                <c:pt idx="931">
                  <c:v>1.2326600000000001</c:v>
                </c:pt>
                <c:pt idx="932">
                  <c:v>1.5585070000000001</c:v>
                </c:pt>
                <c:pt idx="933">
                  <c:v>1.1440239999999999</c:v>
                </c:pt>
                <c:pt idx="934">
                  <c:v>0.2230877</c:v>
                </c:pt>
                <c:pt idx="935">
                  <c:v>-0.2801323</c:v>
                </c:pt>
                <c:pt idx="936">
                  <c:v>-0.42728640000000001</c:v>
                </c:pt>
                <c:pt idx="937">
                  <c:v>-0.80585949999999995</c:v>
                </c:pt>
                <c:pt idx="938">
                  <c:v>-1.041693</c:v>
                </c:pt>
                <c:pt idx="939">
                  <c:v>-0.94653739999999997</c:v>
                </c:pt>
                <c:pt idx="940">
                  <c:v>-0.53905860000000005</c:v>
                </c:pt>
                <c:pt idx="941">
                  <c:v>2.126403E-2</c:v>
                </c:pt>
                <c:pt idx="942">
                  <c:v>-0.1296157</c:v>
                </c:pt>
                <c:pt idx="943">
                  <c:v>-1.3934930000000001</c:v>
                </c:pt>
                <c:pt idx="944">
                  <c:v>-1.9743649999999999</c:v>
                </c:pt>
                <c:pt idx="945">
                  <c:v>-0.26537189999999999</c:v>
                </c:pt>
                <c:pt idx="946">
                  <c:v>1.895019</c:v>
                </c:pt>
                <c:pt idx="947">
                  <c:v>2.447908</c:v>
                </c:pt>
                <c:pt idx="948">
                  <c:v>1.3667659999999999</c:v>
                </c:pt>
                <c:pt idx="949">
                  <c:v>-0.1790099</c:v>
                </c:pt>
                <c:pt idx="950">
                  <c:v>-0.27144239999999997</c:v>
                </c:pt>
                <c:pt idx="951">
                  <c:v>0.91539479999999995</c:v>
                </c:pt>
                <c:pt idx="952">
                  <c:v>1.479636</c:v>
                </c:pt>
                <c:pt idx="953">
                  <c:v>1.1396360000000001</c:v>
                </c:pt>
                <c:pt idx="954">
                  <c:v>0.48960870000000001</c:v>
                </c:pt>
                <c:pt idx="955">
                  <c:v>-0.27624300000000002</c:v>
                </c:pt>
                <c:pt idx="956">
                  <c:v>-0.57664020000000005</c:v>
                </c:pt>
                <c:pt idx="957">
                  <c:v>2.3322780000000001E-2</c:v>
                </c:pt>
                <c:pt idx="958">
                  <c:v>0.96147930000000004</c:v>
                </c:pt>
                <c:pt idx="959">
                  <c:v>1.050953</c:v>
                </c:pt>
                <c:pt idx="960">
                  <c:v>0.29561100000000001</c:v>
                </c:pt>
                <c:pt idx="961">
                  <c:v>0.35964600000000002</c:v>
                </c:pt>
                <c:pt idx="962">
                  <c:v>0.90328399999999998</c:v>
                </c:pt>
                <c:pt idx="963">
                  <c:v>-8.9265929999999993E-2</c:v>
                </c:pt>
                <c:pt idx="964">
                  <c:v>-1.6540539999999999</c:v>
                </c:pt>
                <c:pt idx="965">
                  <c:v>-1.4546460000000001</c:v>
                </c:pt>
                <c:pt idx="966">
                  <c:v>-9.3182219999999996E-2</c:v>
                </c:pt>
                <c:pt idx="967">
                  <c:v>0.48007759999999999</c:v>
                </c:pt>
                <c:pt idx="968">
                  <c:v>0.2175618</c:v>
                </c:pt>
                <c:pt idx="969">
                  <c:v>2.2861409999999999E-2</c:v>
                </c:pt>
                <c:pt idx="970">
                  <c:v>0.20865040000000001</c:v>
                </c:pt>
                <c:pt idx="971">
                  <c:v>0.56878240000000002</c:v>
                </c:pt>
                <c:pt idx="972">
                  <c:v>0.45308359999999998</c:v>
                </c:pt>
                <c:pt idx="973">
                  <c:v>-0.43018400000000001</c:v>
                </c:pt>
                <c:pt idx="974">
                  <c:v>-1.2635209999999999</c:v>
                </c:pt>
                <c:pt idx="975">
                  <c:v>-1.1120829999999999</c:v>
                </c:pt>
                <c:pt idx="976">
                  <c:v>-0.2721421</c:v>
                </c:pt>
                <c:pt idx="977">
                  <c:v>0.87782749999999998</c:v>
                </c:pt>
                <c:pt idx="978">
                  <c:v>1.6057399999999999</c:v>
                </c:pt>
                <c:pt idx="979">
                  <c:v>0.74955649999999996</c:v>
                </c:pt>
                <c:pt idx="980">
                  <c:v>-0.12080440000000001</c:v>
                </c:pt>
                <c:pt idx="981">
                  <c:v>0.1446489</c:v>
                </c:pt>
                <c:pt idx="982">
                  <c:v>0.12653349999999999</c:v>
                </c:pt>
                <c:pt idx="983">
                  <c:v>0.10921939999999999</c:v>
                </c:pt>
                <c:pt idx="984">
                  <c:v>0.3899204</c:v>
                </c:pt>
                <c:pt idx="985">
                  <c:v>0.19099949999999999</c:v>
                </c:pt>
                <c:pt idx="986">
                  <c:v>0.1246255</c:v>
                </c:pt>
                <c:pt idx="987">
                  <c:v>0.12926960000000001</c:v>
                </c:pt>
                <c:pt idx="988">
                  <c:v>4.390898E-2</c:v>
                </c:pt>
                <c:pt idx="989">
                  <c:v>0.76125600000000004</c:v>
                </c:pt>
                <c:pt idx="990">
                  <c:v>1.6827939999999999</c:v>
                </c:pt>
                <c:pt idx="991">
                  <c:v>1.5573840000000001</c:v>
                </c:pt>
                <c:pt idx="992">
                  <c:v>-4.6899030000000001E-2</c:v>
                </c:pt>
                <c:pt idx="993">
                  <c:v>-1.8587309999999999</c:v>
                </c:pt>
                <c:pt idx="994">
                  <c:v>-1.9125700000000001</c:v>
                </c:pt>
                <c:pt idx="995">
                  <c:v>-0.78318600000000005</c:v>
                </c:pt>
                <c:pt idx="996">
                  <c:v>0.2213174</c:v>
                </c:pt>
                <c:pt idx="997">
                  <c:v>0.94373890000000005</c:v>
                </c:pt>
                <c:pt idx="998">
                  <c:v>1.1112059999999999</c:v>
                </c:pt>
              </c:numCache>
            </c:numRef>
          </c:yVal>
          <c:smooth val="0"/>
        </c:ser>
        <c:ser>
          <c:idx val="6"/>
          <c:order val="6"/>
          <c:tx>
            <c:v>+500V (#7)</c:v>
          </c:tx>
          <c:spPr>
            <a:ln w="19050">
              <a:solidFill>
                <a:srgbClr val="0000FF"/>
              </a:solidFill>
            </a:ln>
          </c:spPr>
          <c:marker>
            <c:symbol val="none"/>
          </c:marker>
          <c:xVal>
            <c:numRef>
              <c:f>'Voltage Wfms Data'!$A$5:$A$1003</c:f>
              <c:numCache>
                <c:formatCode>General</c:formatCode>
                <c:ptCount val="999"/>
                <c:pt idx="0">
                  <c:v>-180.822</c:v>
                </c:pt>
                <c:pt idx="1">
                  <c:v>-179.822</c:v>
                </c:pt>
                <c:pt idx="2">
                  <c:v>-178.822</c:v>
                </c:pt>
                <c:pt idx="3">
                  <c:v>-177.822</c:v>
                </c:pt>
                <c:pt idx="4">
                  <c:v>-176.822</c:v>
                </c:pt>
                <c:pt idx="5">
                  <c:v>-175.822</c:v>
                </c:pt>
                <c:pt idx="6">
                  <c:v>-174.822</c:v>
                </c:pt>
                <c:pt idx="7">
                  <c:v>-173.822</c:v>
                </c:pt>
                <c:pt idx="8">
                  <c:v>-172.822</c:v>
                </c:pt>
                <c:pt idx="9">
                  <c:v>-171.82199999999997</c:v>
                </c:pt>
                <c:pt idx="10">
                  <c:v>-170.822</c:v>
                </c:pt>
                <c:pt idx="11">
                  <c:v>-169.822</c:v>
                </c:pt>
                <c:pt idx="12">
                  <c:v>-168.822</c:v>
                </c:pt>
                <c:pt idx="13">
                  <c:v>-167.822</c:v>
                </c:pt>
                <c:pt idx="14">
                  <c:v>-166.822</c:v>
                </c:pt>
                <c:pt idx="15">
                  <c:v>-165.82199999999997</c:v>
                </c:pt>
                <c:pt idx="16">
                  <c:v>-164.822</c:v>
                </c:pt>
                <c:pt idx="17">
                  <c:v>-163.822</c:v>
                </c:pt>
                <c:pt idx="18">
                  <c:v>-162.822</c:v>
                </c:pt>
                <c:pt idx="19">
                  <c:v>-161.822</c:v>
                </c:pt>
                <c:pt idx="20">
                  <c:v>-160.822</c:v>
                </c:pt>
                <c:pt idx="21">
                  <c:v>-159.82199999999997</c:v>
                </c:pt>
                <c:pt idx="22">
                  <c:v>-158.822</c:v>
                </c:pt>
                <c:pt idx="23">
                  <c:v>-157.822</c:v>
                </c:pt>
                <c:pt idx="24">
                  <c:v>-156.822</c:v>
                </c:pt>
                <c:pt idx="25">
                  <c:v>-155.822</c:v>
                </c:pt>
                <c:pt idx="26">
                  <c:v>-154.822</c:v>
                </c:pt>
                <c:pt idx="27">
                  <c:v>-153.822</c:v>
                </c:pt>
                <c:pt idx="28">
                  <c:v>-152.822</c:v>
                </c:pt>
                <c:pt idx="29">
                  <c:v>-151.822</c:v>
                </c:pt>
                <c:pt idx="30">
                  <c:v>-150.822</c:v>
                </c:pt>
                <c:pt idx="31">
                  <c:v>-149.822</c:v>
                </c:pt>
                <c:pt idx="32">
                  <c:v>-148.822</c:v>
                </c:pt>
                <c:pt idx="33">
                  <c:v>-147.822</c:v>
                </c:pt>
                <c:pt idx="34">
                  <c:v>-146.822</c:v>
                </c:pt>
                <c:pt idx="35">
                  <c:v>-145.822</c:v>
                </c:pt>
                <c:pt idx="36">
                  <c:v>-144.822</c:v>
                </c:pt>
                <c:pt idx="37">
                  <c:v>-143.822</c:v>
                </c:pt>
                <c:pt idx="38">
                  <c:v>-142.822</c:v>
                </c:pt>
                <c:pt idx="39">
                  <c:v>-141.822</c:v>
                </c:pt>
                <c:pt idx="40">
                  <c:v>-140.822</c:v>
                </c:pt>
                <c:pt idx="41">
                  <c:v>-139.822</c:v>
                </c:pt>
                <c:pt idx="42">
                  <c:v>-138.822</c:v>
                </c:pt>
                <c:pt idx="43">
                  <c:v>-137.822</c:v>
                </c:pt>
                <c:pt idx="44">
                  <c:v>-136.822</c:v>
                </c:pt>
                <c:pt idx="45">
                  <c:v>-135.822</c:v>
                </c:pt>
                <c:pt idx="46">
                  <c:v>-134.82199999999997</c:v>
                </c:pt>
                <c:pt idx="47">
                  <c:v>-133.822</c:v>
                </c:pt>
                <c:pt idx="48">
                  <c:v>-132.822</c:v>
                </c:pt>
                <c:pt idx="49">
                  <c:v>-131.822</c:v>
                </c:pt>
                <c:pt idx="50">
                  <c:v>-130.822</c:v>
                </c:pt>
                <c:pt idx="51">
                  <c:v>-129.822</c:v>
                </c:pt>
                <c:pt idx="52">
                  <c:v>-128.82199999999997</c:v>
                </c:pt>
                <c:pt idx="53">
                  <c:v>-127.82199999999999</c:v>
                </c:pt>
                <c:pt idx="54">
                  <c:v>-126.822</c:v>
                </c:pt>
                <c:pt idx="55">
                  <c:v>-125.822</c:v>
                </c:pt>
                <c:pt idx="56">
                  <c:v>-124.822</c:v>
                </c:pt>
                <c:pt idx="57">
                  <c:v>-123.822</c:v>
                </c:pt>
                <c:pt idx="58">
                  <c:v>-122.82200000000002</c:v>
                </c:pt>
                <c:pt idx="59">
                  <c:v>-121.82199999999999</c:v>
                </c:pt>
                <c:pt idx="60">
                  <c:v>-120.82199999999999</c:v>
                </c:pt>
                <c:pt idx="61">
                  <c:v>-119.822</c:v>
                </c:pt>
                <c:pt idx="62">
                  <c:v>-118.822</c:v>
                </c:pt>
                <c:pt idx="63">
                  <c:v>-117.82199999999999</c:v>
                </c:pt>
                <c:pt idx="64">
                  <c:v>-116.822</c:v>
                </c:pt>
                <c:pt idx="65">
                  <c:v>-115.822</c:v>
                </c:pt>
                <c:pt idx="66">
                  <c:v>-114.82199999999999</c:v>
                </c:pt>
                <c:pt idx="67">
                  <c:v>-113.822</c:v>
                </c:pt>
                <c:pt idx="68">
                  <c:v>-112.822</c:v>
                </c:pt>
                <c:pt idx="69">
                  <c:v>-111.82199999999999</c:v>
                </c:pt>
                <c:pt idx="70">
                  <c:v>-110.822</c:v>
                </c:pt>
                <c:pt idx="71">
                  <c:v>-109.822</c:v>
                </c:pt>
                <c:pt idx="72">
                  <c:v>-108.822</c:v>
                </c:pt>
                <c:pt idx="73">
                  <c:v>-107.822</c:v>
                </c:pt>
                <c:pt idx="74">
                  <c:v>-106.822</c:v>
                </c:pt>
                <c:pt idx="75">
                  <c:v>-105.822</c:v>
                </c:pt>
                <c:pt idx="76">
                  <c:v>-104.822</c:v>
                </c:pt>
                <c:pt idx="77">
                  <c:v>-103.822</c:v>
                </c:pt>
                <c:pt idx="78">
                  <c:v>-102.822</c:v>
                </c:pt>
                <c:pt idx="79">
                  <c:v>-101.822</c:v>
                </c:pt>
                <c:pt idx="80">
                  <c:v>-100.822</c:v>
                </c:pt>
                <c:pt idx="81">
                  <c:v>-99.822000000000003</c:v>
                </c:pt>
                <c:pt idx="82">
                  <c:v>-98.822000000000003</c:v>
                </c:pt>
                <c:pt idx="83">
                  <c:v>-97.822000000000003</c:v>
                </c:pt>
                <c:pt idx="84">
                  <c:v>-96.822000000000003</c:v>
                </c:pt>
                <c:pt idx="85">
                  <c:v>-95.822000000000003</c:v>
                </c:pt>
                <c:pt idx="86">
                  <c:v>-94.822000000000003</c:v>
                </c:pt>
                <c:pt idx="87">
                  <c:v>-93.822000000000003</c:v>
                </c:pt>
                <c:pt idx="88">
                  <c:v>-92.822000000000003</c:v>
                </c:pt>
                <c:pt idx="89">
                  <c:v>-91.822000000000003</c:v>
                </c:pt>
                <c:pt idx="90">
                  <c:v>-90.822000000000003</c:v>
                </c:pt>
                <c:pt idx="91">
                  <c:v>-89.821999999999989</c:v>
                </c:pt>
                <c:pt idx="92">
                  <c:v>-88.822000000000003</c:v>
                </c:pt>
                <c:pt idx="93">
                  <c:v>-87.822000000000003</c:v>
                </c:pt>
                <c:pt idx="94">
                  <c:v>-86.821999999999989</c:v>
                </c:pt>
                <c:pt idx="95">
                  <c:v>-85.822000000000003</c:v>
                </c:pt>
                <c:pt idx="96">
                  <c:v>-84.822000000000003</c:v>
                </c:pt>
                <c:pt idx="97">
                  <c:v>-83.821999999999989</c:v>
                </c:pt>
                <c:pt idx="98">
                  <c:v>-82.822000000000003</c:v>
                </c:pt>
                <c:pt idx="99">
                  <c:v>-81.822000000000003</c:v>
                </c:pt>
                <c:pt idx="100">
                  <c:v>-80.821999999999989</c:v>
                </c:pt>
                <c:pt idx="101">
                  <c:v>-79.822000000000003</c:v>
                </c:pt>
                <c:pt idx="102">
                  <c:v>-78.822000000000003</c:v>
                </c:pt>
                <c:pt idx="103">
                  <c:v>-77.821999999999989</c:v>
                </c:pt>
                <c:pt idx="104">
                  <c:v>-76.822000000000003</c:v>
                </c:pt>
                <c:pt idx="105">
                  <c:v>-75.822000000000003</c:v>
                </c:pt>
                <c:pt idx="106">
                  <c:v>-74.822000000000003</c:v>
                </c:pt>
                <c:pt idx="107">
                  <c:v>-73.822000000000003</c:v>
                </c:pt>
                <c:pt idx="108">
                  <c:v>-72.822000000000003</c:v>
                </c:pt>
                <c:pt idx="109">
                  <c:v>-71.822000000000003</c:v>
                </c:pt>
                <c:pt idx="110">
                  <c:v>-70.822000000000003</c:v>
                </c:pt>
                <c:pt idx="111">
                  <c:v>-69.822000000000003</c:v>
                </c:pt>
                <c:pt idx="112">
                  <c:v>-68.822000000000003</c:v>
                </c:pt>
                <c:pt idx="113">
                  <c:v>-67.822000000000003</c:v>
                </c:pt>
                <c:pt idx="114">
                  <c:v>-66.822000000000003</c:v>
                </c:pt>
                <c:pt idx="115">
                  <c:v>-65.822000000000003</c:v>
                </c:pt>
                <c:pt idx="116">
                  <c:v>-64.822000000000003</c:v>
                </c:pt>
                <c:pt idx="117">
                  <c:v>-63.822000000000003</c:v>
                </c:pt>
                <c:pt idx="118">
                  <c:v>-62.822000000000003</c:v>
                </c:pt>
                <c:pt idx="119">
                  <c:v>-61.821999999999996</c:v>
                </c:pt>
                <c:pt idx="120">
                  <c:v>-60.822000000000003</c:v>
                </c:pt>
                <c:pt idx="121">
                  <c:v>-59.822000000000003</c:v>
                </c:pt>
                <c:pt idx="122">
                  <c:v>-58.822000000000003</c:v>
                </c:pt>
                <c:pt idx="123">
                  <c:v>-57.822000000000003</c:v>
                </c:pt>
                <c:pt idx="124">
                  <c:v>-56.821999999999996</c:v>
                </c:pt>
                <c:pt idx="125">
                  <c:v>-55.822000000000003</c:v>
                </c:pt>
                <c:pt idx="126">
                  <c:v>-54.822000000000003</c:v>
                </c:pt>
                <c:pt idx="127">
                  <c:v>-53.821999999999996</c:v>
                </c:pt>
                <c:pt idx="128">
                  <c:v>-52.822000000000003</c:v>
                </c:pt>
                <c:pt idx="129">
                  <c:v>-51.821999999999996</c:v>
                </c:pt>
                <c:pt idx="130">
                  <c:v>-50.821999999999996</c:v>
                </c:pt>
                <c:pt idx="131">
                  <c:v>-49.822000000000003</c:v>
                </c:pt>
                <c:pt idx="132">
                  <c:v>-48.821999999999996</c:v>
                </c:pt>
                <c:pt idx="133">
                  <c:v>-47.822000000000003</c:v>
                </c:pt>
                <c:pt idx="134">
                  <c:v>-46.822000000000003</c:v>
                </c:pt>
                <c:pt idx="135">
                  <c:v>-45.821999999999996</c:v>
                </c:pt>
                <c:pt idx="136">
                  <c:v>-44.822000000000003</c:v>
                </c:pt>
                <c:pt idx="137">
                  <c:v>-43.822000000000003</c:v>
                </c:pt>
                <c:pt idx="138">
                  <c:v>-42.821999999999996</c:v>
                </c:pt>
                <c:pt idx="139">
                  <c:v>-41.822000000000003</c:v>
                </c:pt>
                <c:pt idx="140">
                  <c:v>-40.822000000000003</c:v>
                </c:pt>
                <c:pt idx="141">
                  <c:v>-39.821999999999996</c:v>
                </c:pt>
                <c:pt idx="142">
                  <c:v>-38.822000000000003</c:v>
                </c:pt>
                <c:pt idx="143">
                  <c:v>-37.822000000000003</c:v>
                </c:pt>
                <c:pt idx="144">
                  <c:v>-36.821999999999996</c:v>
                </c:pt>
                <c:pt idx="145">
                  <c:v>-35.822000000000003</c:v>
                </c:pt>
                <c:pt idx="146">
                  <c:v>-34.821999999999996</c:v>
                </c:pt>
                <c:pt idx="147">
                  <c:v>-33.821999999999996</c:v>
                </c:pt>
                <c:pt idx="148">
                  <c:v>-32.822000000000003</c:v>
                </c:pt>
                <c:pt idx="149">
                  <c:v>-31.821999999999999</c:v>
                </c:pt>
                <c:pt idx="150">
                  <c:v>-30.822000000000003</c:v>
                </c:pt>
                <c:pt idx="151">
                  <c:v>-29.821999999999999</c:v>
                </c:pt>
                <c:pt idx="152">
                  <c:v>-28.822000000000003</c:v>
                </c:pt>
                <c:pt idx="153">
                  <c:v>-27.821999999999999</c:v>
                </c:pt>
                <c:pt idx="154">
                  <c:v>-26.821999999999999</c:v>
                </c:pt>
                <c:pt idx="155">
                  <c:v>-25.822000000000003</c:v>
                </c:pt>
                <c:pt idx="156">
                  <c:v>-24.821999999999999</c:v>
                </c:pt>
                <c:pt idx="157">
                  <c:v>-23.821999999999999</c:v>
                </c:pt>
                <c:pt idx="158">
                  <c:v>-22.821999999999999</c:v>
                </c:pt>
                <c:pt idx="159">
                  <c:v>-21.821999999999999</c:v>
                </c:pt>
                <c:pt idx="160">
                  <c:v>-20.821999999999999</c:v>
                </c:pt>
                <c:pt idx="161">
                  <c:v>-19.821999999999999</c:v>
                </c:pt>
                <c:pt idx="162">
                  <c:v>-18.822000000000003</c:v>
                </c:pt>
                <c:pt idx="163">
                  <c:v>-17.821999999999999</c:v>
                </c:pt>
                <c:pt idx="164">
                  <c:v>-16.821999999999999</c:v>
                </c:pt>
                <c:pt idx="165">
                  <c:v>-15.822000000000001</c:v>
                </c:pt>
                <c:pt idx="166">
                  <c:v>-14.822000000000001</c:v>
                </c:pt>
                <c:pt idx="167">
                  <c:v>-13.821999999999999</c:v>
                </c:pt>
                <c:pt idx="168">
                  <c:v>-12.822000000000001</c:v>
                </c:pt>
                <c:pt idx="169">
                  <c:v>-11.821999999999999</c:v>
                </c:pt>
                <c:pt idx="170">
                  <c:v>-10.821999999999999</c:v>
                </c:pt>
                <c:pt idx="171">
                  <c:v>-9.822000000000001</c:v>
                </c:pt>
                <c:pt idx="172">
                  <c:v>-8.8219999999999992</c:v>
                </c:pt>
                <c:pt idx="173">
                  <c:v>-7.8220000000000001</c:v>
                </c:pt>
                <c:pt idx="174">
                  <c:v>-6.8220000000000001</c:v>
                </c:pt>
                <c:pt idx="175">
                  <c:v>-5.8220000000000001</c:v>
                </c:pt>
                <c:pt idx="176">
                  <c:v>-4.8220000000000001</c:v>
                </c:pt>
                <c:pt idx="177">
                  <c:v>-3.8220000000000001</c:v>
                </c:pt>
                <c:pt idx="178">
                  <c:v>-2.8220000000000001</c:v>
                </c:pt>
                <c:pt idx="179">
                  <c:v>-1.8219999999999998</c:v>
                </c:pt>
                <c:pt idx="180">
                  <c:v>-0.82199999999999995</c:v>
                </c:pt>
                <c:pt idx="181">
                  <c:v>0.17800000000000002</c:v>
                </c:pt>
                <c:pt idx="182">
                  <c:v>1.1780000000000002</c:v>
                </c:pt>
                <c:pt idx="183">
                  <c:v>2.1779999999999999</c:v>
                </c:pt>
                <c:pt idx="184">
                  <c:v>3.1779999999999999</c:v>
                </c:pt>
                <c:pt idx="185">
                  <c:v>4.1779999999999999</c:v>
                </c:pt>
                <c:pt idx="186">
                  <c:v>5.1779999999999999</c:v>
                </c:pt>
                <c:pt idx="187">
                  <c:v>6.1779999999999999</c:v>
                </c:pt>
                <c:pt idx="188">
                  <c:v>7.1779999999999999</c:v>
                </c:pt>
                <c:pt idx="189">
                  <c:v>8.1780000000000008</c:v>
                </c:pt>
                <c:pt idx="190">
                  <c:v>9.177999999999999</c:v>
                </c:pt>
                <c:pt idx="191">
                  <c:v>10.178000000000001</c:v>
                </c:pt>
                <c:pt idx="192">
                  <c:v>11.177999999999999</c:v>
                </c:pt>
                <c:pt idx="193">
                  <c:v>12.177999999999999</c:v>
                </c:pt>
                <c:pt idx="194">
                  <c:v>13.178000000000001</c:v>
                </c:pt>
                <c:pt idx="195">
                  <c:v>14.177999999999999</c:v>
                </c:pt>
                <c:pt idx="196">
                  <c:v>15.177999999999999</c:v>
                </c:pt>
                <c:pt idx="197">
                  <c:v>16.178000000000001</c:v>
                </c:pt>
                <c:pt idx="198">
                  <c:v>17.178000000000001</c:v>
                </c:pt>
                <c:pt idx="199">
                  <c:v>18.178000000000001</c:v>
                </c:pt>
                <c:pt idx="200">
                  <c:v>19.178000000000001</c:v>
                </c:pt>
                <c:pt idx="201">
                  <c:v>20.178000000000001</c:v>
                </c:pt>
                <c:pt idx="202">
                  <c:v>21.178000000000001</c:v>
                </c:pt>
                <c:pt idx="203">
                  <c:v>22.177999999999997</c:v>
                </c:pt>
                <c:pt idx="204">
                  <c:v>23.178000000000001</c:v>
                </c:pt>
                <c:pt idx="205">
                  <c:v>24.178000000000001</c:v>
                </c:pt>
                <c:pt idx="206">
                  <c:v>25.177999999999997</c:v>
                </c:pt>
                <c:pt idx="207">
                  <c:v>26.178000000000001</c:v>
                </c:pt>
                <c:pt idx="208">
                  <c:v>27.178000000000001</c:v>
                </c:pt>
                <c:pt idx="209">
                  <c:v>28.178000000000001</c:v>
                </c:pt>
                <c:pt idx="210">
                  <c:v>29.178000000000001</c:v>
                </c:pt>
                <c:pt idx="211">
                  <c:v>30.178000000000001</c:v>
                </c:pt>
                <c:pt idx="212">
                  <c:v>31.178000000000004</c:v>
                </c:pt>
                <c:pt idx="213">
                  <c:v>32.177999999999997</c:v>
                </c:pt>
                <c:pt idx="214">
                  <c:v>33.178000000000004</c:v>
                </c:pt>
                <c:pt idx="215">
                  <c:v>34.177999999999997</c:v>
                </c:pt>
                <c:pt idx="216">
                  <c:v>35.177999999999997</c:v>
                </c:pt>
                <c:pt idx="217">
                  <c:v>36.178000000000004</c:v>
                </c:pt>
                <c:pt idx="218">
                  <c:v>37.177999999999997</c:v>
                </c:pt>
                <c:pt idx="219">
                  <c:v>38.177999999999997</c:v>
                </c:pt>
                <c:pt idx="220">
                  <c:v>39.178000000000004</c:v>
                </c:pt>
                <c:pt idx="221">
                  <c:v>40.177999999999997</c:v>
                </c:pt>
                <c:pt idx="222">
                  <c:v>41.177999999999997</c:v>
                </c:pt>
                <c:pt idx="223">
                  <c:v>42.178000000000004</c:v>
                </c:pt>
                <c:pt idx="224">
                  <c:v>43.177999999999997</c:v>
                </c:pt>
                <c:pt idx="225">
                  <c:v>44.177999999999997</c:v>
                </c:pt>
                <c:pt idx="226">
                  <c:v>45.178000000000004</c:v>
                </c:pt>
                <c:pt idx="227">
                  <c:v>46.177999999999997</c:v>
                </c:pt>
                <c:pt idx="228">
                  <c:v>47.177999999999997</c:v>
                </c:pt>
                <c:pt idx="229">
                  <c:v>48.178000000000004</c:v>
                </c:pt>
                <c:pt idx="230">
                  <c:v>49.177999999999997</c:v>
                </c:pt>
                <c:pt idx="231">
                  <c:v>50.178000000000004</c:v>
                </c:pt>
                <c:pt idx="232">
                  <c:v>51.177999999999997</c:v>
                </c:pt>
                <c:pt idx="233">
                  <c:v>52.177999999999997</c:v>
                </c:pt>
                <c:pt idx="234">
                  <c:v>53.178000000000004</c:v>
                </c:pt>
                <c:pt idx="235">
                  <c:v>54.177999999999997</c:v>
                </c:pt>
                <c:pt idx="236">
                  <c:v>55.177999999999997</c:v>
                </c:pt>
                <c:pt idx="237">
                  <c:v>56.178000000000004</c:v>
                </c:pt>
                <c:pt idx="238">
                  <c:v>57.177999999999997</c:v>
                </c:pt>
                <c:pt idx="239">
                  <c:v>58.177999999999997</c:v>
                </c:pt>
                <c:pt idx="240">
                  <c:v>59.178000000000004</c:v>
                </c:pt>
                <c:pt idx="241">
                  <c:v>60.177999999999997</c:v>
                </c:pt>
                <c:pt idx="242">
                  <c:v>61.17799999999999</c:v>
                </c:pt>
                <c:pt idx="243">
                  <c:v>62.178000000000004</c:v>
                </c:pt>
                <c:pt idx="244">
                  <c:v>63.177999999999997</c:v>
                </c:pt>
                <c:pt idx="245">
                  <c:v>64.177999999999997</c:v>
                </c:pt>
                <c:pt idx="246">
                  <c:v>65.177999999999997</c:v>
                </c:pt>
                <c:pt idx="247">
                  <c:v>66.177999999999997</c:v>
                </c:pt>
                <c:pt idx="248">
                  <c:v>67.177999999999997</c:v>
                </c:pt>
                <c:pt idx="249">
                  <c:v>68.177999999999997</c:v>
                </c:pt>
                <c:pt idx="250">
                  <c:v>69.177999999999997</c:v>
                </c:pt>
                <c:pt idx="251">
                  <c:v>70.177999999999997</c:v>
                </c:pt>
                <c:pt idx="252">
                  <c:v>71.177999999999997</c:v>
                </c:pt>
                <c:pt idx="253">
                  <c:v>72.177999999999997</c:v>
                </c:pt>
                <c:pt idx="254">
                  <c:v>73.177999999999997</c:v>
                </c:pt>
                <c:pt idx="255">
                  <c:v>74.177999999999997</c:v>
                </c:pt>
                <c:pt idx="256">
                  <c:v>75.177999999999997</c:v>
                </c:pt>
                <c:pt idx="257">
                  <c:v>76.177999999999997</c:v>
                </c:pt>
                <c:pt idx="258">
                  <c:v>77.178000000000011</c:v>
                </c:pt>
                <c:pt idx="259">
                  <c:v>78.177999999999997</c:v>
                </c:pt>
                <c:pt idx="260">
                  <c:v>79.177999999999997</c:v>
                </c:pt>
                <c:pt idx="261">
                  <c:v>80.178000000000011</c:v>
                </c:pt>
                <c:pt idx="262">
                  <c:v>81.177999999999997</c:v>
                </c:pt>
                <c:pt idx="263">
                  <c:v>82.177999999999997</c:v>
                </c:pt>
                <c:pt idx="264">
                  <c:v>83.178000000000011</c:v>
                </c:pt>
                <c:pt idx="265">
                  <c:v>84.177999999999997</c:v>
                </c:pt>
                <c:pt idx="266">
                  <c:v>85.177999999999997</c:v>
                </c:pt>
                <c:pt idx="267">
                  <c:v>86.178000000000011</c:v>
                </c:pt>
                <c:pt idx="268">
                  <c:v>87.177999999999997</c:v>
                </c:pt>
                <c:pt idx="269">
                  <c:v>88.177999999999997</c:v>
                </c:pt>
                <c:pt idx="270">
                  <c:v>89.178000000000011</c:v>
                </c:pt>
                <c:pt idx="271">
                  <c:v>90.177999999999997</c:v>
                </c:pt>
                <c:pt idx="272">
                  <c:v>91.177999999999997</c:v>
                </c:pt>
                <c:pt idx="273">
                  <c:v>92.178000000000011</c:v>
                </c:pt>
                <c:pt idx="274">
                  <c:v>93.177999999999997</c:v>
                </c:pt>
                <c:pt idx="275">
                  <c:v>94.177999999999997</c:v>
                </c:pt>
                <c:pt idx="276">
                  <c:v>95.177999999999997</c:v>
                </c:pt>
                <c:pt idx="277">
                  <c:v>96.177999999999997</c:v>
                </c:pt>
                <c:pt idx="278">
                  <c:v>97.177999999999997</c:v>
                </c:pt>
                <c:pt idx="279">
                  <c:v>98.177999999999997</c:v>
                </c:pt>
                <c:pt idx="280">
                  <c:v>99.177999999999997</c:v>
                </c:pt>
                <c:pt idx="281">
                  <c:v>100.178</c:v>
                </c:pt>
                <c:pt idx="282">
                  <c:v>101.178</c:v>
                </c:pt>
                <c:pt idx="283">
                  <c:v>102.178</c:v>
                </c:pt>
                <c:pt idx="284">
                  <c:v>103.178</c:v>
                </c:pt>
                <c:pt idx="285">
                  <c:v>104.178</c:v>
                </c:pt>
                <c:pt idx="286">
                  <c:v>105.178</c:v>
                </c:pt>
                <c:pt idx="287">
                  <c:v>106.178</c:v>
                </c:pt>
                <c:pt idx="288">
                  <c:v>107.178</c:v>
                </c:pt>
                <c:pt idx="289">
                  <c:v>108.178</c:v>
                </c:pt>
                <c:pt idx="290">
                  <c:v>109.178</c:v>
                </c:pt>
                <c:pt idx="291">
                  <c:v>110.178</c:v>
                </c:pt>
                <c:pt idx="292">
                  <c:v>111.17800000000001</c:v>
                </c:pt>
                <c:pt idx="293">
                  <c:v>112.178</c:v>
                </c:pt>
                <c:pt idx="294">
                  <c:v>113.178</c:v>
                </c:pt>
                <c:pt idx="295">
                  <c:v>114.17800000000001</c:v>
                </c:pt>
                <c:pt idx="296">
                  <c:v>115.178</c:v>
                </c:pt>
                <c:pt idx="297">
                  <c:v>116.178</c:v>
                </c:pt>
                <c:pt idx="298">
                  <c:v>117.17800000000001</c:v>
                </c:pt>
                <c:pt idx="299">
                  <c:v>118.178</c:v>
                </c:pt>
                <c:pt idx="300">
                  <c:v>119.178</c:v>
                </c:pt>
                <c:pt idx="301">
                  <c:v>120.17800000000001</c:v>
                </c:pt>
                <c:pt idx="302">
                  <c:v>121.178</c:v>
                </c:pt>
                <c:pt idx="303">
                  <c:v>122.178</c:v>
                </c:pt>
                <c:pt idx="304">
                  <c:v>123.178</c:v>
                </c:pt>
                <c:pt idx="305">
                  <c:v>124.17799999999998</c:v>
                </c:pt>
                <c:pt idx="306">
                  <c:v>125.17800000000001</c:v>
                </c:pt>
                <c:pt idx="307">
                  <c:v>126.17800000000001</c:v>
                </c:pt>
                <c:pt idx="308">
                  <c:v>127.178</c:v>
                </c:pt>
                <c:pt idx="309">
                  <c:v>128.178</c:v>
                </c:pt>
                <c:pt idx="310">
                  <c:v>129.178</c:v>
                </c:pt>
                <c:pt idx="311">
                  <c:v>130.178</c:v>
                </c:pt>
                <c:pt idx="312">
                  <c:v>131.17800000000003</c:v>
                </c:pt>
                <c:pt idx="313">
                  <c:v>132.178</c:v>
                </c:pt>
                <c:pt idx="314">
                  <c:v>133.178</c:v>
                </c:pt>
                <c:pt idx="315">
                  <c:v>134.178</c:v>
                </c:pt>
                <c:pt idx="316">
                  <c:v>135.178</c:v>
                </c:pt>
                <c:pt idx="317">
                  <c:v>136.178</c:v>
                </c:pt>
                <c:pt idx="318">
                  <c:v>137.17800000000003</c:v>
                </c:pt>
                <c:pt idx="319">
                  <c:v>138.178</c:v>
                </c:pt>
                <c:pt idx="320">
                  <c:v>139.178</c:v>
                </c:pt>
                <c:pt idx="321">
                  <c:v>140.178</c:v>
                </c:pt>
                <c:pt idx="322">
                  <c:v>141.178</c:v>
                </c:pt>
                <c:pt idx="323">
                  <c:v>142.178</c:v>
                </c:pt>
                <c:pt idx="324">
                  <c:v>143.178</c:v>
                </c:pt>
                <c:pt idx="325">
                  <c:v>144.178</c:v>
                </c:pt>
                <c:pt idx="326">
                  <c:v>145.178</c:v>
                </c:pt>
                <c:pt idx="327">
                  <c:v>146.178</c:v>
                </c:pt>
                <c:pt idx="328">
                  <c:v>147.178</c:v>
                </c:pt>
                <c:pt idx="329">
                  <c:v>148.178</c:v>
                </c:pt>
                <c:pt idx="330">
                  <c:v>149.178</c:v>
                </c:pt>
                <c:pt idx="331">
                  <c:v>150.178</c:v>
                </c:pt>
                <c:pt idx="332">
                  <c:v>151.178</c:v>
                </c:pt>
                <c:pt idx="333">
                  <c:v>152.178</c:v>
                </c:pt>
                <c:pt idx="334">
                  <c:v>153.178</c:v>
                </c:pt>
                <c:pt idx="335">
                  <c:v>154.178</c:v>
                </c:pt>
                <c:pt idx="336">
                  <c:v>155.178</c:v>
                </c:pt>
                <c:pt idx="337">
                  <c:v>156.178</c:v>
                </c:pt>
                <c:pt idx="338">
                  <c:v>157.178</c:v>
                </c:pt>
                <c:pt idx="339">
                  <c:v>158.178</c:v>
                </c:pt>
                <c:pt idx="340">
                  <c:v>159.178</c:v>
                </c:pt>
                <c:pt idx="341">
                  <c:v>160.178</c:v>
                </c:pt>
                <c:pt idx="342">
                  <c:v>161.178</c:v>
                </c:pt>
                <c:pt idx="343">
                  <c:v>162.178</c:v>
                </c:pt>
                <c:pt idx="344">
                  <c:v>163.178</c:v>
                </c:pt>
                <c:pt idx="345">
                  <c:v>164.178</c:v>
                </c:pt>
                <c:pt idx="346">
                  <c:v>165.178</c:v>
                </c:pt>
                <c:pt idx="347">
                  <c:v>166.178</c:v>
                </c:pt>
                <c:pt idx="348">
                  <c:v>167.178</c:v>
                </c:pt>
                <c:pt idx="349">
                  <c:v>168.17800000000003</c:v>
                </c:pt>
                <c:pt idx="350">
                  <c:v>169.178</c:v>
                </c:pt>
                <c:pt idx="351">
                  <c:v>170.178</c:v>
                </c:pt>
                <c:pt idx="352">
                  <c:v>171.178</c:v>
                </c:pt>
                <c:pt idx="353">
                  <c:v>172.178</c:v>
                </c:pt>
                <c:pt idx="354">
                  <c:v>173.178</c:v>
                </c:pt>
                <c:pt idx="355">
                  <c:v>174.17800000000003</c:v>
                </c:pt>
                <c:pt idx="356">
                  <c:v>175.178</c:v>
                </c:pt>
                <c:pt idx="357">
                  <c:v>176.178</c:v>
                </c:pt>
                <c:pt idx="358">
                  <c:v>177.178</c:v>
                </c:pt>
                <c:pt idx="359">
                  <c:v>178.178</c:v>
                </c:pt>
                <c:pt idx="360">
                  <c:v>179.178</c:v>
                </c:pt>
                <c:pt idx="361">
                  <c:v>180.178</c:v>
                </c:pt>
                <c:pt idx="362">
                  <c:v>181.178</c:v>
                </c:pt>
                <c:pt idx="363">
                  <c:v>182.178</c:v>
                </c:pt>
                <c:pt idx="364">
                  <c:v>183.178</c:v>
                </c:pt>
                <c:pt idx="365">
                  <c:v>184.178</c:v>
                </c:pt>
                <c:pt idx="366">
                  <c:v>185.178</c:v>
                </c:pt>
                <c:pt idx="367">
                  <c:v>186.178</c:v>
                </c:pt>
                <c:pt idx="368">
                  <c:v>187.178</c:v>
                </c:pt>
                <c:pt idx="369">
                  <c:v>188.178</c:v>
                </c:pt>
                <c:pt idx="370">
                  <c:v>189.178</c:v>
                </c:pt>
                <c:pt idx="371">
                  <c:v>190.178</c:v>
                </c:pt>
                <c:pt idx="372">
                  <c:v>191.178</c:v>
                </c:pt>
                <c:pt idx="373">
                  <c:v>192.178</c:v>
                </c:pt>
                <c:pt idx="374">
                  <c:v>193.178</c:v>
                </c:pt>
                <c:pt idx="375">
                  <c:v>194.178</c:v>
                </c:pt>
                <c:pt idx="376">
                  <c:v>195.178</c:v>
                </c:pt>
                <c:pt idx="377">
                  <c:v>196.178</c:v>
                </c:pt>
                <c:pt idx="378">
                  <c:v>197.178</c:v>
                </c:pt>
                <c:pt idx="379">
                  <c:v>198.178</c:v>
                </c:pt>
                <c:pt idx="380">
                  <c:v>199.17800000000003</c:v>
                </c:pt>
                <c:pt idx="381">
                  <c:v>200.178</c:v>
                </c:pt>
                <c:pt idx="382">
                  <c:v>201.178</c:v>
                </c:pt>
                <c:pt idx="383">
                  <c:v>202.178</c:v>
                </c:pt>
                <c:pt idx="384">
                  <c:v>203.178</c:v>
                </c:pt>
                <c:pt idx="385">
                  <c:v>204.178</c:v>
                </c:pt>
                <c:pt idx="386">
                  <c:v>205.17800000000003</c:v>
                </c:pt>
                <c:pt idx="387">
                  <c:v>206.178</c:v>
                </c:pt>
                <c:pt idx="388">
                  <c:v>207.178</c:v>
                </c:pt>
                <c:pt idx="389">
                  <c:v>208.178</c:v>
                </c:pt>
                <c:pt idx="390">
                  <c:v>209.178</c:v>
                </c:pt>
                <c:pt idx="391">
                  <c:v>210.178</c:v>
                </c:pt>
                <c:pt idx="392">
                  <c:v>211.178</c:v>
                </c:pt>
                <c:pt idx="393">
                  <c:v>212.178</c:v>
                </c:pt>
                <c:pt idx="394">
                  <c:v>213.178</c:v>
                </c:pt>
                <c:pt idx="395">
                  <c:v>214.178</c:v>
                </c:pt>
                <c:pt idx="396">
                  <c:v>215.178</c:v>
                </c:pt>
                <c:pt idx="397">
                  <c:v>216.178</c:v>
                </c:pt>
                <c:pt idx="398">
                  <c:v>217.178</c:v>
                </c:pt>
                <c:pt idx="399">
                  <c:v>218.178</c:v>
                </c:pt>
                <c:pt idx="400">
                  <c:v>219.178</c:v>
                </c:pt>
                <c:pt idx="401">
                  <c:v>220.178</c:v>
                </c:pt>
                <c:pt idx="402">
                  <c:v>221.178</c:v>
                </c:pt>
                <c:pt idx="403">
                  <c:v>222.178</c:v>
                </c:pt>
                <c:pt idx="404">
                  <c:v>223.178</c:v>
                </c:pt>
                <c:pt idx="405">
                  <c:v>224.178</c:v>
                </c:pt>
                <c:pt idx="406">
                  <c:v>225.178</c:v>
                </c:pt>
                <c:pt idx="407">
                  <c:v>226.178</c:v>
                </c:pt>
                <c:pt idx="408">
                  <c:v>227.178</c:v>
                </c:pt>
                <c:pt idx="409">
                  <c:v>228.178</c:v>
                </c:pt>
                <c:pt idx="410">
                  <c:v>229.178</c:v>
                </c:pt>
                <c:pt idx="411">
                  <c:v>230.178</c:v>
                </c:pt>
                <c:pt idx="412">
                  <c:v>231.178</c:v>
                </c:pt>
                <c:pt idx="413">
                  <c:v>232.178</c:v>
                </c:pt>
                <c:pt idx="414">
                  <c:v>233.178</c:v>
                </c:pt>
                <c:pt idx="415">
                  <c:v>234.178</c:v>
                </c:pt>
                <c:pt idx="416">
                  <c:v>235.178</c:v>
                </c:pt>
                <c:pt idx="417">
                  <c:v>236.17800000000003</c:v>
                </c:pt>
                <c:pt idx="418">
                  <c:v>237.178</c:v>
                </c:pt>
                <c:pt idx="419">
                  <c:v>238.178</c:v>
                </c:pt>
                <c:pt idx="420">
                  <c:v>239.178</c:v>
                </c:pt>
                <c:pt idx="421">
                  <c:v>240.17800000000003</c:v>
                </c:pt>
                <c:pt idx="422">
                  <c:v>241.178</c:v>
                </c:pt>
                <c:pt idx="423">
                  <c:v>242.17800000000003</c:v>
                </c:pt>
                <c:pt idx="424">
                  <c:v>243.17799999999997</c:v>
                </c:pt>
                <c:pt idx="425">
                  <c:v>244.178</c:v>
                </c:pt>
                <c:pt idx="426">
                  <c:v>245.17799999999997</c:v>
                </c:pt>
                <c:pt idx="427">
                  <c:v>246.178</c:v>
                </c:pt>
                <c:pt idx="428">
                  <c:v>247.17800000000003</c:v>
                </c:pt>
                <c:pt idx="429">
                  <c:v>248.178</c:v>
                </c:pt>
                <c:pt idx="430">
                  <c:v>249.178</c:v>
                </c:pt>
                <c:pt idx="431">
                  <c:v>250.17799999999997</c:v>
                </c:pt>
                <c:pt idx="432">
                  <c:v>251.178</c:v>
                </c:pt>
                <c:pt idx="433">
                  <c:v>252.17800000000003</c:v>
                </c:pt>
                <c:pt idx="434">
                  <c:v>253.178</c:v>
                </c:pt>
                <c:pt idx="435">
                  <c:v>254.17800000000003</c:v>
                </c:pt>
                <c:pt idx="436">
                  <c:v>255.178</c:v>
                </c:pt>
                <c:pt idx="437">
                  <c:v>256.178</c:v>
                </c:pt>
                <c:pt idx="438">
                  <c:v>257.178</c:v>
                </c:pt>
                <c:pt idx="439">
                  <c:v>258.178</c:v>
                </c:pt>
                <c:pt idx="440">
                  <c:v>259.178</c:v>
                </c:pt>
                <c:pt idx="441">
                  <c:v>260.178</c:v>
                </c:pt>
                <c:pt idx="442">
                  <c:v>261.178</c:v>
                </c:pt>
                <c:pt idx="443">
                  <c:v>262.178</c:v>
                </c:pt>
                <c:pt idx="444">
                  <c:v>263.178</c:v>
                </c:pt>
                <c:pt idx="445">
                  <c:v>264.178</c:v>
                </c:pt>
                <c:pt idx="446">
                  <c:v>265.178</c:v>
                </c:pt>
                <c:pt idx="447">
                  <c:v>266.178</c:v>
                </c:pt>
                <c:pt idx="448">
                  <c:v>267.178</c:v>
                </c:pt>
                <c:pt idx="449">
                  <c:v>268.178</c:v>
                </c:pt>
                <c:pt idx="450">
                  <c:v>269.178</c:v>
                </c:pt>
                <c:pt idx="451">
                  <c:v>270.178</c:v>
                </c:pt>
                <c:pt idx="452">
                  <c:v>271.178</c:v>
                </c:pt>
                <c:pt idx="453">
                  <c:v>272.178</c:v>
                </c:pt>
                <c:pt idx="454">
                  <c:v>273.178</c:v>
                </c:pt>
                <c:pt idx="455">
                  <c:v>274.178</c:v>
                </c:pt>
                <c:pt idx="456">
                  <c:v>275.178</c:v>
                </c:pt>
                <c:pt idx="457">
                  <c:v>276.17800000000005</c:v>
                </c:pt>
                <c:pt idx="458">
                  <c:v>277.178</c:v>
                </c:pt>
                <c:pt idx="459">
                  <c:v>278.178</c:v>
                </c:pt>
                <c:pt idx="460">
                  <c:v>279.178</c:v>
                </c:pt>
                <c:pt idx="461">
                  <c:v>280.178</c:v>
                </c:pt>
                <c:pt idx="462">
                  <c:v>281.178</c:v>
                </c:pt>
                <c:pt idx="463">
                  <c:v>282.178</c:v>
                </c:pt>
                <c:pt idx="464">
                  <c:v>283.178</c:v>
                </c:pt>
                <c:pt idx="465">
                  <c:v>284.178</c:v>
                </c:pt>
                <c:pt idx="466">
                  <c:v>285.178</c:v>
                </c:pt>
                <c:pt idx="467">
                  <c:v>286.178</c:v>
                </c:pt>
                <c:pt idx="468">
                  <c:v>287.178</c:v>
                </c:pt>
                <c:pt idx="469">
                  <c:v>288.178</c:v>
                </c:pt>
                <c:pt idx="470">
                  <c:v>289.178</c:v>
                </c:pt>
                <c:pt idx="471">
                  <c:v>290.178</c:v>
                </c:pt>
                <c:pt idx="472">
                  <c:v>291.178</c:v>
                </c:pt>
                <c:pt idx="473">
                  <c:v>292.178</c:v>
                </c:pt>
                <c:pt idx="474">
                  <c:v>293.178</c:v>
                </c:pt>
                <c:pt idx="475">
                  <c:v>294.178</c:v>
                </c:pt>
                <c:pt idx="476">
                  <c:v>295.178</c:v>
                </c:pt>
                <c:pt idx="477">
                  <c:v>296.178</c:v>
                </c:pt>
                <c:pt idx="478">
                  <c:v>297.178</c:v>
                </c:pt>
                <c:pt idx="479">
                  <c:v>298.178</c:v>
                </c:pt>
                <c:pt idx="480">
                  <c:v>299.178</c:v>
                </c:pt>
                <c:pt idx="481">
                  <c:v>300.178</c:v>
                </c:pt>
                <c:pt idx="482">
                  <c:v>301.178</c:v>
                </c:pt>
                <c:pt idx="483">
                  <c:v>302.178</c:v>
                </c:pt>
                <c:pt idx="484">
                  <c:v>303.178</c:v>
                </c:pt>
                <c:pt idx="485">
                  <c:v>304.178</c:v>
                </c:pt>
                <c:pt idx="486">
                  <c:v>305.178</c:v>
                </c:pt>
                <c:pt idx="487">
                  <c:v>306.178</c:v>
                </c:pt>
                <c:pt idx="488">
                  <c:v>307.17800000000005</c:v>
                </c:pt>
                <c:pt idx="489">
                  <c:v>308.178</c:v>
                </c:pt>
                <c:pt idx="490">
                  <c:v>309.178</c:v>
                </c:pt>
                <c:pt idx="491">
                  <c:v>310.178</c:v>
                </c:pt>
                <c:pt idx="492">
                  <c:v>311.178</c:v>
                </c:pt>
                <c:pt idx="493">
                  <c:v>312.178</c:v>
                </c:pt>
                <c:pt idx="494">
                  <c:v>313.178</c:v>
                </c:pt>
                <c:pt idx="495">
                  <c:v>314.178</c:v>
                </c:pt>
                <c:pt idx="496">
                  <c:v>315.178</c:v>
                </c:pt>
                <c:pt idx="497">
                  <c:v>316.17699999999996</c:v>
                </c:pt>
                <c:pt idx="498">
                  <c:v>317.17700000000002</c:v>
                </c:pt>
                <c:pt idx="499">
                  <c:v>318.17699999999996</c:v>
                </c:pt>
                <c:pt idx="500">
                  <c:v>319.17700000000002</c:v>
                </c:pt>
                <c:pt idx="501">
                  <c:v>320.17700000000002</c:v>
                </c:pt>
                <c:pt idx="502">
                  <c:v>321.17699999999996</c:v>
                </c:pt>
                <c:pt idx="503">
                  <c:v>322.17700000000002</c:v>
                </c:pt>
                <c:pt idx="504">
                  <c:v>323.17699999999996</c:v>
                </c:pt>
                <c:pt idx="505">
                  <c:v>324.17700000000002</c:v>
                </c:pt>
                <c:pt idx="506">
                  <c:v>325.17699999999996</c:v>
                </c:pt>
                <c:pt idx="507">
                  <c:v>326.17700000000002</c:v>
                </c:pt>
                <c:pt idx="508">
                  <c:v>327.17700000000002</c:v>
                </c:pt>
                <c:pt idx="509">
                  <c:v>328.17699999999996</c:v>
                </c:pt>
                <c:pt idx="510">
                  <c:v>329.17700000000002</c:v>
                </c:pt>
                <c:pt idx="511">
                  <c:v>330.17699999999996</c:v>
                </c:pt>
                <c:pt idx="512">
                  <c:v>331.17700000000002</c:v>
                </c:pt>
                <c:pt idx="513">
                  <c:v>332.17700000000002</c:v>
                </c:pt>
                <c:pt idx="514">
                  <c:v>333.17700000000002</c:v>
                </c:pt>
                <c:pt idx="515">
                  <c:v>334.17700000000002</c:v>
                </c:pt>
                <c:pt idx="516">
                  <c:v>335.17699999999996</c:v>
                </c:pt>
                <c:pt idx="517">
                  <c:v>336.17700000000002</c:v>
                </c:pt>
                <c:pt idx="518">
                  <c:v>337.17699999999996</c:v>
                </c:pt>
                <c:pt idx="519">
                  <c:v>338.17700000000002</c:v>
                </c:pt>
                <c:pt idx="520">
                  <c:v>339.17700000000002</c:v>
                </c:pt>
                <c:pt idx="521">
                  <c:v>340.17699999999996</c:v>
                </c:pt>
                <c:pt idx="522">
                  <c:v>341.17700000000002</c:v>
                </c:pt>
                <c:pt idx="523">
                  <c:v>342.17699999999996</c:v>
                </c:pt>
                <c:pt idx="524">
                  <c:v>343.17700000000002</c:v>
                </c:pt>
                <c:pt idx="525">
                  <c:v>344.17700000000002</c:v>
                </c:pt>
                <c:pt idx="526">
                  <c:v>345.17700000000002</c:v>
                </c:pt>
                <c:pt idx="527">
                  <c:v>346.17700000000002</c:v>
                </c:pt>
                <c:pt idx="528">
                  <c:v>347.17699999999996</c:v>
                </c:pt>
                <c:pt idx="529">
                  <c:v>348.17700000000002</c:v>
                </c:pt>
                <c:pt idx="530">
                  <c:v>349.17699999999996</c:v>
                </c:pt>
                <c:pt idx="531">
                  <c:v>350.17700000000002</c:v>
                </c:pt>
                <c:pt idx="532">
                  <c:v>351.17700000000002</c:v>
                </c:pt>
                <c:pt idx="533">
                  <c:v>352.17699999999996</c:v>
                </c:pt>
                <c:pt idx="534">
                  <c:v>353.17700000000002</c:v>
                </c:pt>
                <c:pt idx="535">
                  <c:v>354.17699999999996</c:v>
                </c:pt>
                <c:pt idx="536">
                  <c:v>355.17700000000002</c:v>
                </c:pt>
                <c:pt idx="537">
                  <c:v>356.17699999999996</c:v>
                </c:pt>
                <c:pt idx="538">
                  <c:v>357.17700000000002</c:v>
                </c:pt>
                <c:pt idx="539">
                  <c:v>358.17700000000002</c:v>
                </c:pt>
                <c:pt idx="540">
                  <c:v>359.17699999999996</c:v>
                </c:pt>
                <c:pt idx="541">
                  <c:v>360.17700000000002</c:v>
                </c:pt>
                <c:pt idx="542">
                  <c:v>361.17699999999996</c:v>
                </c:pt>
                <c:pt idx="543">
                  <c:v>362.17700000000002</c:v>
                </c:pt>
                <c:pt idx="544">
                  <c:v>363.17700000000002</c:v>
                </c:pt>
                <c:pt idx="545">
                  <c:v>364.17700000000002</c:v>
                </c:pt>
                <c:pt idx="546">
                  <c:v>365.17700000000002</c:v>
                </c:pt>
                <c:pt idx="547">
                  <c:v>366.17699999999996</c:v>
                </c:pt>
                <c:pt idx="548">
                  <c:v>367.17700000000002</c:v>
                </c:pt>
                <c:pt idx="549">
                  <c:v>368.17699999999996</c:v>
                </c:pt>
                <c:pt idx="550">
                  <c:v>369.17700000000002</c:v>
                </c:pt>
                <c:pt idx="551">
                  <c:v>370.17700000000002</c:v>
                </c:pt>
                <c:pt idx="552">
                  <c:v>371.17699999999996</c:v>
                </c:pt>
                <c:pt idx="553">
                  <c:v>372.17700000000002</c:v>
                </c:pt>
                <c:pt idx="554">
                  <c:v>373.17699999999996</c:v>
                </c:pt>
                <c:pt idx="555">
                  <c:v>374.17700000000002</c:v>
                </c:pt>
                <c:pt idx="556">
                  <c:v>375.17700000000002</c:v>
                </c:pt>
                <c:pt idx="557">
                  <c:v>376.17700000000002</c:v>
                </c:pt>
                <c:pt idx="558">
                  <c:v>377.17700000000002</c:v>
                </c:pt>
                <c:pt idx="559">
                  <c:v>378.17699999999996</c:v>
                </c:pt>
                <c:pt idx="560">
                  <c:v>379.17700000000002</c:v>
                </c:pt>
                <c:pt idx="561">
                  <c:v>380.17699999999996</c:v>
                </c:pt>
                <c:pt idx="562">
                  <c:v>381.17700000000002</c:v>
                </c:pt>
                <c:pt idx="563">
                  <c:v>382.17700000000002</c:v>
                </c:pt>
                <c:pt idx="564">
                  <c:v>383.17699999999996</c:v>
                </c:pt>
                <c:pt idx="565">
                  <c:v>384.17700000000002</c:v>
                </c:pt>
                <c:pt idx="566">
                  <c:v>385.17699999999996</c:v>
                </c:pt>
                <c:pt idx="567">
                  <c:v>386.17700000000002</c:v>
                </c:pt>
                <c:pt idx="568">
                  <c:v>387.17699999999996</c:v>
                </c:pt>
                <c:pt idx="569">
                  <c:v>388.17700000000002</c:v>
                </c:pt>
                <c:pt idx="570">
                  <c:v>389.17700000000002</c:v>
                </c:pt>
                <c:pt idx="571">
                  <c:v>390.17699999999996</c:v>
                </c:pt>
                <c:pt idx="572">
                  <c:v>391.17700000000002</c:v>
                </c:pt>
                <c:pt idx="573">
                  <c:v>392.17699999999996</c:v>
                </c:pt>
                <c:pt idx="574">
                  <c:v>393.17700000000002</c:v>
                </c:pt>
                <c:pt idx="575">
                  <c:v>394.17700000000002</c:v>
                </c:pt>
                <c:pt idx="576">
                  <c:v>395.17699999999996</c:v>
                </c:pt>
                <c:pt idx="577">
                  <c:v>396.17700000000002</c:v>
                </c:pt>
                <c:pt idx="578">
                  <c:v>397.17699999999996</c:v>
                </c:pt>
                <c:pt idx="579">
                  <c:v>398.17700000000002</c:v>
                </c:pt>
                <c:pt idx="580">
                  <c:v>399.17699999999996</c:v>
                </c:pt>
                <c:pt idx="581">
                  <c:v>400.17700000000002</c:v>
                </c:pt>
                <c:pt idx="582">
                  <c:v>401.17700000000002</c:v>
                </c:pt>
                <c:pt idx="583">
                  <c:v>402.17699999999996</c:v>
                </c:pt>
                <c:pt idx="584">
                  <c:v>403.17700000000002</c:v>
                </c:pt>
                <c:pt idx="585">
                  <c:v>404.17699999999996</c:v>
                </c:pt>
                <c:pt idx="586">
                  <c:v>405.17700000000002</c:v>
                </c:pt>
                <c:pt idx="587">
                  <c:v>406.17700000000002</c:v>
                </c:pt>
                <c:pt idx="588">
                  <c:v>407.17700000000002</c:v>
                </c:pt>
                <c:pt idx="589">
                  <c:v>408.17700000000002</c:v>
                </c:pt>
                <c:pt idx="590">
                  <c:v>409.17699999999996</c:v>
                </c:pt>
                <c:pt idx="591">
                  <c:v>410.17700000000002</c:v>
                </c:pt>
                <c:pt idx="592">
                  <c:v>411.17599999999999</c:v>
                </c:pt>
                <c:pt idx="593">
                  <c:v>412.17600000000004</c:v>
                </c:pt>
                <c:pt idx="594">
                  <c:v>413.17599999999999</c:v>
                </c:pt>
                <c:pt idx="595">
                  <c:v>414.17599999999999</c:v>
                </c:pt>
                <c:pt idx="596">
                  <c:v>415.17599999999999</c:v>
                </c:pt>
                <c:pt idx="597">
                  <c:v>416.17599999999999</c:v>
                </c:pt>
                <c:pt idx="598">
                  <c:v>417.17599999999999</c:v>
                </c:pt>
                <c:pt idx="599">
                  <c:v>418.17599999999999</c:v>
                </c:pt>
                <c:pt idx="600">
                  <c:v>419.17600000000004</c:v>
                </c:pt>
                <c:pt idx="601">
                  <c:v>420.17599999999999</c:v>
                </c:pt>
                <c:pt idx="602">
                  <c:v>421.17599999999999</c:v>
                </c:pt>
                <c:pt idx="603">
                  <c:v>422.17599999999999</c:v>
                </c:pt>
                <c:pt idx="604">
                  <c:v>423.17599999999999</c:v>
                </c:pt>
                <c:pt idx="605">
                  <c:v>424.17600000000004</c:v>
                </c:pt>
                <c:pt idx="606">
                  <c:v>425.17599999999999</c:v>
                </c:pt>
                <c:pt idx="607">
                  <c:v>426.17600000000004</c:v>
                </c:pt>
                <c:pt idx="608">
                  <c:v>427.17599999999999</c:v>
                </c:pt>
                <c:pt idx="609">
                  <c:v>428.17599999999999</c:v>
                </c:pt>
                <c:pt idx="610">
                  <c:v>429.17599999999999</c:v>
                </c:pt>
                <c:pt idx="611">
                  <c:v>430.17599999999999</c:v>
                </c:pt>
                <c:pt idx="612">
                  <c:v>431.17600000000004</c:v>
                </c:pt>
                <c:pt idx="613">
                  <c:v>432.17599999999999</c:v>
                </c:pt>
                <c:pt idx="614">
                  <c:v>433.17599999999999</c:v>
                </c:pt>
                <c:pt idx="615">
                  <c:v>434.17599999999999</c:v>
                </c:pt>
                <c:pt idx="616">
                  <c:v>435.17599999999999</c:v>
                </c:pt>
                <c:pt idx="617">
                  <c:v>436.17599999999999</c:v>
                </c:pt>
                <c:pt idx="618">
                  <c:v>437.17599999999999</c:v>
                </c:pt>
                <c:pt idx="619">
                  <c:v>438.17600000000004</c:v>
                </c:pt>
                <c:pt idx="620">
                  <c:v>439.17599999999999</c:v>
                </c:pt>
                <c:pt idx="621">
                  <c:v>440.17599999999999</c:v>
                </c:pt>
                <c:pt idx="622">
                  <c:v>441.17599999999999</c:v>
                </c:pt>
                <c:pt idx="623">
                  <c:v>442.17599999999999</c:v>
                </c:pt>
                <c:pt idx="624">
                  <c:v>443.17600000000004</c:v>
                </c:pt>
                <c:pt idx="625">
                  <c:v>444.17599999999999</c:v>
                </c:pt>
                <c:pt idx="626">
                  <c:v>445.17599999999999</c:v>
                </c:pt>
                <c:pt idx="627">
                  <c:v>446.17599999999999</c:v>
                </c:pt>
                <c:pt idx="628">
                  <c:v>447.17599999999999</c:v>
                </c:pt>
                <c:pt idx="629">
                  <c:v>448.17599999999999</c:v>
                </c:pt>
                <c:pt idx="630">
                  <c:v>449.17599999999999</c:v>
                </c:pt>
                <c:pt idx="631">
                  <c:v>450.17600000000004</c:v>
                </c:pt>
                <c:pt idx="632">
                  <c:v>451.17599999999999</c:v>
                </c:pt>
                <c:pt idx="633">
                  <c:v>452.17599999999999</c:v>
                </c:pt>
                <c:pt idx="634">
                  <c:v>453.17599999999999</c:v>
                </c:pt>
                <c:pt idx="635">
                  <c:v>454.17599999999999</c:v>
                </c:pt>
                <c:pt idx="636">
                  <c:v>455.17600000000004</c:v>
                </c:pt>
                <c:pt idx="637">
                  <c:v>456.17599999999999</c:v>
                </c:pt>
                <c:pt idx="638">
                  <c:v>457.17600000000004</c:v>
                </c:pt>
                <c:pt idx="639">
                  <c:v>458.17599999999999</c:v>
                </c:pt>
                <c:pt idx="640">
                  <c:v>459.17599999999999</c:v>
                </c:pt>
                <c:pt idx="641">
                  <c:v>460.17599999999999</c:v>
                </c:pt>
                <c:pt idx="642">
                  <c:v>461.17599999999999</c:v>
                </c:pt>
                <c:pt idx="643">
                  <c:v>462.17600000000004</c:v>
                </c:pt>
                <c:pt idx="644">
                  <c:v>463.17599999999999</c:v>
                </c:pt>
                <c:pt idx="645">
                  <c:v>464.17599999999999</c:v>
                </c:pt>
                <c:pt idx="646">
                  <c:v>465.17599999999999</c:v>
                </c:pt>
                <c:pt idx="647">
                  <c:v>466.17599999999999</c:v>
                </c:pt>
                <c:pt idx="648">
                  <c:v>467.17599999999999</c:v>
                </c:pt>
                <c:pt idx="649">
                  <c:v>468.17599999999999</c:v>
                </c:pt>
                <c:pt idx="650">
                  <c:v>469.17600000000004</c:v>
                </c:pt>
                <c:pt idx="651">
                  <c:v>470.17599999999999</c:v>
                </c:pt>
                <c:pt idx="652">
                  <c:v>471.17599999999999</c:v>
                </c:pt>
                <c:pt idx="653">
                  <c:v>472.17599999999999</c:v>
                </c:pt>
                <c:pt idx="654">
                  <c:v>473.17599999999999</c:v>
                </c:pt>
                <c:pt idx="655">
                  <c:v>474.17600000000004</c:v>
                </c:pt>
                <c:pt idx="656">
                  <c:v>475.17599999999999</c:v>
                </c:pt>
                <c:pt idx="657">
                  <c:v>476.17599999999999</c:v>
                </c:pt>
                <c:pt idx="658">
                  <c:v>477.17600000000004</c:v>
                </c:pt>
                <c:pt idx="659">
                  <c:v>478.17599999999999</c:v>
                </c:pt>
                <c:pt idx="660">
                  <c:v>479.17599999999999</c:v>
                </c:pt>
                <c:pt idx="661">
                  <c:v>480.17600000000004</c:v>
                </c:pt>
                <c:pt idx="662">
                  <c:v>481.17600000000004</c:v>
                </c:pt>
                <c:pt idx="663">
                  <c:v>482.17599999999999</c:v>
                </c:pt>
                <c:pt idx="664">
                  <c:v>483.17599999999993</c:v>
                </c:pt>
                <c:pt idx="665">
                  <c:v>484.17600000000004</c:v>
                </c:pt>
                <c:pt idx="666">
                  <c:v>485.17599999999999</c:v>
                </c:pt>
                <c:pt idx="667">
                  <c:v>486.17599999999999</c:v>
                </c:pt>
                <c:pt idx="668">
                  <c:v>487.17600000000004</c:v>
                </c:pt>
                <c:pt idx="669">
                  <c:v>488.17600000000004</c:v>
                </c:pt>
                <c:pt idx="670">
                  <c:v>489.17599999999999</c:v>
                </c:pt>
                <c:pt idx="671">
                  <c:v>490.17599999999993</c:v>
                </c:pt>
                <c:pt idx="672">
                  <c:v>491.17600000000004</c:v>
                </c:pt>
                <c:pt idx="673">
                  <c:v>492.17599999999999</c:v>
                </c:pt>
                <c:pt idx="674">
                  <c:v>493.17599999999999</c:v>
                </c:pt>
                <c:pt idx="675">
                  <c:v>494.17600000000004</c:v>
                </c:pt>
                <c:pt idx="676">
                  <c:v>495.17599999999999</c:v>
                </c:pt>
                <c:pt idx="677">
                  <c:v>496.17599999999999</c:v>
                </c:pt>
                <c:pt idx="678">
                  <c:v>497.17599999999993</c:v>
                </c:pt>
                <c:pt idx="679">
                  <c:v>498.17600000000004</c:v>
                </c:pt>
                <c:pt idx="680">
                  <c:v>499.17599999999999</c:v>
                </c:pt>
                <c:pt idx="681">
                  <c:v>500.17599999999999</c:v>
                </c:pt>
                <c:pt idx="682">
                  <c:v>501.17600000000004</c:v>
                </c:pt>
                <c:pt idx="683">
                  <c:v>502.17599999999999</c:v>
                </c:pt>
                <c:pt idx="684">
                  <c:v>503.17599999999999</c:v>
                </c:pt>
                <c:pt idx="685">
                  <c:v>504.17599999999993</c:v>
                </c:pt>
                <c:pt idx="686">
                  <c:v>505.17600000000004</c:v>
                </c:pt>
                <c:pt idx="687">
                  <c:v>506.17599999999999</c:v>
                </c:pt>
                <c:pt idx="688">
                  <c:v>507.17599999999999</c:v>
                </c:pt>
                <c:pt idx="689">
                  <c:v>508.17500000000001</c:v>
                </c:pt>
                <c:pt idx="690">
                  <c:v>509.17499999999995</c:v>
                </c:pt>
                <c:pt idx="691">
                  <c:v>510.17499999999995</c:v>
                </c:pt>
                <c:pt idx="692">
                  <c:v>511.17500000000001</c:v>
                </c:pt>
                <c:pt idx="693">
                  <c:v>512.17499999999995</c:v>
                </c:pt>
                <c:pt idx="694">
                  <c:v>513.17499999999995</c:v>
                </c:pt>
                <c:pt idx="695">
                  <c:v>514.17500000000007</c:v>
                </c:pt>
                <c:pt idx="696">
                  <c:v>515.17499999999995</c:v>
                </c:pt>
                <c:pt idx="697">
                  <c:v>516.17499999999995</c:v>
                </c:pt>
                <c:pt idx="698">
                  <c:v>517.17500000000007</c:v>
                </c:pt>
                <c:pt idx="699">
                  <c:v>518.17500000000007</c:v>
                </c:pt>
                <c:pt idx="700">
                  <c:v>519.17499999999995</c:v>
                </c:pt>
                <c:pt idx="701">
                  <c:v>520.17499999999995</c:v>
                </c:pt>
                <c:pt idx="702">
                  <c:v>521.17500000000007</c:v>
                </c:pt>
                <c:pt idx="703">
                  <c:v>522.17499999999995</c:v>
                </c:pt>
                <c:pt idx="704">
                  <c:v>523.17499999999995</c:v>
                </c:pt>
                <c:pt idx="705">
                  <c:v>524.17500000000007</c:v>
                </c:pt>
                <c:pt idx="706">
                  <c:v>525.17500000000007</c:v>
                </c:pt>
                <c:pt idx="707">
                  <c:v>526.17499999999995</c:v>
                </c:pt>
                <c:pt idx="708">
                  <c:v>527.17499999999995</c:v>
                </c:pt>
                <c:pt idx="709">
                  <c:v>528.17500000000007</c:v>
                </c:pt>
                <c:pt idx="710">
                  <c:v>529.17499999999995</c:v>
                </c:pt>
                <c:pt idx="711">
                  <c:v>530.17499999999995</c:v>
                </c:pt>
                <c:pt idx="712">
                  <c:v>531.17500000000007</c:v>
                </c:pt>
                <c:pt idx="713">
                  <c:v>532.17500000000007</c:v>
                </c:pt>
                <c:pt idx="714">
                  <c:v>533.17499999999995</c:v>
                </c:pt>
                <c:pt idx="715">
                  <c:v>534.17499999999995</c:v>
                </c:pt>
                <c:pt idx="716">
                  <c:v>535.17500000000007</c:v>
                </c:pt>
                <c:pt idx="717">
                  <c:v>536.17499999999995</c:v>
                </c:pt>
                <c:pt idx="718">
                  <c:v>537.17499999999995</c:v>
                </c:pt>
                <c:pt idx="719">
                  <c:v>538.17500000000007</c:v>
                </c:pt>
                <c:pt idx="720">
                  <c:v>539.17499999999995</c:v>
                </c:pt>
                <c:pt idx="721">
                  <c:v>540.17499999999995</c:v>
                </c:pt>
                <c:pt idx="722">
                  <c:v>541.17499999999995</c:v>
                </c:pt>
                <c:pt idx="723">
                  <c:v>542.17500000000007</c:v>
                </c:pt>
                <c:pt idx="724">
                  <c:v>543.17499999999995</c:v>
                </c:pt>
                <c:pt idx="725">
                  <c:v>544.17499999999995</c:v>
                </c:pt>
                <c:pt idx="726">
                  <c:v>545.17500000000007</c:v>
                </c:pt>
                <c:pt idx="727">
                  <c:v>546.17499999999995</c:v>
                </c:pt>
                <c:pt idx="728">
                  <c:v>547.17499999999995</c:v>
                </c:pt>
                <c:pt idx="729">
                  <c:v>548.17500000000007</c:v>
                </c:pt>
                <c:pt idx="730">
                  <c:v>549.17500000000007</c:v>
                </c:pt>
                <c:pt idx="731">
                  <c:v>550.17499999999995</c:v>
                </c:pt>
                <c:pt idx="732">
                  <c:v>551.17499999999995</c:v>
                </c:pt>
                <c:pt idx="733">
                  <c:v>552.17500000000007</c:v>
                </c:pt>
                <c:pt idx="734">
                  <c:v>553.17499999999995</c:v>
                </c:pt>
                <c:pt idx="735">
                  <c:v>554.17499999999995</c:v>
                </c:pt>
                <c:pt idx="736">
                  <c:v>555.17500000000007</c:v>
                </c:pt>
                <c:pt idx="737">
                  <c:v>556.17500000000007</c:v>
                </c:pt>
                <c:pt idx="738">
                  <c:v>557.17499999999995</c:v>
                </c:pt>
                <c:pt idx="739">
                  <c:v>558.17499999999995</c:v>
                </c:pt>
                <c:pt idx="740">
                  <c:v>559.17500000000007</c:v>
                </c:pt>
                <c:pt idx="741">
                  <c:v>560.17499999999995</c:v>
                </c:pt>
                <c:pt idx="742">
                  <c:v>561.17499999999995</c:v>
                </c:pt>
                <c:pt idx="743">
                  <c:v>562.17500000000007</c:v>
                </c:pt>
                <c:pt idx="744">
                  <c:v>563.17500000000007</c:v>
                </c:pt>
                <c:pt idx="745">
                  <c:v>564.17499999999995</c:v>
                </c:pt>
                <c:pt idx="746">
                  <c:v>565.17499999999995</c:v>
                </c:pt>
                <c:pt idx="747">
                  <c:v>566.17500000000007</c:v>
                </c:pt>
                <c:pt idx="748">
                  <c:v>567.17499999999995</c:v>
                </c:pt>
                <c:pt idx="749">
                  <c:v>568.17499999999995</c:v>
                </c:pt>
                <c:pt idx="750">
                  <c:v>569.17500000000007</c:v>
                </c:pt>
                <c:pt idx="751">
                  <c:v>570.17499999999995</c:v>
                </c:pt>
                <c:pt idx="752">
                  <c:v>571.17499999999995</c:v>
                </c:pt>
                <c:pt idx="753">
                  <c:v>572.17500000000007</c:v>
                </c:pt>
                <c:pt idx="754">
                  <c:v>573.17500000000007</c:v>
                </c:pt>
                <c:pt idx="755">
                  <c:v>574.17499999999995</c:v>
                </c:pt>
                <c:pt idx="756">
                  <c:v>575.17499999999995</c:v>
                </c:pt>
                <c:pt idx="757">
                  <c:v>576.17500000000007</c:v>
                </c:pt>
                <c:pt idx="758">
                  <c:v>577.17499999999995</c:v>
                </c:pt>
                <c:pt idx="759">
                  <c:v>578.17499999999995</c:v>
                </c:pt>
                <c:pt idx="760">
                  <c:v>579.17500000000007</c:v>
                </c:pt>
                <c:pt idx="761">
                  <c:v>580.17500000000007</c:v>
                </c:pt>
                <c:pt idx="762">
                  <c:v>581.17499999999995</c:v>
                </c:pt>
                <c:pt idx="763">
                  <c:v>582.17499999999995</c:v>
                </c:pt>
                <c:pt idx="764">
                  <c:v>583.17500000000007</c:v>
                </c:pt>
                <c:pt idx="765">
                  <c:v>584.17499999999995</c:v>
                </c:pt>
                <c:pt idx="766">
                  <c:v>585.17499999999995</c:v>
                </c:pt>
                <c:pt idx="767">
                  <c:v>586.17500000000007</c:v>
                </c:pt>
                <c:pt idx="768">
                  <c:v>587.17500000000007</c:v>
                </c:pt>
                <c:pt idx="769">
                  <c:v>588.17499999999995</c:v>
                </c:pt>
                <c:pt idx="770">
                  <c:v>589.17499999999995</c:v>
                </c:pt>
                <c:pt idx="771">
                  <c:v>590.17500000000007</c:v>
                </c:pt>
                <c:pt idx="772">
                  <c:v>591.17499999999995</c:v>
                </c:pt>
                <c:pt idx="773">
                  <c:v>592.17499999999995</c:v>
                </c:pt>
                <c:pt idx="774">
                  <c:v>593.17500000000007</c:v>
                </c:pt>
                <c:pt idx="775">
                  <c:v>594.17500000000007</c:v>
                </c:pt>
                <c:pt idx="776">
                  <c:v>595.17499999999995</c:v>
                </c:pt>
                <c:pt idx="777">
                  <c:v>596.17499999999995</c:v>
                </c:pt>
                <c:pt idx="778">
                  <c:v>597.17500000000007</c:v>
                </c:pt>
                <c:pt idx="779">
                  <c:v>598.17499999999995</c:v>
                </c:pt>
                <c:pt idx="780">
                  <c:v>599.17499999999995</c:v>
                </c:pt>
                <c:pt idx="781">
                  <c:v>600.17500000000007</c:v>
                </c:pt>
                <c:pt idx="782">
                  <c:v>601.17499999999995</c:v>
                </c:pt>
                <c:pt idx="783">
                  <c:v>602.17399999999998</c:v>
                </c:pt>
                <c:pt idx="784">
                  <c:v>603.17399999999998</c:v>
                </c:pt>
                <c:pt idx="785">
                  <c:v>604.17399999999998</c:v>
                </c:pt>
                <c:pt idx="786">
                  <c:v>605.17399999999998</c:v>
                </c:pt>
                <c:pt idx="787">
                  <c:v>606.17400000000009</c:v>
                </c:pt>
                <c:pt idx="788">
                  <c:v>607.17399999999998</c:v>
                </c:pt>
                <c:pt idx="789">
                  <c:v>608.17399999999998</c:v>
                </c:pt>
                <c:pt idx="790">
                  <c:v>609.17400000000009</c:v>
                </c:pt>
                <c:pt idx="791">
                  <c:v>610.17399999999998</c:v>
                </c:pt>
                <c:pt idx="792">
                  <c:v>611.17399999999998</c:v>
                </c:pt>
                <c:pt idx="793">
                  <c:v>612.17399999999998</c:v>
                </c:pt>
                <c:pt idx="794">
                  <c:v>613.17400000000009</c:v>
                </c:pt>
                <c:pt idx="795">
                  <c:v>614.17399999999998</c:v>
                </c:pt>
                <c:pt idx="796">
                  <c:v>615.17399999999998</c:v>
                </c:pt>
                <c:pt idx="797">
                  <c:v>616.17400000000009</c:v>
                </c:pt>
                <c:pt idx="798">
                  <c:v>617.17399999999998</c:v>
                </c:pt>
                <c:pt idx="799">
                  <c:v>618.17399999999998</c:v>
                </c:pt>
                <c:pt idx="800">
                  <c:v>619.17399999999998</c:v>
                </c:pt>
                <c:pt idx="801">
                  <c:v>620.17399999999998</c:v>
                </c:pt>
                <c:pt idx="802">
                  <c:v>621.17399999999998</c:v>
                </c:pt>
                <c:pt idx="803">
                  <c:v>622.17399999999998</c:v>
                </c:pt>
                <c:pt idx="804">
                  <c:v>623.17400000000009</c:v>
                </c:pt>
                <c:pt idx="805">
                  <c:v>624.17399999999998</c:v>
                </c:pt>
                <c:pt idx="806">
                  <c:v>625.17399999999998</c:v>
                </c:pt>
                <c:pt idx="807">
                  <c:v>626.17399999999998</c:v>
                </c:pt>
                <c:pt idx="808">
                  <c:v>627.17399999999998</c:v>
                </c:pt>
                <c:pt idx="809">
                  <c:v>628.17399999999998</c:v>
                </c:pt>
                <c:pt idx="810">
                  <c:v>629.17399999999998</c:v>
                </c:pt>
                <c:pt idx="811">
                  <c:v>630.17400000000009</c:v>
                </c:pt>
                <c:pt idx="812">
                  <c:v>631.17399999999998</c:v>
                </c:pt>
                <c:pt idx="813">
                  <c:v>632.17399999999998</c:v>
                </c:pt>
                <c:pt idx="814">
                  <c:v>633.17399999999998</c:v>
                </c:pt>
                <c:pt idx="815">
                  <c:v>634.17399999999998</c:v>
                </c:pt>
                <c:pt idx="816">
                  <c:v>635.17399999999998</c:v>
                </c:pt>
                <c:pt idx="817">
                  <c:v>636.17399999999998</c:v>
                </c:pt>
                <c:pt idx="818">
                  <c:v>637.17400000000009</c:v>
                </c:pt>
                <c:pt idx="819">
                  <c:v>638.17399999999998</c:v>
                </c:pt>
                <c:pt idx="820">
                  <c:v>639.17399999999998</c:v>
                </c:pt>
                <c:pt idx="821">
                  <c:v>640.17400000000009</c:v>
                </c:pt>
                <c:pt idx="822">
                  <c:v>641.17399999999998</c:v>
                </c:pt>
                <c:pt idx="823">
                  <c:v>642.17399999999998</c:v>
                </c:pt>
                <c:pt idx="824">
                  <c:v>643.17399999999998</c:v>
                </c:pt>
                <c:pt idx="825">
                  <c:v>644.17399999999998</c:v>
                </c:pt>
                <c:pt idx="826">
                  <c:v>645.17399999999998</c:v>
                </c:pt>
                <c:pt idx="827">
                  <c:v>646.17399999999998</c:v>
                </c:pt>
                <c:pt idx="828">
                  <c:v>647.17400000000009</c:v>
                </c:pt>
                <c:pt idx="829">
                  <c:v>648.17399999999998</c:v>
                </c:pt>
                <c:pt idx="830">
                  <c:v>649.17399999999998</c:v>
                </c:pt>
                <c:pt idx="831">
                  <c:v>650.17399999999998</c:v>
                </c:pt>
                <c:pt idx="832">
                  <c:v>651.17399999999998</c:v>
                </c:pt>
                <c:pt idx="833">
                  <c:v>652.17399999999998</c:v>
                </c:pt>
                <c:pt idx="834">
                  <c:v>653.17399999999998</c:v>
                </c:pt>
                <c:pt idx="835">
                  <c:v>654.17400000000009</c:v>
                </c:pt>
                <c:pt idx="836">
                  <c:v>655.17399999999998</c:v>
                </c:pt>
                <c:pt idx="837">
                  <c:v>656.17399999999998</c:v>
                </c:pt>
                <c:pt idx="838">
                  <c:v>657.17399999999998</c:v>
                </c:pt>
                <c:pt idx="839">
                  <c:v>658.17399999999998</c:v>
                </c:pt>
                <c:pt idx="840">
                  <c:v>659.17399999999998</c:v>
                </c:pt>
                <c:pt idx="841">
                  <c:v>660.17399999999998</c:v>
                </c:pt>
                <c:pt idx="842">
                  <c:v>661.17400000000009</c:v>
                </c:pt>
                <c:pt idx="843">
                  <c:v>662.17399999999998</c:v>
                </c:pt>
                <c:pt idx="844">
                  <c:v>663.17399999999998</c:v>
                </c:pt>
                <c:pt idx="845">
                  <c:v>664.17399999999998</c:v>
                </c:pt>
                <c:pt idx="846">
                  <c:v>665.17399999999998</c:v>
                </c:pt>
                <c:pt idx="847">
                  <c:v>666.17399999999998</c:v>
                </c:pt>
                <c:pt idx="848">
                  <c:v>667.17399999999998</c:v>
                </c:pt>
                <c:pt idx="849">
                  <c:v>668.17400000000009</c:v>
                </c:pt>
                <c:pt idx="850">
                  <c:v>669.17399999999998</c:v>
                </c:pt>
                <c:pt idx="851">
                  <c:v>670.17399999999998</c:v>
                </c:pt>
                <c:pt idx="852">
                  <c:v>671.17400000000009</c:v>
                </c:pt>
                <c:pt idx="853">
                  <c:v>672.17399999999998</c:v>
                </c:pt>
                <c:pt idx="854">
                  <c:v>673.17399999999998</c:v>
                </c:pt>
                <c:pt idx="855">
                  <c:v>674.17399999999998</c:v>
                </c:pt>
                <c:pt idx="856">
                  <c:v>675.17399999999998</c:v>
                </c:pt>
                <c:pt idx="857">
                  <c:v>676.17399999999998</c:v>
                </c:pt>
                <c:pt idx="858">
                  <c:v>677.17399999999998</c:v>
                </c:pt>
                <c:pt idx="859">
                  <c:v>678.17400000000009</c:v>
                </c:pt>
                <c:pt idx="860">
                  <c:v>679.17399999999998</c:v>
                </c:pt>
                <c:pt idx="861">
                  <c:v>680.17399999999998</c:v>
                </c:pt>
                <c:pt idx="862">
                  <c:v>681.17399999999998</c:v>
                </c:pt>
                <c:pt idx="863">
                  <c:v>682.17399999999998</c:v>
                </c:pt>
                <c:pt idx="864">
                  <c:v>683.17399999999998</c:v>
                </c:pt>
                <c:pt idx="865">
                  <c:v>684.17399999999998</c:v>
                </c:pt>
                <c:pt idx="866">
                  <c:v>685.17400000000009</c:v>
                </c:pt>
                <c:pt idx="867">
                  <c:v>686.17399999999998</c:v>
                </c:pt>
                <c:pt idx="868">
                  <c:v>687.17399999999998</c:v>
                </c:pt>
                <c:pt idx="869">
                  <c:v>688.17399999999998</c:v>
                </c:pt>
                <c:pt idx="870">
                  <c:v>689.17399999999998</c:v>
                </c:pt>
                <c:pt idx="871">
                  <c:v>690.17399999999998</c:v>
                </c:pt>
                <c:pt idx="872">
                  <c:v>691.17399999999998</c:v>
                </c:pt>
                <c:pt idx="873">
                  <c:v>692.17400000000009</c:v>
                </c:pt>
                <c:pt idx="874">
                  <c:v>693.17399999999998</c:v>
                </c:pt>
                <c:pt idx="875">
                  <c:v>694.17399999999998</c:v>
                </c:pt>
                <c:pt idx="876">
                  <c:v>695.17399999999998</c:v>
                </c:pt>
                <c:pt idx="877">
                  <c:v>696.17399999999998</c:v>
                </c:pt>
                <c:pt idx="878">
                  <c:v>697.173</c:v>
                </c:pt>
                <c:pt idx="879">
                  <c:v>698.173</c:v>
                </c:pt>
                <c:pt idx="880">
                  <c:v>699.173</c:v>
                </c:pt>
                <c:pt idx="881">
                  <c:v>700.173</c:v>
                </c:pt>
                <c:pt idx="882">
                  <c:v>701.173</c:v>
                </c:pt>
                <c:pt idx="883">
                  <c:v>702.173</c:v>
                </c:pt>
                <c:pt idx="884">
                  <c:v>703.173</c:v>
                </c:pt>
                <c:pt idx="885">
                  <c:v>704.173</c:v>
                </c:pt>
                <c:pt idx="886">
                  <c:v>705.173</c:v>
                </c:pt>
                <c:pt idx="887">
                  <c:v>706.173</c:v>
                </c:pt>
                <c:pt idx="888">
                  <c:v>707.173</c:v>
                </c:pt>
                <c:pt idx="889">
                  <c:v>708.173</c:v>
                </c:pt>
                <c:pt idx="890">
                  <c:v>709.173</c:v>
                </c:pt>
                <c:pt idx="891">
                  <c:v>710.173</c:v>
                </c:pt>
                <c:pt idx="892">
                  <c:v>711.173</c:v>
                </c:pt>
                <c:pt idx="893">
                  <c:v>712.173</c:v>
                </c:pt>
                <c:pt idx="894">
                  <c:v>713.173</c:v>
                </c:pt>
                <c:pt idx="895">
                  <c:v>714.173</c:v>
                </c:pt>
                <c:pt idx="896">
                  <c:v>715.173</c:v>
                </c:pt>
                <c:pt idx="897">
                  <c:v>716.173</c:v>
                </c:pt>
                <c:pt idx="898">
                  <c:v>717.173</c:v>
                </c:pt>
                <c:pt idx="899">
                  <c:v>718.173</c:v>
                </c:pt>
                <c:pt idx="900">
                  <c:v>719.173</c:v>
                </c:pt>
                <c:pt idx="901">
                  <c:v>720.173</c:v>
                </c:pt>
                <c:pt idx="902">
                  <c:v>721.173</c:v>
                </c:pt>
                <c:pt idx="903">
                  <c:v>722.173</c:v>
                </c:pt>
                <c:pt idx="904">
                  <c:v>723.173</c:v>
                </c:pt>
                <c:pt idx="905">
                  <c:v>724.173</c:v>
                </c:pt>
                <c:pt idx="906">
                  <c:v>725.173</c:v>
                </c:pt>
                <c:pt idx="907">
                  <c:v>726.173</c:v>
                </c:pt>
                <c:pt idx="908">
                  <c:v>727.173</c:v>
                </c:pt>
                <c:pt idx="909">
                  <c:v>728.173</c:v>
                </c:pt>
                <c:pt idx="910">
                  <c:v>729.173</c:v>
                </c:pt>
                <c:pt idx="911">
                  <c:v>730.173</c:v>
                </c:pt>
                <c:pt idx="912">
                  <c:v>731.173</c:v>
                </c:pt>
                <c:pt idx="913">
                  <c:v>732.173</c:v>
                </c:pt>
                <c:pt idx="914">
                  <c:v>733.173</c:v>
                </c:pt>
                <c:pt idx="915">
                  <c:v>734.173</c:v>
                </c:pt>
                <c:pt idx="916">
                  <c:v>735.173</c:v>
                </c:pt>
                <c:pt idx="917">
                  <c:v>736.173</c:v>
                </c:pt>
                <c:pt idx="918">
                  <c:v>737.173</c:v>
                </c:pt>
                <c:pt idx="919">
                  <c:v>738.173</c:v>
                </c:pt>
                <c:pt idx="920">
                  <c:v>739.173</c:v>
                </c:pt>
                <c:pt idx="921">
                  <c:v>740.173</c:v>
                </c:pt>
                <c:pt idx="922">
                  <c:v>741.173</c:v>
                </c:pt>
                <c:pt idx="923">
                  <c:v>742.173</c:v>
                </c:pt>
                <c:pt idx="924">
                  <c:v>743.173</c:v>
                </c:pt>
                <c:pt idx="925">
                  <c:v>744.173</c:v>
                </c:pt>
                <c:pt idx="926">
                  <c:v>745.173</c:v>
                </c:pt>
                <c:pt idx="927">
                  <c:v>746.173</c:v>
                </c:pt>
                <c:pt idx="928">
                  <c:v>747.173</c:v>
                </c:pt>
                <c:pt idx="929">
                  <c:v>748.173</c:v>
                </c:pt>
                <c:pt idx="930">
                  <c:v>749.173</c:v>
                </c:pt>
                <c:pt idx="931">
                  <c:v>750.173</c:v>
                </c:pt>
                <c:pt idx="932">
                  <c:v>751.173</c:v>
                </c:pt>
                <c:pt idx="933">
                  <c:v>752.173</c:v>
                </c:pt>
                <c:pt idx="934">
                  <c:v>753.173</c:v>
                </c:pt>
                <c:pt idx="935">
                  <c:v>754.173</c:v>
                </c:pt>
                <c:pt idx="936">
                  <c:v>755.173</c:v>
                </c:pt>
                <c:pt idx="937">
                  <c:v>756.173</c:v>
                </c:pt>
                <c:pt idx="938">
                  <c:v>757.173</c:v>
                </c:pt>
                <c:pt idx="939">
                  <c:v>758.173</c:v>
                </c:pt>
                <c:pt idx="940">
                  <c:v>759.173</c:v>
                </c:pt>
                <c:pt idx="941">
                  <c:v>760.173</c:v>
                </c:pt>
                <c:pt idx="942">
                  <c:v>761.173</c:v>
                </c:pt>
                <c:pt idx="943">
                  <c:v>762.173</c:v>
                </c:pt>
                <c:pt idx="944">
                  <c:v>763.173</c:v>
                </c:pt>
                <c:pt idx="945">
                  <c:v>764.173</c:v>
                </c:pt>
                <c:pt idx="946">
                  <c:v>765.173</c:v>
                </c:pt>
                <c:pt idx="947">
                  <c:v>766.173</c:v>
                </c:pt>
                <c:pt idx="948">
                  <c:v>767.173</c:v>
                </c:pt>
                <c:pt idx="949">
                  <c:v>768.173</c:v>
                </c:pt>
                <c:pt idx="950">
                  <c:v>769.173</c:v>
                </c:pt>
                <c:pt idx="951">
                  <c:v>770.173</c:v>
                </c:pt>
                <c:pt idx="952">
                  <c:v>771.173</c:v>
                </c:pt>
                <c:pt idx="953">
                  <c:v>772.173</c:v>
                </c:pt>
                <c:pt idx="954">
                  <c:v>773.173</c:v>
                </c:pt>
                <c:pt idx="955">
                  <c:v>774.173</c:v>
                </c:pt>
                <c:pt idx="956">
                  <c:v>775.173</c:v>
                </c:pt>
                <c:pt idx="957">
                  <c:v>776.173</c:v>
                </c:pt>
                <c:pt idx="958">
                  <c:v>777.173</c:v>
                </c:pt>
                <c:pt idx="959">
                  <c:v>778.173</c:v>
                </c:pt>
                <c:pt idx="960">
                  <c:v>779.173</c:v>
                </c:pt>
                <c:pt idx="961">
                  <c:v>780.173</c:v>
                </c:pt>
                <c:pt idx="962">
                  <c:v>781.173</c:v>
                </c:pt>
                <c:pt idx="963">
                  <c:v>782.173</c:v>
                </c:pt>
                <c:pt idx="964">
                  <c:v>783.173</c:v>
                </c:pt>
                <c:pt idx="965">
                  <c:v>784.173</c:v>
                </c:pt>
                <c:pt idx="966">
                  <c:v>785.173</c:v>
                </c:pt>
                <c:pt idx="967">
                  <c:v>786.173</c:v>
                </c:pt>
                <c:pt idx="968">
                  <c:v>787.173</c:v>
                </c:pt>
                <c:pt idx="969">
                  <c:v>788.173</c:v>
                </c:pt>
                <c:pt idx="970">
                  <c:v>789.173</c:v>
                </c:pt>
                <c:pt idx="971">
                  <c:v>790.173</c:v>
                </c:pt>
                <c:pt idx="972">
                  <c:v>791.173</c:v>
                </c:pt>
                <c:pt idx="973">
                  <c:v>792.17200000000003</c:v>
                </c:pt>
                <c:pt idx="974">
                  <c:v>793.17199999999991</c:v>
                </c:pt>
                <c:pt idx="975">
                  <c:v>794.17200000000003</c:v>
                </c:pt>
                <c:pt idx="976">
                  <c:v>795.17200000000003</c:v>
                </c:pt>
                <c:pt idx="977">
                  <c:v>796.17199999999991</c:v>
                </c:pt>
                <c:pt idx="978">
                  <c:v>797.17200000000003</c:v>
                </c:pt>
                <c:pt idx="979">
                  <c:v>798.17200000000003</c:v>
                </c:pt>
                <c:pt idx="980">
                  <c:v>799.17200000000003</c:v>
                </c:pt>
                <c:pt idx="981">
                  <c:v>800.17200000000003</c:v>
                </c:pt>
                <c:pt idx="982">
                  <c:v>801.17200000000003</c:v>
                </c:pt>
                <c:pt idx="983">
                  <c:v>802.17200000000003</c:v>
                </c:pt>
                <c:pt idx="984">
                  <c:v>803.17199999999991</c:v>
                </c:pt>
                <c:pt idx="985">
                  <c:v>804.17200000000003</c:v>
                </c:pt>
                <c:pt idx="986">
                  <c:v>805.17200000000003</c:v>
                </c:pt>
                <c:pt idx="987">
                  <c:v>806.17200000000003</c:v>
                </c:pt>
                <c:pt idx="988">
                  <c:v>807.17200000000003</c:v>
                </c:pt>
                <c:pt idx="989">
                  <c:v>808.17200000000003</c:v>
                </c:pt>
                <c:pt idx="990">
                  <c:v>809.17200000000003</c:v>
                </c:pt>
                <c:pt idx="991">
                  <c:v>810.17199999999991</c:v>
                </c:pt>
                <c:pt idx="992">
                  <c:v>811.17200000000003</c:v>
                </c:pt>
                <c:pt idx="993">
                  <c:v>812.17200000000003</c:v>
                </c:pt>
                <c:pt idx="994">
                  <c:v>813.17200000000003</c:v>
                </c:pt>
                <c:pt idx="995">
                  <c:v>814.17200000000003</c:v>
                </c:pt>
                <c:pt idx="996">
                  <c:v>815.17200000000003</c:v>
                </c:pt>
                <c:pt idx="997">
                  <c:v>816.17200000000003</c:v>
                </c:pt>
                <c:pt idx="998">
                  <c:v>817.17199999999991</c:v>
                </c:pt>
              </c:numCache>
            </c:numRef>
          </c:xVal>
          <c:yVal>
            <c:numRef>
              <c:f>'Voltage Wfms Data'!$H$5:$H$1003</c:f>
              <c:numCache>
                <c:formatCode>General</c:formatCode>
                <c:ptCount val="999"/>
                <c:pt idx="0">
                  <c:v>0.7081518</c:v>
                </c:pt>
                <c:pt idx="1">
                  <c:v>0.48782510000000001</c:v>
                </c:pt>
                <c:pt idx="2">
                  <c:v>1.0727120000000001</c:v>
                </c:pt>
                <c:pt idx="3">
                  <c:v>1.1970769999999999</c:v>
                </c:pt>
                <c:pt idx="4">
                  <c:v>0.31007859999999998</c:v>
                </c:pt>
                <c:pt idx="5">
                  <c:v>0.68608179999999996</c:v>
                </c:pt>
                <c:pt idx="6">
                  <c:v>1.7958940000000001</c:v>
                </c:pt>
                <c:pt idx="7">
                  <c:v>1.352228</c:v>
                </c:pt>
                <c:pt idx="8">
                  <c:v>-9.1504070000000007E-2</c:v>
                </c:pt>
                <c:pt idx="9">
                  <c:v>-1.3299570000000001</c:v>
                </c:pt>
                <c:pt idx="10">
                  <c:v>-1.7982359999999999</c:v>
                </c:pt>
                <c:pt idx="11">
                  <c:v>-1.5344279999999999</c:v>
                </c:pt>
                <c:pt idx="12">
                  <c:v>-1.112522</c:v>
                </c:pt>
                <c:pt idx="13">
                  <c:v>-0.33103399999999999</c:v>
                </c:pt>
                <c:pt idx="14">
                  <c:v>0.94957130000000001</c:v>
                </c:pt>
                <c:pt idx="15">
                  <c:v>1.4414579999999999</c:v>
                </c:pt>
                <c:pt idx="16">
                  <c:v>8.484717E-2</c:v>
                </c:pt>
                <c:pt idx="17">
                  <c:v>-1.309253</c:v>
                </c:pt>
                <c:pt idx="18">
                  <c:v>-0.92419099999999998</c:v>
                </c:pt>
                <c:pt idx="19">
                  <c:v>-3.4044710000000001E-3</c:v>
                </c:pt>
                <c:pt idx="20">
                  <c:v>0.98743440000000005</c:v>
                </c:pt>
                <c:pt idx="21">
                  <c:v>2.026748</c:v>
                </c:pt>
                <c:pt idx="22">
                  <c:v>1.457446</c:v>
                </c:pt>
                <c:pt idx="23">
                  <c:v>0.20483390000000001</c:v>
                </c:pt>
                <c:pt idx="24">
                  <c:v>0.36928650000000002</c:v>
                </c:pt>
                <c:pt idx="25">
                  <c:v>0.797095</c:v>
                </c:pt>
                <c:pt idx="26">
                  <c:v>-2.3478570000000001E-3</c:v>
                </c:pt>
                <c:pt idx="27">
                  <c:v>-0.65205809999999997</c:v>
                </c:pt>
                <c:pt idx="28">
                  <c:v>0.20905009999999999</c:v>
                </c:pt>
                <c:pt idx="29">
                  <c:v>1.1110990000000001</c:v>
                </c:pt>
                <c:pt idx="30">
                  <c:v>0.65420959999999995</c:v>
                </c:pt>
                <c:pt idx="31">
                  <c:v>-0.26060470000000002</c:v>
                </c:pt>
                <c:pt idx="32">
                  <c:v>-0.35635519999999998</c:v>
                </c:pt>
                <c:pt idx="33">
                  <c:v>0.1359863</c:v>
                </c:pt>
                <c:pt idx="34">
                  <c:v>0.62048669999999995</c:v>
                </c:pt>
                <c:pt idx="35">
                  <c:v>1.154944</c:v>
                </c:pt>
                <c:pt idx="36">
                  <c:v>1.056268</c:v>
                </c:pt>
                <c:pt idx="37">
                  <c:v>0.55955639999999995</c:v>
                </c:pt>
                <c:pt idx="38">
                  <c:v>0.6157958</c:v>
                </c:pt>
                <c:pt idx="39">
                  <c:v>0.23308429999999999</c:v>
                </c:pt>
                <c:pt idx="40">
                  <c:v>-0.80072969999999999</c:v>
                </c:pt>
                <c:pt idx="41">
                  <c:v>-1.1215200000000001</c:v>
                </c:pt>
                <c:pt idx="42">
                  <c:v>-0.24500540000000001</c:v>
                </c:pt>
                <c:pt idx="43">
                  <c:v>0.49672529999999998</c:v>
                </c:pt>
                <c:pt idx="44">
                  <c:v>-0.1185163</c:v>
                </c:pt>
                <c:pt idx="45">
                  <c:v>-0.74942989999999998</c:v>
                </c:pt>
                <c:pt idx="46">
                  <c:v>-0.92356780000000005</c:v>
                </c:pt>
                <c:pt idx="47">
                  <c:v>-1.6347119999999999</c:v>
                </c:pt>
                <c:pt idx="48">
                  <c:v>-1.6036319999999999</c:v>
                </c:pt>
                <c:pt idx="49">
                  <c:v>0.19926659999999999</c:v>
                </c:pt>
                <c:pt idx="50">
                  <c:v>2.0116320000000001</c:v>
                </c:pt>
                <c:pt idx="51">
                  <c:v>2.290905</c:v>
                </c:pt>
                <c:pt idx="52">
                  <c:v>1.4649650000000001</c:v>
                </c:pt>
                <c:pt idx="53">
                  <c:v>0.55220270000000005</c:v>
                </c:pt>
                <c:pt idx="54">
                  <c:v>0.30683700000000003</c:v>
                </c:pt>
                <c:pt idx="55">
                  <c:v>0.1255513</c:v>
                </c:pt>
                <c:pt idx="56">
                  <c:v>-0.99634370000000005</c:v>
                </c:pt>
                <c:pt idx="57">
                  <c:v>-1.5124839999999999</c:v>
                </c:pt>
                <c:pt idx="58">
                  <c:v>-0.1786401</c:v>
                </c:pt>
                <c:pt idx="59">
                  <c:v>1.1940569999999999</c:v>
                </c:pt>
                <c:pt idx="60">
                  <c:v>1.254877</c:v>
                </c:pt>
                <c:pt idx="61">
                  <c:v>0.49848969999999998</c:v>
                </c:pt>
                <c:pt idx="62">
                  <c:v>-0.35692990000000002</c:v>
                </c:pt>
                <c:pt idx="63">
                  <c:v>-0.62075069999999999</c:v>
                </c:pt>
                <c:pt idx="64">
                  <c:v>-0.44976430000000001</c:v>
                </c:pt>
                <c:pt idx="65">
                  <c:v>-0.44980249999999999</c:v>
                </c:pt>
                <c:pt idx="66">
                  <c:v>-4.2098770000000001E-2</c:v>
                </c:pt>
                <c:pt idx="67">
                  <c:v>0.54720000000000002</c:v>
                </c:pt>
                <c:pt idx="68">
                  <c:v>5.4032839999999999E-2</c:v>
                </c:pt>
                <c:pt idx="69">
                  <c:v>-0.63144920000000004</c:v>
                </c:pt>
                <c:pt idx="70">
                  <c:v>-0.1158945</c:v>
                </c:pt>
                <c:pt idx="71">
                  <c:v>0.59250510000000001</c:v>
                </c:pt>
                <c:pt idx="72">
                  <c:v>0.21198819999999999</c:v>
                </c:pt>
                <c:pt idx="73">
                  <c:v>-0.72237240000000003</c:v>
                </c:pt>
                <c:pt idx="74">
                  <c:v>-1.11127</c:v>
                </c:pt>
                <c:pt idx="75">
                  <c:v>-0.71994979999999997</c:v>
                </c:pt>
                <c:pt idx="76">
                  <c:v>-0.27054509999999998</c:v>
                </c:pt>
                <c:pt idx="77">
                  <c:v>-0.35899439999999999</c:v>
                </c:pt>
                <c:pt idx="78">
                  <c:v>-0.23904690000000001</c:v>
                </c:pt>
                <c:pt idx="79">
                  <c:v>3.6532309999999998E-2</c:v>
                </c:pt>
                <c:pt idx="80">
                  <c:v>-0.60695520000000003</c:v>
                </c:pt>
                <c:pt idx="81">
                  <c:v>-0.92303760000000001</c:v>
                </c:pt>
                <c:pt idx="82">
                  <c:v>-6.7692150000000006E-2</c:v>
                </c:pt>
                <c:pt idx="83">
                  <c:v>0.24857270000000001</c:v>
                </c:pt>
                <c:pt idx="84">
                  <c:v>-0.51940520000000001</c:v>
                </c:pt>
                <c:pt idx="85">
                  <c:v>-0.71494939999999996</c:v>
                </c:pt>
                <c:pt idx="86">
                  <c:v>0.18197050000000001</c:v>
                </c:pt>
                <c:pt idx="87">
                  <c:v>-1.8100169999999999E-2</c:v>
                </c:pt>
                <c:pt idx="88">
                  <c:v>-1.651432</c:v>
                </c:pt>
                <c:pt idx="89">
                  <c:v>-2.2018300000000002</c:v>
                </c:pt>
                <c:pt idx="90">
                  <c:v>-1.091542</c:v>
                </c:pt>
                <c:pt idx="91">
                  <c:v>-5.2579920000000004E-3</c:v>
                </c:pt>
                <c:pt idx="92">
                  <c:v>-4.326841E-2</c:v>
                </c:pt>
                <c:pt idx="93">
                  <c:v>-0.47092000000000001</c:v>
                </c:pt>
                <c:pt idx="94">
                  <c:v>-0.37409779999999998</c:v>
                </c:pt>
                <c:pt idx="95">
                  <c:v>3.390402E-2</c:v>
                </c:pt>
                <c:pt idx="96">
                  <c:v>0.111121</c:v>
                </c:pt>
                <c:pt idx="97">
                  <c:v>-0.70521210000000001</c:v>
                </c:pt>
                <c:pt idx="98">
                  <c:v>-1.312368</c:v>
                </c:pt>
                <c:pt idx="99">
                  <c:v>-0.37982349999999998</c:v>
                </c:pt>
                <c:pt idx="100">
                  <c:v>0.62575150000000002</c:v>
                </c:pt>
                <c:pt idx="101">
                  <c:v>0.35279080000000002</c:v>
                </c:pt>
                <c:pt idx="102">
                  <c:v>-0.38584449999999998</c:v>
                </c:pt>
                <c:pt idx="103">
                  <c:v>-0.64517179999999996</c:v>
                </c:pt>
                <c:pt idx="104">
                  <c:v>-0.33817530000000001</c:v>
                </c:pt>
                <c:pt idx="105">
                  <c:v>-0.1426721</c:v>
                </c:pt>
                <c:pt idx="106">
                  <c:v>-9.3304880000000007E-2</c:v>
                </c:pt>
                <c:pt idx="107">
                  <c:v>0.69876479999999996</c:v>
                </c:pt>
                <c:pt idx="108">
                  <c:v>2.1221109999999999</c:v>
                </c:pt>
                <c:pt idx="109">
                  <c:v>2.4177520000000001</c:v>
                </c:pt>
                <c:pt idx="110">
                  <c:v>0.91350770000000003</c:v>
                </c:pt>
                <c:pt idx="111">
                  <c:v>-0.2045959</c:v>
                </c:pt>
                <c:pt idx="112">
                  <c:v>-8.9164289999999993E-2</c:v>
                </c:pt>
                <c:pt idx="113">
                  <c:v>-0.55739190000000005</c:v>
                </c:pt>
                <c:pt idx="114">
                  <c:v>-1.4449129999999999</c:v>
                </c:pt>
                <c:pt idx="115">
                  <c:v>-0.76588219999999996</c:v>
                </c:pt>
                <c:pt idx="116">
                  <c:v>0.97407690000000002</c:v>
                </c:pt>
                <c:pt idx="117">
                  <c:v>1.3871770000000001</c:v>
                </c:pt>
                <c:pt idx="118">
                  <c:v>0.62174569999999996</c:v>
                </c:pt>
                <c:pt idx="119">
                  <c:v>0.52875700000000003</c:v>
                </c:pt>
                <c:pt idx="120">
                  <c:v>0.3372774</c:v>
                </c:pt>
                <c:pt idx="121">
                  <c:v>-0.94283150000000004</c:v>
                </c:pt>
                <c:pt idx="122">
                  <c:v>-1.0980970000000001</c:v>
                </c:pt>
                <c:pt idx="123">
                  <c:v>0.80774659999999998</c:v>
                </c:pt>
                <c:pt idx="124">
                  <c:v>2.2435269999999998</c:v>
                </c:pt>
                <c:pt idx="125">
                  <c:v>1.8619319999999999</c:v>
                </c:pt>
                <c:pt idx="126">
                  <c:v>0.36102879999999998</c:v>
                </c:pt>
                <c:pt idx="127">
                  <c:v>-1.036524</c:v>
                </c:pt>
                <c:pt idx="128">
                  <c:v>-0.82033990000000001</c:v>
                </c:pt>
                <c:pt idx="129">
                  <c:v>0.48791259999999997</c:v>
                </c:pt>
                <c:pt idx="130">
                  <c:v>1.2689619999999999</c:v>
                </c:pt>
                <c:pt idx="131">
                  <c:v>1.1559729999999999</c:v>
                </c:pt>
                <c:pt idx="132">
                  <c:v>0.15323999999999999</c:v>
                </c:pt>
                <c:pt idx="133">
                  <c:v>-0.71718380000000004</c:v>
                </c:pt>
                <c:pt idx="134">
                  <c:v>6.7665320000000001E-2</c:v>
                </c:pt>
                <c:pt idx="135">
                  <c:v>1.274103</c:v>
                </c:pt>
                <c:pt idx="136">
                  <c:v>0.277866</c:v>
                </c:pt>
                <c:pt idx="137">
                  <c:v>-1.5085459999999999</c:v>
                </c:pt>
                <c:pt idx="138">
                  <c:v>-0.77752350000000003</c:v>
                </c:pt>
                <c:pt idx="139">
                  <c:v>1.558802</c:v>
                </c:pt>
                <c:pt idx="140">
                  <c:v>2.7563049999999998</c:v>
                </c:pt>
                <c:pt idx="141">
                  <c:v>1.9203650000000001</c:v>
                </c:pt>
                <c:pt idx="142">
                  <c:v>2.0976769999999999E-2</c:v>
                </c:pt>
                <c:pt idx="143">
                  <c:v>-0.881301</c:v>
                </c:pt>
                <c:pt idx="144">
                  <c:v>-0.61454679999999995</c:v>
                </c:pt>
                <c:pt idx="145">
                  <c:v>-0.82596760000000002</c:v>
                </c:pt>
                <c:pt idx="146">
                  <c:v>-0.93908840000000005</c:v>
                </c:pt>
                <c:pt idx="147">
                  <c:v>0.15821250000000001</c:v>
                </c:pt>
                <c:pt idx="148">
                  <c:v>0.17995949999999999</c:v>
                </c:pt>
                <c:pt idx="149">
                  <c:v>-1.4654499999999999</c:v>
                </c:pt>
                <c:pt idx="150">
                  <c:v>-1.676123</c:v>
                </c:pt>
                <c:pt idx="151">
                  <c:v>-0.56185240000000003</c:v>
                </c:pt>
                <c:pt idx="152">
                  <c:v>-0.68695989999999996</c:v>
                </c:pt>
                <c:pt idx="153">
                  <c:v>-1.796235</c:v>
                </c:pt>
                <c:pt idx="154">
                  <c:v>-2.1123970000000001</c:v>
                </c:pt>
                <c:pt idx="155">
                  <c:v>-1.6639200000000001</c:v>
                </c:pt>
                <c:pt idx="156">
                  <c:v>-0.92484690000000003</c:v>
                </c:pt>
                <c:pt idx="157">
                  <c:v>-1.782357E-2</c:v>
                </c:pt>
                <c:pt idx="158">
                  <c:v>0.1819791</c:v>
                </c:pt>
                <c:pt idx="159">
                  <c:v>0.39456649999999999</c:v>
                </c:pt>
                <c:pt idx="160">
                  <c:v>0.79830659999999998</c:v>
                </c:pt>
                <c:pt idx="161">
                  <c:v>0.18230959999999999</c:v>
                </c:pt>
                <c:pt idx="162">
                  <c:v>8.7092619999999996E-2</c:v>
                </c:pt>
                <c:pt idx="163">
                  <c:v>0.70815790000000001</c:v>
                </c:pt>
                <c:pt idx="164">
                  <c:v>7.1068370000000006E-2</c:v>
                </c:pt>
                <c:pt idx="165">
                  <c:v>-1.168374</c:v>
                </c:pt>
                <c:pt idx="166">
                  <c:v>-1.894819</c:v>
                </c:pt>
                <c:pt idx="167">
                  <c:v>-1.0932519999999999</c:v>
                </c:pt>
                <c:pt idx="168">
                  <c:v>1.2389699999999999</c:v>
                </c:pt>
                <c:pt idx="169">
                  <c:v>2.1835469999999999</c:v>
                </c:pt>
                <c:pt idx="170">
                  <c:v>1.299919</c:v>
                </c:pt>
                <c:pt idx="171">
                  <c:v>0.46464689999999997</c:v>
                </c:pt>
                <c:pt idx="172">
                  <c:v>-0.55973360000000005</c:v>
                </c:pt>
                <c:pt idx="173">
                  <c:v>-1.6091390000000001</c:v>
                </c:pt>
                <c:pt idx="174">
                  <c:v>-1.6424540000000001</c:v>
                </c:pt>
                <c:pt idx="175">
                  <c:v>-0.49746580000000001</c:v>
                </c:pt>
                <c:pt idx="176">
                  <c:v>1.7443519999999999</c:v>
                </c:pt>
                <c:pt idx="177">
                  <c:v>4.5486040000000001</c:v>
                </c:pt>
                <c:pt idx="178">
                  <c:v>7.5452769999999996</c:v>
                </c:pt>
                <c:pt idx="179">
                  <c:v>11.05617</c:v>
                </c:pt>
                <c:pt idx="180">
                  <c:v>13.85548</c:v>
                </c:pt>
                <c:pt idx="181">
                  <c:v>13.786099999999999</c:v>
                </c:pt>
                <c:pt idx="182">
                  <c:v>12.31301</c:v>
                </c:pt>
                <c:pt idx="183">
                  <c:v>12.49297</c:v>
                </c:pt>
                <c:pt idx="184">
                  <c:v>12.3185</c:v>
                </c:pt>
                <c:pt idx="185">
                  <c:v>8.6786840000000005</c:v>
                </c:pt>
                <c:pt idx="186">
                  <c:v>4.4862679999999999</c:v>
                </c:pt>
                <c:pt idx="187">
                  <c:v>2.6172960000000001</c:v>
                </c:pt>
                <c:pt idx="188">
                  <c:v>1.2277819999999999</c:v>
                </c:pt>
                <c:pt idx="189">
                  <c:v>-0.53652529999999998</c:v>
                </c:pt>
                <c:pt idx="190">
                  <c:v>-1.169691</c:v>
                </c:pt>
                <c:pt idx="191">
                  <c:v>9.6522490000000002E-2</c:v>
                </c:pt>
                <c:pt idx="192">
                  <c:v>2.0358149999999999</c:v>
                </c:pt>
                <c:pt idx="193">
                  <c:v>2.374844</c:v>
                </c:pt>
                <c:pt idx="194">
                  <c:v>1.1906540000000001</c:v>
                </c:pt>
                <c:pt idx="195">
                  <c:v>0.26330490000000001</c:v>
                </c:pt>
                <c:pt idx="196">
                  <c:v>-0.8017706</c:v>
                </c:pt>
                <c:pt idx="197">
                  <c:v>-1.8192729999999999</c:v>
                </c:pt>
                <c:pt idx="198">
                  <c:v>-1.164882</c:v>
                </c:pt>
                <c:pt idx="199">
                  <c:v>-7.9598680000000005E-2</c:v>
                </c:pt>
                <c:pt idx="200">
                  <c:v>-0.22810440000000001</c:v>
                </c:pt>
                <c:pt idx="201">
                  <c:v>-0.2246042</c:v>
                </c:pt>
                <c:pt idx="202">
                  <c:v>0.61917840000000002</c:v>
                </c:pt>
                <c:pt idx="203">
                  <c:v>0.12967619999999999</c:v>
                </c:pt>
                <c:pt idx="204">
                  <c:v>-0.93932130000000003</c:v>
                </c:pt>
                <c:pt idx="205">
                  <c:v>-0.19825490000000001</c:v>
                </c:pt>
                <c:pt idx="206">
                  <c:v>0.65028960000000002</c:v>
                </c:pt>
                <c:pt idx="207">
                  <c:v>0.95561529999999995</c:v>
                </c:pt>
                <c:pt idx="208">
                  <c:v>1.6660250000000001</c:v>
                </c:pt>
                <c:pt idx="209">
                  <c:v>2.1306919999999998</c:v>
                </c:pt>
                <c:pt idx="210">
                  <c:v>2.3001550000000002</c:v>
                </c:pt>
                <c:pt idx="211">
                  <c:v>1.937365</c:v>
                </c:pt>
                <c:pt idx="212">
                  <c:v>0.75345119999999999</c:v>
                </c:pt>
                <c:pt idx="213">
                  <c:v>-0.25001970000000001</c:v>
                </c:pt>
                <c:pt idx="214">
                  <c:v>-0.16577320000000001</c:v>
                </c:pt>
                <c:pt idx="215">
                  <c:v>0.51496220000000004</c:v>
                </c:pt>
                <c:pt idx="216">
                  <c:v>1.0062709999999999</c:v>
                </c:pt>
                <c:pt idx="217">
                  <c:v>1.2465729999999999</c:v>
                </c:pt>
                <c:pt idx="218">
                  <c:v>1.2086539999999999</c:v>
                </c:pt>
                <c:pt idx="219">
                  <c:v>1.212127</c:v>
                </c:pt>
                <c:pt idx="220">
                  <c:v>0.93838549999999998</c:v>
                </c:pt>
                <c:pt idx="221">
                  <c:v>0.41770459999999998</c:v>
                </c:pt>
                <c:pt idx="222">
                  <c:v>0.89561409999999997</c:v>
                </c:pt>
                <c:pt idx="223">
                  <c:v>1.350352</c:v>
                </c:pt>
                <c:pt idx="224">
                  <c:v>0.83354280000000003</c:v>
                </c:pt>
                <c:pt idx="225">
                  <c:v>0.67114549999999995</c:v>
                </c:pt>
                <c:pt idx="226">
                  <c:v>1.105566</c:v>
                </c:pt>
                <c:pt idx="227">
                  <c:v>1.329931</c:v>
                </c:pt>
                <c:pt idx="228">
                  <c:v>1.1240589999999999</c:v>
                </c:pt>
                <c:pt idx="229">
                  <c:v>0.8620234</c:v>
                </c:pt>
                <c:pt idx="230">
                  <c:v>1.0125660000000001</c:v>
                </c:pt>
                <c:pt idx="231">
                  <c:v>0.96625130000000004</c:v>
                </c:pt>
                <c:pt idx="232">
                  <c:v>0.13180649999999999</c:v>
                </c:pt>
                <c:pt idx="233">
                  <c:v>-7.414975E-2</c:v>
                </c:pt>
                <c:pt idx="234">
                  <c:v>-0.1808188</c:v>
                </c:pt>
                <c:pt idx="235">
                  <c:v>-1.4526779999999999</c:v>
                </c:pt>
                <c:pt idx="236">
                  <c:v>-1.3738509999999999</c:v>
                </c:pt>
                <c:pt idx="237">
                  <c:v>0.57372679999999998</c:v>
                </c:pt>
                <c:pt idx="238">
                  <c:v>1.988626</c:v>
                </c:pt>
                <c:pt idx="239">
                  <c:v>2.3831069999999999</c:v>
                </c:pt>
                <c:pt idx="240">
                  <c:v>1.8523229999999999</c:v>
                </c:pt>
                <c:pt idx="241">
                  <c:v>0.4328149</c:v>
                </c:pt>
                <c:pt idx="242">
                  <c:v>-0.77569949999999999</c:v>
                </c:pt>
                <c:pt idx="243">
                  <c:v>-0.63012579999999996</c:v>
                </c:pt>
                <c:pt idx="244">
                  <c:v>0.80797719999999995</c:v>
                </c:pt>
                <c:pt idx="245">
                  <c:v>1.8018559999999999</c:v>
                </c:pt>
                <c:pt idx="246">
                  <c:v>1.073332</c:v>
                </c:pt>
                <c:pt idx="247">
                  <c:v>-1.8164179999999999E-2</c:v>
                </c:pt>
                <c:pt idx="248">
                  <c:v>0.2493785</c:v>
                </c:pt>
                <c:pt idx="249">
                  <c:v>1.1510130000000001</c:v>
                </c:pt>
                <c:pt idx="250">
                  <c:v>1.2202729999999999</c:v>
                </c:pt>
                <c:pt idx="251">
                  <c:v>1.061677</c:v>
                </c:pt>
                <c:pt idx="252">
                  <c:v>1.6119840000000001</c:v>
                </c:pt>
                <c:pt idx="253">
                  <c:v>1.9386490000000001</c:v>
                </c:pt>
                <c:pt idx="254">
                  <c:v>0.82133900000000004</c:v>
                </c:pt>
                <c:pt idx="255">
                  <c:v>-0.76979189999999997</c:v>
                </c:pt>
                <c:pt idx="256">
                  <c:v>-0.73908620000000003</c:v>
                </c:pt>
                <c:pt idx="257">
                  <c:v>0.1076796</c:v>
                </c:pt>
                <c:pt idx="258">
                  <c:v>0.1385931</c:v>
                </c:pt>
                <c:pt idx="259">
                  <c:v>5.5617050000000001E-2</c:v>
                </c:pt>
                <c:pt idx="260">
                  <c:v>-0.41304760000000001</c:v>
                </c:pt>
                <c:pt idx="261">
                  <c:v>-1.2462500000000001</c:v>
                </c:pt>
                <c:pt idx="262">
                  <c:v>-0.4768482</c:v>
                </c:pt>
                <c:pt idx="263">
                  <c:v>1.261973</c:v>
                </c:pt>
                <c:pt idx="264">
                  <c:v>1.8994869999999999</c:v>
                </c:pt>
                <c:pt idx="265">
                  <c:v>0.99299570000000004</c:v>
                </c:pt>
                <c:pt idx="266">
                  <c:v>-0.87500389999999995</c:v>
                </c:pt>
                <c:pt idx="267">
                  <c:v>-1.357478</c:v>
                </c:pt>
                <c:pt idx="268">
                  <c:v>0.41765249999999998</c:v>
                </c:pt>
                <c:pt idx="269">
                  <c:v>1.645348</c:v>
                </c:pt>
                <c:pt idx="270">
                  <c:v>1.0968929999999999</c:v>
                </c:pt>
                <c:pt idx="271">
                  <c:v>0.16484499999999999</c:v>
                </c:pt>
                <c:pt idx="272">
                  <c:v>-0.1437918</c:v>
                </c:pt>
                <c:pt idx="273">
                  <c:v>0.30051359999999999</c:v>
                </c:pt>
                <c:pt idx="274">
                  <c:v>0.61645890000000003</c:v>
                </c:pt>
                <c:pt idx="275">
                  <c:v>0.68838840000000001</c:v>
                </c:pt>
                <c:pt idx="276">
                  <c:v>1.6563239999999999</c:v>
                </c:pt>
                <c:pt idx="277">
                  <c:v>2.244329</c:v>
                </c:pt>
                <c:pt idx="278">
                  <c:v>1.1103879999999999</c:v>
                </c:pt>
                <c:pt idx="279">
                  <c:v>0.32029770000000002</c:v>
                </c:pt>
                <c:pt idx="280">
                  <c:v>-0.1156957</c:v>
                </c:pt>
                <c:pt idx="281">
                  <c:v>-1.4117409999999999</c:v>
                </c:pt>
                <c:pt idx="282">
                  <c:v>-1.493924</c:v>
                </c:pt>
                <c:pt idx="283">
                  <c:v>-0.24403949999999999</c:v>
                </c:pt>
                <c:pt idx="284">
                  <c:v>0.52494130000000006</c:v>
                </c:pt>
                <c:pt idx="285">
                  <c:v>1.1404970000000001</c:v>
                </c:pt>
                <c:pt idx="286">
                  <c:v>1.3212900000000001</c:v>
                </c:pt>
                <c:pt idx="287">
                  <c:v>0.94315729999999998</c:v>
                </c:pt>
                <c:pt idx="288">
                  <c:v>0.82959159999999998</c:v>
                </c:pt>
                <c:pt idx="289">
                  <c:v>0.40465719999999999</c:v>
                </c:pt>
                <c:pt idx="290">
                  <c:v>0.35326049999999998</c:v>
                </c:pt>
                <c:pt idx="291">
                  <c:v>0.92213840000000002</c:v>
                </c:pt>
                <c:pt idx="292">
                  <c:v>0.31122119999999998</c:v>
                </c:pt>
                <c:pt idx="293">
                  <c:v>-0.28310289999999999</c:v>
                </c:pt>
                <c:pt idx="294">
                  <c:v>0.4015917</c:v>
                </c:pt>
                <c:pt idx="295">
                  <c:v>1.4178500000000001</c:v>
                </c:pt>
                <c:pt idx="296">
                  <c:v>2.2255280000000002</c:v>
                </c:pt>
                <c:pt idx="297">
                  <c:v>1.5688409999999999</c:v>
                </c:pt>
                <c:pt idx="298">
                  <c:v>0.51648899999999998</c:v>
                </c:pt>
                <c:pt idx="299">
                  <c:v>1.418498</c:v>
                </c:pt>
                <c:pt idx="300">
                  <c:v>2.003965</c:v>
                </c:pt>
                <c:pt idx="301">
                  <c:v>0.37235479999999999</c:v>
                </c:pt>
                <c:pt idx="302">
                  <c:v>-1.1387640000000001</c:v>
                </c:pt>
                <c:pt idx="303">
                  <c:v>-0.82695470000000004</c:v>
                </c:pt>
                <c:pt idx="304">
                  <c:v>0.61669649999999998</c:v>
                </c:pt>
                <c:pt idx="305">
                  <c:v>1.76447</c:v>
                </c:pt>
                <c:pt idx="306">
                  <c:v>1.622304</c:v>
                </c:pt>
                <c:pt idx="307">
                  <c:v>0.42637249999999999</c:v>
                </c:pt>
                <c:pt idx="308">
                  <c:v>-0.35307430000000001</c:v>
                </c:pt>
                <c:pt idx="309">
                  <c:v>-0.4889771</c:v>
                </c:pt>
                <c:pt idx="310">
                  <c:v>-0.67821260000000005</c:v>
                </c:pt>
                <c:pt idx="311">
                  <c:v>0.22087010000000001</c:v>
                </c:pt>
                <c:pt idx="312">
                  <c:v>1.0444880000000001</c:v>
                </c:pt>
                <c:pt idx="313">
                  <c:v>3.1053069999999999E-2</c:v>
                </c:pt>
                <c:pt idx="314">
                  <c:v>1.4764649999999999E-3</c:v>
                </c:pt>
                <c:pt idx="315">
                  <c:v>1.5040279999999999</c:v>
                </c:pt>
                <c:pt idx="316">
                  <c:v>1.9252929999999999</c:v>
                </c:pt>
                <c:pt idx="317">
                  <c:v>1.2879620000000001</c:v>
                </c:pt>
                <c:pt idx="318">
                  <c:v>0.67424949999999995</c:v>
                </c:pt>
                <c:pt idx="319">
                  <c:v>0.50907979999999997</c:v>
                </c:pt>
                <c:pt idx="320">
                  <c:v>0.68100539999999998</c:v>
                </c:pt>
                <c:pt idx="321">
                  <c:v>0.26618940000000002</c:v>
                </c:pt>
                <c:pt idx="322">
                  <c:v>-0.52201799999999998</c:v>
                </c:pt>
                <c:pt idx="323">
                  <c:v>-0.27887679999999998</c:v>
                </c:pt>
                <c:pt idx="324">
                  <c:v>0.34160970000000002</c:v>
                </c:pt>
                <c:pt idx="325">
                  <c:v>0.3955515</c:v>
                </c:pt>
                <c:pt idx="326">
                  <c:v>0.66934899999999997</c:v>
                </c:pt>
                <c:pt idx="327">
                  <c:v>1.027927</c:v>
                </c:pt>
                <c:pt idx="328">
                  <c:v>0.5718664</c:v>
                </c:pt>
                <c:pt idx="329">
                  <c:v>-0.76486659999999995</c:v>
                </c:pt>
                <c:pt idx="330">
                  <c:v>-1.148074</c:v>
                </c:pt>
                <c:pt idx="331">
                  <c:v>0.86602120000000005</c:v>
                </c:pt>
                <c:pt idx="332">
                  <c:v>2.2003979999999999</c:v>
                </c:pt>
                <c:pt idx="333">
                  <c:v>0.69668509999999995</c:v>
                </c:pt>
                <c:pt idx="334">
                  <c:v>-0.3339182</c:v>
                </c:pt>
                <c:pt idx="335">
                  <c:v>0.73280679999999998</c:v>
                </c:pt>
                <c:pt idx="336">
                  <c:v>1.435748</c:v>
                </c:pt>
                <c:pt idx="337">
                  <c:v>0.82710439999999996</c:v>
                </c:pt>
                <c:pt idx="338">
                  <c:v>0.3499582</c:v>
                </c:pt>
                <c:pt idx="339">
                  <c:v>0.85263829999999996</c:v>
                </c:pt>
                <c:pt idx="340">
                  <c:v>0.85224670000000002</c:v>
                </c:pt>
                <c:pt idx="341">
                  <c:v>-0.38201059999999998</c:v>
                </c:pt>
                <c:pt idx="342">
                  <c:v>-0.51477910000000004</c:v>
                </c:pt>
                <c:pt idx="343">
                  <c:v>0.41099140000000001</c:v>
                </c:pt>
                <c:pt idx="344">
                  <c:v>0.20764940000000001</c:v>
                </c:pt>
                <c:pt idx="345">
                  <c:v>-0.13335340000000001</c:v>
                </c:pt>
                <c:pt idx="346">
                  <c:v>0.53750019999999998</c:v>
                </c:pt>
                <c:pt idx="347">
                  <c:v>1.005412</c:v>
                </c:pt>
                <c:pt idx="348">
                  <c:v>1.3273079999999999</c:v>
                </c:pt>
                <c:pt idx="349">
                  <c:v>1.9087959999999999</c:v>
                </c:pt>
                <c:pt idx="350">
                  <c:v>1.567631</c:v>
                </c:pt>
                <c:pt idx="351">
                  <c:v>0.85339200000000004</c:v>
                </c:pt>
                <c:pt idx="352">
                  <c:v>0.5030715</c:v>
                </c:pt>
                <c:pt idx="353">
                  <c:v>0.1832059</c:v>
                </c:pt>
                <c:pt idx="354">
                  <c:v>0.55263079999999998</c:v>
                </c:pt>
                <c:pt idx="355">
                  <c:v>1.638539</c:v>
                </c:pt>
                <c:pt idx="356">
                  <c:v>2.3220610000000002</c:v>
                </c:pt>
                <c:pt idx="357">
                  <c:v>1.886725</c:v>
                </c:pt>
                <c:pt idx="358">
                  <c:v>1.408183</c:v>
                </c:pt>
                <c:pt idx="359">
                  <c:v>1.5329330000000001</c:v>
                </c:pt>
                <c:pt idx="360">
                  <c:v>1.2744040000000001</c:v>
                </c:pt>
                <c:pt idx="361">
                  <c:v>0.18937090000000001</c:v>
                </c:pt>
                <c:pt idx="362">
                  <c:v>-0.67008529999999999</c:v>
                </c:pt>
                <c:pt idx="363">
                  <c:v>0.60160250000000004</c:v>
                </c:pt>
                <c:pt idx="364">
                  <c:v>2.3572739999999999</c:v>
                </c:pt>
                <c:pt idx="365">
                  <c:v>1.4505699999999999</c:v>
                </c:pt>
                <c:pt idx="366">
                  <c:v>-0.113659</c:v>
                </c:pt>
                <c:pt idx="367">
                  <c:v>3.0159600000000002E-2</c:v>
                </c:pt>
                <c:pt idx="368">
                  <c:v>0.35519149999999999</c:v>
                </c:pt>
                <c:pt idx="369">
                  <c:v>0.35269460000000002</c:v>
                </c:pt>
                <c:pt idx="370">
                  <c:v>1.0702449999999999</c:v>
                </c:pt>
                <c:pt idx="371">
                  <c:v>1.851491</c:v>
                </c:pt>
                <c:pt idx="372">
                  <c:v>1.055196</c:v>
                </c:pt>
                <c:pt idx="373">
                  <c:v>-0.57815989999999995</c:v>
                </c:pt>
                <c:pt idx="374">
                  <c:v>-1.2107889999999999</c:v>
                </c:pt>
                <c:pt idx="375">
                  <c:v>-1.3394870000000001</c:v>
                </c:pt>
                <c:pt idx="376">
                  <c:v>-1.0960080000000001</c:v>
                </c:pt>
                <c:pt idx="377">
                  <c:v>-3.9727020000000002E-2</c:v>
                </c:pt>
                <c:pt idx="378">
                  <c:v>0.33943630000000002</c:v>
                </c:pt>
                <c:pt idx="379">
                  <c:v>-0.50727259999999996</c:v>
                </c:pt>
                <c:pt idx="380">
                  <c:v>-0.39783170000000001</c:v>
                </c:pt>
                <c:pt idx="381">
                  <c:v>0.89914240000000001</c:v>
                </c:pt>
                <c:pt idx="382">
                  <c:v>1.1153930000000001</c:v>
                </c:pt>
                <c:pt idx="383">
                  <c:v>0.44989269999999998</c:v>
                </c:pt>
                <c:pt idx="384">
                  <c:v>-0.15120700000000001</c:v>
                </c:pt>
                <c:pt idx="385">
                  <c:v>-7.3852070000000006E-2</c:v>
                </c:pt>
                <c:pt idx="386">
                  <c:v>1.1768989999999999</c:v>
                </c:pt>
                <c:pt idx="387">
                  <c:v>1.4811909999999999</c:v>
                </c:pt>
                <c:pt idx="388">
                  <c:v>0.1190398</c:v>
                </c:pt>
                <c:pt idx="389">
                  <c:v>-0.79189019999999999</c:v>
                </c:pt>
                <c:pt idx="390">
                  <c:v>-0.31934099999999999</c:v>
                </c:pt>
                <c:pt idx="391">
                  <c:v>0.95665420000000001</c:v>
                </c:pt>
                <c:pt idx="392">
                  <c:v>1.0959559999999999</c:v>
                </c:pt>
                <c:pt idx="393">
                  <c:v>-0.13840179999999999</c:v>
                </c:pt>
                <c:pt idx="394">
                  <c:v>-0.39197100000000001</c:v>
                </c:pt>
                <c:pt idx="395">
                  <c:v>0.28778629999999999</c:v>
                </c:pt>
                <c:pt idx="396">
                  <c:v>0.87105730000000003</c:v>
                </c:pt>
                <c:pt idx="397">
                  <c:v>0.88133309999999998</c:v>
                </c:pt>
                <c:pt idx="398">
                  <c:v>0.23905219999999999</c:v>
                </c:pt>
                <c:pt idx="399">
                  <c:v>0.31366509999999997</c:v>
                </c:pt>
                <c:pt idx="400">
                  <c:v>0.39587729999999999</c:v>
                </c:pt>
                <c:pt idx="401">
                  <c:v>-0.33236189999999999</c:v>
                </c:pt>
                <c:pt idx="402">
                  <c:v>-0.4348187</c:v>
                </c:pt>
                <c:pt idx="403">
                  <c:v>0.15861239999999999</c:v>
                </c:pt>
                <c:pt idx="404">
                  <c:v>0.74951239999999997</c:v>
                </c:pt>
                <c:pt idx="405">
                  <c:v>1.216073</c:v>
                </c:pt>
                <c:pt idx="406">
                  <c:v>1.697376</c:v>
                </c:pt>
                <c:pt idx="407">
                  <c:v>1.9688760000000001</c:v>
                </c:pt>
                <c:pt idx="408">
                  <c:v>0.99543789999999999</c:v>
                </c:pt>
                <c:pt idx="409">
                  <c:v>-0.82127910000000004</c:v>
                </c:pt>
                <c:pt idx="410">
                  <c:v>-1.236291</c:v>
                </c:pt>
                <c:pt idx="411">
                  <c:v>0.1080769</c:v>
                </c:pt>
                <c:pt idx="412">
                  <c:v>0.73225099999999999</c:v>
                </c:pt>
                <c:pt idx="413">
                  <c:v>-0.5658088</c:v>
                </c:pt>
                <c:pt idx="414">
                  <c:v>-1.336052</c:v>
                </c:pt>
                <c:pt idx="415">
                  <c:v>-0.1582904</c:v>
                </c:pt>
                <c:pt idx="416">
                  <c:v>0.3173455</c:v>
                </c:pt>
                <c:pt idx="417">
                  <c:v>-0.83936670000000002</c:v>
                </c:pt>
                <c:pt idx="418">
                  <c:v>-1.490407</c:v>
                </c:pt>
                <c:pt idx="419">
                  <c:v>-0.70308740000000003</c:v>
                </c:pt>
                <c:pt idx="420">
                  <c:v>0.5274143</c:v>
                </c:pt>
                <c:pt idx="421">
                  <c:v>0.62724270000000004</c:v>
                </c:pt>
                <c:pt idx="422">
                  <c:v>9.225216E-2</c:v>
                </c:pt>
                <c:pt idx="423">
                  <c:v>0.39086270000000001</c:v>
                </c:pt>
                <c:pt idx="424">
                  <c:v>0.60113000000000005</c:v>
                </c:pt>
                <c:pt idx="425">
                  <c:v>-3.3697669999999999E-2</c:v>
                </c:pt>
                <c:pt idx="426">
                  <c:v>0.22466359999999999</c:v>
                </c:pt>
                <c:pt idx="427">
                  <c:v>1.617499</c:v>
                </c:pt>
                <c:pt idx="428">
                  <c:v>2.0472419999999998</c:v>
                </c:pt>
                <c:pt idx="429">
                  <c:v>1.3429409999999999</c:v>
                </c:pt>
                <c:pt idx="430">
                  <c:v>0.6930769</c:v>
                </c:pt>
                <c:pt idx="431">
                  <c:v>0.40757759999999998</c:v>
                </c:pt>
                <c:pt idx="432">
                  <c:v>0.49778869999999997</c:v>
                </c:pt>
                <c:pt idx="433">
                  <c:v>1.0706549999999999</c:v>
                </c:pt>
                <c:pt idx="434">
                  <c:v>2.044686</c:v>
                </c:pt>
                <c:pt idx="435">
                  <c:v>2.2879230000000002</c:v>
                </c:pt>
                <c:pt idx="436">
                  <c:v>0.86163610000000002</c:v>
                </c:pt>
                <c:pt idx="437">
                  <c:v>-0.28423379999999998</c:v>
                </c:pt>
                <c:pt idx="438">
                  <c:v>0.2834064</c:v>
                </c:pt>
                <c:pt idx="439">
                  <c:v>9.4353640000000003E-2</c:v>
                </c:pt>
                <c:pt idx="440">
                  <c:v>-1.0088509999999999</c:v>
                </c:pt>
                <c:pt idx="441">
                  <c:v>-0.50091129999999995</c:v>
                </c:pt>
                <c:pt idx="442">
                  <c:v>0.35689949999999998</c:v>
                </c:pt>
                <c:pt idx="443">
                  <c:v>0.28178569999999997</c:v>
                </c:pt>
                <c:pt idx="444">
                  <c:v>0.64588990000000002</c:v>
                </c:pt>
                <c:pt idx="445">
                  <c:v>1.1777219999999999</c:v>
                </c:pt>
                <c:pt idx="446">
                  <c:v>0.8302948</c:v>
                </c:pt>
                <c:pt idx="447">
                  <c:v>-0.27018039999999999</c:v>
                </c:pt>
                <c:pt idx="448">
                  <c:v>-1.124468</c:v>
                </c:pt>
                <c:pt idx="449">
                  <c:v>-1.136164</c:v>
                </c:pt>
                <c:pt idx="450">
                  <c:v>-0.95222399999999996</c:v>
                </c:pt>
                <c:pt idx="451">
                  <c:v>-0.1053708</c:v>
                </c:pt>
                <c:pt idx="452">
                  <c:v>1.0747390000000001</c:v>
                </c:pt>
                <c:pt idx="453">
                  <c:v>0.5040808</c:v>
                </c:pt>
                <c:pt idx="454">
                  <c:v>-1.0776619999999999</c:v>
                </c:pt>
                <c:pt idx="455">
                  <c:v>-1.446027</c:v>
                </c:pt>
                <c:pt idx="456">
                  <c:v>-0.3482422</c:v>
                </c:pt>
                <c:pt idx="457">
                  <c:v>0.57907229999999998</c:v>
                </c:pt>
                <c:pt idx="458">
                  <c:v>-0.50911499999999998</c:v>
                </c:pt>
                <c:pt idx="459">
                  <c:v>-2.3986610000000002</c:v>
                </c:pt>
                <c:pt idx="460">
                  <c:v>-2.2002250000000001</c:v>
                </c:pt>
                <c:pt idx="461">
                  <c:v>-0.1195702</c:v>
                </c:pt>
                <c:pt idx="462">
                  <c:v>1.4312720000000001</c:v>
                </c:pt>
                <c:pt idx="463">
                  <c:v>1.2670429999999999</c:v>
                </c:pt>
                <c:pt idx="464">
                  <c:v>-4.7356530000000001E-2</c:v>
                </c:pt>
                <c:pt idx="465">
                  <c:v>-1.7246140000000001</c:v>
                </c:pt>
                <c:pt idx="466">
                  <c:v>-2.853888</c:v>
                </c:pt>
                <c:pt idx="467">
                  <c:v>-1.757169</c:v>
                </c:pt>
                <c:pt idx="468">
                  <c:v>0.68710539999999998</c:v>
                </c:pt>
                <c:pt idx="469">
                  <c:v>1.4563839999999999</c:v>
                </c:pt>
                <c:pt idx="470">
                  <c:v>1.2511660000000001E-2</c:v>
                </c:pt>
                <c:pt idx="471">
                  <c:v>-1.4491989999999999</c:v>
                </c:pt>
                <c:pt idx="472">
                  <c:v>-0.9975889</c:v>
                </c:pt>
                <c:pt idx="473">
                  <c:v>-0.48605860000000001</c:v>
                </c:pt>
                <c:pt idx="474">
                  <c:v>-1.3913519999999999</c:v>
                </c:pt>
                <c:pt idx="475">
                  <c:v>-1.6779379999999999</c:v>
                </c:pt>
                <c:pt idx="476">
                  <c:v>-1.3124629999999999</c:v>
                </c:pt>
                <c:pt idx="477">
                  <c:v>-1.0409310000000001</c:v>
                </c:pt>
                <c:pt idx="478">
                  <c:v>-0.2113342</c:v>
                </c:pt>
                <c:pt idx="479">
                  <c:v>0.69142700000000001</c:v>
                </c:pt>
                <c:pt idx="480">
                  <c:v>0.95478110000000005</c:v>
                </c:pt>
                <c:pt idx="481">
                  <c:v>0.16991529999999999</c:v>
                </c:pt>
                <c:pt idx="482">
                  <c:v>-1.0221039999999999</c:v>
                </c:pt>
                <c:pt idx="483">
                  <c:v>-0.80722859999999996</c:v>
                </c:pt>
                <c:pt idx="484">
                  <c:v>0.26358219999999999</c:v>
                </c:pt>
                <c:pt idx="485">
                  <c:v>0.35338530000000001</c:v>
                </c:pt>
                <c:pt idx="486">
                  <c:v>-0.22599649999999999</c:v>
                </c:pt>
                <c:pt idx="487">
                  <c:v>-0.85260709999999995</c:v>
                </c:pt>
                <c:pt idx="488">
                  <c:v>-1.1238969999999999</c:v>
                </c:pt>
                <c:pt idx="489">
                  <c:v>-0.49788209999999999</c:v>
                </c:pt>
                <c:pt idx="490">
                  <c:v>-0.1474046</c:v>
                </c:pt>
                <c:pt idx="491">
                  <c:v>-9.3818780000000004E-2</c:v>
                </c:pt>
                <c:pt idx="492">
                  <c:v>0.75172090000000003</c:v>
                </c:pt>
                <c:pt idx="493">
                  <c:v>0.85629319999999998</c:v>
                </c:pt>
                <c:pt idx="494">
                  <c:v>-0.20216100000000001</c:v>
                </c:pt>
                <c:pt idx="495">
                  <c:v>-0.3803839</c:v>
                </c:pt>
                <c:pt idx="496">
                  <c:v>0.2989117</c:v>
                </c:pt>
                <c:pt idx="497">
                  <c:v>0.35708770000000001</c:v>
                </c:pt>
                <c:pt idx="498">
                  <c:v>-0.11661290000000001</c:v>
                </c:pt>
                <c:pt idx="499">
                  <c:v>-0.10209559999999999</c:v>
                </c:pt>
                <c:pt idx="500">
                  <c:v>0.64393400000000001</c:v>
                </c:pt>
                <c:pt idx="501">
                  <c:v>0.44688939999999999</c:v>
                </c:pt>
                <c:pt idx="502">
                  <c:v>-1.184852</c:v>
                </c:pt>
                <c:pt idx="503">
                  <c:v>-1.2070099999999999</c:v>
                </c:pt>
                <c:pt idx="504">
                  <c:v>0.29180159999999999</c:v>
                </c:pt>
                <c:pt idx="505">
                  <c:v>0.28815590000000002</c:v>
                </c:pt>
                <c:pt idx="506">
                  <c:v>-0.33255479999999998</c:v>
                </c:pt>
                <c:pt idx="507">
                  <c:v>1.5176220000000001E-2</c:v>
                </c:pt>
                <c:pt idx="508">
                  <c:v>0.45835670000000001</c:v>
                </c:pt>
                <c:pt idx="509">
                  <c:v>0.2261967</c:v>
                </c:pt>
                <c:pt idx="510">
                  <c:v>-0.62007590000000001</c:v>
                </c:pt>
                <c:pt idx="511">
                  <c:v>-1.10009</c:v>
                </c:pt>
                <c:pt idx="512">
                  <c:v>-0.31027339999999998</c:v>
                </c:pt>
                <c:pt idx="513">
                  <c:v>0.23712639999999999</c:v>
                </c:pt>
                <c:pt idx="514">
                  <c:v>-0.48118660000000002</c:v>
                </c:pt>
                <c:pt idx="515">
                  <c:v>-0.81586619999999999</c:v>
                </c:pt>
                <c:pt idx="516">
                  <c:v>-6.9550029999999999E-2</c:v>
                </c:pt>
                <c:pt idx="517">
                  <c:v>1.0095689999999999</c:v>
                </c:pt>
                <c:pt idx="518">
                  <c:v>1.509798</c:v>
                </c:pt>
                <c:pt idx="519">
                  <c:v>1.3058350000000001</c:v>
                </c:pt>
                <c:pt idx="520">
                  <c:v>1.0844689999999999</c:v>
                </c:pt>
                <c:pt idx="521">
                  <c:v>0.88524610000000004</c:v>
                </c:pt>
                <c:pt idx="522">
                  <c:v>0.92210859999999994</c:v>
                </c:pt>
                <c:pt idx="523">
                  <c:v>0.92700499999999997</c:v>
                </c:pt>
                <c:pt idx="524">
                  <c:v>0.2481604</c:v>
                </c:pt>
                <c:pt idx="525">
                  <c:v>-0.63340560000000001</c:v>
                </c:pt>
                <c:pt idx="526">
                  <c:v>-1.1224810000000001</c:v>
                </c:pt>
                <c:pt idx="527">
                  <c:v>-0.44122159999999999</c:v>
                </c:pt>
                <c:pt idx="528">
                  <c:v>0.89652010000000004</c:v>
                </c:pt>
                <c:pt idx="529">
                  <c:v>0.56808840000000005</c:v>
                </c:pt>
                <c:pt idx="530">
                  <c:v>-0.57762029999999998</c:v>
                </c:pt>
                <c:pt idx="531">
                  <c:v>-5.7615769999999997E-2</c:v>
                </c:pt>
                <c:pt idx="532">
                  <c:v>0.67334269999999996</c:v>
                </c:pt>
                <c:pt idx="533">
                  <c:v>-4.6665959999999999E-2</c:v>
                </c:pt>
                <c:pt idx="534">
                  <c:v>-0.98168960000000005</c:v>
                </c:pt>
                <c:pt idx="535">
                  <c:v>-1.4483999999999999</c:v>
                </c:pt>
                <c:pt idx="536">
                  <c:v>-1.657449</c:v>
                </c:pt>
                <c:pt idx="537">
                  <c:v>-1.1004389999999999</c:v>
                </c:pt>
                <c:pt idx="538">
                  <c:v>6.8611640000000002E-2</c:v>
                </c:pt>
                <c:pt idx="539">
                  <c:v>1.1016010000000001</c:v>
                </c:pt>
                <c:pt idx="540">
                  <c:v>1.8436539999999999</c:v>
                </c:pt>
                <c:pt idx="541">
                  <c:v>1.8866019999999999</c:v>
                </c:pt>
                <c:pt idx="542">
                  <c:v>0.91055379999999997</c:v>
                </c:pt>
                <c:pt idx="543">
                  <c:v>-0.24015020000000001</c:v>
                </c:pt>
                <c:pt idx="544">
                  <c:v>-0.67493559999999997</c:v>
                </c:pt>
                <c:pt idx="545">
                  <c:v>-1.179616</c:v>
                </c:pt>
                <c:pt idx="546">
                  <c:v>-1.7173609999999999</c:v>
                </c:pt>
                <c:pt idx="547">
                  <c:v>-0.5317693</c:v>
                </c:pt>
                <c:pt idx="548">
                  <c:v>1.2068650000000001</c:v>
                </c:pt>
                <c:pt idx="549">
                  <c:v>0.62056109999999998</c:v>
                </c:pt>
                <c:pt idx="550">
                  <c:v>-1.33815</c:v>
                </c:pt>
                <c:pt idx="551">
                  <c:v>-0.97914239999999997</c:v>
                </c:pt>
                <c:pt idx="552">
                  <c:v>0.71402980000000005</c:v>
                </c:pt>
                <c:pt idx="553">
                  <c:v>-0.35543760000000002</c:v>
                </c:pt>
                <c:pt idx="554">
                  <c:v>-1.7048700000000001</c:v>
                </c:pt>
                <c:pt idx="555">
                  <c:v>-0.60084150000000003</c:v>
                </c:pt>
                <c:pt idx="556">
                  <c:v>-0.41068870000000002</c:v>
                </c:pt>
                <c:pt idx="557">
                  <c:v>-1.2875970000000001</c:v>
                </c:pt>
                <c:pt idx="558">
                  <c:v>-0.70748239999999996</c:v>
                </c:pt>
                <c:pt idx="559">
                  <c:v>0.26474910000000001</c:v>
                </c:pt>
                <c:pt idx="560">
                  <c:v>0.47715400000000002</c:v>
                </c:pt>
                <c:pt idx="561">
                  <c:v>0.83942709999999998</c:v>
                </c:pt>
                <c:pt idx="562">
                  <c:v>1.161751</c:v>
                </c:pt>
                <c:pt idx="563">
                  <c:v>0.8539409</c:v>
                </c:pt>
                <c:pt idx="564">
                  <c:v>0.63292700000000002</c:v>
                </c:pt>
                <c:pt idx="565">
                  <c:v>-0.54037900000000005</c:v>
                </c:pt>
                <c:pt idx="566">
                  <c:v>-2.5656650000000001</c:v>
                </c:pt>
                <c:pt idx="567">
                  <c:v>-2.0360900000000002</c:v>
                </c:pt>
                <c:pt idx="568">
                  <c:v>0.25848460000000001</c:v>
                </c:pt>
                <c:pt idx="569">
                  <c:v>1.087277</c:v>
                </c:pt>
                <c:pt idx="570">
                  <c:v>1.3432740000000001</c:v>
                </c:pt>
                <c:pt idx="571">
                  <c:v>1.234777</c:v>
                </c:pt>
                <c:pt idx="572">
                  <c:v>-0.6372352</c:v>
                </c:pt>
                <c:pt idx="573">
                  <c:v>-1.873165</c:v>
                </c:pt>
                <c:pt idx="574">
                  <c:v>-1.1322270000000001</c:v>
                </c:pt>
                <c:pt idx="575">
                  <c:v>-0.75982050000000001</c:v>
                </c:pt>
                <c:pt idx="576">
                  <c:v>-0.93930990000000003</c:v>
                </c:pt>
                <c:pt idx="577">
                  <c:v>-0.76563809999999999</c:v>
                </c:pt>
                <c:pt idx="578">
                  <c:v>-0.62072360000000004</c:v>
                </c:pt>
                <c:pt idx="579">
                  <c:v>-0.16770940000000001</c:v>
                </c:pt>
                <c:pt idx="580">
                  <c:v>1.1638390000000001</c:v>
                </c:pt>
                <c:pt idx="581">
                  <c:v>2.19387</c:v>
                </c:pt>
                <c:pt idx="582">
                  <c:v>1.7186630000000001</c:v>
                </c:pt>
                <c:pt idx="583">
                  <c:v>0.64023470000000005</c:v>
                </c:pt>
                <c:pt idx="584">
                  <c:v>6.4400410000000005E-2</c:v>
                </c:pt>
                <c:pt idx="585">
                  <c:v>-0.48397289999999998</c:v>
                </c:pt>
                <c:pt idx="586">
                  <c:v>-1.5983989999999999</c:v>
                </c:pt>
                <c:pt idx="587">
                  <c:v>-1.518319</c:v>
                </c:pt>
                <c:pt idx="588">
                  <c:v>0.217809</c:v>
                </c:pt>
                <c:pt idx="589">
                  <c:v>3.600478E-2</c:v>
                </c:pt>
                <c:pt idx="590">
                  <c:v>-1.6107579999999999</c:v>
                </c:pt>
                <c:pt idx="591">
                  <c:v>-0.70420859999999996</c:v>
                </c:pt>
                <c:pt idx="592">
                  <c:v>1.5769500000000001</c:v>
                </c:pt>
                <c:pt idx="593">
                  <c:v>2.4720179999999998</c:v>
                </c:pt>
                <c:pt idx="594">
                  <c:v>1.964871</c:v>
                </c:pt>
                <c:pt idx="595">
                  <c:v>0.78984549999999998</c:v>
                </c:pt>
                <c:pt idx="596">
                  <c:v>-0.16274920000000001</c:v>
                </c:pt>
                <c:pt idx="597">
                  <c:v>-0.29575630000000003</c:v>
                </c:pt>
                <c:pt idx="598">
                  <c:v>0.29113070000000002</c:v>
                </c:pt>
                <c:pt idx="599">
                  <c:v>0.66526870000000005</c:v>
                </c:pt>
                <c:pt idx="600">
                  <c:v>0.68832079999999995</c:v>
                </c:pt>
                <c:pt idx="601">
                  <c:v>1.172372</c:v>
                </c:pt>
                <c:pt idx="602">
                  <c:v>1.5290220000000001</c:v>
                </c:pt>
                <c:pt idx="603">
                  <c:v>0.63793509999999998</c:v>
                </c:pt>
                <c:pt idx="604">
                  <c:v>-1.4013420000000001</c:v>
                </c:pt>
                <c:pt idx="605">
                  <c:v>-2.6444640000000001</c:v>
                </c:pt>
                <c:pt idx="606">
                  <c:v>-1.9339459999999999</c:v>
                </c:pt>
                <c:pt idx="607">
                  <c:v>-0.88140350000000001</c:v>
                </c:pt>
                <c:pt idx="608">
                  <c:v>-7.3782559999999997E-2</c:v>
                </c:pt>
                <c:pt idx="609">
                  <c:v>0.1051636</c:v>
                </c:pt>
                <c:pt idx="610">
                  <c:v>-0.86837430000000004</c:v>
                </c:pt>
                <c:pt idx="611">
                  <c:v>-1.1209830000000001</c:v>
                </c:pt>
                <c:pt idx="612">
                  <c:v>-0.55971490000000002</c:v>
                </c:pt>
                <c:pt idx="613">
                  <c:v>-0.16368240000000001</c:v>
                </c:pt>
                <c:pt idx="614">
                  <c:v>0.33718799999999999</c:v>
                </c:pt>
                <c:pt idx="615">
                  <c:v>-0.2908944</c:v>
                </c:pt>
                <c:pt idx="616">
                  <c:v>-1.884306</c:v>
                </c:pt>
                <c:pt idx="617">
                  <c:v>-1.7310719999999999</c:v>
                </c:pt>
                <c:pt idx="618">
                  <c:v>3.6545349999999997E-2</c:v>
                </c:pt>
                <c:pt idx="619">
                  <c:v>0.73504429999999998</c:v>
                </c:pt>
                <c:pt idx="620">
                  <c:v>0.2494652</c:v>
                </c:pt>
                <c:pt idx="621">
                  <c:v>-0.1140389</c:v>
                </c:pt>
                <c:pt idx="622">
                  <c:v>-0.42310700000000001</c:v>
                </c:pt>
                <c:pt idx="623">
                  <c:v>-0.3383099</c:v>
                </c:pt>
                <c:pt idx="624">
                  <c:v>0.16781280000000001</c:v>
                </c:pt>
                <c:pt idx="625">
                  <c:v>-8.6767529999999995E-2</c:v>
                </c:pt>
                <c:pt idx="626">
                  <c:v>-1.0531820000000001</c:v>
                </c:pt>
                <c:pt idx="627">
                  <c:v>-1.526467</c:v>
                </c:pt>
                <c:pt idx="628">
                  <c:v>-1.096938</c:v>
                </c:pt>
                <c:pt idx="629">
                  <c:v>-0.56424739999999995</c:v>
                </c:pt>
                <c:pt idx="630">
                  <c:v>-0.1206662</c:v>
                </c:pt>
                <c:pt idx="631">
                  <c:v>0.87914380000000003</c:v>
                </c:pt>
                <c:pt idx="632">
                  <c:v>1.6449279999999999</c:v>
                </c:pt>
                <c:pt idx="633">
                  <c:v>0.95766320000000005</c:v>
                </c:pt>
                <c:pt idx="634">
                  <c:v>-0.33067049999999998</c:v>
                </c:pt>
                <c:pt idx="635">
                  <c:v>-0.43971519999999997</c:v>
                </c:pt>
                <c:pt idx="636">
                  <c:v>0.43784200000000001</c:v>
                </c:pt>
                <c:pt idx="637">
                  <c:v>0.69239030000000001</c:v>
                </c:pt>
                <c:pt idx="638">
                  <c:v>-0.1574016</c:v>
                </c:pt>
                <c:pt idx="639">
                  <c:v>-0.85477619999999999</c:v>
                </c:pt>
                <c:pt idx="640">
                  <c:v>-9.9841280000000004E-2</c:v>
                </c:pt>
                <c:pt idx="641">
                  <c:v>0.54341079999999997</c:v>
                </c:pt>
                <c:pt idx="642">
                  <c:v>-0.32464369999999998</c:v>
                </c:pt>
                <c:pt idx="643">
                  <c:v>-0.62060910000000002</c:v>
                </c:pt>
                <c:pt idx="644">
                  <c:v>0.1741171</c:v>
                </c:pt>
                <c:pt idx="645">
                  <c:v>0.27989219999999998</c:v>
                </c:pt>
                <c:pt idx="646">
                  <c:v>-2.1814219999999999E-2</c:v>
                </c:pt>
                <c:pt idx="647">
                  <c:v>0.41483379999999997</c:v>
                </c:pt>
                <c:pt idx="648">
                  <c:v>1.014967</c:v>
                </c:pt>
                <c:pt idx="649">
                  <c:v>1.1906909999999999</c:v>
                </c:pt>
                <c:pt idx="650">
                  <c:v>0.95853129999999998</c:v>
                </c:pt>
                <c:pt idx="651">
                  <c:v>-9.1035140000000001E-2</c:v>
                </c:pt>
                <c:pt idx="652">
                  <c:v>-1.1659740000000001</c:v>
                </c:pt>
                <c:pt idx="653">
                  <c:v>-1.6199129999999999</c:v>
                </c:pt>
                <c:pt idx="654">
                  <c:v>-1.405697</c:v>
                </c:pt>
                <c:pt idx="655">
                  <c:v>-2.4641059999999999E-2</c:v>
                </c:pt>
                <c:pt idx="656">
                  <c:v>0.89546720000000002</c:v>
                </c:pt>
                <c:pt idx="657">
                  <c:v>0.22878899999999999</c:v>
                </c:pt>
                <c:pt idx="658">
                  <c:v>-0.42952620000000002</c:v>
                </c:pt>
                <c:pt idx="659">
                  <c:v>-0.48492479999999999</c:v>
                </c:pt>
                <c:pt idx="660">
                  <c:v>-0.2785861</c:v>
                </c:pt>
                <c:pt idx="661">
                  <c:v>0.31390269999999998</c:v>
                </c:pt>
                <c:pt idx="662">
                  <c:v>0.64974799999999999</c:v>
                </c:pt>
                <c:pt idx="663">
                  <c:v>-0.490981</c:v>
                </c:pt>
                <c:pt idx="664">
                  <c:v>-2.1598730000000002</c:v>
                </c:pt>
                <c:pt idx="665">
                  <c:v>-1.738758</c:v>
                </c:pt>
                <c:pt idx="666">
                  <c:v>-0.53327559999999996</c:v>
                </c:pt>
                <c:pt idx="667">
                  <c:v>-0.61699610000000005</c:v>
                </c:pt>
                <c:pt idx="668">
                  <c:v>-3.3109949999999999E-2</c:v>
                </c:pt>
                <c:pt idx="669">
                  <c:v>1.0754030000000001</c:v>
                </c:pt>
                <c:pt idx="670">
                  <c:v>0.72224600000000005</c:v>
                </c:pt>
                <c:pt idx="671">
                  <c:v>-0.66552409999999995</c:v>
                </c:pt>
                <c:pt idx="672">
                  <c:v>-1.7847010000000001</c:v>
                </c:pt>
                <c:pt idx="673">
                  <c:v>-1.424366</c:v>
                </c:pt>
                <c:pt idx="674">
                  <c:v>-0.17586660000000001</c:v>
                </c:pt>
                <c:pt idx="675">
                  <c:v>0.3182353</c:v>
                </c:pt>
                <c:pt idx="676">
                  <c:v>0.46413019999999999</c:v>
                </c:pt>
                <c:pt idx="677">
                  <c:v>0.74251619999999996</c:v>
                </c:pt>
                <c:pt idx="678">
                  <c:v>0.90585119999999997</c:v>
                </c:pt>
                <c:pt idx="679">
                  <c:v>1.029854</c:v>
                </c:pt>
                <c:pt idx="680">
                  <c:v>0.53775360000000005</c:v>
                </c:pt>
                <c:pt idx="681">
                  <c:v>-0.10322770000000001</c:v>
                </c:pt>
                <c:pt idx="682">
                  <c:v>-4.7596819999999998E-2</c:v>
                </c:pt>
                <c:pt idx="683">
                  <c:v>-0.30692039999999998</c:v>
                </c:pt>
                <c:pt idx="684">
                  <c:v>-1.3611949999999999</c:v>
                </c:pt>
                <c:pt idx="685">
                  <c:v>-1.7157150000000001</c:v>
                </c:pt>
                <c:pt idx="686">
                  <c:v>-0.89735370000000003</c:v>
                </c:pt>
                <c:pt idx="687">
                  <c:v>-0.49191869999999999</c:v>
                </c:pt>
                <c:pt idx="688">
                  <c:v>-0.83212770000000003</c:v>
                </c:pt>
                <c:pt idx="689">
                  <c:v>-1.0551699999999999</c:v>
                </c:pt>
                <c:pt idx="690">
                  <c:v>-0.74997009999999997</c:v>
                </c:pt>
                <c:pt idx="691">
                  <c:v>-6.1542760000000002E-2</c:v>
                </c:pt>
                <c:pt idx="692">
                  <c:v>0.240896</c:v>
                </c:pt>
                <c:pt idx="693">
                  <c:v>0.30816189999999999</c:v>
                </c:pt>
                <c:pt idx="694">
                  <c:v>0.8069307</c:v>
                </c:pt>
                <c:pt idx="695">
                  <c:v>1.0761499999999999</c:v>
                </c:pt>
                <c:pt idx="696">
                  <c:v>-0.1154792</c:v>
                </c:pt>
                <c:pt idx="697">
                  <c:v>-2.009881</c:v>
                </c:pt>
                <c:pt idx="698">
                  <c:v>-2.3744529999999999</c:v>
                </c:pt>
                <c:pt idx="699">
                  <c:v>-2.128641</c:v>
                </c:pt>
                <c:pt idx="700">
                  <c:v>-2.642401</c:v>
                </c:pt>
                <c:pt idx="701">
                  <c:v>-1.856023</c:v>
                </c:pt>
                <c:pt idx="702">
                  <c:v>-0.13026370000000001</c:v>
                </c:pt>
                <c:pt idx="703">
                  <c:v>0.56001880000000004</c:v>
                </c:pt>
                <c:pt idx="704">
                  <c:v>0.8394123</c:v>
                </c:pt>
                <c:pt idx="705">
                  <c:v>0.54412499999999997</c:v>
                </c:pt>
                <c:pt idx="706">
                  <c:v>-0.34281450000000002</c:v>
                </c:pt>
                <c:pt idx="707">
                  <c:v>-0.36232799999999998</c:v>
                </c:pt>
                <c:pt idx="708">
                  <c:v>-2.0499570000000002E-2</c:v>
                </c:pt>
                <c:pt idx="709">
                  <c:v>-0.3237524</c:v>
                </c:pt>
                <c:pt idx="710">
                  <c:v>-0.49492019999999998</c:v>
                </c:pt>
                <c:pt idx="711">
                  <c:v>-0.3193201</c:v>
                </c:pt>
                <c:pt idx="712">
                  <c:v>-0.49484990000000001</c:v>
                </c:pt>
                <c:pt idx="713">
                  <c:v>-0.65478970000000003</c:v>
                </c:pt>
                <c:pt idx="714">
                  <c:v>-0.32524059999999999</c:v>
                </c:pt>
                <c:pt idx="715">
                  <c:v>-0.727684</c:v>
                </c:pt>
                <c:pt idx="716">
                  <c:v>-2.209552</c:v>
                </c:pt>
                <c:pt idx="717">
                  <c:v>-2.5270679999999999</c:v>
                </c:pt>
                <c:pt idx="718">
                  <c:v>-1.2923119999999999</c:v>
                </c:pt>
                <c:pt idx="719">
                  <c:v>-0.48999989999999999</c:v>
                </c:pt>
                <c:pt idx="720">
                  <c:v>-1.5827919999999999E-2</c:v>
                </c:pt>
                <c:pt idx="721">
                  <c:v>0.48269410000000001</c:v>
                </c:pt>
                <c:pt idx="722">
                  <c:v>0.26170749999999998</c:v>
                </c:pt>
                <c:pt idx="723">
                  <c:v>2.290027E-2</c:v>
                </c:pt>
                <c:pt idx="724">
                  <c:v>-0.14536189999999999</c:v>
                </c:pt>
                <c:pt idx="725">
                  <c:v>-1.0814060000000001</c:v>
                </c:pt>
                <c:pt idx="726">
                  <c:v>-1.7183470000000001</c:v>
                </c:pt>
                <c:pt idx="727">
                  <c:v>-1.0591520000000001</c:v>
                </c:pt>
                <c:pt idx="728">
                  <c:v>-0.46345019999999998</c:v>
                </c:pt>
                <c:pt idx="729">
                  <c:v>-0.56619299999999995</c:v>
                </c:pt>
                <c:pt idx="730">
                  <c:v>-9.6405290000000005E-2</c:v>
                </c:pt>
                <c:pt idx="731">
                  <c:v>0.5695173</c:v>
                </c:pt>
                <c:pt idx="732">
                  <c:v>-2.1686469999999999E-2</c:v>
                </c:pt>
                <c:pt idx="733">
                  <c:v>-0.94037689999999996</c:v>
                </c:pt>
                <c:pt idx="734">
                  <c:v>-0.54435250000000002</c:v>
                </c:pt>
                <c:pt idx="735">
                  <c:v>0.6480089</c:v>
                </c:pt>
                <c:pt idx="736">
                  <c:v>1.4861470000000001</c:v>
                </c:pt>
                <c:pt idx="737">
                  <c:v>1.3659600000000001</c:v>
                </c:pt>
                <c:pt idx="738">
                  <c:v>0.39316050000000002</c:v>
                </c:pt>
                <c:pt idx="739">
                  <c:v>-4.2639589999999998E-2</c:v>
                </c:pt>
                <c:pt idx="740">
                  <c:v>0.14372480000000001</c:v>
                </c:pt>
                <c:pt idx="741">
                  <c:v>-8.9771939999999995E-2</c:v>
                </c:pt>
                <c:pt idx="742">
                  <c:v>-0.1867858</c:v>
                </c:pt>
                <c:pt idx="743">
                  <c:v>5.3492600000000001E-2</c:v>
                </c:pt>
                <c:pt idx="744">
                  <c:v>0.35670109999999999</c:v>
                </c:pt>
                <c:pt idx="745">
                  <c:v>1.106738</c:v>
                </c:pt>
                <c:pt idx="746">
                  <c:v>1.700413</c:v>
                </c:pt>
                <c:pt idx="747">
                  <c:v>1.374028</c:v>
                </c:pt>
                <c:pt idx="748">
                  <c:v>0.5482667</c:v>
                </c:pt>
                <c:pt idx="749">
                  <c:v>0.29747479999999998</c:v>
                </c:pt>
                <c:pt idx="750">
                  <c:v>0.69489730000000005</c:v>
                </c:pt>
                <c:pt idx="751">
                  <c:v>0.68222780000000005</c:v>
                </c:pt>
                <c:pt idx="752">
                  <c:v>0.62101839999999997</c:v>
                </c:pt>
                <c:pt idx="753">
                  <c:v>0.64765649999999997</c:v>
                </c:pt>
                <c:pt idx="754">
                  <c:v>-0.22332869999999999</c:v>
                </c:pt>
                <c:pt idx="755">
                  <c:v>-0.91986009999999996</c:v>
                </c:pt>
                <c:pt idx="756">
                  <c:v>-0.42222660000000001</c:v>
                </c:pt>
                <c:pt idx="757">
                  <c:v>-2.7358059999999999E-3</c:v>
                </c:pt>
                <c:pt idx="758">
                  <c:v>-0.4465674</c:v>
                </c:pt>
                <c:pt idx="759">
                  <c:v>-0.73555329999999997</c:v>
                </c:pt>
                <c:pt idx="760">
                  <c:v>-1.1772990000000001E-2</c:v>
                </c:pt>
                <c:pt idx="761">
                  <c:v>0.91030789999999995</c:v>
                </c:pt>
                <c:pt idx="762">
                  <c:v>0.78279100000000001</c:v>
                </c:pt>
                <c:pt idx="763">
                  <c:v>0.30428290000000002</c:v>
                </c:pt>
                <c:pt idx="764">
                  <c:v>0.85115689999999999</c:v>
                </c:pt>
                <c:pt idx="765">
                  <c:v>1.150239</c:v>
                </c:pt>
                <c:pt idx="766">
                  <c:v>0.62847600000000003</c:v>
                </c:pt>
                <c:pt idx="767">
                  <c:v>0.58385489999999995</c:v>
                </c:pt>
                <c:pt idx="768">
                  <c:v>0.2451757</c:v>
                </c:pt>
                <c:pt idx="769">
                  <c:v>-0.51296109999999995</c:v>
                </c:pt>
                <c:pt idx="770">
                  <c:v>-0.83688859999999998</c:v>
                </c:pt>
                <c:pt idx="771">
                  <c:v>-1.153505</c:v>
                </c:pt>
                <c:pt idx="772">
                  <c:v>-1.2969440000000001</c:v>
                </c:pt>
                <c:pt idx="773">
                  <c:v>-1.035601</c:v>
                </c:pt>
                <c:pt idx="774">
                  <c:v>-0.46610839999999998</c:v>
                </c:pt>
                <c:pt idx="775">
                  <c:v>-0.1276187</c:v>
                </c:pt>
                <c:pt idx="776">
                  <c:v>-0.770092</c:v>
                </c:pt>
                <c:pt idx="777">
                  <c:v>-1.664358</c:v>
                </c:pt>
                <c:pt idx="778">
                  <c:v>-2.127481</c:v>
                </c:pt>
                <c:pt idx="779">
                  <c:v>-2.1259579999999998</c:v>
                </c:pt>
                <c:pt idx="780">
                  <c:v>-1.582187</c:v>
                </c:pt>
                <c:pt idx="781">
                  <c:v>-1.0779399999999999</c:v>
                </c:pt>
                <c:pt idx="782">
                  <c:v>-0.71780679999999997</c:v>
                </c:pt>
                <c:pt idx="783">
                  <c:v>0.134884</c:v>
                </c:pt>
                <c:pt idx="784">
                  <c:v>0.75133229999999995</c:v>
                </c:pt>
                <c:pt idx="785">
                  <c:v>2.4029149999999999E-2</c:v>
                </c:pt>
                <c:pt idx="786">
                  <c:v>-0.71128420000000003</c:v>
                </c:pt>
                <c:pt idx="787">
                  <c:v>-0.28403850000000003</c:v>
                </c:pt>
                <c:pt idx="788">
                  <c:v>-0.11953519999999999</c:v>
                </c:pt>
                <c:pt idx="789">
                  <c:v>-0.58229750000000002</c:v>
                </c:pt>
                <c:pt idx="790">
                  <c:v>-1.040761</c:v>
                </c:pt>
                <c:pt idx="791">
                  <c:v>-1.5442959999999999</c:v>
                </c:pt>
                <c:pt idx="792">
                  <c:v>-1.25728</c:v>
                </c:pt>
                <c:pt idx="793">
                  <c:v>-0.46721410000000002</c:v>
                </c:pt>
                <c:pt idx="794">
                  <c:v>-0.84218199999999999</c:v>
                </c:pt>
                <c:pt idx="795">
                  <c:v>-1.420839</c:v>
                </c:pt>
                <c:pt idx="796">
                  <c:v>-0.61987009999999998</c:v>
                </c:pt>
                <c:pt idx="797">
                  <c:v>-0.248998</c:v>
                </c:pt>
                <c:pt idx="798">
                  <c:v>-0.97096530000000003</c:v>
                </c:pt>
                <c:pt idx="799">
                  <c:v>-1.2289380000000001</c:v>
                </c:pt>
                <c:pt idx="800">
                  <c:v>-0.96970789999999996</c:v>
                </c:pt>
                <c:pt idx="801">
                  <c:v>3.1521840000000002E-2</c:v>
                </c:pt>
                <c:pt idx="802">
                  <c:v>0.788381</c:v>
                </c:pt>
                <c:pt idx="803">
                  <c:v>-3.469763E-2</c:v>
                </c:pt>
                <c:pt idx="804">
                  <c:v>-1.0874269999999999</c:v>
                </c:pt>
                <c:pt idx="805">
                  <c:v>-1.289479</c:v>
                </c:pt>
                <c:pt idx="806">
                  <c:v>-0.36486869999999999</c:v>
                </c:pt>
                <c:pt idx="807">
                  <c:v>0.92299909999999996</c:v>
                </c:pt>
                <c:pt idx="808">
                  <c:v>1.1902410000000001</c:v>
                </c:pt>
                <c:pt idx="809">
                  <c:v>1.2642310000000001</c:v>
                </c:pt>
                <c:pt idx="810">
                  <c:v>1.5150520000000001</c:v>
                </c:pt>
                <c:pt idx="811">
                  <c:v>1.044529</c:v>
                </c:pt>
                <c:pt idx="812">
                  <c:v>0.5323658</c:v>
                </c:pt>
                <c:pt idx="813">
                  <c:v>0.49953629999999999</c:v>
                </c:pt>
                <c:pt idx="814">
                  <c:v>0.38534269999999998</c:v>
                </c:pt>
                <c:pt idx="815">
                  <c:v>-0.2849062</c:v>
                </c:pt>
                <c:pt idx="816">
                  <c:v>-1.4307589999999999</c:v>
                </c:pt>
                <c:pt idx="817">
                  <c:v>-2.4375149999999999</c:v>
                </c:pt>
                <c:pt idx="818">
                  <c:v>-2.42557</c:v>
                </c:pt>
                <c:pt idx="819">
                  <c:v>-0.90255320000000006</c:v>
                </c:pt>
                <c:pt idx="820">
                  <c:v>1.071431</c:v>
                </c:pt>
                <c:pt idx="821">
                  <c:v>1.465104</c:v>
                </c:pt>
                <c:pt idx="822">
                  <c:v>-0.32647799999999999</c:v>
                </c:pt>
                <c:pt idx="823">
                  <c:v>-1.5309889999999999</c:v>
                </c:pt>
                <c:pt idx="824">
                  <c:v>-0.59911789999999998</c:v>
                </c:pt>
                <c:pt idx="825">
                  <c:v>-8.8655090000000006E-2</c:v>
                </c:pt>
                <c:pt idx="826">
                  <c:v>-0.55415530000000002</c:v>
                </c:pt>
                <c:pt idx="827">
                  <c:v>-0.74335030000000002</c:v>
                </c:pt>
                <c:pt idx="828">
                  <c:v>-1.459308</c:v>
                </c:pt>
                <c:pt idx="829">
                  <c:v>-2.2333669999999999</c:v>
                </c:pt>
                <c:pt idx="830">
                  <c:v>-0.85133360000000002</c:v>
                </c:pt>
                <c:pt idx="831">
                  <c:v>1.5415380000000001</c:v>
                </c:pt>
                <c:pt idx="832">
                  <c:v>1.6139650000000001</c:v>
                </c:pt>
                <c:pt idx="833">
                  <c:v>0.167216</c:v>
                </c:pt>
                <c:pt idx="834">
                  <c:v>-0.35415160000000001</c:v>
                </c:pt>
                <c:pt idx="835">
                  <c:v>-0.85923280000000002</c:v>
                </c:pt>
                <c:pt idx="836">
                  <c:v>-1.565744</c:v>
                </c:pt>
                <c:pt idx="837">
                  <c:v>-1.1092299999999999</c:v>
                </c:pt>
                <c:pt idx="838">
                  <c:v>-3.9079460000000003E-2</c:v>
                </c:pt>
                <c:pt idx="839">
                  <c:v>0.4763384</c:v>
                </c:pt>
                <c:pt idx="840">
                  <c:v>9.4205620000000004E-2</c:v>
                </c:pt>
                <c:pt idx="841">
                  <c:v>-1.0450740000000001</c:v>
                </c:pt>
                <c:pt idx="842">
                  <c:v>-1.84697</c:v>
                </c:pt>
                <c:pt idx="843">
                  <c:v>-1.604625</c:v>
                </c:pt>
                <c:pt idx="844">
                  <c:v>-1.7737890000000001</c:v>
                </c:pt>
                <c:pt idx="845">
                  <c:v>-2.0828359999999999</c:v>
                </c:pt>
                <c:pt idx="846">
                  <c:v>-0.87903739999999997</c:v>
                </c:pt>
                <c:pt idx="847">
                  <c:v>0.54422179999999998</c:v>
                </c:pt>
                <c:pt idx="848">
                  <c:v>1.8614310000000001</c:v>
                </c:pt>
                <c:pt idx="849">
                  <c:v>3.368776</c:v>
                </c:pt>
                <c:pt idx="850">
                  <c:v>2.7523059999999999</c:v>
                </c:pt>
                <c:pt idx="851">
                  <c:v>0.5330705</c:v>
                </c:pt>
                <c:pt idx="852">
                  <c:v>0.11933580000000001</c:v>
                </c:pt>
                <c:pt idx="853">
                  <c:v>0.93158180000000002</c:v>
                </c:pt>
                <c:pt idx="854">
                  <c:v>0.47079720000000003</c:v>
                </c:pt>
                <c:pt idx="855">
                  <c:v>-0.35042869999999998</c:v>
                </c:pt>
                <c:pt idx="856">
                  <c:v>-0.65142270000000002</c:v>
                </c:pt>
                <c:pt idx="857">
                  <c:v>-1.1066469999999999</c:v>
                </c:pt>
                <c:pt idx="858">
                  <c:v>-0.94717119999999999</c:v>
                </c:pt>
                <c:pt idx="859">
                  <c:v>-4.1958219999999997E-2</c:v>
                </c:pt>
                <c:pt idx="860">
                  <c:v>0.34810770000000002</c:v>
                </c:pt>
                <c:pt idx="861">
                  <c:v>-0.38784109999999999</c:v>
                </c:pt>
                <c:pt idx="862">
                  <c:v>-1.6196060000000001</c:v>
                </c:pt>
                <c:pt idx="863">
                  <c:v>-1.9243779999999999</c:v>
                </c:pt>
                <c:pt idx="864">
                  <c:v>-1.4053</c:v>
                </c:pt>
                <c:pt idx="865">
                  <c:v>-0.65153689999999997</c:v>
                </c:pt>
                <c:pt idx="866">
                  <c:v>0.69652029999999998</c:v>
                </c:pt>
                <c:pt idx="867">
                  <c:v>1.233941</c:v>
                </c:pt>
                <c:pt idx="868">
                  <c:v>-2.0149589999999998E-2</c:v>
                </c:pt>
                <c:pt idx="869">
                  <c:v>-1.0817810000000001</c:v>
                </c:pt>
                <c:pt idx="870">
                  <c:v>-0.89119159999999997</c:v>
                </c:pt>
                <c:pt idx="871">
                  <c:v>3.387809E-2</c:v>
                </c:pt>
                <c:pt idx="872">
                  <c:v>1.049803</c:v>
                </c:pt>
                <c:pt idx="873">
                  <c:v>1.2714080000000001</c:v>
                </c:pt>
                <c:pt idx="874">
                  <c:v>0.78690329999999997</c:v>
                </c:pt>
                <c:pt idx="875">
                  <c:v>0.55424759999999995</c:v>
                </c:pt>
                <c:pt idx="876">
                  <c:v>0.75043749999999998</c:v>
                </c:pt>
                <c:pt idx="877">
                  <c:v>0.382492</c:v>
                </c:pt>
                <c:pt idx="878">
                  <c:v>-0.70596199999999998</c:v>
                </c:pt>
                <c:pt idx="879">
                  <c:v>-1.222324</c:v>
                </c:pt>
                <c:pt idx="880">
                  <c:v>-0.82449640000000002</c:v>
                </c:pt>
                <c:pt idx="881">
                  <c:v>-0.73620870000000005</c:v>
                </c:pt>
                <c:pt idx="882">
                  <c:v>-1.3720509999999999</c:v>
                </c:pt>
                <c:pt idx="883">
                  <c:v>-1.995204</c:v>
                </c:pt>
                <c:pt idx="884">
                  <c:v>-2.140679</c:v>
                </c:pt>
                <c:pt idx="885">
                  <c:v>-1.4683999999999999</c:v>
                </c:pt>
                <c:pt idx="886">
                  <c:v>-0.70137070000000001</c:v>
                </c:pt>
                <c:pt idx="887">
                  <c:v>-0.25245000000000001</c:v>
                </c:pt>
                <c:pt idx="888">
                  <c:v>0.27156730000000001</c:v>
                </c:pt>
                <c:pt idx="889">
                  <c:v>-2.272397E-2</c:v>
                </c:pt>
                <c:pt idx="890">
                  <c:v>-0.26542080000000001</c:v>
                </c:pt>
                <c:pt idx="891">
                  <c:v>1.021023</c:v>
                </c:pt>
                <c:pt idx="892">
                  <c:v>1.969144</c:v>
                </c:pt>
                <c:pt idx="893">
                  <c:v>1.7694369999999999</c:v>
                </c:pt>
                <c:pt idx="894">
                  <c:v>1.413321</c:v>
                </c:pt>
                <c:pt idx="895">
                  <c:v>0.45146789999999998</c:v>
                </c:pt>
                <c:pt idx="896">
                  <c:v>-0.33760859999999998</c:v>
                </c:pt>
                <c:pt idx="897">
                  <c:v>-2.5428740000000001E-3</c:v>
                </c:pt>
                <c:pt idx="898">
                  <c:v>0.3445203</c:v>
                </c:pt>
                <c:pt idx="899">
                  <c:v>-0.34685329999999998</c:v>
                </c:pt>
                <c:pt idx="900">
                  <c:v>-1.3042899999999999</c:v>
                </c:pt>
                <c:pt idx="901">
                  <c:v>-0.5141618</c:v>
                </c:pt>
                <c:pt idx="902">
                  <c:v>0.63153700000000002</c:v>
                </c:pt>
                <c:pt idx="903">
                  <c:v>2.220273E-2</c:v>
                </c:pt>
                <c:pt idx="904">
                  <c:v>-0.60340990000000005</c:v>
                </c:pt>
                <c:pt idx="905">
                  <c:v>-0.4373707</c:v>
                </c:pt>
                <c:pt idx="906">
                  <c:v>-0.25867649999999998</c:v>
                </c:pt>
                <c:pt idx="907">
                  <c:v>-0.13663049999999999</c:v>
                </c:pt>
                <c:pt idx="908">
                  <c:v>5.5900869999999997E-3</c:v>
                </c:pt>
                <c:pt idx="909">
                  <c:v>0.6268032</c:v>
                </c:pt>
                <c:pt idx="910">
                  <c:v>1.315528</c:v>
                </c:pt>
                <c:pt idx="911">
                  <c:v>0.96378059999999999</c:v>
                </c:pt>
                <c:pt idx="912">
                  <c:v>-0.1185098</c:v>
                </c:pt>
                <c:pt idx="913">
                  <c:v>-0.77982549999999995</c:v>
                </c:pt>
                <c:pt idx="914">
                  <c:v>-0.49776779999999998</c:v>
                </c:pt>
                <c:pt idx="915">
                  <c:v>0.22297819999999999</c:v>
                </c:pt>
                <c:pt idx="916">
                  <c:v>0.92083340000000002</c:v>
                </c:pt>
                <c:pt idx="917">
                  <c:v>1.851237</c:v>
                </c:pt>
                <c:pt idx="918">
                  <c:v>2.4358070000000001</c:v>
                </c:pt>
                <c:pt idx="919">
                  <c:v>1.776942</c:v>
                </c:pt>
                <c:pt idx="920">
                  <c:v>0.48049989999999998</c:v>
                </c:pt>
                <c:pt idx="921">
                  <c:v>-0.80761970000000005</c:v>
                </c:pt>
                <c:pt idx="922">
                  <c:v>-1.3321529999999999</c:v>
                </c:pt>
                <c:pt idx="923">
                  <c:v>9.8982669999999995E-2</c:v>
                </c:pt>
                <c:pt idx="924">
                  <c:v>2.3173569999999999</c:v>
                </c:pt>
                <c:pt idx="925">
                  <c:v>2.829132</c:v>
                </c:pt>
                <c:pt idx="926">
                  <c:v>1.285458</c:v>
                </c:pt>
                <c:pt idx="927">
                  <c:v>-0.3821193</c:v>
                </c:pt>
                <c:pt idx="928">
                  <c:v>-1.007029</c:v>
                </c:pt>
                <c:pt idx="929">
                  <c:v>-1.363181</c:v>
                </c:pt>
                <c:pt idx="930">
                  <c:v>-1.2187239999999999</c:v>
                </c:pt>
                <c:pt idx="931">
                  <c:v>0.25990479999999999</c:v>
                </c:pt>
                <c:pt idx="932">
                  <c:v>1.323137</c:v>
                </c:pt>
                <c:pt idx="933">
                  <c:v>0.17523900000000001</c:v>
                </c:pt>
                <c:pt idx="934">
                  <c:v>-1.352716</c:v>
                </c:pt>
                <c:pt idx="935">
                  <c:v>-1.292538</c:v>
                </c:pt>
                <c:pt idx="936">
                  <c:v>-0.52534720000000001</c:v>
                </c:pt>
                <c:pt idx="937">
                  <c:v>-8.9126780000000003E-2</c:v>
                </c:pt>
                <c:pt idx="938">
                  <c:v>5.3052370000000001E-2</c:v>
                </c:pt>
                <c:pt idx="939">
                  <c:v>0.22050310000000001</c:v>
                </c:pt>
                <c:pt idx="940">
                  <c:v>0.47192250000000002</c:v>
                </c:pt>
                <c:pt idx="941">
                  <c:v>0.32297619999999999</c:v>
                </c:pt>
                <c:pt idx="942">
                  <c:v>-0.36523650000000002</c:v>
                </c:pt>
                <c:pt idx="943">
                  <c:v>-0.87868520000000006</c:v>
                </c:pt>
                <c:pt idx="944">
                  <c:v>-0.67630990000000002</c:v>
                </c:pt>
                <c:pt idx="945">
                  <c:v>-0.86965680000000001</c:v>
                </c:pt>
                <c:pt idx="946">
                  <c:v>-2.2192180000000001</c:v>
                </c:pt>
                <c:pt idx="947">
                  <c:v>-2.838015</c:v>
                </c:pt>
                <c:pt idx="948">
                  <c:v>-2.1035650000000001</c:v>
                </c:pt>
                <c:pt idx="949">
                  <c:v>-1.2862089999999999</c:v>
                </c:pt>
                <c:pt idx="950">
                  <c:v>-0.23595959999999999</c:v>
                </c:pt>
                <c:pt idx="951">
                  <c:v>0.5566818</c:v>
                </c:pt>
                <c:pt idx="952">
                  <c:v>0.1628501</c:v>
                </c:pt>
                <c:pt idx="953">
                  <c:v>-3.0601929999999999E-2</c:v>
                </c:pt>
                <c:pt idx="954">
                  <c:v>0.15795239999999999</c:v>
                </c:pt>
                <c:pt idx="955">
                  <c:v>-0.59495699999999996</c:v>
                </c:pt>
                <c:pt idx="956">
                  <c:v>-0.72000120000000001</c:v>
                </c:pt>
                <c:pt idx="957">
                  <c:v>0.77144449999999998</c:v>
                </c:pt>
                <c:pt idx="958">
                  <c:v>1.5645309999999999</c:v>
                </c:pt>
                <c:pt idx="959">
                  <c:v>0.75480840000000005</c:v>
                </c:pt>
                <c:pt idx="960">
                  <c:v>0.166521</c:v>
                </c:pt>
                <c:pt idx="961">
                  <c:v>0.81874570000000002</c:v>
                </c:pt>
                <c:pt idx="962">
                  <c:v>1.1925380000000001</c:v>
                </c:pt>
                <c:pt idx="963">
                  <c:v>-0.13570309999999999</c:v>
                </c:pt>
                <c:pt idx="964">
                  <c:v>-1.954383</c:v>
                </c:pt>
                <c:pt idx="965">
                  <c:v>-2.4186359999999998</c:v>
                </c:pt>
                <c:pt idx="966">
                  <c:v>-1.6673979999999999</c:v>
                </c:pt>
                <c:pt idx="967">
                  <c:v>-1.1962159999999999</c:v>
                </c:pt>
                <c:pt idx="968">
                  <c:v>-1.5521609999999999</c:v>
                </c:pt>
                <c:pt idx="969">
                  <c:v>-1.6024910000000001</c:v>
                </c:pt>
                <c:pt idx="970">
                  <c:v>-0.46238020000000002</c:v>
                </c:pt>
                <c:pt idx="971">
                  <c:v>0.82025740000000003</c:v>
                </c:pt>
                <c:pt idx="972">
                  <c:v>0.77641669999999996</c:v>
                </c:pt>
                <c:pt idx="973">
                  <c:v>1.5514180000000001E-2</c:v>
                </c:pt>
                <c:pt idx="974">
                  <c:v>-0.2398999</c:v>
                </c:pt>
                <c:pt idx="975">
                  <c:v>0.32909329999999998</c:v>
                </c:pt>
                <c:pt idx="976">
                  <c:v>1.338336</c:v>
                </c:pt>
                <c:pt idx="977">
                  <c:v>1.4331050000000001</c:v>
                </c:pt>
                <c:pt idx="978">
                  <c:v>0.83585489999999996</c:v>
                </c:pt>
                <c:pt idx="979">
                  <c:v>0.64720639999999996</c:v>
                </c:pt>
                <c:pt idx="980">
                  <c:v>-0.210615</c:v>
                </c:pt>
                <c:pt idx="981">
                  <c:v>-1.5565230000000001</c:v>
                </c:pt>
                <c:pt idx="982">
                  <c:v>-1.2676069999999999</c:v>
                </c:pt>
                <c:pt idx="983">
                  <c:v>-0.42422480000000001</c:v>
                </c:pt>
                <c:pt idx="984">
                  <c:v>-1.250235</c:v>
                </c:pt>
                <c:pt idx="985">
                  <c:v>-2.0500039999999999</c:v>
                </c:pt>
                <c:pt idx="986">
                  <c:v>-1.2245760000000001</c:v>
                </c:pt>
                <c:pt idx="987">
                  <c:v>-0.2496361</c:v>
                </c:pt>
                <c:pt idx="988">
                  <c:v>0.17080039999999999</c:v>
                </c:pt>
                <c:pt idx="989">
                  <c:v>0.54820369999999996</c:v>
                </c:pt>
                <c:pt idx="990">
                  <c:v>0.57859530000000003</c:v>
                </c:pt>
                <c:pt idx="991">
                  <c:v>-1.2966750000000001E-2</c:v>
                </c:pt>
                <c:pt idx="992">
                  <c:v>-0.1358239</c:v>
                </c:pt>
                <c:pt idx="993">
                  <c:v>0.1313676</c:v>
                </c:pt>
                <c:pt idx="994">
                  <c:v>-0.81414310000000001</c:v>
                </c:pt>
                <c:pt idx="995">
                  <c:v>-1.6111390000000001</c:v>
                </c:pt>
                <c:pt idx="996">
                  <c:v>-0.87607060000000003</c:v>
                </c:pt>
                <c:pt idx="997">
                  <c:v>-0.70663629999999999</c:v>
                </c:pt>
                <c:pt idx="998">
                  <c:v>-1.4547030000000001</c:v>
                </c:pt>
              </c:numCache>
            </c:numRef>
          </c:yVal>
          <c:smooth val="0"/>
        </c:ser>
        <c:ser>
          <c:idx val="7"/>
          <c:order val="7"/>
          <c:tx>
            <c:v>+500V (#8)</c:v>
          </c:tx>
          <c:spPr>
            <a:ln w="19050">
              <a:solidFill>
                <a:srgbClr val="0000FF"/>
              </a:solidFill>
            </a:ln>
          </c:spPr>
          <c:marker>
            <c:symbol val="none"/>
          </c:marker>
          <c:xVal>
            <c:numRef>
              <c:f>'Voltage Wfms Data'!$A$5:$A$1003</c:f>
              <c:numCache>
                <c:formatCode>General</c:formatCode>
                <c:ptCount val="999"/>
                <c:pt idx="0">
                  <c:v>-180.822</c:v>
                </c:pt>
                <c:pt idx="1">
                  <c:v>-179.822</c:v>
                </c:pt>
                <c:pt idx="2">
                  <c:v>-178.822</c:v>
                </c:pt>
                <c:pt idx="3">
                  <c:v>-177.822</c:v>
                </c:pt>
                <c:pt idx="4">
                  <c:v>-176.822</c:v>
                </c:pt>
                <c:pt idx="5">
                  <c:v>-175.822</c:v>
                </c:pt>
                <c:pt idx="6">
                  <c:v>-174.822</c:v>
                </c:pt>
                <c:pt idx="7">
                  <c:v>-173.822</c:v>
                </c:pt>
                <c:pt idx="8">
                  <c:v>-172.822</c:v>
                </c:pt>
                <c:pt idx="9">
                  <c:v>-171.82199999999997</c:v>
                </c:pt>
                <c:pt idx="10">
                  <c:v>-170.822</c:v>
                </c:pt>
                <c:pt idx="11">
                  <c:v>-169.822</c:v>
                </c:pt>
                <c:pt idx="12">
                  <c:v>-168.822</c:v>
                </c:pt>
                <c:pt idx="13">
                  <c:v>-167.822</c:v>
                </c:pt>
                <c:pt idx="14">
                  <c:v>-166.822</c:v>
                </c:pt>
                <c:pt idx="15">
                  <c:v>-165.82199999999997</c:v>
                </c:pt>
                <c:pt idx="16">
                  <c:v>-164.822</c:v>
                </c:pt>
                <c:pt idx="17">
                  <c:v>-163.822</c:v>
                </c:pt>
                <c:pt idx="18">
                  <c:v>-162.822</c:v>
                </c:pt>
                <c:pt idx="19">
                  <c:v>-161.822</c:v>
                </c:pt>
                <c:pt idx="20">
                  <c:v>-160.822</c:v>
                </c:pt>
                <c:pt idx="21">
                  <c:v>-159.82199999999997</c:v>
                </c:pt>
                <c:pt idx="22">
                  <c:v>-158.822</c:v>
                </c:pt>
                <c:pt idx="23">
                  <c:v>-157.822</c:v>
                </c:pt>
                <c:pt idx="24">
                  <c:v>-156.822</c:v>
                </c:pt>
                <c:pt idx="25">
                  <c:v>-155.822</c:v>
                </c:pt>
                <c:pt idx="26">
                  <c:v>-154.822</c:v>
                </c:pt>
                <c:pt idx="27">
                  <c:v>-153.822</c:v>
                </c:pt>
                <c:pt idx="28">
                  <c:v>-152.822</c:v>
                </c:pt>
                <c:pt idx="29">
                  <c:v>-151.822</c:v>
                </c:pt>
                <c:pt idx="30">
                  <c:v>-150.822</c:v>
                </c:pt>
                <c:pt idx="31">
                  <c:v>-149.822</c:v>
                </c:pt>
                <c:pt idx="32">
                  <c:v>-148.822</c:v>
                </c:pt>
                <c:pt idx="33">
                  <c:v>-147.822</c:v>
                </c:pt>
                <c:pt idx="34">
                  <c:v>-146.822</c:v>
                </c:pt>
                <c:pt idx="35">
                  <c:v>-145.822</c:v>
                </c:pt>
                <c:pt idx="36">
                  <c:v>-144.822</c:v>
                </c:pt>
                <c:pt idx="37">
                  <c:v>-143.822</c:v>
                </c:pt>
                <c:pt idx="38">
                  <c:v>-142.822</c:v>
                </c:pt>
                <c:pt idx="39">
                  <c:v>-141.822</c:v>
                </c:pt>
                <c:pt idx="40">
                  <c:v>-140.822</c:v>
                </c:pt>
                <c:pt idx="41">
                  <c:v>-139.822</c:v>
                </c:pt>
                <c:pt idx="42">
                  <c:v>-138.822</c:v>
                </c:pt>
                <c:pt idx="43">
                  <c:v>-137.822</c:v>
                </c:pt>
                <c:pt idx="44">
                  <c:v>-136.822</c:v>
                </c:pt>
                <c:pt idx="45">
                  <c:v>-135.822</c:v>
                </c:pt>
                <c:pt idx="46">
                  <c:v>-134.82199999999997</c:v>
                </c:pt>
                <c:pt idx="47">
                  <c:v>-133.822</c:v>
                </c:pt>
                <c:pt idx="48">
                  <c:v>-132.822</c:v>
                </c:pt>
                <c:pt idx="49">
                  <c:v>-131.822</c:v>
                </c:pt>
                <c:pt idx="50">
                  <c:v>-130.822</c:v>
                </c:pt>
                <c:pt idx="51">
                  <c:v>-129.822</c:v>
                </c:pt>
                <c:pt idx="52">
                  <c:v>-128.82199999999997</c:v>
                </c:pt>
                <c:pt idx="53">
                  <c:v>-127.82199999999999</c:v>
                </c:pt>
                <c:pt idx="54">
                  <c:v>-126.822</c:v>
                </c:pt>
                <c:pt idx="55">
                  <c:v>-125.822</c:v>
                </c:pt>
                <c:pt idx="56">
                  <c:v>-124.822</c:v>
                </c:pt>
                <c:pt idx="57">
                  <c:v>-123.822</c:v>
                </c:pt>
                <c:pt idx="58">
                  <c:v>-122.82200000000002</c:v>
                </c:pt>
                <c:pt idx="59">
                  <c:v>-121.82199999999999</c:v>
                </c:pt>
                <c:pt idx="60">
                  <c:v>-120.82199999999999</c:v>
                </c:pt>
                <c:pt idx="61">
                  <c:v>-119.822</c:v>
                </c:pt>
                <c:pt idx="62">
                  <c:v>-118.822</c:v>
                </c:pt>
                <c:pt idx="63">
                  <c:v>-117.82199999999999</c:v>
                </c:pt>
                <c:pt idx="64">
                  <c:v>-116.822</c:v>
                </c:pt>
                <c:pt idx="65">
                  <c:v>-115.822</c:v>
                </c:pt>
                <c:pt idx="66">
                  <c:v>-114.82199999999999</c:v>
                </c:pt>
                <c:pt idx="67">
                  <c:v>-113.822</c:v>
                </c:pt>
                <c:pt idx="68">
                  <c:v>-112.822</c:v>
                </c:pt>
                <c:pt idx="69">
                  <c:v>-111.82199999999999</c:v>
                </c:pt>
                <c:pt idx="70">
                  <c:v>-110.822</c:v>
                </c:pt>
                <c:pt idx="71">
                  <c:v>-109.822</c:v>
                </c:pt>
                <c:pt idx="72">
                  <c:v>-108.822</c:v>
                </c:pt>
                <c:pt idx="73">
                  <c:v>-107.822</c:v>
                </c:pt>
                <c:pt idx="74">
                  <c:v>-106.822</c:v>
                </c:pt>
                <c:pt idx="75">
                  <c:v>-105.822</c:v>
                </c:pt>
                <c:pt idx="76">
                  <c:v>-104.822</c:v>
                </c:pt>
                <c:pt idx="77">
                  <c:v>-103.822</c:v>
                </c:pt>
                <c:pt idx="78">
                  <c:v>-102.822</c:v>
                </c:pt>
                <c:pt idx="79">
                  <c:v>-101.822</c:v>
                </c:pt>
                <c:pt idx="80">
                  <c:v>-100.822</c:v>
                </c:pt>
                <c:pt idx="81">
                  <c:v>-99.822000000000003</c:v>
                </c:pt>
                <c:pt idx="82">
                  <c:v>-98.822000000000003</c:v>
                </c:pt>
                <c:pt idx="83">
                  <c:v>-97.822000000000003</c:v>
                </c:pt>
                <c:pt idx="84">
                  <c:v>-96.822000000000003</c:v>
                </c:pt>
                <c:pt idx="85">
                  <c:v>-95.822000000000003</c:v>
                </c:pt>
                <c:pt idx="86">
                  <c:v>-94.822000000000003</c:v>
                </c:pt>
                <c:pt idx="87">
                  <c:v>-93.822000000000003</c:v>
                </c:pt>
                <c:pt idx="88">
                  <c:v>-92.822000000000003</c:v>
                </c:pt>
                <c:pt idx="89">
                  <c:v>-91.822000000000003</c:v>
                </c:pt>
                <c:pt idx="90">
                  <c:v>-90.822000000000003</c:v>
                </c:pt>
                <c:pt idx="91">
                  <c:v>-89.821999999999989</c:v>
                </c:pt>
                <c:pt idx="92">
                  <c:v>-88.822000000000003</c:v>
                </c:pt>
                <c:pt idx="93">
                  <c:v>-87.822000000000003</c:v>
                </c:pt>
                <c:pt idx="94">
                  <c:v>-86.821999999999989</c:v>
                </c:pt>
                <c:pt idx="95">
                  <c:v>-85.822000000000003</c:v>
                </c:pt>
                <c:pt idx="96">
                  <c:v>-84.822000000000003</c:v>
                </c:pt>
                <c:pt idx="97">
                  <c:v>-83.821999999999989</c:v>
                </c:pt>
                <c:pt idx="98">
                  <c:v>-82.822000000000003</c:v>
                </c:pt>
                <c:pt idx="99">
                  <c:v>-81.822000000000003</c:v>
                </c:pt>
                <c:pt idx="100">
                  <c:v>-80.821999999999989</c:v>
                </c:pt>
                <c:pt idx="101">
                  <c:v>-79.822000000000003</c:v>
                </c:pt>
                <c:pt idx="102">
                  <c:v>-78.822000000000003</c:v>
                </c:pt>
                <c:pt idx="103">
                  <c:v>-77.821999999999989</c:v>
                </c:pt>
                <c:pt idx="104">
                  <c:v>-76.822000000000003</c:v>
                </c:pt>
                <c:pt idx="105">
                  <c:v>-75.822000000000003</c:v>
                </c:pt>
                <c:pt idx="106">
                  <c:v>-74.822000000000003</c:v>
                </c:pt>
                <c:pt idx="107">
                  <c:v>-73.822000000000003</c:v>
                </c:pt>
                <c:pt idx="108">
                  <c:v>-72.822000000000003</c:v>
                </c:pt>
                <c:pt idx="109">
                  <c:v>-71.822000000000003</c:v>
                </c:pt>
                <c:pt idx="110">
                  <c:v>-70.822000000000003</c:v>
                </c:pt>
                <c:pt idx="111">
                  <c:v>-69.822000000000003</c:v>
                </c:pt>
                <c:pt idx="112">
                  <c:v>-68.822000000000003</c:v>
                </c:pt>
                <c:pt idx="113">
                  <c:v>-67.822000000000003</c:v>
                </c:pt>
                <c:pt idx="114">
                  <c:v>-66.822000000000003</c:v>
                </c:pt>
                <c:pt idx="115">
                  <c:v>-65.822000000000003</c:v>
                </c:pt>
                <c:pt idx="116">
                  <c:v>-64.822000000000003</c:v>
                </c:pt>
                <c:pt idx="117">
                  <c:v>-63.822000000000003</c:v>
                </c:pt>
                <c:pt idx="118">
                  <c:v>-62.822000000000003</c:v>
                </c:pt>
                <c:pt idx="119">
                  <c:v>-61.821999999999996</c:v>
                </c:pt>
                <c:pt idx="120">
                  <c:v>-60.822000000000003</c:v>
                </c:pt>
                <c:pt idx="121">
                  <c:v>-59.822000000000003</c:v>
                </c:pt>
                <c:pt idx="122">
                  <c:v>-58.822000000000003</c:v>
                </c:pt>
                <c:pt idx="123">
                  <c:v>-57.822000000000003</c:v>
                </c:pt>
                <c:pt idx="124">
                  <c:v>-56.821999999999996</c:v>
                </c:pt>
                <c:pt idx="125">
                  <c:v>-55.822000000000003</c:v>
                </c:pt>
                <c:pt idx="126">
                  <c:v>-54.822000000000003</c:v>
                </c:pt>
                <c:pt idx="127">
                  <c:v>-53.821999999999996</c:v>
                </c:pt>
                <c:pt idx="128">
                  <c:v>-52.822000000000003</c:v>
                </c:pt>
                <c:pt idx="129">
                  <c:v>-51.821999999999996</c:v>
                </c:pt>
                <c:pt idx="130">
                  <c:v>-50.821999999999996</c:v>
                </c:pt>
                <c:pt idx="131">
                  <c:v>-49.822000000000003</c:v>
                </c:pt>
                <c:pt idx="132">
                  <c:v>-48.821999999999996</c:v>
                </c:pt>
                <c:pt idx="133">
                  <c:v>-47.822000000000003</c:v>
                </c:pt>
                <c:pt idx="134">
                  <c:v>-46.822000000000003</c:v>
                </c:pt>
                <c:pt idx="135">
                  <c:v>-45.821999999999996</c:v>
                </c:pt>
                <c:pt idx="136">
                  <c:v>-44.822000000000003</c:v>
                </c:pt>
                <c:pt idx="137">
                  <c:v>-43.822000000000003</c:v>
                </c:pt>
                <c:pt idx="138">
                  <c:v>-42.821999999999996</c:v>
                </c:pt>
                <c:pt idx="139">
                  <c:v>-41.822000000000003</c:v>
                </c:pt>
                <c:pt idx="140">
                  <c:v>-40.822000000000003</c:v>
                </c:pt>
                <c:pt idx="141">
                  <c:v>-39.821999999999996</c:v>
                </c:pt>
                <c:pt idx="142">
                  <c:v>-38.822000000000003</c:v>
                </c:pt>
                <c:pt idx="143">
                  <c:v>-37.822000000000003</c:v>
                </c:pt>
                <c:pt idx="144">
                  <c:v>-36.821999999999996</c:v>
                </c:pt>
                <c:pt idx="145">
                  <c:v>-35.822000000000003</c:v>
                </c:pt>
                <c:pt idx="146">
                  <c:v>-34.821999999999996</c:v>
                </c:pt>
                <c:pt idx="147">
                  <c:v>-33.821999999999996</c:v>
                </c:pt>
                <c:pt idx="148">
                  <c:v>-32.822000000000003</c:v>
                </c:pt>
                <c:pt idx="149">
                  <c:v>-31.821999999999999</c:v>
                </c:pt>
                <c:pt idx="150">
                  <c:v>-30.822000000000003</c:v>
                </c:pt>
                <c:pt idx="151">
                  <c:v>-29.821999999999999</c:v>
                </c:pt>
                <c:pt idx="152">
                  <c:v>-28.822000000000003</c:v>
                </c:pt>
                <c:pt idx="153">
                  <c:v>-27.821999999999999</c:v>
                </c:pt>
                <c:pt idx="154">
                  <c:v>-26.821999999999999</c:v>
                </c:pt>
                <c:pt idx="155">
                  <c:v>-25.822000000000003</c:v>
                </c:pt>
                <c:pt idx="156">
                  <c:v>-24.821999999999999</c:v>
                </c:pt>
                <c:pt idx="157">
                  <c:v>-23.821999999999999</c:v>
                </c:pt>
                <c:pt idx="158">
                  <c:v>-22.821999999999999</c:v>
                </c:pt>
                <c:pt idx="159">
                  <c:v>-21.821999999999999</c:v>
                </c:pt>
                <c:pt idx="160">
                  <c:v>-20.821999999999999</c:v>
                </c:pt>
                <c:pt idx="161">
                  <c:v>-19.821999999999999</c:v>
                </c:pt>
                <c:pt idx="162">
                  <c:v>-18.822000000000003</c:v>
                </c:pt>
                <c:pt idx="163">
                  <c:v>-17.821999999999999</c:v>
                </c:pt>
                <c:pt idx="164">
                  <c:v>-16.821999999999999</c:v>
                </c:pt>
                <c:pt idx="165">
                  <c:v>-15.822000000000001</c:v>
                </c:pt>
                <c:pt idx="166">
                  <c:v>-14.822000000000001</c:v>
                </c:pt>
                <c:pt idx="167">
                  <c:v>-13.821999999999999</c:v>
                </c:pt>
                <c:pt idx="168">
                  <c:v>-12.822000000000001</c:v>
                </c:pt>
                <c:pt idx="169">
                  <c:v>-11.821999999999999</c:v>
                </c:pt>
                <c:pt idx="170">
                  <c:v>-10.821999999999999</c:v>
                </c:pt>
                <c:pt idx="171">
                  <c:v>-9.822000000000001</c:v>
                </c:pt>
                <c:pt idx="172">
                  <c:v>-8.8219999999999992</c:v>
                </c:pt>
                <c:pt idx="173">
                  <c:v>-7.8220000000000001</c:v>
                </c:pt>
                <c:pt idx="174">
                  <c:v>-6.8220000000000001</c:v>
                </c:pt>
                <c:pt idx="175">
                  <c:v>-5.8220000000000001</c:v>
                </c:pt>
                <c:pt idx="176">
                  <c:v>-4.8220000000000001</c:v>
                </c:pt>
                <c:pt idx="177">
                  <c:v>-3.8220000000000001</c:v>
                </c:pt>
                <c:pt idx="178">
                  <c:v>-2.8220000000000001</c:v>
                </c:pt>
                <c:pt idx="179">
                  <c:v>-1.8219999999999998</c:v>
                </c:pt>
                <c:pt idx="180">
                  <c:v>-0.82199999999999995</c:v>
                </c:pt>
                <c:pt idx="181">
                  <c:v>0.17800000000000002</c:v>
                </c:pt>
                <c:pt idx="182">
                  <c:v>1.1780000000000002</c:v>
                </c:pt>
                <c:pt idx="183">
                  <c:v>2.1779999999999999</c:v>
                </c:pt>
                <c:pt idx="184">
                  <c:v>3.1779999999999999</c:v>
                </c:pt>
                <c:pt idx="185">
                  <c:v>4.1779999999999999</c:v>
                </c:pt>
                <c:pt idx="186">
                  <c:v>5.1779999999999999</c:v>
                </c:pt>
                <c:pt idx="187">
                  <c:v>6.1779999999999999</c:v>
                </c:pt>
                <c:pt idx="188">
                  <c:v>7.1779999999999999</c:v>
                </c:pt>
                <c:pt idx="189">
                  <c:v>8.1780000000000008</c:v>
                </c:pt>
                <c:pt idx="190">
                  <c:v>9.177999999999999</c:v>
                </c:pt>
                <c:pt idx="191">
                  <c:v>10.178000000000001</c:v>
                </c:pt>
                <c:pt idx="192">
                  <c:v>11.177999999999999</c:v>
                </c:pt>
                <c:pt idx="193">
                  <c:v>12.177999999999999</c:v>
                </c:pt>
                <c:pt idx="194">
                  <c:v>13.178000000000001</c:v>
                </c:pt>
                <c:pt idx="195">
                  <c:v>14.177999999999999</c:v>
                </c:pt>
                <c:pt idx="196">
                  <c:v>15.177999999999999</c:v>
                </c:pt>
                <c:pt idx="197">
                  <c:v>16.178000000000001</c:v>
                </c:pt>
                <c:pt idx="198">
                  <c:v>17.178000000000001</c:v>
                </c:pt>
                <c:pt idx="199">
                  <c:v>18.178000000000001</c:v>
                </c:pt>
                <c:pt idx="200">
                  <c:v>19.178000000000001</c:v>
                </c:pt>
                <c:pt idx="201">
                  <c:v>20.178000000000001</c:v>
                </c:pt>
                <c:pt idx="202">
                  <c:v>21.178000000000001</c:v>
                </c:pt>
                <c:pt idx="203">
                  <c:v>22.177999999999997</c:v>
                </c:pt>
                <c:pt idx="204">
                  <c:v>23.178000000000001</c:v>
                </c:pt>
                <c:pt idx="205">
                  <c:v>24.178000000000001</c:v>
                </c:pt>
                <c:pt idx="206">
                  <c:v>25.177999999999997</c:v>
                </c:pt>
                <c:pt idx="207">
                  <c:v>26.178000000000001</c:v>
                </c:pt>
                <c:pt idx="208">
                  <c:v>27.178000000000001</c:v>
                </c:pt>
                <c:pt idx="209">
                  <c:v>28.178000000000001</c:v>
                </c:pt>
                <c:pt idx="210">
                  <c:v>29.178000000000001</c:v>
                </c:pt>
                <c:pt idx="211">
                  <c:v>30.178000000000001</c:v>
                </c:pt>
                <c:pt idx="212">
                  <c:v>31.178000000000004</c:v>
                </c:pt>
                <c:pt idx="213">
                  <c:v>32.177999999999997</c:v>
                </c:pt>
                <c:pt idx="214">
                  <c:v>33.178000000000004</c:v>
                </c:pt>
                <c:pt idx="215">
                  <c:v>34.177999999999997</c:v>
                </c:pt>
                <c:pt idx="216">
                  <c:v>35.177999999999997</c:v>
                </c:pt>
                <c:pt idx="217">
                  <c:v>36.178000000000004</c:v>
                </c:pt>
                <c:pt idx="218">
                  <c:v>37.177999999999997</c:v>
                </c:pt>
                <c:pt idx="219">
                  <c:v>38.177999999999997</c:v>
                </c:pt>
                <c:pt idx="220">
                  <c:v>39.178000000000004</c:v>
                </c:pt>
                <c:pt idx="221">
                  <c:v>40.177999999999997</c:v>
                </c:pt>
                <c:pt idx="222">
                  <c:v>41.177999999999997</c:v>
                </c:pt>
                <c:pt idx="223">
                  <c:v>42.178000000000004</c:v>
                </c:pt>
                <c:pt idx="224">
                  <c:v>43.177999999999997</c:v>
                </c:pt>
                <c:pt idx="225">
                  <c:v>44.177999999999997</c:v>
                </c:pt>
                <c:pt idx="226">
                  <c:v>45.178000000000004</c:v>
                </c:pt>
                <c:pt idx="227">
                  <c:v>46.177999999999997</c:v>
                </c:pt>
                <c:pt idx="228">
                  <c:v>47.177999999999997</c:v>
                </c:pt>
                <c:pt idx="229">
                  <c:v>48.178000000000004</c:v>
                </c:pt>
                <c:pt idx="230">
                  <c:v>49.177999999999997</c:v>
                </c:pt>
                <c:pt idx="231">
                  <c:v>50.178000000000004</c:v>
                </c:pt>
                <c:pt idx="232">
                  <c:v>51.177999999999997</c:v>
                </c:pt>
                <c:pt idx="233">
                  <c:v>52.177999999999997</c:v>
                </c:pt>
                <c:pt idx="234">
                  <c:v>53.178000000000004</c:v>
                </c:pt>
                <c:pt idx="235">
                  <c:v>54.177999999999997</c:v>
                </c:pt>
                <c:pt idx="236">
                  <c:v>55.177999999999997</c:v>
                </c:pt>
                <c:pt idx="237">
                  <c:v>56.178000000000004</c:v>
                </c:pt>
                <c:pt idx="238">
                  <c:v>57.177999999999997</c:v>
                </c:pt>
                <c:pt idx="239">
                  <c:v>58.177999999999997</c:v>
                </c:pt>
                <c:pt idx="240">
                  <c:v>59.178000000000004</c:v>
                </c:pt>
                <c:pt idx="241">
                  <c:v>60.177999999999997</c:v>
                </c:pt>
                <c:pt idx="242">
                  <c:v>61.17799999999999</c:v>
                </c:pt>
                <c:pt idx="243">
                  <c:v>62.178000000000004</c:v>
                </c:pt>
                <c:pt idx="244">
                  <c:v>63.177999999999997</c:v>
                </c:pt>
                <c:pt idx="245">
                  <c:v>64.177999999999997</c:v>
                </c:pt>
                <c:pt idx="246">
                  <c:v>65.177999999999997</c:v>
                </c:pt>
                <c:pt idx="247">
                  <c:v>66.177999999999997</c:v>
                </c:pt>
                <c:pt idx="248">
                  <c:v>67.177999999999997</c:v>
                </c:pt>
                <c:pt idx="249">
                  <c:v>68.177999999999997</c:v>
                </c:pt>
                <c:pt idx="250">
                  <c:v>69.177999999999997</c:v>
                </c:pt>
                <c:pt idx="251">
                  <c:v>70.177999999999997</c:v>
                </c:pt>
                <c:pt idx="252">
                  <c:v>71.177999999999997</c:v>
                </c:pt>
                <c:pt idx="253">
                  <c:v>72.177999999999997</c:v>
                </c:pt>
                <c:pt idx="254">
                  <c:v>73.177999999999997</c:v>
                </c:pt>
                <c:pt idx="255">
                  <c:v>74.177999999999997</c:v>
                </c:pt>
                <c:pt idx="256">
                  <c:v>75.177999999999997</c:v>
                </c:pt>
                <c:pt idx="257">
                  <c:v>76.177999999999997</c:v>
                </c:pt>
                <c:pt idx="258">
                  <c:v>77.178000000000011</c:v>
                </c:pt>
                <c:pt idx="259">
                  <c:v>78.177999999999997</c:v>
                </c:pt>
                <c:pt idx="260">
                  <c:v>79.177999999999997</c:v>
                </c:pt>
                <c:pt idx="261">
                  <c:v>80.178000000000011</c:v>
                </c:pt>
                <c:pt idx="262">
                  <c:v>81.177999999999997</c:v>
                </c:pt>
                <c:pt idx="263">
                  <c:v>82.177999999999997</c:v>
                </c:pt>
                <c:pt idx="264">
                  <c:v>83.178000000000011</c:v>
                </c:pt>
                <c:pt idx="265">
                  <c:v>84.177999999999997</c:v>
                </c:pt>
                <c:pt idx="266">
                  <c:v>85.177999999999997</c:v>
                </c:pt>
                <c:pt idx="267">
                  <c:v>86.178000000000011</c:v>
                </c:pt>
                <c:pt idx="268">
                  <c:v>87.177999999999997</c:v>
                </c:pt>
                <c:pt idx="269">
                  <c:v>88.177999999999997</c:v>
                </c:pt>
                <c:pt idx="270">
                  <c:v>89.178000000000011</c:v>
                </c:pt>
                <c:pt idx="271">
                  <c:v>90.177999999999997</c:v>
                </c:pt>
                <c:pt idx="272">
                  <c:v>91.177999999999997</c:v>
                </c:pt>
                <c:pt idx="273">
                  <c:v>92.178000000000011</c:v>
                </c:pt>
                <c:pt idx="274">
                  <c:v>93.177999999999997</c:v>
                </c:pt>
                <c:pt idx="275">
                  <c:v>94.177999999999997</c:v>
                </c:pt>
                <c:pt idx="276">
                  <c:v>95.177999999999997</c:v>
                </c:pt>
                <c:pt idx="277">
                  <c:v>96.177999999999997</c:v>
                </c:pt>
                <c:pt idx="278">
                  <c:v>97.177999999999997</c:v>
                </c:pt>
                <c:pt idx="279">
                  <c:v>98.177999999999997</c:v>
                </c:pt>
                <c:pt idx="280">
                  <c:v>99.177999999999997</c:v>
                </c:pt>
                <c:pt idx="281">
                  <c:v>100.178</c:v>
                </c:pt>
                <c:pt idx="282">
                  <c:v>101.178</c:v>
                </c:pt>
                <c:pt idx="283">
                  <c:v>102.178</c:v>
                </c:pt>
                <c:pt idx="284">
                  <c:v>103.178</c:v>
                </c:pt>
                <c:pt idx="285">
                  <c:v>104.178</c:v>
                </c:pt>
                <c:pt idx="286">
                  <c:v>105.178</c:v>
                </c:pt>
                <c:pt idx="287">
                  <c:v>106.178</c:v>
                </c:pt>
                <c:pt idx="288">
                  <c:v>107.178</c:v>
                </c:pt>
                <c:pt idx="289">
                  <c:v>108.178</c:v>
                </c:pt>
                <c:pt idx="290">
                  <c:v>109.178</c:v>
                </c:pt>
                <c:pt idx="291">
                  <c:v>110.178</c:v>
                </c:pt>
                <c:pt idx="292">
                  <c:v>111.17800000000001</c:v>
                </c:pt>
                <c:pt idx="293">
                  <c:v>112.178</c:v>
                </c:pt>
                <c:pt idx="294">
                  <c:v>113.178</c:v>
                </c:pt>
                <c:pt idx="295">
                  <c:v>114.17800000000001</c:v>
                </c:pt>
                <c:pt idx="296">
                  <c:v>115.178</c:v>
                </c:pt>
                <c:pt idx="297">
                  <c:v>116.178</c:v>
                </c:pt>
                <c:pt idx="298">
                  <c:v>117.17800000000001</c:v>
                </c:pt>
                <c:pt idx="299">
                  <c:v>118.178</c:v>
                </c:pt>
                <c:pt idx="300">
                  <c:v>119.178</c:v>
                </c:pt>
                <c:pt idx="301">
                  <c:v>120.17800000000001</c:v>
                </c:pt>
                <c:pt idx="302">
                  <c:v>121.178</c:v>
                </c:pt>
                <c:pt idx="303">
                  <c:v>122.178</c:v>
                </c:pt>
                <c:pt idx="304">
                  <c:v>123.178</c:v>
                </c:pt>
                <c:pt idx="305">
                  <c:v>124.17799999999998</c:v>
                </c:pt>
                <c:pt idx="306">
                  <c:v>125.17800000000001</c:v>
                </c:pt>
                <c:pt idx="307">
                  <c:v>126.17800000000001</c:v>
                </c:pt>
                <c:pt idx="308">
                  <c:v>127.178</c:v>
                </c:pt>
                <c:pt idx="309">
                  <c:v>128.178</c:v>
                </c:pt>
                <c:pt idx="310">
                  <c:v>129.178</c:v>
                </c:pt>
                <c:pt idx="311">
                  <c:v>130.178</c:v>
                </c:pt>
                <c:pt idx="312">
                  <c:v>131.17800000000003</c:v>
                </c:pt>
                <c:pt idx="313">
                  <c:v>132.178</c:v>
                </c:pt>
                <c:pt idx="314">
                  <c:v>133.178</c:v>
                </c:pt>
                <c:pt idx="315">
                  <c:v>134.178</c:v>
                </c:pt>
                <c:pt idx="316">
                  <c:v>135.178</c:v>
                </c:pt>
                <c:pt idx="317">
                  <c:v>136.178</c:v>
                </c:pt>
                <c:pt idx="318">
                  <c:v>137.17800000000003</c:v>
                </c:pt>
                <c:pt idx="319">
                  <c:v>138.178</c:v>
                </c:pt>
                <c:pt idx="320">
                  <c:v>139.178</c:v>
                </c:pt>
                <c:pt idx="321">
                  <c:v>140.178</c:v>
                </c:pt>
                <c:pt idx="322">
                  <c:v>141.178</c:v>
                </c:pt>
                <c:pt idx="323">
                  <c:v>142.178</c:v>
                </c:pt>
                <c:pt idx="324">
                  <c:v>143.178</c:v>
                </c:pt>
                <c:pt idx="325">
                  <c:v>144.178</c:v>
                </c:pt>
                <c:pt idx="326">
                  <c:v>145.178</c:v>
                </c:pt>
                <c:pt idx="327">
                  <c:v>146.178</c:v>
                </c:pt>
                <c:pt idx="328">
                  <c:v>147.178</c:v>
                </c:pt>
                <c:pt idx="329">
                  <c:v>148.178</c:v>
                </c:pt>
                <c:pt idx="330">
                  <c:v>149.178</c:v>
                </c:pt>
                <c:pt idx="331">
                  <c:v>150.178</c:v>
                </c:pt>
                <c:pt idx="332">
                  <c:v>151.178</c:v>
                </c:pt>
                <c:pt idx="333">
                  <c:v>152.178</c:v>
                </c:pt>
                <c:pt idx="334">
                  <c:v>153.178</c:v>
                </c:pt>
                <c:pt idx="335">
                  <c:v>154.178</c:v>
                </c:pt>
                <c:pt idx="336">
                  <c:v>155.178</c:v>
                </c:pt>
                <c:pt idx="337">
                  <c:v>156.178</c:v>
                </c:pt>
                <c:pt idx="338">
                  <c:v>157.178</c:v>
                </c:pt>
                <c:pt idx="339">
                  <c:v>158.178</c:v>
                </c:pt>
                <c:pt idx="340">
                  <c:v>159.178</c:v>
                </c:pt>
                <c:pt idx="341">
                  <c:v>160.178</c:v>
                </c:pt>
                <c:pt idx="342">
                  <c:v>161.178</c:v>
                </c:pt>
                <c:pt idx="343">
                  <c:v>162.178</c:v>
                </c:pt>
                <c:pt idx="344">
                  <c:v>163.178</c:v>
                </c:pt>
                <c:pt idx="345">
                  <c:v>164.178</c:v>
                </c:pt>
                <c:pt idx="346">
                  <c:v>165.178</c:v>
                </c:pt>
                <c:pt idx="347">
                  <c:v>166.178</c:v>
                </c:pt>
                <c:pt idx="348">
                  <c:v>167.178</c:v>
                </c:pt>
                <c:pt idx="349">
                  <c:v>168.17800000000003</c:v>
                </c:pt>
                <c:pt idx="350">
                  <c:v>169.178</c:v>
                </c:pt>
                <c:pt idx="351">
                  <c:v>170.178</c:v>
                </c:pt>
                <c:pt idx="352">
                  <c:v>171.178</c:v>
                </c:pt>
                <c:pt idx="353">
                  <c:v>172.178</c:v>
                </c:pt>
                <c:pt idx="354">
                  <c:v>173.178</c:v>
                </c:pt>
                <c:pt idx="355">
                  <c:v>174.17800000000003</c:v>
                </c:pt>
                <c:pt idx="356">
                  <c:v>175.178</c:v>
                </c:pt>
                <c:pt idx="357">
                  <c:v>176.178</c:v>
                </c:pt>
                <c:pt idx="358">
                  <c:v>177.178</c:v>
                </c:pt>
                <c:pt idx="359">
                  <c:v>178.178</c:v>
                </c:pt>
                <c:pt idx="360">
                  <c:v>179.178</c:v>
                </c:pt>
                <c:pt idx="361">
                  <c:v>180.178</c:v>
                </c:pt>
                <c:pt idx="362">
                  <c:v>181.178</c:v>
                </c:pt>
                <c:pt idx="363">
                  <c:v>182.178</c:v>
                </c:pt>
                <c:pt idx="364">
                  <c:v>183.178</c:v>
                </c:pt>
                <c:pt idx="365">
                  <c:v>184.178</c:v>
                </c:pt>
                <c:pt idx="366">
                  <c:v>185.178</c:v>
                </c:pt>
                <c:pt idx="367">
                  <c:v>186.178</c:v>
                </c:pt>
                <c:pt idx="368">
                  <c:v>187.178</c:v>
                </c:pt>
                <c:pt idx="369">
                  <c:v>188.178</c:v>
                </c:pt>
                <c:pt idx="370">
                  <c:v>189.178</c:v>
                </c:pt>
                <c:pt idx="371">
                  <c:v>190.178</c:v>
                </c:pt>
                <c:pt idx="372">
                  <c:v>191.178</c:v>
                </c:pt>
                <c:pt idx="373">
                  <c:v>192.178</c:v>
                </c:pt>
                <c:pt idx="374">
                  <c:v>193.178</c:v>
                </c:pt>
                <c:pt idx="375">
                  <c:v>194.178</c:v>
                </c:pt>
                <c:pt idx="376">
                  <c:v>195.178</c:v>
                </c:pt>
                <c:pt idx="377">
                  <c:v>196.178</c:v>
                </c:pt>
                <c:pt idx="378">
                  <c:v>197.178</c:v>
                </c:pt>
                <c:pt idx="379">
                  <c:v>198.178</c:v>
                </c:pt>
                <c:pt idx="380">
                  <c:v>199.17800000000003</c:v>
                </c:pt>
                <c:pt idx="381">
                  <c:v>200.178</c:v>
                </c:pt>
                <c:pt idx="382">
                  <c:v>201.178</c:v>
                </c:pt>
                <c:pt idx="383">
                  <c:v>202.178</c:v>
                </c:pt>
                <c:pt idx="384">
                  <c:v>203.178</c:v>
                </c:pt>
                <c:pt idx="385">
                  <c:v>204.178</c:v>
                </c:pt>
                <c:pt idx="386">
                  <c:v>205.17800000000003</c:v>
                </c:pt>
                <c:pt idx="387">
                  <c:v>206.178</c:v>
                </c:pt>
                <c:pt idx="388">
                  <c:v>207.178</c:v>
                </c:pt>
                <c:pt idx="389">
                  <c:v>208.178</c:v>
                </c:pt>
                <c:pt idx="390">
                  <c:v>209.178</c:v>
                </c:pt>
                <c:pt idx="391">
                  <c:v>210.178</c:v>
                </c:pt>
                <c:pt idx="392">
                  <c:v>211.178</c:v>
                </c:pt>
                <c:pt idx="393">
                  <c:v>212.178</c:v>
                </c:pt>
                <c:pt idx="394">
                  <c:v>213.178</c:v>
                </c:pt>
                <c:pt idx="395">
                  <c:v>214.178</c:v>
                </c:pt>
                <c:pt idx="396">
                  <c:v>215.178</c:v>
                </c:pt>
                <c:pt idx="397">
                  <c:v>216.178</c:v>
                </c:pt>
                <c:pt idx="398">
                  <c:v>217.178</c:v>
                </c:pt>
                <c:pt idx="399">
                  <c:v>218.178</c:v>
                </c:pt>
                <c:pt idx="400">
                  <c:v>219.178</c:v>
                </c:pt>
                <c:pt idx="401">
                  <c:v>220.178</c:v>
                </c:pt>
                <c:pt idx="402">
                  <c:v>221.178</c:v>
                </c:pt>
                <c:pt idx="403">
                  <c:v>222.178</c:v>
                </c:pt>
                <c:pt idx="404">
                  <c:v>223.178</c:v>
                </c:pt>
                <c:pt idx="405">
                  <c:v>224.178</c:v>
                </c:pt>
                <c:pt idx="406">
                  <c:v>225.178</c:v>
                </c:pt>
                <c:pt idx="407">
                  <c:v>226.178</c:v>
                </c:pt>
                <c:pt idx="408">
                  <c:v>227.178</c:v>
                </c:pt>
                <c:pt idx="409">
                  <c:v>228.178</c:v>
                </c:pt>
                <c:pt idx="410">
                  <c:v>229.178</c:v>
                </c:pt>
                <c:pt idx="411">
                  <c:v>230.178</c:v>
                </c:pt>
                <c:pt idx="412">
                  <c:v>231.178</c:v>
                </c:pt>
                <c:pt idx="413">
                  <c:v>232.178</c:v>
                </c:pt>
                <c:pt idx="414">
                  <c:v>233.178</c:v>
                </c:pt>
                <c:pt idx="415">
                  <c:v>234.178</c:v>
                </c:pt>
                <c:pt idx="416">
                  <c:v>235.178</c:v>
                </c:pt>
                <c:pt idx="417">
                  <c:v>236.17800000000003</c:v>
                </c:pt>
                <c:pt idx="418">
                  <c:v>237.178</c:v>
                </c:pt>
                <c:pt idx="419">
                  <c:v>238.178</c:v>
                </c:pt>
                <c:pt idx="420">
                  <c:v>239.178</c:v>
                </c:pt>
                <c:pt idx="421">
                  <c:v>240.17800000000003</c:v>
                </c:pt>
                <c:pt idx="422">
                  <c:v>241.178</c:v>
                </c:pt>
                <c:pt idx="423">
                  <c:v>242.17800000000003</c:v>
                </c:pt>
                <c:pt idx="424">
                  <c:v>243.17799999999997</c:v>
                </c:pt>
                <c:pt idx="425">
                  <c:v>244.178</c:v>
                </c:pt>
                <c:pt idx="426">
                  <c:v>245.17799999999997</c:v>
                </c:pt>
                <c:pt idx="427">
                  <c:v>246.178</c:v>
                </c:pt>
                <c:pt idx="428">
                  <c:v>247.17800000000003</c:v>
                </c:pt>
                <c:pt idx="429">
                  <c:v>248.178</c:v>
                </c:pt>
                <c:pt idx="430">
                  <c:v>249.178</c:v>
                </c:pt>
                <c:pt idx="431">
                  <c:v>250.17799999999997</c:v>
                </c:pt>
                <c:pt idx="432">
                  <c:v>251.178</c:v>
                </c:pt>
                <c:pt idx="433">
                  <c:v>252.17800000000003</c:v>
                </c:pt>
                <c:pt idx="434">
                  <c:v>253.178</c:v>
                </c:pt>
                <c:pt idx="435">
                  <c:v>254.17800000000003</c:v>
                </c:pt>
                <c:pt idx="436">
                  <c:v>255.178</c:v>
                </c:pt>
                <c:pt idx="437">
                  <c:v>256.178</c:v>
                </c:pt>
                <c:pt idx="438">
                  <c:v>257.178</c:v>
                </c:pt>
                <c:pt idx="439">
                  <c:v>258.178</c:v>
                </c:pt>
                <c:pt idx="440">
                  <c:v>259.178</c:v>
                </c:pt>
                <c:pt idx="441">
                  <c:v>260.178</c:v>
                </c:pt>
                <c:pt idx="442">
                  <c:v>261.178</c:v>
                </c:pt>
                <c:pt idx="443">
                  <c:v>262.178</c:v>
                </c:pt>
                <c:pt idx="444">
                  <c:v>263.178</c:v>
                </c:pt>
                <c:pt idx="445">
                  <c:v>264.178</c:v>
                </c:pt>
                <c:pt idx="446">
                  <c:v>265.178</c:v>
                </c:pt>
                <c:pt idx="447">
                  <c:v>266.178</c:v>
                </c:pt>
                <c:pt idx="448">
                  <c:v>267.178</c:v>
                </c:pt>
                <c:pt idx="449">
                  <c:v>268.178</c:v>
                </c:pt>
                <c:pt idx="450">
                  <c:v>269.178</c:v>
                </c:pt>
                <c:pt idx="451">
                  <c:v>270.178</c:v>
                </c:pt>
                <c:pt idx="452">
                  <c:v>271.178</c:v>
                </c:pt>
                <c:pt idx="453">
                  <c:v>272.178</c:v>
                </c:pt>
                <c:pt idx="454">
                  <c:v>273.178</c:v>
                </c:pt>
                <c:pt idx="455">
                  <c:v>274.178</c:v>
                </c:pt>
                <c:pt idx="456">
                  <c:v>275.178</c:v>
                </c:pt>
                <c:pt idx="457">
                  <c:v>276.17800000000005</c:v>
                </c:pt>
                <c:pt idx="458">
                  <c:v>277.178</c:v>
                </c:pt>
                <c:pt idx="459">
                  <c:v>278.178</c:v>
                </c:pt>
                <c:pt idx="460">
                  <c:v>279.178</c:v>
                </c:pt>
                <c:pt idx="461">
                  <c:v>280.178</c:v>
                </c:pt>
                <c:pt idx="462">
                  <c:v>281.178</c:v>
                </c:pt>
                <c:pt idx="463">
                  <c:v>282.178</c:v>
                </c:pt>
                <c:pt idx="464">
                  <c:v>283.178</c:v>
                </c:pt>
                <c:pt idx="465">
                  <c:v>284.178</c:v>
                </c:pt>
                <c:pt idx="466">
                  <c:v>285.178</c:v>
                </c:pt>
                <c:pt idx="467">
                  <c:v>286.178</c:v>
                </c:pt>
                <c:pt idx="468">
                  <c:v>287.178</c:v>
                </c:pt>
                <c:pt idx="469">
                  <c:v>288.178</c:v>
                </c:pt>
                <c:pt idx="470">
                  <c:v>289.178</c:v>
                </c:pt>
                <c:pt idx="471">
                  <c:v>290.178</c:v>
                </c:pt>
                <c:pt idx="472">
                  <c:v>291.178</c:v>
                </c:pt>
                <c:pt idx="473">
                  <c:v>292.178</c:v>
                </c:pt>
                <c:pt idx="474">
                  <c:v>293.178</c:v>
                </c:pt>
                <c:pt idx="475">
                  <c:v>294.178</c:v>
                </c:pt>
                <c:pt idx="476">
                  <c:v>295.178</c:v>
                </c:pt>
                <c:pt idx="477">
                  <c:v>296.178</c:v>
                </c:pt>
                <c:pt idx="478">
                  <c:v>297.178</c:v>
                </c:pt>
                <c:pt idx="479">
                  <c:v>298.178</c:v>
                </c:pt>
                <c:pt idx="480">
                  <c:v>299.178</c:v>
                </c:pt>
                <c:pt idx="481">
                  <c:v>300.178</c:v>
                </c:pt>
                <c:pt idx="482">
                  <c:v>301.178</c:v>
                </c:pt>
                <c:pt idx="483">
                  <c:v>302.178</c:v>
                </c:pt>
                <c:pt idx="484">
                  <c:v>303.178</c:v>
                </c:pt>
                <c:pt idx="485">
                  <c:v>304.178</c:v>
                </c:pt>
                <c:pt idx="486">
                  <c:v>305.178</c:v>
                </c:pt>
                <c:pt idx="487">
                  <c:v>306.178</c:v>
                </c:pt>
                <c:pt idx="488">
                  <c:v>307.17800000000005</c:v>
                </c:pt>
                <c:pt idx="489">
                  <c:v>308.178</c:v>
                </c:pt>
                <c:pt idx="490">
                  <c:v>309.178</c:v>
                </c:pt>
                <c:pt idx="491">
                  <c:v>310.178</c:v>
                </c:pt>
                <c:pt idx="492">
                  <c:v>311.178</c:v>
                </c:pt>
                <c:pt idx="493">
                  <c:v>312.178</c:v>
                </c:pt>
                <c:pt idx="494">
                  <c:v>313.178</c:v>
                </c:pt>
                <c:pt idx="495">
                  <c:v>314.178</c:v>
                </c:pt>
                <c:pt idx="496">
                  <c:v>315.178</c:v>
                </c:pt>
                <c:pt idx="497">
                  <c:v>316.17699999999996</c:v>
                </c:pt>
                <c:pt idx="498">
                  <c:v>317.17700000000002</c:v>
                </c:pt>
                <c:pt idx="499">
                  <c:v>318.17699999999996</c:v>
                </c:pt>
                <c:pt idx="500">
                  <c:v>319.17700000000002</c:v>
                </c:pt>
                <c:pt idx="501">
                  <c:v>320.17700000000002</c:v>
                </c:pt>
                <c:pt idx="502">
                  <c:v>321.17699999999996</c:v>
                </c:pt>
                <c:pt idx="503">
                  <c:v>322.17700000000002</c:v>
                </c:pt>
                <c:pt idx="504">
                  <c:v>323.17699999999996</c:v>
                </c:pt>
                <c:pt idx="505">
                  <c:v>324.17700000000002</c:v>
                </c:pt>
                <c:pt idx="506">
                  <c:v>325.17699999999996</c:v>
                </c:pt>
                <c:pt idx="507">
                  <c:v>326.17700000000002</c:v>
                </c:pt>
                <c:pt idx="508">
                  <c:v>327.17700000000002</c:v>
                </c:pt>
                <c:pt idx="509">
                  <c:v>328.17699999999996</c:v>
                </c:pt>
                <c:pt idx="510">
                  <c:v>329.17700000000002</c:v>
                </c:pt>
                <c:pt idx="511">
                  <c:v>330.17699999999996</c:v>
                </c:pt>
                <c:pt idx="512">
                  <c:v>331.17700000000002</c:v>
                </c:pt>
                <c:pt idx="513">
                  <c:v>332.17700000000002</c:v>
                </c:pt>
                <c:pt idx="514">
                  <c:v>333.17700000000002</c:v>
                </c:pt>
                <c:pt idx="515">
                  <c:v>334.17700000000002</c:v>
                </c:pt>
                <c:pt idx="516">
                  <c:v>335.17699999999996</c:v>
                </c:pt>
                <c:pt idx="517">
                  <c:v>336.17700000000002</c:v>
                </c:pt>
                <c:pt idx="518">
                  <c:v>337.17699999999996</c:v>
                </c:pt>
                <c:pt idx="519">
                  <c:v>338.17700000000002</c:v>
                </c:pt>
                <c:pt idx="520">
                  <c:v>339.17700000000002</c:v>
                </c:pt>
                <c:pt idx="521">
                  <c:v>340.17699999999996</c:v>
                </c:pt>
                <c:pt idx="522">
                  <c:v>341.17700000000002</c:v>
                </c:pt>
                <c:pt idx="523">
                  <c:v>342.17699999999996</c:v>
                </c:pt>
                <c:pt idx="524">
                  <c:v>343.17700000000002</c:v>
                </c:pt>
                <c:pt idx="525">
                  <c:v>344.17700000000002</c:v>
                </c:pt>
                <c:pt idx="526">
                  <c:v>345.17700000000002</c:v>
                </c:pt>
                <c:pt idx="527">
                  <c:v>346.17700000000002</c:v>
                </c:pt>
                <c:pt idx="528">
                  <c:v>347.17699999999996</c:v>
                </c:pt>
                <c:pt idx="529">
                  <c:v>348.17700000000002</c:v>
                </c:pt>
                <c:pt idx="530">
                  <c:v>349.17699999999996</c:v>
                </c:pt>
                <c:pt idx="531">
                  <c:v>350.17700000000002</c:v>
                </c:pt>
                <c:pt idx="532">
                  <c:v>351.17700000000002</c:v>
                </c:pt>
                <c:pt idx="533">
                  <c:v>352.17699999999996</c:v>
                </c:pt>
                <c:pt idx="534">
                  <c:v>353.17700000000002</c:v>
                </c:pt>
                <c:pt idx="535">
                  <c:v>354.17699999999996</c:v>
                </c:pt>
                <c:pt idx="536">
                  <c:v>355.17700000000002</c:v>
                </c:pt>
                <c:pt idx="537">
                  <c:v>356.17699999999996</c:v>
                </c:pt>
                <c:pt idx="538">
                  <c:v>357.17700000000002</c:v>
                </c:pt>
                <c:pt idx="539">
                  <c:v>358.17700000000002</c:v>
                </c:pt>
                <c:pt idx="540">
                  <c:v>359.17699999999996</c:v>
                </c:pt>
                <c:pt idx="541">
                  <c:v>360.17700000000002</c:v>
                </c:pt>
                <c:pt idx="542">
                  <c:v>361.17699999999996</c:v>
                </c:pt>
                <c:pt idx="543">
                  <c:v>362.17700000000002</c:v>
                </c:pt>
                <c:pt idx="544">
                  <c:v>363.17700000000002</c:v>
                </c:pt>
                <c:pt idx="545">
                  <c:v>364.17700000000002</c:v>
                </c:pt>
                <c:pt idx="546">
                  <c:v>365.17700000000002</c:v>
                </c:pt>
                <c:pt idx="547">
                  <c:v>366.17699999999996</c:v>
                </c:pt>
                <c:pt idx="548">
                  <c:v>367.17700000000002</c:v>
                </c:pt>
                <c:pt idx="549">
                  <c:v>368.17699999999996</c:v>
                </c:pt>
                <c:pt idx="550">
                  <c:v>369.17700000000002</c:v>
                </c:pt>
                <c:pt idx="551">
                  <c:v>370.17700000000002</c:v>
                </c:pt>
                <c:pt idx="552">
                  <c:v>371.17699999999996</c:v>
                </c:pt>
                <c:pt idx="553">
                  <c:v>372.17700000000002</c:v>
                </c:pt>
                <c:pt idx="554">
                  <c:v>373.17699999999996</c:v>
                </c:pt>
                <c:pt idx="555">
                  <c:v>374.17700000000002</c:v>
                </c:pt>
                <c:pt idx="556">
                  <c:v>375.17700000000002</c:v>
                </c:pt>
                <c:pt idx="557">
                  <c:v>376.17700000000002</c:v>
                </c:pt>
                <c:pt idx="558">
                  <c:v>377.17700000000002</c:v>
                </c:pt>
                <c:pt idx="559">
                  <c:v>378.17699999999996</c:v>
                </c:pt>
                <c:pt idx="560">
                  <c:v>379.17700000000002</c:v>
                </c:pt>
                <c:pt idx="561">
                  <c:v>380.17699999999996</c:v>
                </c:pt>
                <c:pt idx="562">
                  <c:v>381.17700000000002</c:v>
                </c:pt>
                <c:pt idx="563">
                  <c:v>382.17700000000002</c:v>
                </c:pt>
                <c:pt idx="564">
                  <c:v>383.17699999999996</c:v>
                </c:pt>
                <c:pt idx="565">
                  <c:v>384.17700000000002</c:v>
                </c:pt>
                <c:pt idx="566">
                  <c:v>385.17699999999996</c:v>
                </c:pt>
                <c:pt idx="567">
                  <c:v>386.17700000000002</c:v>
                </c:pt>
                <c:pt idx="568">
                  <c:v>387.17699999999996</c:v>
                </c:pt>
                <c:pt idx="569">
                  <c:v>388.17700000000002</c:v>
                </c:pt>
                <c:pt idx="570">
                  <c:v>389.17700000000002</c:v>
                </c:pt>
                <c:pt idx="571">
                  <c:v>390.17699999999996</c:v>
                </c:pt>
                <c:pt idx="572">
                  <c:v>391.17700000000002</c:v>
                </c:pt>
                <c:pt idx="573">
                  <c:v>392.17699999999996</c:v>
                </c:pt>
                <c:pt idx="574">
                  <c:v>393.17700000000002</c:v>
                </c:pt>
                <c:pt idx="575">
                  <c:v>394.17700000000002</c:v>
                </c:pt>
                <c:pt idx="576">
                  <c:v>395.17699999999996</c:v>
                </c:pt>
                <c:pt idx="577">
                  <c:v>396.17700000000002</c:v>
                </c:pt>
                <c:pt idx="578">
                  <c:v>397.17699999999996</c:v>
                </c:pt>
                <c:pt idx="579">
                  <c:v>398.17700000000002</c:v>
                </c:pt>
                <c:pt idx="580">
                  <c:v>399.17699999999996</c:v>
                </c:pt>
                <c:pt idx="581">
                  <c:v>400.17700000000002</c:v>
                </c:pt>
                <c:pt idx="582">
                  <c:v>401.17700000000002</c:v>
                </c:pt>
                <c:pt idx="583">
                  <c:v>402.17699999999996</c:v>
                </c:pt>
                <c:pt idx="584">
                  <c:v>403.17700000000002</c:v>
                </c:pt>
                <c:pt idx="585">
                  <c:v>404.17699999999996</c:v>
                </c:pt>
                <c:pt idx="586">
                  <c:v>405.17700000000002</c:v>
                </c:pt>
                <c:pt idx="587">
                  <c:v>406.17700000000002</c:v>
                </c:pt>
                <c:pt idx="588">
                  <c:v>407.17700000000002</c:v>
                </c:pt>
                <c:pt idx="589">
                  <c:v>408.17700000000002</c:v>
                </c:pt>
                <c:pt idx="590">
                  <c:v>409.17699999999996</c:v>
                </c:pt>
                <c:pt idx="591">
                  <c:v>410.17700000000002</c:v>
                </c:pt>
                <c:pt idx="592">
                  <c:v>411.17599999999999</c:v>
                </c:pt>
                <c:pt idx="593">
                  <c:v>412.17600000000004</c:v>
                </c:pt>
                <c:pt idx="594">
                  <c:v>413.17599999999999</c:v>
                </c:pt>
                <c:pt idx="595">
                  <c:v>414.17599999999999</c:v>
                </c:pt>
                <c:pt idx="596">
                  <c:v>415.17599999999999</c:v>
                </c:pt>
                <c:pt idx="597">
                  <c:v>416.17599999999999</c:v>
                </c:pt>
                <c:pt idx="598">
                  <c:v>417.17599999999999</c:v>
                </c:pt>
                <c:pt idx="599">
                  <c:v>418.17599999999999</c:v>
                </c:pt>
                <c:pt idx="600">
                  <c:v>419.17600000000004</c:v>
                </c:pt>
                <c:pt idx="601">
                  <c:v>420.17599999999999</c:v>
                </c:pt>
                <c:pt idx="602">
                  <c:v>421.17599999999999</c:v>
                </c:pt>
                <c:pt idx="603">
                  <c:v>422.17599999999999</c:v>
                </c:pt>
                <c:pt idx="604">
                  <c:v>423.17599999999999</c:v>
                </c:pt>
                <c:pt idx="605">
                  <c:v>424.17600000000004</c:v>
                </c:pt>
                <c:pt idx="606">
                  <c:v>425.17599999999999</c:v>
                </c:pt>
                <c:pt idx="607">
                  <c:v>426.17600000000004</c:v>
                </c:pt>
                <c:pt idx="608">
                  <c:v>427.17599999999999</c:v>
                </c:pt>
                <c:pt idx="609">
                  <c:v>428.17599999999999</c:v>
                </c:pt>
                <c:pt idx="610">
                  <c:v>429.17599999999999</c:v>
                </c:pt>
                <c:pt idx="611">
                  <c:v>430.17599999999999</c:v>
                </c:pt>
                <c:pt idx="612">
                  <c:v>431.17600000000004</c:v>
                </c:pt>
                <c:pt idx="613">
                  <c:v>432.17599999999999</c:v>
                </c:pt>
                <c:pt idx="614">
                  <c:v>433.17599999999999</c:v>
                </c:pt>
                <c:pt idx="615">
                  <c:v>434.17599999999999</c:v>
                </c:pt>
                <c:pt idx="616">
                  <c:v>435.17599999999999</c:v>
                </c:pt>
                <c:pt idx="617">
                  <c:v>436.17599999999999</c:v>
                </c:pt>
                <c:pt idx="618">
                  <c:v>437.17599999999999</c:v>
                </c:pt>
                <c:pt idx="619">
                  <c:v>438.17600000000004</c:v>
                </c:pt>
                <c:pt idx="620">
                  <c:v>439.17599999999999</c:v>
                </c:pt>
                <c:pt idx="621">
                  <c:v>440.17599999999999</c:v>
                </c:pt>
                <c:pt idx="622">
                  <c:v>441.17599999999999</c:v>
                </c:pt>
                <c:pt idx="623">
                  <c:v>442.17599999999999</c:v>
                </c:pt>
                <c:pt idx="624">
                  <c:v>443.17600000000004</c:v>
                </c:pt>
                <c:pt idx="625">
                  <c:v>444.17599999999999</c:v>
                </c:pt>
                <c:pt idx="626">
                  <c:v>445.17599999999999</c:v>
                </c:pt>
                <c:pt idx="627">
                  <c:v>446.17599999999999</c:v>
                </c:pt>
                <c:pt idx="628">
                  <c:v>447.17599999999999</c:v>
                </c:pt>
                <c:pt idx="629">
                  <c:v>448.17599999999999</c:v>
                </c:pt>
                <c:pt idx="630">
                  <c:v>449.17599999999999</c:v>
                </c:pt>
                <c:pt idx="631">
                  <c:v>450.17600000000004</c:v>
                </c:pt>
                <c:pt idx="632">
                  <c:v>451.17599999999999</c:v>
                </c:pt>
                <c:pt idx="633">
                  <c:v>452.17599999999999</c:v>
                </c:pt>
                <c:pt idx="634">
                  <c:v>453.17599999999999</c:v>
                </c:pt>
                <c:pt idx="635">
                  <c:v>454.17599999999999</c:v>
                </c:pt>
                <c:pt idx="636">
                  <c:v>455.17600000000004</c:v>
                </c:pt>
                <c:pt idx="637">
                  <c:v>456.17599999999999</c:v>
                </c:pt>
                <c:pt idx="638">
                  <c:v>457.17600000000004</c:v>
                </c:pt>
                <c:pt idx="639">
                  <c:v>458.17599999999999</c:v>
                </c:pt>
                <c:pt idx="640">
                  <c:v>459.17599999999999</c:v>
                </c:pt>
                <c:pt idx="641">
                  <c:v>460.17599999999999</c:v>
                </c:pt>
                <c:pt idx="642">
                  <c:v>461.17599999999999</c:v>
                </c:pt>
                <c:pt idx="643">
                  <c:v>462.17600000000004</c:v>
                </c:pt>
                <c:pt idx="644">
                  <c:v>463.17599999999999</c:v>
                </c:pt>
                <c:pt idx="645">
                  <c:v>464.17599999999999</c:v>
                </c:pt>
                <c:pt idx="646">
                  <c:v>465.17599999999999</c:v>
                </c:pt>
                <c:pt idx="647">
                  <c:v>466.17599999999999</c:v>
                </c:pt>
                <c:pt idx="648">
                  <c:v>467.17599999999999</c:v>
                </c:pt>
                <c:pt idx="649">
                  <c:v>468.17599999999999</c:v>
                </c:pt>
                <c:pt idx="650">
                  <c:v>469.17600000000004</c:v>
                </c:pt>
                <c:pt idx="651">
                  <c:v>470.17599999999999</c:v>
                </c:pt>
                <c:pt idx="652">
                  <c:v>471.17599999999999</c:v>
                </c:pt>
                <c:pt idx="653">
                  <c:v>472.17599999999999</c:v>
                </c:pt>
                <c:pt idx="654">
                  <c:v>473.17599999999999</c:v>
                </c:pt>
                <c:pt idx="655">
                  <c:v>474.17600000000004</c:v>
                </c:pt>
                <c:pt idx="656">
                  <c:v>475.17599999999999</c:v>
                </c:pt>
                <c:pt idx="657">
                  <c:v>476.17599999999999</c:v>
                </c:pt>
                <c:pt idx="658">
                  <c:v>477.17600000000004</c:v>
                </c:pt>
                <c:pt idx="659">
                  <c:v>478.17599999999999</c:v>
                </c:pt>
                <c:pt idx="660">
                  <c:v>479.17599999999999</c:v>
                </c:pt>
                <c:pt idx="661">
                  <c:v>480.17600000000004</c:v>
                </c:pt>
                <c:pt idx="662">
                  <c:v>481.17600000000004</c:v>
                </c:pt>
                <c:pt idx="663">
                  <c:v>482.17599999999999</c:v>
                </c:pt>
                <c:pt idx="664">
                  <c:v>483.17599999999993</c:v>
                </c:pt>
                <c:pt idx="665">
                  <c:v>484.17600000000004</c:v>
                </c:pt>
                <c:pt idx="666">
                  <c:v>485.17599999999999</c:v>
                </c:pt>
                <c:pt idx="667">
                  <c:v>486.17599999999999</c:v>
                </c:pt>
                <c:pt idx="668">
                  <c:v>487.17600000000004</c:v>
                </c:pt>
                <c:pt idx="669">
                  <c:v>488.17600000000004</c:v>
                </c:pt>
                <c:pt idx="670">
                  <c:v>489.17599999999999</c:v>
                </c:pt>
                <c:pt idx="671">
                  <c:v>490.17599999999993</c:v>
                </c:pt>
                <c:pt idx="672">
                  <c:v>491.17600000000004</c:v>
                </c:pt>
                <c:pt idx="673">
                  <c:v>492.17599999999999</c:v>
                </c:pt>
                <c:pt idx="674">
                  <c:v>493.17599999999999</c:v>
                </c:pt>
                <c:pt idx="675">
                  <c:v>494.17600000000004</c:v>
                </c:pt>
                <c:pt idx="676">
                  <c:v>495.17599999999999</c:v>
                </c:pt>
                <c:pt idx="677">
                  <c:v>496.17599999999999</c:v>
                </c:pt>
                <c:pt idx="678">
                  <c:v>497.17599999999993</c:v>
                </c:pt>
                <c:pt idx="679">
                  <c:v>498.17600000000004</c:v>
                </c:pt>
                <c:pt idx="680">
                  <c:v>499.17599999999999</c:v>
                </c:pt>
                <c:pt idx="681">
                  <c:v>500.17599999999999</c:v>
                </c:pt>
                <c:pt idx="682">
                  <c:v>501.17600000000004</c:v>
                </c:pt>
                <c:pt idx="683">
                  <c:v>502.17599999999999</c:v>
                </c:pt>
                <c:pt idx="684">
                  <c:v>503.17599999999999</c:v>
                </c:pt>
                <c:pt idx="685">
                  <c:v>504.17599999999993</c:v>
                </c:pt>
                <c:pt idx="686">
                  <c:v>505.17600000000004</c:v>
                </c:pt>
                <c:pt idx="687">
                  <c:v>506.17599999999999</c:v>
                </c:pt>
                <c:pt idx="688">
                  <c:v>507.17599999999999</c:v>
                </c:pt>
                <c:pt idx="689">
                  <c:v>508.17500000000001</c:v>
                </c:pt>
                <c:pt idx="690">
                  <c:v>509.17499999999995</c:v>
                </c:pt>
                <c:pt idx="691">
                  <c:v>510.17499999999995</c:v>
                </c:pt>
                <c:pt idx="692">
                  <c:v>511.17500000000001</c:v>
                </c:pt>
                <c:pt idx="693">
                  <c:v>512.17499999999995</c:v>
                </c:pt>
                <c:pt idx="694">
                  <c:v>513.17499999999995</c:v>
                </c:pt>
                <c:pt idx="695">
                  <c:v>514.17500000000007</c:v>
                </c:pt>
                <c:pt idx="696">
                  <c:v>515.17499999999995</c:v>
                </c:pt>
                <c:pt idx="697">
                  <c:v>516.17499999999995</c:v>
                </c:pt>
                <c:pt idx="698">
                  <c:v>517.17500000000007</c:v>
                </c:pt>
                <c:pt idx="699">
                  <c:v>518.17500000000007</c:v>
                </c:pt>
                <c:pt idx="700">
                  <c:v>519.17499999999995</c:v>
                </c:pt>
                <c:pt idx="701">
                  <c:v>520.17499999999995</c:v>
                </c:pt>
                <c:pt idx="702">
                  <c:v>521.17500000000007</c:v>
                </c:pt>
                <c:pt idx="703">
                  <c:v>522.17499999999995</c:v>
                </c:pt>
                <c:pt idx="704">
                  <c:v>523.17499999999995</c:v>
                </c:pt>
                <c:pt idx="705">
                  <c:v>524.17500000000007</c:v>
                </c:pt>
                <c:pt idx="706">
                  <c:v>525.17500000000007</c:v>
                </c:pt>
                <c:pt idx="707">
                  <c:v>526.17499999999995</c:v>
                </c:pt>
                <c:pt idx="708">
                  <c:v>527.17499999999995</c:v>
                </c:pt>
                <c:pt idx="709">
                  <c:v>528.17500000000007</c:v>
                </c:pt>
                <c:pt idx="710">
                  <c:v>529.17499999999995</c:v>
                </c:pt>
                <c:pt idx="711">
                  <c:v>530.17499999999995</c:v>
                </c:pt>
                <c:pt idx="712">
                  <c:v>531.17500000000007</c:v>
                </c:pt>
                <c:pt idx="713">
                  <c:v>532.17500000000007</c:v>
                </c:pt>
                <c:pt idx="714">
                  <c:v>533.17499999999995</c:v>
                </c:pt>
                <c:pt idx="715">
                  <c:v>534.17499999999995</c:v>
                </c:pt>
                <c:pt idx="716">
                  <c:v>535.17500000000007</c:v>
                </c:pt>
                <c:pt idx="717">
                  <c:v>536.17499999999995</c:v>
                </c:pt>
                <c:pt idx="718">
                  <c:v>537.17499999999995</c:v>
                </c:pt>
                <c:pt idx="719">
                  <c:v>538.17500000000007</c:v>
                </c:pt>
                <c:pt idx="720">
                  <c:v>539.17499999999995</c:v>
                </c:pt>
                <c:pt idx="721">
                  <c:v>540.17499999999995</c:v>
                </c:pt>
                <c:pt idx="722">
                  <c:v>541.17499999999995</c:v>
                </c:pt>
                <c:pt idx="723">
                  <c:v>542.17500000000007</c:v>
                </c:pt>
                <c:pt idx="724">
                  <c:v>543.17499999999995</c:v>
                </c:pt>
                <c:pt idx="725">
                  <c:v>544.17499999999995</c:v>
                </c:pt>
                <c:pt idx="726">
                  <c:v>545.17500000000007</c:v>
                </c:pt>
                <c:pt idx="727">
                  <c:v>546.17499999999995</c:v>
                </c:pt>
                <c:pt idx="728">
                  <c:v>547.17499999999995</c:v>
                </c:pt>
                <c:pt idx="729">
                  <c:v>548.17500000000007</c:v>
                </c:pt>
                <c:pt idx="730">
                  <c:v>549.17500000000007</c:v>
                </c:pt>
                <c:pt idx="731">
                  <c:v>550.17499999999995</c:v>
                </c:pt>
                <c:pt idx="732">
                  <c:v>551.17499999999995</c:v>
                </c:pt>
                <c:pt idx="733">
                  <c:v>552.17500000000007</c:v>
                </c:pt>
                <c:pt idx="734">
                  <c:v>553.17499999999995</c:v>
                </c:pt>
                <c:pt idx="735">
                  <c:v>554.17499999999995</c:v>
                </c:pt>
                <c:pt idx="736">
                  <c:v>555.17500000000007</c:v>
                </c:pt>
                <c:pt idx="737">
                  <c:v>556.17500000000007</c:v>
                </c:pt>
                <c:pt idx="738">
                  <c:v>557.17499999999995</c:v>
                </c:pt>
                <c:pt idx="739">
                  <c:v>558.17499999999995</c:v>
                </c:pt>
                <c:pt idx="740">
                  <c:v>559.17500000000007</c:v>
                </c:pt>
                <c:pt idx="741">
                  <c:v>560.17499999999995</c:v>
                </c:pt>
                <c:pt idx="742">
                  <c:v>561.17499999999995</c:v>
                </c:pt>
                <c:pt idx="743">
                  <c:v>562.17500000000007</c:v>
                </c:pt>
                <c:pt idx="744">
                  <c:v>563.17500000000007</c:v>
                </c:pt>
                <c:pt idx="745">
                  <c:v>564.17499999999995</c:v>
                </c:pt>
                <c:pt idx="746">
                  <c:v>565.17499999999995</c:v>
                </c:pt>
                <c:pt idx="747">
                  <c:v>566.17500000000007</c:v>
                </c:pt>
                <c:pt idx="748">
                  <c:v>567.17499999999995</c:v>
                </c:pt>
                <c:pt idx="749">
                  <c:v>568.17499999999995</c:v>
                </c:pt>
                <c:pt idx="750">
                  <c:v>569.17500000000007</c:v>
                </c:pt>
                <c:pt idx="751">
                  <c:v>570.17499999999995</c:v>
                </c:pt>
                <c:pt idx="752">
                  <c:v>571.17499999999995</c:v>
                </c:pt>
                <c:pt idx="753">
                  <c:v>572.17500000000007</c:v>
                </c:pt>
                <c:pt idx="754">
                  <c:v>573.17500000000007</c:v>
                </c:pt>
                <c:pt idx="755">
                  <c:v>574.17499999999995</c:v>
                </c:pt>
                <c:pt idx="756">
                  <c:v>575.17499999999995</c:v>
                </c:pt>
                <c:pt idx="757">
                  <c:v>576.17500000000007</c:v>
                </c:pt>
                <c:pt idx="758">
                  <c:v>577.17499999999995</c:v>
                </c:pt>
                <c:pt idx="759">
                  <c:v>578.17499999999995</c:v>
                </c:pt>
                <c:pt idx="760">
                  <c:v>579.17500000000007</c:v>
                </c:pt>
                <c:pt idx="761">
                  <c:v>580.17500000000007</c:v>
                </c:pt>
                <c:pt idx="762">
                  <c:v>581.17499999999995</c:v>
                </c:pt>
                <c:pt idx="763">
                  <c:v>582.17499999999995</c:v>
                </c:pt>
                <c:pt idx="764">
                  <c:v>583.17500000000007</c:v>
                </c:pt>
                <c:pt idx="765">
                  <c:v>584.17499999999995</c:v>
                </c:pt>
                <c:pt idx="766">
                  <c:v>585.17499999999995</c:v>
                </c:pt>
                <c:pt idx="767">
                  <c:v>586.17500000000007</c:v>
                </c:pt>
                <c:pt idx="768">
                  <c:v>587.17500000000007</c:v>
                </c:pt>
                <c:pt idx="769">
                  <c:v>588.17499999999995</c:v>
                </c:pt>
                <c:pt idx="770">
                  <c:v>589.17499999999995</c:v>
                </c:pt>
                <c:pt idx="771">
                  <c:v>590.17500000000007</c:v>
                </c:pt>
                <c:pt idx="772">
                  <c:v>591.17499999999995</c:v>
                </c:pt>
                <c:pt idx="773">
                  <c:v>592.17499999999995</c:v>
                </c:pt>
                <c:pt idx="774">
                  <c:v>593.17500000000007</c:v>
                </c:pt>
                <c:pt idx="775">
                  <c:v>594.17500000000007</c:v>
                </c:pt>
                <c:pt idx="776">
                  <c:v>595.17499999999995</c:v>
                </c:pt>
                <c:pt idx="777">
                  <c:v>596.17499999999995</c:v>
                </c:pt>
                <c:pt idx="778">
                  <c:v>597.17500000000007</c:v>
                </c:pt>
                <c:pt idx="779">
                  <c:v>598.17499999999995</c:v>
                </c:pt>
                <c:pt idx="780">
                  <c:v>599.17499999999995</c:v>
                </c:pt>
                <c:pt idx="781">
                  <c:v>600.17500000000007</c:v>
                </c:pt>
                <c:pt idx="782">
                  <c:v>601.17499999999995</c:v>
                </c:pt>
                <c:pt idx="783">
                  <c:v>602.17399999999998</c:v>
                </c:pt>
                <c:pt idx="784">
                  <c:v>603.17399999999998</c:v>
                </c:pt>
                <c:pt idx="785">
                  <c:v>604.17399999999998</c:v>
                </c:pt>
                <c:pt idx="786">
                  <c:v>605.17399999999998</c:v>
                </c:pt>
                <c:pt idx="787">
                  <c:v>606.17400000000009</c:v>
                </c:pt>
                <c:pt idx="788">
                  <c:v>607.17399999999998</c:v>
                </c:pt>
                <c:pt idx="789">
                  <c:v>608.17399999999998</c:v>
                </c:pt>
                <c:pt idx="790">
                  <c:v>609.17400000000009</c:v>
                </c:pt>
                <c:pt idx="791">
                  <c:v>610.17399999999998</c:v>
                </c:pt>
                <c:pt idx="792">
                  <c:v>611.17399999999998</c:v>
                </c:pt>
                <c:pt idx="793">
                  <c:v>612.17399999999998</c:v>
                </c:pt>
                <c:pt idx="794">
                  <c:v>613.17400000000009</c:v>
                </c:pt>
                <c:pt idx="795">
                  <c:v>614.17399999999998</c:v>
                </c:pt>
                <c:pt idx="796">
                  <c:v>615.17399999999998</c:v>
                </c:pt>
                <c:pt idx="797">
                  <c:v>616.17400000000009</c:v>
                </c:pt>
                <c:pt idx="798">
                  <c:v>617.17399999999998</c:v>
                </c:pt>
                <c:pt idx="799">
                  <c:v>618.17399999999998</c:v>
                </c:pt>
                <c:pt idx="800">
                  <c:v>619.17399999999998</c:v>
                </c:pt>
                <c:pt idx="801">
                  <c:v>620.17399999999998</c:v>
                </c:pt>
                <c:pt idx="802">
                  <c:v>621.17399999999998</c:v>
                </c:pt>
                <c:pt idx="803">
                  <c:v>622.17399999999998</c:v>
                </c:pt>
                <c:pt idx="804">
                  <c:v>623.17400000000009</c:v>
                </c:pt>
                <c:pt idx="805">
                  <c:v>624.17399999999998</c:v>
                </c:pt>
                <c:pt idx="806">
                  <c:v>625.17399999999998</c:v>
                </c:pt>
                <c:pt idx="807">
                  <c:v>626.17399999999998</c:v>
                </c:pt>
                <c:pt idx="808">
                  <c:v>627.17399999999998</c:v>
                </c:pt>
                <c:pt idx="809">
                  <c:v>628.17399999999998</c:v>
                </c:pt>
                <c:pt idx="810">
                  <c:v>629.17399999999998</c:v>
                </c:pt>
                <c:pt idx="811">
                  <c:v>630.17400000000009</c:v>
                </c:pt>
                <c:pt idx="812">
                  <c:v>631.17399999999998</c:v>
                </c:pt>
                <c:pt idx="813">
                  <c:v>632.17399999999998</c:v>
                </c:pt>
                <c:pt idx="814">
                  <c:v>633.17399999999998</c:v>
                </c:pt>
                <c:pt idx="815">
                  <c:v>634.17399999999998</c:v>
                </c:pt>
                <c:pt idx="816">
                  <c:v>635.17399999999998</c:v>
                </c:pt>
                <c:pt idx="817">
                  <c:v>636.17399999999998</c:v>
                </c:pt>
                <c:pt idx="818">
                  <c:v>637.17400000000009</c:v>
                </c:pt>
                <c:pt idx="819">
                  <c:v>638.17399999999998</c:v>
                </c:pt>
                <c:pt idx="820">
                  <c:v>639.17399999999998</c:v>
                </c:pt>
                <c:pt idx="821">
                  <c:v>640.17400000000009</c:v>
                </c:pt>
                <c:pt idx="822">
                  <c:v>641.17399999999998</c:v>
                </c:pt>
                <c:pt idx="823">
                  <c:v>642.17399999999998</c:v>
                </c:pt>
                <c:pt idx="824">
                  <c:v>643.17399999999998</c:v>
                </c:pt>
                <c:pt idx="825">
                  <c:v>644.17399999999998</c:v>
                </c:pt>
                <c:pt idx="826">
                  <c:v>645.17399999999998</c:v>
                </c:pt>
                <c:pt idx="827">
                  <c:v>646.17399999999998</c:v>
                </c:pt>
                <c:pt idx="828">
                  <c:v>647.17400000000009</c:v>
                </c:pt>
                <c:pt idx="829">
                  <c:v>648.17399999999998</c:v>
                </c:pt>
                <c:pt idx="830">
                  <c:v>649.17399999999998</c:v>
                </c:pt>
                <c:pt idx="831">
                  <c:v>650.17399999999998</c:v>
                </c:pt>
                <c:pt idx="832">
                  <c:v>651.17399999999998</c:v>
                </c:pt>
                <c:pt idx="833">
                  <c:v>652.17399999999998</c:v>
                </c:pt>
                <c:pt idx="834">
                  <c:v>653.17399999999998</c:v>
                </c:pt>
                <c:pt idx="835">
                  <c:v>654.17400000000009</c:v>
                </c:pt>
                <c:pt idx="836">
                  <c:v>655.17399999999998</c:v>
                </c:pt>
                <c:pt idx="837">
                  <c:v>656.17399999999998</c:v>
                </c:pt>
                <c:pt idx="838">
                  <c:v>657.17399999999998</c:v>
                </c:pt>
                <c:pt idx="839">
                  <c:v>658.17399999999998</c:v>
                </c:pt>
                <c:pt idx="840">
                  <c:v>659.17399999999998</c:v>
                </c:pt>
                <c:pt idx="841">
                  <c:v>660.17399999999998</c:v>
                </c:pt>
                <c:pt idx="842">
                  <c:v>661.17400000000009</c:v>
                </c:pt>
                <c:pt idx="843">
                  <c:v>662.17399999999998</c:v>
                </c:pt>
                <c:pt idx="844">
                  <c:v>663.17399999999998</c:v>
                </c:pt>
                <c:pt idx="845">
                  <c:v>664.17399999999998</c:v>
                </c:pt>
                <c:pt idx="846">
                  <c:v>665.17399999999998</c:v>
                </c:pt>
                <c:pt idx="847">
                  <c:v>666.17399999999998</c:v>
                </c:pt>
                <c:pt idx="848">
                  <c:v>667.17399999999998</c:v>
                </c:pt>
                <c:pt idx="849">
                  <c:v>668.17400000000009</c:v>
                </c:pt>
                <c:pt idx="850">
                  <c:v>669.17399999999998</c:v>
                </c:pt>
                <c:pt idx="851">
                  <c:v>670.17399999999998</c:v>
                </c:pt>
                <c:pt idx="852">
                  <c:v>671.17400000000009</c:v>
                </c:pt>
                <c:pt idx="853">
                  <c:v>672.17399999999998</c:v>
                </c:pt>
                <c:pt idx="854">
                  <c:v>673.17399999999998</c:v>
                </c:pt>
                <c:pt idx="855">
                  <c:v>674.17399999999998</c:v>
                </c:pt>
                <c:pt idx="856">
                  <c:v>675.17399999999998</c:v>
                </c:pt>
                <c:pt idx="857">
                  <c:v>676.17399999999998</c:v>
                </c:pt>
                <c:pt idx="858">
                  <c:v>677.17399999999998</c:v>
                </c:pt>
                <c:pt idx="859">
                  <c:v>678.17400000000009</c:v>
                </c:pt>
                <c:pt idx="860">
                  <c:v>679.17399999999998</c:v>
                </c:pt>
                <c:pt idx="861">
                  <c:v>680.17399999999998</c:v>
                </c:pt>
                <c:pt idx="862">
                  <c:v>681.17399999999998</c:v>
                </c:pt>
                <c:pt idx="863">
                  <c:v>682.17399999999998</c:v>
                </c:pt>
                <c:pt idx="864">
                  <c:v>683.17399999999998</c:v>
                </c:pt>
                <c:pt idx="865">
                  <c:v>684.17399999999998</c:v>
                </c:pt>
                <c:pt idx="866">
                  <c:v>685.17400000000009</c:v>
                </c:pt>
                <c:pt idx="867">
                  <c:v>686.17399999999998</c:v>
                </c:pt>
                <c:pt idx="868">
                  <c:v>687.17399999999998</c:v>
                </c:pt>
                <c:pt idx="869">
                  <c:v>688.17399999999998</c:v>
                </c:pt>
                <c:pt idx="870">
                  <c:v>689.17399999999998</c:v>
                </c:pt>
                <c:pt idx="871">
                  <c:v>690.17399999999998</c:v>
                </c:pt>
                <c:pt idx="872">
                  <c:v>691.17399999999998</c:v>
                </c:pt>
                <c:pt idx="873">
                  <c:v>692.17400000000009</c:v>
                </c:pt>
                <c:pt idx="874">
                  <c:v>693.17399999999998</c:v>
                </c:pt>
                <c:pt idx="875">
                  <c:v>694.17399999999998</c:v>
                </c:pt>
                <c:pt idx="876">
                  <c:v>695.17399999999998</c:v>
                </c:pt>
                <c:pt idx="877">
                  <c:v>696.17399999999998</c:v>
                </c:pt>
                <c:pt idx="878">
                  <c:v>697.173</c:v>
                </c:pt>
                <c:pt idx="879">
                  <c:v>698.173</c:v>
                </c:pt>
                <c:pt idx="880">
                  <c:v>699.173</c:v>
                </c:pt>
                <c:pt idx="881">
                  <c:v>700.173</c:v>
                </c:pt>
                <c:pt idx="882">
                  <c:v>701.173</c:v>
                </c:pt>
                <c:pt idx="883">
                  <c:v>702.173</c:v>
                </c:pt>
                <c:pt idx="884">
                  <c:v>703.173</c:v>
                </c:pt>
                <c:pt idx="885">
                  <c:v>704.173</c:v>
                </c:pt>
                <c:pt idx="886">
                  <c:v>705.173</c:v>
                </c:pt>
                <c:pt idx="887">
                  <c:v>706.173</c:v>
                </c:pt>
                <c:pt idx="888">
                  <c:v>707.173</c:v>
                </c:pt>
                <c:pt idx="889">
                  <c:v>708.173</c:v>
                </c:pt>
                <c:pt idx="890">
                  <c:v>709.173</c:v>
                </c:pt>
                <c:pt idx="891">
                  <c:v>710.173</c:v>
                </c:pt>
                <c:pt idx="892">
                  <c:v>711.173</c:v>
                </c:pt>
                <c:pt idx="893">
                  <c:v>712.173</c:v>
                </c:pt>
                <c:pt idx="894">
                  <c:v>713.173</c:v>
                </c:pt>
                <c:pt idx="895">
                  <c:v>714.173</c:v>
                </c:pt>
                <c:pt idx="896">
                  <c:v>715.173</c:v>
                </c:pt>
                <c:pt idx="897">
                  <c:v>716.173</c:v>
                </c:pt>
                <c:pt idx="898">
                  <c:v>717.173</c:v>
                </c:pt>
                <c:pt idx="899">
                  <c:v>718.173</c:v>
                </c:pt>
                <c:pt idx="900">
                  <c:v>719.173</c:v>
                </c:pt>
                <c:pt idx="901">
                  <c:v>720.173</c:v>
                </c:pt>
                <c:pt idx="902">
                  <c:v>721.173</c:v>
                </c:pt>
                <c:pt idx="903">
                  <c:v>722.173</c:v>
                </c:pt>
                <c:pt idx="904">
                  <c:v>723.173</c:v>
                </c:pt>
                <c:pt idx="905">
                  <c:v>724.173</c:v>
                </c:pt>
                <c:pt idx="906">
                  <c:v>725.173</c:v>
                </c:pt>
                <c:pt idx="907">
                  <c:v>726.173</c:v>
                </c:pt>
                <c:pt idx="908">
                  <c:v>727.173</c:v>
                </c:pt>
                <c:pt idx="909">
                  <c:v>728.173</c:v>
                </c:pt>
                <c:pt idx="910">
                  <c:v>729.173</c:v>
                </c:pt>
                <c:pt idx="911">
                  <c:v>730.173</c:v>
                </c:pt>
                <c:pt idx="912">
                  <c:v>731.173</c:v>
                </c:pt>
                <c:pt idx="913">
                  <c:v>732.173</c:v>
                </c:pt>
                <c:pt idx="914">
                  <c:v>733.173</c:v>
                </c:pt>
                <c:pt idx="915">
                  <c:v>734.173</c:v>
                </c:pt>
                <c:pt idx="916">
                  <c:v>735.173</c:v>
                </c:pt>
                <c:pt idx="917">
                  <c:v>736.173</c:v>
                </c:pt>
                <c:pt idx="918">
                  <c:v>737.173</c:v>
                </c:pt>
                <c:pt idx="919">
                  <c:v>738.173</c:v>
                </c:pt>
                <c:pt idx="920">
                  <c:v>739.173</c:v>
                </c:pt>
                <c:pt idx="921">
                  <c:v>740.173</c:v>
                </c:pt>
                <c:pt idx="922">
                  <c:v>741.173</c:v>
                </c:pt>
                <c:pt idx="923">
                  <c:v>742.173</c:v>
                </c:pt>
                <c:pt idx="924">
                  <c:v>743.173</c:v>
                </c:pt>
                <c:pt idx="925">
                  <c:v>744.173</c:v>
                </c:pt>
                <c:pt idx="926">
                  <c:v>745.173</c:v>
                </c:pt>
                <c:pt idx="927">
                  <c:v>746.173</c:v>
                </c:pt>
                <c:pt idx="928">
                  <c:v>747.173</c:v>
                </c:pt>
                <c:pt idx="929">
                  <c:v>748.173</c:v>
                </c:pt>
                <c:pt idx="930">
                  <c:v>749.173</c:v>
                </c:pt>
                <c:pt idx="931">
                  <c:v>750.173</c:v>
                </c:pt>
                <c:pt idx="932">
                  <c:v>751.173</c:v>
                </c:pt>
                <c:pt idx="933">
                  <c:v>752.173</c:v>
                </c:pt>
                <c:pt idx="934">
                  <c:v>753.173</c:v>
                </c:pt>
                <c:pt idx="935">
                  <c:v>754.173</c:v>
                </c:pt>
                <c:pt idx="936">
                  <c:v>755.173</c:v>
                </c:pt>
                <c:pt idx="937">
                  <c:v>756.173</c:v>
                </c:pt>
                <c:pt idx="938">
                  <c:v>757.173</c:v>
                </c:pt>
                <c:pt idx="939">
                  <c:v>758.173</c:v>
                </c:pt>
                <c:pt idx="940">
                  <c:v>759.173</c:v>
                </c:pt>
                <c:pt idx="941">
                  <c:v>760.173</c:v>
                </c:pt>
                <c:pt idx="942">
                  <c:v>761.173</c:v>
                </c:pt>
                <c:pt idx="943">
                  <c:v>762.173</c:v>
                </c:pt>
                <c:pt idx="944">
                  <c:v>763.173</c:v>
                </c:pt>
                <c:pt idx="945">
                  <c:v>764.173</c:v>
                </c:pt>
                <c:pt idx="946">
                  <c:v>765.173</c:v>
                </c:pt>
                <c:pt idx="947">
                  <c:v>766.173</c:v>
                </c:pt>
                <c:pt idx="948">
                  <c:v>767.173</c:v>
                </c:pt>
                <c:pt idx="949">
                  <c:v>768.173</c:v>
                </c:pt>
                <c:pt idx="950">
                  <c:v>769.173</c:v>
                </c:pt>
                <c:pt idx="951">
                  <c:v>770.173</c:v>
                </c:pt>
                <c:pt idx="952">
                  <c:v>771.173</c:v>
                </c:pt>
                <c:pt idx="953">
                  <c:v>772.173</c:v>
                </c:pt>
                <c:pt idx="954">
                  <c:v>773.173</c:v>
                </c:pt>
                <c:pt idx="955">
                  <c:v>774.173</c:v>
                </c:pt>
                <c:pt idx="956">
                  <c:v>775.173</c:v>
                </c:pt>
                <c:pt idx="957">
                  <c:v>776.173</c:v>
                </c:pt>
                <c:pt idx="958">
                  <c:v>777.173</c:v>
                </c:pt>
                <c:pt idx="959">
                  <c:v>778.173</c:v>
                </c:pt>
                <c:pt idx="960">
                  <c:v>779.173</c:v>
                </c:pt>
                <c:pt idx="961">
                  <c:v>780.173</c:v>
                </c:pt>
                <c:pt idx="962">
                  <c:v>781.173</c:v>
                </c:pt>
                <c:pt idx="963">
                  <c:v>782.173</c:v>
                </c:pt>
                <c:pt idx="964">
                  <c:v>783.173</c:v>
                </c:pt>
                <c:pt idx="965">
                  <c:v>784.173</c:v>
                </c:pt>
                <c:pt idx="966">
                  <c:v>785.173</c:v>
                </c:pt>
                <c:pt idx="967">
                  <c:v>786.173</c:v>
                </c:pt>
                <c:pt idx="968">
                  <c:v>787.173</c:v>
                </c:pt>
                <c:pt idx="969">
                  <c:v>788.173</c:v>
                </c:pt>
                <c:pt idx="970">
                  <c:v>789.173</c:v>
                </c:pt>
                <c:pt idx="971">
                  <c:v>790.173</c:v>
                </c:pt>
                <c:pt idx="972">
                  <c:v>791.173</c:v>
                </c:pt>
                <c:pt idx="973">
                  <c:v>792.17200000000003</c:v>
                </c:pt>
                <c:pt idx="974">
                  <c:v>793.17199999999991</c:v>
                </c:pt>
                <c:pt idx="975">
                  <c:v>794.17200000000003</c:v>
                </c:pt>
                <c:pt idx="976">
                  <c:v>795.17200000000003</c:v>
                </c:pt>
                <c:pt idx="977">
                  <c:v>796.17199999999991</c:v>
                </c:pt>
                <c:pt idx="978">
                  <c:v>797.17200000000003</c:v>
                </c:pt>
                <c:pt idx="979">
                  <c:v>798.17200000000003</c:v>
                </c:pt>
                <c:pt idx="980">
                  <c:v>799.17200000000003</c:v>
                </c:pt>
                <c:pt idx="981">
                  <c:v>800.17200000000003</c:v>
                </c:pt>
                <c:pt idx="982">
                  <c:v>801.17200000000003</c:v>
                </c:pt>
                <c:pt idx="983">
                  <c:v>802.17200000000003</c:v>
                </c:pt>
                <c:pt idx="984">
                  <c:v>803.17199999999991</c:v>
                </c:pt>
                <c:pt idx="985">
                  <c:v>804.17200000000003</c:v>
                </c:pt>
                <c:pt idx="986">
                  <c:v>805.17200000000003</c:v>
                </c:pt>
                <c:pt idx="987">
                  <c:v>806.17200000000003</c:v>
                </c:pt>
                <c:pt idx="988">
                  <c:v>807.17200000000003</c:v>
                </c:pt>
                <c:pt idx="989">
                  <c:v>808.17200000000003</c:v>
                </c:pt>
                <c:pt idx="990">
                  <c:v>809.17200000000003</c:v>
                </c:pt>
                <c:pt idx="991">
                  <c:v>810.17199999999991</c:v>
                </c:pt>
                <c:pt idx="992">
                  <c:v>811.17200000000003</c:v>
                </c:pt>
                <c:pt idx="993">
                  <c:v>812.17200000000003</c:v>
                </c:pt>
                <c:pt idx="994">
                  <c:v>813.17200000000003</c:v>
                </c:pt>
                <c:pt idx="995">
                  <c:v>814.17200000000003</c:v>
                </c:pt>
                <c:pt idx="996">
                  <c:v>815.17200000000003</c:v>
                </c:pt>
                <c:pt idx="997">
                  <c:v>816.17200000000003</c:v>
                </c:pt>
                <c:pt idx="998">
                  <c:v>817.17199999999991</c:v>
                </c:pt>
              </c:numCache>
            </c:numRef>
          </c:xVal>
          <c:yVal>
            <c:numRef>
              <c:f>'Voltage Wfms Data'!$I$5:$I$1003</c:f>
              <c:numCache>
                <c:formatCode>General</c:formatCode>
                <c:ptCount val="999"/>
                <c:pt idx="0">
                  <c:v>-2.3622190000000001</c:v>
                </c:pt>
                <c:pt idx="1">
                  <c:v>-2.693009</c:v>
                </c:pt>
                <c:pt idx="2">
                  <c:v>-2.830667</c:v>
                </c:pt>
                <c:pt idx="3">
                  <c:v>-1.77396</c:v>
                </c:pt>
                <c:pt idx="4">
                  <c:v>-0.40160980000000002</c:v>
                </c:pt>
                <c:pt idx="5">
                  <c:v>8.6795259999999999E-2</c:v>
                </c:pt>
                <c:pt idx="6">
                  <c:v>0.51803560000000004</c:v>
                </c:pt>
                <c:pt idx="7">
                  <c:v>0.48928110000000002</c:v>
                </c:pt>
                <c:pt idx="8">
                  <c:v>-0.47839710000000002</c:v>
                </c:pt>
                <c:pt idx="9">
                  <c:v>-2.3717749999999999E-2</c:v>
                </c:pt>
                <c:pt idx="10">
                  <c:v>1.7477959999999999</c:v>
                </c:pt>
                <c:pt idx="11">
                  <c:v>2.234273</c:v>
                </c:pt>
                <c:pt idx="12">
                  <c:v>1.623213</c:v>
                </c:pt>
                <c:pt idx="13">
                  <c:v>0.48492800000000003</c:v>
                </c:pt>
                <c:pt idx="14">
                  <c:v>-0.80271809999999999</c:v>
                </c:pt>
                <c:pt idx="15">
                  <c:v>-0.79071279999999999</c:v>
                </c:pt>
                <c:pt idx="16">
                  <c:v>-0.3527421</c:v>
                </c:pt>
                <c:pt idx="17">
                  <c:v>-0.70584720000000001</c:v>
                </c:pt>
                <c:pt idx="18">
                  <c:v>-0.98033990000000004</c:v>
                </c:pt>
                <c:pt idx="19">
                  <c:v>-1.0915779999999999</c:v>
                </c:pt>
                <c:pt idx="20">
                  <c:v>-1.0743640000000001</c:v>
                </c:pt>
                <c:pt idx="21">
                  <c:v>-5.9872259999999997E-2</c:v>
                </c:pt>
                <c:pt idx="22">
                  <c:v>1.4344269999999999</c:v>
                </c:pt>
                <c:pt idx="23">
                  <c:v>1.9036059999999999</c:v>
                </c:pt>
                <c:pt idx="24">
                  <c:v>1.66967</c:v>
                </c:pt>
                <c:pt idx="25">
                  <c:v>1.98807</c:v>
                </c:pt>
                <c:pt idx="26">
                  <c:v>2.4259400000000002</c:v>
                </c:pt>
                <c:pt idx="27">
                  <c:v>1.5488189999999999</c:v>
                </c:pt>
                <c:pt idx="28">
                  <c:v>-0.37709179999999998</c:v>
                </c:pt>
                <c:pt idx="29">
                  <c:v>-1.1193519999999999</c:v>
                </c:pt>
                <c:pt idx="30">
                  <c:v>2.3094529999999999E-2</c:v>
                </c:pt>
                <c:pt idx="31">
                  <c:v>1.3962490000000001</c:v>
                </c:pt>
                <c:pt idx="32">
                  <c:v>1.7431669999999999</c:v>
                </c:pt>
                <c:pt idx="33">
                  <c:v>0.95927759999999995</c:v>
                </c:pt>
                <c:pt idx="34">
                  <c:v>-0.15133640000000001</c:v>
                </c:pt>
                <c:pt idx="35">
                  <c:v>-0.45752520000000002</c:v>
                </c:pt>
                <c:pt idx="36">
                  <c:v>-0.3205384</c:v>
                </c:pt>
                <c:pt idx="37">
                  <c:v>-0.61899760000000004</c:v>
                </c:pt>
                <c:pt idx="38">
                  <c:v>-0.72069419999999995</c:v>
                </c:pt>
                <c:pt idx="39">
                  <c:v>-0.2865356</c:v>
                </c:pt>
                <c:pt idx="40">
                  <c:v>-0.32967780000000002</c:v>
                </c:pt>
                <c:pt idx="41">
                  <c:v>-0.94259890000000002</c:v>
                </c:pt>
                <c:pt idx="42">
                  <c:v>-0.96642530000000004</c:v>
                </c:pt>
                <c:pt idx="43">
                  <c:v>2.3586670000000001E-2</c:v>
                </c:pt>
                <c:pt idx="44">
                  <c:v>0.8748224</c:v>
                </c:pt>
                <c:pt idx="45">
                  <c:v>0.46983520000000001</c:v>
                </c:pt>
                <c:pt idx="46">
                  <c:v>0.1894604</c:v>
                </c:pt>
                <c:pt idx="47">
                  <c:v>1.350927</c:v>
                </c:pt>
                <c:pt idx="48">
                  <c:v>1.974318</c:v>
                </c:pt>
                <c:pt idx="49">
                  <c:v>0.70173600000000003</c:v>
                </c:pt>
                <c:pt idx="50">
                  <c:v>-0.25783440000000002</c:v>
                </c:pt>
                <c:pt idx="51">
                  <c:v>0.346439</c:v>
                </c:pt>
                <c:pt idx="52">
                  <c:v>0.21172849999999999</c:v>
                </c:pt>
                <c:pt idx="53">
                  <c:v>-1.282132</c:v>
                </c:pt>
                <c:pt idx="54">
                  <c:v>-1.442801</c:v>
                </c:pt>
                <c:pt idx="55">
                  <c:v>0.21569140000000001</c:v>
                </c:pt>
                <c:pt idx="56">
                  <c:v>1.889607</c:v>
                </c:pt>
                <c:pt idx="57">
                  <c:v>2.479142</c:v>
                </c:pt>
                <c:pt idx="58">
                  <c:v>1.486864</c:v>
                </c:pt>
                <c:pt idx="59">
                  <c:v>0.20325199999999999</c:v>
                </c:pt>
                <c:pt idx="60">
                  <c:v>-5.7629470000000002E-2</c:v>
                </c:pt>
                <c:pt idx="61">
                  <c:v>0.1071116</c:v>
                </c:pt>
                <c:pt idx="62">
                  <c:v>0.43987949999999998</c:v>
                </c:pt>
                <c:pt idx="63">
                  <c:v>0.6350247</c:v>
                </c:pt>
                <c:pt idx="64">
                  <c:v>0.26988469999999998</c:v>
                </c:pt>
                <c:pt idx="65">
                  <c:v>-0.25894909999999999</c:v>
                </c:pt>
                <c:pt idx="66">
                  <c:v>-0.24380760000000001</c:v>
                </c:pt>
                <c:pt idx="67">
                  <c:v>1.40343</c:v>
                </c:pt>
                <c:pt idx="68">
                  <c:v>3.5677979999999998</c:v>
                </c:pt>
                <c:pt idx="69">
                  <c:v>3.5375770000000002</c:v>
                </c:pt>
                <c:pt idx="70">
                  <c:v>1.846465</c:v>
                </c:pt>
                <c:pt idx="71">
                  <c:v>0.61941210000000002</c:v>
                </c:pt>
                <c:pt idx="72">
                  <c:v>0.3077106</c:v>
                </c:pt>
                <c:pt idx="73">
                  <c:v>-3.0699830000000001E-2</c:v>
                </c:pt>
                <c:pt idx="74">
                  <c:v>-0.85615110000000005</c:v>
                </c:pt>
                <c:pt idx="75">
                  <c:v>-1.173141</c:v>
                </c:pt>
                <c:pt idx="76">
                  <c:v>-0.3032319</c:v>
                </c:pt>
                <c:pt idx="77">
                  <c:v>1.2496119999999999</c:v>
                </c:pt>
                <c:pt idx="78">
                  <c:v>1.8014250000000001</c:v>
                </c:pt>
                <c:pt idx="79">
                  <c:v>0.58101959999999997</c:v>
                </c:pt>
                <c:pt idx="80">
                  <c:v>-0.79309249999999998</c:v>
                </c:pt>
                <c:pt idx="81">
                  <c:v>-1.3841779999999999</c:v>
                </c:pt>
                <c:pt idx="82">
                  <c:v>-1.5609</c:v>
                </c:pt>
                <c:pt idx="83">
                  <c:v>-1.4421299999999999</c:v>
                </c:pt>
                <c:pt idx="84">
                  <c:v>-1.161807</c:v>
                </c:pt>
                <c:pt idx="85">
                  <c:v>-1.018089</c:v>
                </c:pt>
                <c:pt idx="86">
                  <c:v>-0.60634410000000005</c:v>
                </c:pt>
                <c:pt idx="87">
                  <c:v>0.63199090000000002</c:v>
                </c:pt>
                <c:pt idx="88">
                  <c:v>1.2078100000000001</c:v>
                </c:pt>
                <c:pt idx="89">
                  <c:v>0.15965109999999999</c:v>
                </c:pt>
                <c:pt idx="90">
                  <c:v>-0.95496199999999998</c:v>
                </c:pt>
                <c:pt idx="91">
                  <c:v>-1.4948509999999999</c:v>
                </c:pt>
                <c:pt idx="92">
                  <c:v>-1.176801</c:v>
                </c:pt>
                <c:pt idx="93">
                  <c:v>-7.7871240000000003E-3</c:v>
                </c:pt>
                <c:pt idx="94">
                  <c:v>9.8159979999999994E-2</c:v>
                </c:pt>
                <c:pt idx="95">
                  <c:v>-0.22499040000000001</c:v>
                </c:pt>
                <c:pt idx="96">
                  <c:v>0.70362590000000003</c:v>
                </c:pt>
                <c:pt idx="97">
                  <c:v>1.0177069999999999</c:v>
                </c:pt>
                <c:pt idx="98">
                  <c:v>0.298763</c:v>
                </c:pt>
                <c:pt idx="99">
                  <c:v>0.20608070000000001</c:v>
                </c:pt>
                <c:pt idx="100">
                  <c:v>0.35293439999999998</c:v>
                </c:pt>
                <c:pt idx="101">
                  <c:v>0.16867550000000001</c:v>
                </c:pt>
                <c:pt idx="102">
                  <c:v>8.9682960000000006E-3</c:v>
                </c:pt>
                <c:pt idx="103">
                  <c:v>-0.58649439999999997</c:v>
                </c:pt>
                <c:pt idx="104">
                  <c:v>-1.4541740000000001</c:v>
                </c:pt>
                <c:pt idx="105">
                  <c:v>-1.1293120000000001</c:v>
                </c:pt>
                <c:pt idx="106">
                  <c:v>-0.52172359999999995</c:v>
                </c:pt>
                <c:pt idx="107">
                  <c:v>-0.85626409999999997</c:v>
                </c:pt>
                <c:pt idx="108">
                  <c:v>-0.62179390000000001</c:v>
                </c:pt>
                <c:pt idx="109">
                  <c:v>0.2724163</c:v>
                </c:pt>
                <c:pt idx="110">
                  <c:v>0.16238649999999999</c:v>
                </c:pt>
                <c:pt idx="111">
                  <c:v>-1.1850259999999999</c:v>
                </c:pt>
                <c:pt idx="112">
                  <c:v>-2.4626299999999999</c:v>
                </c:pt>
                <c:pt idx="113">
                  <c:v>-2.440496</c:v>
                </c:pt>
                <c:pt idx="114">
                  <c:v>-1.1118399999999999</c:v>
                </c:pt>
                <c:pt idx="115">
                  <c:v>0.242453</c:v>
                </c:pt>
                <c:pt idx="116">
                  <c:v>0.37047970000000002</c:v>
                </c:pt>
                <c:pt idx="117">
                  <c:v>0.3659984</c:v>
                </c:pt>
                <c:pt idx="118">
                  <c:v>0.88494810000000002</c:v>
                </c:pt>
                <c:pt idx="119">
                  <c:v>0.2438862</c:v>
                </c:pt>
                <c:pt idx="120">
                  <c:v>-0.79917859999999996</c:v>
                </c:pt>
                <c:pt idx="121">
                  <c:v>-0.30025970000000002</c:v>
                </c:pt>
                <c:pt idx="122">
                  <c:v>0.62258910000000001</c:v>
                </c:pt>
                <c:pt idx="123">
                  <c:v>0.47406239999999999</c:v>
                </c:pt>
                <c:pt idx="124">
                  <c:v>-0.68531220000000004</c:v>
                </c:pt>
                <c:pt idx="125">
                  <c:v>-1.7210700000000001</c:v>
                </c:pt>
                <c:pt idx="126">
                  <c:v>-0.98162450000000001</c:v>
                </c:pt>
                <c:pt idx="127">
                  <c:v>0.32062429999999997</c:v>
                </c:pt>
                <c:pt idx="128">
                  <c:v>-0.1958609</c:v>
                </c:pt>
                <c:pt idx="129">
                  <c:v>-1.066676</c:v>
                </c:pt>
                <c:pt idx="130">
                  <c:v>-1.0880780000000001</c:v>
                </c:pt>
                <c:pt idx="131">
                  <c:v>-1.2953380000000001</c:v>
                </c:pt>
                <c:pt idx="132">
                  <c:v>-1.4051400000000001</c:v>
                </c:pt>
                <c:pt idx="133">
                  <c:v>-0.97692310000000004</c:v>
                </c:pt>
                <c:pt idx="134">
                  <c:v>-0.34207599999999999</c:v>
                </c:pt>
                <c:pt idx="135">
                  <c:v>-0.74024440000000002</c:v>
                </c:pt>
                <c:pt idx="136">
                  <c:v>-1.8933629999999999</c:v>
                </c:pt>
                <c:pt idx="137">
                  <c:v>-1.1847920000000001</c:v>
                </c:pt>
                <c:pt idx="138">
                  <c:v>0.37035449999999998</c:v>
                </c:pt>
                <c:pt idx="139">
                  <c:v>0.40171699999999999</c:v>
                </c:pt>
                <c:pt idx="140">
                  <c:v>-0.2122098</c:v>
                </c:pt>
                <c:pt idx="141">
                  <c:v>-0.6225195</c:v>
                </c:pt>
                <c:pt idx="142">
                  <c:v>-0.39675310000000003</c:v>
                </c:pt>
                <c:pt idx="143">
                  <c:v>0.64244630000000003</c:v>
                </c:pt>
                <c:pt idx="144">
                  <c:v>1.095661</c:v>
                </c:pt>
                <c:pt idx="145">
                  <c:v>0.3479738</c:v>
                </c:pt>
                <c:pt idx="146">
                  <c:v>5.0460940000000003E-2</c:v>
                </c:pt>
                <c:pt idx="147">
                  <c:v>0.46666999999999997</c:v>
                </c:pt>
                <c:pt idx="148">
                  <c:v>-0.15554390000000001</c:v>
                </c:pt>
                <c:pt idx="149">
                  <c:v>-0.44660519999999998</c:v>
                </c:pt>
                <c:pt idx="150">
                  <c:v>0.97014690000000003</c:v>
                </c:pt>
                <c:pt idx="151">
                  <c:v>1.521936</c:v>
                </c:pt>
                <c:pt idx="152">
                  <c:v>0.31802639999999999</c:v>
                </c:pt>
                <c:pt idx="153">
                  <c:v>-0.6491709</c:v>
                </c:pt>
                <c:pt idx="154">
                  <c:v>-0.75591620000000004</c:v>
                </c:pt>
                <c:pt idx="155">
                  <c:v>-0.75056049999999996</c:v>
                </c:pt>
                <c:pt idx="156">
                  <c:v>-0.41016799999999998</c:v>
                </c:pt>
                <c:pt idx="157">
                  <c:v>-4.6286229999999998E-2</c:v>
                </c:pt>
                <c:pt idx="158">
                  <c:v>-0.25812869999999999</c:v>
                </c:pt>
                <c:pt idx="159">
                  <c:v>9.3059909999999996E-2</c:v>
                </c:pt>
                <c:pt idx="160">
                  <c:v>1.4029</c:v>
                </c:pt>
                <c:pt idx="161">
                  <c:v>2.3653490000000001</c:v>
                </c:pt>
                <c:pt idx="162">
                  <c:v>1.7340709999999999</c:v>
                </c:pt>
                <c:pt idx="163">
                  <c:v>-3.5544359999999997E-2</c:v>
                </c:pt>
                <c:pt idx="164">
                  <c:v>-1.131294</c:v>
                </c:pt>
                <c:pt idx="165">
                  <c:v>-0.58771669999999998</c:v>
                </c:pt>
                <c:pt idx="166">
                  <c:v>0.81009589999999998</c:v>
                </c:pt>
                <c:pt idx="167">
                  <c:v>1.267412</c:v>
                </c:pt>
                <c:pt idx="168">
                  <c:v>0.1631338</c:v>
                </c:pt>
                <c:pt idx="169">
                  <c:v>-0.98356840000000001</c:v>
                </c:pt>
                <c:pt idx="170">
                  <c:v>-0.63787079999999996</c:v>
                </c:pt>
                <c:pt idx="171">
                  <c:v>0.62045799999999995</c:v>
                </c:pt>
                <c:pt idx="172">
                  <c:v>0.89302280000000001</c:v>
                </c:pt>
                <c:pt idx="173">
                  <c:v>0.38119059999999999</c:v>
                </c:pt>
                <c:pt idx="174">
                  <c:v>1.414863</c:v>
                </c:pt>
                <c:pt idx="175">
                  <c:v>4.0939040000000002</c:v>
                </c:pt>
                <c:pt idx="176">
                  <c:v>5.5182760000000002</c:v>
                </c:pt>
                <c:pt idx="177">
                  <c:v>4.4916260000000001</c:v>
                </c:pt>
                <c:pt idx="178">
                  <c:v>5.9493840000000002</c:v>
                </c:pt>
                <c:pt idx="179">
                  <c:v>12.511939999999999</c:v>
                </c:pt>
                <c:pt idx="180">
                  <c:v>16.04195</c:v>
                </c:pt>
                <c:pt idx="181">
                  <c:v>12.297040000000001</c:v>
                </c:pt>
                <c:pt idx="182">
                  <c:v>9.1118579999999998</c:v>
                </c:pt>
                <c:pt idx="183">
                  <c:v>10.02436</c:v>
                </c:pt>
                <c:pt idx="184">
                  <c:v>9.8933199999999992</c:v>
                </c:pt>
                <c:pt idx="185">
                  <c:v>6.6822400000000002</c:v>
                </c:pt>
                <c:pt idx="186">
                  <c:v>2.7424400000000002</c:v>
                </c:pt>
                <c:pt idx="187">
                  <c:v>1.218515</c:v>
                </c:pt>
                <c:pt idx="188">
                  <c:v>2.189155</c:v>
                </c:pt>
                <c:pt idx="189">
                  <c:v>0.5778394</c:v>
                </c:pt>
                <c:pt idx="190">
                  <c:v>-3.1265779999999999</c:v>
                </c:pt>
                <c:pt idx="191">
                  <c:v>-2.4345309999999998</c:v>
                </c:pt>
                <c:pt idx="192">
                  <c:v>0.87521939999999998</c:v>
                </c:pt>
                <c:pt idx="193">
                  <c:v>0.88497020000000004</c:v>
                </c:pt>
                <c:pt idx="194">
                  <c:v>-1.0180670000000001</c:v>
                </c:pt>
                <c:pt idx="195">
                  <c:v>-1.441165</c:v>
                </c:pt>
                <c:pt idx="196">
                  <c:v>-1.077502</c:v>
                </c:pt>
                <c:pt idx="197">
                  <c:v>-0.63240929999999995</c:v>
                </c:pt>
                <c:pt idx="198">
                  <c:v>0.30150880000000002</c:v>
                </c:pt>
                <c:pt idx="199">
                  <c:v>0.86446630000000002</c:v>
                </c:pt>
                <c:pt idx="200">
                  <c:v>0.84620980000000001</c:v>
                </c:pt>
                <c:pt idx="201">
                  <c:v>-4.279985E-2</c:v>
                </c:pt>
                <c:pt idx="202">
                  <c:v>-1.6667970000000001</c:v>
                </c:pt>
                <c:pt idx="203">
                  <c:v>-1.2875719999999999</c:v>
                </c:pt>
                <c:pt idx="204">
                  <c:v>0.62531000000000003</c:v>
                </c:pt>
                <c:pt idx="205">
                  <c:v>1.2827580000000001</c:v>
                </c:pt>
                <c:pt idx="206">
                  <c:v>1.393316</c:v>
                </c:pt>
                <c:pt idx="207">
                  <c:v>1.5746720000000001</c:v>
                </c:pt>
                <c:pt idx="208">
                  <c:v>1.2794239999999999</c:v>
                </c:pt>
                <c:pt idx="209">
                  <c:v>1.212575</c:v>
                </c:pt>
                <c:pt idx="210">
                  <c:v>2.0612110000000001</c:v>
                </c:pt>
                <c:pt idx="211">
                  <c:v>3.081855</c:v>
                </c:pt>
                <c:pt idx="212">
                  <c:v>2.7272660000000002</c:v>
                </c:pt>
                <c:pt idx="213">
                  <c:v>1.749546</c:v>
                </c:pt>
                <c:pt idx="214">
                  <c:v>2.2901180000000001</c:v>
                </c:pt>
                <c:pt idx="215">
                  <c:v>2.7873459999999999</c:v>
                </c:pt>
                <c:pt idx="216">
                  <c:v>1.6304460000000001</c:v>
                </c:pt>
                <c:pt idx="217">
                  <c:v>1.3008999999999999</c:v>
                </c:pt>
                <c:pt idx="218">
                  <c:v>1.908269</c:v>
                </c:pt>
                <c:pt idx="219">
                  <c:v>1.393221</c:v>
                </c:pt>
                <c:pt idx="220">
                  <c:v>1.0583020000000001</c:v>
                </c:pt>
                <c:pt idx="221">
                  <c:v>1.953341</c:v>
                </c:pt>
                <c:pt idx="222">
                  <c:v>2.4020269999999999</c:v>
                </c:pt>
                <c:pt idx="223">
                  <c:v>1.7053689999999999</c:v>
                </c:pt>
                <c:pt idx="224">
                  <c:v>1.018073</c:v>
                </c:pt>
                <c:pt idx="225">
                  <c:v>0.8247989</c:v>
                </c:pt>
                <c:pt idx="226">
                  <c:v>0.79075700000000004</c:v>
                </c:pt>
                <c:pt idx="227">
                  <c:v>0.98989269999999996</c:v>
                </c:pt>
                <c:pt idx="228">
                  <c:v>1.2547200000000001</c:v>
                </c:pt>
                <c:pt idx="229">
                  <c:v>1.1973290000000001</c:v>
                </c:pt>
                <c:pt idx="230">
                  <c:v>0.89337690000000003</c:v>
                </c:pt>
                <c:pt idx="231">
                  <c:v>-0.1131011</c:v>
                </c:pt>
                <c:pt idx="232">
                  <c:v>-1.200701</c:v>
                </c:pt>
                <c:pt idx="233">
                  <c:v>-3.552356E-3</c:v>
                </c:pt>
                <c:pt idx="234">
                  <c:v>2.3050860000000002</c:v>
                </c:pt>
                <c:pt idx="235">
                  <c:v>2.712987</c:v>
                </c:pt>
                <c:pt idx="236">
                  <c:v>1.8584020000000001</c:v>
                </c:pt>
                <c:pt idx="237">
                  <c:v>1.513428</c:v>
                </c:pt>
                <c:pt idx="238">
                  <c:v>2.3308420000000001</c:v>
                </c:pt>
                <c:pt idx="239">
                  <c:v>2.773145</c:v>
                </c:pt>
                <c:pt idx="240">
                  <c:v>1.099491</c:v>
                </c:pt>
                <c:pt idx="241">
                  <c:v>-0.22728010000000001</c:v>
                </c:pt>
                <c:pt idx="242">
                  <c:v>0.86675159999999996</c:v>
                </c:pt>
                <c:pt idx="243">
                  <c:v>2.244936</c:v>
                </c:pt>
                <c:pt idx="244">
                  <c:v>2.2952110000000001</c:v>
                </c:pt>
                <c:pt idx="245">
                  <c:v>1.713433</c:v>
                </c:pt>
                <c:pt idx="246">
                  <c:v>0.6050818</c:v>
                </c:pt>
                <c:pt idx="247">
                  <c:v>-0.65007689999999996</c:v>
                </c:pt>
                <c:pt idx="248">
                  <c:v>-0.52305310000000005</c:v>
                </c:pt>
                <c:pt idx="249">
                  <c:v>0.47279589999999999</c:v>
                </c:pt>
                <c:pt idx="250">
                  <c:v>0.76774310000000001</c:v>
                </c:pt>
                <c:pt idx="251">
                  <c:v>0.44877020000000001</c:v>
                </c:pt>
                <c:pt idx="252">
                  <c:v>0.34936139999999999</c:v>
                </c:pt>
                <c:pt idx="253">
                  <c:v>0.26634180000000002</c:v>
                </c:pt>
                <c:pt idx="254">
                  <c:v>-0.2067803</c:v>
                </c:pt>
                <c:pt idx="255">
                  <c:v>-9.0658829999999996E-2</c:v>
                </c:pt>
                <c:pt idx="256">
                  <c:v>0.31044519999999998</c:v>
                </c:pt>
                <c:pt idx="257">
                  <c:v>1.095117E-2</c:v>
                </c:pt>
                <c:pt idx="258">
                  <c:v>7.9875109999999999E-2</c:v>
                </c:pt>
                <c:pt idx="259">
                  <c:v>0.30556410000000001</c:v>
                </c:pt>
                <c:pt idx="260">
                  <c:v>-0.62578290000000003</c:v>
                </c:pt>
                <c:pt idx="261">
                  <c:v>-1.532144</c:v>
                </c:pt>
                <c:pt idx="262">
                  <c:v>-1.383229</c:v>
                </c:pt>
                <c:pt idx="263">
                  <c:v>-1.13767</c:v>
                </c:pt>
                <c:pt idx="264">
                  <c:v>-0.87129000000000001</c:v>
                </c:pt>
                <c:pt idx="265">
                  <c:v>-5.7102239999999999E-2</c:v>
                </c:pt>
                <c:pt idx="266">
                  <c:v>0.38501079999999999</c:v>
                </c:pt>
                <c:pt idx="267">
                  <c:v>-0.48621920000000002</c:v>
                </c:pt>
                <c:pt idx="268">
                  <c:v>-1.5668390000000001</c:v>
                </c:pt>
                <c:pt idx="269">
                  <c:v>-1.1097379999999999</c:v>
                </c:pt>
                <c:pt idx="270">
                  <c:v>0.73065950000000002</c:v>
                </c:pt>
                <c:pt idx="271">
                  <c:v>2.1466850000000002</c:v>
                </c:pt>
                <c:pt idx="272">
                  <c:v>1.76871</c:v>
                </c:pt>
                <c:pt idx="273">
                  <c:v>0.4736107</c:v>
                </c:pt>
                <c:pt idx="274">
                  <c:v>-0.27685870000000001</c:v>
                </c:pt>
                <c:pt idx="275">
                  <c:v>-0.59781660000000003</c:v>
                </c:pt>
                <c:pt idx="276">
                  <c:v>-0.66337599999999997</c:v>
                </c:pt>
                <c:pt idx="277">
                  <c:v>-0.18688679999999999</c:v>
                </c:pt>
                <c:pt idx="278">
                  <c:v>0.53513330000000003</c:v>
                </c:pt>
                <c:pt idx="279">
                  <c:v>0.59549189999999996</c:v>
                </c:pt>
                <c:pt idx="280">
                  <c:v>2.963791E-2</c:v>
                </c:pt>
                <c:pt idx="281">
                  <c:v>-0.62176520000000002</c:v>
                </c:pt>
                <c:pt idx="282">
                  <c:v>-1.3834869999999999</c:v>
                </c:pt>
                <c:pt idx="283">
                  <c:v>-0.92525610000000003</c:v>
                </c:pt>
                <c:pt idx="284">
                  <c:v>0.74395029999999995</c:v>
                </c:pt>
                <c:pt idx="285">
                  <c:v>0.96510430000000003</c:v>
                </c:pt>
                <c:pt idx="286">
                  <c:v>-0.65484759999999997</c:v>
                </c:pt>
                <c:pt idx="287">
                  <c:v>-1.9066810000000001</c:v>
                </c:pt>
                <c:pt idx="288">
                  <c:v>-1.3580479999999999</c:v>
                </c:pt>
                <c:pt idx="289">
                  <c:v>0.1418198</c:v>
                </c:pt>
                <c:pt idx="290">
                  <c:v>1.2159930000000001</c:v>
                </c:pt>
                <c:pt idx="291">
                  <c:v>1.544273</c:v>
                </c:pt>
                <c:pt idx="292">
                  <c:v>1.2492129999999999</c:v>
                </c:pt>
                <c:pt idx="293">
                  <c:v>0.60198490000000004</c:v>
                </c:pt>
                <c:pt idx="294">
                  <c:v>0.49773499999999998</c:v>
                </c:pt>
                <c:pt idx="295">
                  <c:v>1.38113</c:v>
                </c:pt>
                <c:pt idx="296">
                  <c:v>1.9055789999999999</c:v>
                </c:pt>
                <c:pt idx="297">
                  <c:v>1.909481</c:v>
                </c:pt>
                <c:pt idx="298">
                  <c:v>1.7655989999999999</c:v>
                </c:pt>
                <c:pt idx="299">
                  <c:v>0.24016090000000001</c:v>
                </c:pt>
                <c:pt idx="300">
                  <c:v>-1.441967</c:v>
                </c:pt>
                <c:pt idx="301">
                  <c:v>-0.63042500000000001</c:v>
                </c:pt>
                <c:pt idx="302">
                  <c:v>1.258823</c:v>
                </c:pt>
                <c:pt idx="303">
                  <c:v>0.97763619999999996</c:v>
                </c:pt>
                <c:pt idx="304">
                  <c:v>-0.32297920000000002</c:v>
                </c:pt>
                <c:pt idx="305">
                  <c:v>-0.29569190000000001</c:v>
                </c:pt>
                <c:pt idx="306">
                  <c:v>-5.467031E-2</c:v>
                </c:pt>
                <c:pt idx="307">
                  <c:v>-0.25752239999999998</c:v>
                </c:pt>
                <c:pt idx="308">
                  <c:v>-0.52137540000000004</c:v>
                </c:pt>
                <c:pt idx="309">
                  <c:v>-0.54610069999999999</c:v>
                </c:pt>
                <c:pt idx="310">
                  <c:v>-0.29425069999999998</c:v>
                </c:pt>
                <c:pt idx="311">
                  <c:v>-0.56433319999999998</c:v>
                </c:pt>
                <c:pt idx="312">
                  <c:v>-0.69431279999999995</c:v>
                </c:pt>
                <c:pt idx="313">
                  <c:v>-0.30675770000000002</c:v>
                </c:pt>
                <c:pt idx="314">
                  <c:v>0.34586139999999999</c:v>
                </c:pt>
                <c:pt idx="315">
                  <c:v>1.4524729999999999</c:v>
                </c:pt>
                <c:pt idx="316">
                  <c:v>1.608473</c:v>
                </c:pt>
                <c:pt idx="317">
                  <c:v>0.75182420000000005</c:v>
                </c:pt>
                <c:pt idx="318">
                  <c:v>0.32011410000000001</c:v>
                </c:pt>
                <c:pt idx="319">
                  <c:v>0.40203290000000003</c:v>
                </c:pt>
                <c:pt idx="320">
                  <c:v>1.1413979999999999</c:v>
                </c:pt>
                <c:pt idx="321">
                  <c:v>1.66212</c:v>
                </c:pt>
                <c:pt idx="322">
                  <c:v>9.9430329999999997E-2</c:v>
                </c:pt>
                <c:pt idx="323">
                  <c:v>-1.8909279999999999</c:v>
                </c:pt>
                <c:pt idx="324">
                  <c:v>-1.1737770000000001</c:v>
                </c:pt>
                <c:pt idx="325">
                  <c:v>0.99129239999999996</c:v>
                </c:pt>
                <c:pt idx="326">
                  <c:v>1.7486360000000001</c:v>
                </c:pt>
                <c:pt idx="327">
                  <c:v>1.2890699999999999</c:v>
                </c:pt>
                <c:pt idx="328">
                  <c:v>1.1072379999999999</c:v>
                </c:pt>
                <c:pt idx="329">
                  <c:v>1.5871280000000001</c:v>
                </c:pt>
                <c:pt idx="330">
                  <c:v>2.0166439999999999</c:v>
                </c:pt>
                <c:pt idx="331">
                  <c:v>1.4323680000000001</c:v>
                </c:pt>
                <c:pt idx="332">
                  <c:v>1.716731E-3</c:v>
                </c:pt>
                <c:pt idx="333">
                  <c:v>-1.0700959999999999</c:v>
                </c:pt>
                <c:pt idx="334">
                  <c:v>-1.4423919999999999</c:v>
                </c:pt>
                <c:pt idx="335">
                  <c:v>-1.27765</c:v>
                </c:pt>
                <c:pt idx="336">
                  <c:v>-0.82049950000000005</c:v>
                </c:pt>
                <c:pt idx="337">
                  <c:v>-0.57018060000000004</c:v>
                </c:pt>
                <c:pt idx="338">
                  <c:v>-0.27362769999999997</c:v>
                </c:pt>
                <c:pt idx="339">
                  <c:v>-0.1603821</c:v>
                </c:pt>
                <c:pt idx="340">
                  <c:v>-0.54235599999999995</c:v>
                </c:pt>
                <c:pt idx="341">
                  <c:v>-0.42612499999999998</c:v>
                </c:pt>
                <c:pt idx="342">
                  <c:v>0.49609320000000001</c:v>
                </c:pt>
                <c:pt idx="343">
                  <c:v>1.404128</c:v>
                </c:pt>
                <c:pt idx="344">
                  <c:v>1.001641</c:v>
                </c:pt>
                <c:pt idx="345">
                  <c:v>-0.44055159999999999</c:v>
                </c:pt>
                <c:pt idx="346">
                  <c:v>-0.66660609999999998</c:v>
                </c:pt>
                <c:pt idx="347">
                  <c:v>-0.2383139</c:v>
                </c:pt>
                <c:pt idx="348">
                  <c:v>-0.27320230000000001</c:v>
                </c:pt>
                <c:pt idx="349">
                  <c:v>0.96496559999999998</c:v>
                </c:pt>
                <c:pt idx="350">
                  <c:v>2.6874639999999999</c:v>
                </c:pt>
                <c:pt idx="351">
                  <c:v>2.3758119999999998</c:v>
                </c:pt>
                <c:pt idx="352">
                  <c:v>0.45264070000000001</c:v>
                </c:pt>
                <c:pt idx="353">
                  <c:v>-1.4913970000000001</c:v>
                </c:pt>
                <c:pt idx="354">
                  <c:v>-1.915907</c:v>
                </c:pt>
                <c:pt idx="355">
                  <c:v>-0.35620810000000003</c:v>
                </c:pt>
                <c:pt idx="356">
                  <c:v>0.51828050000000003</c:v>
                </c:pt>
                <c:pt idx="357">
                  <c:v>-0.50766679999999997</c:v>
                </c:pt>
                <c:pt idx="358">
                  <c:v>-0.32793810000000001</c:v>
                </c:pt>
                <c:pt idx="359">
                  <c:v>1.498624</c:v>
                </c:pt>
                <c:pt idx="360">
                  <c:v>2.0446309999999999</c:v>
                </c:pt>
                <c:pt idx="361">
                  <c:v>1.120322</c:v>
                </c:pt>
                <c:pt idx="362">
                  <c:v>0.34502149999999998</c:v>
                </c:pt>
                <c:pt idx="363">
                  <c:v>-0.22676650000000001</c:v>
                </c:pt>
                <c:pt idx="364">
                  <c:v>-1.0402309999999999</c:v>
                </c:pt>
                <c:pt idx="365">
                  <c:v>-1.1986349999999999</c:v>
                </c:pt>
                <c:pt idx="366">
                  <c:v>-0.80986089999999999</c:v>
                </c:pt>
                <c:pt idx="367">
                  <c:v>-1.025552</c:v>
                </c:pt>
                <c:pt idx="368">
                  <c:v>-1.343599</c:v>
                </c:pt>
                <c:pt idx="369">
                  <c:v>-1.0695650000000001</c:v>
                </c:pt>
                <c:pt idx="370">
                  <c:v>8.7460769999999993E-2</c:v>
                </c:pt>
                <c:pt idx="371">
                  <c:v>1.5430219999999999</c:v>
                </c:pt>
                <c:pt idx="372">
                  <c:v>1.311361</c:v>
                </c:pt>
                <c:pt idx="373">
                  <c:v>-0.36108289999999998</c:v>
                </c:pt>
                <c:pt idx="374">
                  <c:v>-0.49256220000000001</c:v>
                </c:pt>
                <c:pt idx="375">
                  <c:v>0.87144980000000005</c:v>
                </c:pt>
                <c:pt idx="376">
                  <c:v>0.53483040000000004</c:v>
                </c:pt>
                <c:pt idx="377">
                  <c:v>-0.89158630000000005</c:v>
                </c:pt>
                <c:pt idx="378">
                  <c:v>-0.79878260000000001</c:v>
                </c:pt>
                <c:pt idx="379">
                  <c:v>0.1472107</c:v>
                </c:pt>
                <c:pt idx="380">
                  <c:v>0.51434659999999999</c:v>
                </c:pt>
                <c:pt idx="381">
                  <c:v>0.33298739999999999</c:v>
                </c:pt>
                <c:pt idx="382">
                  <c:v>0.27130769999999998</c:v>
                </c:pt>
                <c:pt idx="383">
                  <c:v>0.48629020000000001</c:v>
                </c:pt>
                <c:pt idx="384">
                  <c:v>0.40113579999999999</c:v>
                </c:pt>
                <c:pt idx="385">
                  <c:v>9.7247269999999997E-2</c:v>
                </c:pt>
                <c:pt idx="386">
                  <c:v>0.43602489999999999</c:v>
                </c:pt>
                <c:pt idx="387">
                  <c:v>1.0244489999999999</c:v>
                </c:pt>
                <c:pt idx="388">
                  <c:v>0.83168620000000004</c:v>
                </c:pt>
                <c:pt idx="389">
                  <c:v>0.36276000000000003</c:v>
                </c:pt>
                <c:pt idx="390">
                  <c:v>0.59406130000000001</c:v>
                </c:pt>
                <c:pt idx="391">
                  <c:v>0.99728720000000004</c:v>
                </c:pt>
                <c:pt idx="392">
                  <c:v>0.58695209999999998</c:v>
                </c:pt>
                <c:pt idx="393">
                  <c:v>0.1189023</c:v>
                </c:pt>
                <c:pt idx="394">
                  <c:v>0.26214290000000001</c:v>
                </c:pt>
                <c:pt idx="395">
                  <c:v>0.60257859999999996</c:v>
                </c:pt>
                <c:pt idx="396">
                  <c:v>0.83706789999999998</c:v>
                </c:pt>
                <c:pt idx="397">
                  <c:v>0.2945738</c:v>
                </c:pt>
                <c:pt idx="398">
                  <c:v>-0.50557569999999996</c:v>
                </c:pt>
                <c:pt idx="399">
                  <c:v>-0.43602160000000001</c:v>
                </c:pt>
                <c:pt idx="400">
                  <c:v>-0.1037349</c:v>
                </c:pt>
                <c:pt idx="401">
                  <c:v>-0.22985990000000001</c:v>
                </c:pt>
                <c:pt idx="402">
                  <c:v>-0.49988080000000001</c:v>
                </c:pt>
                <c:pt idx="403">
                  <c:v>-0.2058381</c:v>
                </c:pt>
                <c:pt idx="404">
                  <c:v>0.24711830000000001</c:v>
                </c:pt>
                <c:pt idx="405">
                  <c:v>-0.1689861</c:v>
                </c:pt>
                <c:pt idx="406">
                  <c:v>-7.7355530000000006E-2</c:v>
                </c:pt>
                <c:pt idx="407">
                  <c:v>1.378574</c:v>
                </c:pt>
                <c:pt idx="408">
                  <c:v>1.350641</c:v>
                </c:pt>
                <c:pt idx="409">
                  <c:v>-0.78349250000000004</c:v>
                </c:pt>
                <c:pt idx="410">
                  <c:v>-1.3767339999999999</c:v>
                </c:pt>
                <c:pt idx="411">
                  <c:v>0.45523029999999998</c:v>
                </c:pt>
                <c:pt idx="412">
                  <c:v>1.443551</c:v>
                </c:pt>
                <c:pt idx="413">
                  <c:v>0.86915889999999996</c:v>
                </c:pt>
                <c:pt idx="414">
                  <c:v>1.1972430000000001</c:v>
                </c:pt>
                <c:pt idx="415">
                  <c:v>2.1731440000000002</c:v>
                </c:pt>
                <c:pt idx="416">
                  <c:v>1.8747240000000001</c:v>
                </c:pt>
                <c:pt idx="417">
                  <c:v>0.42891889999999999</c:v>
                </c:pt>
                <c:pt idx="418">
                  <c:v>-0.37567080000000003</c:v>
                </c:pt>
                <c:pt idx="419">
                  <c:v>0.62132730000000003</c:v>
                </c:pt>
                <c:pt idx="420">
                  <c:v>1.7728360000000001</c:v>
                </c:pt>
                <c:pt idx="421">
                  <c:v>1.9023159999999999</c:v>
                </c:pt>
                <c:pt idx="422">
                  <c:v>1.1455249999999999</c:v>
                </c:pt>
                <c:pt idx="423">
                  <c:v>-0.46451379999999998</c:v>
                </c:pt>
                <c:pt idx="424">
                  <c:v>-0.99967609999999996</c:v>
                </c:pt>
                <c:pt idx="425">
                  <c:v>-1.013944E-2</c:v>
                </c:pt>
                <c:pt idx="426">
                  <c:v>0.63701609999999997</c:v>
                </c:pt>
                <c:pt idx="427">
                  <c:v>0.3233415</c:v>
                </c:pt>
                <c:pt idx="428">
                  <c:v>-0.42093269999999999</c:v>
                </c:pt>
                <c:pt idx="429">
                  <c:v>-0.63819879999999996</c:v>
                </c:pt>
                <c:pt idx="430">
                  <c:v>-0.49790770000000001</c:v>
                </c:pt>
                <c:pt idx="431">
                  <c:v>-0.40075349999999998</c:v>
                </c:pt>
                <c:pt idx="432">
                  <c:v>-7.4104690000000001E-2</c:v>
                </c:pt>
                <c:pt idx="433">
                  <c:v>-0.2678181</c:v>
                </c:pt>
                <c:pt idx="434">
                  <c:v>-1.1523779999999999</c:v>
                </c:pt>
                <c:pt idx="435">
                  <c:v>-1.3337410000000001</c:v>
                </c:pt>
                <c:pt idx="436">
                  <c:v>-0.34423720000000002</c:v>
                </c:pt>
                <c:pt idx="437">
                  <c:v>0.37755689999999997</c:v>
                </c:pt>
                <c:pt idx="438">
                  <c:v>0.25492429999999999</c:v>
                </c:pt>
                <c:pt idx="439">
                  <c:v>0.37835980000000002</c:v>
                </c:pt>
                <c:pt idx="440">
                  <c:v>0.52677079999999998</c:v>
                </c:pt>
                <c:pt idx="441">
                  <c:v>0.1222297</c:v>
                </c:pt>
                <c:pt idx="442">
                  <c:v>-0.43908140000000001</c:v>
                </c:pt>
                <c:pt idx="443">
                  <c:v>-1.362169</c:v>
                </c:pt>
                <c:pt idx="444">
                  <c:v>-1.6356269999999999</c:v>
                </c:pt>
                <c:pt idx="445">
                  <c:v>-1.0329049999999999E-2</c:v>
                </c:pt>
                <c:pt idx="446">
                  <c:v>1.4102760000000001</c:v>
                </c:pt>
                <c:pt idx="447">
                  <c:v>0.61874419999999997</c:v>
                </c:pt>
                <c:pt idx="448">
                  <c:v>-0.89130790000000004</c:v>
                </c:pt>
                <c:pt idx="449">
                  <c:v>-0.76144440000000002</c:v>
                </c:pt>
                <c:pt idx="450">
                  <c:v>0.58991919999999998</c:v>
                </c:pt>
                <c:pt idx="451">
                  <c:v>0.78890530000000003</c:v>
                </c:pt>
                <c:pt idx="452">
                  <c:v>-5.9091940000000004E-3</c:v>
                </c:pt>
                <c:pt idx="453">
                  <c:v>0.15579899999999999</c:v>
                </c:pt>
                <c:pt idx="454">
                  <c:v>0.84165319999999999</c:v>
                </c:pt>
                <c:pt idx="455">
                  <c:v>0.4823827</c:v>
                </c:pt>
                <c:pt idx="456">
                  <c:v>-0.70388569999999995</c:v>
                </c:pt>
                <c:pt idx="457">
                  <c:v>-1.0960840000000001</c:v>
                </c:pt>
                <c:pt idx="458">
                  <c:v>0.11976150000000001</c:v>
                </c:pt>
                <c:pt idx="459">
                  <c:v>1.126142</c:v>
                </c:pt>
                <c:pt idx="460">
                  <c:v>0.52118629999999999</c:v>
                </c:pt>
                <c:pt idx="461">
                  <c:v>0.1569982</c:v>
                </c:pt>
                <c:pt idx="462">
                  <c:v>0.74801620000000002</c:v>
                </c:pt>
                <c:pt idx="463">
                  <c:v>0.68622099999999997</c:v>
                </c:pt>
                <c:pt idx="464">
                  <c:v>-0.1747785</c:v>
                </c:pt>
                <c:pt idx="465">
                  <c:v>-0.66794600000000004</c:v>
                </c:pt>
                <c:pt idx="466">
                  <c:v>-0.52309090000000003</c:v>
                </c:pt>
                <c:pt idx="467">
                  <c:v>-0.45292379999999999</c:v>
                </c:pt>
                <c:pt idx="468">
                  <c:v>-0.28146280000000001</c:v>
                </c:pt>
                <c:pt idx="469">
                  <c:v>0.32390059999999998</c:v>
                </c:pt>
                <c:pt idx="470">
                  <c:v>0.5545078</c:v>
                </c:pt>
                <c:pt idx="471">
                  <c:v>0.4178016</c:v>
                </c:pt>
                <c:pt idx="472">
                  <c:v>0.66487940000000001</c:v>
                </c:pt>
                <c:pt idx="473">
                  <c:v>0.88621070000000002</c:v>
                </c:pt>
                <c:pt idx="474">
                  <c:v>0.40798050000000002</c:v>
                </c:pt>
                <c:pt idx="475">
                  <c:v>-0.32162780000000002</c:v>
                </c:pt>
                <c:pt idx="476">
                  <c:v>-1.063367</c:v>
                </c:pt>
                <c:pt idx="477">
                  <c:v>-1.6195250000000001</c:v>
                </c:pt>
                <c:pt idx="478">
                  <c:v>-0.74022589999999999</c:v>
                </c:pt>
                <c:pt idx="479">
                  <c:v>1.231225</c:v>
                </c:pt>
                <c:pt idx="480">
                  <c:v>1.9581090000000001</c:v>
                </c:pt>
                <c:pt idx="481">
                  <c:v>1.0537700000000001</c:v>
                </c:pt>
                <c:pt idx="482">
                  <c:v>0.38459270000000001</c:v>
                </c:pt>
                <c:pt idx="483">
                  <c:v>0.38936989999999999</c:v>
                </c:pt>
                <c:pt idx="484">
                  <c:v>-8.2385659999999999E-2</c:v>
                </c:pt>
                <c:pt idx="485">
                  <c:v>-0.50736020000000004</c:v>
                </c:pt>
                <c:pt idx="486">
                  <c:v>9.4254660000000004E-3</c:v>
                </c:pt>
                <c:pt idx="487">
                  <c:v>0.38162550000000001</c:v>
                </c:pt>
                <c:pt idx="488">
                  <c:v>0.1063825</c:v>
                </c:pt>
                <c:pt idx="489">
                  <c:v>-4.3262210000000002E-2</c:v>
                </c:pt>
                <c:pt idx="490">
                  <c:v>0.37112689999999998</c:v>
                </c:pt>
                <c:pt idx="491">
                  <c:v>-7.3288060000000002E-2</c:v>
                </c:pt>
                <c:pt idx="492">
                  <c:v>-1.7699640000000001</c:v>
                </c:pt>
                <c:pt idx="493">
                  <c:v>-1.806182</c:v>
                </c:pt>
                <c:pt idx="494">
                  <c:v>-0.473242</c:v>
                </c:pt>
                <c:pt idx="495">
                  <c:v>0.37014439999999998</c:v>
                </c:pt>
                <c:pt idx="496">
                  <c:v>1.2467010000000001</c:v>
                </c:pt>
                <c:pt idx="497">
                  <c:v>1.083332</c:v>
                </c:pt>
                <c:pt idx="498">
                  <c:v>-0.25484560000000001</c:v>
                </c:pt>
                <c:pt idx="499">
                  <c:v>-0.87882459999999996</c:v>
                </c:pt>
                <c:pt idx="500">
                  <c:v>-0.48745569999999999</c:v>
                </c:pt>
                <c:pt idx="501">
                  <c:v>0.55060249999999999</c:v>
                </c:pt>
                <c:pt idx="502">
                  <c:v>1.0907929999999999</c:v>
                </c:pt>
                <c:pt idx="503">
                  <c:v>0.32856210000000002</c:v>
                </c:pt>
                <c:pt idx="504">
                  <c:v>-0.66257540000000004</c:v>
                </c:pt>
                <c:pt idx="505">
                  <c:v>-1.329707</c:v>
                </c:pt>
                <c:pt idx="506">
                  <c:v>-0.94675690000000001</c:v>
                </c:pt>
                <c:pt idx="507">
                  <c:v>4.416175E-2</c:v>
                </c:pt>
                <c:pt idx="508">
                  <c:v>-0.3922756</c:v>
                </c:pt>
                <c:pt idx="509">
                  <c:v>-1.2857229999999999</c:v>
                </c:pt>
                <c:pt idx="510">
                  <c:v>-0.83845769999999997</c:v>
                </c:pt>
                <c:pt idx="511">
                  <c:v>0.180594</c:v>
                </c:pt>
                <c:pt idx="512">
                  <c:v>0.18350089999999999</c:v>
                </c:pt>
                <c:pt idx="513">
                  <c:v>-0.73376399999999997</c:v>
                </c:pt>
                <c:pt idx="514">
                  <c:v>-1.2085440000000001</c:v>
                </c:pt>
                <c:pt idx="515">
                  <c:v>-0.70620870000000002</c:v>
                </c:pt>
                <c:pt idx="516">
                  <c:v>0.26831379999999999</c:v>
                </c:pt>
                <c:pt idx="517">
                  <c:v>0.57036830000000005</c:v>
                </c:pt>
                <c:pt idx="518">
                  <c:v>-0.19895789999999999</c:v>
                </c:pt>
                <c:pt idx="519">
                  <c:v>-0.68465339999999997</c:v>
                </c:pt>
                <c:pt idx="520">
                  <c:v>0.35650399999999999</c:v>
                </c:pt>
                <c:pt idx="521">
                  <c:v>1.5069900000000001</c:v>
                </c:pt>
                <c:pt idx="522">
                  <c:v>1.067674</c:v>
                </c:pt>
                <c:pt idx="523">
                  <c:v>0.46388620000000003</c:v>
                </c:pt>
                <c:pt idx="524">
                  <c:v>0.54999690000000001</c:v>
                </c:pt>
                <c:pt idx="525">
                  <c:v>-0.55753759999999997</c:v>
                </c:pt>
                <c:pt idx="526">
                  <c:v>-1.993052</c:v>
                </c:pt>
                <c:pt idx="527">
                  <c:v>-1.521361</c:v>
                </c:pt>
                <c:pt idx="528">
                  <c:v>-0.94280850000000005</c:v>
                </c:pt>
                <c:pt idx="529">
                  <c:v>-0.70604789999999995</c:v>
                </c:pt>
                <c:pt idx="530">
                  <c:v>0.24803929999999999</c:v>
                </c:pt>
                <c:pt idx="531">
                  <c:v>-8.3550340000000001E-2</c:v>
                </c:pt>
                <c:pt idx="532">
                  <c:v>-1.319547</c:v>
                </c:pt>
                <c:pt idx="533">
                  <c:v>-1.1192839999999999</c:v>
                </c:pt>
                <c:pt idx="534">
                  <c:v>-0.60426270000000004</c:v>
                </c:pt>
                <c:pt idx="535">
                  <c:v>-0.60019789999999995</c:v>
                </c:pt>
                <c:pt idx="536">
                  <c:v>4.0822700000000003E-2</c:v>
                </c:pt>
                <c:pt idx="537">
                  <c:v>0.369224</c:v>
                </c:pt>
                <c:pt idx="538">
                  <c:v>-6.6923689999999994E-2</c:v>
                </c:pt>
                <c:pt idx="539">
                  <c:v>0.2314291</c:v>
                </c:pt>
                <c:pt idx="540">
                  <c:v>1.9790530000000001E-2</c:v>
                </c:pt>
                <c:pt idx="541">
                  <c:v>-1.1876949999999999</c:v>
                </c:pt>
                <c:pt idx="542">
                  <c:v>-0.81324890000000005</c:v>
                </c:pt>
                <c:pt idx="543">
                  <c:v>0.8815018</c:v>
                </c:pt>
                <c:pt idx="544">
                  <c:v>1.4051370000000001</c:v>
                </c:pt>
                <c:pt idx="545">
                  <c:v>0.52209760000000005</c:v>
                </c:pt>
                <c:pt idx="546">
                  <c:v>0.62046469999999998</c:v>
                </c:pt>
                <c:pt idx="547">
                  <c:v>1.9904900000000001</c:v>
                </c:pt>
                <c:pt idx="548">
                  <c:v>1.9801740000000001</c:v>
                </c:pt>
                <c:pt idx="549">
                  <c:v>0.77905060000000004</c:v>
                </c:pt>
                <c:pt idx="550">
                  <c:v>0.2689763</c:v>
                </c:pt>
                <c:pt idx="551">
                  <c:v>0.68335900000000005</c:v>
                </c:pt>
                <c:pt idx="552">
                  <c:v>0.76354929999999999</c:v>
                </c:pt>
                <c:pt idx="553">
                  <c:v>-0.30239660000000002</c:v>
                </c:pt>
                <c:pt idx="554">
                  <c:v>-0.45665559999999999</c:v>
                </c:pt>
                <c:pt idx="555">
                  <c:v>0.90703180000000005</c:v>
                </c:pt>
                <c:pt idx="556">
                  <c:v>1.627815</c:v>
                </c:pt>
                <c:pt idx="557">
                  <c:v>1.504767</c:v>
                </c:pt>
                <c:pt idx="558">
                  <c:v>1.274537</c:v>
                </c:pt>
                <c:pt idx="559">
                  <c:v>0.80740330000000005</c:v>
                </c:pt>
                <c:pt idx="560">
                  <c:v>0.1638956</c:v>
                </c:pt>
                <c:pt idx="561">
                  <c:v>-0.34345949999999997</c:v>
                </c:pt>
                <c:pt idx="562">
                  <c:v>-0.2226195</c:v>
                </c:pt>
                <c:pt idx="563">
                  <c:v>0.23984730000000001</c:v>
                </c:pt>
                <c:pt idx="564">
                  <c:v>0.15174789999999999</c:v>
                </c:pt>
                <c:pt idx="565">
                  <c:v>0.42474709999999999</c:v>
                </c:pt>
                <c:pt idx="566">
                  <c:v>1.6256409999999999</c:v>
                </c:pt>
                <c:pt idx="567">
                  <c:v>1.634152</c:v>
                </c:pt>
                <c:pt idx="568">
                  <c:v>-1.4229759999999999E-2</c:v>
                </c:pt>
                <c:pt idx="569">
                  <c:v>-0.86170020000000003</c:v>
                </c:pt>
                <c:pt idx="570">
                  <c:v>-0.34401389999999998</c:v>
                </c:pt>
                <c:pt idx="571">
                  <c:v>-0.2164035</c:v>
                </c:pt>
                <c:pt idx="572">
                  <c:v>-0.54269020000000001</c:v>
                </c:pt>
                <c:pt idx="573">
                  <c:v>-0.44042890000000001</c:v>
                </c:pt>
                <c:pt idx="574">
                  <c:v>-0.41698170000000001</c:v>
                </c:pt>
                <c:pt idx="575">
                  <c:v>-0.8227042</c:v>
                </c:pt>
                <c:pt idx="576">
                  <c:v>-1.4707600000000001</c:v>
                </c:pt>
                <c:pt idx="577">
                  <c:v>-2.0566650000000002</c:v>
                </c:pt>
                <c:pt idx="578">
                  <c:v>-1.2154609999999999</c:v>
                </c:pt>
                <c:pt idx="579">
                  <c:v>1.014553</c:v>
                </c:pt>
                <c:pt idx="580">
                  <c:v>2.0217000000000001</c:v>
                </c:pt>
                <c:pt idx="581">
                  <c:v>1.2548360000000001</c:v>
                </c:pt>
                <c:pt idx="582">
                  <c:v>0.27111479999999999</c:v>
                </c:pt>
                <c:pt idx="583">
                  <c:v>-0.15909619999999999</c:v>
                </c:pt>
                <c:pt idx="584">
                  <c:v>6.7871100000000004E-2</c:v>
                </c:pt>
                <c:pt idx="585">
                  <c:v>-0.1720942</c:v>
                </c:pt>
                <c:pt idx="586">
                  <c:v>-1.1451089999999999</c:v>
                </c:pt>
                <c:pt idx="587">
                  <c:v>-1.4903230000000001</c:v>
                </c:pt>
                <c:pt idx="588">
                  <c:v>-1.492164</c:v>
                </c:pt>
                <c:pt idx="589">
                  <c:v>-1.5986530000000001</c:v>
                </c:pt>
                <c:pt idx="590">
                  <c:v>-0.95868089999999995</c:v>
                </c:pt>
                <c:pt idx="591">
                  <c:v>-0.16611809999999999</c:v>
                </c:pt>
                <c:pt idx="592">
                  <c:v>-0.28524179999999999</c:v>
                </c:pt>
                <c:pt idx="593">
                  <c:v>-0.4699913</c:v>
                </c:pt>
                <c:pt idx="594">
                  <c:v>0.1434793</c:v>
                </c:pt>
                <c:pt idx="595">
                  <c:v>0.68602459999999998</c:v>
                </c:pt>
                <c:pt idx="596">
                  <c:v>0.2566078</c:v>
                </c:pt>
                <c:pt idx="597">
                  <c:v>-0.23141819999999999</c:v>
                </c:pt>
                <c:pt idx="598">
                  <c:v>0.36426249999999999</c:v>
                </c:pt>
                <c:pt idx="599">
                  <c:v>1.1782760000000001</c:v>
                </c:pt>
                <c:pt idx="600">
                  <c:v>1.0240359999999999</c:v>
                </c:pt>
                <c:pt idx="601">
                  <c:v>0.58388099999999998</c:v>
                </c:pt>
                <c:pt idx="602">
                  <c:v>0.6538735</c:v>
                </c:pt>
                <c:pt idx="603">
                  <c:v>0.5274162</c:v>
                </c:pt>
                <c:pt idx="604">
                  <c:v>-0.70015749999999999</c:v>
                </c:pt>
                <c:pt idx="605">
                  <c:v>-2.1133470000000001</c:v>
                </c:pt>
                <c:pt idx="606">
                  <c:v>-2.4989629999999998</c:v>
                </c:pt>
                <c:pt idx="607">
                  <c:v>-2.5024060000000001</c:v>
                </c:pt>
                <c:pt idx="608">
                  <c:v>-1.7324980000000001</c:v>
                </c:pt>
                <c:pt idx="609">
                  <c:v>2.1697879999999999E-2</c:v>
                </c:pt>
                <c:pt idx="610">
                  <c:v>0.98611760000000004</c:v>
                </c:pt>
                <c:pt idx="611">
                  <c:v>1.039277</c:v>
                </c:pt>
                <c:pt idx="612">
                  <c:v>0.75873360000000001</c:v>
                </c:pt>
                <c:pt idx="613">
                  <c:v>5.9179469999999998E-2</c:v>
                </c:pt>
                <c:pt idx="614">
                  <c:v>-0.36869849999999998</c:v>
                </c:pt>
                <c:pt idx="615">
                  <c:v>7.0601979999999995E-2</c:v>
                </c:pt>
                <c:pt idx="616">
                  <c:v>0.31812699999999999</c:v>
                </c:pt>
                <c:pt idx="617">
                  <c:v>-0.93308170000000001</c:v>
                </c:pt>
                <c:pt idx="618">
                  <c:v>-2.4734600000000002</c:v>
                </c:pt>
                <c:pt idx="619">
                  <c:v>-2.476963</c:v>
                </c:pt>
                <c:pt idx="620">
                  <c:v>-1.095191</c:v>
                </c:pt>
                <c:pt idx="621">
                  <c:v>0.40222580000000002</c:v>
                </c:pt>
                <c:pt idx="622">
                  <c:v>0.65749120000000005</c:v>
                </c:pt>
                <c:pt idx="623">
                  <c:v>-0.16187789999999999</c:v>
                </c:pt>
                <c:pt idx="624">
                  <c:v>-0.64730969999999999</c:v>
                </c:pt>
                <c:pt idx="625">
                  <c:v>-0.61755709999999997</c:v>
                </c:pt>
                <c:pt idx="626">
                  <c:v>-0.33943139999999999</c:v>
                </c:pt>
                <c:pt idx="627">
                  <c:v>0.77339000000000002</c:v>
                </c:pt>
                <c:pt idx="628">
                  <c:v>1.9018269999999999</c:v>
                </c:pt>
                <c:pt idx="629">
                  <c:v>1.1860869999999999</c:v>
                </c:pt>
                <c:pt idx="630">
                  <c:v>0.13742750000000001</c:v>
                </c:pt>
                <c:pt idx="631">
                  <c:v>1.238275</c:v>
                </c:pt>
                <c:pt idx="632">
                  <c:v>2.4964849999999998</c:v>
                </c:pt>
                <c:pt idx="633">
                  <c:v>1.331998</c:v>
                </c:pt>
                <c:pt idx="634">
                  <c:v>-0.84333239999999998</c:v>
                </c:pt>
                <c:pt idx="635">
                  <c:v>-1.409157</c:v>
                </c:pt>
                <c:pt idx="636">
                  <c:v>0.13453490000000001</c:v>
                </c:pt>
                <c:pt idx="637">
                  <c:v>1.8544510000000001</c:v>
                </c:pt>
                <c:pt idx="638">
                  <c:v>2.1759770000000001</c:v>
                </c:pt>
                <c:pt idx="639">
                  <c:v>1.7920469999999999</c:v>
                </c:pt>
                <c:pt idx="640">
                  <c:v>1.5582400000000001</c:v>
                </c:pt>
                <c:pt idx="641">
                  <c:v>1.5179389999999999</c:v>
                </c:pt>
                <c:pt idx="642">
                  <c:v>1.2655540000000001</c:v>
                </c:pt>
                <c:pt idx="643">
                  <c:v>0.31756509999999999</c:v>
                </c:pt>
                <c:pt idx="644">
                  <c:v>-0.5537145</c:v>
                </c:pt>
                <c:pt idx="645">
                  <c:v>-0.27397460000000001</c:v>
                </c:pt>
                <c:pt idx="646">
                  <c:v>1.0034559999999999</c:v>
                </c:pt>
                <c:pt idx="647">
                  <c:v>1.4737100000000001</c:v>
                </c:pt>
                <c:pt idx="648">
                  <c:v>-0.56752400000000003</c:v>
                </c:pt>
                <c:pt idx="649">
                  <c:v>-2.6717420000000001</c:v>
                </c:pt>
                <c:pt idx="650">
                  <c:v>-1.756359</c:v>
                </c:pt>
                <c:pt idx="651">
                  <c:v>0.10196379999999999</c:v>
                </c:pt>
                <c:pt idx="652">
                  <c:v>4.2009339999999999E-2</c:v>
                </c:pt>
                <c:pt idx="653">
                  <c:v>-0.73641100000000004</c:v>
                </c:pt>
                <c:pt idx="654">
                  <c:v>-0.93786729999999996</c:v>
                </c:pt>
                <c:pt idx="655">
                  <c:v>-1.1377280000000001</c:v>
                </c:pt>
                <c:pt idx="656">
                  <c:v>-0.82789049999999997</c:v>
                </c:pt>
                <c:pt idx="657">
                  <c:v>0.3651702</c:v>
                </c:pt>
                <c:pt idx="658">
                  <c:v>1.59737</c:v>
                </c:pt>
                <c:pt idx="659">
                  <c:v>1.5527820000000001</c:v>
                </c:pt>
                <c:pt idx="660">
                  <c:v>0.34055400000000002</c:v>
                </c:pt>
                <c:pt idx="661">
                  <c:v>3.5946550000000001E-2</c:v>
                </c:pt>
                <c:pt idx="662">
                  <c:v>0.47682619999999998</c:v>
                </c:pt>
                <c:pt idx="663">
                  <c:v>0.50202080000000004</c:v>
                </c:pt>
                <c:pt idx="664">
                  <c:v>0.45047520000000002</c:v>
                </c:pt>
                <c:pt idx="665">
                  <c:v>-0.13148560000000001</c:v>
                </c:pt>
                <c:pt idx="666">
                  <c:v>-1.003973</c:v>
                </c:pt>
                <c:pt idx="667">
                  <c:v>-0.82259329999999997</c:v>
                </c:pt>
                <c:pt idx="668">
                  <c:v>-0.1888301</c:v>
                </c:pt>
                <c:pt idx="669">
                  <c:v>0.162358</c:v>
                </c:pt>
                <c:pt idx="670">
                  <c:v>0.56426719999999997</c:v>
                </c:pt>
                <c:pt idx="671">
                  <c:v>0.67500579999999999</c:v>
                </c:pt>
                <c:pt idx="672">
                  <c:v>1.0263979999999999</c:v>
                </c:pt>
                <c:pt idx="673">
                  <c:v>1.347234</c:v>
                </c:pt>
                <c:pt idx="674">
                  <c:v>-5.3031509999999997E-2</c:v>
                </c:pt>
                <c:pt idx="675">
                  <c:v>-1.3879330000000001</c:v>
                </c:pt>
                <c:pt idx="676">
                  <c:v>-1.1119939999999999</c:v>
                </c:pt>
                <c:pt idx="677">
                  <c:v>-1.1052379999999999</c:v>
                </c:pt>
                <c:pt idx="678">
                  <c:v>-1.4433149999999999</c:v>
                </c:pt>
                <c:pt idx="679">
                  <c:v>-0.72134909999999997</c:v>
                </c:pt>
                <c:pt idx="680">
                  <c:v>0.94859800000000005</c:v>
                </c:pt>
                <c:pt idx="681">
                  <c:v>1.8337559999999999</c:v>
                </c:pt>
                <c:pt idx="682">
                  <c:v>0.82313060000000005</c:v>
                </c:pt>
                <c:pt idx="683">
                  <c:v>-0.28827560000000002</c:v>
                </c:pt>
                <c:pt idx="684">
                  <c:v>-0.72947479999999998</c:v>
                </c:pt>
                <c:pt idx="685">
                  <c:v>-1.362892</c:v>
                </c:pt>
                <c:pt idx="686">
                  <c:v>-0.82350440000000003</c:v>
                </c:pt>
                <c:pt idx="687">
                  <c:v>0.40585209999999999</c:v>
                </c:pt>
                <c:pt idx="688">
                  <c:v>-0.44557140000000001</c:v>
                </c:pt>
                <c:pt idx="689">
                  <c:v>-1.6687669999999999</c:v>
                </c:pt>
                <c:pt idx="690">
                  <c:v>-0.54599019999999998</c:v>
                </c:pt>
                <c:pt idx="691">
                  <c:v>1.2118599999999999</c:v>
                </c:pt>
                <c:pt idx="692">
                  <c:v>1.8745210000000001</c:v>
                </c:pt>
                <c:pt idx="693">
                  <c:v>1.447039</c:v>
                </c:pt>
                <c:pt idx="694">
                  <c:v>0.36449939999999997</c:v>
                </c:pt>
                <c:pt idx="695">
                  <c:v>-0.24340390000000001</c:v>
                </c:pt>
                <c:pt idx="696">
                  <c:v>-1.029345</c:v>
                </c:pt>
                <c:pt idx="697">
                  <c:v>-2.412452</c:v>
                </c:pt>
                <c:pt idx="698">
                  <c:v>-2.3665750000000001</c:v>
                </c:pt>
                <c:pt idx="699">
                  <c:v>-1.2389269999999999</c:v>
                </c:pt>
                <c:pt idx="700">
                  <c:v>-0.51845129999999995</c:v>
                </c:pt>
                <c:pt idx="701">
                  <c:v>0.36226789999999998</c:v>
                </c:pt>
                <c:pt idx="702">
                  <c:v>1.3487819999999999</c:v>
                </c:pt>
                <c:pt idx="703">
                  <c:v>1.1502060000000001</c:v>
                </c:pt>
                <c:pt idx="704">
                  <c:v>-0.38038559999999999</c:v>
                </c:pt>
                <c:pt idx="705">
                  <c:v>-1.243368</c:v>
                </c:pt>
                <c:pt idx="706">
                  <c:v>-0.38338719999999998</c:v>
                </c:pt>
                <c:pt idx="707">
                  <c:v>0.43868829999999998</c:v>
                </c:pt>
                <c:pt idx="708">
                  <c:v>-0.35046290000000002</c:v>
                </c:pt>
                <c:pt idx="709">
                  <c:v>-1.1200909999999999</c:v>
                </c:pt>
                <c:pt idx="710">
                  <c:v>-3.2273690000000001E-2</c:v>
                </c:pt>
                <c:pt idx="711">
                  <c:v>1.153578</c:v>
                </c:pt>
                <c:pt idx="712">
                  <c:v>0.9352838</c:v>
                </c:pt>
                <c:pt idx="713">
                  <c:v>-0.35155370000000002</c:v>
                </c:pt>
                <c:pt idx="714">
                  <c:v>-1.7583</c:v>
                </c:pt>
                <c:pt idx="715">
                  <c:v>-1.258564</c:v>
                </c:pt>
                <c:pt idx="716">
                  <c:v>0.44516139999999998</c:v>
                </c:pt>
                <c:pt idx="717">
                  <c:v>0.93752899999999995</c:v>
                </c:pt>
                <c:pt idx="718">
                  <c:v>1.0939300000000001</c:v>
                </c:pt>
                <c:pt idx="719">
                  <c:v>1.337159</c:v>
                </c:pt>
                <c:pt idx="720">
                  <c:v>0.79179929999999998</c:v>
                </c:pt>
                <c:pt idx="721">
                  <c:v>0.92568989999999995</c:v>
                </c:pt>
                <c:pt idx="722">
                  <c:v>1.679514</c:v>
                </c:pt>
                <c:pt idx="723">
                  <c:v>1.1544989999999999</c:v>
                </c:pt>
                <c:pt idx="724">
                  <c:v>-7.8758709999999996E-2</c:v>
                </c:pt>
                <c:pt idx="725">
                  <c:v>-0.56909430000000005</c:v>
                </c:pt>
                <c:pt idx="726">
                  <c:v>2.5976030000000001E-2</c:v>
                </c:pt>
                <c:pt idx="727">
                  <c:v>1.1703079999999999</c:v>
                </c:pt>
                <c:pt idx="728">
                  <c:v>1.5392520000000001</c:v>
                </c:pt>
                <c:pt idx="729">
                  <c:v>0.70491539999999997</c:v>
                </c:pt>
                <c:pt idx="730">
                  <c:v>-1.514947E-3</c:v>
                </c:pt>
                <c:pt idx="731">
                  <c:v>6.5304050000000002E-2</c:v>
                </c:pt>
                <c:pt idx="732">
                  <c:v>-8.5181880000000001E-2</c:v>
                </c:pt>
                <c:pt idx="733">
                  <c:v>-1.0156419999999999</c:v>
                </c:pt>
                <c:pt idx="734">
                  <c:v>-1.440313</c:v>
                </c:pt>
                <c:pt idx="735">
                  <c:v>-0.47970259999999998</c:v>
                </c:pt>
                <c:pt idx="736">
                  <c:v>0.57180470000000005</c:v>
                </c:pt>
                <c:pt idx="737">
                  <c:v>0.82322390000000001</c:v>
                </c:pt>
                <c:pt idx="738">
                  <c:v>0.49204589999999998</c:v>
                </c:pt>
                <c:pt idx="739">
                  <c:v>0.1248905</c:v>
                </c:pt>
                <c:pt idx="740">
                  <c:v>0.16239439999999999</c:v>
                </c:pt>
                <c:pt idx="741">
                  <c:v>0.25868770000000002</c:v>
                </c:pt>
                <c:pt idx="742">
                  <c:v>0.64800290000000005</c:v>
                </c:pt>
                <c:pt idx="743">
                  <c:v>1.4734400000000001</c:v>
                </c:pt>
                <c:pt idx="744">
                  <c:v>1.5352410000000001</c:v>
                </c:pt>
                <c:pt idx="745">
                  <c:v>0.30827749999999998</c:v>
                </c:pt>
                <c:pt idx="746">
                  <c:v>-1.0554760000000001</c:v>
                </c:pt>
                <c:pt idx="747">
                  <c:v>-1.1373880000000001</c:v>
                </c:pt>
                <c:pt idx="748">
                  <c:v>-0.33336909999999997</c:v>
                </c:pt>
                <c:pt idx="749">
                  <c:v>0.33189770000000002</c:v>
                </c:pt>
                <c:pt idx="750">
                  <c:v>1.320465</c:v>
                </c:pt>
                <c:pt idx="751">
                  <c:v>2.0267330000000001</c:v>
                </c:pt>
                <c:pt idx="752">
                  <c:v>0.81865960000000004</c:v>
                </c:pt>
                <c:pt idx="753">
                  <c:v>-0.97639569999999998</c:v>
                </c:pt>
                <c:pt idx="754">
                  <c:v>-0.87105540000000004</c:v>
                </c:pt>
                <c:pt idx="755">
                  <c:v>-0.28133629999999998</c:v>
                </c:pt>
                <c:pt idx="756">
                  <c:v>-1.594557</c:v>
                </c:pt>
                <c:pt idx="757">
                  <c:v>-2.4832100000000001</c:v>
                </c:pt>
                <c:pt idx="758">
                  <c:v>-0.73986249999999998</c:v>
                </c:pt>
                <c:pt idx="759">
                  <c:v>0.98312440000000001</c:v>
                </c:pt>
                <c:pt idx="760">
                  <c:v>0.65498160000000005</c:v>
                </c:pt>
                <c:pt idx="761">
                  <c:v>-0.31547029999999998</c:v>
                </c:pt>
                <c:pt idx="762">
                  <c:v>-0.67020230000000003</c:v>
                </c:pt>
                <c:pt idx="763">
                  <c:v>-0.45678489999999999</c:v>
                </c:pt>
                <c:pt idx="764">
                  <c:v>0.12574669999999999</c:v>
                </c:pt>
                <c:pt idx="765">
                  <c:v>0.69599049999999996</c:v>
                </c:pt>
                <c:pt idx="766">
                  <c:v>0.81541079999999999</c:v>
                </c:pt>
                <c:pt idx="767">
                  <c:v>0.1710961</c:v>
                </c:pt>
                <c:pt idx="768">
                  <c:v>-0.86116510000000002</c:v>
                </c:pt>
                <c:pt idx="769">
                  <c:v>-1.130498</c:v>
                </c:pt>
                <c:pt idx="770">
                  <c:v>-0.23747679999999999</c:v>
                </c:pt>
                <c:pt idx="771">
                  <c:v>1.0882099999999999</c:v>
                </c:pt>
                <c:pt idx="772">
                  <c:v>1.643437</c:v>
                </c:pt>
                <c:pt idx="773">
                  <c:v>1.0003500000000001</c:v>
                </c:pt>
                <c:pt idx="774">
                  <c:v>-0.1457985</c:v>
                </c:pt>
                <c:pt idx="775">
                  <c:v>-1.3527530000000001</c:v>
                </c:pt>
                <c:pt idx="776">
                  <c:v>-2.3106789999999999</c:v>
                </c:pt>
                <c:pt idx="777">
                  <c:v>-2.452521</c:v>
                </c:pt>
                <c:pt idx="778">
                  <c:v>-1.927872</c:v>
                </c:pt>
                <c:pt idx="779">
                  <c:v>-1.2828729999999999</c:v>
                </c:pt>
                <c:pt idx="780">
                  <c:v>-0.6696318</c:v>
                </c:pt>
                <c:pt idx="781">
                  <c:v>-0.4150105</c:v>
                </c:pt>
                <c:pt idx="782">
                  <c:v>-0.4306239</c:v>
                </c:pt>
                <c:pt idx="783">
                  <c:v>-0.15762010000000001</c:v>
                </c:pt>
                <c:pt idx="784">
                  <c:v>-0.1782947</c:v>
                </c:pt>
                <c:pt idx="785">
                  <c:v>-0.94204549999999998</c:v>
                </c:pt>
                <c:pt idx="786">
                  <c:v>-1.845264</c:v>
                </c:pt>
                <c:pt idx="787">
                  <c:v>-2.2487050000000002</c:v>
                </c:pt>
                <c:pt idx="788">
                  <c:v>-1.7617149999999999</c:v>
                </c:pt>
                <c:pt idx="789">
                  <c:v>-0.89067320000000005</c:v>
                </c:pt>
                <c:pt idx="790">
                  <c:v>0.13314590000000001</c:v>
                </c:pt>
                <c:pt idx="791">
                  <c:v>1.2676080000000001</c:v>
                </c:pt>
                <c:pt idx="792">
                  <c:v>0.83798360000000005</c:v>
                </c:pt>
                <c:pt idx="793">
                  <c:v>-0.99058380000000001</c:v>
                </c:pt>
                <c:pt idx="794">
                  <c:v>-1.28793</c:v>
                </c:pt>
                <c:pt idx="795">
                  <c:v>-5.7132660000000002E-2</c:v>
                </c:pt>
                <c:pt idx="796">
                  <c:v>0.2751787</c:v>
                </c:pt>
                <c:pt idx="797">
                  <c:v>1.297797E-2</c:v>
                </c:pt>
                <c:pt idx="798">
                  <c:v>0.59094539999999995</c:v>
                </c:pt>
                <c:pt idx="799">
                  <c:v>0.85864359999999995</c:v>
                </c:pt>
                <c:pt idx="800">
                  <c:v>0.56700810000000001</c:v>
                </c:pt>
                <c:pt idx="801">
                  <c:v>1.257649</c:v>
                </c:pt>
                <c:pt idx="802">
                  <c:v>1.5499639999999999</c:v>
                </c:pt>
                <c:pt idx="803">
                  <c:v>0.18468950000000001</c:v>
                </c:pt>
                <c:pt idx="804">
                  <c:v>-1.06612</c:v>
                </c:pt>
                <c:pt idx="805">
                  <c:v>-1.3957280000000001</c:v>
                </c:pt>
                <c:pt idx="806">
                  <c:v>-1.4525809999999999</c:v>
                </c:pt>
                <c:pt idx="807">
                  <c:v>-1.1095539999999999</c:v>
                </c:pt>
                <c:pt idx="808">
                  <c:v>-0.40947939999999999</c:v>
                </c:pt>
                <c:pt idx="809">
                  <c:v>-3.394258E-2</c:v>
                </c:pt>
                <c:pt idx="810">
                  <c:v>-8.7441570000000007E-3</c:v>
                </c:pt>
                <c:pt idx="811">
                  <c:v>-0.30881700000000001</c:v>
                </c:pt>
                <c:pt idx="812">
                  <c:v>-0.65226269999999997</c:v>
                </c:pt>
                <c:pt idx="813">
                  <c:v>-0.19386419999999999</c:v>
                </c:pt>
                <c:pt idx="814">
                  <c:v>0.53455830000000004</c:v>
                </c:pt>
                <c:pt idx="815">
                  <c:v>-0.33234970000000003</c:v>
                </c:pt>
                <c:pt idx="816">
                  <c:v>-2.2543660000000001</c:v>
                </c:pt>
                <c:pt idx="817">
                  <c:v>-2.3850539999999998</c:v>
                </c:pt>
                <c:pt idx="818">
                  <c:v>-1.2156199999999999</c:v>
                </c:pt>
                <c:pt idx="819">
                  <c:v>-0.6095486</c:v>
                </c:pt>
                <c:pt idx="820">
                  <c:v>0.53088679999999999</c:v>
                </c:pt>
                <c:pt idx="821">
                  <c:v>2.0171939999999999</c:v>
                </c:pt>
                <c:pt idx="822">
                  <c:v>1.898693</c:v>
                </c:pt>
                <c:pt idx="823">
                  <c:v>0.46953869999999998</c:v>
                </c:pt>
                <c:pt idx="824">
                  <c:v>-0.56417320000000004</c:v>
                </c:pt>
                <c:pt idx="825">
                  <c:v>-0.2051298</c:v>
                </c:pt>
                <c:pt idx="826">
                  <c:v>0.45014929999999997</c:v>
                </c:pt>
                <c:pt idx="827">
                  <c:v>0.27277560000000001</c:v>
                </c:pt>
                <c:pt idx="828">
                  <c:v>-0.1529758</c:v>
                </c:pt>
                <c:pt idx="829">
                  <c:v>-0.51730259999999995</c:v>
                </c:pt>
                <c:pt idx="830">
                  <c:v>-0.30331269999999999</c:v>
                </c:pt>
                <c:pt idx="831">
                  <c:v>0.21680949999999999</c:v>
                </c:pt>
                <c:pt idx="832">
                  <c:v>0.5141848</c:v>
                </c:pt>
                <c:pt idx="833">
                  <c:v>0.87485069999999998</c:v>
                </c:pt>
                <c:pt idx="834">
                  <c:v>0.4319711</c:v>
                </c:pt>
                <c:pt idx="835">
                  <c:v>-0.1921271</c:v>
                </c:pt>
                <c:pt idx="836">
                  <c:v>0.13011300000000001</c:v>
                </c:pt>
                <c:pt idx="837">
                  <c:v>0.81868200000000002</c:v>
                </c:pt>
                <c:pt idx="838">
                  <c:v>1.841108</c:v>
                </c:pt>
                <c:pt idx="839">
                  <c:v>1.9845950000000001</c:v>
                </c:pt>
                <c:pt idx="840">
                  <c:v>0.75157130000000005</c:v>
                </c:pt>
                <c:pt idx="841">
                  <c:v>0.23311789999999999</c:v>
                </c:pt>
                <c:pt idx="842">
                  <c:v>0.3372561</c:v>
                </c:pt>
                <c:pt idx="843">
                  <c:v>-5.6553730000000003E-2</c:v>
                </c:pt>
                <c:pt idx="844">
                  <c:v>-0.99391130000000005</c:v>
                </c:pt>
                <c:pt idx="845">
                  <c:v>-2.2836699999999999</c:v>
                </c:pt>
                <c:pt idx="846">
                  <c:v>-2.6643159999999999</c:v>
                </c:pt>
                <c:pt idx="847">
                  <c:v>-1.5435890000000001</c:v>
                </c:pt>
                <c:pt idx="848">
                  <c:v>4.239358E-2</c:v>
                </c:pt>
                <c:pt idx="849">
                  <c:v>0.90642310000000004</c:v>
                </c:pt>
                <c:pt idx="850">
                  <c:v>0.97461569999999997</c:v>
                </c:pt>
                <c:pt idx="851">
                  <c:v>0.67465249999999999</c:v>
                </c:pt>
                <c:pt idx="852">
                  <c:v>-6.5974060000000001E-2</c:v>
                </c:pt>
                <c:pt idx="853">
                  <c:v>-0.69006339999999999</c:v>
                </c:pt>
                <c:pt idx="854">
                  <c:v>-0.52270090000000002</c:v>
                </c:pt>
                <c:pt idx="855">
                  <c:v>-0.42704029999999998</c:v>
                </c:pt>
                <c:pt idx="856">
                  <c:v>-1.612158</c:v>
                </c:pt>
                <c:pt idx="857">
                  <c:v>-1.9881420000000001</c:v>
                </c:pt>
                <c:pt idx="858">
                  <c:v>9.5136869999999998E-2</c:v>
                </c:pt>
                <c:pt idx="859">
                  <c:v>0.98444069999999995</c:v>
                </c:pt>
                <c:pt idx="860">
                  <c:v>-0.1104011</c:v>
                </c:pt>
                <c:pt idx="861">
                  <c:v>-0.12657280000000001</c:v>
                </c:pt>
                <c:pt idx="862">
                  <c:v>0.29313729999999999</c:v>
                </c:pt>
                <c:pt idx="863">
                  <c:v>0.47420089999999998</c:v>
                </c:pt>
                <c:pt idx="864">
                  <c:v>1.4328320000000001</c:v>
                </c:pt>
                <c:pt idx="865">
                  <c:v>1.771995</c:v>
                </c:pt>
                <c:pt idx="866">
                  <c:v>0.1089516</c:v>
                </c:pt>
                <c:pt idx="867">
                  <c:v>-1.9851369999999999</c:v>
                </c:pt>
                <c:pt idx="868">
                  <c:v>-2.5074890000000001</c:v>
                </c:pt>
                <c:pt idx="869">
                  <c:v>-1.636055</c:v>
                </c:pt>
                <c:pt idx="870">
                  <c:v>-0.68581499999999995</c:v>
                </c:pt>
                <c:pt idx="871">
                  <c:v>-0.1827414</c:v>
                </c:pt>
                <c:pt idx="872">
                  <c:v>-0.10149660000000001</c:v>
                </c:pt>
                <c:pt idx="873">
                  <c:v>-0.63381189999999998</c:v>
                </c:pt>
                <c:pt idx="874">
                  <c:v>-1.439171</c:v>
                </c:pt>
                <c:pt idx="875">
                  <c:v>-1.4181140000000001</c:v>
                </c:pt>
                <c:pt idx="876">
                  <c:v>-0.6328203</c:v>
                </c:pt>
                <c:pt idx="877">
                  <c:v>-0.50639400000000001</c:v>
                </c:pt>
                <c:pt idx="878">
                  <c:v>-1.2000280000000001</c:v>
                </c:pt>
                <c:pt idx="879">
                  <c:v>-1.3600950000000001</c:v>
                </c:pt>
                <c:pt idx="880">
                  <c:v>-0.51717800000000003</c:v>
                </c:pt>
                <c:pt idx="881">
                  <c:v>0.2668875</c:v>
                </c:pt>
                <c:pt idx="882">
                  <c:v>0.21371609999999999</c:v>
                </c:pt>
                <c:pt idx="883">
                  <c:v>0.15229500000000001</c:v>
                </c:pt>
                <c:pt idx="884">
                  <c:v>0.75968029999999998</c:v>
                </c:pt>
                <c:pt idx="885">
                  <c:v>1.0235609999999999</c:v>
                </c:pt>
                <c:pt idx="886">
                  <c:v>0.19278300000000001</c:v>
                </c:pt>
                <c:pt idx="887">
                  <c:v>-0.78276970000000001</c:v>
                </c:pt>
                <c:pt idx="888">
                  <c:v>-0.37075130000000001</c:v>
                </c:pt>
                <c:pt idx="889">
                  <c:v>0.92138770000000003</c:v>
                </c:pt>
                <c:pt idx="890">
                  <c:v>1.0295609999999999</c:v>
                </c:pt>
                <c:pt idx="891">
                  <c:v>0.1642527</c:v>
                </c:pt>
                <c:pt idx="892">
                  <c:v>-0.44137559999999998</c:v>
                </c:pt>
                <c:pt idx="893">
                  <c:v>-0.1604698</c:v>
                </c:pt>
                <c:pt idx="894">
                  <c:v>1.0317350000000001</c:v>
                </c:pt>
                <c:pt idx="895">
                  <c:v>1.513433</c:v>
                </c:pt>
                <c:pt idx="896">
                  <c:v>0.73806380000000005</c:v>
                </c:pt>
                <c:pt idx="897">
                  <c:v>-0.78613710000000003</c:v>
                </c:pt>
                <c:pt idx="898">
                  <c:v>-2.1399689999999998</c:v>
                </c:pt>
                <c:pt idx="899">
                  <c:v>-1.4942200000000001</c:v>
                </c:pt>
                <c:pt idx="900">
                  <c:v>-0.291653</c:v>
                </c:pt>
                <c:pt idx="901">
                  <c:v>-0.77185150000000002</c:v>
                </c:pt>
                <c:pt idx="902">
                  <c:v>-1.141229</c:v>
                </c:pt>
                <c:pt idx="903">
                  <c:v>-0.15374460000000001</c:v>
                </c:pt>
                <c:pt idx="904">
                  <c:v>0.41754639999999998</c:v>
                </c:pt>
                <c:pt idx="905">
                  <c:v>-5.8589499999999999E-3</c:v>
                </c:pt>
                <c:pt idx="906">
                  <c:v>-0.16843839999999999</c:v>
                </c:pt>
                <c:pt idx="907">
                  <c:v>0.19786490000000001</c:v>
                </c:pt>
                <c:pt idx="908">
                  <c:v>0.46284900000000001</c:v>
                </c:pt>
                <c:pt idx="909">
                  <c:v>0.61779240000000002</c:v>
                </c:pt>
                <c:pt idx="910">
                  <c:v>0.98486130000000005</c:v>
                </c:pt>
                <c:pt idx="911">
                  <c:v>0.9383319</c:v>
                </c:pt>
                <c:pt idx="912">
                  <c:v>6.7371230000000004E-2</c:v>
                </c:pt>
                <c:pt idx="913">
                  <c:v>-0.44500600000000001</c:v>
                </c:pt>
                <c:pt idx="914">
                  <c:v>0.36662339999999999</c:v>
                </c:pt>
                <c:pt idx="915">
                  <c:v>1.1668179999999999</c:v>
                </c:pt>
                <c:pt idx="916">
                  <c:v>0.32078250000000003</c:v>
                </c:pt>
                <c:pt idx="917">
                  <c:v>-1.0829530000000001</c:v>
                </c:pt>
                <c:pt idx="918">
                  <c:v>-0.99661310000000003</c:v>
                </c:pt>
                <c:pt idx="919">
                  <c:v>0.39609499999999997</c:v>
                </c:pt>
                <c:pt idx="920">
                  <c:v>0.54082169999999996</c:v>
                </c:pt>
                <c:pt idx="921">
                  <c:v>-1.013382</c:v>
                </c:pt>
                <c:pt idx="922">
                  <c:v>-1.351143</c:v>
                </c:pt>
                <c:pt idx="923">
                  <c:v>-0.2054136</c:v>
                </c:pt>
                <c:pt idx="924">
                  <c:v>2.046191E-2</c:v>
                </c:pt>
                <c:pt idx="925">
                  <c:v>-0.56046269999999998</c:v>
                </c:pt>
                <c:pt idx="926">
                  <c:v>-0.27476709999999999</c:v>
                </c:pt>
                <c:pt idx="927">
                  <c:v>0.51697630000000006</c:v>
                </c:pt>
                <c:pt idx="928">
                  <c:v>0.2614493</c:v>
                </c:pt>
                <c:pt idx="929">
                  <c:v>-0.30448550000000002</c:v>
                </c:pt>
                <c:pt idx="930">
                  <c:v>-9.2586879999999996E-2</c:v>
                </c:pt>
                <c:pt idx="931">
                  <c:v>-0.34204950000000001</c:v>
                </c:pt>
                <c:pt idx="932">
                  <c:v>-0.69629920000000001</c:v>
                </c:pt>
                <c:pt idx="933">
                  <c:v>-0.13890530000000001</c:v>
                </c:pt>
                <c:pt idx="934">
                  <c:v>0.16836290000000001</c:v>
                </c:pt>
                <c:pt idx="935">
                  <c:v>0.7529903</c:v>
                </c:pt>
                <c:pt idx="936">
                  <c:v>1.9779230000000001</c:v>
                </c:pt>
                <c:pt idx="937">
                  <c:v>1.200321</c:v>
                </c:pt>
                <c:pt idx="938">
                  <c:v>-0.4283419</c:v>
                </c:pt>
                <c:pt idx="939">
                  <c:v>0.97896890000000003</c:v>
                </c:pt>
                <c:pt idx="940">
                  <c:v>2.8129240000000002</c:v>
                </c:pt>
                <c:pt idx="941">
                  <c:v>1.4647520000000001</c:v>
                </c:pt>
                <c:pt idx="942">
                  <c:v>-0.2091054</c:v>
                </c:pt>
                <c:pt idx="943">
                  <c:v>-0.1115622</c:v>
                </c:pt>
                <c:pt idx="944">
                  <c:v>0.11811720000000001</c:v>
                </c:pt>
                <c:pt idx="945">
                  <c:v>-7.3924779999999995E-2</c:v>
                </c:pt>
                <c:pt idx="946">
                  <c:v>-5.7617970000000004E-4</c:v>
                </c:pt>
                <c:pt idx="947">
                  <c:v>2.5585119999999999E-2</c:v>
                </c:pt>
                <c:pt idx="948">
                  <c:v>-0.86245070000000001</c:v>
                </c:pt>
                <c:pt idx="949">
                  <c:v>-1.6425700000000001</c:v>
                </c:pt>
                <c:pt idx="950">
                  <c:v>-0.75572110000000003</c:v>
                </c:pt>
                <c:pt idx="951">
                  <c:v>0.52753870000000003</c:v>
                </c:pt>
                <c:pt idx="952">
                  <c:v>0.2270074</c:v>
                </c:pt>
                <c:pt idx="953">
                  <c:v>-0.98902710000000005</c:v>
                </c:pt>
                <c:pt idx="954">
                  <c:v>-1.30491</c:v>
                </c:pt>
                <c:pt idx="955">
                  <c:v>-0.69243109999999997</c:v>
                </c:pt>
                <c:pt idx="956">
                  <c:v>-0.23381679999999999</c:v>
                </c:pt>
                <c:pt idx="957">
                  <c:v>-0.49978</c:v>
                </c:pt>
                <c:pt idx="958">
                  <c:v>-1.0605469999999999</c:v>
                </c:pt>
                <c:pt idx="959">
                  <c:v>-0.22182650000000001</c:v>
                </c:pt>
                <c:pt idx="960">
                  <c:v>1.6103799999999999</c:v>
                </c:pt>
                <c:pt idx="961">
                  <c:v>1.8851450000000001</c:v>
                </c:pt>
                <c:pt idx="962">
                  <c:v>0.88894379999999995</c:v>
                </c:pt>
                <c:pt idx="963">
                  <c:v>0.38312560000000001</c:v>
                </c:pt>
                <c:pt idx="964">
                  <c:v>0.19088050000000001</c:v>
                </c:pt>
                <c:pt idx="965">
                  <c:v>-0.3580431</c:v>
                </c:pt>
                <c:pt idx="966">
                  <c:v>-1.0476270000000001</c:v>
                </c:pt>
                <c:pt idx="967">
                  <c:v>-1.5247120000000001</c:v>
                </c:pt>
                <c:pt idx="968">
                  <c:v>-0.96022830000000003</c:v>
                </c:pt>
                <c:pt idx="969">
                  <c:v>0.21540000000000001</c:v>
                </c:pt>
                <c:pt idx="970">
                  <c:v>3.1177910000000002E-4</c:v>
                </c:pt>
                <c:pt idx="971">
                  <c:v>-0.62241029999999997</c:v>
                </c:pt>
                <c:pt idx="972">
                  <c:v>-7.9846020000000004E-2</c:v>
                </c:pt>
                <c:pt idx="973">
                  <c:v>0.41200569999999997</c:v>
                </c:pt>
                <c:pt idx="974">
                  <c:v>0.78997110000000004</c:v>
                </c:pt>
                <c:pt idx="975">
                  <c:v>1.9479089999999999</c:v>
                </c:pt>
                <c:pt idx="976">
                  <c:v>2.1395919999999999</c:v>
                </c:pt>
                <c:pt idx="977">
                  <c:v>0.1286069</c:v>
                </c:pt>
                <c:pt idx="978">
                  <c:v>-1.535515</c:v>
                </c:pt>
                <c:pt idx="979">
                  <c:v>-1.050862</c:v>
                </c:pt>
                <c:pt idx="980">
                  <c:v>-8.9980580000000004E-2</c:v>
                </c:pt>
                <c:pt idx="981">
                  <c:v>0.1872376</c:v>
                </c:pt>
                <c:pt idx="982">
                  <c:v>3.3302409999999998E-2</c:v>
                </c:pt>
                <c:pt idx="983">
                  <c:v>-0.94120769999999998</c:v>
                </c:pt>
                <c:pt idx="984">
                  <c:v>-1.462934</c:v>
                </c:pt>
                <c:pt idx="985">
                  <c:v>4.953399E-2</c:v>
                </c:pt>
                <c:pt idx="986">
                  <c:v>1.222974</c:v>
                </c:pt>
                <c:pt idx="987">
                  <c:v>-0.17910960000000001</c:v>
                </c:pt>
                <c:pt idx="988">
                  <c:v>-2.0304669999999998</c:v>
                </c:pt>
                <c:pt idx="989">
                  <c:v>-1.657384</c:v>
                </c:pt>
                <c:pt idx="990">
                  <c:v>0.50985639999999999</c:v>
                </c:pt>
                <c:pt idx="991">
                  <c:v>1.7996529999999999</c:v>
                </c:pt>
                <c:pt idx="992">
                  <c:v>0.92079520000000004</c:v>
                </c:pt>
                <c:pt idx="993">
                  <c:v>0.27002290000000001</c:v>
                </c:pt>
                <c:pt idx="994">
                  <c:v>0.83821999999999997</c:v>
                </c:pt>
                <c:pt idx="995">
                  <c:v>0.67742000000000002</c:v>
                </c:pt>
                <c:pt idx="996">
                  <c:v>-7.0777820000000005E-2</c:v>
                </c:pt>
                <c:pt idx="997">
                  <c:v>-0.25284430000000002</c:v>
                </c:pt>
                <c:pt idx="998">
                  <c:v>0.39338879999999998</c:v>
                </c:pt>
              </c:numCache>
            </c:numRef>
          </c:yVal>
          <c:smooth val="0"/>
        </c:ser>
        <c:ser>
          <c:idx val="8"/>
          <c:order val="8"/>
          <c:tx>
            <c:v>+500V (#9)</c:v>
          </c:tx>
          <c:spPr>
            <a:ln w="19050">
              <a:solidFill>
                <a:srgbClr val="0000FF"/>
              </a:solidFill>
            </a:ln>
          </c:spPr>
          <c:marker>
            <c:symbol val="none"/>
          </c:marker>
          <c:xVal>
            <c:numRef>
              <c:f>'Voltage Wfms Data'!$A$5:$A$1003</c:f>
              <c:numCache>
                <c:formatCode>General</c:formatCode>
                <c:ptCount val="999"/>
                <c:pt idx="0">
                  <c:v>-180.822</c:v>
                </c:pt>
                <c:pt idx="1">
                  <c:v>-179.822</c:v>
                </c:pt>
                <c:pt idx="2">
                  <c:v>-178.822</c:v>
                </c:pt>
                <c:pt idx="3">
                  <c:v>-177.822</c:v>
                </c:pt>
                <c:pt idx="4">
                  <c:v>-176.822</c:v>
                </c:pt>
                <c:pt idx="5">
                  <c:v>-175.822</c:v>
                </c:pt>
                <c:pt idx="6">
                  <c:v>-174.822</c:v>
                </c:pt>
                <c:pt idx="7">
                  <c:v>-173.822</c:v>
                </c:pt>
                <c:pt idx="8">
                  <c:v>-172.822</c:v>
                </c:pt>
                <c:pt idx="9">
                  <c:v>-171.82199999999997</c:v>
                </c:pt>
                <c:pt idx="10">
                  <c:v>-170.822</c:v>
                </c:pt>
                <c:pt idx="11">
                  <c:v>-169.822</c:v>
                </c:pt>
                <c:pt idx="12">
                  <c:v>-168.822</c:v>
                </c:pt>
                <c:pt idx="13">
                  <c:v>-167.822</c:v>
                </c:pt>
                <c:pt idx="14">
                  <c:v>-166.822</c:v>
                </c:pt>
                <c:pt idx="15">
                  <c:v>-165.82199999999997</c:v>
                </c:pt>
                <c:pt idx="16">
                  <c:v>-164.822</c:v>
                </c:pt>
                <c:pt idx="17">
                  <c:v>-163.822</c:v>
                </c:pt>
                <c:pt idx="18">
                  <c:v>-162.822</c:v>
                </c:pt>
                <c:pt idx="19">
                  <c:v>-161.822</c:v>
                </c:pt>
                <c:pt idx="20">
                  <c:v>-160.822</c:v>
                </c:pt>
                <c:pt idx="21">
                  <c:v>-159.82199999999997</c:v>
                </c:pt>
                <c:pt idx="22">
                  <c:v>-158.822</c:v>
                </c:pt>
                <c:pt idx="23">
                  <c:v>-157.822</c:v>
                </c:pt>
                <c:pt idx="24">
                  <c:v>-156.822</c:v>
                </c:pt>
                <c:pt idx="25">
                  <c:v>-155.822</c:v>
                </c:pt>
                <c:pt idx="26">
                  <c:v>-154.822</c:v>
                </c:pt>
                <c:pt idx="27">
                  <c:v>-153.822</c:v>
                </c:pt>
                <c:pt idx="28">
                  <c:v>-152.822</c:v>
                </c:pt>
                <c:pt idx="29">
                  <c:v>-151.822</c:v>
                </c:pt>
                <c:pt idx="30">
                  <c:v>-150.822</c:v>
                </c:pt>
                <c:pt idx="31">
                  <c:v>-149.822</c:v>
                </c:pt>
                <c:pt idx="32">
                  <c:v>-148.822</c:v>
                </c:pt>
                <c:pt idx="33">
                  <c:v>-147.822</c:v>
                </c:pt>
                <c:pt idx="34">
                  <c:v>-146.822</c:v>
                </c:pt>
                <c:pt idx="35">
                  <c:v>-145.822</c:v>
                </c:pt>
                <c:pt idx="36">
                  <c:v>-144.822</c:v>
                </c:pt>
                <c:pt idx="37">
                  <c:v>-143.822</c:v>
                </c:pt>
                <c:pt idx="38">
                  <c:v>-142.822</c:v>
                </c:pt>
                <c:pt idx="39">
                  <c:v>-141.822</c:v>
                </c:pt>
                <c:pt idx="40">
                  <c:v>-140.822</c:v>
                </c:pt>
                <c:pt idx="41">
                  <c:v>-139.822</c:v>
                </c:pt>
                <c:pt idx="42">
                  <c:v>-138.822</c:v>
                </c:pt>
                <c:pt idx="43">
                  <c:v>-137.822</c:v>
                </c:pt>
                <c:pt idx="44">
                  <c:v>-136.822</c:v>
                </c:pt>
                <c:pt idx="45">
                  <c:v>-135.822</c:v>
                </c:pt>
                <c:pt idx="46">
                  <c:v>-134.82199999999997</c:v>
                </c:pt>
                <c:pt idx="47">
                  <c:v>-133.822</c:v>
                </c:pt>
                <c:pt idx="48">
                  <c:v>-132.822</c:v>
                </c:pt>
                <c:pt idx="49">
                  <c:v>-131.822</c:v>
                </c:pt>
                <c:pt idx="50">
                  <c:v>-130.822</c:v>
                </c:pt>
                <c:pt idx="51">
                  <c:v>-129.822</c:v>
                </c:pt>
                <c:pt idx="52">
                  <c:v>-128.82199999999997</c:v>
                </c:pt>
                <c:pt idx="53">
                  <c:v>-127.82199999999999</c:v>
                </c:pt>
                <c:pt idx="54">
                  <c:v>-126.822</c:v>
                </c:pt>
                <c:pt idx="55">
                  <c:v>-125.822</c:v>
                </c:pt>
                <c:pt idx="56">
                  <c:v>-124.822</c:v>
                </c:pt>
                <c:pt idx="57">
                  <c:v>-123.822</c:v>
                </c:pt>
                <c:pt idx="58">
                  <c:v>-122.82200000000002</c:v>
                </c:pt>
                <c:pt idx="59">
                  <c:v>-121.82199999999999</c:v>
                </c:pt>
                <c:pt idx="60">
                  <c:v>-120.82199999999999</c:v>
                </c:pt>
                <c:pt idx="61">
                  <c:v>-119.822</c:v>
                </c:pt>
                <c:pt idx="62">
                  <c:v>-118.822</c:v>
                </c:pt>
                <c:pt idx="63">
                  <c:v>-117.82199999999999</c:v>
                </c:pt>
                <c:pt idx="64">
                  <c:v>-116.822</c:v>
                </c:pt>
                <c:pt idx="65">
                  <c:v>-115.822</c:v>
                </c:pt>
                <c:pt idx="66">
                  <c:v>-114.82199999999999</c:v>
                </c:pt>
                <c:pt idx="67">
                  <c:v>-113.822</c:v>
                </c:pt>
                <c:pt idx="68">
                  <c:v>-112.822</c:v>
                </c:pt>
                <c:pt idx="69">
                  <c:v>-111.82199999999999</c:v>
                </c:pt>
                <c:pt idx="70">
                  <c:v>-110.822</c:v>
                </c:pt>
                <c:pt idx="71">
                  <c:v>-109.822</c:v>
                </c:pt>
                <c:pt idx="72">
                  <c:v>-108.822</c:v>
                </c:pt>
                <c:pt idx="73">
                  <c:v>-107.822</c:v>
                </c:pt>
                <c:pt idx="74">
                  <c:v>-106.822</c:v>
                </c:pt>
                <c:pt idx="75">
                  <c:v>-105.822</c:v>
                </c:pt>
                <c:pt idx="76">
                  <c:v>-104.822</c:v>
                </c:pt>
                <c:pt idx="77">
                  <c:v>-103.822</c:v>
                </c:pt>
                <c:pt idx="78">
                  <c:v>-102.822</c:v>
                </c:pt>
                <c:pt idx="79">
                  <c:v>-101.822</c:v>
                </c:pt>
                <c:pt idx="80">
                  <c:v>-100.822</c:v>
                </c:pt>
                <c:pt idx="81">
                  <c:v>-99.822000000000003</c:v>
                </c:pt>
                <c:pt idx="82">
                  <c:v>-98.822000000000003</c:v>
                </c:pt>
                <c:pt idx="83">
                  <c:v>-97.822000000000003</c:v>
                </c:pt>
                <c:pt idx="84">
                  <c:v>-96.822000000000003</c:v>
                </c:pt>
                <c:pt idx="85">
                  <c:v>-95.822000000000003</c:v>
                </c:pt>
                <c:pt idx="86">
                  <c:v>-94.822000000000003</c:v>
                </c:pt>
                <c:pt idx="87">
                  <c:v>-93.822000000000003</c:v>
                </c:pt>
                <c:pt idx="88">
                  <c:v>-92.822000000000003</c:v>
                </c:pt>
                <c:pt idx="89">
                  <c:v>-91.822000000000003</c:v>
                </c:pt>
                <c:pt idx="90">
                  <c:v>-90.822000000000003</c:v>
                </c:pt>
                <c:pt idx="91">
                  <c:v>-89.821999999999989</c:v>
                </c:pt>
                <c:pt idx="92">
                  <c:v>-88.822000000000003</c:v>
                </c:pt>
                <c:pt idx="93">
                  <c:v>-87.822000000000003</c:v>
                </c:pt>
                <c:pt idx="94">
                  <c:v>-86.821999999999989</c:v>
                </c:pt>
                <c:pt idx="95">
                  <c:v>-85.822000000000003</c:v>
                </c:pt>
                <c:pt idx="96">
                  <c:v>-84.822000000000003</c:v>
                </c:pt>
                <c:pt idx="97">
                  <c:v>-83.821999999999989</c:v>
                </c:pt>
                <c:pt idx="98">
                  <c:v>-82.822000000000003</c:v>
                </c:pt>
                <c:pt idx="99">
                  <c:v>-81.822000000000003</c:v>
                </c:pt>
                <c:pt idx="100">
                  <c:v>-80.821999999999989</c:v>
                </c:pt>
                <c:pt idx="101">
                  <c:v>-79.822000000000003</c:v>
                </c:pt>
                <c:pt idx="102">
                  <c:v>-78.822000000000003</c:v>
                </c:pt>
                <c:pt idx="103">
                  <c:v>-77.821999999999989</c:v>
                </c:pt>
                <c:pt idx="104">
                  <c:v>-76.822000000000003</c:v>
                </c:pt>
                <c:pt idx="105">
                  <c:v>-75.822000000000003</c:v>
                </c:pt>
                <c:pt idx="106">
                  <c:v>-74.822000000000003</c:v>
                </c:pt>
                <c:pt idx="107">
                  <c:v>-73.822000000000003</c:v>
                </c:pt>
                <c:pt idx="108">
                  <c:v>-72.822000000000003</c:v>
                </c:pt>
                <c:pt idx="109">
                  <c:v>-71.822000000000003</c:v>
                </c:pt>
                <c:pt idx="110">
                  <c:v>-70.822000000000003</c:v>
                </c:pt>
                <c:pt idx="111">
                  <c:v>-69.822000000000003</c:v>
                </c:pt>
                <c:pt idx="112">
                  <c:v>-68.822000000000003</c:v>
                </c:pt>
                <c:pt idx="113">
                  <c:v>-67.822000000000003</c:v>
                </c:pt>
                <c:pt idx="114">
                  <c:v>-66.822000000000003</c:v>
                </c:pt>
                <c:pt idx="115">
                  <c:v>-65.822000000000003</c:v>
                </c:pt>
                <c:pt idx="116">
                  <c:v>-64.822000000000003</c:v>
                </c:pt>
                <c:pt idx="117">
                  <c:v>-63.822000000000003</c:v>
                </c:pt>
                <c:pt idx="118">
                  <c:v>-62.822000000000003</c:v>
                </c:pt>
                <c:pt idx="119">
                  <c:v>-61.821999999999996</c:v>
                </c:pt>
                <c:pt idx="120">
                  <c:v>-60.822000000000003</c:v>
                </c:pt>
                <c:pt idx="121">
                  <c:v>-59.822000000000003</c:v>
                </c:pt>
                <c:pt idx="122">
                  <c:v>-58.822000000000003</c:v>
                </c:pt>
                <c:pt idx="123">
                  <c:v>-57.822000000000003</c:v>
                </c:pt>
                <c:pt idx="124">
                  <c:v>-56.821999999999996</c:v>
                </c:pt>
                <c:pt idx="125">
                  <c:v>-55.822000000000003</c:v>
                </c:pt>
                <c:pt idx="126">
                  <c:v>-54.822000000000003</c:v>
                </c:pt>
                <c:pt idx="127">
                  <c:v>-53.821999999999996</c:v>
                </c:pt>
                <c:pt idx="128">
                  <c:v>-52.822000000000003</c:v>
                </c:pt>
                <c:pt idx="129">
                  <c:v>-51.821999999999996</c:v>
                </c:pt>
                <c:pt idx="130">
                  <c:v>-50.821999999999996</c:v>
                </c:pt>
                <c:pt idx="131">
                  <c:v>-49.822000000000003</c:v>
                </c:pt>
                <c:pt idx="132">
                  <c:v>-48.821999999999996</c:v>
                </c:pt>
                <c:pt idx="133">
                  <c:v>-47.822000000000003</c:v>
                </c:pt>
                <c:pt idx="134">
                  <c:v>-46.822000000000003</c:v>
                </c:pt>
                <c:pt idx="135">
                  <c:v>-45.821999999999996</c:v>
                </c:pt>
                <c:pt idx="136">
                  <c:v>-44.822000000000003</c:v>
                </c:pt>
                <c:pt idx="137">
                  <c:v>-43.822000000000003</c:v>
                </c:pt>
                <c:pt idx="138">
                  <c:v>-42.821999999999996</c:v>
                </c:pt>
                <c:pt idx="139">
                  <c:v>-41.822000000000003</c:v>
                </c:pt>
                <c:pt idx="140">
                  <c:v>-40.822000000000003</c:v>
                </c:pt>
                <c:pt idx="141">
                  <c:v>-39.821999999999996</c:v>
                </c:pt>
                <c:pt idx="142">
                  <c:v>-38.822000000000003</c:v>
                </c:pt>
                <c:pt idx="143">
                  <c:v>-37.822000000000003</c:v>
                </c:pt>
                <c:pt idx="144">
                  <c:v>-36.821999999999996</c:v>
                </c:pt>
                <c:pt idx="145">
                  <c:v>-35.822000000000003</c:v>
                </c:pt>
                <c:pt idx="146">
                  <c:v>-34.821999999999996</c:v>
                </c:pt>
                <c:pt idx="147">
                  <c:v>-33.821999999999996</c:v>
                </c:pt>
                <c:pt idx="148">
                  <c:v>-32.822000000000003</c:v>
                </c:pt>
                <c:pt idx="149">
                  <c:v>-31.821999999999999</c:v>
                </c:pt>
                <c:pt idx="150">
                  <c:v>-30.822000000000003</c:v>
                </c:pt>
                <c:pt idx="151">
                  <c:v>-29.821999999999999</c:v>
                </c:pt>
                <c:pt idx="152">
                  <c:v>-28.822000000000003</c:v>
                </c:pt>
                <c:pt idx="153">
                  <c:v>-27.821999999999999</c:v>
                </c:pt>
                <c:pt idx="154">
                  <c:v>-26.821999999999999</c:v>
                </c:pt>
                <c:pt idx="155">
                  <c:v>-25.822000000000003</c:v>
                </c:pt>
                <c:pt idx="156">
                  <c:v>-24.821999999999999</c:v>
                </c:pt>
                <c:pt idx="157">
                  <c:v>-23.821999999999999</c:v>
                </c:pt>
                <c:pt idx="158">
                  <c:v>-22.821999999999999</c:v>
                </c:pt>
                <c:pt idx="159">
                  <c:v>-21.821999999999999</c:v>
                </c:pt>
                <c:pt idx="160">
                  <c:v>-20.821999999999999</c:v>
                </c:pt>
                <c:pt idx="161">
                  <c:v>-19.821999999999999</c:v>
                </c:pt>
                <c:pt idx="162">
                  <c:v>-18.822000000000003</c:v>
                </c:pt>
                <c:pt idx="163">
                  <c:v>-17.821999999999999</c:v>
                </c:pt>
                <c:pt idx="164">
                  <c:v>-16.821999999999999</c:v>
                </c:pt>
                <c:pt idx="165">
                  <c:v>-15.822000000000001</c:v>
                </c:pt>
                <c:pt idx="166">
                  <c:v>-14.822000000000001</c:v>
                </c:pt>
                <c:pt idx="167">
                  <c:v>-13.821999999999999</c:v>
                </c:pt>
                <c:pt idx="168">
                  <c:v>-12.822000000000001</c:v>
                </c:pt>
                <c:pt idx="169">
                  <c:v>-11.821999999999999</c:v>
                </c:pt>
                <c:pt idx="170">
                  <c:v>-10.821999999999999</c:v>
                </c:pt>
                <c:pt idx="171">
                  <c:v>-9.822000000000001</c:v>
                </c:pt>
                <c:pt idx="172">
                  <c:v>-8.8219999999999992</c:v>
                </c:pt>
                <c:pt idx="173">
                  <c:v>-7.8220000000000001</c:v>
                </c:pt>
                <c:pt idx="174">
                  <c:v>-6.8220000000000001</c:v>
                </c:pt>
                <c:pt idx="175">
                  <c:v>-5.8220000000000001</c:v>
                </c:pt>
                <c:pt idx="176">
                  <c:v>-4.8220000000000001</c:v>
                </c:pt>
                <c:pt idx="177">
                  <c:v>-3.8220000000000001</c:v>
                </c:pt>
                <c:pt idx="178">
                  <c:v>-2.8220000000000001</c:v>
                </c:pt>
                <c:pt idx="179">
                  <c:v>-1.8219999999999998</c:v>
                </c:pt>
                <c:pt idx="180">
                  <c:v>-0.82199999999999995</c:v>
                </c:pt>
                <c:pt idx="181">
                  <c:v>0.17800000000000002</c:v>
                </c:pt>
                <c:pt idx="182">
                  <c:v>1.1780000000000002</c:v>
                </c:pt>
                <c:pt idx="183">
                  <c:v>2.1779999999999999</c:v>
                </c:pt>
                <c:pt idx="184">
                  <c:v>3.1779999999999999</c:v>
                </c:pt>
                <c:pt idx="185">
                  <c:v>4.1779999999999999</c:v>
                </c:pt>
                <c:pt idx="186">
                  <c:v>5.1779999999999999</c:v>
                </c:pt>
                <c:pt idx="187">
                  <c:v>6.1779999999999999</c:v>
                </c:pt>
                <c:pt idx="188">
                  <c:v>7.1779999999999999</c:v>
                </c:pt>
                <c:pt idx="189">
                  <c:v>8.1780000000000008</c:v>
                </c:pt>
                <c:pt idx="190">
                  <c:v>9.177999999999999</c:v>
                </c:pt>
                <c:pt idx="191">
                  <c:v>10.178000000000001</c:v>
                </c:pt>
                <c:pt idx="192">
                  <c:v>11.177999999999999</c:v>
                </c:pt>
                <c:pt idx="193">
                  <c:v>12.177999999999999</c:v>
                </c:pt>
                <c:pt idx="194">
                  <c:v>13.178000000000001</c:v>
                </c:pt>
                <c:pt idx="195">
                  <c:v>14.177999999999999</c:v>
                </c:pt>
                <c:pt idx="196">
                  <c:v>15.177999999999999</c:v>
                </c:pt>
                <c:pt idx="197">
                  <c:v>16.178000000000001</c:v>
                </c:pt>
                <c:pt idx="198">
                  <c:v>17.178000000000001</c:v>
                </c:pt>
                <c:pt idx="199">
                  <c:v>18.178000000000001</c:v>
                </c:pt>
                <c:pt idx="200">
                  <c:v>19.178000000000001</c:v>
                </c:pt>
                <c:pt idx="201">
                  <c:v>20.178000000000001</c:v>
                </c:pt>
                <c:pt idx="202">
                  <c:v>21.178000000000001</c:v>
                </c:pt>
                <c:pt idx="203">
                  <c:v>22.177999999999997</c:v>
                </c:pt>
                <c:pt idx="204">
                  <c:v>23.178000000000001</c:v>
                </c:pt>
                <c:pt idx="205">
                  <c:v>24.178000000000001</c:v>
                </c:pt>
                <c:pt idx="206">
                  <c:v>25.177999999999997</c:v>
                </c:pt>
                <c:pt idx="207">
                  <c:v>26.178000000000001</c:v>
                </c:pt>
                <c:pt idx="208">
                  <c:v>27.178000000000001</c:v>
                </c:pt>
                <c:pt idx="209">
                  <c:v>28.178000000000001</c:v>
                </c:pt>
                <c:pt idx="210">
                  <c:v>29.178000000000001</c:v>
                </c:pt>
                <c:pt idx="211">
                  <c:v>30.178000000000001</c:v>
                </c:pt>
                <c:pt idx="212">
                  <c:v>31.178000000000004</c:v>
                </c:pt>
                <c:pt idx="213">
                  <c:v>32.177999999999997</c:v>
                </c:pt>
                <c:pt idx="214">
                  <c:v>33.178000000000004</c:v>
                </c:pt>
                <c:pt idx="215">
                  <c:v>34.177999999999997</c:v>
                </c:pt>
                <c:pt idx="216">
                  <c:v>35.177999999999997</c:v>
                </c:pt>
                <c:pt idx="217">
                  <c:v>36.178000000000004</c:v>
                </c:pt>
                <c:pt idx="218">
                  <c:v>37.177999999999997</c:v>
                </c:pt>
                <c:pt idx="219">
                  <c:v>38.177999999999997</c:v>
                </c:pt>
                <c:pt idx="220">
                  <c:v>39.178000000000004</c:v>
                </c:pt>
                <c:pt idx="221">
                  <c:v>40.177999999999997</c:v>
                </c:pt>
                <c:pt idx="222">
                  <c:v>41.177999999999997</c:v>
                </c:pt>
                <c:pt idx="223">
                  <c:v>42.178000000000004</c:v>
                </c:pt>
                <c:pt idx="224">
                  <c:v>43.177999999999997</c:v>
                </c:pt>
                <c:pt idx="225">
                  <c:v>44.177999999999997</c:v>
                </c:pt>
                <c:pt idx="226">
                  <c:v>45.178000000000004</c:v>
                </c:pt>
                <c:pt idx="227">
                  <c:v>46.177999999999997</c:v>
                </c:pt>
                <c:pt idx="228">
                  <c:v>47.177999999999997</c:v>
                </c:pt>
                <c:pt idx="229">
                  <c:v>48.178000000000004</c:v>
                </c:pt>
                <c:pt idx="230">
                  <c:v>49.177999999999997</c:v>
                </c:pt>
                <c:pt idx="231">
                  <c:v>50.178000000000004</c:v>
                </c:pt>
                <c:pt idx="232">
                  <c:v>51.177999999999997</c:v>
                </c:pt>
                <c:pt idx="233">
                  <c:v>52.177999999999997</c:v>
                </c:pt>
                <c:pt idx="234">
                  <c:v>53.178000000000004</c:v>
                </c:pt>
                <c:pt idx="235">
                  <c:v>54.177999999999997</c:v>
                </c:pt>
                <c:pt idx="236">
                  <c:v>55.177999999999997</c:v>
                </c:pt>
                <c:pt idx="237">
                  <c:v>56.178000000000004</c:v>
                </c:pt>
                <c:pt idx="238">
                  <c:v>57.177999999999997</c:v>
                </c:pt>
                <c:pt idx="239">
                  <c:v>58.177999999999997</c:v>
                </c:pt>
                <c:pt idx="240">
                  <c:v>59.178000000000004</c:v>
                </c:pt>
                <c:pt idx="241">
                  <c:v>60.177999999999997</c:v>
                </c:pt>
                <c:pt idx="242">
                  <c:v>61.17799999999999</c:v>
                </c:pt>
                <c:pt idx="243">
                  <c:v>62.178000000000004</c:v>
                </c:pt>
                <c:pt idx="244">
                  <c:v>63.177999999999997</c:v>
                </c:pt>
                <c:pt idx="245">
                  <c:v>64.177999999999997</c:v>
                </c:pt>
                <c:pt idx="246">
                  <c:v>65.177999999999997</c:v>
                </c:pt>
                <c:pt idx="247">
                  <c:v>66.177999999999997</c:v>
                </c:pt>
                <c:pt idx="248">
                  <c:v>67.177999999999997</c:v>
                </c:pt>
                <c:pt idx="249">
                  <c:v>68.177999999999997</c:v>
                </c:pt>
                <c:pt idx="250">
                  <c:v>69.177999999999997</c:v>
                </c:pt>
                <c:pt idx="251">
                  <c:v>70.177999999999997</c:v>
                </c:pt>
                <c:pt idx="252">
                  <c:v>71.177999999999997</c:v>
                </c:pt>
                <c:pt idx="253">
                  <c:v>72.177999999999997</c:v>
                </c:pt>
                <c:pt idx="254">
                  <c:v>73.177999999999997</c:v>
                </c:pt>
                <c:pt idx="255">
                  <c:v>74.177999999999997</c:v>
                </c:pt>
                <c:pt idx="256">
                  <c:v>75.177999999999997</c:v>
                </c:pt>
                <c:pt idx="257">
                  <c:v>76.177999999999997</c:v>
                </c:pt>
                <c:pt idx="258">
                  <c:v>77.178000000000011</c:v>
                </c:pt>
                <c:pt idx="259">
                  <c:v>78.177999999999997</c:v>
                </c:pt>
                <c:pt idx="260">
                  <c:v>79.177999999999997</c:v>
                </c:pt>
                <c:pt idx="261">
                  <c:v>80.178000000000011</c:v>
                </c:pt>
                <c:pt idx="262">
                  <c:v>81.177999999999997</c:v>
                </c:pt>
                <c:pt idx="263">
                  <c:v>82.177999999999997</c:v>
                </c:pt>
                <c:pt idx="264">
                  <c:v>83.178000000000011</c:v>
                </c:pt>
                <c:pt idx="265">
                  <c:v>84.177999999999997</c:v>
                </c:pt>
                <c:pt idx="266">
                  <c:v>85.177999999999997</c:v>
                </c:pt>
                <c:pt idx="267">
                  <c:v>86.178000000000011</c:v>
                </c:pt>
                <c:pt idx="268">
                  <c:v>87.177999999999997</c:v>
                </c:pt>
                <c:pt idx="269">
                  <c:v>88.177999999999997</c:v>
                </c:pt>
                <c:pt idx="270">
                  <c:v>89.178000000000011</c:v>
                </c:pt>
                <c:pt idx="271">
                  <c:v>90.177999999999997</c:v>
                </c:pt>
                <c:pt idx="272">
                  <c:v>91.177999999999997</c:v>
                </c:pt>
                <c:pt idx="273">
                  <c:v>92.178000000000011</c:v>
                </c:pt>
                <c:pt idx="274">
                  <c:v>93.177999999999997</c:v>
                </c:pt>
                <c:pt idx="275">
                  <c:v>94.177999999999997</c:v>
                </c:pt>
                <c:pt idx="276">
                  <c:v>95.177999999999997</c:v>
                </c:pt>
                <c:pt idx="277">
                  <c:v>96.177999999999997</c:v>
                </c:pt>
                <c:pt idx="278">
                  <c:v>97.177999999999997</c:v>
                </c:pt>
                <c:pt idx="279">
                  <c:v>98.177999999999997</c:v>
                </c:pt>
                <c:pt idx="280">
                  <c:v>99.177999999999997</c:v>
                </c:pt>
                <c:pt idx="281">
                  <c:v>100.178</c:v>
                </c:pt>
                <c:pt idx="282">
                  <c:v>101.178</c:v>
                </c:pt>
                <c:pt idx="283">
                  <c:v>102.178</c:v>
                </c:pt>
                <c:pt idx="284">
                  <c:v>103.178</c:v>
                </c:pt>
                <c:pt idx="285">
                  <c:v>104.178</c:v>
                </c:pt>
                <c:pt idx="286">
                  <c:v>105.178</c:v>
                </c:pt>
                <c:pt idx="287">
                  <c:v>106.178</c:v>
                </c:pt>
                <c:pt idx="288">
                  <c:v>107.178</c:v>
                </c:pt>
                <c:pt idx="289">
                  <c:v>108.178</c:v>
                </c:pt>
                <c:pt idx="290">
                  <c:v>109.178</c:v>
                </c:pt>
                <c:pt idx="291">
                  <c:v>110.178</c:v>
                </c:pt>
                <c:pt idx="292">
                  <c:v>111.17800000000001</c:v>
                </c:pt>
                <c:pt idx="293">
                  <c:v>112.178</c:v>
                </c:pt>
                <c:pt idx="294">
                  <c:v>113.178</c:v>
                </c:pt>
                <c:pt idx="295">
                  <c:v>114.17800000000001</c:v>
                </c:pt>
                <c:pt idx="296">
                  <c:v>115.178</c:v>
                </c:pt>
                <c:pt idx="297">
                  <c:v>116.178</c:v>
                </c:pt>
                <c:pt idx="298">
                  <c:v>117.17800000000001</c:v>
                </c:pt>
                <c:pt idx="299">
                  <c:v>118.178</c:v>
                </c:pt>
                <c:pt idx="300">
                  <c:v>119.178</c:v>
                </c:pt>
                <c:pt idx="301">
                  <c:v>120.17800000000001</c:v>
                </c:pt>
                <c:pt idx="302">
                  <c:v>121.178</c:v>
                </c:pt>
                <c:pt idx="303">
                  <c:v>122.178</c:v>
                </c:pt>
                <c:pt idx="304">
                  <c:v>123.178</c:v>
                </c:pt>
                <c:pt idx="305">
                  <c:v>124.17799999999998</c:v>
                </c:pt>
                <c:pt idx="306">
                  <c:v>125.17800000000001</c:v>
                </c:pt>
                <c:pt idx="307">
                  <c:v>126.17800000000001</c:v>
                </c:pt>
                <c:pt idx="308">
                  <c:v>127.178</c:v>
                </c:pt>
                <c:pt idx="309">
                  <c:v>128.178</c:v>
                </c:pt>
                <c:pt idx="310">
                  <c:v>129.178</c:v>
                </c:pt>
                <c:pt idx="311">
                  <c:v>130.178</c:v>
                </c:pt>
                <c:pt idx="312">
                  <c:v>131.17800000000003</c:v>
                </c:pt>
                <c:pt idx="313">
                  <c:v>132.178</c:v>
                </c:pt>
                <c:pt idx="314">
                  <c:v>133.178</c:v>
                </c:pt>
                <c:pt idx="315">
                  <c:v>134.178</c:v>
                </c:pt>
                <c:pt idx="316">
                  <c:v>135.178</c:v>
                </c:pt>
                <c:pt idx="317">
                  <c:v>136.178</c:v>
                </c:pt>
                <c:pt idx="318">
                  <c:v>137.17800000000003</c:v>
                </c:pt>
                <c:pt idx="319">
                  <c:v>138.178</c:v>
                </c:pt>
                <c:pt idx="320">
                  <c:v>139.178</c:v>
                </c:pt>
                <c:pt idx="321">
                  <c:v>140.178</c:v>
                </c:pt>
                <c:pt idx="322">
                  <c:v>141.178</c:v>
                </c:pt>
                <c:pt idx="323">
                  <c:v>142.178</c:v>
                </c:pt>
                <c:pt idx="324">
                  <c:v>143.178</c:v>
                </c:pt>
                <c:pt idx="325">
                  <c:v>144.178</c:v>
                </c:pt>
                <c:pt idx="326">
                  <c:v>145.178</c:v>
                </c:pt>
                <c:pt idx="327">
                  <c:v>146.178</c:v>
                </c:pt>
                <c:pt idx="328">
                  <c:v>147.178</c:v>
                </c:pt>
                <c:pt idx="329">
                  <c:v>148.178</c:v>
                </c:pt>
                <c:pt idx="330">
                  <c:v>149.178</c:v>
                </c:pt>
                <c:pt idx="331">
                  <c:v>150.178</c:v>
                </c:pt>
                <c:pt idx="332">
                  <c:v>151.178</c:v>
                </c:pt>
                <c:pt idx="333">
                  <c:v>152.178</c:v>
                </c:pt>
                <c:pt idx="334">
                  <c:v>153.178</c:v>
                </c:pt>
                <c:pt idx="335">
                  <c:v>154.178</c:v>
                </c:pt>
                <c:pt idx="336">
                  <c:v>155.178</c:v>
                </c:pt>
                <c:pt idx="337">
                  <c:v>156.178</c:v>
                </c:pt>
                <c:pt idx="338">
                  <c:v>157.178</c:v>
                </c:pt>
                <c:pt idx="339">
                  <c:v>158.178</c:v>
                </c:pt>
                <c:pt idx="340">
                  <c:v>159.178</c:v>
                </c:pt>
                <c:pt idx="341">
                  <c:v>160.178</c:v>
                </c:pt>
                <c:pt idx="342">
                  <c:v>161.178</c:v>
                </c:pt>
                <c:pt idx="343">
                  <c:v>162.178</c:v>
                </c:pt>
                <c:pt idx="344">
                  <c:v>163.178</c:v>
                </c:pt>
                <c:pt idx="345">
                  <c:v>164.178</c:v>
                </c:pt>
                <c:pt idx="346">
                  <c:v>165.178</c:v>
                </c:pt>
                <c:pt idx="347">
                  <c:v>166.178</c:v>
                </c:pt>
                <c:pt idx="348">
                  <c:v>167.178</c:v>
                </c:pt>
                <c:pt idx="349">
                  <c:v>168.17800000000003</c:v>
                </c:pt>
                <c:pt idx="350">
                  <c:v>169.178</c:v>
                </c:pt>
                <c:pt idx="351">
                  <c:v>170.178</c:v>
                </c:pt>
                <c:pt idx="352">
                  <c:v>171.178</c:v>
                </c:pt>
                <c:pt idx="353">
                  <c:v>172.178</c:v>
                </c:pt>
                <c:pt idx="354">
                  <c:v>173.178</c:v>
                </c:pt>
                <c:pt idx="355">
                  <c:v>174.17800000000003</c:v>
                </c:pt>
                <c:pt idx="356">
                  <c:v>175.178</c:v>
                </c:pt>
                <c:pt idx="357">
                  <c:v>176.178</c:v>
                </c:pt>
                <c:pt idx="358">
                  <c:v>177.178</c:v>
                </c:pt>
                <c:pt idx="359">
                  <c:v>178.178</c:v>
                </c:pt>
                <c:pt idx="360">
                  <c:v>179.178</c:v>
                </c:pt>
                <c:pt idx="361">
                  <c:v>180.178</c:v>
                </c:pt>
                <c:pt idx="362">
                  <c:v>181.178</c:v>
                </c:pt>
                <c:pt idx="363">
                  <c:v>182.178</c:v>
                </c:pt>
                <c:pt idx="364">
                  <c:v>183.178</c:v>
                </c:pt>
                <c:pt idx="365">
                  <c:v>184.178</c:v>
                </c:pt>
                <c:pt idx="366">
                  <c:v>185.178</c:v>
                </c:pt>
                <c:pt idx="367">
                  <c:v>186.178</c:v>
                </c:pt>
                <c:pt idx="368">
                  <c:v>187.178</c:v>
                </c:pt>
                <c:pt idx="369">
                  <c:v>188.178</c:v>
                </c:pt>
                <c:pt idx="370">
                  <c:v>189.178</c:v>
                </c:pt>
                <c:pt idx="371">
                  <c:v>190.178</c:v>
                </c:pt>
                <c:pt idx="372">
                  <c:v>191.178</c:v>
                </c:pt>
                <c:pt idx="373">
                  <c:v>192.178</c:v>
                </c:pt>
                <c:pt idx="374">
                  <c:v>193.178</c:v>
                </c:pt>
                <c:pt idx="375">
                  <c:v>194.178</c:v>
                </c:pt>
                <c:pt idx="376">
                  <c:v>195.178</c:v>
                </c:pt>
                <c:pt idx="377">
                  <c:v>196.178</c:v>
                </c:pt>
                <c:pt idx="378">
                  <c:v>197.178</c:v>
                </c:pt>
                <c:pt idx="379">
                  <c:v>198.178</c:v>
                </c:pt>
                <c:pt idx="380">
                  <c:v>199.17800000000003</c:v>
                </c:pt>
                <c:pt idx="381">
                  <c:v>200.178</c:v>
                </c:pt>
                <c:pt idx="382">
                  <c:v>201.178</c:v>
                </c:pt>
                <c:pt idx="383">
                  <c:v>202.178</c:v>
                </c:pt>
                <c:pt idx="384">
                  <c:v>203.178</c:v>
                </c:pt>
                <c:pt idx="385">
                  <c:v>204.178</c:v>
                </c:pt>
                <c:pt idx="386">
                  <c:v>205.17800000000003</c:v>
                </c:pt>
                <c:pt idx="387">
                  <c:v>206.178</c:v>
                </c:pt>
                <c:pt idx="388">
                  <c:v>207.178</c:v>
                </c:pt>
                <c:pt idx="389">
                  <c:v>208.178</c:v>
                </c:pt>
                <c:pt idx="390">
                  <c:v>209.178</c:v>
                </c:pt>
                <c:pt idx="391">
                  <c:v>210.178</c:v>
                </c:pt>
                <c:pt idx="392">
                  <c:v>211.178</c:v>
                </c:pt>
                <c:pt idx="393">
                  <c:v>212.178</c:v>
                </c:pt>
                <c:pt idx="394">
                  <c:v>213.178</c:v>
                </c:pt>
                <c:pt idx="395">
                  <c:v>214.178</c:v>
                </c:pt>
                <c:pt idx="396">
                  <c:v>215.178</c:v>
                </c:pt>
                <c:pt idx="397">
                  <c:v>216.178</c:v>
                </c:pt>
                <c:pt idx="398">
                  <c:v>217.178</c:v>
                </c:pt>
                <c:pt idx="399">
                  <c:v>218.178</c:v>
                </c:pt>
                <c:pt idx="400">
                  <c:v>219.178</c:v>
                </c:pt>
                <c:pt idx="401">
                  <c:v>220.178</c:v>
                </c:pt>
                <c:pt idx="402">
                  <c:v>221.178</c:v>
                </c:pt>
                <c:pt idx="403">
                  <c:v>222.178</c:v>
                </c:pt>
                <c:pt idx="404">
                  <c:v>223.178</c:v>
                </c:pt>
                <c:pt idx="405">
                  <c:v>224.178</c:v>
                </c:pt>
                <c:pt idx="406">
                  <c:v>225.178</c:v>
                </c:pt>
                <c:pt idx="407">
                  <c:v>226.178</c:v>
                </c:pt>
                <c:pt idx="408">
                  <c:v>227.178</c:v>
                </c:pt>
                <c:pt idx="409">
                  <c:v>228.178</c:v>
                </c:pt>
                <c:pt idx="410">
                  <c:v>229.178</c:v>
                </c:pt>
                <c:pt idx="411">
                  <c:v>230.178</c:v>
                </c:pt>
                <c:pt idx="412">
                  <c:v>231.178</c:v>
                </c:pt>
                <c:pt idx="413">
                  <c:v>232.178</c:v>
                </c:pt>
                <c:pt idx="414">
                  <c:v>233.178</c:v>
                </c:pt>
                <c:pt idx="415">
                  <c:v>234.178</c:v>
                </c:pt>
                <c:pt idx="416">
                  <c:v>235.178</c:v>
                </c:pt>
                <c:pt idx="417">
                  <c:v>236.17800000000003</c:v>
                </c:pt>
                <c:pt idx="418">
                  <c:v>237.178</c:v>
                </c:pt>
                <c:pt idx="419">
                  <c:v>238.178</c:v>
                </c:pt>
                <c:pt idx="420">
                  <c:v>239.178</c:v>
                </c:pt>
                <c:pt idx="421">
                  <c:v>240.17800000000003</c:v>
                </c:pt>
                <c:pt idx="422">
                  <c:v>241.178</c:v>
                </c:pt>
                <c:pt idx="423">
                  <c:v>242.17800000000003</c:v>
                </c:pt>
                <c:pt idx="424">
                  <c:v>243.17799999999997</c:v>
                </c:pt>
                <c:pt idx="425">
                  <c:v>244.178</c:v>
                </c:pt>
                <c:pt idx="426">
                  <c:v>245.17799999999997</c:v>
                </c:pt>
                <c:pt idx="427">
                  <c:v>246.178</c:v>
                </c:pt>
                <c:pt idx="428">
                  <c:v>247.17800000000003</c:v>
                </c:pt>
                <c:pt idx="429">
                  <c:v>248.178</c:v>
                </c:pt>
                <c:pt idx="430">
                  <c:v>249.178</c:v>
                </c:pt>
                <c:pt idx="431">
                  <c:v>250.17799999999997</c:v>
                </c:pt>
                <c:pt idx="432">
                  <c:v>251.178</c:v>
                </c:pt>
                <c:pt idx="433">
                  <c:v>252.17800000000003</c:v>
                </c:pt>
                <c:pt idx="434">
                  <c:v>253.178</c:v>
                </c:pt>
                <c:pt idx="435">
                  <c:v>254.17800000000003</c:v>
                </c:pt>
                <c:pt idx="436">
                  <c:v>255.178</c:v>
                </c:pt>
                <c:pt idx="437">
                  <c:v>256.178</c:v>
                </c:pt>
                <c:pt idx="438">
                  <c:v>257.178</c:v>
                </c:pt>
                <c:pt idx="439">
                  <c:v>258.178</c:v>
                </c:pt>
                <c:pt idx="440">
                  <c:v>259.178</c:v>
                </c:pt>
                <c:pt idx="441">
                  <c:v>260.178</c:v>
                </c:pt>
                <c:pt idx="442">
                  <c:v>261.178</c:v>
                </c:pt>
                <c:pt idx="443">
                  <c:v>262.178</c:v>
                </c:pt>
                <c:pt idx="444">
                  <c:v>263.178</c:v>
                </c:pt>
                <c:pt idx="445">
                  <c:v>264.178</c:v>
                </c:pt>
                <c:pt idx="446">
                  <c:v>265.178</c:v>
                </c:pt>
                <c:pt idx="447">
                  <c:v>266.178</c:v>
                </c:pt>
                <c:pt idx="448">
                  <c:v>267.178</c:v>
                </c:pt>
                <c:pt idx="449">
                  <c:v>268.178</c:v>
                </c:pt>
                <c:pt idx="450">
                  <c:v>269.178</c:v>
                </c:pt>
                <c:pt idx="451">
                  <c:v>270.178</c:v>
                </c:pt>
                <c:pt idx="452">
                  <c:v>271.178</c:v>
                </c:pt>
                <c:pt idx="453">
                  <c:v>272.178</c:v>
                </c:pt>
                <c:pt idx="454">
                  <c:v>273.178</c:v>
                </c:pt>
                <c:pt idx="455">
                  <c:v>274.178</c:v>
                </c:pt>
                <c:pt idx="456">
                  <c:v>275.178</c:v>
                </c:pt>
                <c:pt idx="457">
                  <c:v>276.17800000000005</c:v>
                </c:pt>
                <c:pt idx="458">
                  <c:v>277.178</c:v>
                </c:pt>
                <c:pt idx="459">
                  <c:v>278.178</c:v>
                </c:pt>
                <c:pt idx="460">
                  <c:v>279.178</c:v>
                </c:pt>
                <c:pt idx="461">
                  <c:v>280.178</c:v>
                </c:pt>
                <c:pt idx="462">
                  <c:v>281.178</c:v>
                </c:pt>
                <c:pt idx="463">
                  <c:v>282.178</c:v>
                </c:pt>
                <c:pt idx="464">
                  <c:v>283.178</c:v>
                </c:pt>
                <c:pt idx="465">
                  <c:v>284.178</c:v>
                </c:pt>
                <c:pt idx="466">
                  <c:v>285.178</c:v>
                </c:pt>
                <c:pt idx="467">
                  <c:v>286.178</c:v>
                </c:pt>
                <c:pt idx="468">
                  <c:v>287.178</c:v>
                </c:pt>
                <c:pt idx="469">
                  <c:v>288.178</c:v>
                </c:pt>
                <c:pt idx="470">
                  <c:v>289.178</c:v>
                </c:pt>
                <c:pt idx="471">
                  <c:v>290.178</c:v>
                </c:pt>
                <c:pt idx="472">
                  <c:v>291.178</c:v>
                </c:pt>
                <c:pt idx="473">
                  <c:v>292.178</c:v>
                </c:pt>
                <c:pt idx="474">
                  <c:v>293.178</c:v>
                </c:pt>
                <c:pt idx="475">
                  <c:v>294.178</c:v>
                </c:pt>
                <c:pt idx="476">
                  <c:v>295.178</c:v>
                </c:pt>
                <c:pt idx="477">
                  <c:v>296.178</c:v>
                </c:pt>
                <c:pt idx="478">
                  <c:v>297.178</c:v>
                </c:pt>
                <c:pt idx="479">
                  <c:v>298.178</c:v>
                </c:pt>
                <c:pt idx="480">
                  <c:v>299.178</c:v>
                </c:pt>
                <c:pt idx="481">
                  <c:v>300.178</c:v>
                </c:pt>
                <c:pt idx="482">
                  <c:v>301.178</c:v>
                </c:pt>
                <c:pt idx="483">
                  <c:v>302.178</c:v>
                </c:pt>
                <c:pt idx="484">
                  <c:v>303.178</c:v>
                </c:pt>
                <c:pt idx="485">
                  <c:v>304.178</c:v>
                </c:pt>
                <c:pt idx="486">
                  <c:v>305.178</c:v>
                </c:pt>
                <c:pt idx="487">
                  <c:v>306.178</c:v>
                </c:pt>
                <c:pt idx="488">
                  <c:v>307.17800000000005</c:v>
                </c:pt>
                <c:pt idx="489">
                  <c:v>308.178</c:v>
                </c:pt>
                <c:pt idx="490">
                  <c:v>309.178</c:v>
                </c:pt>
                <c:pt idx="491">
                  <c:v>310.178</c:v>
                </c:pt>
                <c:pt idx="492">
                  <c:v>311.178</c:v>
                </c:pt>
                <c:pt idx="493">
                  <c:v>312.178</c:v>
                </c:pt>
                <c:pt idx="494">
                  <c:v>313.178</c:v>
                </c:pt>
                <c:pt idx="495">
                  <c:v>314.178</c:v>
                </c:pt>
                <c:pt idx="496">
                  <c:v>315.178</c:v>
                </c:pt>
                <c:pt idx="497">
                  <c:v>316.17699999999996</c:v>
                </c:pt>
                <c:pt idx="498">
                  <c:v>317.17700000000002</c:v>
                </c:pt>
                <c:pt idx="499">
                  <c:v>318.17699999999996</c:v>
                </c:pt>
                <c:pt idx="500">
                  <c:v>319.17700000000002</c:v>
                </c:pt>
                <c:pt idx="501">
                  <c:v>320.17700000000002</c:v>
                </c:pt>
                <c:pt idx="502">
                  <c:v>321.17699999999996</c:v>
                </c:pt>
                <c:pt idx="503">
                  <c:v>322.17700000000002</c:v>
                </c:pt>
                <c:pt idx="504">
                  <c:v>323.17699999999996</c:v>
                </c:pt>
                <c:pt idx="505">
                  <c:v>324.17700000000002</c:v>
                </c:pt>
                <c:pt idx="506">
                  <c:v>325.17699999999996</c:v>
                </c:pt>
                <c:pt idx="507">
                  <c:v>326.17700000000002</c:v>
                </c:pt>
                <c:pt idx="508">
                  <c:v>327.17700000000002</c:v>
                </c:pt>
                <c:pt idx="509">
                  <c:v>328.17699999999996</c:v>
                </c:pt>
                <c:pt idx="510">
                  <c:v>329.17700000000002</c:v>
                </c:pt>
                <c:pt idx="511">
                  <c:v>330.17699999999996</c:v>
                </c:pt>
                <c:pt idx="512">
                  <c:v>331.17700000000002</c:v>
                </c:pt>
                <c:pt idx="513">
                  <c:v>332.17700000000002</c:v>
                </c:pt>
                <c:pt idx="514">
                  <c:v>333.17700000000002</c:v>
                </c:pt>
                <c:pt idx="515">
                  <c:v>334.17700000000002</c:v>
                </c:pt>
                <c:pt idx="516">
                  <c:v>335.17699999999996</c:v>
                </c:pt>
                <c:pt idx="517">
                  <c:v>336.17700000000002</c:v>
                </c:pt>
                <c:pt idx="518">
                  <c:v>337.17699999999996</c:v>
                </c:pt>
                <c:pt idx="519">
                  <c:v>338.17700000000002</c:v>
                </c:pt>
                <c:pt idx="520">
                  <c:v>339.17700000000002</c:v>
                </c:pt>
                <c:pt idx="521">
                  <c:v>340.17699999999996</c:v>
                </c:pt>
                <c:pt idx="522">
                  <c:v>341.17700000000002</c:v>
                </c:pt>
                <c:pt idx="523">
                  <c:v>342.17699999999996</c:v>
                </c:pt>
                <c:pt idx="524">
                  <c:v>343.17700000000002</c:v>
                </c:pt>
                <c:pt idx="525">
                  <c:v>344.17700000000002</c:v>
                </c:pt>
                <c:pt idx="526">
                  <c:v>345.17700000000002</c:v>
                </c:pt>
                <c:pt idx="527">
                  <c:v>346.17700000000002</c:v>
                </c:pt>
                <c:pt idx="528">
                  <c:v>347.17699999999996</c:v>
                </c:pt>
                <c:pt idx="529">
                  <c:v>348.17700000000002</c:v>
                </c:pt>
                <c:pt idx="530">
                  <c:v>349.17699999999996</c:v>
                </c:pt>
                <c:pt idx="531">
                  <c:v>350.17700000000002</c:v>
                </c:pt>
                <c:pt idx="532">
                  <c:v>351.17700000000002</c:v>
                </c:pt>
                <c:pt idx="533">
                  <c:v>352.17699999999996</c:v>
                </c:pt>
                <c:pt idx="534">
                  <c:v>353.17700000000002</c:v>
                </c:pt>
                <c:pt idx="535">
                  <c:v>354.17699999999996</c:v>
                </c:pt>
                <c:pt idx="536">
                  <c:v>355.17700000000002</c:v>
                </c:pt>
                <c:pt idx="537">
                  <c:v>356.17699999999996</c:v>
                </c:pt>
                <c:pt idx="538">
                  <c:v>357.17700000000002</c:v>
                </c:pt>
                <c:pt idx="539">
                  <c:v>358.17700000000002</c:v>
                </c:pt>
                <c:pt idx="540">
                  <c:v>359.17699999999996</c:v>
                </c:pt>
                <c:pt idx="541">
                  <c:v>360.17700000000002</c:v>
                </c:pt>
                <c:pt idx="542">
                  <c:v>361.17699999999996</c:v>
                </c:pt>
                <c:pt idx="543">
                  <c:v>362.17700000000002</c:v>
                </c:pt>
                <c:pt idx="544">
                  <c:v>363.17700000000002</c:v>
                </c:pt>
                <c:pt idx="545">
                  <c:v>364.17700000000002</c:v>
                </c:pt>
                <c:pt idx="546">
                  <c:v>365.17700000000002</c:v>
                </c:pt>
                <c:pt idx="547">
                  <c:v>366.17699999999996</c:v>
                </c:pt>
                <c:pt idx="548">
                  <c:v>367.17700000000002</c:v>
                </c:pt>
                <c:pt idx="549">
                  <c:v>368.17699999999996</c:v>
                </c:pt>
                <c:pt idx="550">
                  <c:v>369.17700000000002</c:v>
                </c:pt>
                <c:pt idx="551">
                  <c:v>370.17700000000002</c:v>
                </c:pt>
                <c:pt idx="552">
                  <c:v>371.17699999999996</c:v>
                </c:pt>
                <c:pt idx="553">
                  <c:v>372.17700000000002</c:v>
                </c:pt>
                <c:pt idx="554">
                  <c:v>373.17699999999996</c:v>
                </c:pt>
                <c:pt idx="555">
                  <c:v>374.17700000000002</c:v>
                </c:pt>
                <c:pt idx="556">
                  <c:v>375.17700000000002</c:v>
                </c:pt>
                <c:pt idx="557">
                  <c:v>376.17700000000002</c:v>
                </c:pt>
                <c:pt idx="558">
                  <c:v>377.17700000000002</c:v>
                </c:pt>
                <c:pt idx="559">
                  <c:v>378.17699999999996</c:v>
                </c:pt>
                <c:pt idx="560">
                  <c:v>379.17700000000002</c:v>
                </c:pt>
                <c:pt idx="561">
                  <c:v>380.17699999999996</c:v>
                </c:pt>
                <c:pt idx="562">
                  <c:v>381.17700000000002</c:v>
                </c:pt>
                <c:pt idx="563">
                  <c:v>382.17700000000002</c:v>
                </c:pt>
                <c:pt idx="564">
                  <c:v>383.17699999999996</c:v>
                </c:pt>
                <c:pt idx="565">
                  <c:v>384.17700000000002</c:v>
                </c:pt>
                <c:pt idx="566">
                  <c:v>385.17699999999996</c:v>
                </c:pt>
                <c:pt idx="567">
                  <c:v>386.17700000000002</c:v>
                </c:pt>
                <c:pt idx="568">
                  <c:v>387.17699999999996</c:v>
                </c:pt>
                <c:pt idx="569">
                  <c:v>388.17700000000002</c:v>
                </c:pt>
                <c:pt idx="570">
                  <c:v>389.17700000000002</c:v>
                </c:pt>
                <c:pt idx="571">
                  <c:v>390.17699999999996</c:v>
                </c:pt>
                <c:pt idx="572">
                  <c:v>391.17700000000002</c:v>
                </c:pt>
                <c:pt idx="573">
                  <c:v>392.17699999999996</c:v>
                </c:pt>
                <c:pt idx="574">
                  <c:v>393.17700000000002</c:v>
                </c:pt>
                <c:pt idx="575">
                  <c:v>394.17700000000002</c:v>
                </c:pt>
                <c:pt idx="576">
                  <c:v>395.17699999999996</c:v>
                </c:pt>
                <c:pt idx="577">
                  <c:v>396.17700000000002</c:v>
                </c:pt>
                <c:pt idx="578">
                  <c:v>397.17699999999996</c:v>
                </c:pt>
                <c:pt idx="579">
                  <c:v>398.17700000000002</c:v>
                </c:pt>
                <c:pt idx="580">
                  <c:v>399.17699999999996</c:v>
                </c:pt>
                <c:pt idx="581">
                  <c:v>400.17700000000002</c:v>
                </c:pt>
                <c:pt idx="582">
                  <c:v>401.17700000000002</c:v>
                </c:pt>
                <c:pt idx="583">
                  <c:v>402.17699999999996</c:v>
                </c:pt>
                <c:pt idx="584">
                  <c:v>403.17700000000002</c:v>
                </c:pt>
                <c:pt idx="585">
                  <c:v>404.17699999999996</c:v>
                </c:pt>
                <c:pt idx="586">
                  <c:v>405.17700000000002</c:v>
                </c:pt>
                <c:pt idx="587">
                  <c:v>406.17700000000002</c:v>
                </c:pt>
                <c:pt idx="588">
                  <c:v>407.17700000000002</c:v>
                </c:pt>
                <c:pt idx="589">
                  <c:v>408.17700000000002</c:v>
                </c:pt>
                <c:pt idx="590">
                  <c:v>409.17699999999996</c:v>
                </c:pt>
                <c:pt idx="591">
                  <c:v>410.17700000000002</c:v>
                </c:pt>
                <c:pt idx="592">
                  <c:v>411.17599999999999</c:v>
                </c:pt>
                <c:pt idx="593">
                  <c:v>412.17600000000004</c:v>
                </c:pt>
                <c:pt idx="594">
                  <c:v>413.17599999999999</c:v>
                </c:pt>
                <c:pt idx="595">
                  <c:v>414.17599999999999</c:v>
                </c:pt>
                <c:pt idx="596">
                  <c:v>415.17599999999999</c:v>
                </c:pt>
                <c:pt idx="597">
                  <c:v>416.17599999999999</c:v>
                </c:pt>
                <c:pt idx="598">
                  <c:v>417.17599999999999</c:v>
                </c:pt>
                <c:pt idx="599">
                  <c:v>418.17599999999999</c:v>
                </c:pt>
                <c:pt idx="600">
                  <c:v>419.17600000000004</c:v>
                </c:pt>
                <c:pt idx="601">
                  <c:v>420.17599999999999</c:v>
                </c:pt>
                <c:pt idx="602">
                  <c:v>421.17599999999999</c:v>
                </c:pt>
                <c:pt idx="603">
                  <c:v>422.17599999999999</c:v>
                </c:pt>
                <c:pt idx="604">
                  <c:v>423.17599999999999</c:v>
                </c:pt>
                <c:pt idx="605">
                  <c:v>424.17600000000004</c:v>
                </c:pt>
                <c:pt idx="606">
                  <c:v>425.17599999999999</c:v>
                </c:pt>
                <c:pt idx="607">
                  <c:v>426.17600000000004</c:v>
                </c:pt>
                <c:pt idx="608">
                  <c:v>427.17599999999999</c:v>
                </c:pt>
                <c:pt idx="609">
                  <c:v>428.17599999999999</c:v>
                </c:pt>
                <c:pt idx="610">
                  <c:v>429.17599999999999</c:v>
                </c:pt>
                <c:pt idx="611">
                  <c:v>430.17599999999999</c:v>
                </c:pt>
                <c:pt idx="612">
                  <c:v>431.17600000000004</c:v>
                </c:pt>
                <c:pt idx="613">
                  <c:v>432.17599999999999</c:v>
                </c:pt>
                <c:pt idx="614">
                  <c:v>433.17599999999999</c:v>
                </c:pt>
                <c:pt idx="615">
                  <c:v>434.17599999999999</c:v>
                </c:pt>
                <c:pt idx="616">
                  <c:v>435.17599999999999</c:v>
                </c:pt>
                <c:pt idx="617">
                  <c:v>436.17599999999999</c:v>
                </c:pt>
                <c:pt idx="618">
                  <c:v>437.17599999999999</c:v>
                </c:pt>
                <c:pt idx="619">
                  <c:v>438.17600000000004</c:v>
                </c:pt>
                <c:pt idx="620">
                  <c:v>439.17599999999999</c:v>
                </c:pt>
                <c:pt idx="621">
                  <c:v>440.17599999999999</c:v>
                </c:pt>
                <c:pt idx="622">
                  <c:v>441.17599999999999</c:v>
                </c:pt>
                <c:pt idx="623">
                  <c:v>442.17599999999999</c:v>
                </c:pt>
                <c:pt idx="624">
                  <c:v>443.17600000000004</c:v>
                </c:pt>
                <c:pt idx="625">
                  <c:v>444.17599999999999</c:v>
                </c:pt>
                <c:pt idx="626">
                  <c:v>445.17599999999999</c:v>
                </c:pt>
                <c:pt idx="627">
                  <c:v>446.17599999999999</c:v>
                </c:pt>
                <c:pt idx="628">
                  <c:v>447.17599999999999</c:v>
                </c:pt>
                <c:pt idx="629">
                  <c:v>448.17599999999999</c:v>
                </c:pt>
                <c:pt idx="630">
                  <c:v>449.17599999999999</c:v>
                </c:pt>
                <c:pt idx="631">
                  <c:v>450.17600000000004</c:v>
                </c:pt>
                <c:pt idx="632">
                  <c:v>451.17599999999999</c:v>
                </c:pt>
                <c:pt idx="633">
                  <c:v>452.17599999999999</c:v>
                </c:pt>
                <c:pt idx="634">
                  <c:v>453.17599999999999</c:v>
                </c:pt>
                <c:pt idx="635">
                  <c:v>454.17599999999999</c:v>
                </c:pt>
                <c:pt idx="636">
                  <c:v>455.17600000000004</c:v>
                </c:pt>
                <c:pt idx="637">
                  <c:v>456.17599999999999</c:v>
                </c:pt>
                <c:pt idx="638">
                  <c:v>457.17600000000004</c:v>
                </c:pt>
                <c:pt idx="639">
                  <c:v>458.17599999999999</c:v>
                </c:pt>
                <c:pt idx="640">
                  <c:v>459.17599999999999</c:v>
                </c:pt>
                <c:pt idx="641">
                  <c:v>460.17599999999999</c:v>
                </c:pt>
                <c:pt idx="642">
                  <c:v>461.17599999999999</c:v>
                </c:pt>
                <c:pt idx="643">
                  <c:v>462.17600000000004</c:v>
                </c:pt>
                <c:pt idx="644">
                  <c:v>463.17599999999999</c:v>
                </c:pt>
                <c:pt idx="645">
                  <c:v>464.17599999999999</c:v>
                </c:pt>
                <c:pt idx="646">
                  <c:v>465.17599999999999</c:v>
                </c:pt>
                <c:pt idx="647">
                  <c:v>466.17599999999999</c:v>
                </c:pt>
                <c:pt idx="648">
                  <c:v>467.17599999999999</c:v>
                </c:pt>
                <c:pt idx="649">
                  <c:v>468.17599999999999</c:v>
                </c:pt>
                <c:pt idx="650">
                  <c:v>469.17600000000004</c:v>
                </c:pt>
                <c:pt idx="651">
                  <c:v>470.17599999999999</c:v>
                </c:pt>
                <c:pt idx="652">
                  <c:v>471.17599999999999</c:v>
                </c:pt>
                <c:pt idx="653">
                  <c:v>472.17599999999999</c:v>
                </c:pt>
                <c:pt idx="654">
                  <c:v>473.17599999999999</c:v>
                </c:pt>
                <c:pt idx="655">
                  <c:v>474.17600000000004</c:v>
                </c:pt>
                <c:pt idx="656">
                  <c:v>475.17599999999999</c:v>
                </c:pt>
                <c:pt idx="657">
                  <c:v>476.17599999999999</c:v>
                </c:pt>
                <c:pt idx="658">
                  <c:v>477.17600000000004</c:v>
                </c:pt>
                <c:pt idx="659">
                  <c:v>478.17599999999999</c:v>
                </c:pt>
                <c:pt idx="660">
                  <c:v>479.17599999999999</c:v>
                </c:pt>
                <c:pt idx="661">
                  <c:v>480.17600000000004</c:v>
                </c:pt>
                <c:pt idx="662">
                  <c:v>481.17600000000004</c:v>
                </c:pt>
                <c:pt idx="663">
                  <c:v>482.17599999999999</c:v>
                </c:pt>
                <c:pt idx="664">
                  <c:v>483.17599999999993</c:v>
                </c:pt>
                <c:pt idx="665">
                  <c:v>484.17600000000004</c:v>
                </c:pt>
                <c:pt idx="666">
                  <c:v>485.17599999999999</c:v>
                </c:pt>
                <c:pt idx="667">
                  <c:v>486.17599999999999</c:v>
                </c:pt>
                <c:pt idx="668">
                  <c:v>487.17600000000004</c:v>
                </c:pt>
                <c:pt idx="669">
                  <c:v>488.17600000000004</c:v>
                </c:pt>
                <c:pt idx="670">
                  <c:v>489.17599999999999</c:v>
                </c:pt>
                <c:pt idx="671">
                  <c:v>490.17599999999993</c:v>
                </c:pt>
                <c:pt idx="672">
                  <c:v>491.17600000000004</c:v>
                </c:pt>
                <c:pt idx="673">
                  <c:v>492.17599999999999</c:v>
                </c:pt>
                <c:pt idx="674">
                  <c:v>493.17599999999999</c:v>
                </c:pt>
                <c:pt idx="675">
                  <c:v>494.17600000000004</c:v>
                </c:pt>
                <c:pt idx="676">
                  <c:v>495.17599999999999</c:v>
                </c:pt>
                <c:pt idx="677">
                  <c:v>496.17599999999999</c:v>
                </c:pt>
                <c:pt idx="678">
                  <c:v>497.17599999999993</c:v>
                </c:pt>
                <c:pt idx="679">
                  <c:v>498.17600000000004</c:v>
                </c:pt>
                <c:pt idx="680">
                  <c:v>499.17599999999999</c:v>
                </c:pt>
                <c:pt idx="681">
                  <c:v>500.17599999999999</c:v>
                </c:pt>
                <c:pt idx="682">
                  <c:v>501.17600000000004</c:v>
                </c:pt>
                <c:pt idx="683">
                  <c:v>502.17599999999999</c:v>
                </c:pt>
                <c:pt idx="684">
                  <c:v>503.17599999999999</c:v>
                </c:pt>
                <c:pt idx="685">
                  <c:v>504.17599999999993</c:v>
                </c:pt>
                <c:pt idx="686">
                  <c:v>505.17600000000004</c:v>
                </c:pt>
                <c:pt idx="687">
                  <c:v>506.17599999999999</c:v>
                </c:pt>
                <c:pt idx="688">
                  <c:v>507.17599999999999</c:v>
                </c:pt>
                <c:pt idx="689">
                  <c:v>508.17500000000001</c:v>
                </c:pt>
                <c:pt idx="690">
                  <c:v>509.17499999999995</c:v>
                </c:pt>
                <c:pt idx="691">
                  <c:v>510.17499999999995</c:v>
                </c:pt>
                <c:pt idx="692">
                  <c:v>511.17500000000001</c:v>
                </c:pt>
                <c:pt idx="693">
                  <c:v>512.17499999999995</c:v>
                </c:pt>
                <c:pt idx="694">
                  <c:v>513.17499999999995</c:v>
                </c:pt>
                <c:pt idx="695">
                  <c:v>514.17500000000007</c:v>
                </c:pt>
                <c:pt idx="696">
                  <c:v>515.17499999999995</c:v>
                </c:pt>
                <c:pt idx="697">
                  <c:v>516.17499999999995</c:v>
                </c:pt>
                <c:pt idx="698">
                  <c:v>517.17500000000007</c:v>
                </c:pt>
                <c:pt idx="699">
                  <c:v>518.17500000000007</c:v>
                </c:pt>
                <c:pt idx="700">
                  <c:v>519.17499999999995</c:v>
                </c:pt>
                <c:pt idx="701">
                  <c:v>520.17499999999995</c:v>
                </c:pt>
                <c:pt idx="702">
                  <c:v>521.17500000000007</c:v>
                </c:pt>
                <c:pt idx="703">
                  <c:v>522.17499999999995</c:v>
                </c:pt>
                <c:pt idx="704">
                  <c:v>523.17499999999995</c:v>
                </c:pt>
                <c:pt idx="705">
                  <c:v>524.17500000000007</c:v>
                </c:pt>
                <c:pt idx="706">
                  <c:v>525.17500000000007</c:v>
                </c:pt>
                <c:pt idx="707">
                  <c:v>526.17499999999995</c:v>
                </c:pt>
                <c:pt idx="708">
                  <c:v>527.17499999999995</c:v>
                </c:pt>
                <c:pt idx="709">
                  <c:v>528.17500000000007</c:v>
                </c:pt>
                <c:pt idx="710">
                  <c:v>529.17499999999995</c:v>
                </c:pt>
                <c:pt idx="711">
                  <c:v>530.17499999999995</c:v>
                </c:pt>
                <c:pt idx="712">
                  <c:v>531.17500000000007</c:v>
                </c:pt>
                <c:pt idx="713">
                  <c:v>532.17500000000007</c:v>
                </c:pt>
                <c:pt idx="714">
                  <c:v>533.17499999999995</c:v>
                </c:pt>
                <c:pt idx="715">
                  <c:v>534.17499999999995</c:v>
                </c:pt>
                <c:pt idx="716">
                  <c:v>535.17500000000007</c:v>
                </c:pt>
                <c:pt idx="717">
                  <c:v>536.17499999999995</c:v>
                </c:pt>
                <c:pt idx="718">
                  <c:v>537.17499999999995</c:v>
                </c:pt>
                <c:pt idx="719">
                  <c:v>538.17500000000007</c:v>
                </c:pt>
                <c:pt idx="720">
                  <c:v>539.17499999999995</c:v>
                </c:pt>
                <c:pt idx="721">
                  <c:v>540.17499999999995</c:v>
                </c:pt>
                <c:pt idx="722">
                  <c:v>541.17499999999995</c:v>
                </c:pt>
                <c:pt idx="723">
                  <c:v>542.17500000000007</c:v>
                </c:pt>
                <c:pt idx="724">
                  <c:v>543.17499999999995</c:v>
                </c:pt>
                <c:pt idx="725">
                  <c:v>544.17499999999995</c:v>
                </c:pt>
                <c:pt idx="726">
                  <c:v>545.17500000000007</c:v>
                </c:pt>
                <c:pt idx="727">
                  <c:v>546.17499999999995</c:v>
                </c:pt>
                <c:pt idx="728">
                  <c:v>547.17499999999995</c:v>
                </c:pt>
                <c:pt idx="729">
                  <c:v>548.17500000000007</c:v>
                </c:pt>
                <c:pt idx="730">
                  <c:v>549.17500000000007</c:v>
                </c:pt>
                <c:pt idx="731">
                  <c:v>550.17499999999995</c:v>
                </c:pt>
                <c:pt idx="732">
                  <c:v>551.17499999999995</c:v>
                </c:pt>
                <c:pt idx="733">
                  <c:v>552.17500000000007</c:v>
                </c:pt>
                <c:pt idx="734">
                  <c:v>553.17499999999995</c:v>
                </c:pt>
                <c:pt idx="735">
                  <c:v>554.17499999999995</c:v>
                </c:pt>
                <c:pt idx="736">
                  <c:v>555.17500000000007</c:v>
                </c:pt>
                <c:pt idx="737">
                  <c:v>556.17500000000007</c:v>
                </c:pt>
                <c:pt idx="738">
                  <c:v>557.17499999999995</c:v>
                </c:pt>
                <c:pt idx="739">
                  <c:v>558.17499999999995</c:v>
                </c:pt>
                <c:pt idx="740">
                  <c:v>559.17500000000007</c:v>
                </c:pt>
                <c:pt idx="741">
                  <c:v>560.17499999999995</c:v>
                </c:pt>
                <c:pt idx="742">
                  <c:v>561.17499999999995</c:v>
                </c:pt>
                <c:pt idx="743">
                  <c:v>562.17500000000007</c:v>
                </c:pt>
                <c:pt idx="744">
                  <c:v>563.17500000000007</c:v>
                </c:pt>
                <c:pt idx="745">
                  <c:v>564.17499999999995</c:v>
                </c:pt>
                <c:pt idx="746">
                  <c:v>565.17499999999995</c:v>
                </c:pt>
                <c:pt idx="747">
                  <c:v>566.17500000000007</c:v>
                </c:pt>
                <c:pt idx="748">
                  <c:v>567.17499999999995</c:v>
                </c:pt>
                <c:pt idx="749">
                  <c:v>568.17499999999995</c:v>
                </c:pt>
                <c:pt idx="750">
                  <c:v>569.17500000000007</c:v>
                </c:pt>
                <c:pt idx="751">
                  <c:v>570.17499999999995</c:v>
                </c:pt>
                <c:pt idx="752">
                  <c:v>571.17499999999995</c:v>
                </c:pt>
                <c:pt idx="753">
                  <c:v>572.17500000000007</c:v>
                </c:pt>
                <c:pt idx="754">
                  <c:v>573.17500000000007</c:v>
                </c:pt>
                <c:pt idx="755">
                  <c:v>574.17499999999995</c:v>
                </c:pt>
                <c:pt idx="756">
                  <c:v>575.17499999999995</c:v>
                </c:pt>
                <c:pt idx="757">
                  <c:v>576.17500000000007</c:v>
                </c:pt>
                <c:pt idx="758">
                  <c:v>577.17499999999995</c:v>
                </c:pt>
                <c:pt idx="759">
                  <c:v>578.17499999999995</c:v>
                </c:pt>
                <c:pt idx="760">
                  <c:v>579.17500000000007</c:v>
                </c:pt>
                <c:pt idx="761">
                  <c:v>580.17500000000007</c:v>
                </c:pt>
                <c:pt idx="762">
                  <c:v>581.17499999999995</c:v>
                </c:pt>
                <c:pt idx="763">
                  <c:v>582.17499999999995</c:v>
                </c:pt>
                <c:pt idx="764">
                  <c:v>583.17500000000007</c:v>
                </c:pt>
                <c:pt idx="765">
                  <c:v>584.17499999999995</c:v>
                </c:pt>
                <c:pt idx="766">
                  <c:v>585.17499999999995</c:v>
                </c:pt>
                <c:pt idx="767">
                  <c:v>586.17500000000007</c:v>
                </c:pt>
                <c:pt idx="768">
                  <c:v>587.17500000000007</c:v>
                </c:pt>
                <c:pt idx="769">
                  <c:v>588.17499999999995</c:v>
                </c:pt>
                <c:pt idx="770">
                  <c:v>589.17499999999995</c:v>
                </c:pt>
                <c:pt idx="771">
                  <c:v>590.17500000000007</c:v>
                </c:pt>
                <c:pt idx="772">
                  <c:v>591.17499999999995</c:v>
                </c:pt>
                <c:pt idx="773">
                  <c:v>592.17499999999995</c:v>
                </c:pt>
                <c:pt idx="774">
                  <c:v>593.17500000000007</c:v>
                </c:pt>
                <c:pt idx="775">
                  <c:v>594.17500000000007</c:v>
                </c:pt>
                <c:pt idx="776">
                  <c:v>595.17499999999995</c:v>
                </c:pt>
                <c:pt idx="777">
                  <c:v>596.17499999999995</c:v>
                </c:pt>
                <c:pt idx="778">
                  <c:v>597.17500000000007</c:v>
                </c:pt>
                <c:pt idx="779">
                  <c:v>598.17499999999995</c:v>
                </c:pt>
                <c:pt idx="780">
                  <c:v>599.17499999999995</c:v>
                </c:pt>
                <c:pt idx="781">
                  <c:v>600.17500000000007</c:v>
                </c:pt>
                <c:pt idx="782">
                  <c:v>601.17499999999995</c:v>
                </c:pt>
                <c:pt idx="783">
                  <c:v>602.17399999999998</c:v>
                </c:pt>
                <c:pt idx="784">
                  <c:v>603.17399999999998</c:v>
                </c:pt>
                <c:pt idx="785">
                  <c:v>604.17399999999998</c:v>
                </c:pt>
                <c:pt idx="786">
                  <c:v>605.17399999999998</c:v>
                </c:pt>
                <c:pt idx="787">
                  <c:v>606.17400000000009</c:v>
                </c:pt>
                <c:pt idx="788">
                  <c:v>607.17399999999998</c:v>
                </c:pt>
                <c:pt idx="789">
                  <c:v>608.17399999999998</c:v>
                </c:pt>
                <c:pt idx="790">
                  <c:v>609.17400000000009</c:v>
                </c:pt>
                <c:pt idx="791">
                  <c:v>610.17399999999998</c:v>
                </c:pt>
                <c:pt idx="792">
                  <c:v>611.17399999999998</c:v>
                </c:pt>
                <c:pt idx="793">
                  <c:v>612.17399999999998</c:v>
                </c:pt>
                <c:pt idx="794">
                  <c:v>613.17400000000009</c:v>
                </c:pt>
                <c:pt idx="795">
                  <c:v>614.17399999999998</c:v>
                </c:pt>
                <c:pt idx="796">
                  <c:v>615.17399999999998</c:v>
                </c:pt>
                <c:pt idx="797">
                  <c:v>616.17400000000009</c:v>
                </c:pt>
                <c:pt idx="798">
                  <c:v>617.17399999999998</c:v>
                </c:pt>
                <c:pt idx="799">
                  <c:v>618.17399999999998</c:v>
                </c:pt>
                <c:pt idx="800">
                  <c:v>619.17399999999998</c:v>
                </c:pt>
                <c:pt idx="801">
                  <c:v>620.17399999999998</c:v>
                </c:pt>
                <c:pt idx="802">
                  <c:v>621.17399999999998</c:v>
                </c:pt>
                <c:pt idx="803">
                  <c:v>622.17399999999998</c:v>
                </c:pt>
                <c:pt idx="804">
                  <c:v>623.17400000000009</c:v>
                </c:pt>
                <c:pt idx="805">
                  <c:v>624.17399999999998</c:v>
                </c:pt>
                <c:pt idx="806">
                  <c:v>625.17399999999998</c:v>
                </c:pt>
                <c:pt idx="807">
                  <c:v>626.17399999999998</c:v>
                </c:pt>
                <c:pt idx="808">
                  <c:v>627.17399999999998</c:v>
                </c:pt>
                <c:pt idx="809">
                  <c:v>628.17399999999998</c:v>
                </c:pt>
                <c:pt idx="810">
                  <c:v>629.17399999999998</c:v>
                </c:pt>
                <c:pt idx="811">
                  <c:v>630.17400000000009</c:v>
                </c:pt>
                <c:pt idx="812">
                  <c:v>631.17399999999998</c:v>
                </c:pt>
                <c:pt idx="813">
                  <c:v>632.17399999999998</c:v>
                </c:pt>
                <c:pt idx="814">
                  <c:v>633.17399999999998</c:v>
                </c:pt>
                <c:pt idx="815">
                  <c:v>634.17399999999998</c:v>
                </c:pt>
                <c:pt idx="816">
                  <c:v>635.17399999999998</c:v>
                </c:pt>
                <c:pt idx="817">
                  <c:v>636.17399999999998</c:v>
                </c:pt>
                <c:pt idx="818">
                  <c:v>637.17400000000009</c:v>
                </c:pt>
                <c:pt idx="819">
                  <c:v>638.17399999999998</c:v>
                </c:pt>
                <c:pt idx="820">
                  <c:v>639.17399999999998</c:v>
                </c:pt>
                <c:pt idx="821">
                  <c:v>640.17400000000009</c:v>
                </c:pt>
                <c:pt idx="822">
                  <c:v>641.17399999999998</c:v>
                </c:pt>
                <c:pt idx="823">
                  <c:v>642.17399999999998</c:v>
                </c:pt>
                <c:pt idx="824">
                  <c:v>643.17399999999998</c:v>
                </c:pt>
                <c:pt idx="825">
                  <c:v>644.17399999999998</c:v>
                </c:pt>
                <c:pt idx="826">
                  <c:v>645.17399999999998</c:v>
                </c:pt>
                <c:pt idx="827">
                  <c:v>646.17399999999998</c:v>
                </c:pt>
                <c:pt idx="828">
                  <c:v>647.17400000000009</c:v>
                </c:pt>
                <c:pt idx="829">
                  <c:v>648.17399999999998</c:v>
                </c:pt>
                <c:pt idx="830">
                  <c:v>649.17399999999998</c:v>
                </c:pt>
                <c:pt idx="831">
                  <c:v>650.17399999999998</c:v>
                </c:pt>
                <c:pt idx="832">
                  <c:v>651.17399999999998</c:v>
                </c:pt>
                <c:pt idx="833">
                  <c:v>652.17399999999998</c:v>
                </c:pt>
                <c:pt idx="834">
                  <c:v>653.17399999999998</c:v>
                </c:pt>
                <c:pt idx="835">
                  <c:v>654.17400000000009</c:v>
                </c:pt>
                <c:pt idx="836">
                  <c:v>655.17399999999998</c:v>
                </c:pt>
                <c:pt idx="837">
                  <c:v>656.17399999999998</c:v>
                </c:pt>
                <c:pt idx="838">
                  <c:v>657.17399999999998</c:v>
                </c:pt>
                <c:pt idx="839">
                  <c:v>658.17399999999998</c:v>
                </c:pt>
                <c:pt idx="840">
                  <c:v>659.17399999999998</c:v>
                </c:pt>
                <c:pt idx="841">
                  <c:v>660.17399999999998</c:v>
                </c:pt>
                <c:pt idx="842">
                  <c:v>661.17400000000009</c:v>
                </c:pt>
                <c:pt idx="843">
                  <c:v>662.17399999999998</c:v>
                </c:pt>
                <c:pt idx="844">
                  <c:v>663.17399999999998</c:v>
                </c:pt>
                <c:pt idx="845">
                  <c:v>664.17399999999998</c:v>
                </c:pt>
                <c:pt idx="846">
                  <c:v>665.17399999999998</c:v>
                </c:pt>
                <c:pt idx="847">
                  <c:v>666.17399999999998</c:v>
                </c:pt>
                <c:pt idx="848">
                  <c:v>667.17399999999998</c:v>
                </c:pt>
                <c:pt idx="849">
                  <c:v>668.17400000000009</c:v>
                </c:pt>
                <c:pt idx="850">
                  <c:v>669.17399999999998</c:v>
                </c:pt>
                <c:pt idx="851">
                  <c:v>670.17399999999998</c:v>
                </c:pt>
                <c:pt idx="852">
                  <c:v>671.17400000000009</c:v>
                </c:pt>
                <c:pt idx="853">
                  <c:v>672.17399999999998</c:v>
                </c:pt>
                <c:pt idx="854">
                  <c:v>673.17399999999998</c:v>
                </c:pt>
                <c:pt idx="855">
                  <c:v>674.17399999999998</c:v>
                </c:pt>
                <c:pt idx="856">
                  <c:v>675.17399999999998</c:v>
                </c:pt>
                <c:pt idx="857">
                  <c:v>676.17399999999998</c:v>
                </c:pt>
                <c:pt idx="858">
                  <c:v>677.17399999999998</c:v>
                </c:pt>
                <c:pt idx="859">
                  <c:v>678.17400000000009</c:v>
                </c:pt>
                <c:pt idx="860">
                  <c:v>679.17399999999998</c:v>
                </c:pt>
                <c:pt idx="861">
                  <c:v>680.17399999999998</c:v>
                </c:pt>
                <c:pt idx="862">
                  <c:v>681.17399999999998</c:v>
                </c:pt>
                <c:pt idx="863">
                  <c:v>682.17399999999998</c:v>
                </c:pt>
                <c:pt idx="864">
                  <c:v>683.17399999999998</c:v>
                </c:pt>
                <c:pt idx="865">
                  <c:v>684.17399999999998</c:v>
                </c:pt>
                <c:pt idx="866">
                  <c:v>685.17400000000009</c:v>
                </c:pt>
                <c:pt idx="867">
                  <c:v>686.17399999999998</c:v>
                </c:pt>
                <c:pt idx="868">
                  <c:v>687.17399999999998</c:v>
                </c:pt>
                <c:pt idx="869">
                  <c:v>688.17399999999998</c:v>
                </c:pt>
                <c:pt idx="870">
                  <c:v>689.17399999999998</c:v>
                </c:pt>
                <c:pt idx="871">
                  <c:v>690.17399999999998</c:v>
                </c:pt>
                <c:pt idx="872">
                  <c:v>691.17399999999998</c:v>
                </c:pt>
                <c:pt idx="873">
                  <c:v>692.17400000000009</c:v>
                </c:pt>
                <c:pt idx="874">
                  <c:v>693.17399999999998</c:v>
                </c:pt>
                <c:pt idx="875">
                  <c:v>694.17399999999998</c:v>
                </c:pt>
                <c:pt idx="876">
                  <c:v>695.17399999999998</c:v>
                </c:pt>
                <c:pt idx="877">
                  <c:v>696.17399999999998</c:v>
                </c:pt>
                <c:pt idx="878">
                  <c:v>697.173</c:v>
                </c:pt>
                <c:pt idx="879">
                  <c:v>698.173</c:v>
                </c:pt>
                <c:pt idx="880">
                  <c:v>699.173</c:v>
                </c:pt>
                <c:pt idx="881">
                  <c:v>700.173</c:v>
                </c:pt>
                <c:pt idx="882">
                  <c:v>701.173</c:v>
                </c:pt>
                <c:pt idx="883">
                  <c:v>702.173</c:v>
                </c:pt>
                <c:pt idx="884">
                  <c:v>703.173</c:v>
                </c:pt>
                <c:pt idx="885">
                  <c:v>704.173</c:v>
                </c:pt>
                <c:pt idx="886">
                  <c:v>705.173</c:v>
                </c:pt>
                <c:pt idx="887">
                  <c:v>706.173</c:v>
                </c:pt>
                <c:pt idx="888">
                  <c:v>707.173</c:v>
                </c:pt>
                <c:pt idx="889">
                  <c:v>708.173</c:v>
                </c:pt>
                <c:pt idx="890">
                  <c:v>709.173</c:v>
                </c:pt>
                <c:pt idx="891">
                  <c:v>710.173</c:v>
                </c:pt>
                <c:pt idx="892">
                  <c:v>711.173</c:v>
                </c:pt>
                <c:pt idx="893">
                  <c:v>712.173</c:v>
                </c:pt>
                <c:pt idx="894">
                  <c:v>713.173</c:v>
                </c:pt>
                <c:pt idx="895">
                  <c:v>714.173</c:v>
                </c:pt>
                <c:pt idx="896">
                  <c:v>715.173</c:v>
                </c:pt>
                <c:pt idx="897">
                  <c:v>716.173</c:v>
                </c:pt>
                <c:pt idx="898">
                  <c:v>717.173</c:v>
                </c:pt>
                <c:pt idx="899">
                  <c:v>718.173</c:v>
                </c:pt>
                <c:pt idx="900">
                  <c:v>719.173</c:v>
                </c:pt>
                <c:pt idx="901">
                  <c:v>720.173</c:v>
                </c:pt>
                <c:pt idx="902">
                  <c:v>721.173</c:v>
                </c:pt>
                <c:pt idx="903">
                  <c:v>722.173</c:v>
                </c:pt>
                <c:pt idx="904">
                  <c:v>723.173</c:v>
                </c:pt>
                <c:pt idx="905">
                  <c:v>724.173</c:v>
                </c:pt>
                <c:pt idx="906">
                  <c:v>725.173</c:v>
                </c:pt>
                <c:pt idx="907">
                  <c:v>726.173</c:v>
                </c:pt>
                <c:pt idx="908">
                  <c:v>727.173</c:v>
                </c:pt>
                <c:pt idx="909">
                  <c:v>728.173</c:v>
                </c:pt>
                <c:pt idx="910">
                  <c:v>729.173</c:v>
                </c:pt>
                <c:pt idx="911">
                  <c:v>730.173</c:v>
                </c:pt>
                <c:pt idx="912">
                  <c:v>731.173</c:v>
                </c:pt>
                <c:pt idx="913">
                  <c:v>732.173</c:v>
                </c:pt>
                <c:pt idx="914">
                  <c:v>733.173</c:v>
                </c:pt>
                <c:pt idx="915">
                  <c:v>734.173</c:v>
                </c:pt>
                <c:pt idx="916">
                  <c:v>735.173</c:v>
                </c:pt>
                <c:pt idx="917">
                  <c:v>736.173</c:v>
                </c:pt>
                <c:pt idx="918">
                  <c:v>737.173</c:v>
                </c:pt>
                <c:pt idx="919">
                  <c:v>738.173</c:v>
                </c:pt>
                <c:pt idx="920">
                  <c:v>739.173</c:v>
                </c:pt>
                <c:pt idx="921">
                  <c:v>740.173</c:v>
                </c:pt>
                <c:pt idx="922">
                  <c:v>741.173</c:v>
                </c:pt>
                <c:pt idx="923">
                  <c:v>742.173</c:v>
                </c:pt>
                <c:pt idx="924">
                  <c:v>743.173</c:v>
                </c:pt>
                <c:pt idx="925">
                  <c:v>744.173</c:v>
                </c:pt>
                <c:pt idx="926">
                  <c:v>745.173</c:v>
                </c:pt>
                <c:pt idx="927">
                  <c:v>746.173</c:v>
                </c:pt>
                <c:pt idx="928">
                  <c:v>747.173</c:v>
                </c:pt>
                <c:pt idx="929">
                  <c:v>748.173</c:v>
                </c:pt>
                <c:pt idx="930">
                  <c:v>749.173</c:v>
                </c:pt>
                <c:pt idx="931">
                  <c:v>750.173</c:v>
                </c:pt>
                <c:pt idx="932">
                  <c:v>751.173</c:v>
                </c:pt>
                <c:pt idx="933">
                  <c:v>752.173</c:v>
                </c:pt>
                <c:pt idx="934">
                  <c:v>753.173</c:v>
                </c:pt>
                <c:pt idx="935">
                  <c:v>754.173</c:v>
                </c:pt>
                <c:pt idx="936">
                  <c:v>755.173</c:v>
                </c:pt>
                <c:pt idx="937">
                  <c:v>756.173</c:v>
                </c:pt>
                <c:pt idx="938">
                  <c:v>757.173</c:v>
                </c:pt>
                <c:pt idx="939">
                  <c:v>758.173</c:v>
                </c:pt>
                <c:pt idx="940">
                  <c:v>759.173</c:v>
                </c:pt>
                <c:pt idx="941">
                  <c:v>760.173</c:v>
                </c:pt>
                <c:pt idx="942">
                  <c:v>761.173</c:v>
                </c:pt>
                <c:pt idx="943">
                  <c:v>762.173</c:v>
                </c:pt>
                <c:pt idx="944">
                  <c:v>763.173</c:v>
                </c:pt>
                <c:pt idx="945">
                  <c:v>764.173</c:v>
                </c:pt>
                <c:pt idx="946">
                  <c:v>765.173</c:v>
                </c:pt>
                <c:pt idx="947">
                  <c:v>766.173</c:v>
                </c:pt>
                <c:pt idx="948">
                  <c:v>767.173</c:v>
                </c:pt>
                <c:pt idx="949">
                  <c:v>768.173</c:v>
                </c:pt>
                <c:pt idx="950">
                  <c:v>769.173</c:v>
                </c:pt>
                <c:pt idx="951">
                  <c:v>770.173</c:v>
                </c:pt>
                <c:pt idx="952">
                  <c:v>771.173</c:v>
                </c:pt>
                <c:pt idx="953">
                  <c:v>772.173</c:v>
                </c:pt>
                <c:pt idx="954">
                  <c:v>773.173</c:v>
                </c:pt>
                <c:pt idx="955">
                  <c:v>774.173</c:v>
                </c:pt>
                <c:pt idx="956">
                  <c:v>775.173</c:v>
                </c:pt>
                <c:pt idx="957">
                  <c:v>776.173</c:v>
                </c:pt>
                <c:pt idx="958">
                  <c:v>777.173</c:v>
                </c:pt>
                <c:pt idx="959">
                  <c:v>778.173</c:v>
                </c:pt>
                <c:pt idx="960">
                  <c:v>779.173</c:v>
                </c:pt>
                <c:pt idx="961">
                  <c:v>780.173</c:v>
                </c:pt>
                <c:pt idx="962">
                  <c:v>781.173</c:v>
                </c:pt>
                <c:pt idx="963">
                  <c:v>782.173</c:v>
                </c:pt>
                <c:pt idx="964">
                  <c:v>783.173</c:v>
                </c:pt>
                <c:pt idx="965">
                  <c:v>784.173</c:v>
                </c:pt>
                <c:pt idx="966">
                  <c:v>785.173</c:v>
                </c:pt>
                <c:pt idx="967">
                  <c:v>786.173</c:v>
                </c:pt>
                <c:pt idx="968">
                  <c:v>787.173</c:v>
                </c:pt>
                <c:pt idx="969">
                  <c:v>788.173</c:v>
                </c:pt>
                <c:pt idx="970">
                  <c:v>789.173</c:v>
                </c:pt>
                <c:pt idx="971">
                  <c:v>790.173</c:v>
                </c:pt>
                <c:pt idx="972">
                  <c:v>791.173</c:v>
                </c:pt>
                <c:pt idx="973">
                  <c:v>792.17200000000003</c:v>
                </c:pt>
                <c:pt idx="974">
                  <c:v>793.17199999999991</c:v>
                </c:pt>
                <c:pt idx="975">
                  <c:v>794.17200000000003</c:v>
                </c:pt>
                <c:pt idx="976">
                  <c:v>795.17200000000003</c:v>
                </c:pt>
                <c:pt idx="977">
                  <c:v>796.17199999999991</c:v>
                </c:pt>
                <c:pt idx="978">
                  <c:v>797.17200000000003</c:v>
                </c:pt>
                <c:pt idx="979">
                  <c:v>798.17200000000003</c:v>
                </c:pt>
                <c:pt idx="980">
                  <c:v>799.17200000000003</c:v>
                </c:pt>
                <c:pt idx="981">
                  <c:v>800.17200000000003</c:v>
                </c:pt>
                <c:pt idx="982">
                  <c:v>801.17200000000003</c:v>
                </c:pt>
                <c:pt idx="983">
                  <c:v>802.17200000000003</c:v>
                </c:pt>
                <c:pt idx="984">
                  <c:v>803.17199999999991</c:v>
                </c:pt>
                <c:pt idx="985">
                  <c:v>804.17200000000003</c:v>
                </c:pt>
                <c:pt idx="986">
                  <c:v>805.17200000000003</c:v>
                </c:pt>
                <c:pt idx="987">
                  <c:v>806.17200000000003</c:v>
                </c:pt>
                <c:pt idx="988">
                  <c:v>807.17200000000003</c:v>
                </c:pt>
                <c:pt idx="989">
                  <c:v>808.17200000000003</c:v>
                </c:pt>
                <c:pt idx="990">
                  <c:v>809.17200000000003</c:v>
                </c:pt>
                <c:pt idx="991">
                  <c:v>810.17199999999991</c:v>
                </c:pt>
                <c:pt idx="992">
                  <c:v>811.17200000000003</c:v>
                </c:pt>
                <c:pt idx="993">
                  <c:v>812.17200000000003</c:v>
                </c:pt>
                <c:pt idx="994">
                  <c:v>813.17200000000003</c:v>
                </c:pt>
                <c:pt idx="995">
                  <c:v>814.17200000000003</c:v>
                </c:pt>
                <c:pt idx="996">
                  <c:v>815.17200000000003</c:v>
                </c:pt>
                <c:pt idx="997">
                  <c:v>816.17200000000003</c:v>
                </c:pt>
                <c:pt idx="998">
                  <c:v>817.17199999999991</c:v>
                </c:pt>
              </c:numCache>
            </c:numRef>
          </c:xVal>
          <c:yVal>
            <c:numRef>
              <c:f>'Voltage Wfms Data'!$J$5:$J$1003</c:f>
              <c:numCache>
                <c:formatCode>General</c:formatCode>
                <c:ptCount val="999"/>
                <c:pt idx="0">
                  <c:v>-9.1203530000000005E-2</c:v>
                </c:pt>
                <c:pt idx="1">
                  <c:v>8.845095E-2</c:v>
                </c:pt>
                <c:pt idx="2">
                  <c:v>0.95715090000000003</c:v>
                </c:pt>
                <c:pt idx="3">
                  <c:v>0.20749090000000001</c:v>
                </c:pt>
                <c:pt idx="4">
                  <c:v>-1.429325</c:v>
                </c:pt>
                <c:pt idx="5">
                  <c:v>-0.52108620000000005</c:v>
                </c:pt>
                <c:pt idx="6">
                  <c:v>1.3223830000000001</c:v>
                </c:pt>
                <c:pt idx="7">
                  <c:v>1.201719</c:v>
                </c:pt>
                <c:pt idx="8">
                  <c:v>9.1407859999999994E-2</c:v>
                </c:pt>
                <c:pt idx="9">
                  <c:v>-0.114106</c:v>
                </c:pt>
                <c:pt idx="10">
                  <c:v>0.72432609999999997</c:v>
                </c:pt>
                <c:pt idx="11">
                  <c:v>1.7475810000000001</c:v>
                </c:pt>
                <c:pt idx="12">
                  <c:v>1.6028039999999999</c:v>
                </c:pt>
                <c:pt idx="13">
                  <c:v>-4.3059479999999997E-2</c:v>
                </c:pt>
                <c:pt idx="14">
                  <c:v>-0.23530180000000001</c:v>
                </c:pt>
                <c:pt idx="15">
                  <c:v>1.49196</c:v>
                </c:pt>
                <c:pt idx="16">
                  <c:v>1.1566430000000001</c:v>
                </c:pt>
                <c:pt idx="17">
                  <c:v>-0.4215856</c:v>
                </c:pt>
                <c:pt idx="18">
                  <c:v>0.23829349999999999</c:v>
                </c:pt>
                <c:pt idx="19">
                  <c:v>1.4313199999999999</c:v>
                </c:pt>
                <c:pt idx="20">
                  <c:v>1.4132929999999999</c:v>
                </c:pt>
                <c:pt idx="21">
                  <c:v>1.224305</c:v>
                </c:pt>
                <c:pt idx="22">
                  <c:v>0.48567640000000001</c:v>
                </c:pt>
                <c:pt idx="23">
                  <c:v>-0.82854130000000004</c:v>
                </c:pt>
                <c:pt idx="24">
                  <c:v>-0.89735339999999997</c:v>
                </c:pt>
                <c:pt idx="25">
                  <c:v>-3.7491249999999997E-2</c:v>
                </c:pt>
                <c:pt idx="26">
                  <c:v>6.6005820000000007E-2</c:v>
                </c:pt>
                <c:pt idx="27">
                  <c:v>-0.56623299999999999</c:v>
                </c:pt>
                <c:pt idx="28">
                  <c:v>-0.97311400000000003</c:v>
                </c:pt>
                <c:pt idx="29">
                  <c:v>-0.1180905</c:v>
                </c:pt>
                <c:pt idx="30">
                  <c:v>1.105694</c:v>
                </c:pt>
                <c:pt idx="31">
                  <c:v>1.3133140000000001</c:v>
                </c:pt>
                <c:pt idx="32">
                  <c:v>1.433413</c:v>
                </c:pt>
                <c:pt idx="33">
                  <c:v>1.5120450000000001</c:v>
                </c:pt>
                <c:pt idx="34">
                  <c:v>0.57939960000000001</c:v>
                </c:pt>
                <c:pt idx="35">
                  <c:v>-0.79475229999999997</c:v>
                </c:pt>
                <c:pt idx="36">
                  <c:v>-1.511525</c:v>
                </c:pt>
                <c:pt idx="37">
                  <c:v>-1.1655530000000001</c:v>
                </c:pt>
                <c:pt idx="38">
                  <c:v>2.635858E-2</c:v>
                </c:pt>
                <c:pt idx="39">
                  <c:v>1.0455429999999999</c:v>
                </c:pt>
                <c:pt idx="40">
                  <c:v>0.45267449999999998</c:v>
                </c:pt>
                <c:pt idx="41">
                  <c:v>-0.56507629999999998</c:v>
                </c:pt>
                <c:pt idx="42">
                  <c:v>0.42365180000000002</c:v>
                </c:pt>
                <c:pt idx="43">
                  <c:v>1.7481420000000001</c:v>
                </c:pt>
                <c:pt idx="44">
                  <c:v>1.111388</c:v>
                </c:pt>
                <c:pt idx="45">
                  <c:v>-0.2922727</c:v>
                </c:pt>
                <c:pt idx="46">
                  <c:v>-0.81585909999999995</c:v>
                </c:pt>
                <c:pt idx="47">
                  <c:v>-0.31380799999999998</c:v>
                </c:pt>
                <c:pt idx="48">
                  <c:v>0.64510120000000004</c:v>
                </c:pt>
                <c:pt idx="49">
                  <c:v>1.7053780000000001</c:v>
                </c:pt>
                <c:pt idx="50">
                  <c:v>1.4396279999999999</c:v>
                </c:pt>
                <c:pt idx="51">
                  <c:v>-0.33270660000000002</c:v>
                </c:pt>
                <c:pt idx="52">
                  <c:v>-1.5434639999999999</c:v>
                </c:pt>
                <c:pt idx="53">
                  <c:v>-1.9193819999999999</c:v>
                </c:pt>
                <c:pt idx="54">
                  <c:v>-1.2247239999999999</c:v>
                </c:pt>
                <c:pt idx="55">
                  <c:v>0.13748160000000001</c:v>
                </c:pt>
                <c:pt idx="56">
                  <c:v>0.31787280000000001</c:v>
                </c:pt>
                <c:pt idx="57">
                  <c:v>0.3431015</c:v>
                </c:pt>
                <c:pt idx="58">
                  <c:v>0.78857679999999997</c:v>
                </c:pt>
                <c:pt idx="59">
                  <c:v>0.16797329999999999</c:v>
                </c:pt>
                <c:pt idx="60">
                  <c:v>-1.18059</c:v>
                </c:pt>
                <c:pt idx="61">
                  <c:v>-2.1767050000000001</c:v>
                </c:pt>
                <c:pt idx="62">
                  <c:v>-1.703478</c:v>
                </c:pt>
                <c:pt idx="63">
                  <c:v>-0.1513244</c:v>
                </c:pt>
                <c:pt idx="64">
                  <c:v>0.16193399999999999</c:v>
                </c:pt>
                <c:pt idx="65">
                  <c:v>-0.6083539</c:v>
                </c:pt>
                <c:pt idx="66">
                  <c:v>-0.64126729999999998</c:v>
                </c:pt>
                <c:pt idx="67">
                  <c:v>0.1669098</c:v>
                </c:pt>
                <c:pt idx="68">
                  <c:v>0.53850350000000002</c:v>
                </c:pt>
                <c:pt idx="69">
                  <c:v>-0.42328640000000001</c:v>
                </c:pt>
                <c:pt idx="70">
                  <c:v>-1.530918</c:v>
                </c:pt>
                <c:pt idx="71">
                  <c:v>-1.260049</c:v>
                </c:pt>
                <c:pt idx="72">
                  <c:v>-0.44967479999999999</c:v>
                </c:pt>
                <c:pt idx="73">
                  <c:v>-0.1591881</c:v>
                </c:pt>
                <c:pt idx="74">
                  <c:v>-3.8543349999999997E-2</c:v>
                </c:pt>
                <c:pt idx="75">
                  <c:v>0.1900297</c:v>
                </c:pt>
                <c:pt idx="76">
                  <c:v>0.76097269999999995</c:v>
                </c:pt>
                <c:pt idx="77">
                  <c:v>1.2667040000000001</c:v>
                </c:pt>
                <c:pt idx="78">
                  <c:v>0.55013749999999995</c:v>
                </c:pt>
                <c:pt idx="79">
                  <c:v>-0.36391390000000001</c:v>
                </c:pt>
                <c:pt idx="80">
                  <c:v>0.48861510000000002</c:v>
                </c:pt>
                <c:pt idx="81">
                  <c:v>1.903929</c:v>
                </c:pt>
                <c:pt idx="82">
                  <c:v>1.6781509999999999</c:v>
                </c:pt>
                <c:pt idx="83">
                  <c:v>0.55448940000000002</c:v>
                </c:pt>
                <c:pt idx="84">
                  <c:v>0.43272870000000002</c:v>
                </c:pt>
                <c:pt idx="85">
                  <c:v>0.76850660000000004</c:v>
                </c:pt>
                <c:pt idx="86">
                  <c:v>5.9045010000000002E-2</c:v>
                </c:pt>
                <c:pt idx="87">
                  <c:v>-0.41385660000000002</c:v>
                </c:pt>
                <c:pt idx="88">
                  <c:v>0.1384946</c:v>
                </c:pt>
                <c:pt idx="89">
                  <c:v>2.8470729999999998E-4</c:v>
                </c:pt>
                <c:pt idx="90">
                  <c:v>-0.23208419999999999</c:v>
                </c:pt>
                <c:pt idx="91">
                  <c:v>0.42278890000000002</c:v>
                </c:pt>
                <c:pt idx="92">
                  <c:v>0.76558649999999995</c:v>
                </c:pt>
                <c:pt idx="93">
                  <c:v>0.30841010000000002</c:v>
                </c:pt>
                <c:pt idx="94">
                  <c:v>-0.25068210000000002</c:v>
                </c:pt>
                <c:pt idx="95">
                  <c:v>-0.25818069999999999</c:v>
                </c:pt>
                <c:pt idx="96">
                  <c:v>-0.64191759999999998</c:v>
                </c:pt>
                <c:pt idx="97">
                  <c:v>-1.8260080000000001</c:v>
                </c:pt>
                <c:pt idx="98">
                  <c:v>-1.719867</c:v>
                </c:pt>
                <c:pt idx="99">
                  <c:v>-4.7689059999999998E-2</c:v>
                </c:pt>
                <c:pt idx="100">
                  <c:v>0.96151909999999996</c:v>
                </c:pt>
                <c:pt idx="101">
                  <c:v>1.1085419999999999</c:v>
                </c:pt>
                <c:pt idx="102">
                  <c:v>1.32958</c:v>
                </c:pt>
                <c:pt idx="103">
                  <c:v>0.98800330000000003</c:v>
                </c:pt>
                <c:pt idx="104">
                  <c:v>-0.27608709999999997</c:v>
                </c:pt>
                <c:pt idx="105">
                  <c:v>-1.3119890000000001</c:v>
                </c:pt>
                <c:pt idx="106">
                  <c:v>-1.1068359999999999</c:v>
                </c:pt>
                <c:pt idx="107">
                  <c:v>-0.31319649999999999</c:v>
                </c:pt>
                <c:pt idx="108">
                  <c:v>-0.42323149999999998</c:v>
                </c:pt>
                <c:pt idx="109">
                  <c:v>-1.031507</c:v>
                </c:pt>
                <c:pt idx="110">
                  <c:v>-0.85180080000000002</c:v>
                </c:pt>
                <c:pt idx="111">
                  <c:v>-0.51271160000000005</c:v>
                </c:pt>
                <c:pt idx="112">
                  <c:v>-0.56401990000000002</c:v>
                </c:pt>
                <c:pt idx="113">
                  <c:v>-0.76334729999999995</c:v>
                </c:pt>
                <c:pt idx="114">
                  <c:v>-1.0928290000000001</c:v>
                </c:pt>
                <c:pt idx="115">
                  <c:v>-0.6688788</c:v>
                </c:pt>
                <c:pt idx="116">
                  <c:v>0.42977609999999999</c:v>
                </c:pt>
                <c:pt idx="117">
                  <c:v>0.32928190000000002</c:v>
                </c:pt>
                <c:pt idx="118">
                  <c:v>-3.46139E-3</c:v>
                </c:pt>
                <c:pt idx="119">
                  <c:v>1.2640119999999999</c:v>
                </c:pt>
                <c:pt idx="120">
                  <c:v>1.681351</c:v>
                </c:pt>
                <c:pt idx="121">
                  <c:v>0.2151979</c:v>
                </c:pt>
                <c:pt idx="122">
                  <c:v>-0.69251189999999996</c:v>
                </c:pt>
                <c:pt idx="123">
                  <c:v>-0.32202340000000002</c:v>
                </c:pt>
                <c:pt idx="124">
                  <c:v>0.25167790000000001</c:v>
                </c:pt>
                <c:pt idx="125">
                  <c:v>-0.20943059999999999</c:v>
                </c:pt>
                <c:pt idx="126">
                  <c:v>-0.936863</c:v>
                </c:pt>
                <c:pt idx="127">
                  <c:v>3.3845840000000002E-2</c:v>
                </c:pt>
                <c:pt idx="128">
                  <c:v>1.1563870000000001</c:v>
                </c:pt>
                <c:pt idx="129">
                  <c:v>1.699835E-3</c:v>
                </c:pt>
                <c:pt idx="130">
                  <c:v>-1.654873</c:v>
                </c:pt>
                <c:pt idx="131">
                  <c:v>-1.506208</c:v>
                </c:pt>
                <c:pt idx="132">
                  <c:v>-0.62095239999999996</c:v>
                </c:pt>
                <c:pt idx="133">
                  <c:v>-0.45982580000000001</c:v>
                </c:pt>
                <c:pt idx="134">
                  <c:v>-0.3121024</c:v>
                </c:pt>
                <c:pt idx="135">
                  <c:v>0.2934966</c:v>
                </c:pt>
                <c:pt idx="136">
                  <c:v>0.52654630000000002</c:v>
                </c:pt>
                <c:pt idx="137">
                  <c:v>0.28248000000000001</c:v>
                </c:pt>
                <c:pt idx="138">
                  <c:v>-0.30244189999999999</c:v>
                </c:pt>
                <c:pt idx="139">
                  <c:v>-0.94495150000000006</c:v>
                </c:pt>
                <c:pt idx="140">
                  <c:v>-0.92585119999999999</c:v>
                </c:pt>
                <c:pt idx="141">
                  <c:v>-0.35821969999999997</c:v>
                </c:pt>
                <c:pt idx="142">
                  <c:v>0.22142729999999999</c:v>
                </c:pt>
                <c:pt idx="143">
                  <c:v>0.3188667</c:v>
                </c:pt>
                <c:pt idx="144">
                  <c:v>3.3533510000000001E-3</c:v>
                </c:pt>
                <c:pt idx="145">
                  <c:v>-0.31351980000000002</c:v>
                </c:pt>
                <c:pt idx="146">
                  <c:v>-0.91461159999999997</c:v>
                </c:pt>
                <c:pt idx="147">
                  <c:v>-1.5210570000000001</c:v>
                </c:pt>
                <c:pt idx="148">
                  <c:v>-1.418266</c:v>
                </c:pt>
                <c:pt idx="149">
                  <c:v>-0.92745250000000001</c:v>
                </c:pt>
                <c:pt idx="150">
                  <c:v>-0.15532370000000001</c:v>
                </c:pt>
                <c:pt idx="151">
                  <c:v>0.81659789999999999</c:v>
                </c:pt>
                <c:pt idx="152">
                  <c:v>1.1557230000000001</c:v>
                </c:pt>
                <c:pt idx="153">
                  <c:v>0.43088320000000002</c:v>
                </c:pt>
                <c:pt idx="154">
                  <c:v>-1.169654</c:v>
                </c:pt>
                <c:pt idx="155">
                  <c:v>-1.700563</c:v>
                </c:pt>
                <c:pt idx="156">
                  <c:v>-8.1490320000000005E-2</c:v>
                </c:pt>
                <c:pt idx="157">
                  <c:v>0.6191432</c:v>
                </c:pt>
                <c:pt idx="158">
                  <c:v>-0.45936969999999999</c:v>
                </c:pt>
                <c:pt idx="159">
                  <c:v>-0.2984733</c:v>
                </c:pt>
                <c:pt idx="160">
                  <c:v>0.27896339999999997</c:v>
                </c:pt>
                <c:pt idx="161">
                  <c:v>-0.72056759999999997</c:v>
                </c:pt>
                <c:pt idx="162">
                  <c:v>-0.5737196</c:v>
                </c:pt>
                <c:pt idx="163">
                  <c:v>1.2023919999999999</c:v>
                </c:pt>
                <c:pt idx="164">
                  <c:v>1.680188</c:v>
                </c:pt>
                <c:pt idx="165">
                  <c:v>1.2507619999999999</c:v>
                </c:pt>
                <c:pt idx="166">
                  <c:v>0.39709090000000002</c:v>
                </c:pt>
                <c:pt idx="167">
                  <c:v>-0.98325320000000005</c:v>
                </c:pt>
                <c:pt idx="168">
                  <c:v>-0.79985419999999996</c:v>
                </c:pt>
                <c:pt idx="169">
                  <c:v>0.69769000000000003</c:v>
                </c:pt>
                <c:pt idx="170">
                  <c:v>0.91636709999999999</c:v>
                </c:pt>
                <c:pt idx="171">
                  <c:v>8.4300650000000005E-2</c:v>
                </c:pt>
                <c:pt idx="172">
                  <c:v>-0.61964949999999996</c:v>
                </c:pt>
                <c:pt idx="173">
                  <c:v>-2.0152939999999999</c:v>
                </c:pt>
                <c:pt idx="174">
                  <c:v>-3.3344879999999999</c:v>
                </c:pt>
                <c:pt idx="175">
                  <c:v>-2.5732080000000002</c:v>
                </c:pt>
                <c:pt idx="176">
                  <c:v>1.841723</c:v>
                </c:pt>
                <c:pt idx="177">
                  <c:v>8.7336220000000004</c:v>
                </c:pt>
                <c:pt idx="178">
                  <c:v>12.45839</c:v>
                </c:pt>
                <c:pt idx="179">
                  <c:v>13.243180000000001</c:v>
                </c:pt>
                <c:pt idx="180">
                  <c:v>15.49713</c:v>
                </c:pt>
                <c:pt idx="181">
                  <c:v>16.17803</c:v>
                </c:pt>
                <c:pt idx="182">
                  <c:v>12.62102</c:v>
                </c:pt>
                <c:pt idx="183">
                  <c:v>8.6832580000000004</c:v>
                </c:pt>
                <c:pt idx="184">
                  <c:v>6.7479849999999999</c:v>
                </c:pt>
                <c:pt idx="185">
                  <c:v>5.5986060000000002</c:v>
                </c:pt>
                <c:pt idx="186">
                  <c:v>3.7080069999999998</c:v>
                </c:pt>
                <c:pt idx="187">
                  <c:v>1.2527779999999999</c:v>
                </c:pt>
                <c:pt idx="188">
                  <c:v>-0.1010766</c:v>
                </c:pt>
                <c:pt idx="189">
                  <c:v>-0.43900620000000001</c:v>
                </c:pt>
                <c:pt idx="190">
                  <c:v>-0.92096319999999998</c:v>
                </c:pt>
                <c:pt idx="191">
                  <c:v>-0.83013329999999996</c:v>
                </c:pt>
                <c:pt idx="192">
                  <c:v>0.93913670000000005</c:v>
                </c:pt>
                <c:pt idx="193">
                  <c:v>2.8146309999999999</c:v>
                </c:pt>
                <c:pt idx="194">
                  <c:v>2.9203519999999998</c:v>
                </c:pt>
                <c:pt idx="195">
                  <c:v>2.6375540000000002</c:v>
                </c:pt>
                <c:pt idx="196">
                  <c:v>2.3566600000000002</c:v>
                </c:pt>
                <c:pt idx="197">
                  <c:v>0.82804339999999999</c:v>
                </c:pt>
                <c:pt idx="198">
                  <c:v>-0.53279279999999996</c:v>
                </c:pt>
                <c:pt idx="199">
                  <c:v>-1.2107319999999999</c:v>
                </c:pt>
                <c:pt idx="200">
                  <c:v>-2.3007939999999998</c:v>
                </c:pt>
                <c:pt idx="201">
                  <c:v>-2.780945</c:v>
                </c:pt>
                <c:pt idx="202">
                  <c:v>-1.7164619999999999</c:v>
                </c:pt>
                <c:pt idx="203">
                  <c:v>4.9493549999999997E-2</c:v>
                </c:pt>
                <c:pt idx="204">
                  <c:v>0.79293190000000002</c:v>
                </c:pt>
                <c:pt idx="205">
                  <c:v>0.44772139999999999</c:v>
                </c:pt>
                <c:pt idx="206">
                  <c:v>0.94945650000000004</c:v>
                </c:pt>
                <c:pt idx="207">
                  <c:v>1.926129</c:v>
                </c:pt>
                <c:pt idx="208">
                  <c:v>1.647492</c:v>
                </c:pt>
                <c:pt idx="209">
                  <c:v>0.81558870000000006</c:v>
                </c:pt>
                <c:pt idx="210">
                  <c:v>0.92391400000000001</c:v>
                </c:pt>
                <c:pt idx="211">
                  <c:v>1.707654</c:v>
                </c:pt>
                <c:pt idx="212">
                  <c:v>2.3073549999999998</c:v>
                </c:pt>
                <c:pt idx="213">
                  <c:v>2.0287389999999998</c:v>
                </c:pt>
                <c:pt idx="214">
                  <c:v>0.8557129</c:v>
                </c:pt>
                <c:pt idx="215">
                  <c:v>0.49588870000000002</c:v>
                </c:pt>
                <c:pt idx="216">
                  <c:v>1.0836870000000001</c:v>
                </c:pt>
                <c:pt idx="217">
                  <c:v>1.064554</c:v>
                </c:pt>
                <c:pt idx="218">
                  <c:v>0.28433429999999998</c:v>
                </c:pt>
                <c:pt idx="219">
                  <c:v>-0.2456575</c:v>
                </c:pt>
                <c:pt idx="220">
                  <c:v>0.81309790000000004</c:v>
                </c:pt>
                <c:pt idx="221">
                  <c:v>2.36721</c:v>
                </c:pt>
                <c:pt idx="222">
                  <c:v>2.421319</c:v>
                </c:pt>
                <c:pt idx="223">
                  <c:v>2.500248</c:v>
                </c:pt>
                <c:pt idx="224">
                  <c:v>3.2300309999999999</c:v>
                </c:pt>
                <c:pt idx="225">
                  <c:v>1.556999</c:v>
                </c:pt>
                <c:pt idx="226">
                  <c:v>-1.528583</c:v>
                </c:pt>
                <c:pt idx="227">
                  <c:v>-1.782745</c:v>
                </c:pt>
                <c:pt idx="228">
                  <c:v>-0.49949189999999999</c:v>
                </c:pt>
                <c:pt idx="229">
                  <c:v>-0.44569180000000003</c:v>
                </c:pt>
                <c:pt idx="230">
                  <c:v>-0.71849810000000003</c:v>
                </c:pt>
                <c:pt idx="231">
                  <c:v>-0.61891609999999997</c:v>
                </c:pt>
                <c:pt idx="232">
                  <c:v>-0.52001750000000002</c:v>
                </c:pt>
                <c:pt idx="233">
                  <c:v>-0.1114549</c:v>
                </c:pt>
                <c:pt idx="234">
                  <c:v>0.84406669999999995</c:v>
                </c:pt>
                <c:pt idx="235">
                  <c:v>1.36226</c:v>
                </c:pt>
                <c:pt idx="236">
                  <c:v>0.89535560000000003</c:v>
                </c:pt>
                <c:pt idx="237">
                  <c:v>0.64263669999999995</c:v>
                </c:pt>
                <c:pt idx="238">
                  <c:v>0.56550809999999996</c:v>
                </c:pt>
                <c:pt idx="239">
                  <c:v>-0.16764770000000001</c:v>
                </c:pt>
                <c:pt idx="240">
                  <c:v>-0.22552259999999999</c:v>
                </c:pt>
                <c:pt idx="241">
                  <c:v>0.8593383</c:v>
                </c:pt>
                <c:pt idx="242">
                  <c:v>1.3118920000000001</c:v>
                </c:pt>
                <c:pt idx="243">
                  <c:v>0.43879459999999998</c:v>
                </c:pt>
                <c:pt idx="244">
                  <c:v>-0.6037304</c:v>
                </c:pt>
                <c:pt idx="245">
                  <c:v>-0.80773329999999999</c:v>
                </c:pt>
                <c:pt idx="246">
                  <c:v>-0.30557420000000002</c:v>
                </c:pt>
                <c:pt idx="247">
                  <c:v>-0.1227245</c:v>
                </c:pt>
                <c:pt idx="248">
                  <c:v>-0.55482790000000004</c:v>
                </c:pt>
                <c:pt idx="249">
                  <c:v>-0.23254920000000001</c:v>
                </c:pt>
                <c:pt idx="250">
                  <c:v>0.94836330000000002</c:v>
                </c:pt>
                <c:pt idx="251">
                  <c:v>1.348711</c:v>
                </c:pt>
                <c:pt idx="252">
                  <c:v>0.87385959999999996</c:v>
                </c:pt>
                <c:pt idx="253">
                  <c:v>0.31652269999999999</c:v>
                </c:pt>
                <c:pt idx="254">
                  <c:v>-0.57507900000000001</c:v>
                </c:pt>
                <c:pt idx="255">
                  <c:v>-0.63296549999999996</c:v>
                </c:pt>
                <c:pt idx="256">
                  <c:v>0.98051140000000003</c:v>
                </c:pt>
                <c:pt idx="257">
                  <c:v>1.267606</c:v>
                </c:pt>
                <c:pt idx="258">
                  <c:v>-1.0177039999999999</c:v>
                </c:pt>
                <c:pt idx="259">
                  <c:v>-2.3943629999999998</c:v>
                </c:pt>
                <c:pt idx="260">
                  <c:v>-0.94947239999999999</c:v>
                </c:pt>
                <c:pt idx="261">
                  <c:v>0.63809850000000001</c:v>
                </c:pt>
                <c:pt idx="262">
                  <c:v>0.50122580000000005</c:v>
                </c:pt>
                <c:pt idx="263">
                  <c:v>-0.1594991</c:v>
                </c:pt>
                <c:pt idx="264">
                  <c:v>-0.26074009999999997</c:v>
                </c:pt>
                <c:pt idx="265">
                  <c:v>0.2418015</c:v>
                </c:pt>
                <c:pt idx="266">
                  <c:v>0.59938670000000005</c:v>
                </c:pt>
                <c:pt idx="267">
                  <c:v>0.1722718</c:v>
                </c:pt>
                <c:pt idx="268">
                  <c:v>-0.66163320000000003</c:v>
                </c:pt>
                <c:pt idx="269">
                  <c:v>-0.38764490000000001</c:v>
                </c:pt>
                <c:pt idx="270">
                  <c:v>0.91247860000000003</c:v>
                </c:pt>
                <c:pt idx="271">
                  <c:v>1.0473250000000001</c:v>
                </c:pt>
                <c:pt idx="272">
                  <c:v>0.60014179999999995</c:v>
                </c:pt>
                <c:pt idx="273">
                  <c:v>1.1968909999999999</c:v>
                </c:pt>
                <c:pt idx="274">
                  <c:v>1.803274</c:v>
                </c:pt>
                <c:pt idx="275">
                  <c:v>1.722586</c:v>
                </c:pt>
                <c:pt idx="276">
                  <c:v>1.2527280000000001</c:v>
                </c:pt>
                <c:pt idx="277">
                  <c:v>-0.32529609999999998</c:v>
                </c:pt>
                <c:pt idx="278">
                  <c:v>-2.0959099999999999</c:v>
                </c:pt>
                <c:pt idx="279">
                  <c:v>-1.7070160000000001</c:v>
                </c:pt>
                <c:pt idx="280">
                  <c:v>0.2330025</c:v>
                </c:pt>
                <c:pt idx="281">
                  <c:v>1.4593389999999999</c:v>
                </c:pt>
                <c:pt idx="282">
                  <c:v>0.92682850000000006</c:v>
                </c:pt>
                <c:pt idx="283">
                  <c:v>-0.17263709999999999</c:v>
                </c:pt>
                <c:pt idx="284">
                  <c:v>0.15085100000000001</c:v>
                </c:pt>
                <c:pt idx="285">
                  <c:v>0.89594339999999995</c:v>
                </c:pt>
                <c:pt idx="286">
                  <c:v>0.49531399999999998</c:v>
                </c:pt>
                <c:pt idx="287">
                  <c:v>0.27312809999999998</c:v>
                </c:pt>
                <c:pt idx="288">
                  <c:v>0.95301950000000002</c:v>
                </c:pt>
                <c:pt idx="289">
                  <c:v>1.5743670000000001</c:v>
                </c:pt>
                <c:pt idx="290">
                  <c:v>1.7397309999999999</c:v>
                </c:pt>
                <c:pt idx="291">
                  <c:v>1.336865</c:v>
                </c:pt>
                <c:pt idx="292">
                  <c:v>0.70060299999999998</c:v>
                </c:pt>
                <c:pt idx="293">
                  <c:v>0.62138309999999997</c:v>
                </c:pt>
                <c:pt idx="294">
                  <c:v>0.93340840000000003</c:v>
                </c:pt>
                <c:pt idx="295">
                  <c:v>0.78930769999999995</c:v>
                </c:pt>
                <c:pt idx="296">
                  <c:v>0.72414420000000002</c:v>
                </c:pt>
                <c:pt idx="297">
                  <c:v>1.5299590000000001</c:v>
                </c:pt>
                <c:pt idx="298">
                  <c:v>1.3164640000000001</c:v>
                </c:pt>
                <c:pt idx="299">
                  <c:v>-0.54839709999999997</c:v>
                </c:pt>
                <c:pt idx="300">
                  <c:v>-1.517153</c:v>
                </c:pt>
                <c:pt idx="301">
                  <c:v>-1.0068090000000001</c:v>
                </c:pt>
                <c:pt idx="302">
                  <c:v>0.23605950000000001</c:v>
                </c:pt>
                <c:pt idx="303">
                  <c:v>1.7561960000000001</c:v>
                </c:pt>
                <c:pt idx="304">
                  <c:v>2.2995890000000001</c:v>
                </c:pt>
                <c:pt idx="305">
                  <c:v>1.1133789999999999</c:v>
                </c:pt>
                <c:pt idx="306">
                  <c:v>-1.0321309999999999</c:v>
                </c:pt>
                <c:pt idx="307">
                  <c:v>-1.9347019999999999</c:v>
                </c:pt>
                <c:pt idx="308">
                  <c:v>-0.99993770000000004</c:v>
                </c:pt>
                <c:pt idx="309">
                  <c:v>-0.17143149999999999</c:v>
                </c:pt>
                <c:pt idx="310">
                  <c:v>-0.29931970000000002</c:v>
                </c:pt>
                <c:pt idx="311">
                  <c:v>-0.62330830000000004</c:v>
                </c:pt>
                <c:pt idx="312">
                  <c:v>-0.220522</c:v>
                </c:pt>
                <c:pt idx="313">
                  <c:v>0.81165500000000002</c:v>
                </c:pt>
                <c:pt idx="314">
                  <c:v>1.368876</c:v>
                </c:pt>
                <c:pt idx="315">
                  <c:v>1.1417379999999999</c:v>
                </c:pt>
                <c:pt idx="316">
                  <c:v>0.83426160000000005</c:v>
                </c:pt>
                <c:pt idx="317">
                  <c:v>0.91489030000000005</c:v>
                </c:pt>
                <c:pt idx="318">
                  <c:v>0.56362420000000002</c:v>
                </c:pt>
                <c:pt idx="319">
                  <c:v>-0.44245879999999999</c:v>
                </c:pt>
                <c:pt idx="320">
                  <c:v>-0.2605536</c:v>
                </c:pt>
                <c:pt idx="321">
                  <c:v>0.79835350000000005</c:v>
                </c:pt>
                <c:pt idx="322">
                  <c:v>0.37774190000000002</c:v>
                </c:pt>
                <c:pt idx="323">
                  <c:v>-0.79523920000000003</c:v>
                </c:pt>
                <c:pt idx="324">
                  <c:v>-1.2803059999999999</c:v>
                </c:pt>
                <c:pt idx="325">
                  <c:v>-1.6393530000000001</c:v>
                </c:pt>
                <c:pt idx="326">
                  <c:v>-1.9126860000000001</c:v>
                </c:pt>
                <c:pt idx="327">
                  <c:v>-1.5694900000000001</c:v>
                </c:pt>
                <c:pt idx="328">
                  <c:v>-0.95658849999999995</c:v>
                </c:pt>
                <c:pt idx="329">
                  <c:v>-1.0867059999999999</c:v>
                </c:pt>
                <c:pt idx="330">
                  <c:v>-1.043283</c:v>
                </c:pt>
                <c:pt idx="331">
                  <c:v>-0.123459</c:v>
                </c:pt>
                <c:pt idx="332">
                  <c:v>-0.6640083</c:v>
                </c:pt>
                <c:pt idx="333">
                  <c:v>-2.0200550000000002</c:v>
                </c:pt>
                <c:pt idx="334">
                  <c:v>-1.4932669999999999</c:v>
                </c:pt>
                <c:pt idx="335">
                  <c:v>-5.1096190000000001E-3</c:v>
                </c:pt>
                <c:pt idx="336">
                  <c:v>0.130132</c:v>
                </c:pt>
                <c:pt idx="337">
                  <c:v>-1.2438990000000001</c:v>
                </c:pt>
                <c:pt idx="338">
                  <c:v>-1.7776959999999999</c:v>
                </c:pt>
                <c:pt idx="339">
                  <c:v>-0.84399469999999999</c:v>
                </c:pt>
                <c:pt idx="340">
                  <c:v>-0.2374029</c:v>
                </c:pt>
                <c:pt idx="341">
                  <c:v>-0.15263180000000001</c:v>
                </c:pt>
                <c:pt idx="342">
                  <c:v>0.30284440000000001</c:v>
                </c:pt>
                <c:pt idx="343">
                  <c:v>0.91723370000000004</c:v>
                </c:pt>
                <c:pt idx="344">
                  <c:v>0.91505449999999999</c:v>
                </c:pt>
                <c:pt idx="345">
                  <c:v>0.21426220000000001</c:v>
                </c:pt>
                <c:pt idx="346">
                  <c:v>-0.56353439999999999</c:v>
                </c:pt>
                <c:pt idx="347">
                  <c:v>-0.85008159999999999</c:v>
                </c:pt>
                <c:pt idx="348">
                  <c:v>-1.033658</c:v>
                </c:pt>
                <c:pt idx="349">
                  <c:v>-1.2526569999999999</c:v>
                </c:pt>
                <c:pt idx="350">
                  <c:v>-0.349493</c:v>
                </c:pt>
                <c:pt idx="351">
                  <c:v>1.1075710000000001</c:v>
                </c:pt>
                <c:pt idx="352">
                  <c:v>0.73480520000000005</c:v>
                </c:pt>
                <c:pt idx="353">
                  <c:v>-0.69215879999999996</c:v>
                </c:pt>
                <c:pt idx="354">
                  <c:v>-0.26604800000000001</c:v>
                </c:pt>
                <c:pt idx="355">
                  <c:v>0.92779599999999995</c:v>
                </c:pt>
                <c:pt idx="356">
                  <c:v>0.17789659999999999</c:v>
                </c:pt>
                <c:pt idx="357">
                  <c:v>-1.1064780000000001</c:v>
                </c:pt>
                <c:pt idx="358">
                  <c:v>-0.77488610000000002</c:v>
                </c:pt>
                <c:pt idx="359">
                  <c:v>0.39055279999999998</c:v>
                </c:pt>
                <c:pt idx="360">
                  <c:v>1.0354319999999999</c:v>
                </c:pt>
                <c:pt idx="361">
                  <c:v>0.66820429999999997</c:v>
                </c:pt>
                <c:pt idx="362">
                  <c:v>0.33148070000000002</c:v>
                </c:pt>
                <c:pt idx="363">
                  <c:v>0.50739299999999998</c:v>
                </c:pt>
                <c:pt idx="364">
                  <c:v>-0.1895966</c:v>
                </c:pt>
                <c:pt idx="365">
                  <c:v>-1.2022740000000001</c:v>
                </c:pt>
                <c:pt idx="366">
                  <c:v>-1.00362</c:v>
                </c:pt>
                <c:pt idx="367">
                  <c:v>-0.1005904</c:v>
                </c:pt>
                <c:pt idx="368">
                  <c:v>-0.12354370000000001</c:v>
                </c:pt>
                <c:pt idx="369">
                  <c:v>-1.2793140000000001</c:v>
                </c:pt>
                <c:pt idx="370">
                  <c:v>-1.9752160000000001</c:v>
                </c:pt>
                <c:pt idx="371">
                  <c:v>-1.1609799999999999</c:v>
                </c:pt>
                <c:pt idx="372">
                  <c:v>0.39680880000000002</c:v>
                </c:pt>
                <c:pt idx="373">
                  <c:v>0.77950620000000004</c:v>
                </c:pt>
                <c:pt idx="374">
                  <c:v>-2.810375E-2</c:v>
                </c:pt>
                <c:pt idx="375">
                  <c:v>-0.46786169999999999</c:v>
                </c:pt>
                <c:pt idx="376">
                  <c:v>-0.1739376</c:v>
                </c:pt>
                <c:pt idx="377">
                  <c:v>0.57421699999999998</c:v>
                </c:pt>
                <c:pt idx="378">
                  <c:v>1.2859510000000001</c:v>
                </c:pt>
                <c:pt idx="379">
                  <c:v>1.3587370000000001</c:v>
                </c:pt>
                <c:pt idx="380">
                  <c:v>1.0799810000000001</c:v>
                </c:pt>
                <c:pt idx="381">
                  <c:v>0.53324369999999999</c:v>
                </c:pt>
                <c:pt idx="382">
                  <c:v>-0.79187980000000002</c:v>
                </c:pt>
                <c:pt idx="383">
                  <c:v>-1.5895630000000001</c:v>
                </c:pt>
                <c:pt idx="384">
                  <c:v>-0.80506080000000002</c:v>
                </c:pt>
                <c:pt idx="385">
                  <c:v>-0.229689</c:v>
                </c:pt>
                <c:pt idx="386">
                  <c:v>-0.7447667</c:v>
                </c:pt>
                <c:pt idx="387">
                  <c:v>-0.58621049999999997</c:v>
                </c:pt>
                <c:pt idx="388">
                  <c:v>0.78152630000000001</c:v>
                </c:pt>
                <c:pt idx="389">
                  <c:v>1.2770649999999999</c:v>
                </c:pt>
                <c:pt idx="390">
                  <c:v>0.1778093</c:v>
                </c:pt>
                <c:pt idx="391">
                  <c:v>-0.60059200000000001</c:v>
                </c:pt>
                <c:pt idx="392">
                  <c:v>-0.33018690000000001</c:v>
                </c:pt>
                <c:pt idx="393">
                  <c:v>-0.14764459999999999</c:v>
                </c:pt>
                <c:pt idx="394">
                  <c:v>-0.52785910000000003</c:v>
                </c:pt>
                <c:pt idx="395">
                  <c:v>-1.1574880000000001</c:v>
                </c:pt>
                <c:pt idx="396">
                  <c:v>-1.795258</c:v>
                </c:pt>
                <c:pt idx="397">
                  <c:v>-2.213854</c:v>
                </c:pt>
                <c:pt idx="398">
                  <c:v>-1.523396</c:v>
                </c:pt>
                <c:pt idx="399">
                  <c:v>0.62912400000000002</c:v>
                </c:pt>
                <c:pt idx="400">
                  <c:v>1.862989</c:v>
                </c:pt>
                <c:pt idx="401">
                  <c:v>0.69702730000000002</c:v>
                </c:pt>
                <c:pt idx="402">
                  <c:v>-0.29276210000000003</c:v>
                </c:pt>
                <c:pt idx="403">
                  <c:v>0.10111920000000001</c:v>
                </c:pt>
                <c:pt idx="404">
                  <c:v>0.1462531</c:v>
                </c:pt>
                <c:pt idx="405">
                  <c:v>-0.1725216</c:v>
                </c:pt>
                <c:pt idx="406">
                  <c:v>-0.62388120000000002</c:v>
                </c:pt>
                <c:pt idx="407">
                  <c:v>-1.4098360000000001</c:v>
                </c:pt>
                <c:pt idx="408">
                  <c:v>-1.2765470000000001</c:v>
                </c:pt>
                <c:pt idx="409">
                  <c:v>-0.5891419</c:v>
                </c:pt>
                <c:pt idx="410">
                  <c:v>-0.35646879999999997</c:v>
                </c:pt>
                <c:pt idx="411">
                  <c:v>-9.2497129999999997E-2</c:v>
                </c:pt>
                <c:pt idx="412">
                  <c:v>7.3405910000000005E-2</c:v>
                </c:pt>
                <c:pt idx="413">
                  <c:v>-0.38785710000000001</c:v>
                </c:pt>
                <c:pt idx="414">
                  <c:v>-1.6111960000000001</c:v>
                </c:pt>
                <c:pt idx="415">
                  <c:v>-2.007752</c:v>
                </c:pt>
                <c:pt idx="416">
                  <c:v>-0.4051477</c:v>
                </c:pt>
                <c:pt idx="417">
                  <c:v>0.93638330000000003</c:v>
                </c:pt>
                <c:pt idx="418">
                  <c:v>1.376844</c:v>
                </c:pt>
                <c:pt idx="419">
                  <c:v>1.768119</c:v>
                </c:pt>
                <c:pt idx="420">
                  <c:v>0.78915970000000002</c:v>
                </c:pt>
                <c:pt idx="421">
                  <c:v>-0.88817250000000003</c:v>
                </c:pt>
                <c:pt idx="422">
                  <c:v>-0.56726449999999995</c:v>
                </c:pt>
                <c:pt idx="423">
                  <c:v>1.1902729999999999</c:v>
                </c:pt>
                <c:pt idx="424">
                  <c:v>1.7035149999999999</c:v>
                </c:pt>
                <c:pt idx="425">
                  <c:v>1.0576730000000001</c:v>
                </c:pt>
                <c:pt idx="426">
                  <c:v>1.020499</c:v>
                </c:pt>
                <c:pt idx="427">
                  <c:v>1.2670779999999999</c:v>
                </c:pt>
                <c:pt idx="428">
                  <c:v>0.53845929999999997</c:v>
                </c:pt>
                <c:pt idx="429">
                  <c:v>-0.68544950000000004</c:v>
                </c:pt>
                <c:pt idx="430">
                  <c:v>-0.91259179999999995</c:v>
                </c:pt>
                <c:pt idx="431">
                  <c:v>0.13902590000000001</c:v>
                </c:pt>
                <c:pt idx="432">
                  <c:v>0.66659120000000005</c:v>
                </c:pt>
                <c:pt idx="433">
                  <c:v>-0.9216839</c:v>
                </c:pt>
                <c:pt idx="434">
                  <c:v>-2.4580440000000001</c:v>
                </c:pt>
                <c:pt idx="435">
                  <c:v>-1.218904</c:v>
                </c:pt>
                <c:pt idx="436">
                  <c:v>1.160712</c:v>
                </c:pt>
                <c:pt idx="437">
                  <c:v>1.6865429999999999</c:v>
                </c:pt>
                <c:pt idx="438">
                  <c:v>0.43401610000000002</c:v>
                </c:pt>
                <c:pt idx="439">
                  <c:v>-0.47218189999999999</c:v>
                </c:pt>
                <c:pt idx="440">
                  <c:v>-0.57151410000000002</c:v>
                </c:pt>
                <c:pt idx="441">
                  <c:v>-0.42497849999999998</c:v>
                </c:pt>
                <c:pt idx="442">
                  <c:v>-0.22083030000000001</c:v>
                </c:pt>
                <c:pt idx="443">
                  <c:v>-0.67383879999999996</c:v>
                </c:pt>
                <c:pt idx="444">
                  <c:v>-1.212639</c:v>
                </c:pt>
                <c:pt idx="445">
                  <c:v>-0.4770336</c:v>
                </c:pt>
                <c:pt idx="446">
                  <c:v>0.75917060000000003</c:v>
                </c:pt>
                <c:pt idx="447">
                  <c:v>1.026694</c:v>
                </c:pt>
                <c:pt idx="448">
                  <c:v>0.78076449999999997</c:v>
                </c:pt>
                <c:pt idx="449">
                  <c:v>0.47004410000000002</c:v>
                </c:pt>
                <c:pt idx="450">
                  <c:v>-0.13424849999999999</c:v>
                </c:pt>
                <c:pt idx="451">
                  <c:v>-0.1032573</c:v>
                </c:pt>
                <c:pt idx="452">
                  <c:v>0.81463149999999995</c:v>
                </c:pt>
                <c:pt idx="453">
                  <c:v>0.86094090000000001</c:v>
                </c:pt>
                <c:pt idx="454">
                  <c:v>-0.89728850000000004</c:v>
                </c:pt>
                <c:pt idx="455">
                  <c:v>-2.315617</c:v>
                </c:pt>
                <c:pt idx="456">
                  <c:v>-1.905578</c:v>
                </c:pt>
                <c:pt idx="457">
                  <c:v>-0.96518300000000001</c:v>
                </c:pt>
                <c:pt idx="458">
                  <c:v>-0.294738</c:v>
                </c:pt>
                <c:pt idx="459">
                  <c:v>0.92533670000000001</c:v>
                </c:pt>
                <c:pt idx="460">
                  <c:v>2.1771440000000002</c:v>
                </c:pt>
                <c:pt idx="461">
                  <c:v>1.1671149999999999</c:v>
                </c:pt>
                <c:pt idx="462">
                  <c:v>-1.39561</c:v>
                </c:pt>
                <c:pt idx="463">
                  <c:v>-2.4551799999999999</c:v>
                </c:pt>
                <c:pt idx="464">
                  <c:v>-1.398433</c:v>
                </c:pt>
                <c:pt idx="465">
                  <c:v>-6.6550109999999996E-2</c:v>
                </c:pt>
                <c:pt idx="466">
                  <c:v>0.84138310000000005</c:v>
                </c:pt>
                <c:pt idx="467">
                  <c:v>1.7392380000000001</c:v>
                </c:pt>
                <c:pt idx="468">
                  <c:v>1.2615270000000001</c:v>
                </c:pt>
                <c:pt idx="469">
                  <c:v>-0.8305053</c:v>
                </c:pt>
                <c:pt idx="470">
                  <c:v>-2.019647</c:v>
                </c:pt>
                <c:pt idx="471">
                  <c:v>-1.200434</c:v>
                </c:pt>
                <c:pt idx="472">
                  <c:v>0.14440130000000001</c:v>
                </c:pt>
                <c:pt idx="473">
                  <c:v>0.32136789999999998</c:v>
                </c:pt>
                <c:pt idx="474">
                  <c:v>-0.31847239999999999</c:v>
                </c:pt>
                <c:pt idx="475">
                  <c:v>-7.5255340000000004E-2</c:v>
                </c:pt>
                <c:pt idx="476">
                  <c:v>0.65159579999999995</c:v>
                </c:pt>
                <c:pt idx="477">
                  <c:v>0.1461836</c:v>
                </c:pt>
                <c:pt idx="478">
                  <c:v>-1.2462569999999999</c:v>
                </c:pt>
                <c:pt idx="479">
                  <c:v>-1.8505419999999999</c:v>
                </c:pt>
                <c:pt idx="480">
                  <c:v>-1.614193</c:v>
                </c:pt>
                <c:pt idx="481">
                  <c:v>-1.6693899999999999</c:v>
                </c:pt>
                <c:pt idx="482">
                  <c:v>-1.1323620000000001</c:v>
                </c:pt>
                <c:pt idx="483">
                  <c:v>1.157564</c:v>
                </c:pt>
                <c:pt idx="484">
                  <c:v>2.9979469999999999</c:v>
                </c:pt>
                <c:pt idx="485">
                  <c:v>2.1377760000000001</c:v>
                </c:pt>
                <c:pt idx="486">
                  <c:v>0.2557217</c:v>
                </c:pt>
                <c:pt idx="487">
                  <c:v>-0.54967489999999997</c:v>
                </c:pt>
                <c:pt idx="488">
                  <c:v>-0.79729930000000004</c:v>
                </c:pt>
                <c:pt idx="489">
                  <c:v>-0.80035000000000001</c:v>
                </c:pt>
                <c:pt idx="490">
                  <c:v>-0.23945730000000001</c:v>
                </c:pt>
                <c:pt idx="491">
                  <c:v>0.49268499999999998</c:v>
                </c:pt>
                <c:pt idx="492">
                  <c:v>1.0614250000000001</c:v>
                </c:pt>
                <c:pt idx="493">
                  <c:v>0.93759870000000001</c:v>
                </c:pt>
                <c:pt idx="494">
                  <c:v>-0.15801599999999999</c:v>
                </c:pt>
                <c:pt idx="495">
                  <c:v>-1.360867</c:v>
                </c:pt>
                <c:pt idx="496">
                  <c:v>-1.1831179999999999</c:v>
                </c:pt>
                <c:pt idx="497">
                  <c:v>0.38226490000000002</c:v>
                </c:pt>
                <c:pt idx="498">
                  <c:v>1.524977</c:v>
                </c:pt>
                <c:pt idx="499">
                  <c:v>1.394523</c:v>
                </c:pt>
                <c:pt idx="500">
                  <c:v>0.52317760000000002</c:v>
                </c:pt>
                <c:pt idx="501">
                  <c:v>-8.1052520000000003E-2</c:v>
                </c:pt>
                <c:pt idx="502">
                  <c:v>-0.4466232</c:v>
                </c:pt>
                <c:pt idx="503">
                  <c:v>-1.434847</c:v>
                </c:pt>
                <c:pt idx="504">
                  <c:v>-2.1221369999999999</c:v>
                </c:pt>
                <c:pt idx="505">
                  <c:v>-1.5098279999999999</c:v>
                </c:pt>
                <c:pt idx="506">
                  <c:v>-0.63073840000000003</c:v>
                </c:pt>
                <c:pt idx="507">
                  <c:v>-0.67152489999999998</c:v>
                </c:pt>
                <c:pt idx="508">
                  <c:v>-1.4433009999999999</c:v>
                </c:pt>
                <c:pt idx="509">
                  <c:v>-1.93523</c:v>
                </c:pt>
                <c:pt idx="510">
                  <c:v>-1.8949590000000001</c:v>
                </c:pt>
                <c:pt idx="511">
                  <c:v>-1.5199670000000001</c:v>
                </c:pt>
                <c:pt idx="512">
                  <c:v>-0.75207690000000005</c:v>
                </c:pt>
                <c:pt idx="513">
                  <c:v>-0.30661179999999999</c:v>
                </c:pt>
                <c:pt idx="514">
                  <c:v>-0.59538559999999996</c:v>
                </c:pt>
                <c:pt idx="515">
                  <c:v>-0.87456460000000003</c:v>
                </c:pt>
                <c:pt idx="516">
                  <c:v>-0.2625825</c:v>
                </c:pt>
                <c:pt idx="517">
                  <c:v>0.99754379999999998</c:v>
                </c:pt>
                <c:pt idx="518">
                  <c:v>1.064333</c:v>
                </c:pt>
                <c:pt idx="519">
                  <c:v>-0.23789920000000001</c:v>
                </c:pt>
                <c:pt idx="520">
                  <c:v>-1.2274480000000001</c:v>
                </c:pt>
                <c:pt idx="521">
                  <c:v>-1.788446</c:v>
                </c:pt>
                <c:pt idx="522">
                  <c:v>-1.5956300000000001</c:v>
                </c:pt>
                <c:pt idx="523">
                  <c:v>-8.0928959999999994E-2</c:v>
                </c:pt>
                <c:pt idx="524">
                  <c:v>0.6225387</c:v>
                </c:pt>
                <c:pt idx="525">
                  <c:v>-0.19918739999999999</c:v>
                </c:pt>
                <c:pt idx="526">
                  <c:v>-1.638289E-3</c:v>
                </c:pt>
                <c:pt idx="527">
                  <c:v>1.3870720000000001</c:v>
                </c:pt>
                <c:pt idx="528">
                  <c:v>2.115577</c:v>
                </c:pt>
                <c:pt idx="529">
                  <c:v>1.4654149999999999</c:v>
                </c:pt>
                <c:pt idx="530">
                  <c:v>-0.15778400000000001</c:v>
                </c:pt>
                <c:pt idx="531">
                  <c:v>-1.160137</c:v>
                </c:pt>
                <c:pt idx="532">
                  <c:v>-1.075766</c:v>
                </c:pt>
                <c:pt idx="533">
                  <c:v>-0.43745099999999998</c:v>
                </c:pt>
                <c:pt idx="534">
                  <c:v>0.6462504</c:v>
                </c:pt>
                <c:pt idx="535">
                  <c:v>1.187144</c:v>
                </c:pt>
                <c:pt idx="536">
                  <c:v>0.85766379999999998</c:v>
                </c:pt>
                <c:pt idx="537">
                  <c:v>0.23879030000000001</c:v>
                </c:pt>
                <c:pt idx="538">
                  <c:v>-0.45163599999999998</c:v>
                </c:pt>
                <c:pt idx="539">
                  <c:v>-0.70535579999999998</c:v>
                </c:pt>
                <c:pt idx="540">
                  <c:v>-0.50627140000000004</c:v>
                </c:pt>
                <c:pt idx="541">
                  <c:v>-0.75222509999999998</c:v>
                </c:pt>
                <c:pt idx="542">
                  <c:v>-1.203416</c:v>
                </c:pt>
                <c:pt idx="543">
                  <c:v>-0.4154641</c:v>
                </c:pt>
                <c:pt idx="544">
                  <c:v>0.48884939999999999</c:v>
                </c:pt>
                <c:pt idx="545">
                  <c:v>7.0960010000000004E-2</c:v>
                </c:pt>
                <c:pt idx="546">
                  <c:v>0.29278460000000001</c:v>
                </c:pt>
                <c:pt idx="547">
                  <c:v>1.1261410000000001</c:v>
                </c:pt>
                <c:pt idx="548">
                  <c:v>0.6798651</c:v>
                </c:pt>
                <c:pt idx="549">
                  <c:v>-0.23361029999999999</c:v>
                </c:pt>
                <c:pt idx="550">
                  <c:v>-0.7275549</c:v>
                </c:pt>
                <c:pt idx="551">
                  <c:v>-0.73203200000000002</c:v>
                </c:pt>
                <c:pt idx="552">
                  <c:v>-0.66443859999999999</c:v>
                </c:pt>
                <c:pt idx="553">
                  <c:v>-1.16008</c:v>
                </c:pt>
                <c:pt idx="554">
                  <c:v>-0.99628190000000005</c:v>
                </c:pt>
                <c:pt idx="555">
                  <c:v>-9.2210570000000006E-2</c:v>
                </c:pt>
                <c:pt idx="556">
                  <c:v>-0.22081249999999999</c:v>
                </c:pt>
                <c:pt idx="557">
                  <c:v>-0.76751480000000005</c:v>
                </c:pt>
                <c:pt idx="558">
                  <c:v>-0.19131880000000001</c:v>
                </c:pt>
                <c:pt idx="559">
                  <c:v>0.6952739</c:v>
                </c:pt>
                <c:pt idx="560">
                  <c:v>0.19123019999999999</c:v>
                </c:pt>
                <c:pt idx="561">
                  <c:v>-1.3065279999999999</c:v>
                </c:pt>
                <c:pt idx="562">
                  <c:v>-2.086042</c:v>
                </c:pt>
                <c:pt idx="563">
                  <c:v>-1.8602780000000001</c:v>
                </c:pt>
                <c:pt idx="564">
                  <c:v>-0.88414329999999997</c:v>
                </c:pt>
                <c:pt idx="565">
                  <c:v>-6.2863559999999999E-2</c:v>
                </c:pt>
                <c:pt idx="566">
                  <c:v>-0.50841049999999999</c:v>
                </c:pt>
                <c:pt idx="567">
                  <c:v>-1.346401</c:v>
                </c:pt>
                <c:pt idx="568">
                  <c:v>-2.3437060000000001</c:v>
                </c:pt>
                <c:pt idx="569">
                  <c:v>-2.7001240000000002</c:v>
                </c:pt>
                <c:pt idx="570">
                  <c:v>-0.54885510000000004</c:v>
                </c:pt>
                <c:pt idx="571">
                  <c:v>1.519269</c:v>
                </c:pt>
                <c:pt idx="572">
                  <c:v>0.71263169999999998</c:v>
                </c:pt>
                <c:pt idx="573">
                  <c:v>-0.77341070000000001</c:v>
                </c:pt>
                <c:pt idx="574">
                  <c:v>-1.048424</c:v>
                </c:pt>
                <c:pt idx="575">
                  <c:v>-0.79648799999999997</c:v>
                </c:pt>
                <c:pt idx="576">
                  <c:v>-0.81725289999999995</c:v>
                </c:pt>
                <c:pt idx="577">
                  <c:v>-1.3446480000000001</c:v>
                </c:pt>
                <c:pt idx="578">
                  <c:v>-1.5217099999999999</c:v>
                </c:pt>
                <c:pt idx="579">
                  <c:v>-1.090843</c:v>
                </c:pt>
                <c:pt idx="580">
                  <c:v>-1.1117870000000001</c:v>
                </c:pt>
                <c:pt idx="581">
                  <c:v>-1.0964480000000001</c:v>
                </c:pt>
                <c:pt idx="582">
                  <c:v>-0.9839504</c:v>
                </c:pt>
                <c:pt idx="583">
                  <c:v>-1.0717699999999999</c:v>
                </c:pt>
                <c:pt idx="584">
                  <c:v>0.24104919999999999</c:v>
                </c:pt>
                <c:pt idx="585">
                  <c:v>1.4482759999999999</c:v>
                </c:pt>
                <c:pt idx="586">
                  <c:v>0.56099220000000005</c:v>
                </c:pt>
                <c:pt idx="587">
                  <c:v>-0.3623903</c:v>
                </c:pt>
                <c:pt idx="588">
                  <c:v>-1.210153</c:v>
                </c:pt>
                <c:pt idx="589">
                  <c:v>-2.8282150000000001</c:v>
                </c:pt>
                <c:pt idx="590">
                  <c:v>-2.9565589999999999</c:v>
                </c:pt>
                <c:pt idx="591">
                  <c:v>-1.389894</c:v>
                </c:pt>
                <c:pt idx="592">
                  <c:v>-0.60344030000000004</c:v>
                </c:pt>
                <c:pt idx="593">
                  <c:v>-0.66994450000000005</c:v>
                </c:pt>
                <c:pt idx="594">
                  <c:v>-0.4103561</c:v>
                </c:pt>
                <c:pt idx="595">
                  <c:v>-0.13093750000000001</c:v>
                </c:pt>
                <c:pt idx="596">
                  <c:v>-0.926207</c:v>
                </c:pt>
                <c:pt idx="597">
                  <c:v>-2.0841259999999999</c:v>
                </c:pt>
                <c:pt idx="598">
                  <c:v>-1.84962</c:v>
                </c:pt>
                <c:pt idx="599">
                  <c:v>-1.0536190000000001</c:v>
                </c:pt>
                <c:pt idx="600">
                  <c:v>-0.93515079999999995</c:v>
                </c:pt>
                <c:pt idx="601">
                  <c:v>-0.91071000000000002</c:v>
                </c:pt>
                <c:pt idx="602">
                  <c:v>-0.40455960000000002</c:v>
                </c:pt>
                <c:pt idx="603">
                  <c:v>0.21800939999999999</c:v>
                </c:pt>
                <c:pt idx="604">
                  <c:v>-0.37305189999999999</c:v>
                </c:pt>
                <c:pt idx="605">
                  <c:v>-2.6838060000000001</c:v>
                </c:pt>
                <c:pt idx="606">
                  <c:v>-3.8040050000000001</c:v>
                </c:pt>
                <c:pt idx="607">
                  <c:v>-1.53651</c:v>
                </c:pt>
                <c:pt idx="608">
                  <c:v>0.67313339999999999</c:v>
                </c:pt>
                <c:pt idx="609">
                  <c:v>0.2087022</c:v>
                </c:pt>
                <c:pt idx="610">
                  <c:v>-0.63514380000000004</c:v>
                </c:pt>
                <c:pt idx="611">
                  <c:v>-0.50737069999999995</c:v>
                </c:pt>
                <c:pt idx="612">
                  <c:v>-0.66008549999999999</c:v>
                </c:pt>
                <c:pt idx="613">
                  <c:v>-1.090398</c:v>
                </c:pt>
                <c:pt idx="614">
                  <c:v>-0.96439900000000001</c:v>
                </c:pt>
                <c:pt idx="615">
                  <c:v>-0.93883340000000004</c:v>
                </c:pt>
                <c:pt idx="616">
                  <c:v>-1.0670040000000001</c:v>
                </c:pt>
                <c:pt idx="617">
                  <c:v>-0.74547149999999995</c:v>
                </c:pt>
                <c:pt idx="618">
                  <c:v>-0.12514049999999999</c:v>
                </c:pt>
                <c:pt idx="619">
                  <c:v>0.2846593</c:v>
                </c:pt>
                <c:pt idx="620">
                  <c:v>0.20181350000000001</c:v>
                </c:pt>
                <c:pt idx="621">
                  <c:v>0.43431350000000002</c:v>
                </c:pt>
                <c:pt idx="622">
                  <c:v>0.93097669999999999</c:v>
                </c:pt>
                <c:pt idx="623">
                  <c:v>0.47190110000000002</c:v>
                </c:pt>
                <c:pt idx="624">
                  <c:v>-0.78172399999999997</c:v>
                </c:pt>
                <c:pt idx="625">
                  <c:v>-1.3254779999999999</c:v>
                </c:pt>
                <c:pt idx="626">
                  <c:v>-0.57742559999999998</c:v>
                </c:pt>
                <c:pt idx="627">
                  <c:v>9.9275089999999996E-2</c:v>
                </c:pt>
                <c:pt idx="628">
                  <c:v>-0.1954746</c:v>
                </c:pt>
                <c:pt idx="629">
                  <c:v>-0.60676059999999998</c:v>
                </c:pt>
                <c:pt idx="630">
                  <c:v>-0.36137209999999997</c:v>
                </c:pt>
                <c:pt idx="631">
                  <c:v>0.55718579999999995</c:v>
                </c:pt>
                <c:pt idx="632">
                  <c:v>1.616824</c:v>
                </c:pt>
                <c:pt idx="633">
                  <c:v>1.3518570000000001</c:v>
                </c:pt>
                <c:pt idx="634">
                  <c:v>7.0889110000000005E-2</c:v>
                </c:pt>
                <c:pt idx="635">
                  <c:v>4.6155059999999998E-2</c:v>
                </c:pt>
                <c:pt idx="636">
                  <c:v>0.80177039999999999</c:v>
                </c:pt>
                <c:pt idx="637">
                  <c:v>0.6430477</c:v>
                </c:pt>
                <c:pt idx="638">
                  <c:v>0.37297789999999997</c:v>
                </c:pt>
                <c:pt idx="639">
                  <c:v>0.79601599999999995</c:v>
                </c:pt>
                <c:pt idx="640">
                  <c:v>0.64141539999999997</c:v>
                </c:pt>
                <c:pt idx="641">
                  <c:v>-0.37452340000000001</c:v>
                </c:pt>
                <c:pt idx="642">
                  <c:v>-1.0791440000000001</c:v>
                </c:pt>
                <c:pt idx="643">
                  <c:v>-1.4198949999999999</c:v>
                </c:pt>
                <c:pt idx="644">
                  <c:v>-1.5063420000000001</c:v>
                </c:pt>
                <c:pt idx="645">
                  <c:v>-0.73311550000000003</c:v>
                </c:pt>
                <c:pt idx="646">
                  <c:v>2.51439E-2</c:v>
                </c:pt>
                <c:pt idx="647">
                  <c:v>-0.64364960000000004</c:v>
                </c:pt>
                <c:pt idx="648">
                  <c:v>-1.142164</c:v>
                </c:pt>
                <c:pt idx="649">
                  <c:v>-0.28374159999999998</c:v>
                </c:pt>
                <c:pt idx="650">
                  <c:v>0.6453624</c:v>
                </c:pt>
                <c:pt idx="651">
                  <c:v>1.345215</c:v>
                </c:pt>
                <c:pt idx="652">
                  <c:v>1.694523</c:v>
                </c:pt>
                <c:pt idx="653">
                  <c:v>0.63422029999999996</c:v>
                </c:pt>
                <c:pt idx="654">
                  <c:v>-1.1703509999999999</c:v>
                </c:pt>
                <c:pt idx="655">
                  <c:v>-1.1101559999999999</c:v>
                </c:pt>
                <c:pt idx="656">
                  <c:v>0.48472609999999999</c:v>
                </c:pt>
                <c:pt idx="657">
                  <c:v>0.37593209999999999</c:v>
                </c:pt>
                <c:pt idx="658">
                  <c:v>-1.7762560000000001</c:v>
                </c:pt>
                <c:pt idx="659">
                  <c:v>-3.131008</c:v>
                </c:pt>
                <c:pt idx="660">
                  <c:v>-2.061353</c:v>
                </c:pt>
                <c:pt idx="661">
                  <c:v>0.3758957</c:v>
                </c:pt>
                <c:pt idx="662">
                  <c:v>2.2320090000000001</c:v>
                </c:pt>
                <c:pt idx="663">
                  <c:v>2.0567829999999998</c:v>
                </c:pt>
                <c:pt idx="664">
                  <c:v>0.3817026</c:v>
                </c:pt>
                <c:pt idx="665">
                  <c:v>-9.4292509999999996E-2</c:v>
                </c:pt>
                <c:pt idx="666">
                  <c:v>0.64010619999999996</c:v>
                </c:pt>
                <c:pt idx="667">
                  <c:v>-0.2373519</c:v>
                </c:pt>
                <c:pt idx="668">
                  <c:v>-2.0076870000000002</c:v>
                </c:pt>
                <c:pt idx="669">
                  <c:v>-2.4539770000000001</c:v>
                </c:pt>
                <c:pt idx="670">
                  <c:v>-1.892396</c:v>
                </c:pt>
                <c:pt idx="671">
                  <c:v>-1.0131749999999999</c:v>
                </c:pt>
                <c:pt idx="672">
                  <c:v>-0.1663876</c:v>
                </c:pt>
                <c:pt idx="673">
                  <c:v>0.3384065</c:v>
                </c:pt>
                <c:pt idx="674">
                  <c:v>0.61487650000000005</c:v>
                </c:pt>
                <c:pt idx="675">
                  <c:v>0.58245820000000004</c:v>
                </c:pt>
                <c:pt idx="676">
                  <c:v>-4.0609979999999997E-2</c:v>
                </c:pt>
                <c:pt idx="677">
                  <c:v>-0.83498720000000004</c:v>
                </c:pt>
                <c:pt idx="678">
                  <c:v>-1.2252050000000001</c:v>
                </c:pt>
                <c:pt idx="679">
                  <c:v>-0.59780750000000005</c:v>
                </c:pt>
                <c:pt idx="680">
                  <c:v>0.61462720000000004</c:v>
                </c:pt>
                <c:pt idx="681">
                  <c:v>0.74872740000000004</c:v>
                </c:pt>
                <c:pt idx="682">
                  <c:v>0.16538249999999999</c:v>
                </c:pt>
                <c:pt idx="683">
                  <c:v>4.5100040000000001E-2</c:v>
                </c:pt>
                <c:pt idx="684">
                  <c:v>2.6392229999999999E-2</c:v>
                </c:pt>
                <c:pt idx="685">
                  <c:v>-0.74343219999999999</c:v>
                </c:pt>
                <c:pt idx="686">
                  <c:v>-1.3216669999999999</c:v>
                </c:pt>
                <c:pt idx="687">
                  <c:v>-0.4541519</c:v>
                </c:pt>
                <c:pt idx="688">
                  <c:v>0.17438049999999999</c:v>
                </c:pt>
                <c:pt idx="689">
                  <c:v>-0.25067210000000001</c:v>
                </c:pt>
                <c:pt idx="690">
                  <c:v>-0.44054310000000002</c:v>
                </c:pt>
                <c:pt idx="691">
                  <c:v>0.23285410000000001</c:v>
                </c:pt>
                <c:pt idx="692">
                  <c:v>0.82286619999999999</c:v>
                </c:pt>
                <c:pt idx="693">
                  <c:v>-0.3216638</c:v>
                </c:pt>
                <c:pt idx="694">
                  <c:v>-1.4424999999999999</c:v>
                </c:pt>
                <c:pt idx="695">
                  <c:v>-0.68262420000000001</c:v>
                </c:pt>
                <c:pt idx="696">
                  <c:v>-0.24274809999999999</c:v>
                </c:pt>
                <c:pt idx="697">
                  <c:v>-1.137969</c:v>
                </c:pt>
                <c:pt idx="698">
                  <c:v>-1.998119</c:v>
                </c:pt>
                <c:pt idx="699">
                  <c:v>-1.386593</c:v>
                </c:pt>
                <c:pt idx="700">
                  <c:v>3.3444439999999999E-2</c:v>
                </c:pt>
                <c:pt idx="701">
                  <c:v>0.10119060000000001</c:v>
                </c:pt>
                <c:pt idx="702">
                  <c:v>0.1211589</c:v>
                </c:pt>
                <c:pt idx="703">
                  <c:v>1.447141</c:v>
                </c:pt>
                <c:pt idx="704">
                  <c:v>2.2746620000000002</c:v>
                </c:pt>
                <c:pt idx="705">
                  <c:v>1.4318299999999999</c:v>
                </c:pt>
                <c:pt idx="706">
                  <c:v>-0.4972414</c:v>
                </c:pt>
                <c:pt idx="707">
                  <c:v>-1.136206</c:v>
                </c:pt>
                <c:pt idx="708">
                  <c:v>0.69018199999999996</c:v>
                </c:pt>
                <c:pt idx="709">
                  <c:v>1.796589</c:v>
                </c:pt>
                <c:pt idx="710">
                  <c:v>7.6110360000000002E-2</c:v>
                </c:pt>
                <c:pt idx="711">
                  <c:v>-1.162957</c:v>
                </c:pt>
                <c:pt idx="712">
                  <c:v>0.1994689</c:v>
                </c:pt>
                <c:pt idx="713">
                  <c:v>1.3018879999999999</c:v>
                </c:pt>
                <c:pt idx="714">
                  <c:v>0.78287689999999999</c:v>
                </c:pt>
                <c:pt idx="715">
                  <c:v>0.62655510000000003</c:v>
                </c:pt>
                <c:pt idx="716">
                  <c:v>1.2048779999999999</c:v>
                </c:pt>
                <c:pt idx="717">
                  <c:v>1.1926570000000001</c:v>
                </c:pt>
                <c:pt idx="718">
                  <c:v>0.23774200000000001</c:v>
                </c:pt>
                <c:pt idx="719">
                  <c:v>-0.45621440000000002</c:v>
                </c:pt>
                <c:pt idx="720">
                  <c:v>0.3501283</c:v>
                </c:pt>
                <c:pt idx="721">
                  <c:v>0.98844889999999996</c:v>
                </c:pt>
                <c:pt idx="722">
                  <c:v>0.60427629999999999</c:v>
                </c:pt>
                <c:pt idx="723">
                  <c:v>0.95924370000000003</c:v>
                </c:pt>
                <c:pt idx="724">
                  <c:v>1.509935</c:v>
                </c:pt>
                <c:pt idx="725">
                  <c:v>1.293107</c:v>
                </c:pt>
                <c:pt idx="726">
                  <c:v>0.14661489999999999</c:v>
                </c:pt>
                <c:pt idx="727">
                  <c:v>-0.96932240000000003</c:v>
                </c:pt>
                <c:pt idx="728">
                  <c:v>-0.34268910000000002</c:v>
                </c:pt>
                <c:pt idx="729">
                  <c:v>-8.8762029999999998E-4</c:v>
                </c:pt>
                <c:pt idx="730">
                  <c:v>-0.9163173</c:v>
                </c:pt>
                <c:pt idx="731">
                  <c:v>-0.4957627</c:v>
                </c:pt>
                <c:pt idx="732">
                  <c:v>0.89713050000000005</c:v>
                </c:pt>
                <c:pt idx="733">
                  <c:v>0.87447779999999997</c:v>
                </c:pt>
                <c:pt idx="734">
                  <c:v>-9.8658220000000005E-2</c:v>
                </c:pt>
                <c:pt idx="735">
                  <c:v>-0.41288229999999998</c:v>
                </c:pt>
                <c:pt idx="736">
                  <c:v>-0.18911839999999999</c:v>
                </c:pt>
                <c:pt idx="737">
                  <c:v>0.142766</c:v>
                </c:pt>
                <c:pt idx="738">
                  <c:v>1.8663010000000001E-2</c:v>
                </c:pt>
                <c:pt idx="739">
                  <c:v>-1.231427</c:v>
                </c:pt>
                <c:pt idx="740">
                  <c:v>-2.2819020000000001</c:v>
                </c:pt>
                <c:pt idx="741">
                  <c:v>-1.8075410000000001</c:v>
                </c:pt>
                <c:pt idx="742">
                  <c:v>-0.29109249999999998</c:v>
                </c:pt>
                <c:pt idx="743">
                  <c:v>1.136101</c:v>
                </c:pt>
                <c:pt idx="744">
                  <c:v>0.76323209999999997</c:v>
                </c:pt>
                <c:pt idx="745">
                  <c:v>-1.048284</c:v>
                </c:pt>
                <c:pt idx="746">
                  <c:v>-1.681897</c:v>
                </c:pt>
                <c:pt idx="747">
                  <c:v>-1.179619</c:v>
                </c:pt>
                <c:pt idx="748">
                  <c:v>-0.8352889</c:v>
                </c:pt>
                <c:pt idx="749">
                  <c:v>-6.8745070000000005E-2</c:v>
                </c:pt>
                <c:pt idx="750">
                  <c:v>0.67894829999999995</c:v>
                </c:pt>
                <c:pt idx="751">
                  <c:v>0.59811859999999994</c:v>
                </c:pt>
                <c:pt idx="752">
                  <c:v>0.41004439999999998</c:v>
                </c:pt>
                <c:pt idx="753">
                  <c:v>-0.2418584</c:v>
                </c:pt>
                <c:pt idx="754">
                  <c:v>-1.826454</c:v>
                </c:pt>
                <c:pt idx="755">
                  <c:v>-2.3030789999999999</c:v>
                </c:pt>
                <c:pt idx="756">
                  <c:v>-0.92310170000000002</c:v>
                </c:pt>
                <c:pt idx="757">
                  <c:v>-0.55175569999999996</c:v>
                </c:pt>
                <c:pt idx="758">
                  <c:v>-1.2220150000000001</c:v>
                </c:pt>
                <c:pt idx="759">
                  <c:v>-0.3447423</c:v>
                </c:pt>
                <c:pt idx="760">
                  <c:v>1.0058020000000001</c:v>
                </c:pt>
                <c:pt idx="761">
                  <c:v>1.178598</c:v>
                </c:pt>
                <c:pt idx="762">
                  <c:v>0.56412680000000004</c:v>
                </c:pt>
                <c:pt idx="763">
                  <c:v>-0.12733900000000001</c:v>
                </c:pt>
                <c:pt idx="764">
                  <c:v>-0.4146764</c:v>
                </c:pt>
                <c:pt idx="765">
                  <c:v>-0.66379790000000005</c:v>
                </c:pt>
                <c:pt idx="766">
                  <c:v>-0.16445270000000001</c:v>
                </c:pt>
                <c:pt idx="767">
                  <c:v>1.3943099999999999</c:v>
                </c:pt>
                <c:pt idx="768">
                  <c:v>1.488513</c:v>
                </c:pt>
                <c:pt idx="769">
                  <c:v>-0.15958600000000001</c:v>
                </c:pt>
                <c:pt idx="770">
                  <c:v>-0.9937994</c:v>
                </c:pt>
                <c:pt idx="771">
                  <c:v>-0.31460739999999998</c:v>
                </c:pt>
                <c:pt idx="772">
                  <c:v>0.4057924</c:v>
                </c:pt>
                <c:pt idx="773">
                  <c:v>9.8301680000000002E-2</c:v>
                </c:pt>
                <c:pt idx="774">
                  <c:v>-0.3230421</c:v>
                </c:pt>
                <c:pt idx="775">
                  <c:v>-0.16102520000000001</c:v>
                </c:pt>
                <c:pt idx="776">
                  <c:v>6.005593E-2</c:v>
                </c:pt>
                <c:pt idx="777">
                  <c:v>0.1948233</c:v>
                </c:pt>
                <c:pt idx="778">
                  <c:v>5.6244199999999998E-3</c:v>
                </c:pt>
                <c:pt idx="779">
                  <c:v>-0.62493840000000001</c:v>
                </c:pt>
                <c:pt idx="780">
                  <c:v>-9.1073169999999995E-2</c:v>
                </c:pt>
                <c:pt idx="781">
                  <c:v>1.669654</c:v>
                </c:pt>
                <c:pt idx="782">
                  <c:v>1.421171</c:v>
                </c:pt>
                <c:pt idx="783">
                  <c:v>-0.13920569999999999</c:v>
                </c:pt>
                <c:pt idx="784">
                  <c:v>0.1401279</c:v>
                </c:pt>
                <c:pt idx="785">
                  <c:v>0.21475659999999999</c:v>
                </c:pt>
                <c:pt idx="786">
                  <c:v>-1.4315819999999999</c:v>
                </c:pt>
                <c:pt idx="787">
                  <c:v>-1.78495</c:v>
                </c:pt>
                <c:pt idx="788">
                  <c:v>6.7215670000000005E-2</c:v>
                </c:pt>
                <c:pt idx="789">
                  <c:v>1.0072859999999999</c:v>
                </c:pt>
                <c:pt idx="790">
                  <c:v>-0.28172649999999999</c:v>
                </c:pt>
                <c:pt idx="791">
                  <c:v>-1.1770689999999999</c:v>
                </c:pt>
                <c:pt idx="792">
                  <c:v>-0.45147359999999997</c:v>
                </c:pt>
                <c:pt idx="793">
                  <c:v>-1.103707</c:v>
                </c:pt>
                <c:pt idx="794">
                  <c:v>-3.9036810000000002</c:v>
                </c:pt>
                <c:pt idx="795">
                  <c:v>-4.3311979999999997</c:v>
                </c:pt>
                <c:pt idx="796">
                  <c:v>-1.890123</c:v>
                </c:pt>
                <c:pt idx="797">
                  <c:v>-0.65137699999999998</c:v>
                </c:pt>
                <c:pt idx="798">
                  <c:v>-0.4532755</c:v>
                </c:pt>
                <c:pt idx="799">
                  <c:v>0.29762699999999997</c:v>
                </c:pt>
                <c:pt idx="800">
                  <c:v>0.47012809999999999</c:v>
                </c:pt>
                <c:pt idx="801">
                  <c:v>-9.4481560000000006E-2</c:v>
                </c:pt>
                <c:pt idx="802">
                  <c:v>-9.2655699999999994E-2</c:v>
                </c:pt>
                <c:pt idx="803">
                  <c:v>0.4686458</c:v>
                </c:pt>
                <c:pt idx="804">
                  <c:v>0.98875829999999998</c:v>
                </c:pt>
                <c:pt idx="805">
                  <c:v>1.447335</c:v>
                </c:pt>
                <c:pt idx="806">
                  <c:v>1.4681230000000001</c:v>
                </c:pt>
                <c:pt idx="807">
                  <c:v>0.88874739999999997</c:v>
                </c:pt>
                <c:pt idx="808">
                  <c:v>0.47198970000000001</c:v>
                </c:pt>
                <c:pt idx="809">
                  <c:v>-4.6593379999999998E-3</c:v>
                </c:pt>
                <c:pt idx="810">
                  <c:v>-0.69832689999999997</c:v>
                </c:pt>
                <c:pt idx="811">
                  <c:v>-0.33537660000000002</c:v>
                </c:pt>
                <c:pt idx="812">
                  <c:v>0.49391869999999999</c:v>
                </c:pt>
                <c:pt idx="813">
                  <c:v>0.1451971</c:v>
                </c:pt>
                <c:pt idx="814">
                  <c:v>-1.1256299999999999</c:v>
                </c:pt>
                <c:pt idx="815">
                  <c:v>-1.543199</c:v>
                </c:pt>
                <c:pt idx="816">
                  <c:v>-0.286277</c:v>
                </c:pt>
                <c:pt idx="817">
                  <c:v>0.46776050000000002</c:v>
                </c:pt>
                <c:pt idx="818">
                  <c:v>-0.21001439999999999</c:v>
                </c:pt>
                <c:pt idx="819">
                  <c:v>-0.73734379999999999</c:v>
                </c:pt>
                <c:pt idx="820">
                  <c:v>-0.93809310000000001</c:v>
                </c:pt>
                <c:pt idx="821">
                  <c:v>-1.055113</c:v>
                </c:pt>
                <c:pt idx="822">
                  <c:v>-0.79104019999999997</c:v>
                </c:pt>
                <c:pt idx="823">
                  <c:v>-0.46317380000000002</c:v>
                </c:pt>
                <c:pt idx="824">
                  <c:v>-0.31375960000000003</c:v>
                </c:pt>
                <c:pt idx="825">
                  <c:v>-0.13506570000000001</c:v>
                </c:pt>
                <c:pt idx="826">
                  <c:v>-0.34923650000000001</c:v>
                </c:pt>
                <c:pt idx="827">
                  <c:v>-0.8369316</c:v>
                </c:pt>
                <c:pt idx="828">
                  <c:v>-2.9281330000000001E-2</c:v>
                </c:pt>
                <c:pt idx="829">
                  <c:v>1.4402159999999999</c:v>
                </c:pt>
                <c:pt idx="830">
                  <c:v>1.1294999999999999</c:v>
                </c:pt>
                <c:pt idx="831">
                  <c:v>2.5701330000000001E-2</c:v>
                </c:pt>
                <c:pt idx="832">
                  <c:v>0.73136650000000003</c:v>
                </c:pt>
                <c:pt idx="833">
                  <c:v>1.8803449999999999</c:v>
                </c:pt>
                <c:pt idx="834">
                  <c:v>0.58995620000000004</c:v>
                </c:pt>
                <c:pt idx="835">
                  <c:v>-1.063577</c:v>
                </c:pt>
                <c:pt idx="836">
                  <c:v>0.28125610000000001</c:v>
                </c:pt>
                <c:pt idx="837">
                  <c:v>2.2590509999999999</c:v>
                </c:pt>
                <c:pt idx="838">
                  <c:v>2.160123</c:v>
                </c:pt>
                <c:pt idx="839">
                  <c:v>1.115251</c:v>
                </c:pt>
                <c:pt idx="840">
                  <c:v>-5.9556190000000002E-2</c:v>
                </c:pt>
                <c:pt idx="841">
                  <c:v>-0.33066319999999999</c:v>
                </c:pt>
                <c:pt idx="842">
                  <c:v>0.93476409999999999</c:v>
                </c:pt>
                <c:pt idx="843">
                  <c:v>1.5036430000000001</c:v>
                </c:pt>
                <c:pt idx="844">
                  <c:v>0.55316299999999996</c:v>
                </c:pt>
                <c:pt idx="845">
                  <c:v>-6.8010500000000002E-2</c:v>
                </c:pt>
                <c:pt idx="846">
                  <c:v>0.414107</c:v>
                </c:pt>
                <c:pt idx="847">
                  <c:v>1.164812</c:v>
                </c:pt>
                <c:pt idx="848">
                  <c:v>1.000658</c:v>
                </c:pt>
                <c:pt idx="849">
                  <c:v>-0.44999549999999999</c:v>
                </c:pt>
                <c:pt idx="850">
                  <c:v>-1.3414839999999999</c:v>
                </c:pt>
                <c:pt idx="851">
                  <c:v>0.26289069999999998</c:v>
                </c:pt>
                <c:pt idx="852">
                  <c:v>2.187182</c:v>
                </c:pt>
                <c:pt idx="853">
                  <c:v>1.2854920000000001</c:v>
                </c:pt>
                <c:pt idx="854">
                  <c:v>-1.0774980000000001</c:v>
                </c:pt>
                <c:pt idx="855">
                  <c:v>-1.80349</c:v>
                </c:pt>
                <c:pt idx="856">
                  <c:v>-1.0247250000000001</c:v>
                </c:pt>
                <c:pt idx="857">
                  <c:v>-0.39601170000000002</c:v>
                </c:pt>
                <c:pt idx="858">
                  <c:v>0.35809679999999999</c:v>
                </c:pt>
                <c:pt idx="859">
                  <c:v>1.281129</c:v>
                </c:pt>
                <c:pt idx="860">
                  <c:v>1.962332</c:v>
                </c:pt>
                <c:pt idx="861">
                  <c:v>2.9672809999999998</c:v>
                </c:pt>
                <c:pt idx="862">
                  <c:v>3.0388160000000002</c:v>
                </c:pt>
                <c:pt idx="863">
                  <c:v>0.82489959999999996</c:v>
                </c:pt>
                <c:pt idx="864">
                  <c:v>-1.6612370000000001</c:v>
                </c:pt>
                <c:pt idx="865">
                  <c:v>-2.131948</c:v>
                </c:pt>
                <c:pt idx="866">
                  <c:v>-0.98342770000000002</c:v>
                </c:pt>
                <c:pt idx="867">
                  <c:v>0.33091150000000003</c:v>
                </c:pt>
                <c:pt idx="868">
                  <c:v>0.4927281</c:v>
                </c:pt>
                <c:pt idx="869">
                  <c:v>-0.41824640000000002</c:v>
                </c:pt>
                <c:pt idx="870">
                  <c:v>-0.68974860000000005</c:v>
                </c:pt>
                <c:pt idx="871">
                  <c:v>-0.31203720000000001</c:v>
                </c:pt>
                <c:pt idx="872">
                  <c:v>-0.1231375</c:v>
                </c:pt>
                <c:pt idx="873">
                  <c:v>1.4697399999999999E-2</c:v>
                </c:pt>
                <c:pt idx="874">
                  <c:v>8.7009400000000001E-2</c:v>
                </c:pt>
                <c:pt idx="875">
                  <c:v>0.14432049999999999</c:v>
                </c:pt>
                <c:pt idx="876">
                  <c:v>8.8748049999999995E-2</c:v>
                </c:pt>
                <c:pt idx="877">
                  <c:v>-0.1804519</c:v>
                </c:pt>
                <c:pt idx="878">
                  <c:v>-0.2639666</c:v>
                </c:pt>
                <c:pt idx="879">
                  <c:v>0.33040350000000002</c:v>
                </c:pt>
                <c:pt idx="880">
                  <c:v>1.236577</c:v>
                </c:pt>
                <c:pt idx="881">
                  <c:v>0.92725449999999998</c:v>
                </c:pt>
                <c:pt idx="882">
                  <c:v>-0.46451310000000001</c:v>
                </c:pt>
                <c:pt idx="883">
                  <c:v>-1.0518970000000001</c:v>
                </c:pt>
                <c:pt idx="884">
                  <c:v>-0.69194239999999996</c:v>
                </c:pt>
                <c:pt idx="885">
                  <c:v>-0.21876989999999999</c:v>
                </c:pt>
                <c:pt idx="886">
                  <c:v>2.6236550000000001E-2</c:v>
                </c:pt>
                <c:pt idx="887">
                  <c:v>0.19376650000000001</c:v>
                </c:pt>
                <c:pt idx="888">
                  <c:v>0.4980888</c:v>
                </c:pt>
                <c:pt idx="889">
                  <c:v>0.45258749999999998</c:v>
                </c:pt>
                <c:pt idx="890">
                  <c:v>0.42110510000000001</c:v>
                </c:pt>
                <c:pt idx="891">
                  <c:v>0.58365869999999997</c:v>
                </c:pt>
                <c:pt idx="892">
                  <c:v>0.60489029999999999</c:v>
                </c:pt>
                <c:pt idx="893">
                  <c:v>1.2364729999999999</c:v>
                </c:pt>
                <c:pt idx="894">
                  <c:v>1.6777059999999999</c:v>
                </c:pt>
                <c:pt idx="895">
                  <c:v>1.0739780000000001</c:v>
                </c:pt>
                <c:pt idx="896">
                  <c:v>0.89385309999999996</c:v>
                </c:pt>
                <c:pt idx="897">
                  <c:v>1.0209919999999999</c:v>
                </c:pt>
                <c:pt idx="898">
                  <c:v>2.834298E-2</c:v>
                </c:pt>
                <c:pt idx="899">
                  <c:v>-0.86126150000000001</c:v>
                </c:pt>
                <c:pt idx="900">
                  <c:v>-0.28436030000000001</c:v>
                </c:pt>
                <c:pt idx="901">
                  <c:v>-0.2031916</c:v>
                </c:pt>
                <c:pt idx="902">
                  <c:v>-1.1895169999999999</c:v>
                </c:pt>
                <c:pt idx="903">
                  <c:v>-1.032869</c:v>
                </c:pt>
                <c:pt idx="904">
                  <c:v>-0.1747638</c:v>
                </c:pt>
                <c:pt idx="905">
                  <c:v>-0.59309319999999999</c:v>
                </c:pt>
                <c:pt idx="906">
                  <c:v>-1.575923</c:v>
                </c:pt>
                <c:pt idx="907">
                  <c:v>-0.74125390000000002</c:v>
                </c:pt>
                <c:pt idx="908">
                  <c:v>1.368795</c:v>
                </c:pt>
                <c:pt idx="909">
                  <c:v>1.6104719999999999</c:v>
                </c:pt>
                <c:pt idx="910">
                  <c:v>-1.919889E-2</c:v>
                </c:pt>
                <c:pt idx="911">
                  <c:v>-1.2074800000000001</c:v>
                </c:pt>
                <c:pt idx="912">
                  <c:v>-1.375742</c:v>
                </c:pt>
                <c:pt idx="913">
                  <c:v>-1.337818</c:v>
                </c:pt>
                <c:pt idx="914">
                  <c:v>-1.214941</c:v>
                </c:pt>
                <c:pt idx="915">
                  <c:v>-0.2449992</c:v>
                </c:pt>
                <c:pt idx="916">
                  <c:v>0.47217360000000003</c:v>
                </c:pt>
                <c:pt idx="917">
                  <c:v>-0.29175230000000002</c:v>
                </c:pt>
                <c:pt idx="918">
                  <c:v>-1.3954470000000001</c:v>
                </c:pt>
                <c:pt idx="919">
                  <c:v>-1.7007330000000001</c:v>
                </c:pt>
                <c:pt idx="920">
                  <c:v>-0.66706849999999995</c:v>
                </c:pt>
                <c:pt idx="921">
                  <c:v>0.80013749999999995</c:v>
                </c:pt>
                <c:pt idx="922">
                  <c:v>0.81049139999999997</c:v>
                </c:pt>
                <c:pt idx="923">
                  <c:v>-5.6056880000000003E-2</c:v>
                </c:pt>
                <c:pt idx="924">
                  <c:v>-0.21838840000000001</c:v>
                </c:pt>
                <c:pt idx="925">
                  <c:v>-2.7617880000000001E-2</c:v>
                </c:pt>
                <c:pt idx="926">
                  <c:v>-0.49983499999999997</c:v>
                </c:pt>
                <c:pt idx="927">
                  <c:v>-1.000059</c:v>
                </c:pt>
                <c:pt idx="928">
                  <c:v>-0.51743439999999996</c:v>
                </c:pt>
                <c:pt idx="929">
                  <c:v>-0.3640661</c:v>
                </c:pt>
                <c:pt idx="930">
                  <c:v>-0.79397439999999997</c:v>
                </c:pt>
                <c:pt idx="931">
                  <c:v>-0.31075039999999998</c:v>
                </c:pt>
                <c:pt idx="932">
                  <c:v>0.163797</c:v>
                </c:pt>
                <c:pt idx="933">
                  <c:v>-1.2027320000000001E-4</c:v>
                </c:pt>
                <c:pt idx="934">
                  <c:v>0.40978500000000001</c:v>
                </c:pt>
                <c:pt idx="935">
                  <c:v>0.84648800000000002</c:v>
                </c:pt>
                <c:pt idx="936">
                  <c:v>-0.21831210000000001</c:v>
                </c:pt>
                <c:pt idx="937">
                  <c:v>-1.825914</c:v>
                </c:pt>
                <c:pt idx="938">
                  <c:v>-1.6612229999999999</c:v>
                </c:pt>
                <c:pt idx="939">
                  <c:v>-2.856767E-2</c:v>
                </c:pt>
                <c:pt idx="940">
                  <c:v>0.66226929999999995</c:v>
                </c:pt>
                <c:pt idx="941">
                  <c:v>-1.407751E-2</c:v>
                </c:pt>
                <c:pt idx="942">
                  <c:v>-0.4947879</c:v>
                </c:pt>
                <c:pt idx="943">
                  <c:v>-0.1004762</c:v>
                </c:pt>
                <c:pt idx="944">
                  <c:v>1.1935249999999999</c:v>
                </c:pt>
                <c:pt idx="945">
                  <c:v>2.4369299999999998</c:v>
                </c:pt>
                <c:pt idx="946">
                  <c:v>1.717549</c:v>
                </c:pt>
                <c:pt idx="947">
                  <c:v>-2.0875709999999999E-2</c:v>
                </c:pt>
                <c:pt idx="948">
                  <c:v>-0.25439840000000002</c:v>
                </c:pt>
                <c:pt idx="949">
                  <c:v>0.54133830000000005</c:v>
                </c:pt>
                <c:pt idx="950">
                  <c:v>1.114738</c:v>
                </c:pt>
                <c:pt idx="951">
                  <c:v>1.153519</c:v>
                </c:pt>
                <c:pt idx="952">
                  <c:v>1.5118370000000001E-2</c:v>
                </c:pt>
                <c:pt idx="953">
                  <c:v>-0.87820419999999999</c:v>
                </c:pt>
                <c:pt idx="954">
                  <c:v>0.25018040000000002</c:v>
                </c:pt>
                <c:pt idx="955">
                  <c:v>1.7295560000000001</c:v>
                </c:pt>
                <c:pt idx="956">
                  <c:v>1.4490069999999999</c:v>
                </c:pt>
                <c:pt idx="957">
                  <c:v>-0.1164683</c:v>
                </c:pt>
                <c:pt idx="958">
                  <c:v>-0.94648589999999999</c:v>
                </c:pt>
                <c:pt idx="959">
                  <c:v>-0.6423451</c:v>
                </c:pt>
                <c:pt idx="960">
                  <c:v>-0.77214240000000001</c:v>
                </c:pt>
                <c:pt idx="961">
                  <c:v>-1.494929</c:v>
                </c:pt>
                <c:pt idx="962">
                  <c:v>-0.71670480000000003</c:v>
                </c:pt>
                <c:pt idx="963">
                  <c:v>1.4718</c:v>
                </c:pt>
                <c:pt idx="964">
                  <c:v>1.811912</c:v>
                </c:pt>
                <c:pt idx="965">
                  <c:v>0.18922069999999999</c:v>
                </c:pt>
                <c:pt idx="966">
                  <c:v>-0.81954830000000001</c:v>
                </c:pt>
                <c:pt idx="967">
                  <c:v>-0.44814979999999999</c:v>
                </c:pt>
                <c:pt idx="968">
                  <c:v>0.74546889999999999</c:v>
                </c:pt>
                <c:pt idx="969">
                  <c:v>1.3775120000000001</c:v>
                </c:pt>
                <c:pt idx="970">
                  <c:v>0.89149140000000004</c:v>
                </c:pt>
                <c:pt idx="971">
                  <c:v>0.75590500000000005</c:v>
                </c:pt>
                <c:pt idx="972">
                  <c:v>0.91384299999999996</c:v>
                </c:pt>
                <c:pt idx="973">
                  <c:v>-0.18314469999999999</c:v>
                </c:pt>
                <c:pt idx="974">
                  <c:v>-1.0787100000000001</c:v>
                </c:pt>
                <c:pt idx="975">
                  <c:v>5.4004120000000003E-2</c:v>
                </c:pt>
                <c:pt idx="976">
                  <c:v>1.1084890000000001</c:v>
                </c:pt>
                <c:pt idx="977">
                  <c:v>0.24879899999999999</c:v>
                </c:pt>
                <c:pt idx="978">
                  <c:v>-0.67918199999999995</c:v>
                </c:pt>
                <c:pt idx="979">
                  <c:v>-0.34816920000000001</c:v>
                </c:pt>
                <c:pt idx="980">
                  <c:v>0.2313625</c:v>
                </c:pt>
                <c:pt idx="981">
                  <c:v>0.48599789999999998</c:v>
                </c:pt>
                <c:pt idx="982">
                  <c:v>0.51007999999999998</c:v>
                </c:pt>
                <c:pt idx="983">
                  <c:v>0.13009419999999999</c:v>
                </c:pt>
                <c:pt idx="984">
                  <c:v>-0.59492179999999995</c:v>
                </c:pt>
                <c:pt idx="985">
                  <c:v>-0.79759709999999995</c:v>
                </c:pt>
                <c:pt idx="986">
                  <c:v>-0.44735599999999998</c:v>
                </c:pt>
                <c:pt idx="987">
                  <c:v>-0.42954550000000002</c:v>
                </c:pt>
                <c:pt idx="988">
                  <c:v>-0.57686360000000003</c:v>
                </c:pt>
                <c:pt idx="989">
                  <c:v>-0.91096829999999995</c:v>
                </c:pt>
                <c:pt idx="990">
                  <c:v>-1.223795</c:v>
                </c:pt>
                <c:pt idx="991">
                  <c:v>-0.60779879999999997</c:v>
                </c:pt>
                <c:pt idx="992">
                  <c:v>4.1210990000000003E-2</c:v>
                </c:pt>
                <c:pt idx="993">
                  <c:v>-0.66602910000000004</c:v>
                </c:pt>
                <c:pt idx="994">
                  <c:v>-1.635426</c:v>
                </c:pt>
                <c:pt idx="995">
                  <c:v>-1.1354900000000001</c:v>
                </c:pt>
                <c:pt idx="996">
                  <c:v>-0.32836660000000001</c:v>
                </c:pt>
                <c:pt idx="997">
                  <c:v>-0.85042059999999997</c:v>
                </c:pt>
                <c:pt idx="998">
                  <c:v>-1.7484170000000001</c:v>
                </c:pt>
              </c:numCache>
            </c:numRef>
          </c:yVal>
          <c:smooth val="0"/>
        </c:ser>
        <c:ser>
          <c:idx val="9"/>
          <c:order val="9"/>
          <c:tx>
            <c:v>+500V (#10)</c:v>
          </c:tx>
          <c:spPr>
            <a:ln w="19050">
              <a:solidFill>
                <a:srgbClr val="0000FF"/>
              </a:solidFill>
            </a:ln>
          </c:spPr>
          <c:marker>
            <c:symbol val="none"/>
          </c:marker>
          <c:xVal>
            <c:numRef>
              <c:f>'Voltage Wfms Data'!$A$5:$A$1003</c:f>
              <c:numCache>
                <c:formatCode>General</c:formatCode>
                <c:ptCount val="999"/>
                <c:pt idx="0">
                  <c:v>-180.822</c:v>
                </c:pt>
                <c:pt idx="1">
                  <c:v>-179.822</c:v>
                </c:pt>
                <c:pt idx="2">
                  <c:v>-178.822</c:v>
                </c:pt>
                <c:pt idx="3">
                  <c:v>-177.822</c:v>
                </c:pt>
                <c:pt idx="4">
                  <c:v>-176.822</c:v>
                </c:pt>
                <c:pt idx="5">
                  <c:v>-175.822</c:v>
                </c:pt>
                <c:pt idx="6">
                  <c:v>-174.822</c:v>
                </c:pt>
                <c:pt idx="7">
                  <c:v>-173.822</c:v>
                </c:pt>
                <c:pt idx="8">
                  <c:v>-172.822</c:v>
                </c:pt>
                <c:pt idx="9">
                  <c:v>-171.82199999999997</c:v>
                </c:pt>
                <c:pt idx="10">
                  <c:v>-170.822</c:v>
                </c:pt>
                <c:pt idx="11">
                  <c:v>-169.822</c:v>
                </c:pt>
                <c:pt idx="12">
                  <c:v>-168.822</c:v>
                </c:pt>
                <c:pt idx="13">
                  <c:v>-167.822</c:v>
                </c:pt>
                <c:pt idx="14">
                  <c:v>-166.822</c:v>
                </c:pt>
                <c:pt idx="15">
                  <c:v>-165.82199999999997</c:v>
                </c:pt>
                <c:pt idx="16">
                  <c:v>-164.822</c:v>
                </c:pt>
                <c:pt idx="17">
                  <c:v>-163.822</c:v>
                </c:pt>
                <c:pt idx="18">
                  <c:v>-162.822</c:v>
                </c:pt>
                <c:pt idx="19">
                  <c:v>-161.822</c:v>
                </c:pt>
                <c:pt idx="20">
                  <c:v>-160.822</c:v>
                </c:pt>
                <c:pt idx="21">
                  <c:v>-159.82199999999997</c:v>
                </c:pt>
                <c:pt idx="22">
                  <c:v>-158.822</c:v>
                </c:pt>
                <c:pt idx="23">
                  <c:v>-157.822</c:v>
                </c:pt>
                <c:pt idx="24">
                  <c:v>-156.822</c:v>
                </c:pt>
                <c:pt idx="25">
                  <c:v>-155.822</c:v>
                </c:pt>
                <c:pt idx="26">
                  <c:v>-154.822</c:v>
                </c:pt>
                <c:pt idx="27">
                  <c:v>-153.822</c:v>
                </c:pt>
                <c:pt idx="28">
                  <c:v>-152.822</c:v>
                </c:pt>
                <c:pt idx="29">
                  <c:v>-151.822</c:v>
                </c:pt>
                <c:pt idx="30">
                  <c:v>-150.822</c:v>
                </c:pt>
                <c:pt idx="31">
                  <c:v>-149.822</c:v>
                </c:pt>
                <c:pt idx="32">
                  <c:v>-148.822</c:v>
                </c:pt>
                <c:pt idx="33">
                  <c:v>-147.822</c:v>
                </c:pt>
                <c:pt idx="34">
                  <c:v>-146.822</c:v>
                </c:pt>
                <c:pt idx="35">
                  <c:v>-145.822</c:v>
                </c:pt>
                <c:pt idx="36">
                  <c:v>-144.822</c:v>
                </c:pt>
                <c:pt idx="37">
                  <c:v>-143.822</c:v>
                </c:pt>
                <c:pt idx="38">
                  <c:v>-142.822</c:v>
                </c:pt>
                <c:pt idx="39">
                  <c:v>-141.822</c:v>
                </c:pt>
                <c:pt idx="40">
                  <c:v>-140.822</c:v>
                </c:pt>
                <c:pt idx="41">
                  <c:v>-139.822</c:v>
                </c:pt>
                <c:pt idx="42">
                  <c:v>-138.822</c:v>
                </c:pt>
                <c:pt idx="43">
                  <c:v>-137.822</c:v>
                </c:pt>
                <c:pt idx="44">
                  <c:v>-136.822</c:v>
                </c:pt>
                <c:pt idx="45">
                  <c:v>-135.822</c:v>
                </c:pt>
                <c:pt idx="46">
                  <c:v>-134.82199999999997</c:v>
                </c:pt>
                <c:pt idx="47">
                  <c:v>-133.822</c:v>
                </c:pt>
                <c:pt idx="48">
                  <c:v>-132.822</c:v>
                </c:pt>
                <c:pt idx="49">
                  <c:v>-131.822</c:v>
                </c:pt>
                <c:pt idx="50">
                  <c:v>-130.822</c:v>
                </c:pt>
                <c:pt idx="51">
                  <c:v>-129.822</c:v>
                </c:pt>
                <c:pt idx="52">
                  <c:v>-128.82199999999997</c:v>
                </c:pt>
                <c:pt idx="53">
                  <c:v>-127.82199999999999</c:v>
                </c:pt>
                <c:pt idx="54">
                  <c:v>-126.822</c:v>
                </c:pt>
                <c:pt idx="55">
                  <c:v>-125.822</c:v>
                </c:pt>
                <c:pt idx="56">
                  <c:v>-124.822</c:v>
                </c:pt>
                <c:pt idx="57">
                  <c:v>-123.822</c:v>
                </c:pt>
                <c:pt idx="58">
                  <c:v>-122.82200000000002</c:v>
                </c:pt>
                <c:pt idx="59">
                  <c:v>-121.82199999999999</c:v>
                </c:pt>
                <c:pt idx="60">
                  <c:v>-120.82199999999999</c:v>
                </c:pt>
                <c:pt idx="61">
                  <c:v>-119.822</c:v>
                </c:pt>
                <c:pt idx="62">
                  <c:v>-118.822</c:v>
                </c:pt>
                <c:pt idx="63">
                  <c:v>-117.82199999999999</c:v>
                </c:pt>
                <c:pt idx="64">
                  <c:v>-116.822</c:v>
                </c:pt>
                <c:pt idx="65">
                  <c:v>-115.822</c:v>
                </c:pt>
                <c:pt idx="66">
                  <c:v>-114.82199999999999</c:v>
                </c:pt>
                <c:pt idx="67">
                  <c:v>-113.822</c:v>
                </c:pt>
                <c:pt idx="68">
                  <c:v>-112.822</c:v>
                </c:pt>
                <c:pt idx="69">
                  <c:v>-111.82199999999999</c:v>
                </c:pt>
                <c:pt idx="70">
                  <c:v>-110.822</c:v>
                </c:pt>
                <c:pt idx="71">
                  <c:v>-109.822</c:v>
                </c:pt>
                <c:pt idx="72">
                  <c:v>-108.822</c:v>
                </c:pt>
                <c:pt idx="73">
                  <c:v>-107.822</c:v>
                </c:pt>
                <c:pt idx="74">
                  <c:v>-106.822</c:v>
                </c:pt>
                <c:pt idx="75">
                  <c:v>-105.822</c:v>
                </c:pt>
                <c:pt idx="76">
                  <c:v>-104.822</c:v>
                </c:pt>
                <c:pt idx="77">
                  <c:v>-103.822</c:v>
                </c:pt>
                <c:pt idx="78">
                  <c:v>-102.822</c:v>
                </c:pt>
                <c:pt idx="79">
                  <c:v>-101.822</c:v>
                </c:pt>
                <c:pt idx="80">
                  <c:v>-100.822</c:v>
                </c:pt>
                <c:pt idx="81">
                  <c:v>-99.822000000000003</c:v>
                </c:pt>
                <c:pt idx="82">
                  <c:v>-98.822000000000003</c:v>
                </c:pt>
                <c:pt idx="83">
                  <c:v>-97.822000000000003</c:v>
                </c:pt>
                <c:pt idx="84">
                  <c:v>-96.822000000000003</c:v>
                </c:pt>
                <c:pt idx="85">
                  <c:v>-95.822000000000003</c:v>
                </c:pt>
                <c:pt idx="86">
                  <c:v>-94.822000000000003</c:v>
                </c:pt>
                <c:pt idx="87">
                  <c:v>-93.822000000000003</c:v>
                </c:pt>
                <c:pt idx="88">
                  <c:v>-92.822000000000003</c:v>
                </c:pt>
                <c:pt idx="89">
                  <c:v>-91.822000000000003</c:v>
                </c:pt>
                <c:pt idx="90">
                  <c:v>-90.822000000000003</c:v>
                </c:pt>
                <c:pt idx="91">
                  <c:v>-89.821999999999989</c:v>
                </c:pt>
                <c:pt idx="92">
                  <c:v>-88.822000000000003</c:v>
                </c:pt>
                <c:pt idx="93">
                  <c:v>-87.822000000000003</c:v>
                </c:pt>
                <c:pt idx="94">
                  <c:v>-86.821999999999989</c:v>
                </c:pt>
                <c:pt idx="95">
                  <c:v>-85.822000000000003</c:v>
                </c:pt>
                <c:pt idx="96">
                  <c:v>-84.822000000000003</c:v>
                </c:pt>
                <c:pt idx="97">
                  <c:v>-83.821999999999989</c:v>
                </c:pt>
                <c:pt idx="98">
                  <c:v>-82.822000000000003</c:v>
                </c:pt>
                <c:pt idx="99">
                  <c:v>-81.822000000000003</c:v>
                </c:pt>
                <c:pt idx="100">
                  <c:v>-80.821999999999989</c:v>
                </c:pt>
                <c:pt idx="101">
                  <c:v>-79.822000000000003</c:v>
                </c:pt>
                <c:pt idx="102">
                  <c:v>-78.822000000000003</c:v>
                </c:pt>
                <c:pt idx="103">
                  <c:v>-77.821999999999989</c:v>
                </c:pt>
                <c:pt idx="104">
                  <c:v>-76.822000000000003</c:v>
                </c:pt>
                <c:pt idx="105">
                  <c:v>-75.822000000000003</c:v>
                </c:pt>
                <c:pt idx="106">
                  <c:v>-74.822000000000003</c:v>
                </c:pt>
                <c:pt idx="107">
                  <c:v>-73.822000000000003</c:v>
                </c:pt>
                <c:pt idx="108">
                  <c:v>-72.822000000000003</c:v>
                </c:pt>
                <c:pt idx="109">
                  <c:v>-71.822000000000003</c:v>
                </c:pt>
                <c:pt idx="110">
                  <c:v>-70.822000000000003</c:v>
                </c:pt>
                <c:pt idx="111">
                  <c:v>-69.822000000000003</c:v>
                </c:pt>
                <c:pt idx="112">
                  <c:v>-68.822000000000003</c:v>
                </c:pt>
                <c:pt idx="113">
                  <c:v>-67.822000000000003</c:v>
                </c:pt>
                <c:pt idx="114">
                  <c:v>-66.822000000000003</c:v>
                </c:pt>
                <c:pt idx="115">
                  <c:v>-65.822000000000003</c:v>
                </c:pt>
                <c:pt idx="116">
                  <c:v>-64.822000000000003</c:v>
                </c:pt>
                <c:pt idx="117">
                  <c:v>-63.822000000000003</c:v>
                </c:pt>
                <c:pt idx="118">
                  <c:v>-62.822000000000003</c:v>
                </c:pt>
                <c:pt idx="119">
                  <c:v>-61.821999999999996</c:v>
                </c:pt>
                <c:pt idx="120">
                  <c:v>-60.822000000000003</c:v>
                </c:pt>
                <c:pt idx="121">
                  <c:v>-59.822000000000003</c:v>
                </c:pt>
                <c:pt idx="122">
                  <c:v>-58.822000000000003</c:v>
                </c:pt>
                <c:pt idx="123">
                  <c:v>-57.822000000000003</c:v>
                </c:pt>
                <c:pt idx="124">
                  <c:v>-56.821999999999996</c:v>
                </c:pt>
                <c:pt idx="125">
                  <c:v>-55.822000000000003</c:v>
                </c:pt>
                <c:pt idx="126">
                  <c:v>-54.822000000000003</c:v>
                </c:pt>
                <c:pt idx="127">
                  <c:v>-53.821999999999996</c:v>
                </c:pt>
                <c:pt idx="128">
                  <c:v>-52.822000000000003</c:v>
                </c:pt>
                <c:pt idx="129">
                  <c:v>-51.821999999999996</c:v>
                </c:pt>
                <c:pt idx="130">
                  <c:v>-50.821999999999996</c:v>
                </c:pt>
                <c:pt idx="131">
                  <c:v>-49.822000000000003</c:v>
                </c:pt>
                <c:pt idx="132">
                  <c:v>-48.821999999999996</c:v>
                </c:pt>
                <c:pt idx="133">
                  <c:v>-47.822000000000003</c:v>
                </c:pt>
                <c:pt idx="134">
                  <c:v>-46.822000000000003</c:v>
                </c:pt>
                <c:pt idx="135">
                  <c:v>-45.821999999999996</c:v>
                </c:pt>
                <c:pt idx="136">
                  <c:v>-44.822000000000003</c:v>
                </c:pt>
                <c:pt idx="137">
                  <c:v>-43.822000000000003</c:v>
                </c:pt>
                <c:pt idx="138">
                  <c:v>-42.821999999999996</c:v>
                </c:pt>
                <c:pt idx="139">
                  <c:v>-41.822000000000003</c:v>
                </c:pt>
                <c:pt idx="140">
                  <c:v>-40.822000000000003</c:v>
                </c:pt>
                <c:pt idx="141">
                  <c:v>-39.821999999999996</c:v>
                </c:pt>
                <c:pt idx="142">
                  <c:v>-38.822000000000003</c:v>
                </c:pt>
                <c:pt idx="143">
                  <c:v>-37.822000000000003</c:v>
                </c:pt>
                <c:pt idx="144">
                  <c:v>-36.821999999999996</c:v>
                </c:pt>
                <c:pt idx="145">
                  <c:v>-35.822000000000003</c:v>
                </c:pt>
                <c:pt idx="146">
                  <c:v>-34.821999999999996</c:v>
                </c:pt>
                <c:pt idx="147">
                  <c:v>-33.821999999999996</c:v>
                </c:pt>
                <c:pt idx="148">
                  <c:v>-32.822000000000003</c:v>
                </c:pt>
                <c:pt idx="149">
                  <c:v>-31.821999999999999</c:v>
                </c:pt>
                <c:pt idx="150">
                  <c:v>-30.822000000000003</c:v>
                </c:pt>
                <c:pt idx="151">
                  <c:v>-29.821999999999999</c:v>
                </c:pt>
                <c:pt idx="152">
                  <c:v>-28.822000000000003</c:v>
                </c:pt>
                <c:pt idx="153">
                  <c:v>-27.821999999999999</c:v>
                </c:pt>
                <c:pt idx="154">
                  <c:v>-26.821999999999999</c:v>
                </c:pt>
                <c:pt idx="155">
                  <c:v>-25.822000000000003</c:v>
                </c:pt>
                <c:pt idx="156">
                  <c:v>-24.821999999999999</c:v>
                </c:pt>
                <c:pt idx="157">
                  <c:v>-23.821999999999999</c:v>
                </c:pt>
                <c:pt idx="158">
                  <c:v>-22.821999999999999</c:v>
                </c:pt>
                <c:pt idx="159">
                  <c:v>-21.821999999999999</c:v>
                </c:pt>
                <c:pt idx="160">
                  <c:v>-20.821999999999999</c:v>
                </c:pt>
                <c:pt idx="161">
                  <c:v>-19.821999999999999</c:v>
                </c:pt>
                <c:pt idx="162">
                  <c:v>-18.822000000000003</c:v>
                </c:pt>
                <c:pt idx="163">
                  <c:v>-17.821999999999999</c:v>
                </c:pt>
                <c:pt idx="164">
                  <c:v>-16.821999999999999</c:v>
                </c:pt>
                <c:pt idx="165">
                  <c:v>-15.822000000000001</c:v>
                </c:pt>
                <c:pt idx="166">
                  <c:v>-14.822000000000001</c:v>
                </c:pt>
                <c:pt idx="167">
                  <c:v>-13.821999999999999</c:v>
                </c:pt>
                <c:pt idx="168">
                  <c:v>-12.822000000000001</c:v>
                </c:pt>
                <c:pt idx="169">
                  <c:v>-11.821999999999999</c:v>
                </c:pt>
                <c:pt idx="170">
                  <c:v>-10.821999999999999</c:v>
                </c:pt>
                <c:pt idx="171">
                  <c:v>-9.822000000000001</c:v>
                </c:pt>
                <c:pt idx="172">
                  <c:v>-8.8219999999999992</c:v>
                </c:pt>
                <c:pt idx="173">
                  <c:v>-7.8220000000000001</c:v>
                </c:pt>
                <c:pt idx="174">
                  <c:v>-6.8220000000000001</c:v>
                </c:pt>
                <c:pt idx="175">
                  <c:v>-5.8220000000000001</c:v>
                </c:pt>
                <c:pt idx="176">
                  <c:v>-4.8220000000000001</c:v>
                </c:pt>
                <c:pt idx="177">
                  <c:v>-3.8220000000000001</c:v>
                </c:pt>
                <c:pt idx="178">
                  <c:v>-2.8220000000000001</c:v>
                </c:pt>
                <c:pt idx="179">
                  <c:v>-1.8219999999999998</c:v>
                </c:pt>
                <c:pt idx="180">
                  <c:v>-0.82199999999999995</c:v>
                </c:pt>
                <c:pt idx="181">
                  <c:v>0.17800000000000002</c:v>
                </c:pt>
                <c:pt idx="182">
                  <c:v>1.1780000000000002</c:v>
                </c:pt>
                <c:pt idx="183">
                  <c:v>2.1779999999999999</c:v>
                </c:pt>
                <c:pt idx="184">
                  <c:v>3.1779999999999999</c:v>
                </c:pt>
                <c:pt idx="185">
                  <c:v>4.1779999999999999</c:v>
                </c:pt>
                <c:pt idx="186">
                  <c:v>5.1779999999999999</c:v>
                </c:pt>
                <c:pt idx="187">
                  <c:v>6.1779999999999999</c:v>
                </c:pt>
                <c:pt idx="188">
                  <c:v>7.1779999999999999</c:v>
                </c:pt>
                <c:pt idx="189">
                  <c:v>8.1780000000000008</c:v>
                </c:pt>
                <c:pt idx="190">
                  <c:v>9.177999999999999</c:v>
                </c:pt>
                <c:pt idx="191">
                  <c:v>10.178000000000001</c:v>
                </c:pt>
                <c:pt idx="192">
                  <c:v>11.177999999999999</c:v>
                </c:pt>
                <c:pt idx="193">
                  <c:v>12.177999999999999</c:v>
                </c:pt>
                <c:pt idx="194">
                  <c:v>13.178000000000001</c:v>
                </c:pt>
                <c:pt idx="195">
                  <c:v>14.177999999999999</c:v>
                </c:pt>
                <c:pt idx="196">
                  <c:v>15.177999999999999</c:v>
                </c:pt>
                <c:pt idx="197">
                  <c:v>16.178000000000001</c:v>
                </c:pt>
                <c:pt idx="198">
                  <c:v>17.178000000000001</c:v>
                </c:pt>
                <c:pt idx="199">
                  <c:v>18.178000000000001</c:v>
                </c:pt>
                <c:pt idx="200">
                  <c:v>19.178000000000001</c:v>
                </c:pt>
                <c:pt idx="201">
                  <c:v>20.178000000000001</c:v>
                </c:pt>
                <c:pt idx="202">
                  <c:v>21.178000000000001</c:v>
                </c:pt>
                <c:pt idx="203">
                  <c:v>22.177999999999997</c:v>
                </c:pt>
                <c:pt idx="204">
                  <c:v>23.178000000000001</c:v>
                </c:pt>
                <c:pt idx="205">
                  <c:v>24.178000000000001</c:v>
                </c:pt>
                <c:pt idx="206">
                  <c:v>25.177999999999997</c:v>
                </c:pt>
                <c:pt idx="207">
                  <c:v>26.178000000000001</c:v>
                </c:pt>
                <c:pt idx="208">
                  <c:v>27.178000000000001</c:v>
                </c:pt>
                <c:pt idx="209">
                  <c:v>28.178000000000001</c:v>
                </c:pt>
                <c:pt idx="210">
                  <c:v>29.178000000000001</c:v>
                </c:pt>
                <c:pt idx="211">
                  <c:v>30.178000000000001</c:v>
                </c:pt>
                <c:pt idx="212">
                  <c:v>31.178000000000004</c:v>
                </c:pt>
                <c:pt idx="213">
                  <c:v>32.177999999999997</c:v>
                </c:pt>
                <c:pt idx="214">
                  <c:v>33.178000000000004</c:v>
                </c:pt>
                <c:pt idx="215">
                  <c:v>34.177999999999997</c:v>
                </c:pt>
                <c:pt idx="216">
                  <c:v>35.177999999999997</c:v>
                </c:pt>
                <c:pt idx="217">
                  <c:v>36.178000000000004</c:v>
                </c:pt>
                <c:pt idx="218">
                  <c:v>37.177999999999997</c:v>
                </c:pt>
                <c:pt idx="219">
                  <c:v>38.177999999999997</c:v>
                </c:pt>
                <c:pt idx="220">
                  <c:v>39.178000000000004</c:v>
                </c:pt>
                <c:pt idx="221">
                  <c:v>40.177999999999997</c:v>
                </c:pt>
                <c:pt idx="222">
                  <c:v>41.177999999999997</c:v>
                </c:pt>
                <c:pt idx="223">
                  <c:v>42.178000000000004</c:v>
                </c:pt>
                <c:pt idx="224">
                  <c:v>43.177999999999997</c:v>
                </c:pt>
                <c:pt idx="225">
                  <c:v>44.177999999999997</c:v>
                </c:pt>
                <c:pt idx="226">
                  <c:v>45.178000000000004</c:v>
                </c:pt>
                <c:pt idx="227">
                  <c:v>46.177999999999997</c:v>
                </c:pt>
                <c:pt idx="228">
                  <c:v>47.177999999999997</c:v>
                </c:pt>
                <c:pt idx="229">
                  <c:v>48.178000000000004</c:v>
                </c:pt>
                <c:pt idx="230">
                  <c:v>49.177999999999997</c:v>
                </c:pt>
                <c:pt idx="231">
                  <c:v>50.178000000000004</c:v>
                </c:pt>
                <c:pt idx="232">
                  <c:v>51.177999999999997</c:v>
                </c:pt>
                <c:pt idx="233">
                  <c:v>52.177999999999997</c:v>
                </c:pt>
                <c:pt idx="234">
                  <c:v>53.178000000000004</c:v>
                </c:pt>
                <c:pt idx="235">
                  <c:v>54.177999999999997</c:v>
                </c:pt>
                <c:pt idx="236">
                  <c:v>55.177999999999997</c:v>
                </c:pt>
                <c:pt idx="237">
                  <c:v>56.178000000000004</c:v>
                </c:pt>
                <c:pt idx="238">
                  <c:v>57.177999999999997</c:v>
                </c:pt>
                <c:pt idx="239">
                  <c:v>58.177999999999997</c:v>
                </c:pt>
                <c:pt idx="240">
                  <c:v>59.178000000000004</c:v>
                </c:pt>
                <c:pt idx="241">
                  <c:v>60.177999999999997</c:v>
                </c:pt>
                <c:pt idx="242">
                  <c:v>61.17799999999999</c:v>
                </c:pt>
                <c:pt idx="243">
                  <c:v>62.178000000000004</c:v>
                </c:pt>
                <c:pt idx="244">
                  <c:v>63.177999999999997</c:v>
                </c:pt>
                <c:pt idx="245">
                  <c:v>64.177999999999997</c:v>
                </c:pt>
                <c:pt idx="246">
                  <c:v>65.177999999999997</c:v>
                </c:pt>
                <c:pt idx="247">
                  <c:v>66.177999999999997</c:v>
                </c:pt>
                <c:pt idx="248">
                  <c:v>67.177999999999997</c:v>
                </c:pt>
                <c:pt idx="249">
                  <c:v>68.177999999999997</c:v>
                </c:pt>
                <c:pt idx="250">
                  <c:v>69.177999999999997</c:v>
                </c:pt>
                <c:pt idx="251">
                  <c:v>70.177999999999997</c:v>
                </c:pt>
                <c:pt idx="252">
                  <c:v>71.177999999999997</c:v>
                </c:pt>
                <c:pt idx="253">
                  <c:v>72.177999999999997</c:v>
                </c:pt>
                <c:pt idx="254">
                  <c:v>73.177999999999997</c:v>
                </c:pt>
                <c:pt idx="255">
                  <c:v>74.177999999999997</c:v>
                </c:pt>
                <c:pt idx="256">
                  <c:v>75.177999999999997</c:v>
                </c:pt>
                <c:pt idx="257">
                  <c:v>76.177999999999997</c:v>
                </c:pt>
                <c:pt idx="258">
                  <c:v>77.178000000000011</c:v>
                </c:pt>
                <c:pt idx="259">
                  <c:v>78.177999999999997</c:v>
                </c:pt>
                <c:pt idx="260">
                  <c:v>79.177999999999997</c:v>
                </c:pt>
                <c:pt idx="261">
                  <c:v>80.178000000000011</c:v>
                </c:pt>
                <c:pt idx="262">
                  <c:v>81.177999999999997</c:v>
                </c:pt>
                <c:pt idx="263">
                  <c:v>82.177999999999997</c:v>
                </c:pt>
                <c:pt idx="264">
                  <c:v>83.178000000000011</c:v>
                </c:pt>
                <c:pt idx="265">
                  <c:v>84.177999999999997</c:v>
                </c:pt>
                <c:pt idx="266">
                  <c:v>85.177999999999997</c:v>
                </c:pt>
                <c:pt idx="267">
                  <c:v>86.178000000000011</c:v>
                </c:pt>
                <c:pt idx="268">
                  <c:v>87.177999999999997</c:v>
                </c:pt>
                <c:pt idx="269">
                  <c:v>88.177999999999997</c:v>
                </c:pt>
                <c:pt idx="270">
                  <c:v>89.178000000000011</c:v>
                </c:pt>
                <c:pt idx="271">
                  <c:v>90.177999999999997</c:v>
                </c:pt>
                <c:pt idx="272">
                  <c:v>91.177999999999997</c:v>
                </c:pt>
                <c:pt idx="273">
                  <c:v>92.178000000000011</c:v>
                </c:pt>
                <c:pt idx="274">
                  <c:v>93.177999999999997</c:v>
                </c:pt>
                <c:pt idx="275">
                  <c:v>94.177999999999997</c:v>
                </c:pt>
                <c:pt idx="276">
                  <c:v>95.177999999999997</c:v>
                </c:pt>
                <c:pt idx="277">
                  <c:v>96.177999999999997</c:v>
                </c:pt>
                <c:pt idx="278">
                  <c:v>97.177999999999997</c:v>
                </c:pt>
                <c:pt idx="279">
                  <c:v>98.177999999999997</c:v>
                </c:pt>
                <c:pt idx="280">
                  <c:v>99.177999999999997</c:v>
                </c:pt>
                <c:pt idx="281">
                  <c:v>100.178</c:v>
                </c:pt>
                <c:pt idx="282">
                  <c:v>101.178</c:v>
                </c:pt>
                <c:pt idx="283">
                  <c:v>102.178</c:v>
                </c:pt>
                <c:pt idx="284">
                  <c:v>103.178</c:v>
                </c:pt>
                <c:pt idx="285">
                  <c:v>104.178</c:v>
                </c:pt>
                <c:pt idx="286">
                  <c:v>105.178</c:v>
                </c:pt>
                <c:pt idx="287">
                  <c:v>106.178</c:v>
                </c:pt>
                <c:pt idx="288">
                  <c:v>107.178</c:v>
                </c:pt>
                <c:pt idx="289">
                  <c:v>108.178</c:v>
                </c:pt>
                <c:pt idx="290">
                  <c:v>109.178</c:v>
                </c:pt>
                <c:pt idx="291">
                  <c:v>110.178</c:v>
                </c:pt>
                <c:pt idx="292">
                  <c:v>111.17800000000001</c:v>
                </c:pt>
                <c:pt idx="293">
                  <c:v>112.178</c:v>
                </c:pt>
                <c:pt idx="294">
                  <c:v>113.178</c:v>
                </c:pt>
                <c:pt idx="295">
                  <c:v>114.17800000000001</c:v>
                </c:pt>
                <c:pt idx="296">
                  <c:v>115.178</c:v>
                </c:pt>
                <c:pt idx="297">
                  <c:v>116.178</c:v>
                </c:pt>
                <c:pt idx="298">
                  <c:v>117.17800000000001</c:v>
                </c:pt>
                <c:pt idx="299">
                  <c:v>118.178</c:v>
                </c:pt>
                <c:pt idx="300">
                  <c:v>119.178</c:v>
                </c:pt>
                <c:pt idx="301">
                  <c:v>120.17800000000001</c:v>
                </c:pt>
                <c:pt idx="302">
                  <c:v>121.178</c:v>
                </c:pt>
                <c:pt idx="303">
                  <c:v>122.178</c:v>
                </c:pt>
                <c:pt idx="304">
                  <c:v>123.178</c:v>
                </c:pt>
                <c:pt idx="305">
                  <c:v>124.17799999999998</c:v>
                </c:pt>
                <c:pt idx="306">
                  <c:v>125.17800000000001</c:v>
                </c:pt>
                <c:pt idx="307">
                  <c:v>126.17800000000001</c:v>
                </c:pt>
                <c:pt idx="308">
                  <c:v>127.178</c:v>
                </c:pt>
                <c:pt idx="309">
                  <c:v>128.178</c:v>
                </c:pt>
                <c:pt idx="310">
                  <c:v>129.178</c:v>
                </c:pt>
                <c:pt idx="311">
                  <c:v>130.178</c:v>
                </c:pt>
                <c:pt idx="312">
                  <c:v>131.17800000000003</c:v>
                </c:pt>
                <c:pt idx="313">
                  <c:v>132.178</c:v>
                </c:pt>
                <c:pt idx="314">
                  <c:v>133.178</c:v>
                </c:pt>
                <c:pt idx="315">
                  <c:v>134.178</c:v>
                </c:pt>
                <c:pt idx="316">
                  <c:v>135.178</c:v>
                </c:pt>
                <c:pt idx="317">
                  <c:v>136.178</c:v>
                </c:pt>
                <c:pt idx="318">
                  <c:v>137.17800000000003</c:v>
                </c:pt>
                <c:pt idx="319">
                  <c:v>138.178</c:v>
                </c:pt>
                <c:pt idx="320">
                  <c:v>139.178</c:v>
                </c:pt>
                <c:pt idx="321">
                  <c:v>140.178</c:v>
                </c:pt>
                <c:pt idx="322">
                  <c:v>141.178</c:v>
                </c:pt>
                <c:pt idx="323">
                  <c:v>142.178</c:v>
                </c:pt>
                <c:pt idx="324">
                  <c:v>143.178</c:v>
                </c:pt>
                <c:pt idx="325">
                  <c:v>144.178</c:v>
                </c:pt>
                <c:pt idx="326">
                  <c:v>145.178</c:v>
                </c:pt>
                <c:pt idx="327">
                  <c:v>146.178</c:v>
                </c:pt>
                <c:pt idx="328">
                  <c:v>147.178</c:v>
                </c:pt>
                <c:pt idx="329">
                  <c:v>148.178</c:v>
                </c:pt>
                <c:pt idx="330">
                  <c:v>149.178</c:v>
                </c:pt>
                <c:pt idx="331">
                  <c:v>150.178</c:v>
                </c:pt>
                <c:pt idx="332">
                  <c:v>151.178</c:v>
                </c:pt>
                <c:pt idx="333">
                  <c:v>152.178</c:v>
                </c:pt>
                <c:pt idx="334">
                  <c:v>153.178</c:v>
                </c:pt>
                <c:pt idx="335">
                  <c:v>154.178</c:v>
                </c:pt>
                <c:pt idx="336">
                  <c:v>155.178</c:v>
                </c:pt>
                <c:pt idx="337">
                  <c:v>156.178</c:v>
                </c:pt>
                <c:pt idx="338">
                  <c:v>157.178</c:v>
                </c:pt>
                <c:pt idx="339">
                  <c:v>158.178</c:v>
                </c:pt>
                <c:pt idx="340">
                  <c:v>159.178</c:v>
                </c:pt>
                <c:pt idx="341">
                  <c:v>160.178</c:v>
                </c:pt>
                <c:pt idx="342">
                  <c:v>161.178</c:v>
                </c:pt>
                <c:pt idx="343">
                  <c:v>162.178</c:v>
                </c:pt>
                <c:pt idx="344">
                  <c:v>163.178</c:v>
                </c:pt>
                <c:pt idx="345">
                  <c:v>164.178</c:v>
                </c:pt>
                <c:pt idx="346">
                  <c:v>165.178</c:v>
                </c:pt>
                <c:pt idx="347">
                  <c:v>166.178</c:v>
                </c:pt>
                <c:pt idx="348">
                  <c:v>167.178</c:v>
                </c:pt>
                <c:pt idx="349">
                  <c:v>168.17800000000003</c:v>
                </c:pt>
                <c:pt idx="350">
                  <c:v>169.178</c:v>
                </c:pt>
                <c:pt idx="351">
                  <c:v>170.178</c:v>
                </c:pt>
                <c:pt idx="352">
                  <c:v>171.178</c:v>
                </c:pt>
                <c:pt idx="353">
                  <c:v>172.178</c:v>
                </c:pt>
                <c:pt idx="354">
                  <c:v>173.178</c:v>
                </c:pt>
                <c:pt idx="355">
                  <c:v>174.17800000000003</c:v>
                </c:pt>
                <c:pt idx="356">
                  <c:v>175.178</c:v>
                </c:pt>
                <c:pt idx="357">
                  <c:v>176.178</c:v>
                </c:pt>
                <c:pt idx="358">
                  <c:v>177.178</c:v>
                </c:pt>
                <c:pt idx="359">
                  <c:v>178.178</c:v>
                </c:pt>
                <c:pt idx="360">
                  <c:v>179.178</c:v>
                </c:pt>
                <c:pt idx="361">
                  <c:v>180.178</c:v>
                </c:pt>
                <c:pt idx="362">
                  <c:v>181.178</c:v>
                </c:pt>
                <c:pt idx="363">
                  <c:v>182.178</c:v>
                </c:pt>
                <c:pt idx="364">
                  <c:v>183.178</c:v>
                </c:pt>
                <c:pt idx="365">
                  <c:v>184.178</c:v>
                </c:pt>
                <c:pt idx="366">
                  <c:v>185.178</c:v>
                </c:pt>
                <c:pt idx="367">
                  <c:v>186.178</c:v>
                </c:pt>
                <c:pt idx="368">
                  <c:v>187.178</c:v>
                </c:pt>
                <c:pt idx="369">
                  <c:v>188.178</c:v>
                </c:pt>
                <c:pt idx="370">
                  <c:v>189.178</c:v>
                </c:pt>
                <c:pt idx="371">
                  <c:v>190.178</c:v>
                </c:pt>
                <c:pt idx="372">
                  <c:v>191.178</c:v>
                </c:pt>
                <c:pt idx="373">
                  <c:v>192.178</c:v>
                </c:pt>
                <c:pt idx="374">
                  <c:v>193.178</c:v>
                </c:pt>
                <c:pt idx="375">
                  <c:v>194.178</c:v>
                </c:pt>
                <c:pt idx="376">
                  <c:v>195.178</c:v>
                </c:pt>
                <c:pt idx="377">
                  <c:v>196.178</c:v>
                </c:pt>
                <c:pt idx="378">
                  <c:v>197.178</c:v>
                </c:pt>
                <c:pt idx="379">
                  <c:v>198.178</c:v>
                </c:pt>
                <c:pt idx="380">
                  <c:v>199.17800000000003</c:v>
                </c:pt>
                <c:pt idx="381">
                  <c:v>200.178</c:v>
                </c:pt>
                <c:pt idx="382">
                  <c:v>201.178</c:v>
                </c:pt>
                <c:pt idx="383">
                  <c:v>202.178</c:v>
                </c:pt>
                <c:pt idx="384">
                  <c:v>203.178</c:v>
                </c:pt>
                <c:pt idx="385">
                  <c:v>204.178</c:v>
                </c:pt>
                <c:pt idx="386">
                  <c:v>205.17800000000003</c:v>
                </c:pt>
                <c:pt idx="387">
                  <c:v>206.178</c:v>
                </c:pt>
                <c:pt idx="388">
                  <c:v>207.178</c:v>
                </c:pt>
                <c:pt idx="389">
                  <c:v>208.178</c:v>
                </c:pt>
                <c:pt idx="390">
                  <c:v>209.178</c:v>
                </c:pt>
                <c:pt idx="391">
                  <c:v>210.178</c:v>
                </c:pt>
                <c:pt idx="392">
                  <c:v>211.178</c:v>
                </c:pt>
                <c:pt idx="393">
                  <c:v>212.178</c:v>
                </c:pt>
                <c:pt idx="394">
                  <c:v>213.178</c:v>
                </c:pt>
                <c:pt idx="395">
                  <c:v>214.178</c:v>
                </c:pt>
                <c:pt idx="396">
                  <c:v>215.178</c:v>
                </c:pt>
                <c:pt idx="397">
                  <c:v>216.178</c:v>
                </c:pt>
                <c:pt idx="398">
                  <c:v>217.178</c:v>
                </c:pt>
                <c:pt idx="399">
                  <c:v>218.178</c:v>
                </c:pt>
                <c:pt idx="400">
                  <c:v>219.178</c:v>
                </c:pt>
                <c:pt idx="401">
                  <c:v>220.178</c:v>
                </c:pt>
                <c:pt idx="402">
                  <c:v>221.178</c:v>
                </c:pt>
                <c:pt idx="403">
                  <c:v>222.178</c:v>
                </c:pt>
                <c:pt idx="404">
                  <c:v>223.178</c:v>
                </c:pt>
                <c:pt idx="405">
                  <c:v>224.178</c:v>
                </c:pt>
                <c:pt idx="406">
                  <c:v>225.178</c:v>
                </c:pt>
                <c:pt idx="407">
                  <c:v>226.178</c:v>
                </c:pt>
                <c:pt idx="408">
                  <c:v>227.178</c:v>
                </c:pt>
                <c:pt idx="409">
                  <c:v>228.178</c:v>
                </c:pt>
                <c:pt idx="410">
                  <c:v>229.178</c:v>
                </c:pt>
                <c:pt idx="411">
                  <c:v>230.178</c:v>
                </c:pt>
                <c:pt idx="412">
                  <c:v>231.178</c:v>
                </c:pt>
                <c:pt idx="413">
                  <c:v>232.178</c:v>
                </c:pt>
                <c:pt idx="414">
                  <c:v>233.178</c:v>
                </c:pt>
                <c:pt idx="415">
                  <c:v>234.178</c:v>
                </c:pt>
                <c:pt idx="416">
                  <c:v>235.178</c:v>
                </c:pt>
                <c:pt idx="417">
                  <c:v>236.17800000000003</c:v>
                </c:pt>
                <c:pt idx="418">
                  <c:v>237.178</c:v>
                </c:pt>
                <c:pt idx="419">
                  <c:v>238.178</c:v>
                </c:pt>
                <c:pt idx="420">
                  <c:v>239.178</c:v>
                </c:pt>
                <c:pt idx="421">
                  <c:v>240.17800000000003</c:v>
                </c:pt>
                <c:pt idx="422">
                  <c:v>241.178</c:v>
                </c:pt>
                <c:pt idx="423">
                  <c:v>242.17800000000003</c:v>
                </c:pt>
                <c:pt idx="424">
                  <c:v>243.17799999999997</c:v>
                </c:pt>
                <c:pt idx="425">
                  <c:v>244.178</c:v>
                </c:pt>
                <c:pt idx="426">
                  <c:v>245.17799999999997</c:v>
                </c:pt>
                <c:pt idx="427">
                  <c:v>246.178</c:v>
                </c:pt>
                <c:pt idx="428">
                  <c:v>247.17800000000003</c:v>
                </c:pt>
                <c:pt idx="429">
                  <c:v>248.178</c:v>
                </c:pt>
                <c:pt idx="430">
                  <c:v>249.178</c:v>
                </c:pt>
                <c:pt idx="431">
                  <c:v>250.17799999999997</c:v>
                </c:pt>
                <c:pt idx="432">
                  <c:v>251.178</c:v>
                </c:pt>
                <c:pt idx="433">
                  <c:v>252.17800000000003</c:v>
                </c:pt>
                <c:pt idx="434">
                  <c:v>253.178</c:v>
                </c:pt>
                <c:pt idx="435">
                  <c:v>254.17800000000003</c:v>
                </c:pt>
                <c:pt idx="436">
                  <c:v>255.178</c:v>
                </c:pt>
                <c:pt idx="437">
                  <c:v>256.178</c:v>
                </c:pt>
                <c:pt idx="438">
                  <c:v>257.178</c:v>
                </c:pt>
                <c:pt idx="439">
                  <c:v>258.178</c:v>
                </c:pt>
                <c:pt idx="440">
                  <c:v>259.178</c:v>
                </c:pt>
                <c:pt idx="441">
                  <c:v>260.178</c:v>
                </c:pt>
                <c:pt idx="442">
                  <c:v>261.178</c:v>
                </c:pt>
                <c:pt idx="443">
                  <c:v>262.178</c:v>
                </c:pt>
                <c:pt idx="444">
                  <c:v>263.178</c:v>
                </c:pt>
                <c:pt idx="445">
                  <c:v>264.178</c:v>
                </c:pt>
                <c:pt idx="446">
                  <c:v>265.178</c:v>
                </c:pt>
                <c:pt idx="447">
                  <c:v>266.178</c:v>
                </c:pt>
                <c:pt idx="448">
                  <c:v>267.178</c:v>
                </c:pt>
                <c:pt idx="449">
                  <c:v>268.178</c:v>
                </c:pt>
                <c:pt idx="450">
                  <c:v>269.178</c:v>
                </c:pt>
                <c:pt idx="451">
                  <c:v>270.178</c:v>
                </c:pt>
                <c:pt idx="452">
                  <c:v>271.178</c:v>
                </c:pt>
                <c:pt idx="453">
                  <c:v>272.178</c:v>
                </c:pt>
                <c:pt idx="454">
                  <c:v>273.178</c:v>
                </c:pt>
                <c:pt idx="455">
                  <c:v>274.178</c:v>
                </c:pt>
                <c:pt idx="456">
                  <c:v>275.178</c:v>
                </c:pt>
                <c:pt idx="457">
                  <c:v>276.17800000000005</c:v>
                </c:pt>
                <c:pt idx="458">
                  <c:v>277.178</c:v>
                </c:pt>
                <c:pt idx="459">
                  <c:v>278.178</c:v>
                </c:pt>
                <c:pt idx="460">
                  <c:v>279.178</c:v>
                </c:pt>
                <c:pt idx="461">
                  <c:v>280.178</c:v>
                </c:pt>
                <c:pt idx="462">
                  <c:v>281.178</c:v>
                </c:pt>
                <c:pt idx="463">
                  <c:v>282.178</c:v>
                </c:pt>
                <c:pt idx="464">
                  <c:v>283.178</c:v>
                </c:pt>
                <c:pt idx="465">
                  <c:v>284.178</c:v>
                </c:pt>
                <c:pt idx="466">
                  <c:v>285.178</c:v>
                </c:pt>
                <c:pt idx="467">
                  <c:v>286.178</c:v>
                </c:pt>
                <c:pt idx="468">
                  <c:v>287.178</c:v>
                </c:pt>
                <c:pt idx="469">
                  <c:v>288.178</c:v>
                </c:pt>
                <c:pt idx="470">
                  <c:v>289.178</c:v>
                </c:pt>
                <c:pt idx="471">
                  <c:v>290.178</c:v>
                </c:pt>
                <c:pt idx="472">
                  <c:v>291.178</c:v>
                </c:pt>
                <c:pt idx="473">
                  <c:v>292.178</c:v>
                </c:pt>
                <c:pt idx="474">
                  <c:v>293.178</c:v>
                </c:pt>
                <c:pt idx="475">
                  <c:v>294.178</c:v>
                </c:pt>
                <c:pt idx="476">
                  <c:v>295.178</c:v>
                </c:pt>
                <c:pt idx="477">
                  <c:v>296.178</c:v>
                </c:pt>
                <c:pt idx="478">
                  <c:v>297.178</c:v>
                </c:pt>
                <c:pt idx="479">
                  <c:v>298.178</c:v>
                </c:pt>
                <c:pt idx="480">
                  <c:v>299.178</c:v>
                </c:pt>
                <c:pt idx="481">
                  <c:v>300.178</c:v>
                </c:pt>
                <c:pt idx="482">
                  <c:v>301.178</c:v>
                </c:pt>
                <c:pt idx="483">
                  <c:v>302.178</c:v>
                </c:pt>
                <c:pt idx="484">
                  <c:v>303.178</c:v>
                </c:pt>
                <c:pt idx="485">
                  <c:v>304.178</c:v>
                </c:pt>
                <c:pt idx="486">
                  <c:v>305.178</c:v>
                </c:pt>
                <c:pt idx="487">
                  <c:v>306.178</c:v>
                </c:pt>
                <c:pt idx="488">
                  <c:v>307.17800000000005</c:v>
                </c:pt>
                <c:pt idx="489">
                  <c:v>308.178</c:v>
                </c:pt>
                <c:pt idx="490">
                  <c:v>309.178</c:v>
                </c:pt>
                <c:pt idx="491">
                  <c:v>310.178</c:v>
                </c:pt>
                <c:pt idx="492">
                  <c:v>311.178</c:v>
                </c:pt>
                <c:pt idx="493">
                  <c:v>312.178</c:v>
                </c:pt>
                <c:pt idx="494">
                  <c:v>313.178</c:v>
                </c:pt>
                <c:pt idx="495">
                  <c:v>314.178</c:v>
                </c:pt>
                <c:pt idx="496">
                  <c:v>315.178</c:v>
                </c:pt>
                <c:pt idx="497">
                  <c:v>316.17699999999996</c:v>
                </c:pt>
                <c:pt idx="498">
                  <c:v>317.17700000000002</c:v>
                </c:pt>
                <c:pt idx="499">
                  <c:v>318.17699999999996</c:v>
                </c:pt>
                <c:pt idx="500">
                  <c:v>319.17700000000002</c:v>
                </c:pt>
                <c:pt idx="501">
                  <c:v>320.17700000000002</c:v>
                </c:pt>
                <c:pt idx="502">
                  <c:v>321.17699999999996</c:v>
                </c:pt>
                <c:pt idx="503">
                  <c:v>322.17700000000002</c:v>
                </c:pt>
                <c:pt idx="504">
                  <c:v>323.17699999999996</c:v>
                </c:pt>
                <c:pt idx="505">
                  <c:v>324.17700000000002</c:v>
                </c:pt>
                <c:pt idx="506">
                  <c:v>325.17699999999996</c:v>
                </c:pt>
                <c:pt idx="507">
                  <c:v>326.17700000000002</c:v>
                </c:pt>
                <c:pt idx="508">
                  <c:v>327.17700000000002</c:v>
                </c:pt>
                <c:pt idx="509">
                  <c:v>328.17699999999996</c:v>
                </c:pt>
                <c:pt idx="510">
                  <c:v>329.17700000000002</c:v>
                </c:pt>
                <c:pt idx="511">
                  <c:v>330.17699999999996</c:v>
                </c:pt>
                <c:pt idx="512">
                  <c:v>331.17700000000002</c:v>
                </c:pt>
                <c:pt idx="513">
                  <c:v>332.17700000000002</c:v>
                </c:pt>
                <c:pt idx="514">
                  <c:v>333.17700000000002</c:v>
                </c:pt>
                <c:pt idx="515">
                  <c:v>334.17700000000002</c:v>
                </c:pt>
                <c:pt idx="516">
                  <c:v>335.17699999999996</c:v>
                </c:pt>
                <c:pt idx="517">
                  <c:v>336.17700000000002</c:v>
                </c:pt>
                <c:pt idx="518">
                  <c:v>337.17699999999996</c:v>
                </c:pt>
                <c:pt idx="519">
                  <c:v>338.17700000000002</c:v>
                </c:pt>
                <c:pt idx="520">
                  <c:v>339.17700000000002</c:v>
                </c:pt>
                <c:pt idx="521">
                  <c:v>340.17699999999996</c:v>
                </c:pt>
                <c:pt idx="522">
                  <c:v>341.17700000000002</c:v>
                </c:pt>
                <c:pt idx="523">
                  <c:v>342.17699999999996</c:v>
                </c:pt>
                <c:pt idx="524">
                  <c:v>343.17700000000002</c:v>
                </c:pt>
                <c:pt idx="525">
                  <c:v>344.17700000000002</c:v>
                </c:pt>
                <c:pt idx="526">
                  <c:v>345.17700000000002</c:v>
                </c:pt>
                <c:pt idx="527">
                  <c:v>346.17700000000002</c:v>
                </c:pt>
                <c:pt idx="528">
                  <c:v>347.17699999999996</c:v>
                </c:pt>
                <c:pt idx="529">
                  <c:v>348.17700000000002</c:v>
                </c:pt>
                <c:pt idx="530">
                  <c:v>349.17699999999996</c:v>
                </c:pt>
                <c:pt idx="531">
                  <c:v>350.17700000000002</c:v>
                </c:pt>
                <c:pt idx="532">
                  <c:v>351.17700000000002</c:v>
                </c:pt>
                <c:pt idx="533">
                  <c:v>352.17699999999996</c:v>
                </c:pt>
                <c:pt idx="534">
                  <c:v>353.17700000000002</c:v>
                </c:pt>
                <c:pt idx="535">
                  <c:v>354.17699999999996</c:v>
                </c:pt>
                <c:pt idx="536">
                  <c:v>355.17700000000002</c:v>
                </c:pt>
                <c:pt idx="537">
                  <c:v>356.17699999999996</c:v>
                </c:pt>
                <c:pt idx="538">
                  <c:v>357.17700000000002</c:v>
                </c:pt>
                <c:pt idx="539">
                  <c:v>358.17700000000002</c:v>
                </c:pt>
                <c:pt idx="540">
                  <c:v>359.17699999999996</c:v>
                </c:pt>
                <c:pt idx="541">
                  <c:v>360.17700000000002</c:v>
                </c:pt>
                <c:pt idx="542">
                  <c:v>361.17699999999996</c:v>
                </c:pt>
                <c:pt idx="543">
                  <c:v>362.17700000000002</c:v>
                </c:pt>
                <c:pt idx="544">
                  <c:v>363.17700000000002</c:v>
                </c:pt>
                <c:pt idx="545">
                  <c:v>364.17700000000002</c:v>
                </c:pt>
                <c:pt idx="546">
                  <c:v>365.17700000000002</c:v>
                </c:pt>
                <c:pt idx="547">
                  <c:v>366.17699999999996</c:v>
                </c:pt>
                <c:pt idx="548">
                  <c:v>367.17700000000002</c:v>
                </c:pt>
                <c:pt idx="549">
                  <c:v>368.17699999999996</c:v>
                </c:pt>
                <c:pt idx="550">
                  <c:v>369.17700000000002</c:v>
                </c:pt>
                <c:pt idx="551">
                  <c:v>370.17700000000002</c:v>
                </c:pt>
                <c:pt idx="552">
                  <c:v>371.17699999999996</c:v>
                </c:pt>
                <c:pt idx="553">
                  <c:v>372.17700000000002</c:v>
                </c:pt>
                <c:pt idx="554">
                  <c:v>373.17699999999996</c:v>
                </c:pt>
                <c:pt idx="555">
                  <c:v>374.17700000000002</c:v>
                </c:pt>
                <c:pt idx="556">
                  <c:v>375.17700000000002</c:v>
                </c:pt>
                <c:pt idx="557">
                  <c:v>376.17700000000002</c:v>
                </c:pt>
                <c:pt idx="558">
                  <c:v>377.17700000000002</c:v>
                </c:pt>
                <c:pt idx="559">
                  <c:v>378.17699999999996</c:v>
                </c:pt>
                <c:pt idx="560">
                  <c:v>379.17700000000002</c:v>
                </c:pt>
                <c:pt idx="561">
                  <c:v>380.17699999999996</c:v>
                </c:pt>
                <c:pt idx="562">
                  <c:v>381.17700000000002</c:v>
                </c:pt>
                <c:pt idx="563">
                  <c:v>382.17700000000002</c:v>
                </c:pt>
                <c:pt idx="564">
                  <c:v>383.17699999999996</c:v>
                </c:pt>
                <c:pt idx="565">
                  <c:v>384.17700000000002</c:v>
                </c:pt>
                <c:pt idx="566">
                  <c:v>385.17699999999996</c:v>
                </c:pt>
                <c:pt idx="567">
                  <c:v>386.17700000000002</c:v>
                </c:pt>
                <c:pt idx="568">
                  <c:v>387.17699999999996</c:v>
                </c:pt>
                <c:pt idx="569">
                  <c:v>388.17700000000002</c:v>
                </c:pt>
                <c:pt idx="570">
                  <c:v>389.17700000000002</c:v>
                </c:pt>
                <c:pt idx="571">
                  <c:v>390.17699999999996</c:v>
                </c:pt>
                <c:pt idx="572">
                  <c:v>391.17700000000002</c:v>
                </c:pt>
                <c:pt idx="573">
                  <c:v>392.17699999999996</c:v>
                </c:pt>
                <c:pt idx="574">
                  <c:v>393.17700000000002</c:v>
                </c:pt>
                <c:pt idx="575">
                  <c:v>394.17700000000002</c:v>
                </c:pt>
                <c:pt idx="576">
                  <c:v>395.17699999999996</c:v>
                </c:pt>
                <c:pt idx="577">
                  <c:v>396.17700000000002</c:v>
                </c:pt>
                <c:pt idx="578">
                  <c:v>397.17699999999996</c:v>
                </c:pt>
                <c:pt idx="579">
                  <c:v>398.17700000000002</c:v>
                </c:pt>
                <c:pt idx="580">
                  <c:v>399.17699999999996</c:v>
                </c:pt>
                <c:pt idx="581">
                  <c:v>400.17700000000002</c:v>
                </c:pt>
                <c:pt idx="582">
                  <c:v>401.17700000000002</c:v>
                </c:pt>
                <c:pt idx="583">
                  <c:v>402.17699999999996</c:v>
                </c:pt>
                <c:pt idx="584">
                  <c:v>403.17700000000002</c:v>
                </c:pt>
                <c:pt idx="585">
                  <c:v>404.17699999999996</c:v>
                </c:pt>
                <c:pt idx="586">
                  <c:v>405.17700000000002</c:v>
                </c:pt>
                <c:pt idx="587">
                  <c:v>406.17700000000002</c:v>
                </c:pt>
                <c:pt idx="588">
                  <c:v>407.17700000000002</c:v>
                </c:pt>
                <c:pt idx="589">
                  <c:v>408.17700000000002</c:v>
                </c:pt>
                <c:pt idx="590">
                  <c:v>409.17699999999996</c:v>
                </c:pt>
                <c:pt idx="591">
                  <c:v>410.17700000000002</c:v>
                </c:pt>
                <c:pt idx="592">
                  <c:v>411.17599999999999</c:v>
                </c:pt>
                <c:pt idx="593">
                  <c:v>412.17600000000004</c:v>
                </c:pt>
                <c:pt idx="594">
                  <c:v>413.17599999999999</c:v>
                </c:pt>
                <c:pt idx="595">
                  <c:v>414.17599999999999</c:v>
                </c:pt>
                <c:pt idx="596">
                  <c:v>415.17599999999999</c:v>
                </c:pt>
                <c:pt idx="597">
                  <c:v>416.17599999999999</c:v>
                </c:pt>
                <c:pt idx="598">
                  <c:v>417.17599999999999</c:v>
                </c:pt>
                <c:pt idx="599">
                  <c:v>418.17599999999999</c:v>
                </c:pt>
                <c:pt idx="600">
                  <c:v>419.17600000000004</c:v>
                </c:pt>
                <c:pt idx="601">
                  <c:v>420.17599999999999</c:v>
                </c:pt>
                <c:pt idx="602">
                  <c:v>421.17599999999999</c:v>
                </c:pt>
                <c:pt idx="603">
                  <c:v>422.17599999999999</c:v>
                </c:pt>
                <c:pt idx="604">
                  <c:v>423.17599999999999</c:v>
                </c:pt>
                <c:pt idx="605">
                  <c:v>424.17600000000004</c:v>
                </c:pt>
                <c:pt idx="606">
                  <c:v>425.17599999999999</c:v>
                </c:pt>
                <c:pt idx="607">
                  <c:v>426.17600000000004</c:v>
                </c:pt>
                <c:pt idx="608">
                  <c:v>427.17599999999999</c:v>
                </c:pt>
                <c:pt idx="609">
                  <c:v>428.17599999999999</c:v>
                </c:pt>
                <c:pt idx="610">
                  <c:v>429.17599999999999</c:v>
                </c:pt>
                <c:pt idx="611">
                  <c:v>430.17599999999999</c:v>
                </c:pt>
                <c:pt idx="612">
                  <c:v>431.17600000000004</c:v>
                </c:pt>
                <c:pt idx="613">
                  <c:v>432.17599999999999</c:v>
                </c:pt>
                <c:pt idx="614">
                  <c:v>433.17599999999999</c:v>
                </c:pt>
                <c:pt idx="615">
                  <c:v>434.17599999999999</c:v>
                </c:pt>
                <c:pt idx="616">
                  <c:v>435.17599999999999</c:v>
                </c:pt>
                <c:pt idx="617">
                  <c:v>436.17599999999999</c:v>
                </c:pt>
                <c:pt idx="618">
                  <c:v>437.17599999999999</c:v>
                </c:pt>
                <c:pt idx="619">
                  <c:v>438.17600000000004</c:v>
                </c:pt>
                <c:pt idx="620">
                  <c:v>439.17599999999999</c:v>
                </c:pt>
                <c:pt idx="621">
                  <c:v>440.17599999999999</c:v>
                </c:pt>
                <c:pt idx="622">
                  <c:v>441.17599999999999</c:v>
                </c:pt>
                <c:pt idx="623">
                  <c:v>442.17599999999999</c:v>
                </c:pt>
                <c:pt idx="624">
                  <c:v>443.17600000000004</c:v>
                </c:pt>
                <c:pt idx="625">
                  <c:v>444.17599999999999</c:v>
                </c:pt>
                <c:pt idx="626">
                  <c:v>445.17599999999999</c:v>
                </c:pt>
                <c:pt idx="627">
                  <c:v>446.17599999999999</c:v>
                </c:pt>
                <c:pt idx="628">
                  <c:v>447.17599999999999</c:v>
                </c:pt>
                <c:pt idx="629">
                  <c:v>448.17599999999999</c:v>
                </c:pt>
                <c:pt idx="630">
                  <c:v>449.17599999999999</c:v>
                </c:pt>
                <c:pt idx="631">
                  <c:v>450.17600000000004</c:v>
                </c:pt>
                <c:pt idx="632">
                  <c:v>451.17599999999999</c:v>
                </c:pt>
                <c:pt idx="633">
                  <c:v>452.17599999999999</c:v>
                </c:pt>
                <c:pt idx="634">
                  <c:v>453.17599999999999</c:v>
                </c:pt>
                <c:pt idx="635">
                  <c:v>454.17599999999999</c:v>
                </c:pt>
                <c:pt idx="636">
                  <c:v>455.17600000000004</c:v>
                </c:pt>
                <c:pt idx="637">
                  <c:v>456.17599999999999</c:v>
                </c:pt>
                <c:pt idx="638">
                  <c:v>457.17600000000004</c:v>
                </c:pt>
                <c:pt idx="639">
                  <c:v>458.17599999999999</c:v>
                </c:pt>
                <c:pt idx="640">
                  <c:v>459.17599999999999</c:v>
                </c:pt>
                <c:pt idx="641">
                  <c:v>460.17599999999999</c:v>
                </c:pt>
                <c:pt idx="642">
                  <c:v>461.17599999999999</c:v>
                </c:pt>
                <c:pt idx="643">
                  <c:v>462.17600000000004</c:v>
                </c:pt>
                <c:pt idx="644">
                  <c:v>463.17599999999999</c:v>
                </c:pt>
                <c:pt idx="645">
                  <c:v>464.17599999999999</c:v>
                </c:pt>
                <c:pt idx="646">
                  <c:v>465.17599999999999</c:v>
                </c:pt>
                <c:pt idx="647">
                  <c:v>466.17599999999999</c:v>
                </c:pt>
                <c:pt idx="648">
                  <c:v>467.17599999999999</c:v>
                </c:pt>
                <c:pt idx="649">
                  <c:v>468.17599999999999</c:v>
                </c:pt>
                <c:pt idx="650">
                  <c:v>469.17600000000004</c:v>
                </c:pt>
                <c:pt idx="651">
                  <c:v>470.17599999999999</c:v>
                </c:pt>
                <c:pt idx="652">
                  <c:v>471.17599999999999</c:v>
                </c:pt>
                <c:pt idx="653">
                  <c:v>472.17599999999999</c:v>
                </c:pt>
                <c:pt idx="654">
                  <c:v>473.17599999999999</c:v>
                </c:pt>
                <c:pt idx="655">
                  <c:v>474.17600000000004</c:v>
                </c:pt>
                <c:pt idx="656">
                  <c:v>475.17599999999999</c:v>
                </c:pt>
                <c:pt idx="657">
                  <c:v>476.17599999999999</c:v>
                </c:pt>
                <c:pt idx="658">
                  <c:v>477.17600000000004</c:v>
                </c:pt>
                <c:pt idx="659">
                  <c:v>478.17599999999999</c:v>
                </c:pt>
                <c:pt idx="660">
                  <c:v>479.17599999999999</c:v>
                </c:pt>
                <c:pt idx="661">
                  <c:v>480.17600000000004</c:v>
                </c:pt>
                <c:pt idx="662">
                  <c:v>481.17600000000004</c:v>
                </c:pt>
                <c:pt idx="663">
                  <c:v>482.17599999999999</c:v>
                </c:pt>
                <c:pt idx="664">
                  <c:v>483.17599999999993</c:v>
                </c:pt>
                <c:pt idx="665">
                  <c:v>484.17600000000004</c:v>
                </c:pt>
                <c:pt idx="666">
                  <c:v>485.17599999999999</c:v>
                </c:pt>
                <c:pt idx="667">
                  <c:v>486.17599999999999</c:v>
                </c:pt>
                <c:pt idx="668">
                  <c:v>487.17600000000004</c:v>
                </c:pt>
                <c:pt idx="669">
                  <c:v>488.17600000000004</c:v>
                </c:pt>
                <c:pt idx="670">
                  <c:v>489.17599999999999</c:v>
                </c:pt>
                <c:pt idx="671">
                  <c:v>490.17599999999993</c:v>
                </c:pt>
                <c:pt idx="672">
                  <c:v>491.17600000000004</c:v>
                </c:pt>
                <c:pt idx="673">
                  <c:v>492.17599999999999</c:v>
                </c:pt>
                <c:pt idx="674">
                  <c:v>493.17599999999999</c:v>
                </c:pt>
                <c:pt idx="675">
                  <c:v>494.17600000000004</c:v>
                </c:pt>
                <c:pt idx="676">
                  <c:v>495.17599999999999</c:v>
                </c:pt>
                <c:pt idx="677">
                  <c:v>496.17599999999999</c:v>
                </c:pt>
                <c:pt idx="678">
                  <c:v>497.17599999999993</c:v>
                </c:pt>
                <c:pt idx="679">
                  <c:v>498.17600000000004</c:v>
                </c:pt>
                <c:pt idx="680">
                  <c:v>499.17599999999999</c:v>
                </c:pt>
                <c:pt idx="681">
                  <c:v>500.17599999999999</c:v>
                </c:pt>
                <c:pt idx="682">
                  <c:v>501.17600000000004</c:v>
                </c:pt>
                <c:pt idx="683">
                  <c:v>502.17599999999999</c:v>
                </c:pt>
                <c:pt idx="684">
                  <c:v>503.17599999999999</c:v>
                </c:pt>
                <c:pt idx="685">
                  <c:v>504.17599999999993</c:v>
                </c:pt>
                <c:pt idx="686">
                  <c:v>505.17600000000004</c:v>
                </c:pt>
                <c:pt idx="687">
                  <c:v>506.17599999999999</c:v>
                </c:pt>
                <c:pt idx="688">
                  <c:v>507.17599999999999</c:v>
                </c:pt>
                <c:pt idx="689">
                  <c:v>508.17500000000001</c:v>
                </c:pt>
                <c:pt idx="690">
                  <c:v>509.17499999999995</c:v>
                </c:pt>
                <c:pt idx="691">
                  <c:v>510.17499999999995</c:v>
                </c:pt>
                <c:pt idx="692">
                  <c:v>511.17500000000001</c:v>
                </c:pt>
                <c:pt idx="693">
                  <c:v>512.17499999999995</c:v>
                </c:pt>
                <c:pt idx="694">
                  <c:v>513.17499999999995</c:v>
                </c:pt>
                <c:pt idx="695">
                  <c:v>514.17500000000007</c:v>
                </c:pt>
                <c:pt idx="696">
                  <c:v>515.17499999999995</c:v>
                </c:pt>
                <c:pt idx="697">
                  <c:v>516.17499999999995</c:v>
                </c:pt>
                <c:pt idx="698">
                  <c:v>517.17500000000007</c:v>
                </c:pt>
                <c:pt idx="699">
                  <c:v>518.17500000000007</c:v>
                </c:pt>
                <c:pt idx="700">
                  <c:v>519.17499999999995</c:v>
                </c:pt>
                <c:pt idx="701">
                  <c:v>520.17499999999995</c:v>
                </c:pt>
                <c:pt idx="702">
                  <c:v>521.17500000000007</c:v>
                </c:pt>
                <c:pt idx="703">
                  <c:v>522.17499999999995</c:v>
                </c:pt>
                <c:pt idx="704">
                  <c:v>523.17499999999995</c:v>
                </c:pt>
                <c:pt idx="705">
                  <c:v>524.17500000000007</c:v>
                </c:pt>
                <c:pt idx="706">
                  <c:v>525.17500000000007</c:v>
                </c:pt>
                <c:pt idx="707">
                  <c:v>526.17499999999995</c:v>
                </c:pt>
                <c:pt idx="708">
                  <c:v>527.17499999999995</c:v>
                </c:pt>
                <c:pt idx="709">
                  <c:v>528.17500000000007</c:v>
                </c:pt>
                <c:pt idx="710">
                  <c:v>529.17499999999995</c:v>
                </c:pt>
                <c:pt idx="711">
                  <c:v>530.17499999999995</c:v>
                </c:pt>
                <c:pt idx="712">
                  <c:v>531.17500000000007</c:v>
                </c:pt>
                <c:pt idx="713">
                  <c:v>532.17500000000007</c:v>
                </c:pt>
                <c:pt idx="714">
                  <c:v>533.17499999999995</c:v>
                </c:pt>
                <c:pt idx="715">
                  <c:v>534.17499999999995</c:v>
                </c:pt>
                <c:pt idx="716">
                  <c:v>535.17500000000007</c:v>
                </c:pt>
                <c:pt idx="717">
                  <c:v>536.17499999999995</c:v>
                </c:pt>
                <c:pt idx="718">
                  <c:v>537.17499999999995</c:v>
                </c:pt>
                <c:pt idx="719">
                  <c:v>538.17500000000007</c:v>
                </c:pt>
                <c:pt idx="720">
                  <c:v>539.17499999999995</c:v>
                </c:pt>
                <c:pt idx="721">
                  <c:v>540.17499999999995</c:v>
                </c:pt>
                <c:pt idx="722">
                  <c:v>541.17499999999995</c:v>
                </c:pt>
                <c:pt idx="723">
                  <c:v>542.17500000000007</c:v>
                </c:pt>
                <c:pt idx="724">
                  <c:v>543.17499999999995</c:v>
                </c:pt>
                <c:pt idx="725">
                  <c:v>544.17499999999995</c:v>
                </c:pt>
                <c:pt idx="726">
                  <c:v>545.17500000000007</c:v>
                </c:pt>
                <c:pt idx="727">
                  <c:v>546.17499999999995</c:v>
                </c:pt>
                <c:pt idx="728">
                  <c:v>547.17499999999995</c:v>
                </c:pt>
                <c:pt idx="729">
                  <c:v>548.17500000000007</c:v>
                </c:pt>
                <c:pt idx="730">
                  <c:v>549.17500000000007</c:v>
                </c:pt>
                <c:pt idx="731">
                  <c:v>550.17499999999995</c:v>
                </c:pt>
                <c:pt idx="732">
                  <c:v>551.17499999999995</c:v>
                </c:pt>
                <c:pt idx="733">
                  <c:v>552.17500000000007</c:v>
                </c:pt>
                <c:pt idx="734">
                  <c:v>553.17499999999995</c:v>
                </c:pt>
                <c:pt idx="735">
                  <c:v>554.17499999999995</c:v>
                </c:pt>
                <c:pt idx="736">
                  <c:v>555.17500000000007</c:v>
                </c:pt>
                <c:pt idx="737">
                  <c:v>556.17500000000007</c:v>
                </c:pt>
                <c:pt idx="738">
                  <c:v>557.17499999999995</c:v>
                </c:pt>
                <c:pt idx="739">
                  <c:v>558.17499999999995</c:v>
                </c:pt>
                <c:pt idx="740">
                  <c:v>559.17500000000007</c:v>
                </c:pt>
                <c:pt idx="741">
                  <c:v>560.17499999999995</c:v>
                </c:pt>
                <c:pt idx="742">
                  <c:v>561.17499999999995</c:v>
                </c:pt>
                <c:pt idx="743">
                  <c:v>562.17500000000007</c:v>
                </c:pt>
                <c:pt idx="744">
                  <c:v>563.17500000000007</c:v>
                </c:pt>
                <c:pt idx="745">
                  <c:v>564.17499999999995</c:v>
                </c:pt>
                <c:pt idx="746">
                  <c:v>565.17499999999995</c:v>
                </c:pt>
                <c:pt idx="747">
                  <c:v>566.17500000000007</c:v>
                </c:pt>
                <c:pt idx="748">
                  <c:v>567.17499999999995</c:v>
                </c:pt>
                <c:pt idx="749">
                  <c:v>568.17499999999995</c:v>
                </c:pt>
                <c:pt idx="750">
                  <c:v>569.17500000000007</c:v>
                </c:pt>
                <c:pt idx="751">
                  <c:v>570.17499999999995</c:v>
                </c:pt>
                <c:pt idx="752">
                  <c:v>571.17499999999995</c:v>
                </c:pt>
                <c:pt idx="753">
                  <c:v>572.17500000000007</c:v>
                </c:pt>
                <c:pt idx="754">
                  <c:v>573.17500000000007</c:v>
                </c:pt>
                <c:pt idx="755">
                  <c:v>574.17499999999995</c:v>
                </c:pt>
                <c:pt idx="756">
                  <c:v>575.17499999999995</c:v>
                </c:pt>
                <c:pt idx="757">
                  <c:v>576.17500000000007</c:v>
                </c:pt>
                <c:pt idx="758">
                  <c:v>577.17499999999995</c:v>
                </c:pt>
                <c:pt idx="759">
                  <c:v>578.17499999999995</c:v>
                </c:pt>
                <c:pt idx="760">
                  <c:v>579.17500000000007</c:v>
                </c:pt>
                <c:pt idx="761">
                  <c:v>580.17500000000007</c:v>
                </c:pt>
                <c:pt idx="762">
                  <c:v>581.17499999999995</c:v>
                </c:pt>
                <c:pt idx="763">
                  <c:v>582.17499999999995</c:v>
                </c:pt>
                <c:pt idx="764">
                  <c:v>583.17500000000007</c:v>
                </c:pt>
                <c:pt idx="765">
                  <c:v>584.17499999999995</c:v>
                </c:pt>
                <c:pt idx="766">
                  <c:v>585.17499999999995</c:v>
                </c:pt>
                <c:pt idx="767">
                  <c:v>586.17500000000007</c:v>
                </c:pt>
                <c:pt idx="768">
                  <c:v>587.17500000000007</c:v>
                </c:pt>
                <c:pt idx="769">
                  <c:v>588.17499999999995</c:v>
                </c:pt>
                <c:pt idx="770">
                  <c:v>589.17499999999995</c:v>
                </c:pt>
                <c:pt idx="771">
                  <c:v>590.17500000000007</c:v>
                </c:pt>
                <c:pt idx="772">
                  <c:v>591.17499999999995</c:v>
                </c:pt>
                <c:pt idx="773">
                  <c:v>592.17499999999995</c:v>
                </c:pt>
                <c:pt idx="774">
                  <c:v>593.17500000000007</c:v>
                </c:pt>
                <c:pt idx="775">
                  <c:v>594.17500000000007</c:v>
                </c:pt>
                <c:pt idx="776">
                  <c:v>595.17499999999995</c:v>
                </c:pt>
                <c:pt idx="777">
                  <c:v>596.17499999999995</c:v>
                </c:pt>
                <c:pt idx="778">
                  <c:v>597.17500000000007</c:v>
                </c:pt>
                <c:pt idx="779">
                  <c:v>598.17499999999995</c:v>
                </c:pt>
                <c:pt idx="780">
                  <c:v>599.17499999999995</c:v>
                </c:pt>
                <c:pt idx="781">
                  <c:v>600.17500000000007</c:v>
                </c:pt>
                <c:pt idx="782">
                  <c:v>601.17499999999995</c:v>
                </c:pt>
                <c:pt idx="783">
                  <c:v>602.17399999999998</c:v>
                </c:pt>
                <c:pt idx="784">
                  <c:v>603.17399999999998</c:v>
                </c:pt>
                <c:pt idx="785">
                  <c:v>604.17399999999998</c:v>
                </c:pt>
                <c:pt idx="786">
                  <c:v>605.17399999999998</c:v>
                </c:pt>
                <c:pt idx="787">
                  <c:v>606.17400000000009</c:v>
                </c:pt>
                <c:pt idx="788">
                  <c:v>607.17399999999998</c:v>
                </c:pt>
                <c:pt idx="789">
                  <c:v>608.17399999999998</c:v>
                </c:pt>
                <c:pt idx="790">
                  <c:v>609.17400000000009</c:v>
                </c:pt>
                <c:pt idx="791">
                  <c:v>610.17399999999998</c:v>
                </c:pt>
                <c:pt idx="792">
                  <c:v>611.17399999999998</c:v>
                </c:pt>
                <c:pt idx="793">
                  <c:v>612.17399999999998</c:v>
                </c:pt>
                <c:pt idx="794">
                  <c:v>613.17400000000009</c:v>
                </c:pt>
                <c:pt idx="795">
                  <c:v>614.17399999999998</c:v>
                </c:pt>
                <c:pt idx="796">
                  <c:v>615.17399999999998</c:v>
                </c:pt>
                <c:pt idx="797">
                  <c:v>616.17400000000009</c:v>
                </c:pt>
                <c:pt idx="798">
                  <c:v>617.17399999999998</c:v>
                </c:pt>
                <c:pt idx="799">
                  <c:v>618.17399999999998</c:v>
                </c:pt>
                <c:pt idx="800">
                  <c:v>619.17399999999998</c:v>
                </c:pt>
                <c:pt idx="801">
                  <c:v>620.17399999999998</c:v>
                </c:pt>
                <c:pt idx="802">
                  <c:v>621.17399999999998</c:v>
                </c:pt>
                <c:pt idx="803">
                  <c:v>622.17399999999998</c:v>
                </c:pt>
                <c:pt idx="804">
                  <c:v>623.17400000000009</c:v>
                </c:pt>
                <c:pt idx="805">
                  <c:v>624.17399999999998</c:v>
                </c:pt>
                <c:pt idx="806">
                  <c:v>625.17399999999998</c:v>
                </c:pt>
                <c:pt idx="807">
                  <c:v>626.17399999999998</c:v>
                </c:pt>
                <c:pt idx="808">
                  <c:v>627.17399999999998</c:v>
                </c:pt>
                <c:pt idx="809">
                  <c:v>628.17399999999998</c:v>
                </c:pt>
                <c:pt idx="810">
                  <c:v>629.17399999999998</c:v>
                </c:pt>
                <c:pt idx="811">
                  <c:v>630.17400000000009</c:v>
                </c:pt>
                <c:pt idx="812">
                  <c:v>631.17399999999998</c:v>
                </c:pt>
                <c:pt idx="813">
                  <c:v>632.17399999999998</c:v>
                </c:pt>
                <c:pt idx="814">
                  <c:v>633.17399999999998</c:v>
                </c:pt>
                <c:pt idx="815">
                  <c:v>634.17399999999998</c:v>
                </c:pt>
                <c:pt idx="816">
                  <c:v>635.17399999999998</c:v>
                </c:pt>
                <c:pt idx="817">
                  <c:v>636.17399999999998</c:v>
                </c:pt>
                <c:pt idx="818">
                  <c:v>637.17400000000009</c:v>
                </c:pt>
                <c:pt idx="819">
                  <c:v>638.17399999999998</c:v>
                </c:pt>
                <c:pt idx="820">
                  <c:v>639.17399999999998</c:v>
                </c:pt>
                <c:pt idx="821">
                  <c:v>640.17400000000009</c:v>
                </c:pt>
                <c:pt idx="822">
                  <c:v>641.17399999999998</c:v>
                </c:pt>
                <c:pt idx="823">
                  <c:v>642.17399999999998</c:v>
                </c:pt>
                <c:pt idx="824">
                  <c:v>643.17399999999998</c:v>
                </c:pt>
                <c:pt idx="825">
                  <c:v>644.17399999999998</c:v>
                </c:pt>
                <c:pt idx="826">
                  <c:v>645.17399999999998</c:v>
                </c:pt>
                <c:pt idx="827">
                  <c:v>646.17399999999998</c:v>
                </c:pt>
                <c:pt idx="828">
                  <c:v>647.17400000000009</c:v>
                </c:pt>
                <c:pt idx="829">
                  <c:v>648.17399999999998</c:v>
                </c:pt>
                <c:pt idx="830">
                  <c:v>649.17399999999998</c:v>
                </c:pt>
                <c:pt idx="831">
                  <c:v>650.17399999999998</c:v>
                </c:pt>
                <c:pt idx="832">
                  <c:v>651.17399999999998</c:v>
                </c:pt>
                <c:pt idx="833">
                  <c:v>652.17399999999998</c:v>
                </c:pt>
                <c:pt idx="834">
                  <c:v>653.17399999999998</c:v>
                </c:pt>
                <c:pt idx="835">
                  <c:v>654.17400000000009</c:v>
                </c:pt>
                <c:pt idx="836">
                  <c:v>655.17399999999998</c:v>
                </c:pt>
                <c:pt idx="837">
                  <c:v>656.17399999999998</c:v>
                </c:pt>
                <c:pt idx="838">
                  <c:v>657.17399999999998</c:v>
                </c:pt>
                <c:pt idx="839">
                  <c:v>658.17399999999998</c:v>
                </c:pt>
                <c:pt idx="840">
                  <c:v>659.17399999999998</c:v>
                </c:pt>
                <c:pt idx="841">
                  <c:v>660.17399999999998</c:v>
                </c:pt>
                <c:pt idx="842">
                  <c:v>661.17400000000009</c:v>
                </c:pt>
                <c:pt idx="843">
                  <c:v>662.17399999999998</c:v>
                </c:pt>
                <c:pt idx="844">
                  <c:v>663.17399999999998</c:v>
                </c:pt>
                <c:pt idx="845">
                  <c:v>664.17399999999998</c:v>
                </c:pt>
                <c:pt idx="846">
                  <c:v>665.17399999999998</c:v>
                </c:pt>
                <c:pt idx="847">
                  <c:v>666.17399999999998</c:v>
                </c:pt>
                <c:pt idx="848">
                  <c:v>667.17399999999998</c:v>
                </c:pt>
                <c:pt idx="849">
                  <c:v>668.17400000000009</c:v>
                </c:pt>
                <c:pt idx="850">
                  <c:v>669.17399999999998</c:v>
                </c:pt>
                <c:pt idx="851">
                  <c:v>670.17399999999998</c:v>
                </c:pt>
                <c:pt idx="852">
                  <c:v>671.17400000000009</c:v>
                </c:pt>
                <c:pt idx="853">
                  <c:v>672.17399999999998</c:v>
                </c:pt>
                <c:pt idx="854">
                  <c:v>673.17399999999998</c:v>
                </c:pt>
                <c:pt idx="855">
                  <c:v>674.17399999999998</c:v>
                </c:pt>
                <c:pt idx="856">
                  <c:v>675.17399999999998</c:v>
                </c:pt>
                <c:pt idx="857">
                  <c:v>676.17399999999998</c:v>
                </c:pt>
                <c:pt idx="858">
                  <c:v>677.17399999999998</c:v>
                </c:pt>
                <c:pt idx="859">
                  <c:v>678.17400000000009</c:v>
                </c:pt>
                <c:pt idx="860">
                  <c:v>679.17399999999998</c:v>
                </c:pt>
                <c:pt idx="861">
                  <c:v>680.17399999999998</c:v>
                </c:pt>
                <c:pt idx="862">
                  <c:v>681.17399999999998</c:v>
                </c:pt>
                <c:pt idx="863">
                  <c:v>682.17399999999998</c:v>
                </c:pt>
                <c:pt idx="864">
                  <c:v>683.17399999999998</c:v>
                </c:pt>
                <c:pt idx="865">
                  <c:v>684.17399999999998</c:v>
                </c:pt>
                <c:pt idx="866">
                  <c:v>685.17400000000009</c:v>
                </c:pt>
                <c:pt idx="867">
                  <c:v>686.17399999999998</c:v>
                </c:pt>
                <c:pt idx="868">
                  <c:v>687.17399999999998</c:v>
                </c:pt>
                <c:pt idx="869">
                  <c:v>688.17399999999998</c:v>
                </c:pt>
                <c:pt idx="870">
                  <c:v>689.17399999999998</c:v>
                </c:pt>
                <c:pt idx="871">
                  <c:v>690.17399999999998</c:v>
                </c:pt>
                <c:pt idx="872">
                  <c:v>691.17399999999998</c:v>
                </c:pt>
                <c:pt idx="873">
                  <c:v>692.17400000000009</c:v>
                </c:pt>
                <c:pt idx="874">
                  <c:v>693.17399999999998</c:v>
                </c:pt>
                <c:pt idx="875">
                  <c:v>694.17399999999998</c:v>
                </c:pt>
                <c:pt idx="876">
                  <c:v>695.17399999999998</c:v>
                </c:pt>
                <c:pt idx="877">
                  <c:v>696.17399999999998</c:v>
                </c:pt>
                <c:pt idx="878">
                  <c:v>697.173</c:v>
                </c:pt>
                <c:pt idx="879">
                  <c:v>698.173</c:v>
                </c:pt>
                <c:pt idx="880">
                  <c:v>699.173</c:v>
                </c:pt>
                <c:pt idx="881">
                  <c:v>700.173</c:v>
                </c:pt>
                <c:pt idx="882">
                  <c:v>701.173</c:v>
                </c:pt>
                <c:pt idx="883">
                  <c:v>702.173</c:v>
                </c:pt>
                <c:pt idx="884">
                  <c:v>703.173</c:v>
                </c:pt>
                <c:pt idx="885">
                  <c:v>704.173</c:v>
                </c:pt>
                <c:pt idx="886">
                  <c:v>705.173</c:v>
                </c:pt>
                <c:pt idx="887">
                  <c:v>706.173</c:v>
                </c:pt>
                <c:pt idx="888">
                  <c:v>707.173</c:v>
                </c:pt>
                <c:pt idx="889">
                  <c:v>708.173</c:v>
                </c:pt>
                <c:pt idx="890">
                  <c:v>709.173</c:v>
                </c:pt>
                <c:pt idx="891">
                  <c:v>710.173</c:v>
                </c:pt>
                <c:pt idx="892">
                  <c:v>711.173</c:v>
                </c:pt>
                <c:pt idx="893">
                  <c:v>712.173</c:v>
                </c:pt>
                <c:pt idx="894">
                  <c:v>713.173</c:v>
                </c:pt>
                <c:pt idx="895">
                  <c:v>714.173</c:v>
                </c:pt>
                <c:pt idx="896">
                  <c:v>715.173</c:v>
                </c:pt>
                <c:pt idx="897">
                  <c:v>716.173</c:v>
                </c:pt>
                <c:pt idx="898">
                  <c:v>717.173</c:v>
                </c:pt>
                <c:pt idx="899">
                  <c:v>718.173</c:v>
                </c:pt>
                <c:pt idx="900">
                  <c:v>719.173</c:v>
                </c:pt>
                <c:pt idx="901">
                  <c:v>720.173</c:v>
                </c:pt>
                <c:pt idx="902">
                  <c:v>721.173</c:v>
                </c:pt>
                <c:pt idx="903">
                  <c:v>722.173</c:v>
                </c:pt>
                <c:pt idx="904">
                  <c:v>723.173</c:v>
                </c:pt>
                <c:pt idx="905">
                  <c:v>724.173</c:v>
                </c:pt>
                <c:pt idx="906">
                  <c:v>725.173</c:v>
                </c:pt>
                <c:pt idx="907">
                  <c:v>726.173</c:v>
                </c:pt>
                <c:pt idx="908">
                  <c:v>727.173</c:v>
                </c:pt>
                <c:pt idx="909">
                  <c:v>728.173</c:v>
                </c:pt>
                <c:pt idx="910">
                  <c:v>729.173</c:v>
                </c:pt>
                <c:pt idx="911">
                  <c:v>730.173</c:v>
                </c:pt>
                <c:pt idx="912">
                  <c:v>731.173</c:v>
                </c:pt>
                <c:pt idx="913">
                  <c:v>732.173</c:v>
                </c:pt>
                <c:pt idx="914">
                  <c:v>733.173</c:v>
                </c:pt>
                <c:pt idx="915">
                  <c:v>734.173</c:v>
                </c:pt>
                <c:pt idx="916">
                  <c:v>735.173</c:v>
                </c:pt>
                <c:pt idx="917">
                  <c:v>736.173</c:v>
                </c:pt>
                <c:pt idx="918">
                  <c:v>737.173</c:v>
                </c:pt>
                <c:pt idx="919">
                  <c:v>738.173</c:v>
                </c:pt>
                <c:pt idx="920">
                  <c:v>739.173</c:v>
                </c:pt>
                <c:pt idx="921">
                  <c:v>740.173</c:v>
                </c:pt>
                <c:pt idx="922">
                  <c:v>741.173</c:v>
                </c:pt>
                <c:pt idx="923">
                  <c:v>742.173</c:v>
                </c:pt>
                <c:pt idx="924">
                  <c:v>743.173</c:v>
                </c:pt>
                <c:pt idx="925">
                  <c:v>744.173</c:v>
                </c:pt>
                <c:pt idx="926">
                  <c:v>745.173</c:v>
                </c:pt>
                <c:pt idx="927">
                  <c:v>746.173</c:v>
                </c:pt>
                <c:pt idx="928">
                  <c:v>747.173</c:v>
                </c:pt>
                <c:pt idx="929">
                  <c:v>748.173</c:v>
                </c:pt>
                <c:pt idx="930">
                  <c:v>749.173</c:v>
                </c:pt>
                <c:pt idx="931">
                  <c:v>750.173</c:v>
                </c:pt>
                <c:pt idx="932">
                  <c:v>751.173</c:v>
                </c:pt>
                <c:pt idx="933">
                  <c:v>752.173</c:v>
                </c:pt>
                <c:pt idx="934">
                  <c:v>753.173</c:v>
                </c:pt>
                <c:pt idx="935">
                  <c:v>754.173</c:v>
                </c:pt>
                <c:pt idx="936">
                  <c:v>755.173</c:v>
                </c:pt>
                <c:pt idx="937">
                  <c:v>756.173</c:v>
                </c:pt>
                <c:pt idx="938">
                  <c:v>757.173</c:v>
                </c:pt>
                <c:pt idx="939">
                  <c:v>758.173</c:v>
                </c:pt>
                <c:pt idx="940">
                  <c:v>759.173</c:v>
                </c:pt>
                <c:pt idx="941">
                  <c:v>760.173</c:v>
                </c:pt>
                <c:pt idx="942">
                  <c:v>761.173</c:v>
                </c:pt>
                <c:pt idx="943">
                  <c:v>762.173</c:v>
                </c:pt>
                <c:pt idx="944">
                  <c:v>763.173</c:v>
                </c:pt>
                <c:pt idx="945">
                  <c:v>764.173</c:v>
                </c:pt>
                <c:pt idx="946">
                  <c:v>765.173</c:v>
                </c:pt>
                <c:pt idx="947">
                  <c:v>766.173</c:v>
                </c:pt>
                <c:pt idx="948">
                  <c:v>767.173</c:v>
                </c:pt>
                <c:pt idx="949">
                  <c:v>768.173</c:v>
                </c:pt>
                <c:pt idx="950">
                  <c:v>769.173</c:v>
                </c:pt>
                <c:pt idx="951">
                  <c:v>770.173</c:v>
                </c:pt>
                <c:pt idx="952">
                  <c:v>771.173</c:v>
                </c:pt>
                <c:pt idx="953">
                  <c:v>772.173</c:v>
                </c:pt>
                <c:pt idx="954">
                  <c:v>773.173</c:v>
                </c:pt>
                <c:pt idx="955">
                  <c:v>774.173</c:v>
                </c:pt>
                <c:pt idx="956">
                  <c:v>775.173</c:v>
                </c:pt>
                <c:pt idx="957">
                  <c:v>776.173</c:v>
                </c:pt>
                <c:pt idx="958">
                  <c:v>777.173</c:v>
                </c:pt>
                <c:pt idx="959">
                  <c:v>778.173</c:v>
                </c:pt>
                <c:pt idx="960">
                  <c:v>779.173</c:v>
                </c:pt>
                <c:pt idx="961">
                  <c:v>780.173</c:v>
                </c:pt>
                <c:pt idx="962">
                  <c:v>781.173</c:v>
                </c:pt>
                <c:pt idx="963">
                  <c:v>782.173</c:v>
                </c:pt>
                <c:pt idx="964">
                  <c:v>783.173</c:v>
                </c:pt>
                <c:pt idx="965">
                  <c:v>784.173</c:v>
                </c:pt>
                <c:pt idx="966">
                  <c:v>785.173</c:v>
                </c:pt>
                <c:pt idx="967">
                  <c:v>786.173</c:v>
                </c:pt>
                <c:pt idx="968">
                  <c:v>787.173</c:v>
                </c:pt>
                <c:pt idx="969">
                  <c:v>788.173</c:v>
                </c:pt>
                <c:pt idx="970">
                  <c:v>789.173</c:v>
                </c:pt>
                <c:pt idx="971">
                  <c:v>790.173</c:v>
                </c:pt>
                <c:pt idx="972">
                  <c:v>791.173</c:v>
                </c:pt>
                <c:pt idx="973">
                  <c:v>792.17200000000003</c:v>
                </c:pt>
                <c:pt idx="974">
                  <c:v>793.17199999999991</c:v>
                </c:pt>
                <c:pt idx="975">
                  <c:v>794.17200000000003</c:v>
                </c:pt>
                <c:pt idx="976">
                  <c:v>795.17200000000003</c:v>
                </c:pt>
                <c:pt idx="977">
                  <c:v>796.17199999999991</c:v>
                </c:pt>
                <c:pt idx="978">
                  <c:v>797.17200000000003</c:v>
                </c:pt>
                <c:pt idx="979">
                  <c:v>798.17200000000003</c:v>
                </c:pt>
                <c:pt idx="980">
                  <c:v>799.17200000000003</c:v>
                </c:pt>
                <c:pt idx="981">
                  <c:v>800.17200000000003</c:v>
                </c:pt>
                <c:pt idx="982">
                  <c:v>801.17200000000003</c:v>
                </c:pt>
                <c:pt idx="983">
                  <c:v>802.17200000000003</c:v>
                </c:pt>
                <c:pt idx="984">
                  <c:v>803.17199999999991</c:v>
                </c:pt>
                <c:pt idx="985">
                  <c:v>804.17200000000003</c:v>
                </c:pt>
                <c:pt idx="986">
                  <c:v>805.17200000000003</c:v>
                </c:pt>
                <c:pt idx="987">
                  <c:v>806.17200000000003</c:v>
                </c:pt>
                <c:pt idx="988">
                  <c:v>807.17200000000003</c:v>
                </c:pt>
                <c:pt idx="989">
                  <c:v>808.17200000000003</c:v>
                </c:pt>
                <c:pt idx="990">
                  <c:v>809.17200000000003</c:v>
                </c:pt>
                <c:pt idx="991">
                  <c:v>810.17199999999991</c:v>
                </c:pt>
                <c:pt idx="992">
                  <c:v>811.17200000000003</c:v>
                </c:pt>
                <c:pt idx="993">
                  <c:v>812.17200000000003</c:v>
                </c:pt>
                <c:pt idx="994">
                  <c:v>813.17200000000003</c:v>
                </c:pt>
                <c:pt idx="995">
                  <c:v>814.17200000000003</c:v>
                </c:pt>
                <c:pt idx="996">
                  <c:v>815.17200000000003</c:v>
                </c:pt>
                <c:pt idx="997">
                  <c:v>816.17200000000003</c:v>
                </c:pt>
                <c:pt idx="998">
                  <c:v>817.17199999999991</c:v>
                </c:pt>
              </c:numCache>
            </c:numRef>
          </c:xVal>
          <c:yVal>
            <c:numRef>
              <c:f>'Voltage Wfms Data'!$K$5:$K$1003</c:f>
              <c:numCache>
                <c:formatCode>General</c:formatCode>
                <c:ptCount val="999"/>
                <c:pt idx="0">
                  <c:v>0.1146131</c:v>
                </c:pt>
                <c:pt idx="1">
                  <c:v>0.89272530000000005</c:v>
                </c:pt>
                <c:pt idx="2">
                  <c:v>0.23296</c:v>
                </c:pt>
                <c:pt idx="3">
                  <c:v>-1.284246</c:v>
                </c:pt>
                <c:pt idx="4">
                  <c:v>-0.75238700000000003</c:v>
                </c:pt>
                <c:pt idx="5">
                  <c:v>1.084165</c:v>
                </c:pt>
                <c:pt idx="6">
                  <c:v>1.356131</c:v>
                </c:pt>
                <c:pt idx="7">
                  <c:v>-0.1336715</c:v>
                </c:pt>
                <c:pt idx="8">
                  <c:v>-1.3630260000000001</c:v>
                </c:pt>
                <c:pt idx="9">
                  <c:v>-1.104619</c:v>
                </c:pt>
                <c:pt idx="10">
                  <c:v>-0.27947509999999998</c:v>
                </c:pt>
                <c:pt idx="11">
                  <c:v>-8.459088E-3</c:v>
                </c:pt>
                <c:pt idx="12">
                  <c:v>0.1172396</c:v>
                </c:pt>
                <c:pt idx="13">
                  <c:v>0.67897059999999998</c:v>
                </c:pt>
                <c:pt idx="14">
                  <c:v>0.76867870000000005</c:v>
                </c:pt>
                <c:pt idx="15">
                  <c:v>0.15751770000000001</c:v>
                </c:pt>
                <c:pt idx="16">
                  <c:v>0.23754890000000001</c:v>
                </c:pt>
                <c:pt idx="17">
                  <c:v>0.5364371</c:v>
                </c:pt>
                <c:pt idx="18">
                  <c:v>0.16155700000000001</c:v>
                </c:pt>
                <c:pt idx="19">
                  <c:v>0.30998930000000002</c:v>
                </c:pt>
                <c:pt idx="20">
                  <c:v>0.77372560000000001</c:v>
                </c:pt>
                <c:pt idx="21">
                  <c:v>0.55462990000000001</c:v>
                </c:pt>
                <c:pt idx="22">
                  <c:v>0.17352970000000001</c:v>
                </c:pt>
                <c:pt idx="23">
                  <c:v>-9.3774640000000006E-2</c:v>
                </c:pt>
                <c:pt idx="24">
                  <c:v>0.41644320000000001</c:v>
                </c:pt>
                <c:pt idx="25">
                  <c:v>1.5078769999999999</c:v>
                </c:pt>
                <c:pt idx="26">
                  <c:v>0.73276940000000002</c:v>
                </c:pt>
                <c:pt idx="27">
                  <c:v>-1.2639389999999999</c:v>
                </c:pt>
                <c:pt idx="28">
                  <c:v>-0.94884559999999996</c:v>
                </c:pt>
                <c:pt idx="29">
                  <c:v>1.165089</c:v>
                </c:pt>
                <c:pt idx="30">
                  <c:v>1.6225480000000001</c:v>
                </c:pt>
                <c:pt idx="31">
                  <c:v>0.16604930000000001</c:v>
                </c:pt>
                <c:pt idx="32">
                  <c:v>-0.56951169999999995</c:v>
                </c:pt>
                <c:pt idx="33">
                  <c:v>0.14477899999999999</c:v>
                </c:pt>
                <c:pt idx="34">
                  <c:v>0.2141681</c:v>
                </c:pt>
                <c:pt idx="35">
                  <c:v>-1.1030519999999999</c:v>
                </c:pt>
                <c:pt idx="36">
                  <c:v>-1.4715910000000001</c:v>
                </c:pt>
                <c:pt idx="37">
                  <c:v>-0.23188919999999999</c:v>
                </c:pt>
                <c:pt idx="38">
                  <c:v>1.0736900000000001E-2</c:v>
                </c:pt>
                <c:pt idx="39">
                  <c:v>-0.79659449999999998</c:v>
                </c:pt>
                <c:pt idx="40">
                  <c:v>-0.3163125</c:v>
                </c:pt>
                <c:pt idx="41">
                  <c:v>0.4454611</c:v>
                </c:pt>
                <c:pt idx="42">
                  <c:v>-0.86719889999999999</c:v>
                </c:pt>
                <c:pt idx="43">
                  <c:v>-3.027196</c:v>
                </c:pt>
                <c:pt idx="44">
                  <c:v>-2.8132139999999999</c:v>
                </c:pt>
                <c:pt idx="45">
                  <c:v>-0.57713179999999997</c:v>
                </c:pt>
                <c:pt idx="46">
                  <c:v>0.1100954</c:v>
                </c:pt>
                <c:pt idx="47">
                  <c:v>-0.80831649999999999</c:v>
                </c:pt>
                <c:pt idx="48">
                  <c:v>-0.68183819999999995</c:v>
                </c:pt>
                <c:pt idx="49">
                  <c:v>0.2149549</c:v>
                </c:pt>
                <c:pt idx="50">
                  <c:v>0.84855519999999995</c:v>
                </c:pt>
                <c:pt idx="51">
                  <c:v>1.0889549999999999</c:v>
                </c:pt>
                <c:pt idx="52">
                  <c:v>0.57902830000000005</c:v>
                </c:pt>
                <c:pt idx="53">
                  <c:v>0.35999379999999997</c:v>
                </c:pt>
                <c:pt idx="54">
                  <c:v>0.39767930000000001</c:v>
                </c:pt>
                <c:pt idx="55">
                  <c:v>-0.70411990000000002</c:v>
                </c:pt>
                <c:pt idx="56">
                  <c:v>-1.1857040000000001</c:v>
                </c:pt>
                <c:pt idx="57">
                  <c:v>0.11020489999999999</c:v>
                </c:pt>
                <c:pt idx="58">
                  <c:v>0.60291479999999997</c:v>
                </c:pt>
                <c:pt idx="59">
                  <c:v>5.7704210000000004E-3</c:v>
                </c:pt>
                <c:pt idx="60">
                  <c:v>0.21918750000000001</c:v>
                </c:pt>
                <c:pt idx="61">
                  <c:v>0.50599159999999999</c:v>
                </c:pt>
                <c:pt idx="62">
                  <c:v>-7.8902089999999994E-2</c:v>
                </c:pt>
                <c:pt idx="63">
                  <c:v>-0.32429910000000001</c:v>
                </c:pt>
                <c:pt idx="64">
                  <c:v>0.1640218</c:v>
                </c:pt>
                <c:pt idx="65">
                  <c:v>0.18945310000000001</c:v>
                </c:pt>
                <c:pt idx="66">
                  <c:v>0.4039123</c:v>
                </c:pt>
                <c:pt idx="67">
                  <c:v>1.681729</c:v>
                </c:pt>
                <c:pt idx="68">
                  <c:v>2.3131539999999999</c:v>
                </c:pt>
                <c:pt idx="69">
                  <c:v>1.355972</c:v>
                </c:pt>
                <c:pt idx="70">
                  <c:v>-0.32028689999999999</c:v>
                </c:pt>
                <c:pt idx="71">
                  <c:v>-1.090608</c:v>
                </c:pt>
                <c:pt idx="72">
                  <c:v>0.1695556</c:v>
                </c:pt>
                <c:pt idx="73">
                  <c:v>1.547625</c:v>
                </c:pt>
                <c:pt idx="74">
                  <c:v>1.3207340000000001</c:v>
                </c:pt>
                <c:pt idx="75">
                  <c:v>1.2215940000000001</c:v>
                </c:pt>
                <c:pt idx="76">
                  <c:v>1.350814</c:v>
                </c:pt>
                <c:pt idx="77">
                  <c:v>0.11623029999999999</c:v>
                </c:pt>
                <c:pt idx="78">
                  <c:v>-0.80101770000000005</c:v>
                </c:pt>
                <c:pt idx="79">
                  <c:v>-0.33341490000000001</c:v>
                </c:pt>
                <c:pt idx="80">
                  <c:v>-0.20839949999999999</c:v>
                </c:pt>
                <c:pt idx="81">
                  <c:v>-0.80397649999999998</c:v>
                </c:pt>
                <c:pt idx="82">
                  <c:v>-1.219408</c:v>
                </c:pt>
                <c:pt idx="83">
                  <c:v>-1.148145</c:v>
                </c:pt>
                <c:pt idx="84">
                  <c:v>-0.65907090000000002</c:v>
                </c:pt>
                <c:pt idx="85">
                  <c:v>-0.72852019999999995</c:v>
                </c:pt>
                <c:pt idx="86">
                  <c:v>-1.670895</c:v>
                </c:pt>
                <c:pt idx="87">
                  <c:v>-1.5186280000000001</c:v>
                </c:pt>
                <c:pt idx="88">
                  <c:v>-0.71438469999999998</c:v>
                </c:pt>
                <c:pt idx="89">
                  <c:v>-0.82028460000000003</c:v>
                </c:pt>
                <c:pt idx="90">
                  <c:v>-0.1645701</c:v>
                </c:pt>
                <c:pt idx="91">
                  <c:v>0.77219190000000004</c:v>
                </c:pt>
                <c:pt idx="92">
                  <c:v>-0.12742590000000001</c:v>
                </c:pt>
                <c:pt idx="93">
                  <c:v>-1.341253</c:v>
                </c:pt>
                <c:pt idx="94">
                  <c:v>-1.172444</c:v>
                </c:pt>
                <c:pt idx="95">
                  <c:v>-0.36468909999999999</c:v>
                </c:pt>
                <c:pt idx="96">
                  <c:v>-6.3481369999999995E-2</c:v>
                </c:pt>
                <c:pt idx="97">
                  <c:v>-0.34446470000000001</c:v>
                </c:pt>
                <c:pt idx="98">
                  <c:v>-0.60573330000000003</c:v>
                </c:pt>
                <c:pt idx="99">
                  <c:v>-0.58155820000000003</c:v>
                </c:pt>
                <c:pt idx="100">
                  <c:v>-0.1314447</c:v>
                </c:pt>
                <c:pt idx="101">
                  <c:v>0.42785790000000001</c:v>
                </c:pt>
                <c:pt idx="102">
                  <c:v>0.45156780000000002</c:v>
                </c:pt>
                <c:pt idx="103">
                  <c:v>0.19230839999999999</c:v>
                </c:pt>
                <c:pt idx="104">
                  <c:v>0.2904928</c:v>
                </c:pt>
                <c:pt idx="105">
                  <c:v>0.67601960000000005</c:v>
                </c:pt>
                <c:pt idx="106">
                  <c:v>0.96480999999999995</c:v>
                </c:pt>
                <c:pt idx="107">
                  <c:v>0.93121830000000005</c:v>
                </c:pt>
                <c:pt idx="108">
                  <c:v>0.47778350000000003</c:v>
                </c:pt>
                <c:pt idx="109">
                  <c:v>0.3461419</c:v>
                </c:pt>
                <c:pt idx="110">
                  <c:v>1.0333939999999999</c:v>
                </c:pt>
                <c:pt idx="111">
                  <c:v>1.4372529999999999</c:v>
                </c:pt>
                <c:pt idx="112">
                  <c:v>1.360163</c:v>
                </c:pt>
                <c:pt idx="113">
                  <c:v>1.5282089999999999</c:v>
                </c:pt>
                <c:pt idx="114">
                  <c:v>1.1441969999999999</c:v>
                </c:pt>
                <c:pt idx="115">
                  <c:v>-0.43561709999999998</c:v>
                </c:pt>
                <c:pt idx="116">
                  <c:v>-1.6147199999999999</c:v>
                </c:pt>
                <c:pt idx="117">
                  <c:v>-1.183967</c:v>
                </c:pt>
                <c:pt idx="118">
                  <c:v>-0.36370340000000001</c:v>
                </c:pt>
                <c:pt idx="119">
                  <c:v>0.13409579999999999</c:v>
                </c:pt>
                <c:pt idx="120">
                  <c:v>0.46845520000000002</c:v>
                </c:pt>
                <c:pt idx="121">
                  <c:v>0.31081740000000002</c:v>
                </c:pt>
                <c:pt idx="122">
                  <c:v>0.1678597</c:v>
                </c:pt>
                <c:pt idx="123">
                  <c:v>0.69613650000000005</c:v>
                </c:pt>
                <c:pt idx="124">
                  <c:v>0.47332200000000002</c:v>
                </c:pt>
                <c:pt idx="125">
                  <c:v>-0.98239750000000003</c:v>
                </c:pt>
                <c:pt idx="126">
                  <c:v>-1.3695189999999999</c:v>
                </c:pt>
                <c:pt idx="127">
                  <c:v>-0.87198690000000001</c:v>
                </c:pt>
                <c:pt idx="128">
                  <c:v>-0.97009089999999998</c:v>
                </c:pt>
                <c:pt idx="129">
                  <c:v>-1.270996</c:v>
                </c:pt>
                <c:pt idx="130">
                  <c:v>-1.700121</c:v>
                </c:pt>
                <c:pt idx="131">
                  <c:v>-1.58233</c:v>
                </c:pt>
                <c:pt idx="132">
                  <c:v>-0.49886170000000002</c:v>
                </c:pt>
                <c:pt idx="133">
                  <c:v>-0.23007150000000001</c:v>
                </c:pt>
                <c:pt idx="134">
                  <c:v>-0.95478739999999995</c:v>
                </c:pt>
                <c:pt idx="135">
                  <c:v>-0.4519126</c:v>
                </c:pt>
                <c:pt idx="136">
                  <c:v>0.73917339999999998</c:v>
                </c:pt>
                <c:pt idx="137">
                  <c:v>0.66873179999999999</c:v>
                </c:pt>
                <c:pt idx="138">
                  <c:v>0.30315189999999997</c:v>
                </c:pt>
                <c:pt idx="139">
                  <c:v>0.18511359999999999</c:v>
                </c:pt>
                <c:pt idx="140">
                  <c:v>-0.53571380000000002</c:v>
                </c:pt>
                <c:pt idx="141">
                  <c:v>-1.276772</c:v>
                </c:pt>
                <c:pt idx="142">
                  <c:v>-1.471697</c:v>
                </c:pt>
                <c:pt idx="143">
                  <c:v>-1.2286239999999999</c:v>
                </c:pt>
                <c:pt idx="144">
                  <c:v>-0.6783074</c:v>
                </c:pt>
                <c:pt idx="145">
                  <c:v>-0.44576789999999999</c:v>
                </c:pt>
                <c:pt idx="146">
                  <c:v>-0.4633215</c:v>
                </c:pt>
                <c:pt idx="147">
                  <c:v>-0.41074310000000003</c:v>
                </c:pt>
                <c:pt idx="148">
                  <c:v>-0.35110989999999997</c:v>
                </c:pt>
                <c:pt idx="149">
                  <c:v>0.61650059999999995</c:v>
                </c:pt>
                <c:pt idx="150">
                  <c:v>2.239077</c:v>
                </c:pt>
                <c:pt idx="151">
                  <c:v>2.614487</c:v>
                </c:pt>
                <c:pt idx="152">
                  <c:v>1.6350769999999999</c:v>
                </c:pt>
                <c:pt idx="153">
                  <c:v>0.96921219999999997</c:v>
                </c:pt>
                <c:pt idx="154">
                  <c:v>0.67630140000000005</c:v>
                </c:pt>
                <c:pt idx="155">
                  <c:v>-0.47458909999999999</c:v>
                </c:pt>
                <c:pt idx="156">
                  <c:v>-1.01169</c:v>
                </c:pt>
                <c:pt idx="157">
                  <c:v>0.6416115</c:v>
                </c:pt>
                <c:pt idx="158">
                  <c:v>2.3049750000000002</c:v>
                </c:pt>
                <c:pt idx="159">
                  <c:v>2.4709750000000001</c:v>
                </c:pt>
                <c:pt idx="160">
                  <c:v>2.0318809999999998</c:v>
                </c:pt>
                <c:pt idx="161">
                  <c:v>0.95018230000000004</c:v>
                </c:pt>
                <c:pt idx="162">
                  <c:v>-0.89931439999999996</c:v>
                </c:pt>
                <c:pt idx="163">
                  <c:v>-2.1452559999999998</c:v>
                </c:pt>
                <c:pt idx="164">
                  <c:v>-2.0339130000000001</c:v>
                </c:pt>
                <c:pt idx="165">
                  <c:v>-1.0881529999999999</c:v>
                </c:pt>
                <c:pt idx="166">
                  <c:v>0.19000500000000001</c:v>
                </c:pt>
                <c:pt idx="167">
                  <c:v>0.79560410000000004</c:v>
                </c:pt>
                <c:pt idx="168">
                  <c:v>0.41488180000000002</c:v>
                </c:pt>
                <c:pt idx="169">
                  <c:v>0.33043230000000001</c:v>
                </c:pt>
                <c:pt idx="170">
                  <c:v>0.29147709999999999</c:v>
                </c:pt>
                <c:pt idx="171">
                  <c:v>-0.6822068</c:v>
                </c:pt>
                <c:pt idx="172">
                  <c:v>-0.83883870000000005</c:v>
                </c:pt>
                <c:pt idx="173">
                  <c:v>0.65612550000000003</c:v>
                </c:pt>
                <c:pt idx="174">
                  <c:v>1.3409869999999999</c:v>
                </c:pt>
                <c:pt idx="175">
                  <c:v>0.8597648</c:v>
                </c:pt>
                <c:pt idx="176">
                  <c:v>1.8004070000000001</c:v>
                </c:pt>
                <c:pt idx="177">
                  <c:v>4.8333919999999999</c:v>
                </c:pt>
                <c:pt idx="178">
                  <c:v>7.7152320000000003</c:v>
                </c:pt>
                <c:pt idx="179">
                  <c:v>10.293939999999999</c:v>
                </c:pt>
                <c:pt idx="180">
                  <c:v>13.63369</c:v>
                </c:pt>
                <c:pt idx="181">
                  <c:v>15.39386</c:v>
                </c:pt>
                <c:pt idx="182">
                  <c:v>14.932219999999999</c:v>
                </c:pt>
                <c:pt idx="183">
                  <c:v>13.06513</c:v>
                </c:pt>
                <c:pt idx="184">
                  <c:v>10.30104</c:v>
                </c:pt>
                <c:pt idx="185">
                  <c:v>8.6471370000000007</c:v>
                </c:pt>
                <c:pt idx="186">
                  <c:v>6.3418850000000004</c:v>
                </c:pt>
                <c:pt idx="187">
                  <c:v>2.2754509999999999</c:v>
                </c:pt>
                <c:pt idx="188">
                  <c:v>9.9232440000000005E-2</c:v>
                </c:pt>
                <c:pt idx="189">
                  <c:v>0.55317799999999995</c:v>
                </c:pt>
                <c:pt idx="190">
                  <c:v>1.2005079999999999</c:v>
                </c:pt>
                <c:pt idx="191">
                  <c:v>0.99625810000000004</c:v>
                </c:pt>
                <c:pt idx="192">
                  <c:v>1.343647</c:v>
                </c:pt>
                <c:pt idx="193">
                  <c:v>2.7115209999999998</c:v>
                </c:pt>
                <c:pt idx="194">
                  <c:v>2.8907250000000002</c:v>
                </c:pt>
                <c:pt idx="195">
                  <c:v>1.3869290000000001</c:v>
                </c:pt>
                <c:pt idx="196">
                  <c:v>0.26301780000000002</c:v>
                </c:pt>
                <c:pt idx="197">
                  <c:v>0.58170060000000001</c:v>
                </c:pt>
                <c:pt idx="198">
                  <c:v>0.75596640000000004</c:v>
                </c:pt>
                <c:pt idx="199">
                  <c:v>-0.33459670000000002</c:v>
                </c:pt>
                <c:pt idx="200">
                  <c:v>-0.7575018</c:v>
                </c:pt>
                <c:pt idx="201">
                  <c:v>0.47789019999999999</c:v>
                </c:pt>
                <c:pt idx="202">
                  <c:v>1.399813</c:v>
                </c:pt>
                <c:pt idx="203">
                  <c:v>1.198785</c:v>
                </c:pt>
                <c:pt idx="204">
                  <c:v>1.0484439999999999</c:v>
                </c:pt>
                <c:pt idx="205">
                  <c:v>0.75541429999999998</c:v>
                </c:pt>
                <c:pt idx="206">
                  <c:v>0.12659219999999999</c:v>
                </c:pt>
                <c:pt idx="207">
                  <c:v>0.20276179999999999</c:v>
                </c:pt>
                <c:pt idx="208">
                  <c:v>0.22704779999999999</c:v>
                </c:pt>
                <c:pt idx="209">
                  <c:v>0.27909669999999998</c:v>
                </c:pt>
                <c:pt idx="210">
                  <c:v>2.075898</c:v>
                </c:pt>
                <c:pt idx="211">
                  <c:v>3.7018450000000001</c:v>
                </c:pt>
                <c:pt idx="212">
                  <c:v>2.6096620000000001</c:v>
                </c:pt>
                <c:pt idx="213">
                  <c:v>1.0288919999999999</c:v>
                </c:pt>
                <c:pt idx="214">
                  <c:v>1.354692</c:v>
                </c:pt>
                <c:pt idx="215">
                  <c:v>1.827189</c:v>
                </c:pt>
                <c:pt idx="216">
                  <c:v>1.882957</c:v>
                </c:pt>
                <c:pt idx="217">
                  <c:v>2.9110770000000001</c:v>
                </c:pt>
                <c:pt idx="218">
                  <c:v>3.3153060000000001</c:v>
                </c:pt>
                <c:pt idx="219">
                  <c:v>1.9811080000000001</c:v>
                </c:pt>
                <c:pt idx="220">
                  <c:v>1.048057</c:v>
                </c:pt>
                <c:pt idx="221">
                  <c:v>1.368495</c:v>
                </c:pt>
                <c:pt idx="222">
                  <c:v>1.2485729999999999</c:v>
                </c:pt>
                <c:pt idx="223">
                  <c:v>0.33440389999999998</c:v>
                </c:pt>
                <c:pt idx="224">
                  <c:v>0.38284220000000002</c:v>
                </c:pt>
                <c:pt idx="225">
                  <c:v>0.97136710000000004</c:v>
                </c:pt>
                <c:pt idx="226">
                  <c:v>0.46384300000000001</c:v>
                </c:pt>
                <c:pt idx="227">
                  <c:v>0.4557889</c:v>
                </c:pt>
                <c:pt idx="228">
                  <c:v>1.4896339999999999</c:v>
                </c:pt>
                <c:pt idx="229">
                  <c:v>1.614636</c:v>
                </c:pt>
                <c:pt idx="230">
                  <c:v>1.1073539999999999</c:v>
                </c:pt>
                <c:pt idx="231">
                  <c:v>0.59978399999999998</c:v>
                </c:pt>
                <c:pt idx="232">
                  <c:v>-0.20325799999999999</c:v>
                </c:pt>
                <c:pt idx="233">
                  <c:v>-0.1110628</c:v>
                </c:pt>
                <c:pt idx="234">
                  <c:v>1.3306960000000001</c:v>
                </c:pt>
                <c:pt idx="235">
                  <c:v>1.860876</c:v>
                </c:pt>
                <c:pt idx="236">
                  <c:v>1.056983</c:v>
                </c:pt>
                <c:pt idx="237">
                  <c:v>0.41821199999999997</c:v>
                </c:pt>
                <c:pt idx="238">
                  <c:v>0.31027759999999999</c:v>
                </c:pt>
                <c:pt idx="239">
                  <c:v>0.85165259999999998</c:v>
                </c:pt>
                <c:pt idx="240">
                  <c:v>1.088123</c:v>
                </c:pt>
                <c:pt idx="241">
                  <c:v>0.73511769999999999</c:v>
                </c:pt>
                <c:pt idx="242">
                  <c:v>1.0025710000000001</c:v>
                </c:pt>
                <c:pt idx="243">
                  <c:v>1.9338059999999999</c:v>
                </c:pt>
                <c:pt idx="244">
                  <c:v>2.4703590000000002</c:v>
                </c:pt>
                <c:pt idx="245">
                  <c:v>1.804378</c:v>
                </c:pt>
                <c:pt idx="246">
                  <c:v>0.85102120000000003</c:v>
                </c:pt>
                <c:pt idx="247">
                  <c:v>0.27540439999999999</c:v>
                </c:pt>
                <c:pt idx="248">
                  <c:v>-0.54368179999999999</c:v>
                </c:pt>
                <c:pt idx="249">
                  <c:v>-0.68043759999999998</c:v>
                </c:pt>
                <c:pt idx="250">
                  <c:v>0.62425949999999997</c:v>
                </c:pt>
                <c:pt idx="251">
                  <c:v>2.078649</c:v>
                </c:pt>
                <c:pt idx="252">
                  <c:v>2.6167790000000002</c:v>
                </c:pt>
                <c:pt idx="253">
                  <c:v>2.3007309999999999</c:v>
                </c:pt>
                <c:pt idx="254">
                  <c:v>1.881969</c:v>
                </c:pt>
                <c:pt idx="255">
                  <c:v>1.4590959999999999</c:v>
                </c:pt>
                <c:pt idx="256">
                  <c:v>0.72909639999999998</c:v>
                </c:pt>
                <c:pt idx="257">
                  <c:v>0.68719359999999996</c:v>
                </c:pt>
                <c:pt idx="258">
                  <c:v>1.4520360000000001</c:v>
                </c:pt>
                <c:pt idx="259">
                  <c:v>1.7968729999999999</c:v>
                </c:pt>
                <c:pt idx="260">
                  <c:v>2.1000329999999998</c:v>
                </c:pt>
                <c:pt idx="261">
                  <c:v>2.9474870000000002</c:v>
                </c:pt>
                <c:pt idx="262">
                  <c:v>2.9076919999999999</c:v>
                </c:pt>
                <c:pt idx="263">
                  <c:v>1.170874</c:v>
                </c:pt>
                <c:pt idx="264">
                  <c:v>-0.1522087</c:v>
                </c:pt>
                <c:pt idx="265">
                  <c:v>0.80520860000000005</c:v>
                </c:pt>
                <c:pt idx="266">
                  <c:v>2.2731240000000001</c:v>
                </c:pt>
                <c:pt idx="267">
                  <c:v>2.4307310000000002</c:v>
                </c:pt>
                <c:pt idx="268">
                  <c:v>1.7095629999999999</c:v>
                </c:pt>
                <c:pt idx="269">
                  <c:v>0.11806759999999999</c:v>
                </c:pt>
                <c:pt idx="270">
                  <c:v>-0.72486810000000002</c:v>
                </c:pt>
                <c:pt idx="271">
                  <c:v>0.50850580000000001</c:v>
                </c:pt>
                <c:pt idx="272">
                  <c:v>1.490297</c:v>
                </c:pt>
                <c:pt idx="273">
                  <c:v>1.902911</c:v>
                </c:pt>
                <c:pt idx="274">
                  <c:v>2.5861730000000001</c:v>
                </c:pt>
                <c:pt idx="275">
                  <c:v>2.307582</c:v>
                </c:pt>
                <c:pt idx="276">
                  <c:v>1.1773819999999999</c:v>
                </c:pt>
                <c:pt idx="277">
                  <c:v>0.33079449999999999</c:v>
                </c:pt>
                <c:pt idx="278">
                  <c:v>-7.1845129999999993E-2</c:v>
                </c:pt>
                <c:pt idx="279">
                  <c:v>6.7583019999999994E-2</c:v>
                </c:pt>
                <c:pt idx="280">
                  <c:v>0.78945520000000002</c:v>
                </c:pt>
                <c:pt idx="281">
                  <c:v>0.71555060000000004</c:v>
                </c:pt>
                <c:pt idx="282">
                  <c:v>-0.40278789999999998</c:v>
                </c:pt>
                <c:pt idx="283">
                  <c:v>-0.3440279</c:v>
                </c:pt>
                <c:pt idx="284">
                  <c:v>0.53233529999999996</c:v>
                </c:pt>
                <c:pt idx="285">
                  <c:v>0.65087839999999997</c:v>
                </c:pt>
                <c:pt idx="286">
                  <c:v>1.061437</c:v>
                </c:pt>
                <c:pt idx="287">
                  <c:v>1.456359</c:v>
                </c:pt>
                <c:pt idx="288">
                  <c:v>0.92463810000000002</c:v>
                </c:pt>
                <c:pt idx="289">
                  <c:v>0.1181026</c:v>
                </c:pt>
                <c:pt idx="290">
                  <c:v>-0.33913579999999999</c:v>
                </c:pt>
                <c:pt idx="291">
                  <c:v>0.1428586</c:v>
                </c:pt>
                <c:pt idx="292">
                  <c:v>0.26389760000000001</c:v>
                </c:pt>
                <c:pt idx="293">
                  <c:v>-0.44890229999999998</c:v>
                </c:pt>
                <c:pt idx="294">
                  <c:v>0.11658350000000001</c:v>
                </c:pt>
                <c:pt idx="295">
                  <c:v>1.350179</c:v>
                </c:pt>
                <c:pt idx="296">
                  <c:v>1.6794880000000001</c:v>
                </c:pt>
                <c:pt idx="297">
                  <c:v>1.816765</c:v>
                </c:pt>
                <c:pt idx="298">
                  <c:v>1.194834</c:v>
                </c:pt>
                <c:pt idx="299">
                  <c:v>-0.39545039999999998</c:v>
                </c:pt>
                <c:pt idx="300">
                  <c:v>-0.81520879999999996</c:v>
                </c:pt>
                <c:pt idx="301">
                  <c:v>-0.31962879999999999</c:v>
                </c:pt>
                <c:pt idx="302">
                  <c:v>-0.12946170000000001</c:v>
                </c:pt>
                <c:pt idx="303">
                  <c:v>9.1796180000000005E-2</c:v>
                </c:pt>
                <c:pt idx="304">
                  <c:v>0.37837140000000002</c:v>
                </c:pt>
                <c:pt idx="305">
                  <c:v>0.68813299999999999</c:v>
                </c:pt>
                <c:pt idx="306">
                  <c:v>0.50779470000000004</c:v>
                </c:pt>
                <c:pt idx="307">
                  <c:v>0.1768025</c:v>
                </c:pt>
                <c:pt idx="308">
                  <c:v>0.85593790000000003</c:v>
                </c:pt>
                <c:pt idx="309">
                  <c:v>1.4140029999999999</c:v>
                </c:pt>
                <c:pt idx="310">
                  <c:v>0.73996910000000005</c:v>
                </c:pt>
                <c:pt idx="311">
                  <c:v>0.32578689999999999</c:v>
                </c:pt>
                <c:pt idx="312">
                  <c:v>1.1267940000000001</c:v>
                </c:pt>
                <c:pt idx="313">
                  <c:v>1.456528</c:v>
                </c:pt>
                <c:pt idx="314">
                  <c:v>0.2276156</c:v>
                </c:pt>
                <c:pt idx="315">
                  <c:v>-0.73444469999999995</c:v>
                </c:pt>
                <c:pt idx="316">
                  <c:v>9.7149780000000005E-2</c:v>
                </c:pt>
                <c:pt idx="317">
                  <c:v>1.6135200000000001</c:v>
                </c:pt>
                <c:pt idx="318">
                  <c:v>2.2114750000000001</c:v>
                </c:pt>
                <c:pt idx="319">
                  <c:v>1.4644839999999999</c:v>
                </c:pt>
                <c:pt idx="320">
                  <c:v>0.21076980000000001</c:v>
                </c:pt>
                <c:pt idx="321">
                  <c:v>1.515159E-2</c:v>
                </c:pt>
                <c:pt idx="322">
                  <c:v>0.74246330000000005</c:v>
                </c:pt>
                <c:pt idx="323">
                  <c:v>0.86162720000000004</c:v>
                </c:pt>
                <c:pt idx="324">
                  <c:v>0.65837950000000001</c:v>
                </c:pt>
                <c:pt idx="325">
                  <c:v>0.87482470000000001</c:v>
                </c:pt>
                <c:pt idx="326">
                  <c:v>1.0569660000000001</c:v>
                </c:pt>
                <c:pt idx="327">
                  <c:v>1.4782690000000001</c:v>
                </c:pt>
                <c:pt idx="328">
                  <c:v>1.610876</c:v>
                </c:pt>
                <c:pt idx="329">
                  <c:v>0.61923289999999998</c:v>
                </c:pt>
                <c:pt idx="330">
                  <c:v>0.78801670000000001</c:v>
                </c:pt>
                <c:pt idx="331">
                  <c:v>2.6202030000000001</c:v>
                </c:pt>
                <c:pt idx="332">
                  <c:v>3.5460820000000002</c:v>
                </c:pt>
                <c:pt idx="333">
                  <c:v>3.5786720000000001</c:v>
                </c:pt>
                <c:pt idx="334">
                  <c:v>3.0639799999999999</c:v>
                </c:pt>
                <c:pt idx="335">
                  <c:v>1.2641770000000001</c:v>
                </c:pt>
                <c:pt idx="336">
                  <c:v>-0.2388699</c:v>
                </c:pt>
                <c:pt idx="337">
                  <c:v>0.14100550000000001</c:v>
                </c:pt>
                <c:pt idx="338">
                  <c:v>1.2512589999999999</c:v>
                </c:pt>
                <c:pt idx="339">
                  <c:v>1.770743</c:v>
                </c:pt>
                <c:pt idx="340">
                  <c:v>1.625229</c:v>
                </c:pt>
                <c:pt idx="341">
                  <c:v>0.9152458</c:v>
                </c:pt>
                <c:pt idx="342">
                  <c:v>-0.2328046</c:v>
                </c:pt>
                <c:pt idx="343">
                  <c:v>-1.1532210000000001</c:v>
                </c:pt>
                <c:pt idx="344">
                  <c:v>-0.99592049999999999</c:v>
                </c:pt>
                <c:pt idx="345">
                  <c:v>0.24332019999999999</c:v>
                </c:pt>
                <c:pt idx="346">
                  <c:v>1.5485390000000001</c:v>
                </c:pt>
                <c:pt idx="347">
                  <c:v>0.96012960000000003</c:v>
                </c:pt>
                <c:pt idx="348">
                  <c:v>-0.83664499999999997</c:v>
                </c:pt>
                <c:pt idx="349">
                  <c:v>-0.3716159</c:v>
                </c:pt>
                <c:pt idx="350">
                  <c:v>0.80256510000000003</c:v>
                </c:pt>
                <c:pt idx="351">
                  <c:v>-0.25109290000000001</c:v>
                </c:pt>
                <c:pt idx="352">
                  <c:v>-0.81011319999999998</c:v>
                </c:pt>
                <c:pt idx="353">
                  <c:v>0.70430420000000005</c:v>
                </c:pt>
                <c:pt idx="354">
                  <c:v>1.583099</c:v>
                </c:pt>
                <c:pt idx="355">
                  <c:v>0.76071080000000002</c:v>
                </c:pt>
                <c:pt idx="356">
                  <c:v>0.4373937</c:v>
                </c:pt>
                <c:pt idx="357">
                  <c:v>1.4295100000000001</c:v>
                </c:pt>
                <c:pt idx="358">
                  <c:v>1.585996</c:v>
                </c:pt>
                <c:pt idx="359">
                  <c:v>0.47366829999999999</c:v>
                </c:pt>
                <c:pt idx="360">
                  <c:v>-5.1822430000000003E-2</c:v>
                </c:pt>
                <c:pt idx="361">
                  <c:v>0.24704580000000001</c:v>
                </c:pt>
                <c:pt idx="362">
                  <c:v>0.2536601</c:v>
                </c:pt>
                <c:pt idx="363">
                  <c:v>6.2232299999999997E-2</c:v>
                </c:pt>
                <c:pt idx="364">
                  <c:v>0.40842689999999998</c:v>
                </c:pt>
                <c:pt idx="365">
                  <c:v>1.0823389999999999</c:v>
                </c:pt>
                <c:pt idx="366">
                  <c:v>1.631642</c:v>
                </c:pt>
                <c:pt idx="367">
                  <c:v>1.3674280000000001</c:v>
                </c:pt>
                <c:pt idx="368">
                  <c:v>0.52007380000000003</c:v>
                </c:pt>
                <c:pt idx="369">
                  <c:v>0.30337540000000002</c:v>
                </c:pt>
                <c:pt idx="370">
                  <c:v>-5.868309E-2</c:v>
                </c:pt>
                <c:pt idx="371">
                  <c:v>-0.59478229999999999</c:v>
                </c:pt>
                <c:pt idx="372">
                  <c:v>0.2478834</c:v>
                </c:pt>
                <c:pt idx="373">
                  <c:v>1.281879</c:v>
                </c:pt>
                <c:pt idx="374">
                  <c:v>1.206893</c:v>
                </c:pt>
                <c:pt idx="375">
                  <c:v>1.4258310000000001</c:v>
                </c:pt>
                <c:pt idx="376">
                  <c:v>2.425637</c:v>
                </c:pt>
                <c:pt idx="377">
                  <c:v>2.8303240000000001</c:v>
                </c:pt>
                <c:pt idx="378">
                  <c:v>1.675786</c:v>
                </c:pt>
                <c:pt idx="379">
                  <c:v>-0.18002080000000001</c:v>
                </c:pt>
                <c:pt idx="380">
                  <c:v>-0.60351860000000002</c:v>
                </c:pt>
                <c:pt idx="381">
                  <c:v>0.24306800000000001</c:v>
                </c:pt>
                <c:pt idx="382">
                  <c:v>7.0078039999999994E-2</c:v>
                </c:pt>
                <c:pt idx="383">
                  <c:v>-1.0171159999999999</c:v>
                </c:pt>
                <c:pt idx="384">
                  <c:v>-1.0386599999999999</c:v>
                </c:pt>
                <c:pt idx="385">
                  <c:v>0.1036604</c:v>
                </c:pt>
                <c:pt idx="386">
                  <c:v>0.48846050000000002</c:v>
                </c:pt>
                <c:pt idx="387">
                  <c:v>-0.45239620000000003</c:v>
                </c:pt>
                <c:pt idx="388">
                  <c:v>-0.48080220000000001</c:v>
                </c:pt>
                <c:pt idx="389">
                  <c:v>0.72379210000000005</c:v>
                </c:pt>
                <c:pt idx="390">
                  <c:v>0.64025849999999995</c:v>
                </c:pt>
                <c:pt idx="391">
                  <c:v>-1.8119960000000001E-2</c:v>
                </c:pt>
                <c:pt idx="392">
                  <c:v>0.7673141</c:v>
                </c:pt>
                <c:pt idx="393">
                  <c:v>1.349424</c:v>
                </c:pt>
                <c:pt idx="394">
                  <c:v>0.52237520000000004</c:v>
                </c:pt>
                <c:pt idx="395">
                  <c:v>9.9772700000000006E-2</c:v>
                </c:pt>
                <c:pt idx="396">
                  <c:v>0.68887659999999995</c:v>
                </c:pt>
                <c:pt idx="397">
                  <c:v>0.61607429999999996</c:v>
                </c:pt>
                <c:pt idx="398">
                  <c:v>-5.8015690000000002E-2</c:v>
                </c:pt>
                <c:pt idx="399">
                  <c:v>-0.31706879999999998</c:v>
                </c:pt>
                <c:pt idx="400">
                  <c:v>-0.53492430000000002</c:v>
                </c:pt>
                <c:pt idx="401">
                  <c:v>-8.9104909999999996E-2</c:v>
                </c:pt>
                <c:pt idx="402">
                  <c:v>0.81421299999999996</c:v>
                </c:pt>
                <c:pt idx="403">
                  <c:v>-2.662229E-2</c:v>
                </c:pt>
                <c:pt idx="404">
                  <c:v>-1.634998</c:v>
                </c:pt>
                <c:pt idx="405">
                  <c:v>-1.069771</c:v>
                </c:pt>
                <c:pt idx="406">
                  <c:v>0.41812690000000002</c:v>
                </c:pt>
                <c:pt idx="407">
                  <c:v>0.32782600000000001</c:v>
                </c:pt>
                <c:pt idx="408">
                  <c:v>-0.42504629999999999</c:v>
                </c:pt>
                <c:pt idx="409">
                  <c:v>-0.14791270000000001</c:v>
                </c:pt>
                <c:pt idx="410">
                  <c:v>1.037399</c:v>
                </c:pt>
                <c:pt idx="411">
                  <c:v>1.673197</c:v>
                </c:pt>
                <c:pt idx="412">
                  <c:v>1.5829009999999999</c:v>
                </c:pt>
                <c:pt idx="413">
                  <c:v>1.193935</c:v>
                </c:pt>
                <c:pt idx="414">
                  <c:v>-0.1019567</c:v>
                </c:pt>
                <c:pt idx="415">
                  <c:v>-1.127969</c:v>
                </c:pt>
                <c:pt idx="416">
                  <c:v>-0.63377260000000002</c:v>
                </c:pt>
                <c:pt idx="417">
                  <c:v>-0.24090790000000001</c:v>
                </c:pt>
                <c:pt idx="418">
                  <c:v>-0.39942230000000001</c:v>
                </c:pt>
                <c:pt idx="419">
                  <c:v>0.18001890000000001</c:v>
                </c:pt>
                <c:pt idx="420">
                  <c:v>0.53935449999999996</c:v>
                </c:pt>
                <c:pt idx="421">
                  <c:v>-0.28406490000000001</c:v>
                </c:pt>
                <c:pt idx="422">
                  <c:v>-1.1694450000000001</c:v>
                </c:pt>
                <c:pt idx="423">
                  <c:v>-1.250319</c:v>
                </c:pt>
                <c:pt idx="424">
                  <c:v>-0.3127239</c:v>
                </c:pt>
                <c:pt idx="425">
                  <c:v>0.8936984</c:v>
                </c:pt>
                <c:pt idx="426">
                  <c:v>1.048754</c:v>
                </c:pt>
                <c:pt idx="427">
                  <c:v>0.50212789999999996</c:v>
                </c:pt>
                <c:pt idx="428">
                  <c:v>0.43041689999999999</c:v>
                </c:pt>
                <c:pt idx="429">
                  <c:v>0.57318740000000001</c:v>
                </c:pt>
                <c:pt idx="430">
                  <c:v>0.11476649999999999</c:v>
                </c:pt>
                <c:pt idx="431">
                  <c:v>-0.79722919999999997</c:v>
                </c:pt>
                <c:pt idx="432">
                  <c:v>-1.318622</c:v>
                </c:pt>
                <c:pt idx="433">
                  <c:v>-0.90802430000000001</c:v>
                </c:pt>
                <c:pt idx="434">
                  <c:v>-0.1119308</c:v>
                </c:pt>
                <c:pt idx="435">
                  <c:v>0.65034599999999998</c:v>
                </c:pt>
                <c:pt idx="436">
                  <c:v>1.048656</c:v>
                </c:pt>
                <c:pt idx="437">
                  <c:v>0.2484867</c:v>
                </c:pt>
                <c:pt idx="438">
                  <c:v>-0.56003910000000001</c:v>
                </c:pt>
                <c:pt idx="439">
                  <c:v>-0.13456770000000001</c:v>
                </c:pt>
                <c:pt idx="440">
                  <c:v>-0.131329</c:v>
                </c:pt>
                <c:pt idx="441">
                  <c:v>-1.238486</c:v>
                </c:pt>
                <c:pt idx="442">
                  <c:v>-1.875197</c:v>
                </c:pt>
                <c:pt idx="443">
                  <c:v>-1.2099489999999999</c:v>
                </c:pt>
                <c:pt idx="444">
                  <c:v>-0.15884699999999999</c:v>
                </c:pt>
                <c:pt idx="445">
                  <c:v>0.16109380000000001</c:v>
                </c:pt>
                <c:pt idx="446">
                  <c:v>0.51212100000000005</c:v>
                </c:pt>
                <c:pt idx="447">
                  <c:v>0.89983990000000003</c:v>
                </c:pt>
                <c:pt idx="448">
                  <c:v>9.1356290000000007E-2</c:v>
                </c:pt>
                <c:pt idx="449">
                  <c:v>-0.63758820000000005</c:v>
                </c:pt>
                <c:pt idx="450">
                  <c:v>-0.57499389999999995</c:v>
                </c:pt>
                <c:pt idx="451">
                  <c:v>-0.78069849999999996</c:v>
                </c:pt>
                <c:pt idx="452">
                  <c:v>-0.62292550000000002</c:v>
                </c:pt>
                <c:pt idx="453">
                  <c:v>0.1385286</c:v>
                </c:pt>
                <c:pt idx="454">
                  <c:v>0.41411979999999998</c:v>
                </c:pt>
                <c:pt idx="455">
                  <c:v>0.75393279999999996</c:v>
                </c:pt>
                <c:pt idx="456">
                  <c:v>0.95903490000000002</c:v>
                </c:pt>
                <c:pt idx="457">
                  <c:v>-0.23812130000000001</c:v>
                </c:pt>
                <c:pt idx="458">
                  <c:v>-0.40654050000000003</c:v>
                </c:pt>
                <c:pt idx="459">
                  <c:v>1.598179</c:v>
                </c:pt>
                <c:pt idx="460">
                  <c:v>1.8267580000000001</c:v>
                </c:pt>
                <c:pt idx="461">
                  <c:v>-0.52055589999999996</c:v>
                </c:pt>
                <c:pt idx="462">
                  <c:v>-1.528591</c:v>
                </c:pt>
                <c:pt idx="463">
                  <c:v>0.21368719999999999</c:v>
                </c:pt>
                <c:pt idx="464">
                  <c:v>1.621051</c:v>
                </c:pt>
                <c:pt idx="465">
                  <c:v>0.58800850000000005</c:v>
                </c:pt>
                <c:pt idx="466">
                  <c:v>-0.61576949999999997</c:v>
                </c:pt>
                <c:pt idx="467">
                  <c:v>-0.40645209999999998</c:v>
                </c:pt>
                <c:pt idx="468">
                  <c:v>0.62347770000000002</c:v>
                </c:pt>
                <c:pt idx="469">
                  <c:v>1.195929</c:v>
                </c:pt>
                <c:pt idx="470">
                  <c:v>-0.74470700000000001</c:v>
                </c:pt>
                <c:pt idx="471">
                  <c:v>-2.8901319999999999</c:v>
                </c:pt>
                <c:pt idx="472">
                  <c:v>-1.514581</c:v>
                </c:pt>
                <c:pt idx="473">
                  <c:v>1.2993209999999999</c:v>
                </c:pt>
                <c:pt idx="474">
                  <c:v>2.3432050000000002</c:v>
                </c:pt>
                <c:pt idx="475">
                  <c:v>1.3078270000000001</c:v>
                </c:pt>
                <c:pt idx="476">
                  <c:v>-6.4823500000000006E-2</c:v>
                </c:pt>
                <c:pt idx="477">
                  <c:v>0.2081064</c:v>
                </c:pt>
                <c:pt idx="478">
                  <c:v>1.0503929999999999</c:v>
                </c:pt>
                <c:pt idx="479">
                  <c:v>1.278489</c:v>
                </c:pt>
                <c:pt idx="480">
                  <c:v>1.3241700000000001</c:v>
                </c:pt>
                <c:pt idx="481">
                  <c:v>0.1413838</c:v>
                </c:pt>
                <c:pt idx="482">
                  <c:v>-1.246443</c:v>
                </c:pt>
                <c:pt idx="483">
                  <c:v>-0.63455450000000002</c:v>
                </c:pt>
                <c:pt idx="484">
                  <c:v>0.41294900000000001</c:v>
                </c:pt>
                <c:pt idx="485">
                  <c:v>0.33757310000000001</c:v>
                </c:pt>
                <c:pt idx="486">
                  <c:v>-0.51679949999999997</c:v>
                </c:pt>
                <c:pt idx="487">
                  <c:v>-1.168453</c:v>
                </c:pt>
                <c:pt idx="488">
                  <c:v>-0.52018980000000004</c:v>
                </c:pt>
                <c:pt idx="489">
                  <c:v>0.59021349999999995</c:v>
                </c:pt>
                <c:pt idx="490">
                  <c:v>0.82049640000000001</c:v>
                </c:pt>
                <c:pt idx="491">
                  <c:v>0.47321999999999997</c:v>
                </c:pt>
                <c:pt idx="492">
                  <c:v>0.39877059999999998</c:v>
                </c:pt>
                <c:pt idx="493">
                  <c:v>0.77628949999999997</c:v>
                </c:pt>
                <c:pt idx="494">
                  <c:v>1.12537</c:v>
                </c:pt>
                <c:pt idx="495">
                  <c:v>1.0618829999999999</c:v>
                </c:pt>
                <c:pt idx="496">
                  <c:v>0.35981190000000002</c:v>
                </c:pt>
                <c:pt idx="497">
                  <c:v>-0.74796059999999998</c:v>
                </c:pt>
                <c:pt idx="498">
                  <c:v>-0.79034760000000004</c:v>
                </c:pt>
                <c:pt idx="499">
                  <c:v>0.51699609999999996</c:v>
                </c:pt>
                <c:pt idx="500">
                  <c:v>0.94788119999999998</c:v>
                </c:pt>
                <c:pt idx="501">
                  <c:v>0.247198</c:v>
                </c:pt>
                <c:pt idx="502">
                  <c:v>0.41046179999999999</c:v>
                </c:pt>
                <c:pt idx="503">
                  <c:v>1.2871950000000001</c:v>
                </c:pt>
                <c:pt idx="504">
                  <c:v>1.148347</c:v>
                </c:pt>
                <c:pt idx="505">
                  <c:v>0.29590509999999998</c:v>
                </c:pt>
                <c:pt idx="506">
                  <c:v>6.5476759999999995E-2</c:v>
                </c:pt>
                <c:pt idx="507">
                  <c:v>-0.31839990000000001</c:v>
                </c:pt>
                <c:pt idx="508">
                  <c:v>-0.92368799999999995</c:v>
                </c:pt>
                <c:pt idx="509">
                  <c:v>-1.1123050000000001</c:v>
                </c:pt>
                <c:pt idx="510">
                  <c:v>-1.7536369999999999</c:v>
                </c:pt>
                <c:pt idx="511">
                  <c:v>-2.2409279999999998</c:v>
                </c:pt>
                <c:pt idx="512">
                  <c:v>-1.700966</c:v>
                </c:pt>
                <c:pt idx="513">
                  <c:v>-1.202018</c:v>
                </c:pt>
                <c:pt idx="514">
                  <c:v>-1.406666</c:v>
                </c:pt>
                <c:pt idx="515">
                  <c:v>-1.254548</c:v>
                </c:pt>
                <c:pt idx="516">
                  <c:v>0.18057809999999999</c:v>
                </c:pt>
                <c:pt idx="517">
                  <c:v>1.4416230000000001</c:v>
                </c:pt>
                <c:pt idx="518">
                  <c:v>0.73223850000000001</c:v>
                </c:pt>
                <c:pt idx="519">
                  <c:v>-0.40098089999999997</c:v>
                </c:pt>
                <c:pt idx="520">
                  <c:v>0.10919130000000001</c:v>
                </c:pt>
                <c:pt idx="521">
                  <c:v>0.96479190000000004</c:v>
                </c:pt>
                <c:pt idx="522">
                  <c:v>0.39238299999999998</c:v>
                </c:pt>
                <c:pt idx="523">
                  <c:v>-1.0718110000000001</c:v>
                </c:pt>
                <c:pt idx="524">
                  <c:v>-1.4855879999999999</c:v>
                </c:pt>
                <c:pt idx="525">
                  <c:v>-6.133218E-2</c:v>
                </c:pt>
                <c:pt idx="526">
                  <c:v>1.514259</c:v>
                </c:pt>
                <c:pt idx="527">
                  <c:v>1.7486520000000001</c:v>
                </c:pt>
                <c:pt idx="528">
                  <c:v>0.86648840000000005</c:v>
                </c:pt>
                <c:pt idx="529">
                  <c:v>-0.42523070000000002</c:v>
                </c:pt>
                <c:pt idx="530">
                  <c:v>-1.3595680000000001</c:v>
                </c:pt>
                <c:pt idx="531">
                  <c:v>-1.590535</c:v>
                </c:pt>
                <c:pt idx="532">
                  <c:v>-1.1795310000000001</c:v>
                </c:pt>
                <c:pt idx="533">
                  <c:v>-8.0618999999999996E-2</c:v>
                </c:pt>
                <c:pt idx="534">
                  <c:v>1.0341769999999999</c:v>
                </c:pt>
                <c:pt idx="535">
                  <c:v>0.74939900000000004</c:v>
                </c:pt>
                <c:pt idx="536">
                  <c:v>-0.56162000000000001</c:v>
                </c:pt>
                <c:pt idx="537">
                  <c:v>-0.58087829999999996</c:v>
                </c:pt>
                <c:pt idx="538">
                  <c:v>0.38749620000000001</c:v>
                </c:pt>
                <c:pt idx="539">
                  <c:v>0.37868950000000001</c:v>
                </c:pt>
                <c:pt idx="540">
                  <c:v>0.19671040000000001</c:v>
                </c:pt>
                <c:pt idx="541">
                  <c:v>8.8485510000000003E-2</c:v>
                </c:pt>
                <c:pt idx="542">
                  <c:v>-0.98648939999999996</c:v>
                </c:pt>
                <c:pt idx="543">
                  <c:v>-1.601558</c:v>
                </c:pt>
                <c:pt idx="544">
                  <c:v>-0.84142620000000001</c:v>
                </c:pt>
                <c:pt idx="545">
                  <c:v>-0.26948119999999998</c:v>
                </c:pt>
                <c:pt idx="546">
                  <c:v>-6.7732650000000005E-2</c:v>
                </c:pt>
                <c:pt idx="547">
                  <c:v>1.017487</c:v>
                </c:pt>
                <c:pt idx="548">
                  <c:v>1.8167340000000001</c:v>
                </c:pt>
                <c:pt idx="549">
                  <c:v>0.59126520000000005</c:v>
                </c:pt>
                <c:pt idx="550">
                  <c:v>-1.095626</c:v>
                </c:pt>
                <c:pt idx="551">
                  <c:v>-1.4350849999999999</c:v>
                </c:pt>
                <c:pt idx="552">
                  <c:v>-1.045882</c:v>
                </c:pt>
                <c:pt idx="553">
                  <c:v>-1.2323679999999999</c:v>
                </c:pt>
                <c:pt idx="554">
                  <c:v>-1.9913130000000001</c:v>
                </c:pt>
                <c:pt idx="555">
                  <c:v>-1.6210500000000001</c:v>
                </c:pt>
                <c:pt idx="556">
                  <c:v>-6.0522720000000002E-2</c:v>
                </c:pt>
                <c:pt idx="557">
                  <c:v>0.56690669999999999</c:v>
                </c:pt>
                <c:pt idx="558">
                  <c:v>-2.7004469999999999E-2</c:v>
                </c:pt>
                <c:pt idx="559">
                  <c:v>-0.41669410000000001</c:v>
                </c:pt>
                <c:pt idx="560">
                  <c:v>-0.4656901</c:v>
                </c:pt>
                <c:pt idx="561">
                  <c:v>-0.74886079999999999</c:v>
                </c:pt>
                <c:pt idx="562">
                  <c:v>-0.78506860000000001</c:v>
                </c:pt>
                <c:pt idx="563">
                  <c:v>-0.25656440000000003</c:v>
                </c:pt>
                <c:pt idx="564">
                  <c:v>0.57786179999999998</c:v>
                </c:pt>
                <c:pt idx="565">
                  <c:v>1.3746830000000001</c:v>
                </c:pt>
                <c:pt idx="566">
                  <c:v>1.456188</c:v>
                </c:pt>
                <c:pt idx="567">
                  <c:v>1.199578</c:v>
                </c:pt>
                <c:pt idx="568">
                  <c:v>1.5259529999999999</c:v>
                </c:pt>
                <c:pt idx="569">
                  <c:v>2.1592120000000001</c:v>
                </c:pt>
                <c:pt idx="570">
                  <c:v>1.916015</c:v>
                </c:pt>
                <c:pt idx="571">
                  <c:v>0.14465549999999999</c:v>
                </c:pt>
                <c:pt idx="572">
                  <c:v>-0.83373589999999997</c:v>
                </c:pt>
                <c:pt idx="573">
                  <c:v>0.15951270000000001</c:v>
                </c:pt>
                <c:pt idx="574">
                  <c:v>-0.26943210000000001</c:v>
                </c:pt>
                <c:pt idx="575">
                  <c:v>-1.699487</c:v>
                </c:pt>
                <c:pt idx="576">
                  <c:v>-0.65667180000000003</c:v>
                </c:pt>
                <c:pt idx="577">
                  <c:v>1.1031219999999999</c:v>
                </c:pt>
                <c:pt idx="578">
                  <c:v>1.0343249999999999</c:v>
                </c:pt>
                <c:pt idx="579">
                  <c:v>0.14963199999999999</c:v>
                </c:pt>
                <c:pt idx="580">
                  <c:v>-0.23231170000000001</c:v>
                </c:pt>
                <c:pt idx="581">
                  <c:v>-0.37241160000000001</c:v>
                </c:pt>
                <c:pt idx="582">
                  <c:v>-0.1243908</c:v>
                </c:pt>
                <c:pt idx="583">
                  <c:v>1.030287</c:v>
                </c:pt>
                <c:pt idx="584">
                  <c:v>1.6163069999999999</c:v>
                </c:pt>
                <c:pt idx="585">
                  <c:v>1.09592</c:v>
                </c:pt>
                <c:pt idx="586">
                  <c:v>0.91858879999999998</c:v>
                </c:pt>
                <c:pt idx="587">
                  <c:v>0.62385749999999995</c:v>
                </c:pt>
                <c:pt idx="588">
                  <c:v>-0.335787</c:v>
                </c:pt>
                <c:pt idx="589">
                  <c:v>-0.58949949999999995</c:v>
                </c:pt>
                <c:pt idx="590">
                  <c:v>-0.33362979999999998</c:v>
                </c:pt>
                <c:pt idx="591">
                  <c:v>-0.43465680000000001</c:v>
                </c:pt>
                <c:pt idx="592">
                  <c:v>-0.34812280000000001</c:v>
                </c:pt>
                <c:pt idx="593">
                  <c:v>-4.931493E-2</c:v>
                </c:pt>
                <c:pt idx="594">
                  <c:v>0.59620930000000005</c:v>
                </c:pt>
                <c:pt idx="595">
                  <c:v>1.2660020000000001</c:v>
                </c:pt>
                <c:pt idx="596">
                  <c:v>0.68990010000000002</c:v>
                </c:pt>
                <c:pt idx="597">
                  <c:v>-6.3479679999999997E-2</c:v>
                </c:pt>
                <c:pt idx="598">
                  <c:v>6.3870880000000005E-2</c:v>
                </c:pt>
                <c:pt idx="599">
                  <c:v>-0.28530299999999997</c:v>
                </c:pt>
                <c:pt idx="600">
                  <c:v>-0.70285310000000001</c:v>
                </c:pt>
                <c:pt idx="601">
                  <c:v>-0.32813870000000001</c:v>
                </c:pt>
                <c:pt idx="602">
                  <c:v>-0.60399360000000002</c:v>
                </c:pt>
                <c:pt idx="603">
                  <c:v>-0.78489350000000002</c:v>
                </c:pt>
                <c:pt idx="604">
                  <c:v>0.33174300000000001</c:v>
                </c:pt>
                <c:pt idx="605">
                  <c:v>0.51544699999999999</c:v>
                </c:pt>
                <c:pt idx="606">
                  <c:v>-0.51124579999999997</c:v>
                </c:pt>
                <c:pt idx="607">
                  <c:v>-0.99111899999999997</c:v>
                </c:pt>
                <c:pt idx="608">
                  <c:v>-1.3481030000000001</c:v>
                </c:pt>
                <c:pt idx="609">
                  <c:v>-1.7857019999999999</c:v>
                </c:pt>
                <c:pt idx="610">
                  <c:v>-1.6754450000000001</c:v>
                </c:pt>
                <c:pt idx="611">
                  <c:v>-1.1855340000000001</c:v>
                </c:pt>
                <c:pt idx="612">
                  <c:v>-0.72442689999999998</c:v>
                </c:pt>
                <c:pt idx="613">
                  <c:v>-0.26105440000000002</c:v>
                </c:pt>
                <c:pt idx="614">
                  <c:v>0.29985729999999999</c:v>
                </c:pt>
                <c:pt idx="615">
                  <c:v>0.31755299999999997</c:v>
                </c:pt>
                <c:pt idx="616">
                  <c:v>0.1957055</c:v>
                </c:pt>
                <c:pt idx="617">
                  <c:v>0.89365490000000003</c:v>
                </c:pt>
                <c:pt idx="618">
                  <c:v>1.0478179999999999</c:v>
                </c:pt>
                <c:pt idx="619">
                  <c:v>-6.2080860000000002E-2</c:v>
                </c:pt>
                <c:pt idx="620">
                  <c:v>-0.51091759999999997</c:v>
                </c:pt>
                <c:pt idx="621">
                  <c:v>0.34081460000000002</c:v>
                </c:pt>
                <c:pt idx="622">
                  <c:v>0.83993039999999997</c:v>
                </c:pt>
                <c:pt idx="623">
                  <c:v>1.189108E-2</c:v>
                </c:pt>
                <c:pt idx="624">
                  <c:v>-0.8773436</c:v>
                </c:pt>
                <c:pt idx="625">
                  <c:v>-0.70274550000000002</c:v>
                </c:pt>
                <c:pt idx="626">
                  <c:v>-0.1898629</c:v>
                </c:pt>
                <c:pt idx="627">
                  <c:v>-0.13629540000000001</c:v>
                </c:pt>
                <c:pt idx="628">
                  <c:v>-0.92473490000000003</c:v>
                </c:pt>
                <c:pt idx="629">
                  <c:v>-1.588975</c:v>
                </c:pt>
                <c:pt idx="630">
                  <c:v>-1.0590120000000001</c:v>
                </c:pt>
                <c:pt idx="631">
                  <c:v>-0.88954759999999999</c:v>
                </c:pt>
                <c:pt idx="632">
                  <c:v>-1.585744</c:v>
                </c:pt>
                <c:pt idx="633">
                  <c:v>-1.0595079999999999</c:v>
                </c:pt>
                <c:pt idx="634">
                  <c:v>0.25863229999999998</c:v>
                </c:pt>
                <c:pt idx="635">
                  <c:v>1.07273E-2</c:v>
                </c:pt>
                <c:pt idx="636">
                  <c:v>-1.15381</c:v>
                </c:pt>
                <c:pt idx="637">
                  <c:v>-1.437656</c:v>
                </c:pt>
                <c:pt idx="638">
                  <c:v>-0.7472453</c:v>
                </c:pt>
                <c:pt idx="639">
                  <c:v>-6.1354640000000002E-2</c:v>
                </c:pt>
                <c:pt idx="640">
                  <c:v>-0.23268330000000001</c:v>
                </c:pt>
                <c:pt idx="641">
                  <c:v>-0.1527471</c:v>
                </c:pt>
                <c:pt idx="642">
                  <c:v>1.00359</c:v>
                </c:pt>
                <c:pt idx="643">
                  <c:v>1.418865</c:v>
                </c:pt>
                <c:pt idx="644">
                  <c:v>0.56847020000000004</c:v>
                </c:pt>
                <c:pt idx="645">
                  <c:v>0.1321399</c:v>
                </c:pt>
                <c:pt idx="646">
                  <c:v>1.124797</c:v>
                </c:pt>
                <c:pt idx="647">
                  <c:v>1.80284</c:v>
                </c:pt>
                <c:pt idx="648">
                  <c:v>0.15135109999999999</c:v>
                </c:pt>
                <c:pt idx="649">
                  <c:v>-0.75128119999999998</c:v>
                </c:pt>
                <c:pt idx="650">
                  <c:v>0.55405990000000005</c:v>
                </c:pt>
                <c:pt idx="651">
                  <c:v>0.77933350000000001</c:v>
                </c:pt>
                <c:pt idx="652">
                  <c:v>0.28983700000000001</c:v>
                </c:pt>
                <c:pt idx="653">
                  <c:v>0.65078709999999995</c:v>
                </c:pt>
                <c:pt idx="654">
                  <c:v>1.3371279999999999E-3</c:v>
                </c:pt>
                <c:pt idx="655">
                  <c:v>-1.631723</c:v>
                </c:pt>
                <c:pt idx="656">
                  <c:v>-1.2890900000000001</c:v>
                </c:pt>
                <c:pt idx="657">
                  <c:v>0.87256060000000002</c:v>
                </c:pt>
                <c:pt idx="658">
                  <c:v>1.902725</c:v>
                </c:pt>
                <c:pt idx="659">
                  <c:v>1.1238589999999999</c:v>
                </c:pt>
                <c:pt idx="660">
                  <c:v>0.72005399999999997</c:v>
                </c:pt>
                <c:pt idx="661">
                  <c:v>1.3022959999999999</c:v>
                </c:pt>
                <c:pt idx="662">
                  <c:v>1.0791409999999999</c:v>
                </c:pt>
                <c:pt idx="663">
                  <c:v>0.36074200000000001</c:v>
                </c:pt>
                <c:pt idx="664">
                  <c:v>0.6376347</c:v>
                </c:pt>
                <c:pt idx="665">
                  <c:v>1.3669800000000001</c:v>
                </c:pt>
                <c:pt idx="666">
                  <c:v>0.87094170000000004</c:v>
                </c:pt>
                <c:pt idx="667">
                  <c:v>-0.19093170000000001</c:v>
                </c:pt>
                <c:pt idx="668">
                  <c:v>0.12564890000000001</c:v>
                </c:pt>
                <c:pt idx="669">
                  <c:v>0.61987769999999998</c:v>
                </c:pt>
                <c:pt idx="670">
                  <c:v>0.70628170000000001</c:v>
                </c:pt>
                <c:pt idx="671">
                  <c:v>1.494386</c:v>
                </c:pt>
                <c:pt idx="672">
                  <c:v>1.525868</c:v>
                </c:pt>
                <c:pt idx="673">
                  <c:v>0.28359210000000001</c:v>
                </c:pt>
                <c:pt idx="674">
                  <c:v>-0.3866464</c:v>
                </c:pt>
                <c:pt idx="675">
                  <c:v>-0.42906300000000003</c:v>
                </c:pt>
                <c:pt idx="676">
                  <c:v>-0.50918839999999999</c:v>
                </c:pt>
                <c:pt idx="677">
                  <c:v>0.25415169999999998</c:v>
                </c:pt>
                <c:pt idx="678">
                  <c:v>1.845715</c:v>
                </c:pt>
                <c:pt idx="679">
                  <c:v>2.3864899999999998</c:v>
                </c:pt>
                <c:pt idx="680">
                  <c:v>1.5595650000000001</c:v>
                </c:pt>
                <c:pt idx="681">
                  <c:v>1.4792700000000001</c:v>
                </c:pt>
                <c:pt idx="682">
                  <c:v>1.7438769999999999</c:v>
                </c:pt>
                <c:pt idx="683">
                  <c:v>0.49298819999999999</c:v>
                </c:pt>
                <c:pt idx="684">
                  <c:v>-8.7338819999999998E-2</c:v>
                </c:pt>
                <c:pt idx="685">
                  <c:v>0.85136719999999999</c:v>
                </c:pt>
                <c:pt idx="686">
                  <c:v>1.395205</c:v>
                </c:pt>
                <c:pt idx="687">
                  <c:v>1.9201619999999999</c:v>
                </c:pt>
                <c:pt idx="688">
                  <c:v>2.1081430000000001</c:v>
                </c:pt>
                <c:pt idx="689">
                  <c:v>1.362994</c:v>
                </c:pt>
                <c:pt idx="690">
                  <c:v>0.36490509999999998</c:v>
                </c:pt>
                <c:pt idx="691">
                  <c:v>-0.2690051</c:v>
                </c:pt>
                <c:pt idx="692">
                  <c:v>0.44906639999999998</c:v>
                </c:pt>
                <c:pt idx="693">
                  <c:v>1.0021119999999999</c:v>
                </c:pt>
                <c:pt idx="694">
                  <c:v>-0.24706919999999999</c:v>
                </c:pt>
                <c:pt idx="695">
                  <c:v>-0.67095419999999995</c:v>
                </c:pt>
                <c:pt idx="696">
                  <c:v>0.7256667</c:v>
                </c:pt>
                <c:pt idx="697">
                  <c:v>1.107019</c:v>
                </c:pt>
                <c:pt idx="698">
                  <c:v>8.6072330000000002E-2</c:v>
                </c:pt>
                <c:pt idx="699">
                  <c:v>-0.62718580000000002</c:v>
                </c:pt>
                <c:pt idx="700">
                  <c:v>-0.98840399999999995</c:v>
                </c:pt>
                <c:pt idx="701">
                  <c:v>-0.77119059999999995</c:v>
                </c:pt>
                <c:pt idx="702">
                  <c:v>0.5063571</c:v>
                </c:pt>
                <c:pt idx="703">
                  <c:v>1.412129</c:v>
                </c:pt>
                <c:pt idx="704">
                  <c:v>1.353912</c:v>
                </c:pt>
                <c:pt idx="705">
                  <c:v>1.4584569999999999</c:v>
                </c:pt>
                <c:pt idx="706">
                  <c:v>1.065499</c:v>
                </c:pt>
                <c:pt idx="707">
                  <c:v>0.2349842</c:v>
                </c:pt>
                <c:pt idx="708">
                  <c:v>0.62618169999999995</c:v>
                </c:pt>
                <c:pt idx="709">
                  <c:v>1.005649</c:v>
                </c:pt>
                <c:pt idx="710">
                  <c:v>8.1972809999999993E-2</c:v>
                </c:pt>
                <c:pt idx="711">
                  <c:v>-0.66441260000000002</c:v>
                </c:pt>
                <c:pt idx="712">
                  <c:v>-0.25987690000000002</c:v>
                </c:pt>
                <c:pt idx="713">
                  <c:v>0.3825769</c:v>
                </c:pt>
                <c:pt idx="714">
                  <c:v>0.66833609999999999</c:v>
                </c:pt>
                <c:pt idx="715">
                  <c:v>0.99678080000000002</c:v>
                </c:pt>
                <c:pt idx="716">
                  <c:v>1.1091390000000001</c:v>
                </c:pt>
                <c:pt idx="717">
                  <c:v>0.83048390000000005</c:v>
                </c:pt>
                <c:pt idx="718">
                  <c:v>0.18679419999999999</c:v>
                </c:pt>
                <c:pt idx="719">
                  <c:v>-0.9077364</c:v>
                </c:pt>
                <c:pt idx="720">
                  <c:v>-1.4207609999999999</c:v>
                </c:pt>
                <c:pt idx="721">
                  <c:v>-0.67369619999999997</c:v>
                </c:pt>
                <c:pt idx="722">
                  <c:v>3.6267809999999998E-2</c:v>
                </c:pt>
                <c:pt idx="723">
                  <c:v>-0.21750520000000001</c:v>
                </c:pt>
                <c:pt idx="724">
                  <c:v>3.0403630000000001E-2</c:v>
                </c:pt>
                <c:pt idx="725">
                  <c:v>1.252624</c:v>
                </c:pt>
                <c:pt idx="726">
                  <c:v>1.5246960000000001</c:v>
                </c:pt>
                <c:pt idx="727">
                  <c:v>0.32685029999999998</c:v>
                </c:pt>
                <c:pt idx="728">
                  <c:v>-0.34895090000000001</c:v>
                </c:pt>
                <c:pt idx="729">
                  <c:v>0.64943119999999999</c:v>
                </c:pt>
                <c:pt idx="730">
                  <c:v>1.2040360000000001</c:v>
                </c:pt>
                <c:pt idx="731">
                  <c:v>0.69679780000000002</c:v>
                </c:pt>
                <c:pt idx="732">
                  <c:v>0.65681730000000005</c:v>
                </c:pt>
                <c:pt idx="733">
                  <c:v>0.1575057</c:v>
                </c:pt>
                <c:pt idx="734">
                  <c:v>-0.50662050000000003</c:v>
                </c:pt>
                <c:pt idx="735">
                  <c:v>-7.0418649999999999E-2</c:v>
                </c:pt>
                <c:pt idx="736">
                  <c:v>0.19746079999999999</c:v>
                </c:pt>
                <c:pt idx="737">
                  <c:v>-0.4973419</c:v>
                </c:pt>
                <c:pt idx="738">
                  <c:v>-1.337226</c:v>
                </c:pt>
                <c:pt idx="739">
                  <c:v>-1.2563519999999999</c:v>
                </c:pt>
                <c:pt idx="740">
                  <c:v>-0.74405849999999996</c:v>
                </c:pt>
                <c:pt idx="741">
                  <c:v>-0.61388980000000004</c:v>
                </c:pt>
                <c:pt idx="742">
                  <c:v>-0.1346193</c:v>
                </c:pt>
                <c:pt idx="743">
                  <c:v>0.2670862</c:v>
                </c:pt>
                <c:pt idx="744">
                  <c:v>-1.3472420000000001E-2</c:v>
                </c:pt>
                <c:pt idx="745">
                  <c:v>0.28275519999999998</c:v>
                </c:pt>
                <c:pt idx="746">
                  <c:v>1.052616</c:v>
                </c:pt>
                <c:pt idx="747">
                  <c:v>1.1095120000000001</c:v>
                </c:pt>
                <c:pt idx="748">
                  <c:v>0.61131020000000003</c:v>
                </c:pt>
                <c:pt idx="749">
                  <c:v>-0.25167800000000001</c:v>
                </c:pt>
                <c:pt idx="750">
                  <c:v>-1.0381609999999999</c:v>
                </c:pt>
                <c:pt idx="751">
                  <c:v>-1.1133459999999999</c:v>
                </c:pt>
                <c:pt idx="752">
                  <c:v>-0.69993989999999995</c:v>
                </c:pt>
                <c:pt idx="753">
                  <c:v>-0.25044640000000001</c:v>
                </c:pt>
                <c:pt idx="754">
                  <c:v>-0.66738520000000001</c:v>
                </c:pt>
                <c:pt idx="755">
                  <c:v>-1.581539</c:v>
                </c:pt>
                <c:pt idx="756">
                  <c:v>-1.037258</c:v>
                </c:pt>
                <c:pt idx="757">
                  <c:v>0.27153709999999998</c:v>
                </c:pt>
                <c:pt idx="758">
                  <c:v>0.50079490000000004</c:v>
                </c:pt>
                <c:pt idx="759">
                  <c:v>0.46096280000000001</c:v>
                </c:pt>
                <c:pt idx="760">
                  <c:v>0.51830849999999995</c:v>
                </c:pt>
                <c:pt idx="761">
                  <c:v>0.26576339999999998</c:v>
                </c:pt>
                <c:pt idx="762">
                  <c:v>0.1123731</c:v>
                </c:pt>
                <c:pt idx="763">
                  <c:v>-0.6223803</c:v>
                </c:pt>
                <c:pt idx="764">
                  <c:v>-1.5836980000000001</c:v>
                </c:pt>
                <c:pt idx="765">
                  <c:v>-1.478167</c:v>
                </c:pt>
                <c:pt idx="766">
                  <c:v>-0.99980089999999999</c:v>
                </c:pt>
                <c:pt idx="767">
                  <c:v>-0.5397303</c:v>
                </c:pt>
                <c:pt idx="768">
                  <c:v>-1.0953259999999999E-2</c:v>
                </c:pt>
                <c:pt idx="769">
                  <c:v>-0.67768240000000002</c:v>
                </c:pt>
                <c:pt idx="770">
                  <c:v>-2.1762350000000001</c:v>
                </c:pt>
                <c:pt idx="771">
                  <c:v>-2.2174960000000001</c:v>
                </c:pt>
                <c:pt idx="772">
                  <c:v>-1.3418890000000001</c:v>
                </c:pt>
                <c:pt idx="773">
                  <c:v>-1.080727</c:v>
                </c:pt>
                <c:pt idx="774">
                  <c:v>-0.196075</c:v>
                </c:pt>
                <c:pt idx="775">
                  <c:v>1.6606339999999999</c:v>
                </c:pt>
                <c:pt idx="776">
                  <c:v>2.0515659999999998</c:v>
                </c:pt>
                <c:pt idx="777">
                  <c:v>0.3912641</c:v>
                </c:pt>
                <c:pt idx="778">
                  <c:v>-0.67890879999999998</c:v>
                </c:pt>
                <c:pt idx="779">
                  <c:v>-0.20118320000000001</c:v>
                </c:pt>
                <c:pt idx="780">
                  <c:v>0.1207698</c:v>
                </c:pt>
                <c:pt idx="781">
                  <c:v>-0.25661099999999998</c:v>
                </c:pt>
                <c:pt idx="782">
                  <c:v>-0.11341900000000001</c:v>
                </c:pt>
                <c:pt idx="783">
                  <c:v>0.87288619999999995</c:v>
                </c:pt>
                <c:pt idx="784">
                  <c:v>1.4169769999999999</c:v>
                </c:pt>
                <c:pt idx="785">
                  <c:v>0.92017329999999997</c:v>
                </c:pt>
                <c:pt idx="786">
                  <c:v>0.44413419999999998</c:v>
                </c:pt>
                <c:pt idx="787">
                  <c:v>0.59901859999999996</c:v>
                </c:pt>
                <c:pt idx="788">
                  <c:v>0.70953730000000004</c:v>
                </c:pt>
                <c:pt idx="789">
                  <c:v>0.25187189999999998</c:v>
                </c:pt>
                <c:pt idx="790">
                  <c:v>-0.48453990000000002</c:v>
                </c:pt>
                <c:pt idx="791">
                  <c:v>-0.61558109999999999</c:v>
                </c:pt>
                <c:pt idx="792">
                  <c:v>0.184556</c:v>
                </c:pt>
                <c:pt idx="793">
                  <c:v>1.0223070000000001</c:v>
                </c:pt>
                <c:pt idx="794">
                  <c:v>0.89205380000000001</c:v>
                </c:pt>
                <c:pt idx="795">
                  <c:v>-0.36885010000000001</c:v>
                </c:pt>
                <c:pt idx="796">
                  <c:v>-2.0826210000000001</c:v>
                </c:pt>
                <c:pt idx="797">
                  <c:v>-2.8453599999999999</c:v>
                </c:pt>
                <c:pt idx="798">
                  <c:v>-2.22818</c:v>
                </c:pt>
                <c:pt idx="799">
                  <c:v>-1.325564</c:v>
                </c:pt>
                <c:pt idx="800">
                  <c:v>-0.35074630000000001</c:v>
                </c:pt>
                <c:pt idx="801">
                  <c:v>5.994149E-2</c:v>
                </c:pt>
                <c:pt idx="802">
                  <c:v>-0.54482520000000001</c:v>
                </c:pt>
                <c:pt idx="803">
                  <c:v>-0.164324</c:v>
                </c:pt>
                <c:pt idx="804">
                  <c:v>0.70932609999999996</c:v>
                </c:pt>
                <c:pt idx="805">
                  <c:v>0.1529015</c:v>
                </c:pt>
                <c:pt idx="806">
                  <c:v>-4.5301550000000003E-2</c:v>
                </c:pt>
                <c:pt idx="807">
                  <c:v>0.89588250000000003</c:v>
                </c:pt>
                <c:pt idx="808">
                  <c:v>1.117048</c:v>
                </c:pt>
                <c:pt idx="809">
                  <c:v>0.44456820000000002</c:v>
                </c:pt>
                <c:pt idx="810">
                  <c:v>-0.4322454</c:v>
                </c:pt>
                <c:pt idx="811">
                  <c:v>-1.2970410000000001</c:v>
                </c:pt>
                <c:pt idx="812">
                  <c:v>-1.7622500000000001</c:v>
                </c:pt>
                <c:pt idx="813">
                  <c:v>-1.4535450000000001</c:v>
                </c:pt>
                <c:pt idx="814">
                  <c:v>-0.53893100000000005</c:v>
                </c:pt>
                <c:pt idx="815">
                  <c:v>0.310701</c:v>
                </c:pt>
                <c:pt idx="816">
                  <c:v>0.89230960000000004</c:v>
                </c:pt>
                <c:pt idx="817">
                  <c:v>0.62186070000000004</c:v>
                </c:pt>
                <c:pt idx="818">
                  <c:v>-0.3287446</c:v>
                </c:pt>
                <c:pt idx="819">
                  <c:v>-4.4151990000000002E-2</c:v>
                </c:pt>
                <c:pt idx="820">
                  <c:v>0.79171389999999997</c:v>
                </c:pt>
                <c:pt idx="821">
                  <c:v>0.36405480000000001</c:v>
                </c:pt>
                <c:pt idx="822">
                  <c:v>-0.26992899999999997</c:v>
                </c:pt>
                <c:pt idx="823">
                  <c:v>-0.13373860000000001</c:v>
                </c:pt>
                <c:pt idx="824">
                  <c:v>8.1949980000000006E-2</c:v>
                </c:pt>
                <c:pt idx="825">
                  <c:v>-0.1402061</c:v>
                </c:pt>
                <c:pt idx="826">
                  <c:v>-0.39637319999999998</c:v>
                </c:pt>
                <c:pt idx="827">
                  <c:v>-7.2876730000000001E-2</c:v>
                </c:pt>
                <c:pt idx="828">
                  <c:v>0.77746499999999996</c:v>
                </c:pt>
                <c:pt idx="829">
                  <c:v>0.91866820000000005</c:v>
                </c:pt>
                <c:pt idx="830">
                  <c:v>-0.46671059999999998</c:v>
                </c:pt>
                <c:pt idx="831">
                  <c:v>-1.323615</c:v>
                </c:pt>
                <c:pt idx="832">
                  <c:v>-0.29566540000000002</c:v>
                </c:pt>
                <c:pt idx="833">
                  <c:v>0.3478714</c:v>
                </c:pt>
                <c:pt idx="834">
                  <c:v>-0.4778559</c:v>
                </c:pt>
                <c:pt idx="835">
                  <c:v>-1.211489</c:v>
                </c:pt>
                <c:pt idx="836">
                  <c:v>-0.97437910000000005</c:v>
                </c:pt>
                <c:pt idx="837">
                  <c:v>4.2786989999999997E-2</c:v>
                </c:pt>
                <c:pt idx="838">
                  <c:v>0.55670850000000005</c:v>
                </c:pt>
                <c:pt idx="839">
                  <c:v>-0.77195910000000001</c:v>
                </c:pt>
                <c:pt idx="840">
                  <c:v>-1.9640420000000001</c:v>
                </c:pt>
                <c:pt idx="841">
                  <c:v>-0.38061279999999997</c:v>
                </c:pt>
                <c:pt idx="842">
                  <c:v>1.6297520000000001</c:v>
                </c:pt>
                <c:pt idx="843">
                  <c:v>1.0999030000000001</c:v>
                </c:pt>
                <c:pt idx="844">
                  <c:v>-0.3856849</c:v>
                </c:pt>
                <c:pt idx="845">
                  <c:v>-0.95666370000000001</c:v>
                </c:pt>
                <c:pt idx="846">
                  <c:v>-0.47255190000000002</c:v>
                </c:pt>
                <c:pt idx="847">
                  <c:v>0.45811380000000002</c:v>
                </c:pt>
                <c:pt idx="848">
                  <c:v>0.70701460000000005</c:v>
                </c:pt>
                <c:pt idx="849">
                  <c:v>0.52217369999999996</c:v>
                </c:pt>
                <c:pt idx="850">
                  <c:v>1.045839</c:v>
                </c:pt>
                <c:pt idx="851">
                  <c:v>2.1406589999999999</c:v>
                </c:pt>
                <c:pt idx="852">
                  <c:v>2.38354</c:v>
                </c:pt>
                <c:pt idx="853">
                  <c:v>1.285898</c:v>
                </c:pt>
                <c:pt idx="854">
                  <c:v>0.36471009999999998</c:v>
                </c:pt>
                <c:pt idx="855">
                  <c:v>1.046387</c:v>
                </c:pt>
                <c:pt idx="856">
                  <c:v>1.9788460000000001</c:v>
                </c:pt>
                <c:pt idx="857">
                  <c:v>0.94875600000000004</c:v>
                </c:pt>
                <c:pt idx="858">
                  <c:v>-0.60822909999999997</c:v>
                </c:pt>
                <c:pt idx="859">
                  <c:v>-0.83423440000000004</c:v>
                </c:pt>
                <c:pt idx="860">
                  <c:v>-0.7579186</c:v>
                </c:pt>
                <c:pt idx="861">
                  <c:v>-0.90608650000000002</c:v>
                </c:pt>
                <c:pt idx="862">
                  <c:v>-1.0011319999999999</c:v>
                </c:pt>
                <c:pt idx="863">
                  <c:v>-0.81489460000000002</c:v>
                </c:pt>
                <c:pt idx="864">
                  <c:v>-0.188726</c:v>
                </c:pt>
                <c:pt idx="865">
                  <c:v>0.34134029999999999</c:v>
                </c:pt>
                <c:pt idx="866">
                  <c:v>0.21998699999999999</c:v>
                </c:pt>
                <c:pt idx="867">
                  <c:v>-0.58294040000000003</c:v>
                </c:pt>
                <c:pt idx="868">
                  <c:v>-0.53396440000000001</c:v>
                </c:pt>
                <c:pt idx="869">
                  <c:v>1.2794449999999999</c:v>
                </c:pt>
                <c:pt idx="870">
                  <c:v>2.006983</c:v>
                </c:pt>
                <c:pt idx="871">
                  <c:v>0.15999969999999999</c:v>
                </c:pt>
                <c:pt idx="872">
                  <c:v>-1.3577859999999999</c:v>
                </c:pt>
                <c:pt idx="873">
                  <c:v>-1.1101270000000001</c:v>
                </c:pt>
                <c:pt idx="874">
                  <c:v>-0.62600259999999996</c:v>
                </c:pt>
                <c:pt idx="875">
                  <c:v>-0.55064809999999997</c:v>
                </c:pt>
                <c:pt idx="876">
                  <c:v>-0.2170523</c:v>
                </c:pt>
                <c:pt idx="877">
                  <c:v>0.54436779999999996</c:v>
                </c:pt>
                <c:pt idx="878">
                  <c:v>1.1301429999999999</c:v>
                </c:pt>
                <c:pt idx="879">
                  <c:v>0.28816140000000001</c:v>
                </c:pt>
                <c:pt idx="880">
                  <c:v>-1.2157800000000001</c:v>
                </c:pt>
                <c:pt idx="881">
                  <c:v>-0.48161690000000001</c:v>
                </c:pt>
                <c:pt idx="882">
                  <c:v>1.29026</c:v>
                </c:pt>
                <c:pt idx="883">
                  <c:v>1.1920869999999999</c:v>
                </c:pt>
                <c:pt idx="884">
                  <c:v>0.19598460000000001</c:v>
                </c:pt>
                <c:pt idx="885">
                  <c:v>5.5701320000000004E-4</c:v>
                </c:pt>
                <c:pt idx="886">
                  <c:v>0.3058535</c:v>
                </c:pt>
                <c:pt idx="887">
                  <c:v>0.39553169999999999</c:v>
                </c:pt>
                <c:pt idx="888">
                  <c:v>0.33013530000000002</c:v>
                </c:pt>
                <c:pt idx="889">
                  <c:v>-0.28485850000000001</c:v>
                </c:pt>
                <c:pt idx="890">
                  <c:v>-1.690766</c:v>
                </c:pt>
                <c:pt idx="891">
                  <c:v>-2.5679759999999998</c:v>
                </c:pt>
                <c:pt idx="892">
                  <c:v>-1.62138</c:v>
                </c:pt>
                <c:pt idx="893">
                  <c:v>-0.1609563</c:v>
                </c:pt>
                <c:pt idx="894">
                  <c:v>-0.20265050000000001</c:v>
                </c:pt>
                <c:pt idx="895">
                  <c:v>-1.0431969999999999</c:v>
                </c:pt>
                <c:pt idx="896">
                  <c:v>-1.637667</c:v>
                </c:pt>
                <c:pt idx="897">
                  <c:v>-1.3080769999999999</c:v>
                </c:pt>
                <c:pt idx="898">
                  <c:v>-9.7911360000000003E-2</c:v>
                </c:pt>
                <c:pt idx="899">
                  <c:v>-0.2024907</c:v>
                </c:pt>
                <c:pt idx="900">
                  <c:v>-1.490183</c:v>
                </c:pt>
                <c:pt idx="901">
                  <c:v>-1.613024</c:v>
                </c:pt>
                <c:pt idx="902">
                  <c:v>-0.56593179999999998</c:v>
                </c:pt>
                <c:pt idx="903">
                  <c:v>0.55689750000000005</c:v>
                </c:pt>
                <c:pt idx="904">
                  <c:v>1.139411</c:v>
                </c:pt>
                <c:pt idx="905">
                  <c:v>1.1403019999999999</c:v>
                </c:pt>
                <c:pt idx="906">
                  <c:v>0.74701660000000003</c:v>
                </c:pt>
                <c:pt idx="907">
                  <c:v>-0.27442230000000001</c:v>
                </c:pt>
                <c:pt idx="908">
                  <c:v>-0.77853399999999995</c:v>
                </c:pt>
                <c:pt idx="909">
                  <c:v>-0.26103369999999998</c:v>
                </c:pt>
                <c:pt idx="910">
                  <c:v>-0.65380260000000001</c:v>
                </c:pt>
                <c:pt idx="911">
                  <c:v>-1.327874</c:v>
                </c:pt>
                <c:pt idx="912">
                  <c:v>-0.472499</c:v>
                </c:pt>
                <c:pt idx="913">
                  <c:v>4.1333519999999999E-2</c:v>
                </c:pt>
                <c:pt idx="914">
                  <c:v>-0.85596289999999997</c:v>
                </c:pt>
                <c:pt idx="915">
                  <c:v>-1.252937</c:v>
                </c:pt>
                <c:pt idx="916">
                  <c:v>-0.72977360000000002</c:v>
                </c:pt>
                <c:pt idx="917">
                  <c:v>-0.42206440000000001</c:v>
                </c:pt>
                <c:pt idx="918">
                  <c:v>-0.7143815</c:v>
                </c:pt>
                <c:pt idx="919">
                  <c:v>-0.77265189999999995</c:v>
                </c:pt>
                <c:pt idx="920">
                  <c:v>-0.15023500000000001</c:v>
                </c:pt>
                <c:pt idx="921">
                  <c:v>0.39948660000000003</c:v>
                </c:pt>
                <c:pt idx="922">
                  <c:v>0.44244820000000001</c:v>
                </c:pt>
                <c:pt idx="923">
                  <c:v>7.9147179999999998E-2</c:v>
                </c:pt>
                <c:pt idx="924">
                  <c:v>-9.6362900000000001E-2</c:v>
                </c:pt>
                <c:pt idx="925">
                  <c:v>-1.6339719999999999E-2</c:v>
                </c:pt>
                <c:pt idx="926">
                  <c:v>0.1182286</c:v>
                </c:pt>
                <c:pt idx="927">
                  <c:v>0.7517433</c:v>
                </c:pt>
                <c:pt idx="928">
                  <c:v>0.8541202</c:v>
                </c:pt>
                <c:pt idx="929">
                  <c:v>-0.47831230000000002</c:v>
                </c:pt>
                <c:pt idx="930">
                  <c:v>-1.47445</c:v>
                </c:pt>
                <c:pt idx="931">
                  <c:v>-0.74064479999999999</c:v>
                </c:pt>
                <c:pt idx="932">
                  <c:v>0.1203872</c:v>
                </c:pt>
                <c:pt idx="933">
                  <c:v>-0.4449147</c:v>
                </c:pt>
                <c:pt idx="934">
                  <c:v>-1.115213</c:v>
                </c:pt>
                <c:pt idx="935">
                  <c:v>-0.46581840000000002</c:v>
                </c:pt>
                <c:pt idx="936">
                  <c:v>0.97836619999999996</c:v>
                </c:pt>
                <c:pt idx="937">
                  <c:v>1.297666</c:v>
                </c:pt>
                <c:pt idx="938">
                  <c:v>-3.3038390000000001E-2</c:v>
                </c:pt>
                <c:pt idx="939">
                  <c:v>-0.47442980000000001</c:v>
                </c:pt>
                <c:pt idx="940">
                  <c:v>0.19801299999999999</c:v>
                </c:pt>
                <c:pt idx="941">
                  <c:v>0.32292539999999997</c:v>
                </c:pt>
                <c:pt idx="942">
                  <c:v>0.44614290000000001</c:v>
                </c:pt>
                <c:pt idx="943">
                  <c:v>0.42110760000000003</c:v>
                </c:pt>
                <c:pt idx="944">
                  <c:v>-0.36748740000000002</c:v>
                </c:pt>
                <c:pt idx="945">
                  <c:v>-0.97576669999999999</c:v>
                </c:pt>
                <c:pt idx="946">
                  <c:v>-0.35325669999999998</c:v>
                </c:pt>
                <c:pt idx="947">
                  <c:v>0.41586600000000001</c:v>
                </c:pt>
                <c:pt idx="948">
                  <c:v>6.3454800000000006E-2</c:v>
                </c:pt>
                <c:pt idx="949">
                  <c:v>-0.54741410000000001</c:v>
                </c:pt>
                <c:pt idx="950">
                  <c:v>-1.192015</c:v>
                </c:pt>
                <c:pt idx="951">
                  <c:v>-0.8537882</c:v>
                </c:pt>
                <c:pt idx="952">
                  <c:v>0.9170393</c:v>
                </c:pt>
                <c:pt idx="953">
                  <c:v>0.77075870000000002</c:v>
                </c:pt>
                <c:pt idx="954">
                  <c:v>-0.72564790000000001</c:v>
                </c:pt>
                <c:pt idx="955">
                  <c:v>-0.1239628</c:v>
                </c:pt>
                <c:pt idx="956">
                  <c:v>1.2248540000000001</c:v>
                </c:pt>
                <c:pt idx="957">
                  <c:v>2.203643</c:v>
                </c:pt>
                <c:pt idx="958">
                  <c:v>2.780465</c:v>
                </c:pt>
                <c:pt idx="959">
                  <c:v>1.4150590000000001</c:v>
                </c:pt>
                <c:pt idx="960">
                  <c:v>-0.40660639999999998</c:v>
                </c:pt>
                <c:pt idx="961">
                  <c:v>-0.3287312</c:v>
                </c:pt>
                <c:pt idx="962">
                  <c:v>0.55549999999999999</c:v>
                </c:pt>
                <c:pt idx="963">
                  <c:v>0.55096270000000003</c:v>
                </c:pt>
                <c:pt idx="964">
                  <c:v>0.20792930000000001</c:v>
                </c:pt>
                <c:pt idx="965">
                  <c:v>1.0510630000000001</c:v>
                </c:pt>
                <c:pt idx="966">
                  <c:v>2.0108160000000002</c:v>
                </c:pt>
                <c:pt idx="967">
                  <c:v>1.104868</c:v>
                </c:pt>
                <c:pt idx="968">
                  <c:v>-0.16905590000000001</c:v>
                </c:pt>
                <c:pt idx="969">
                  <c:v>-2.600098E-2</c:v>
                </c:pt>
                <c:pt idx="970">
                  <c:v>0.71605200000000002</c:v>
                </c:pt>
                <c:pt idx="971">
                  <c:v>1.4902599999999999</c:v>
                </c:pt>
                <c:pt idx="972">
                  <c:v>1.590605</c:v>
                </c:pt>
                <c:pt idx="973">
                  <c:v>0.16529740000000001</c:v>
                </c:pt>
                <c:pt idx="974">
                  <c:v>-0.60318550000000004</c:v>
                </c:pt>
                <c:pt idx="975">
                  <c:v>0.40268369999999998</c:v>
                </c:pt>
                <c:pt idx="976">
                  <c:v>0.75769660000000005</c:v>
                </c:pt>
                <c:pt idx="977">
                  <c:v>5.4183870000000002E-2</c:v>
                </c:pt>
                <c:pt idx="978">
                  <c:v>-0.76219320000000002</c:v>
                </c:pt>
                <c:pt idx="979">
                  <c:v>-1.254516</c:v>
                </c:pt>
                <c:pt idx="980">
                  <c:v>-0.78390110000000002</c:v>
                </c:pt>
                <c:pt idx="981">
                  <c:v>3.8002899999999999E-2</c:v>
                </c:pt>
                <c:pt idx="982">
                  <c:v>0.27545629999999999</c:v>
                </c:pt>
                <c:pt idx="983">
                  <c:v>-0.66212740000000003</c:v>
                </c:pt>
                <c:pt idx="984">
                  <c:v>-1.7291099999999999</c:v>
                </c:pt>
                <c:pt idx="985">
                  <c:v>-1.080506</c:v>
                </c:pt>
                <c:pt idx="986">
                  <c:v>0.1128271</c:v>
                </c:pt>
                <c:pt idx="987">
                  <c:v>0.47126220000000002</c:v>
                </c:pt>
                <c:pt idx="988">
                  <c:v>0.51459339999999998</c:v>
                </c:pt>
                <c:pt idx="989">
                  <c:v>0.24063560000000001</c:v>
                </c:pt>
                <c:pt idx="990">
                  <c:v>-0.56569879999999995</c:v>
                </c:pt>
                <c:pt idx="991">
                  <c:v>-1.0559069999999999</c:v>
                </c:pt>
                <c:pt idx="992">
                  <c:v>-0.45480219999999999</c:v>
                </c:pt>
                <c:pt idx="993">
                  <c:v>0.25727369999999999</c:v>
                </c:pt>
                <c:pt idx="994">
                  <c:v>0.33414929999999998</c:v>
                </c:pt>
                <c:pt idx="995">
                  <c:v>0.19484699999999999</c:v>
                </c:pt>
                <c:pt idx="996">
                  <c:v>-0.42402659999999998</c:v>
                </c:pt>
                <c:pt idx="997">
                  <c:v>-1.0444059999999999</c:v>
                </c:pt>
                <c:pt idx="998">
                  <c:v>-0.85563920000000004</c:v>
                </c:pt>
              </c:numCache>
            </c:numRef>
          </c:yVal>
          <c:smooth val="0"/>
        </c:ser>
        <c:ser>
          <c:idx val="10"/>
          <c:order val="10"/>
          <c:tx>
            <c:v>+500V (#11)</c:v>
          </c:tx>
          <c:spPr>
            <a:ln w="19050">
              <a:solidFill>
                <a:srgbClr val="0000FF"/>
              </a:solidFill>
            </a:ln>
          </c:spPr>
          <c:marker>
            <c:symbol val="none"/>
          </c:marker>
          <c:xVal>
            <c:numRef>
              <c:f>'Voltage Wfms Data'!$A$5:$A$1003</c:f>
              <c:numCache>
                <c:formatCode>General</c:formatCode>
                <c:ptCount val="999"/>
                <c:pt idx="0">
                  <c:v>-180.822</c:v>
                </c:pt>
                <c:pt idx="1">
                  <c:v>-179.822</c:v>
                </c:pt>
                <c:pt idx="2">
                  <c:v>-178.822</c:v>
                </c:pt>
                <c:pt idx="3">
                  <c:v>-177.822</c:v>
                </c:pt>
                <c:pt idx="4">
                  <c:v>-176.822</c:v>
                </c:pt>
                <c:pt idx="5">
                  <c:v>-175.822</c:v>
                </c:pt>
                <c:pt idx="6">
                  <c:v>-174.822</c:v>
                </c:pt>
                <c:pt idx="7">
                  <c:v>-173.822</c:v>
                </c:pt>
                <c:pt idx="8">
                  <c:v>-172.822</c:v>
                </c:pt>
                <c:pt idx="9">
                  <c:v>-171.82199999999997</c:v>
                </c:pt>
                <c:pt idx="10">
                  <c:v>-170.822</c:v>
                </c:pt>
                <c:pt idx="11">
                  <c:v>-169.822</c:v>
                </c:pt>
                <c:pt idx="12">
                  <c:v>-168.822</c:v>
                </c:pt>
                <c:pt idx="13">
                  <c:v>-167.822</c:v>
                </c:pt>
                <c:pt idx="14">
                  <c:v>-166.822</c:v>
                </c:pt>
                <c:pt idx="15">
                  <c:v>-165.82199999999997</c:v>
                </c:pt>
                <c:pt idx="16">
                  <c:v>-164.822</c:v>
                </c:pt>
                <c:pt idx="17">
                  <c:v>-163.822</c:v>
                </c:pt>
                <c:pt idx="18">
                  <c:v>-162.822</c:v>
                </c:pt>
                <c:pt idx="19">
                  <c:v>-161.822</c:v>
                </c:pt>
                <c:pt idx="20">
                  <c:v>-160.822</c:v>
                </c:pt>
                <c:pt idx="21">
                  <c:v>-159.82199999999997</c:v>
                </c:pt>
                <c:pt idx="22">
                  <c:v>-158.822</c:v>
                </c:pt>
                <c:pt idx="23">
                  <c:v>-157.822</c:v>
                </c:pt>
                <c:pt idx="24">
                  <c:v>-156.822</c:v>
                </c:pt>
                <c:pt idx="25">
                  <c:v>-155.822</c:v>
                </c:pt>
                <c:pt idx="26">
                  <c:v>-154.822</c:v>
                </c:pt>
                <c:pt idx="27">
                  <c:v>-153.822</c:v>
                </c:pt>
                <c:pt idx="28">
                  <c:v>-152.822</c:v>
                </c:pt>
                <c:pt idx="29">
                  <c:v>-151.822</c:v>
                </c:pt>
                <c:pt idx="30">
                  <c:v>-150.822</c:v>
                </c:pt>
                <c:pt idx="31">
                  <c:v>-149.822</c:v>
                </c:pt>
                <c:pt idx="32">
                  <c:v>-148.822</c:v>
                </c:pt>
                <c:pt idx="33">
                  <c:v>-147.822</c:v>
                </c:pt>
                <c:pt idx="34">
                  <c:v>-146.822</c:v>
                </c:pt>
                <c:pt idx="35">
                  <c:v>-145.822</c:v>
                </c:pt>
                <c:pt idx="36">
                  <c:v>-144.822</c:v>
                </c:pt>
                <c:pt idx="37">
                  <c:v>-143.822</c:v>
                </c:pt>
                <c:pt idx="38">
                  <c:v>-142.822</c:v>
                </c:pt>
                <c:pt idx="39">
                  <c:v>-141.822</c:v>
                </c:pt>
                <c:pt idx="40">
                  <c:v>-140.822</c:v>
                </c:pt>
                <c:pt idx="41">
                  <c:v>-139.822</c:v>
                </c:pt>
                <c:pt idx="42">
                  <c:v>-138.822</c:v>
                </c:pt>
                <c:pt idx="43">
                  <c:v>-137.822</c:v>
                </c:pt>
                <c:pt idx="44">
                  <c:v>-136.822</c:v>
                </c:pt>
                <c:pt idx="45">
                  <c:v>-135.822</c:v>
                </c:pt>
                <c:pt idx="46">
                  <c:v>-134.82199999999997</c:v>
                </c:pt>
                <c:pt idx="47">
                  <c:v>-133.822</c:v>
                </c:pt>
                <c:pt idx="48">
                  <c:v>-132.822</c:v>
                </c:pt>
                <c:pt idx="49">
                  <c:v>-131.822</c:v>
                </c:pt>
                <c:pt idx="50">
                  <c:v>-130.822</c:v>
                </c:pt>
                <c:pt idx="51">
                  <c:v>-129.822</c:v>
                </c:pt>
                <c:pt idx="52">
                  <c:v>-128.82199999999997</c:v>
                </c:pt>
                <c:pt idx="53">
                  <c:v>-127.82199999999999</c:v>
                </c:pt>
                <c:pt idx="54">
                  <c:v>-126.822</c:v>
                </c:pt>
                <c:pt idx="55">
                  <c:v>-125.822</c:v>
                </c:pt>
                <c:pt idx="56">
                  <c:v>-124.822</c:v>
                </c:pt>
                <c:pt idx="57">
                  <c:v>-123.822</c:v>
                </c:pt>
                <c:pt idx="58">
                  <c:v>-122.82200000000002</c:v>
                </c:pt>
                <c:pt idx="59">
                  <c:v>-121.82199999999999</c:v>
                </c:pt>
                <c:pt idx="60">
                  <c:v>-120.82199999999999</c:v>
                </c:pt>
                <c:pt idx="61">
                  <c:v>-119.822</c:v>
                </c:pt>
                <c:pt idx="62">
                  <c:v>-118.822</c:v>
                </c:pt>
                <c:pt idx="63">
                  <c:v>-117.82199999999999</c:v>
                </c:pt>
                <c:pt idx="64">
                  <c:v>-116.822</c:v>
                </c:pt>
                <c:pt idx="65">
                  <c:v>-115.822</c:v>
                </c:pt>
                <c:pt idx="66">
                  <c:v>-114.82199999999999</c:v>
                </c:pt>
                <c:pt idx="67">
                  <c:v>-113.822</c:v>
                </c:pt>
                <c:pt idx="68">
                  <c:v>-112.822</c:v>
                </c:pt>
                <c:pt idx="69">
                  <c:v>-111.82199999999999</c:v>
                </c:pt>
                <c:pt idx="70">
                  <c:v>-110.822</c:v>
                </c:pt>
                <c:pt idx="71">
                  <c:v>-109.822</c:v>
                </c:pt>
                <c:pt idx="72">
                  <c:v>-108.822</c:v>
                </c:pt>
                <c:pt idx="73">
                  <c:v>-107.822</c:v>
                </c:pt>
                <c:pt idx="74">
                  <c:v>-106.822</c:v>
                </c:pt>
                <c:pt idx="75">
                  <c:v>-105.822</c:v>
                </c:pt>
                <c:pt idx="76">
                  <c:v>-104.822</c:v>
                </c:pt>
                <c:pt idx="77">
                  <c:v>-103.822</c:v>
                </c:pt>
                <c:pt idx="78">
                  <c:v>-102.822</c:v>
                </c:pt>
                <c:pt idx="79">
                  <c:v>-101.822</c:v>
                </c:pt>
                <c:pt idx="80">
                  <c:v>-100.822</c:v>
                </c:pt>
                <c:pt idx="81">
                  <c:v>-99.822000000000003</c:v>
                </c:pt>
                <c:pt idx="82">
                  <c:v>-98.822000000000003</c:v>
                </c:pt>
                <c:pt idx="83">
                  <c:v>-97.822000000000003</c:v>
                </c:pt>
                <c:pt idx="84">
                  <c:v>-96.822000000000003</c:v>
                </c:pt>
                <c:pt idx="85">
                  <c:v>-95.822000000000003</c:v>
                </c:pt>
                <c:pt idx="86">
                  <c:v>-94.822000000000003</c:v>
                </c:pt>
                <c:pt idx="87">
                  <c:v>-93.822000000000003</c:v>
                </c:pt>
                <c:pt idx="88">
                  <c:v>-92.822000000000003</c:v>
                </c:pt>
                <c:pt idx="89">
                  <c:v>-91.822000000000003</c:v>
                </c:pt>
                <c:pt idx="90">
                  <c:v>-90.822000000000003</c:v>
                </c:pt>
                <c:pt idx="91">
                  <c:v>-89.821999999999989</c:v>
                </c:pt>
                <c:pt idx="92">
                  <c:v>-88.822000000000003</c:v>
                </c:pt>
                <c:pt idx="93">
                  <c:v>-87.822000000000003</c:v>
                </c:pt>
                <c:pt idx="94">
                  <c:v>-86.821999999999989</c:v>
                </c:pt>
                <c:pt idx="95">
                  <c:v>-85.822000000000003</c:v>
                </c:pt>
                <c:pt idx="96">
                  <c:v>-84.822000000000003</c:v>
                </c:pt>
                <c:pt idx="97">
                  <c:v>-83.821999999999989</c:v>
                </c:pt>
                <c:pt idx="98">
                  <c:v>-82.822000000000003</c:v>
                </c:pt>
                <c:pt idx="99">
                  <c:v>-81.822000000000003</c:v>
                </c:pt>
                <c:pt idx="100">
                  <c:v>-80.821999999999989</c:v>
                </c:pt>
                <c:pt idx="101">
                  <c:v>-79.822000000000003</c:v>
                </c:pt>
                <c:pt idx="102">
                  <c:v>-78.822000000000003</c:v>
                </c:pt>
                <c:pt idx="103">
                  <c:v>-77.821999999999989</c:v>
                </c:pt>
                <c:pt idx="104">
                  <c:v>-76.822000000000003</c:v>
                </c:pt>
                <c:pt idx="105">
                  <c:v>-75.822000000000003</c:v>
                </c:pt>
                <c:pt idx="106">
                  <c:v>-74.822000000000003</c:v>
                </c:pt>
                <c:pt idx="107">
                  <c:v>-73.822000000000003</c:v>
                </c:pt>
                <c:pt idx="108">
                  <c:v>-72.822000000000003</c:v>
                </c:pt>
                <c:pt idx="109">
                  <c:v>-71.822000000000003</c:v>
                </c:pt>
                <c:pt idx="110">
                  <c:v>-70.822000000000003</c:v>
                </c:pt>
                <c:pt idx="111">
                  <c:v>-69.822000000000003</c:v>
                </c:pt>
                <c:pt idx="112">
                  <c:v>-68.822000000000003</c:v>
                </c:pt>
                <c:pt idx="113">
                  <c:v>-67.822000000000003</c:v>
                </c:pt>
                <c:pt idx="114">
                  <c:v>-66.822000000000003</c:v>
                </c:pt>
                <c:pt idx="115">
                  <c:v>-65.822000000000003</c:v>
                </c:pt>
                <c:pt idx="116">
                  <c:v>-64.822000000000003</c:v>
                </c:pt>
                <c:pt idx="117">
                  <c:v>-63.822000000000003</c:v>
                </c:pt>
                <c:pt idx="118">
                  <c:v>-62.822000000000003</c:v>
                </c:pt>
                <c:pt idx="119">
                  <c:v>-61.821999999999996</c:v>
                </c:pt>
                <c:pt idx="120">
                  <c:v>-60.822000000000003</c:v>
                </c:pt>
                <c:pt idx="121">
                  <c:v>-59.822000000000003</c:v>
                </c:pt>
                <c:pt idx="122">
                  <c:v>-58.822000000000003</c:v>
                </c:pt>
                <c:pt idx="123">
                  <c:v>-57.822000000000003</c:v>
                </c:pt>
                <c:pt idx="124">
                  <c:v>-56.821999999999996</c:v>
                </c:pt>
                <c:pt idx="125">
                  <c:v>-55.822000000000003</c:v>
                </c:pt>
                <c:pt idx="126">
                  <c:v>-54.822000000000003</c:v>
                </c:pt>
                <c:pt idx="127">
                  <c:v>-53.821999999999996</c:v>
                </c:pt>
                <c:pt idx="128">
                  <c:v>-52.822000000000003</c:v>
                </c:pt>
                <c:pt idx="129">
                  <c:v>-51.821999999999996</c:v>
                </c:pt>
                <c:pt idx="130">
                  <c:v>-50.821999999999996</c:v>
                </c:pt>
                <c:pt idx="131">
                  <c:v>-49.822000000000003</c:v>
                </c:pt>
                <c:pt idx="132">
                  <c:v>-48.821999999999996</c:v>
                </c:pt>
                <c:pt idx="133">
                  <c:v>-47.822000000000003</c:v>
                </c:pt>
                <c:pt idx="134">
                  <c:v>-46.822000000000003</c:v>
                </c:pt>
                <c:pt idx="135">
                  <c:v>-45.821999999999996</c:v>
                </c:pt>
                <c:pt idx="136">
                  <c:v>-44.822000000000003</c:v>
                </c:pt>
                <c:pt idx="137">
                  <c:v>-43.822000000000003</c:v>
                </c:pt>
                <c:pt idx="138">
                  <c:v>-42.821999999999996</c:v>
                </c:pt>
                <c:pt idx="139">
                  <c:v>-41.822000000000003</c:v>
                </c:pt>
                <c:pt idx="140">
                  <c:v>-40.822000000000003</c:v>
                </c:pt>
                <c:pt idx="141">
                  <c:v>-39.821999999999996</c:v>
                </c:pt>
                <c:pt idx="142">
                  <c:v>-38.822000000000003</c:v>
                </c:pt>
                <c:pt idx="143">
                  <c:v>-37.822000000000003</c:v>
                </c:pt>
                <c:pt idx="144">
                  <c:v>-36.821999999999996</c:v>
                </c:pt>
                <c:pt idx="145">
                  <c:v>-35.822000000000003</c:v>
                </c:pt>
                <c:pt idx="146">
                  <c:v>-34.821999999999996</c:v>
                </c:pt>
                <c:pt idx="147">
                  <c:v>-33.821999999999996</c:v>
                </c:pt>
                <c:pt idx="148">
                  <c:v>-32.822000000000003</c:v>
                </c:pt>
                <c:pt idx="149">
                  <c:v>-31.821999999999999</c:v>
                </c:pt>
                <c:pt idx="150">
                  <c:v>-30.822000000000003</c:v>
                </c:pt>
                <c:pt idx="151">
                  <c:v>-29.821999999999999</c:v>
                </c:pt>
                <c:pt idx="152">
                  <c:v>-28.822000000000003</c:v>
                </c:pt>
                <c:pt idx="153">
                  <c:v>-27.821999999999999</c:v>
                </c:pt>
                <c:pt idx="154">
                  <c:v>-26.821999999999999</c:v>
                </c:pt>
                <c:pt idx="155">
                  <c:v>-25.822000000000003</c:v>
                </c:pt>
                <c:pt idx="156">
                  <c:v>-24.821999999999999</c:v>
                </c:pt>
                <c:pt idx="157">
                  <c:v>-23.821999999999999</c:v>
                </c:pt>
                <c:pt idx="158">
                  <c:v>-22.821999999999999</c:v>
                </c:pt>
                <c:pt idx="159">
                  <c:v>-21.821999999999999</c:v>
                </c:pt>
                <c:pt idx="160">
                  <c:v>-20.821999999999999</c:v>
                </c:pt>
                <c:pt idx="161">
                  <c:v>-19.821999999999999</c:v>
                </c:pt>
                <c:pt idx="162">
                  <c:v>-18.822000000000003</c:v>
                </c:pt>
                <c:pt idx="163">
                  <c:v>-17.821999999999999</c:v>
                </c:pt>
                <c:pt idx="164">
                  <c:v>-16.821999999999999</c:v>
                </c:pt>
                <c:pt idx="165">
                  <c:v>-15.822000000000001</c:v>
                </c:pt>
                <c:pt idx="166">
                  <c:v>-14.822000000000001</c:v>
                </c:pt>
                <c:pt idx="167">
                  <c:v>-13.821999999999999</c:v>
                </c:pt>
                <c:pt idx="168">
                  <c:v>-12.822000000000001</c:v>
                </c:pt>
                <c:pt idx="169">
                  <c:v>-11.821999999999999</c:v>
                </c:pt>
                <c:pt idx="170">
                  <c:v>-10.821999999999999</c:v>
                </c:pt>
                <c:pt idx="171">
                  <c:v>-9.822000000000001</c:v>
                </c:pt>
                <c:pt idx="172">
                  <c:v>-8.8219999999999992</c:v>
                </c:pt>
                <c:pt idx="173">
                  <c:v>-7.8220000000000001</c:v>
                </c:pt>
                <c:pt idx="174">
                  <c:v>-6.8220000000000001</c:v>
                </c:pt>
                <c:pt idx="175">
                  <c:v>-5.8220000000000001</c:v>
                </c:pt>
                <c:pt idx="176">
                  <c:v>-4.8220000000000001</c:v>
                </c:pt>
                <c:pt idx="177">
                  <c:v>-3.8220000000000001</c:v>
                </c:pt>
                <c:pt idx="178">
                  <c:v>-2.8220000000000001</c:v>
                </c:pt>
                <c:pt idx="179">
                  <c:v>-1.8219999999999998</c:v>
                </c:pt>
                <c:pt idx="180">
                  <c:v>-0.82199999999999995</c:v>
                </c:pt>
                <c:pt idx="181">
                  <c:v>0.17800000000000002</c:v>
                </c:pt>
                <c:pt idx="182">
                  <c:v>1.1780000000000002</c:v>
                </c:pt>
                <c:pt idx="183">
                  <c:v>2.1779999999999999</c:v>
                </c:pt>
                <c:pt idx="184">
                  <c:v>3.1779999999999999</c:v>
                </c:pt>
                <c:pt idx="185">
                  <c:v>4.1779999999999999</c:v>
                </c:pt>
                <c:pt idx="186">
                  <c:v>5.1779999999999999</c:v>
                </c:pt>
                <c:pt idx="187">
                  <c:v>6.1779999999999999</c:v>
                </c:pt>
                <c:pt idx="188">
                  <c:v>7.1779999999999999</c:v>
                </c:pt>
                <c:pt idx="189">
                  <c:v>8.1780000000000008</c:v>
                </c:pt>
                <c:pt idx="190">
                  <c:v>9.177999999999999</c:v>
                </c:pt>
                <c:pt idx="191">
                  <c:v>10.178000000000001</c:v>
                </c:pt>
                <c:pt idx="192">
                  <c:v>11.177999999999999</c:v>
                </c:pt>
                <c:pt idx="193">
                  <c:v>12.177999999999999</c:v>
                </c:pt>
                <c:pt idx="194">
                  <c:v>13.178000000000001</c:v>
                </c:pt>
                <c:pt idx="195">
                  <c:v>14.177999999999999</c:v>
                </c:pt>
                <c:pt idx="196">
                  <c:v>15.177999999999999</c:v>
                </c:pt>
                <c:pt idx="197">
                  <c:v>16.178000000000001</c:v>
                </c:pt>
                <c:pt idx="198">
                  <c:v>17.178000000000001</c:v>
                </c:pt>
                <c:pt idx="199">
                  <c:v>18.178000000000001</c:v>
                </c:pt>
                <c:pt idx="200">
                  <c:v>19.178000000000001</c:v>
                </c:pt>
                <c:pt idx="201">
                  <c:v>20.178000000000001</c:v>
                </c:pt>
                <c:pt idx="202">
                  <c:v>21.178000000000001</c:v>
                </c:pt>
                <c:pt idx="203">
                  <c:v>22.177999999999997</c:v>
                </c:pt>
                <c:pt idx="204">
                  <c:v>23.178000000000001</c:v>
                </c:pt>
                <c:pt idx="205">
                  <c:v>24.178000000000001</c:v>
                </c:pt>
                <c:pt idx="206">
                  <c:v>25.177999999999997</c:v>
                </c:pt>
                <c:pt idx="207">
                  <c:v>26.178000000000001</c:v>
                </c:pt>
                <c:pt idx="208">
                  <c:v>27.178000000000001</c:v>
                </c:pt>
                <c:pt idx="209">
                  <c:v>28.178000000000001</c:v>
                </c:pt>
                <c:pt idx="210">
                  <c:v>29.178000000000001</c:v>
                </c:pt>
                <c:pt idx="211">
                  <c:v>30.178000000000001</c:v>
                </c:pt>
                <c:pt idx="212">
                  <c:v>31.178000000000004</c:v>
                </c:pt>
                <c:pt idx="213">
                  <c:v>32.177999999999997</c:v>
                </c:pt>
                <c:pt idx="214">
                  <c:v>33.178000000000004</c:v>
                </c:pt>
                <c:pt idx="215">
                  <c:v>34.177999999999997</c:v>
                </c:pt>
                <c:pt idx="216">
                  <c:v>35.177999999999997</c:v>
                </c:pt>
                <c:pt idx="217">
                  <c:v>36.178000000000004</c:v>
                </c:pt>
                <c:pt idx="218">
                  <c:v>37.177999999999997</c:v>
                </c:pt>
                <c:pt idx="219">
                  <c:v>38.177999999999997</c:v>
                </c:pt>
                <c:pt idx="220">
                  <c:v>39.178000000000004</c:v>
                </c:pt>
                <c:pt idx="221">
                  <c:v>40.177999999999997</c:v>
                </c:pt>
                <c:pt idx="222">
                  <c:v>41.177999999999997</c:v>
                </c:pt>
                <c:pt idx="223">
                  <c:v>42.178000000000004</c:v>
                </c:pt>
                <c:pt idx="224">
                  <c:v>43.177999999999997</c:v>
                </c:pt>
                <c:pt idx="225">
                  <c:v>44.177999999999997</c:v>
                </c:pt>
                <c:pt idx="226">
                  <c:v>45.178000000000004</c:v>
                </c:pt>
                <c:pt idx="227">
                  <c:v>46.177999999999997</c:v>
                </c:pt>
                <c:pt idx="228">
                  <c:v>47.177999999999997</c:v>
                </c:pt>
                <c:pt idx="229">
                  <c:v>48.178000000000004</c:v>
                </c:pt>
                <c:pt idx="230">
                  <c:v>49.177999999999997</c:v>
                </c:pt>
                <c:pt idx="231">
                  <c:v>50.178000000000004</c:v>
                </c:pt>
                <c:pt idx="232">
                  <c:v>51.177999999999997</c:v>
                </c:pt>
                <c:pt idx="233">
                  <c:v>52.177999999999997</c:v>
                </c:pt>
                <c:pt idx="234">
                  <c:v>53.178000000000004</c:v>
                </c:pt>
                <c:pt idx="235">
                  <c:v>54.177999999999997</c:v>
                </c:pt>
                <c:pt idx="236">
                  <c:v>55.177999999999997</c:v>
                </c:pt>
                <c:pt idx="237">
                  <c:v>56.178000000000004</c:v>
                </c:pt>
                <c:pt idx="238">
                  <c:v>57.177999999999997</c:v>
                </c:pt>
                <c:pt idx="239">
                  <c:v>58.177999999999997</c:v>
                </c:pt>
                <c:pt idx="240">
                  <c:v>59.178000000000004</c:v>
                </c:pt>
                <c:pt idx="241">
                  <c:v>60.177999999999997</c:v>
                </c:pt>
                <c:pt idx="242">
                  <c:v>61.17799999999999</c:v>
                </c:pt>
                <c:pt idx="243">
                  <c:v>62.178000000000004</c:v>
                </c:pt>
                <c:pt idx="244">
                  <c:v>63.177999999999997</c:v>
                </c:pt>
                <c:pt idx="245">
                  <c:v>64.177999999999997</c:v>
                </c:pt>
                <c:pt idx="246">
                  <c:v>65.177999999999997</c:v>
                </c:pt>
                <c:pt idx="247">
                  <c:v>66.177999999999997</c:v>
                </c:pt>
                <c:pt idx="248">
                  <c:v>67.177999999999997</c:v>
                </c:pt>
                <c:pt idx="249">
                  <c:v>68.177999999999997</c:v>
                </c:pt>
                <c:pt idx="250">
                  <c:v>69.177999999999997</c:v>
                </c:pt>
                <c:pt idx="251">
                  <c:v>70.177999999999997</c:v>
                </c:pt>
                <c:pt idx="252">
                  <c:v>71.177999999999997</c:v>
                </c:pt>
                <c:pt idx="253">
                  <c:v>72.177999999999997</c:v>
                </c:pt>
                <c:pt idx="254">
                  <c:v>73.177999999999997</c:v>
                </c:pt>
                <c:pt idx="255">
                  <c:v>74.177999999999997</c:v>
                </c:pt>
                <c:pt idx="256">
                  <c:v>75.177999999999997</c:v>
                </c:pt>
                <c:pt idx="257">
                  <c:v>76.177999999999997</c:v>
                </c:pt>
                <c:pt idx="258">
                  <c:v>77.178000000000011</c:v>
                </c:pt>
                <c:pt idx="259">
                  <c:v>78.177999999999997</c:v>
                </c:pt>
                <c:pt idx="260">
                  <c:v>79.177999999999997</c:v>
                </c:pt>
                <c:pt idx="261">
                  <c:v>80.178000000000011</c:v>
                </c:pt>
                <c:pt idx="262">
                  <c:v>81.177999999999997</c:v>
                </c:pt>
                <c:pt idx="263">
                  <c:v>82.177999999999997</c:v>
                </c:pt>
                <c:pt idx="264">
                  <c:v>83.178000000000011</c:v>
                </c:pt>
                <c:pt idx="265">
                  <c:v>84.177999999999997</c:v>
                </c:pt>
                <c:pt idx="266">
                  <c:v>85.177999999999997</c:v>
                </c:pt>
                <c:pt idx="267">
                  <c:v>86.178000000000011</c:v>
                </c:pt>
                <c:pt idx="268">
                  <c:v>87.177999999999997</c:v>
                </c:pt>
                <c:pt idx="269">
                  <c:v>88.177999999999997</c:v>
                </c:pt>
                <c:pt idx="270">
                  <c:v>89.178000000000011</c:v>
                </c:pt>
                <c:pt idx="271">
                  <c:v>90.177999999999997</c:v>
                </c:pt>
                <c:pt idx="272">
                  <c:v>91.177999999999997</c:v>
                </c:pt>
                <c:pt idx="273">
                  <c:v>92.178000000000011</c:v>
                </c:pt>
                <c:pt idx="274">
                  <c:v>93.177999999999997</c:v>
                </c:pt>
                <c:pt idx="275">
                  <c:v>94.177999999999997</c:v>
                </c:pt>
                <c:pt idx="276">
                  <c:v>95.177999999999997</c:v>
                </c:pt>
                <c:pt idx="277">
                  <c:v>96.177999999999997</c:v>
                </c:pt>
                <c:pt idx="278">
                  <c:v>97.177999999999997</c:v>
                </c:pt>
                <c:pt idx="279">
                  <c:v>98.177999999999997</c:v>
                </c:pt>
                <c:pt idx="280">
                  <c:v>99.177999999999997</c:v>
                </c:pt>
                <c:pt idx="281">
                  <c:v>100.178</c:v>
                </c:pt>
                <c:pt idx="282">
                  <c:v>101.178</c:v>
                </c:pt>
                <c:pt idx="283">
                  <c:v>102.178</c:v>
                </c:pt>
                <c:pt idx="284">
                  <c:v>103.178</c:v>
                </c:pt>
                <c:pt idx="285">
                  <c:v>104.178</c:v>
                </c:pt>
                <c:pt idx="286">
                  <c:v>105.178</c:v>
                </c:pt>
                <c:pt idx="287">
                  <c:v>106.178</c:v>
                </c:pt>
                <c:pt idx="288">
                  <c:v>107.178</c:v>
                </c:pt>
                <c:pt idx="289">
                  <c:v>108.178</c:v>
                </c:pt>
                <c:pt idx="290">
                  <c:v>109.178</c:v>
                </c:pt>
                <c:pt idx="291">
                  <c:v>110.178</c:v>
                </c:pt>
                <c:pt idx="292">
                  <c:v>111.17800000000001</c:v>
                </c:pt>
                <c:pt idx="293">
                  <c:v>112.178</c:v>
                </c:pt>
                <c:pt idx="294">
                  <c:v>113.178</c:v>
                </c:pt>
                <c:pt idx="295">
                  <c:v>114.17800000000001</c:v>
                </c:pt>
                <c:pt idx="296">
                  <c:v>115.178</c:v>
                </c:pt>
                <c:pt idx="297">
                  <c:v>116.178</c:v>
                </c:pt>
                <c:pt idx="298">
                  <c:v>117.17800000000001</c:v>
                </c:pt>
                <c:pt idx="299">
                  <c:v>118.178</c:v>
                </c:pt>
                <c:pt idx="300">
                  <c:v>119.178</c:v>
                </c:pt>
                <c:pt idx="301">
                  <c:v>120.17800000000001</c:v>
                </c:pt>
                <c:pt idx="302">
                  <c:v>121.178</c:v>
                </c:pt>
                <c:pt idx="303">
                  <c:v>122.178</c:v>
                </c:pt>
                <c:pt idx="304">
                  <c:v>123.178</c:v>
                </c:pt>
                <c:pt idx="305">
                  <c:v>124.17799999999998</c:v>
                </c:pt>
                <c:pt idx="306">
                  <c:v>125.17800000000001</c:v>
                </c:pt>
                <c:pt idx="307">
                  <c:v>126.17800000000001</c:v>
                </c:pt>
                <c:pt idx="308">
                  <c:v>127.178</c:v>
                </c:pt>
                <c:pt idx="309">
                  <c:v>128.178</c:v>
                </c:pt>
                <c:pt idx="310">
                  <c:v>129.178</c:v>
                </c:pt>
                <c:pt idx="311">
                  <c:v>130.178</c:v>
                </c:pt>
                <c:pt idx="312">
                  <c:v>131.17800000000003</c:v>
                </c:pt>
                <c:pt idx="313">
                  <c:v>132.178</c:v>
                </c:pt>
                <c:pt idx="314">
                  <c:v>133.178</c:v>
                </c:pt>
                <c:pt idx="315">
                  <c:v>134.178</c:v>
                </c:pt>
                <c:pt idx="316">
                  <c:v>135.178</c:v>
                </c:pt>
                <c:pt idx="317">
                  <c:v>136.178</c:v>
                </c:pt>
                <c:pt idx="318">
                  <c:v>137.17800000000003</c:v>
                </c:pt>
                <c:pt idx="319">
                  <c:v>138.178</c:v>
                </c:pt>
                <c:pt idx="320">
                  <c:v>139.178</c:v>
                </c:pt>
                <c:pt idx="321">
                  <c:v>140.178</c:v>
                </c:pt>
                <c:pt idx="322">
                  <c:v>141.178</c:v>
                </c:pt>
                <c:pt idx="323">
                  <c:v>142.178</c:v>
                </c:pt>
                <c:pt idx="324">
                  <c:v>143.178</c:v>
                </c:pt>
                <c:pt idx="325">
                  <c:v>144.178</c:v>
                </c:pt>
                <c:pt idx="326">
                  <c:v>145.178</c:v>
                </c:pt>
                <c:pt idx="327">
                  <c:v>146.178</c:v>
                </c:pt>
                <c:pt idx="328">
                  <c:v>147.178</c:v>
                </c:pt>
                <c:pt idx="329">
                  <c:v>148.178</c:v>
                </c:pt>
                <c:pt idx="330">
                  <c:v>149.178</c:v>
                </c:pt>
                <c:pt idx="331">
                  <c:v>150.178</c:v>
                </c:pt>
                <c:pt idx="332">
                  <c:v>151.178</c:v>
                </c:pt>
                <c:pt idx="333">
                  <c:v>152.178</c:v>
                </c:pt>
                <c:pt idx="334">
                  <c:v>153.178</c:v>
                </c:pt>
                <c:pt idx="335">
                  <c:v>154.178</c:v>
                </c:pt>
                <c:pt idx="336">
                  <c:v>155.178</c:v>
                </c:pt>
                <c:pt idx="337">
                  <c:v>156.178</c:v>
                </c:pt>
                <c:pt idx="338">
                  <c:v>157.178</c:v>
                </c:pt>
                <c:pt idx="339">
                  <c:v>158.178</c:v>
                </c:pt>
                <c:pt idx="340">
                  <c:v>159.178</c:v>
                </c:pt>
                <c:pt idx="341">
                  <c:v>160.178</c:v>
                </c:pt>
                <c:pt idx="342">
                  <c:v>161.178</c:v>
                </c:pt>
                <c:pt idx="343">
                  <c:v>162.178</c:v>
                </c:pt>
                <c:pt idx="344">
                  <c:v>163.178</c:v>
                </c:pt>
                <c:pt idx="345">
                  <c:v>164.178</c:v>
                </c:pt>
                <c:pt idx="346">
                  <c:v>165.178</c:v>
                </c:pt>
                <c:pt idx="347">
                  <c:v>166.178</c:v>
                </c:pt>
                <c:pt idx="348">
                  <c:v>167.178</c:v>
                </c:pt>
                <c:pt idx="349">
                  <c:v>168.17800000000003</c:v>
                </c:pt>
                <c:pt idx="350">
                  <c:v>169.178</c:v>
                </c:pt>
                <c:pt idx="351">
                  <c:v>170.178</c:v>
                </c:pt>
                <c:pt idx="352">
                  <c:v>171.178</c:v>
                </c:pt>
                <c:pt idx="353">
                  <c:v>172.178</c:v>
                </c:pt>
                <c:pt idx="354">
                  <c:v>173.178</c:v>
                </c:pt>
                <c:pt idx="355">
                  <c:v>174.17800000000003</c:v>
                </c:pt>
                <c:pt idx="356">
                  <c:v>175.178</c:v>
                </c:pt>
                <c:pt idx="357">
                  <c:v>176.178</c:v>
                </c:pt>
                <c:pt idx="358">
                  <c:v>177.178</c:v>
                </c:pt>
                <c:pt idx="359">
                  <c:v>178.178</c:v>
                </c:pt>
                <c:pt idx="360">
                  <c:v>179.178</c:v>
                </c:pt>
                <c:pt idx="361">
                  <c:v>180.178</c:v>
                </c:pt>
                <c:pt idx="362">
                  <c:v>181.178</c:v>
                </c:pt>
                <c:pt idx="363">
                  <c:v>182.178</c:v>
                </c:pt>
                <c:pt idx="364">
                  <c:v>183.178</c:v>
                </c:pt>
                <c:pt idx="365">
                  <c:v>184.178</c:v>
                </c:pt>
                <c:pt idx="366">
                  <c:v>185.178</c:v>
                </c:pt>
                <c:pt idx="367">
                  <c:v>186.178</c:v>
                </c:pt>
                <c:pt idx="368">
                  <c:v>187.178</c:v>
                </c:pt>
                <c:pt idx="369">
                  <c:v>188.178</c:v>
                </c:pt>
                <c:pt idx="370">
                  <c:v>189.178</c:v>
                </c:pt>
                <c:pt idx="371">
                  <c:v>190.178</c:v>
                </c:pt>
                <c:pt idx="372">
                  <c:v>191.178</c:v>
                </c:pt>
                <c:pt idx="373">
                  <c:v>192.178</c:v>
                </c:pt>
                <c:pt idx="374">
                  <c:v>193.178</c:v>
                </c:pt>
                <c:pt idx="375">
                  <c:v>194.178</c:v>
                </c:pt>
                <c:pt idx="376">
                  <c:v>195.178</c:v>
                </c:pt>
                <c:pt idx="377">
                  <c:v>196.178</c:v>
                </c:pt>
                <c:pt idx="378">
                  <c:v>197.178</c:v>
                </c:pt>
                <c:pt idx="379">
                  <c:v>198.178</c:v>
                </c:pt>
                <c:pt idx="380">
                  <c:v>199.17800000000003</c:v>
                </c:pt>
                <c:pt idx="381">
                  <c:v>200.178</c:v>
                </c:pt>
                <c:pt idx="382">
                  <c:v>201.178</c:v>
                </c:pt>
                <c:pt idx="383">
                  <c:v>202.178</c:v>
                </c:pt>
                <c:pt idx="384">
                  <c:v>203.178</c:v>
                </c:pt>
                <c:pt idx="385">
                  <c:v>204.178</c:v>
                </c:pt>
                <c:pt idx="386">
                  <c:v>205.17800000000003</c:v>
                </c:pt>
                <c:pt idx="387">
                  <c:v>206.178</c:v>
                </c:pt>
                <c:pt idx="388">
                  <c:v>207.178</c:v>
                </c:pt>
                <c:pt idx="389">
                  <c:v>208.178</c:v>
                </c:pt>
                <c:pt idx="390">
                  <c:v>209.178</c:v>
                </c:pt>
                <c:pt idx="391">
                  <c:v>210.178</c:v>
                </c:pt>
                <c:pt idx="392">
                  <c:v>211.178</c:v>
                </c:pt>
                <c:pt idx="393">
                  <c:v>212.178</c:v>
                </c:pt>
                <c:pt idx="394">
                  <c:v>213.178</c:v>
                </c:pt>
                <c:pt idx="395">
                  <c:v>214.178</c:v>
                </c:pt>
                <c:pt idx="396">
                  <c:v>215.178</c:v>
                </c:pt>
                <c:pt idx="397">
                  <c:v>216.178</c:v>
                </c:pt>
                <c:pt idx="398">
                  <c:v>217.178</c:v>
                </c:pt>
                <c:pt idx="399">
                  <c:v>218.178</c:v>
                </c:pt>
                <c:pt idx="400">
                  <c:v>219.178</c:v>
                </c:pt>
                <c:pt idx="401">
                  <c:v>220.178</c:v>
                </c:pt>
                <c:pt idx="402">
                  <c:v>221.178</c:v>
                </c:pt>
                <c:pt idx="403">
                  <c:v>222.178</c:v>
                </c:pt>
                <c:pt idx="404">
                  <c:v>223.178</c:v>
                </c:pt>
                <c:pt idx="405">
                  <c:v>224.178</c:v>
                </c:pt>
                <c:pt idx="406">
                  <c:v>225.178</c:v>
                </c:pt>
                <c:pt idx="407">
                  <c:v>226.178</c:v>
                </c:pt>
                <c:pt idx="408">
                  <c:v>227.178</c:v>
                </c:pt>
                <c:pt idx="409">
                  <c:v>228.178</c:v>
                </c:pt>
                <c:pt idx="410">
                  <c:v>229.178</c:v>
                </c:pt>
                <c:pt idx="411">
                  <c:v>230.178</c:v>
                </c:pt>
                <c:pt idx="412">
                  <c:v>231.178</c:v>
                </c:pt>
                <c:pt idx="413">
                  <c:v>232.178</c:v>
                </c:pt>
                <c:pt idx="414">
                  <c:v>233.178</c:v>
                </c:pt>
                <c:pt idx="415">
                  <c:v>234.178</c:v>
                </c:pt>
                <c:pt idx="416">
                  <c:v>235.178</c:v>
                </c:pt>
                <c:pt idx="417">
                  <c:v>236.17800000000003</c:v>
                </c:pt>
                <c:pt idx="418">
                  <c:v>237.178</c:v>
                </c:pt>
                <c:pt idx="419">
                  <c:v>238.178</c:v>
                </c:pt>
                <c:pt idx="420">
                  <c:v>239.178</c:v>
                </c:pt>
                <c:pt idx="421">
                  <c:v>240.17800000000003</c:v>
                </c:pt>
                <c:pt idx="422">
                  <c:v>241.178</c:v>
                </c:pt>
                <c:pt idx="423">
                  <c:v>242.17800000000003</c:v>
                </c:pt>
                <c:pt idx="424">
                  <c:v>243.17799999999997</c:v>
                </c:pt>
                <c:pt idx="425">
                  <c:v>244.178</c:v>
                </c:pt>
                <c:pt idx="426">
                  <c:v>245.17799999999997</c:v>
                </c:pt>
                <c:pt idx="427">
                  <c:v>246.178</c:v>
                </c:pt>
                <c:pt idx="428">
                  <c:v>247.17800000000003</c:v>
                </c:pt>
                <c:pt idx="429">
                  <c:v>248.178</c:v>
                </c:pt>
                <c:pt idx="430">
                  <c:v>249.178</c:v>
                </c:pt>
                <c:pt idx="431">
                  <c:v>250.17799999999997</c:v>
                </c:pt>
                <c:pt idx="432">
                  <c:v>251.178</c:v>
                </c:pt>
                <c:pt idx="433">
                  <c:v>252.17800000000003</c:v>
                </c:pt>
                <c:pt idx="434">
                  <c:v>253.178</c:v>
                </c:pt>
                <c:pt idx="435">
                  <c:v>254.17800000000003</c:v>
                </c:pt>
                <c:pt idx="436">
                  <c:v>255.178</c:v>
                </c:pt>
                <c:pt idx="437">
                  <c:v>256.178</c:v>
                </c:pt>
                <c:pt idx="438">
                  <c:v>257.178</c:v>
                </c:pt>
                <c:pt idx="439">
                  <c:v>258.178</c:v>
                </c:pt>
                <c:pt idx="440">
                  <c:v>259.178</c:v>
                </c:pt>
                <c:pt idx="441">
                  <c:v>260.178</c:v>
                </c:pt>
                <c:pt idx="442">
                  <c:v>261.178</c:v>
                </c:pt>
                <c:pt idx="443">
                  <c:v>262.178</c:v>
                </c:pt>
                <c:pt idx="444">
                  <c:v>263.178</c:v>
                </c:pt>
                <c:pt idx="445">
                  <c:v>264.178</c:v>
                </c:pt>
                <c:pt idx="446">
                  <c:v>265.178</c:v>
                </c:pt>
                <c:pt idx="447">
                  <c:v>266.178</c:v>
                </c:pt>
                <c:pt idx="448">
                  <c:v>267.178</c:v>
                </c:pt>
                <c:pt idx="449">
                  <c:v>268.178</c:v>
                </c:pt>
                <c:pt idx="450">
                  <c:v>269.178</c:v>
                </c:pt>
                <c:pt idx="451">
                  <c:v>270.178</c:v>
                </c:pt>
                <c:pt idx="452">
                  <c:v>271.178</c:v>
                </c:pt>
                <c:pt idx="453">
                  <c:v>272.178</c:v>
                </c:pt>
                <c:pt idx="454">
                  <c:v>273.178</c:v>
                </c:pt>
                <c:pt idx="455">
                  <c:v>274.178</c:v>
                </c:pt>
                <c:pt idx="456">
                  <c:v>275.178</c:v>
                </c:pt>
                <c:pt idx="457">
                  <c:v>276.17800000000005</c:v>
                </c:pt>
                <c:pt idx="458">
                  <c:v>277.178</c:v>
                </c:pt>
                <c:pt idx="459">
                  <c:v>278.178</c:v>
                </c:pt>
                <c:pt idx="460">
                  <c:v>279.178</c:v>
                </c:pt>
                <c:pt idx="461">
                  <c:v>280.178</c:v>
                </c:pt>
                <c:pt idx="462">
                  <c:v>281.178</c:v>
                </c:pt>
                <c:pt idx="463">
                  <c:v>282.178</c:v>
                </c:pt>
                <c:pt idx="464">
                  <c:v>283.178</c:v>
                </c:pt>
                <c:pt idx="465">
                  <c:v>284.178</c:v>
                </c:pt>
                <c:pt idx="466">
                  <c:v>285.178</c:v>
                </c:pt>
                <c:pt idx="467">
                  <c:v>286.178</c:v>
                </c:pt>
                <c:pt idx="468">
                  <c:v>287.178</c:v>
                </c:pt>
                <c:pt idx="469">
                  <c:v>288.178</c:v>
                </c:pt>
                <c:pt idx="470">
                  <c:v>289.178</c:v>
                </c:pt>
                <c:pt idx="471">
                  <c:v>290.178</c:v>
                </c:pt>
                <c:pt idx="472">
                  <c:v>291.178</c:v>
                </c:pt>
                <c:pt idx="473">
                  <c:v>292.178</c:v>
                </c:pt>
                <c:pt idx="474">
                  <c:v>293.178</c:v>
                </c:pt>
                <c:pt idx="475">
                  <c:v>294.178</c:v>
                </c:pt>
                <c:pt idx="476">
                  <c:v>295.178</c:v>
                </c:pt>
                <c:pt idx="477">
                  <c:v>296.178</c:v>
                </c:pt>
                <c:pt idx="478">
                  <c:v>297.178</c:v>
                </c:pt>
                <c:pt idx="479">
                  <c:v>298.178</c:v>
                </c:pt>
                <c:pt idx="480">
                  <c:v>299.178</c:v>
                </c:pt>
                <c:pt idx="481">
                  <c:v>300.178</c:v>
                </c:pt>
                <c:pt idx="482">
                  <c:v>301.178</c:v>
                </c:pt>
                <c:pt idx="483">
                  <c:v>302.178</c:v>
                </c:pt>
                <c:pt idx="484">
                  <c:v>303.178</c:v>
                </c:pt>
                <c:pt idx="485">
                  <c:v>304.178</c:v>
                </c:pt>
                <c:pt idx="486">
                  <c:v>305.178</c:v>
                </c:pt>
                <c:pt idx="487">
                  <c:v>306.178</c:v>
                </c:pt>
                <c:pt idx="488">
                  <c:v>307.17800000000005</c:v>
                </c:pt>
                <c:pt idx="489">
                  <c:v>308.178</c:v>
                </c:pt>
                <c:pt idx="490">
                  <c:v>309.178</c:v>
                </c:pt>
                <c:pt idx="491">
                  <c:v>310.178</c:v>
                </c:pt>
                <c:pt idx="492">
                  <c:v>311.178</c:v>
                </c:pt>
                <c:pt idx="493">
                  <c:v>312.178</c:v>
                </c:pt>
                <c:pt idx="494">
                  <c:v>313.178</c:v>
                </c:pt>
                <c:pt idx="495">
                  <c:v>314.178</c:v>
                </c:pt>
                <c:pt idx="496">
                  <c:v>315.178</c:v>
                </c:pt>
                <c:pt idx="497">
                  <c:v>316.17699999999996</c:v>
                </c:pt>
                <c:pt idx="498">
                  <c:v>317.17700000000002</c:v>
                </c:pt>
                <c:pt idx="499">
                  <c:v>318.17699999999996</c:v>
                </c:pt>
                <c:pt idx="500">
                  <c:v>319.17700000000002</c:v>
                </c:pt>
                <c:pt idx="501">
                  <c:v>320.17700000000002</c:v>
                </c:pt>
                <c:pt idx="502">
                  <c:v>321.17699999999996</c:v>
                </c:pt>
                <c:pt idx="503">
                  <c:v>322.17700000000002</c:v>
                </c:pt>
                <c:pt idx="504">
                  <c:v>323.17699999999996</c:v>
                </c:pt>
                <c:pt idx="505">
                  <c:v>324.17700000000002</c:v>
                </c:pt>
                <c:pt idx="506">
                  <c:v>325.17699999999996</c:v>
                </c:pt>
                <c:pt idx="507">
                  <c:v>326.17700000000002</c:v>
                </c:pt>
                <c:pt idx="508">
                  <c:v>327.17700000000002</c:v>
                </c:pt>
                <c:pt idx="509">
                  <c:v>328.17699999999996</c:v>
                </c:pt>
                <c:pt idx="510">
                  <c:v>329.17700000000002</c:v>
                </c:pt>
                <c:pt idx="511">
                  <c:v>330.17699999999996</c:v>
                </c:pt>
                <c:pt idx="512">
                  <c:v>331.17700000000002</c:v>
                </c:pt>
                <c:pt idx="513">
                  <c:v>332.17700000000002</c:v>
                </c:pt>
                <c:pt idx="514">
                  <c:v>333.17700000000002</c:v>
                </c:pt>
                <c:pt idx="515">
                  <c:v>334.17700000000002</c:v>
                </c:pt>
                <c:pt idx="516">
                  <c:v>335.17699999999996</c:v>
                </c:pt>
                <c:pt idx="517">
                  <c:v>336.17700000000002</c:v>
                </c:pt>
                <c:pt idx="518">
                  <c:v>337.17699999999996</c:v>
                </c:pt>
                <c:pt idx="519">
                  <c:v>338.17700000000002</c:v>
                </c:pt>
                <c:pt idx="520">
                  <c:v>339.17700000000002</c:v>
                </c:pt>
                <c:pt idx="521">
                  <c:v>340.17699999999996</c:v>
                </c:pt>
                <c:pt idx="522">
                  <c:v>341.17700000000002</c:v>
                </c:pt>
                <c:pt idx="523">
                  <c:v>342.17699999999996</c:v>
                </c:pt>
                <c:pt idx="524">
                  <c:v>343.17700000000002</c:v>
                </c:pt>
                <c:pt idx="525">
                  <c:v>344.17700000000002</c:v>
                </c:pt>
                <c:pt idx="526">
                  <c:v>345.17700000000002</c:v>
                </c:pt>
                <c:pt idx="527">
                  <c:v>346.17700000000002</c:v>
                </c:pt>
                <c:pt idx="528">
                  <c:v>347.17699999999996</c:v>
                </c:pt>
                <c:pt idx="529">
                  <c:v>348.17700000000002</c:v>
                </c:pt>
                <c:pt idx="530">
                  <c:v>349.17699999999996</c:v>
                </c:pt>
                <c:pt idx="531">
                  <c:v>350.17700000000002</c:v>
                </c:pt>
                <c:pt idx="532">
                  <c:v>351.17700000000002</c:v>
                </c:pt>
                <c:pt idx="533">
                  <c:v>352.17699999999996</c:v>
                </c:pt>
                <c:pt idx="534">
                  <c:v>353.17700000000002</c:v>
                </c:pt>
                <c:pt idx="535">
                  <c:v>354.17699999999996</c:v>
                </c:pt>
                <c:pt idx="536">
                  <c:v>355.17700000000002</c:v>
                </c:pt>
                <c:pt idx="537">
                  <c:v>356.17699999999996</c:v>
                </c:pt>
                <c:pt idx="538">
                  <c:v>357.17700000000002</c:v>
                </c:pt>
                <c:pt idx="539">
                  <c:v>358.17700000000002</c:v>
                </c:pt>
                <c:pt idx="540">
                  <c:v>359.17699999999996</c:v>
                </c:pt>
                <c:pt idx="541">
                  <c:v>360.17700000000002</c:v>
                </c:pt>
                <c:pt idx="542">
                  <c:v>361.17699999999996</c:v>
                </c:pt>
                <c:pt idx="543">
                  <c:v>362.17700000000002</c:v>
                </c:pt>
                <c:pt idx="544">
                  <c:v>363.17700000000002</c:v>
                </c:pt>
                <c:pt idx="545">
                  <c:v>364.17700000000002</c:v>
                </c:pt>
                <c:pt idx="546">
                  <c:v>365.17700000000002</c:v>
                </c:pt>
                <c:pt idx="547">
                  <c:v>366.17699999999996</c:v>
                </c:pt>
                <c:pt idx="548">
                  <c:v>367.17700000000002</c:v>
                </c:pt>
                <c:pt idx="549">
                  <c:v>368.17699999999996</c:v>
                </c:pt>
                <c:pt idx="550">
                  <c:v>369.17700000000002</c:v>
                </c:pt>
                <c:pt idx="551">
                  <c:v>370.17700000000002</c:v>
                </c:pt>
                <c:pt idx="552">
                  <c:v>371.17699999999996</c:v>
                </c:pt>
                <c:pt idx="553">
                  <c:v>372.17700000000002</c:v>
                </c:pt>
                <c:pt idx="554">
                  <c:v>373.17699999999996</c:v>
                </c:pt>
                <c:pt idx="555">
                  <c:v>374.17700000000002</c:v>
                </c:pt>
                <c:pt idx="556">
                  <c:v>375.17700000000002</c:v>
                </c:pt>
                <c:pt idx="557">
                  <c:v>376.17700000000002</c:v>
                </c:pt>
                <c:pt idx="558">
                  <c:v>377.17700000000002</c:v>
                </c:pt>
                <c:pt idx="559">
                  <c:v>378.17699999999996</c:v>
                </c:pt>
                <c:pt idx="560">
                  <c:v>379.17700000000002</c:v>
                </c:pt>
                <c:pt idx="561">
                  <c:v>380.17699999999996</c:v>
                </c:pt>
                <c:pt idx="562">
                  <c:v>381.17700000000002</c:v>
                </c:pt>
                <c:pt idx="563">
                  <c:v>382.17700000000002</c:v>
                </c:pt>
                <c:pt idx="564">
                  <c:v>383.17699999999996</c:v>
                </c:pt>
                <c:pt idx="565">
                  <c:v>384.17700000000002</c:v>
                </c:pt>
                <c:pt idx="566">
                  <c:v>385.17699999999996</c:v>
                </c:pt>
                <c:pt idx="567">
                  <c:v>386.17700000000002</c:v>
                </c:pt>
                <c:pt idx="568">
                  <c:v>387.17699999999996</c:v>
                </c:pt>
                <c:pt idx="569">
                  <c:v>388.17700000000002</c:v>
                </c:pt>
                <c:pt idx="570">
                  <c:v>389.17700000000002</c:v>
                </c:pt>
                <c:pt idx="571">
                  <c:v>390.17699999999996</c:v>
                </c:pt>
                <c:pt idx="572">
                  <c:v>391.17700000000002</c:v>
                </c:pt>
                <c:pt idx="573">
                  <c:v>392.17699999999996</c:v>
                </c:pt>
                <c:pt idx="574">
                  <c:v>393.17700000000002</c:v>
                </c:pt>
                <c:pt idx="575">
                  <c:v>394.17700000000002</c:v>
                </c:pt>
                <c:pt idx="576">
                  <c:v>395.17699999999996</c:v>
                </c:pt>
                <c:pt idx="577">
                  <c:v>396.17700000000002</c:v>
                </c:pt>
                <c:pt idx="578">
                  <c:v>397.17699999999996</c:v>
                </c:pt>
                <c:pt idx="579">
                  <c:v>398.17700000000002</c:v>
                </c:pt>
                <c:pt idx="580">
                  <c:v>399.17699999999996</c:v>
                </c:pt>
                <c:pt idx="581">
                  <c:v>400.17700000000002</c:v>
                </c:pt>
                <c:pt idx="582">
                  <c:v>401.17700000000002</c:v>
                </c:pt>
                <c:pt idx="583">
                  <c:v>402.17699999999996</c:v>
                </c:pt>
                <c:pt idx="584">
                  <c:v>403.17700000000002</c:v>
                </c:pt>
                <c:pt idx="585">
                  <c:v>404.17699999999996</c:v>
                </c:pt>
                <c:pt idx="586">
                  <c:v>405.17700000000002</c:v>
                </c:pt>
                <c:pt idx="587">
                  <c:v>406.17700000000002</c:v>
                </c:pt>
                <c:pt idx="588">
                  <c:v>407.17700000000002</c:v>
                </c:pt>
                <c:pt idx="589">
                  <c:v>408.17700000000002</c:v>
                </c:pt>
                <c:pt idx="590">
                  <c:v>409.17699999999996</c:v>
                </c:pt>
                <c:pt idx="591">
                  <c:v>410.17700000000002</c:v>
                </c:pt>
                <c:pt idx="592">
                  <c:v>411.17599999999999</c:v>
                </c:pt>
                <c:pt idx="593">
                  <c:v>412.17600000000004</c:v>
                </c:pt>
                <c:pt idx="594">
                  <c:v>413.17599999999999</c:v>
                </c:pt>
                <c:pt idx="595">
                  <c:v>414.17599999999999</c:v>
                </c:pt>
                <c:pt idx="596">
                  <c:v>415.17599999999999</c:v>
                </c:pt>
                <c:pt idx="597">
                  <c:v>416.17599999999999</c:v>
                </c:pt>
                <c:pt idx="598">
                  <c:v>417.17599999999999</c:v>
                </c:pt>
                <c:pt idx="599">
                  <c:v>418.17599999999999</c:v>
                </c:pt>
                <c:pt idx="600">
                  <c:v>419.17600000000004</c:v>
                </c:pt>
                <c:pt idx="601">
                  <c:v>420.17599999999999</c:v>
                </c:pt>
                <c:pt idx="602">
                  <c:v>421.17599999999999</c:v>
                </c:pt>
                <c:pt idx="603">
                  <c:v>422.17599999999999</c:v>
                </c:pt>
                <c:pt idx="604">
                  <c:v>423.17599999999999</c:v>
                </c:pt>
                <c:pt idx="605">
                  <c:v>424.17600000000004</c:v>
                </c:pt>
                <c:pt idx="606">
                  <c:v>425.17599999999999</c:v>
                </c:pt>
                <c:pt idx="607">
                  <c:v>426.17600000000004</c:v>
                </c:pt>
                <c:pt idx="608">
                  <c:v>427.17599999999999</c:v>
                </c:pt>
                <c:pt idx="609">
                  <c:v>428.17599999999999</c:v>
                </c:pt>
                <c:pt idx="610">
                  <c:v>429.17599999999999</c:v>
                </c:pt>
                <c:pt idx="611">
                  <c:v>430.17599999999999</c:v>
                </c:pt>
                <c:pt idx="612">
                  <c:v>431.17600000000004</c:v>
                </c:pt>
                <c:pt idx="613">
                  <c:v>432.17599999999999</c:v>
                </c:pt>
                <c:pt idx="614">
                  <c:v>433.17599999999999</c:v>
                </c:pt>
                <c:pt idx="615">
                  <c:v>434.17599999999999</c:v>
                </c:pt>
                <c:pt idx="616">
                  <c:v>435.17599999999999</c:v>
                </c:pt>
                <c:pt idx="617">
                  <c:v>436.17599999999999</c:v>
                </c:pt>
                <c:pt idx="618">
                  <c:v>437.17599999999999</c:v>
                </c:pt>
                <c:pt idx="619">
                  <c:v>438.17600000000004</c:v>
                </c:pt>
                <c:pt idx="620">
                  <c:v>439.17599999999999</c:v>
                </c:pt>
                <c:pt idx="621">
                  <c:v>440.17599999999999</c:v>
                </c:pt>
                <c:pt idx="622">
                  <c:v>441.17599999999999</c:v>
                </c:pt>
                <c:pt idx="623">
                  <c:v>442.17599999999999</c:v>
                </c:pt>
                <c:pt idx="624">
                  <c:v>443.17600000000004</c:v>
                </c:pt>
                <c:pt idx="625">
                  <c:v>444.17599999999999</c:v>
                </c:pt>
                <c:pt idx="626">
                  <c:v>445.17599999999999</c:v>
                </c:pt>
                <c:pt idx="627">
                  <c:v>446.17599999999999</c:v>
                </c:pt>
                <c:pt idx="628">
                  <c:v>447.17599999999999</c:v>
                </c:pt>
                <c:pt idx="629">
                  <c:v>448.17599999999999</c:v>
                </c:pt>
                <c:pt idx="630">
                  <c:v>449.17599999999999</c:v>
                </c:pt>
                <c:pt idx="631">
                  <c:v>450.17600000000004</c:v>
                </c:pt>
                <c:pt idx="632">
                  <c:v>451.17599999999999</c:v>
                </c:pt>
                <c:pt idx="633">
                  <c:v>452.17599999999999</c:v>
                </c:pt>
                <c:pt idx="634">
                  <c:v>453.17599999999999</c:v>
                </c:pt>
                <c:pt idx="635">
                  <c:v>454.17599999999999</c:v>
                </c:pt>
                <c:pt idx="636">
                  <c:v>455.17600000000004</c:v>
                </c:pt>
                <c:pt idx="637">
                  <c:v>456.17599999999999</c:v>
                </c:pt>
                <c:pt idx="638">
                  <c:v>457.17600000000004</c:v>
                </c:pt>
                <c:pt idx="639">
                  <c:v>458.17599999999999</c:v>
                </c:pt>
                <c:pt idx="640">
                  <c:v>459.17599999999999</c:v>
                </c:pt>
                <c:pt idx="641">
                  <c:v>460.17599999999999</c:v>
                </c:pt>
                <c:pt idx="642">
                  <c:v>461.17599999999999</c:v>
                </c:pt>
                <c:pt idx="643">
                  <c:v>462.17600000000004</c:v>
                </c:pt>
                <c:pt idx="644">
                  <c:v>463.17599999999999</c:v>
                </c:pt>
                <c:pt idx="645">
                  <c:v>464.17599999999999</c:v>
                </c:pt>
                <c:pt idx="646">
                  <c:v>465.17599999999999</c:v>
                </c:pt>
                <c:pt idx="647">
                  <c:v>466.17599999999999</c:v>
                </c:pt>
                <c:pt idx="648">
                  <c:v>467.17599999999999</c:v>
                </c:pt>
                <c:pt idx="649">
                  <c:v>468.17599999999999</c:v>
                </c:pt>
                <c:pt idx="650">
                  <c:v>469.17600000000004</c:v>
                </c:pt>
                <c:pt idx="651">
                  <c:v>470.17599999999999</c:v>
                </c:pt>
                <c:pt idx="652">
                  <c:v>471.17599999999999</c:v>
                </c:pt>
                <c:pt idx="653">
                  <c:v>472.17599999999999</c:v>
                </c:pt>
                <c:pt idx="654">
                  <c:v>473.17599999999999</c:v>
                </c:pt>
                <c:pt idx="655">
                  <c:v>474.17600000000004</c:v>
                </c:pt>
                <c:pt idx="656">
                  <c:v>475.17599999999999</c:v>
                </c:pt>
                <c:pt idx="657">
                  <c:v>476.17599999999999</c:v>
                </c:pt>
                <c:pt idx="658">
                  <c:v>477.17600000000004</c:v>
                </c:pt>
                <c:pt idx="659">
                  <c:v>478.17599999999999</c:v>
                </c:pt>
                <c:pt idx="660">
                  <c:v>479.17599999999999</c:v>
                </c:pt>
                <c:pt idx="661">
                  <c:v>480.17600000000004</c:v>
                </c:pt>
                <c:pt idx="662">
                  <c:v>481.17600000000004</c:v>
                </c:pt>
                <c:pt idx="663">
                  <c:v>482.17599999999999</c:v>
                </c:pt>
                <c:pt idx="664">
                  <c:v>483.17599999999993</c:v>
                </c:pt>
                <c:pt idx="665">
                  <c:v>484.17600000000004</c:v>
                </c:pt>
                <c:pt idx="666">
                  <c:v>485.17599999999999</c:v>
                </c:pt>
                <c:pt idx="667">
                  <c:v>486.17599999999999</c:v>
                </c:pt>
                <c:pt idx="668">
                  <c:v>487.17600000000004</c:v>
                </c:pt>
                <c:pt idx="669">
                  <c:v>488.17600000000004</c:v>
                </c:pt>
                <c:pt idx="670">
                  <c:v>489.17599999999999</c:v>
                </c:pt>
                <c:pt idx="671">
                  <c:v>490.17599999999993</c:v>
                </c:pt>
                <c:pt idx="672">
                  <c:v>491.17600000000004</c:v>
                </c:pt>
                <c:pt idx="673">
                  <c:v>492.17599999999999</c:v>
                </c:pt>
                <c:pt idx="674">
                  <c:v>493.17599999999999</c:v>
                </c:pt>
                <c:pt idx="675">
                  <c:v>494.17600000000004</c:v>
                </c:pt>
                <c:pt idx="676">
                  <c:v>495.17599999999999</c:v>
                </c:pt>
                <c:pt idx="677">
                  <c:v>496.17599999999999</c:v>
                </c:pt>
                <c:pt idx="678">
                  <c:v>497.17599999999993</c:v>
                </c:pt>
                <c:pt idx="679">
                  <c:v>498.17600000000004</c:v>
                </c:pt>
                <c:pt idx="680">
                  <c:v>499.17599999999999</c:v>
                </c:pt>
                <c:pt idx="681">
                  <c:v>500.17599999999999</c:v>
                </c:pt>
                <c:pt idx="682">
                  <c:v>501.17600000000004</c:v>
                </c:pt>
                <c:pt idx="683">
                  <c:v>502.17599999999999</c:v>
                </c:pt>
                <c:pt idx="684">
                  <c:v>503.17599999999999</c:v>
                </c:pt>
                <c:pt idx="685">
                  <c:v>504.17599999999993</c:v>
                </c:pt>
                <c:pt idx="686">
                  <c:v>505.17600000000004</c:v>
                </c:pt>
                <c:pt idx="687">
                  <c:v>506.17599999999999</c:v>
                </c:pt>
                <c:pt idx="688">
                  <c:v>507.17599999999999</c:v>
                </c:pt>
                <c:pt idx="689">
                  <c:v>508.17500000000001</c:v>
                </c:pt>
                <c:pt idx="690">
                  <c:v>509.17499999999995</c:v>
                </c:pt>
                <c:pt idx="691">
                  <c:v>510.17499999999995</c:v>
                </c:pt>
                <c:pt idx="692">
                  <c:v>511.17500000000001</c:v>
                </c:pt>
                <c:pt idx="693">
                  <c:v>512.17499999999995</c:v>
                </c:pt>
                <c:pt idx="694">
                  <c:v>513.17499999999995</c:v>
                </c:pt>
                <c:pt idx="695">
                  <c:v>514.17500000000007</c:v>
                </c:pt>
                <c:pt idx="696">
                  <c:v>515.17499999999995</c:v>
                </c:pt>
                <c:pt idx="697">
                  <c:v>516.17499999999995</c:v>
                </c:pt>
                <c:pt idx="698">
                  <c:v>517.17500000000007</c:v>
                </c:pt>
                <c:pt idx="699">
                  <c:v>518.17500000000007</c:v>
                </c:pt>
                <c:pt idx="700">
                  <c:v>519.17499999999995</c:v>
                </c:pt>
                <c:pt idx="701">
                  <c:v>520.17499999999995</c:v>
                </c:pt>
                <c:pt idx="702">
                  <c:v>521.17500000000007</c:v>
                </c:pt>
                <c:pt idx="703">
                  <c:v>522.17499999999995</c:v>
                </c:pt>
                <c:pt idx="704">
                  <c:v>523.17499999999995</c:v>
                </c:pt>
                <c:pt idx="705">
                  <c:v>524.17500000000007</c:v>
                </c:pt>
                <c:pt idx="706">
                  <c:v>525.17500000000007</c:v>
                </c:pt>
                <c:pt idx="707">
                  <c:v>526.17499999999995</c:v>
                </c:pt>
                <c:pt idx="708">
                  <c:v>527.17499999999995</c:v>
                </c:pt>
                <c:pt idx="709">
                  <c:v>528.17500000000007</c:v>
                </c:pt>
                <c:pt idx="710">
                  <c:v>529.17499999999995</c:v>
                </c:pt>
                <c:pt idx="711">
                  <c:v>530.17499999999995</c:v>
                </c:pt>
                <c:pt idx="712">
                  <c:v>531.17500000000007</c:v>
                </c:pt>
                <c:pt idx="713">
                  <c:v>532.17500000000007</c:v>
                </c:pt>
                <c:pt idx="714">
                  <c:v>533.17499999999995</c:v>
                </c:pt>
                <c:pt idx="715">
                  <c:v>534.17499999999995</c:v>
                </c:pt>
                <c:pt idx="716">
                  <c:v>535.17500000000007</c:v>
                </c:pt>
                <c:pt idx="717">
                  <c:v>536.17499999999995</c:v>
                </c:pt>
                <c:pt idx="718">
                  <c:v>537.17499999999995</c:v>
                </c:pt>
                <c:pt idx="719">
                  <c:v>538.17500000000007</c:v>
                </c:pt>
                <c:pt idx="720">
                  <c:v>539.17499999999995</c:v>
                </c:pt>
                <c:pt idx="721">
                  <c:v>540.17499999999995</c:v>
                </c:pt>
                <c:pt idx="722">
                  <c:v>541.17499999999995</c:v>
                </c:pt>
                <c:pt idx="723">
                  <c:v>542.17500000000007</c:v>
                </c:pt>
                <c:pt idx="724">
                  <c:v>543.17499999999995</c:v>
                </c:pt>
                <c:pt idx="725">
                  <c:v>544.17499999999995</c:v>
                </c:pt>
                <c:pt idx="726">
                  <c:v>545.17500000000007</c:v>
                </c:pt>
                <c:pt idx="727">
                  <c:v>546.17499999999995</c:v>
                </c:pt>
                <c:pt idx="728">
                  <c:v>547.17499999999995</c:v>
                </c:pt>
                <c:pt idx="729">
                  <c:v>548.17500000000007</c:v>
                </c:pt>
                <c:pt idx="730">
                  <c:v>549.17500000000007</c:v>
                </c:pt>
                <c:pt idx="731">
                  <c:v>550.17499999999995</c:v>
                </c:pt>
                <c:pt idx="732">
                  <c:v>551.17499999999995</c:v>
                </c:pt>
                <c:pt idx="733">
                  <c:v>552.17500000000007</c:v>
                </c:pt>
                <c:pt idx="734">
                  <c:v>553.17499999999995</c:v>
                </c:pt>
                <c:pt idx="735">
                  <c:v>554.17499999999995</c:v>
                </c:pt>
                <c:pt idx="736">
                  <c:v>555.17500000000007</c:v>
                </c:pt>
                <c:pt idx="737">
                  <c:v>556.17500000000007</c:v>
                </c:pt>
                <c:pt idx="738">
                  <c:v>557.17499999999995</c:v>
                </c:pt>
                <c:pt idx="739">
                  <c:v>558.17499999999995</c:v>
                </c:pt>
                <c:pt idx="740">
                  <c:v>559.17500000000007</c:v>
                </c:pt>
                <c:pt idx="741">
                  <c:v>560.17499999999995</c:v>
                </c:pt>
                <c:pt idx="742">
                  <c:v>561.17499999999995</c:v>
                </c:pt>
                <c:pt idx="743">
                  <c:v>562.17500000000007</c:v>
                </c:pt>
                <c:pt idx="744">
                  <c:v>563.17500000000007</c:v>
                </c:pt>
                <c:pt idx="745">
                  <c:v>564.17499999999995</c:v>
                </c:pt>
                <c:pt idx="746">
                  <c:v>565.17499999999995</c:v>
                </c:pt>
                <c:pt idx="747">
                  <c:v>566.17500000000007</c:v>
                </c:pt>
                <c:pt idx="748">
                  <c:v>567.17499999999995</c:v>
                </c:pt>
                <c:pt idx="749">
                  <c:v>568.17499999999995</c:v>
                </c:pt>
                <c:pt idx="750">
                  <c:v>569.17500000000007</c:v>
                </c:pt>
                <c:pt idx="751">
                  <c:v>570.17499999999995</c:v>
                </c:pt>
                <c:pt idx="752">
                  <c:v>571.17499999999995</c:v>
                </c:pt>
                <c:pt idx="753">
                  <c:v>572.17500000000007</c:v>
                </c:pt>
                <c:pt idx="754">
                  <c:v>573.17500000000007</c:v>
                </c:pt>
                <c:pt idx="755">
                  <c:v>574.17499999999995</c:v>
                </c:pt>
                <c:pt idx="756">
                  <c:v>575.17499999999995</c:v>
                </c:pt>
                <c:pt idx="757">
                  <c:v>576.17500000000007</c:v>
                </c:pt>
                <c:pt idx="758">
                  <c:v>577.17499999999995</c:v>
                </c:pt>
                <c:pt idx="759">
                  <c:v>578.17499999999995</c:v>
                </c:pt>
                <c:pt idx="760">
                  <c:v>579.17500000000007</c:v>
                </c:pt>
                <c:pt idx="761">
                  <c:v>580.17500000000007</c:v>
                </c:pt>
                <c:pt idx="762">
                  <c:v>581.17499999999995</c:v>
                </c:pt>
                <c:pt idx="763">
                  <c:v>582.17499999999995</c:v>
                </c:pt>
                <c:pt idx="764">
                  <c:v>583.17500000000007</c:v>
                </c:pt>
                <c:pt idx="765">
                  <c:v>584.17499999999995</c:v>
                </c:pt>
                <c:pt idx="766">
                  <c:v>585.17499999999995</c:v>
                </c:pt>
                <c:pt idx="767">
                  <c:v>586.17500000000007</c:v>
                </c:pt>
                <c:pt idx="768">
                  <c:v>587.17500000000007</c:v>
                </c:pt>
                <c:pt idx="769">
                  <c:v>588.17499999999995</c:v>
                </c:pt>
                <c:pt idx="770">
                  <c:v>589.17499999999995</c:v>
                </c:pt>
                <c:pt idx="771">
                  <c:v>590.17500000000007</c:v>
                </c:pt>
                <c:pt idx="772">
                  <c:v>591.17499999999995</c:v>
                </c:pt>
                <c:pt idx="773">
                  <c:v>592.17499999999995</c:v>
                </c:pt>
                <c:pt idx="774">
                  <c:v>593.17500000000007</c:v>
                </c:pt>
                <c:pt idx="775">
                  <c:v>594.17500000000007</c:v>
                </c:pt>
                <c:pt idx="776">
                  <c:v>595.17499999999995</c:v>
                </c:pt>
                <c:pt idx="777">
                  <c:v>596.17499999999995</c:v>
                </c:pt>
                <c:pt idx="778">
                  <c:v>597.17500000000007</c:v>
                </c:pt>
                <c:pt idx="779">
                  <c:v>598.17499999999995</c:v>
                </c:pt>
                <c:pt idx="780">
                  <c:v>599.17499999999995</c:v>
                </c:pt>
                <c:pt idx="781">
                  <c:v>600.17500000000007</c:v>
                </c:pt>
                <c:pt idx="782">
                  <c:v>601.17499999999995</c:v>
                </c:pt>
                <c:pt idx="783">
                  <c:v>602.17399999999998</c:v>
                </c:pt>
                <c:pt idx="784">
                  <c:v>603.17399999999998</c:v>
                </c:pt>
                <c:pt idx="785">
                  <c:v>604.17399999999998</c:v>
                </c:pt>
                <c:pt idx="786">
                  <c:v>605.17399999999998</c:v>
                </c:pt>
                <c:pt idx="787">
                  <c:v>606.17400000000009</c:v>
                </c:pt>
                <c:pt idx="788">
                  <c:v>607.17399999999998</c:v>
                </c:pt>
                <c:pt idx="789">
                  <c:v>608.17399999999998</c:v>
                </c:pt>
                <c:pt idx="790">
                  <c:v>609.17400000000009</c:v>
                </c:pt>
                <c:pt idx="791">
                  <c:v>610.17399999999998</c:v>
                </c:pt>
                <c:pt idx="792">
                  <c:v>611.17399999999998</c:v>
                </c:pt>
                <c:pt idx="793">
                  <c:v>612.17399999999998</c:v>
                </c:pt>
                <c:pt idx="794">
                  <c:v>613.17400000000009</c:v>
                </c:pt>
                <c:pt idx="795">
                  <c:v>614.17399999999998</c:v>
                </c:pt>
                <c:pt idx="796">
                  <c:v>615.17399999999998</c:v>
                </c:pt>
                <c:pt idx="797">
                  <c:v>616.17400000000009</c:v>
                </c:pt>
                <c:pt idx="798">
                  <c:v>617.17399999999998</c:v>
                </c:pt>
                <c:pt idx="799">
                  <c:v>618.17399999999998</c:v>
                </c:pt>
                <c:pt idx="800">
                  <c:v>619.17399999999998</c:v>
                </c:pt>
                <c:pt idx="801">
                  <c:v>620.17399999999998</c:v>
                </c:pt>
                <c:pt idx="802">
                  <c:v>621.17399999999998</c:v>
                </c:pt>
                <c:pt idx="803">
                  <c:v>622.17399999999998</c:v>
                </c:pt>
                <c:pt idx="804">
                  <c:v>623.17400000000009</c:v>
                </c:pt>
                <c:pt idx="805">
                  <c:v>624.17399999999998</c:v>
                </c:pt>
                <c:pt idx="806">
                  <c:v>625.17399999999998</c:v>
                </c:pt>
                <c:pt idx="807">
                  <c:v>626.17399999999998</c:v>
                </c:pt>
                <c:pt idx="808">
                  <c:v>627.17399999999998</c:v>
                </c:pt>
                <c:pt idx="809">
                  <c:v>628.17399999999998</c:v>
                </c:pt>
                <c:pt idx="810">
                  <c:v>629.17399999999998</c:v>
                </c:pt>
                <c:pt idx="811">
                  <c:v>630.17400000000009</c:v>
                </c:pt>
                <c:pt idx="812">
                  <c:v>631.17399999999998</c:v>
                </c:pt>
                <c:pt idx="813">
                  <c:v>632.17399999999998</c:v>
                </c:pt>
                <c:pt idx="814">
                  <c:v>633.17399999999998</c:v>
                </c:pt>
                <c:pt idx="815">
                  <c:v>634.17399999999998</c:v>
                </c:pt>
                <c:pt idx="816">
                  <c:v>635.17399999999998</c:v>
                </c:pt>
                <c:pt idx="817">
                  <c:v>636.17399999999998</c:v>
                </c:pt>
                <c:pt idx="818">
                  <c:v>637.17400000000009</c:v>
                </c:pt>
                <c:pt idx="819">
                  <c:v>638.17399999999998</c:v>
                </c:pt>
                <c:pt idx="820">
                  <c:v>639.17399999999998</c:v>
                </c:pt>
                <c:pt idx="821">
                  <c:v>640.17400000000009</c:v>
                </c:pt>
                <c:pt idx="822">
                  <c:v>641.17399999999998</c:v>
                </c:pt>
                <c:pt idx="823">
                  <c:v>642.17399999999998</c:v>
                </c:pt>
                <c:pt idx="824">
                  <c:v>643.17399999999998</c:v>
                </c:pt>
                <c:pt idx="825">
                  <c:v>644.17399999999998</c:v>
                </c:pt>
                <c:pt idx="826">
                  <c:v>645.17399999999998</c:v>
                </c:pt>
                <c:pt idx="827">
                  <c:v>646.17399999999998</c:v>
                </c:pt>
                <c:pt idx="828">
                  <c:v>647.17400000000009</c:v>
                </c:pt>
                <c:pt idx="829">
                  <c:v>648.17399999999998</c:v>
                </c:pt>
                <c:pt idx="830">
                  <c:v>649.17399999999998</c:v>
                </c:pt>
                <c:pt idx="831">
                  <c:v>650.17399999999998</c:v>
                </c:pt>
                <c:pt idx="832">
                  <c:v>651.17399999999998</c:v>
                </c:pt>
                <c:pt idx="833">
                  <c:v>652.17399999999998</c:v>
                </c:pt>
                <c:pt idx="834">
                  <c:v>653.17399999999998</c:v>
                </c:pt>
                <c:pt idx="835">
                  <c:v>654.17400000000009</c:v>
                </c:pt>
                <c:pt idx="836">
                  <c:v>655.17399999999998</c:v>
                </c:pt>
                <c:pt idx="837">
                  <c:v>656.17399999999998</c:v>
                </c:pt>
                <c:pt idx="838">
                  <c:v>657.17399999999998</c:v>
                </c:pt>
                <c:pt idx="839">
                  <c:v>658.17399999999998</c:v>
                </c:pt>
                <c:pt idx="840">
                  <c:v>659.17399999999998</c:v>
                </c:pt>
                <c:pt idx="841">
                  <c:v>660.17399999999998</c:v>
                </c:pt>
                <c:pt idx="842">
                  <c:v>661.17400000000009</c:v>
                </c:pt>
                <c:pt idx="843">
                  <c:v>662.17399999999998</c:v>
                </c:pt>
                <c:pt idx="844">
                  <c:v>663.17399999999998</c:v>
                </c:pt>
                <c:pt idx="845">
                  <c:v>664.17399999999998</c:v>
                </c:pt>
                <c:pt idx="846">
                  <c:v>665.17399999999998</c:v>
                </c:pt>
                <c:pt idx="847">
                  <c:v>666.17399999999998</c:v>
                </c:pt>
                <c:pt idx="848">
                  <c:v>667.17399999999998</c:v>
                </c:pt>
                <c:pt idx="849">
                  <c:v>668.17400000000009</c:v>
                </c:pt>
                <c:pt idx="850">
                  <c:v>669.17399999999998</c:v>
                </c:pt>
                <c:pt idx="851">
                  <c:v>670.17399999999998</c:v>
                </c:pt>
                <c:pt idx="852">
                  <c:v>671.17400000000009</c:v>
                </c:pt>
                <c:pt idx="853">
                  <c:v>672.17399999999998</c:v>
                </c:pt>
                <c:pt idx="854">
                  <c:v>673.17399999999998</c:v>
                </c:pt>
                <c:pt idx="855">
                  <c:v>674.17399999999998</c:v>
                </c:pt>
                <c:pt idx="856">
                  <c:v>675.17399999999998</c:v>
                </c:pt>
                <c:pt idx="857">
                  <c:v>676.17399999999998</c:v>
                </c:pt>
                <c:pt idx="858">
                  <c:v>677.17399999999998</c:v>
                </c:pt>
                <c:pt idx="859">
                  <c:v>678.17400000000009</c:v>
                </c:pt>
                <c:pt idx="860">
                  <c:v>679.17399999999998</c:v>
                </c:pt>
                <c:pt idx="861">
                  <c:v>680.17399999999998</c:v>
                </c:pt>
                <c:pt idx="862">
                  <c:v>681.17399999999998</c:v>
                </c:pt>
                <c:pt idx="863">
                  <c:v>682.17399999999998</c:v>
                </c:pt>
                <c:pt idx="864">
                  <c:v>683.17399999999998</c:v>
                </c:pt>
                <c:pt idx="865">
                  <c:v>684.17399999999998</c:v>
                </c:pt>
                <c:pt idx="866">
                  <c:v>685.17400000000009</c:v>
                </c:pt>
                <c:pt idx="867">
                  <c:v>686.17399999999998</c:v>
                </c:pt>
                <c:pt idx="868">
                  <c:v>687.17399999999998</c:v>
                </c:pt>
                <c:pt idx="869">
                  <c:v>688.17399999999998</c:v>
                </c:pt>
                <c:pt idx="870">
                  <c:v>689.17399999999998</c:v>
                </c:pt>
                <c:pt idx="871">
                  <c:v>690.17399999999998</c:v>
                </c:pt>
                <c:pt idx="872">
                  <c:v>691.17399999999998</c:v>
                </c:pt>
                <c:pt idx="873">
                  <c:v>692.17400000000009</c:v>
                </c:pt>
                <c:pt idx="874">
                  <c:v>693.17399999999998</c:v>
                </c:pt>
                <c:pt idx="875">
                  <c:v>694.17399999999998</c:v>
                </c:pt>
                <c:pt idx="876">
                  <c:v>695.17399999999998</c:v>
                </c:pt>
                <c:pt idx="877">
                  <c:v>696.17399999999998</c:v>
                </c:pt>
                <c:pt idx="878">
                  <c:v>697.173</c:v>
                </c:pt>
                <c:pt idx="879">
                  <c:v>698.173</c:v>
                </c:pt>
                <c:pt idx="880">
                  <c:v>699.173</c:v>
                </c:pt>
                <c:pt idx="881">
                  <c:v>700.173</c:v>
                </c:pt>
                <c:pt idx="882">
                  <c:v>701.173</c:v>
                </c:pt>
                <c:pt idx="883">
                  <c:v>702.173</c:v>
                </c:pt>
                <c:pt idx="884">
                  <c:v>703.173</c:v>
                </c:pt>
                <c:pt idx="885">
                  <c:v>704.173</c:v>
                </c:pt>
                <c:pt idx="886">
                  <c:v>705.173</c:v>
                </c:pt>
                <c:pt idx="887">
                  <c:v>706.173</c:v>
                </c:pt>
                <c:pt idx="888">
                  <c:v>707.173</c:v>
                </c:pt>
                <c:pt idx="889">
                  <c:v>708.173</c:v>
                </c:pt>
                <c:pt idx="890">
                  <c:v>709.173</c:v>
                </c:pt>
                <c:pt idx="891">
                  <c:v>710.173</c:v>
                </c:pt>
                <c:pt idx="892">
                  <c:v>711.173</c:v>
                </c:pt>
                <c:pt idx="893">
                  <c:v>712.173</c:v>
                </c:pt>
                <c:pt idx="894">
                  <c:v>713.173</c:v>
                </c:pt>
                <c:pt idx="895">
                  <c:v>714.173</c:v>
                </c:pt>
                <c:pt idx="896">
                  <c:v>715.173</c:v>
                </c:pt>
                <c:pt idx="897">
                  <c:v>716.173</c:v>
                </c:pt>
                <c:pt idx="898">
                  <c:v>717.173</c:v>
                </c:pt>
                <c:pt idx="899">
                  <c:v>718.173</c:v>
                </c:pt>
                <c:pt idx="900">
                  <c:v>719.173</c:v>
                </c:pt>
                <c:pt idx="901">
                  <c:v>720.173</c:v>
                </c:pt>
                <c:pt idx="902">
                  <c:v>721.173</c:v>
                </c:pt>
                <c:pt idx="903">
                  <c:v>722.173</c:v>
                </c:pt>
                <c:pt idx="904">
                  <c:v>723.173</c:v>
                </c:pt>
                <c:pt idx="905">
                  <c:v>724.173</c:v>
                </c:pt>
                <c:pt idx="906">
                  <c:v>725.173</c:v>
                </c:pt>
                <c:pt idx="907">
                  <c:v>726.173</c:v>
                </c:pt>
                <c:pt idx="908">
                  <c:v>727.173</c:v>
                </c:pt>
                <c:pt idx="909">
                  <c:v>728.173</c:v>
                </c:pt>
                <c:pt idx="910">
                  <c:v>729.173</c:v>
                </c:pt>
                <c:pt idx="911">
                  <c:v>730.173</c:v>
                </c:pt>
                <c:pt idx="912">
                  <c:v>731.173</c:v>
                </c:pt>
                <c:pt idx="913">
                  <c:v>732.173</c:v>
                </c:pt>
                <c:pt idx="914">
                  <c:v>733.173</c:v>
                </c:pt>
                <c:pt idx="915">
                  <c:v>734.173</c:v>
                </c:pt>
                <c:pt idx="916">
                  <c:v>735.173</c:v>
                </c:pt>
                <c:pt idx="917">
                  <c:v>736.173</c:v>
                </c:pt>
                <c:pt idx="918">
                  <c:v>737.173</c:v>
                </c:pt>
                <c:pt idx="919">
                  <c:v>738.173</c:v>
                </c:pt>
                <c:pt idx="920">
                  <c:v>739.173</c:v>
                </c:pt>
                <c:pt idx="921">
                  <c:v>740.173</c:v>
                </c:pt>
                <c:pt idx="922">
                  <c:v>741.173</c:v>
                </c:pt>
                <c:pt idx="923">
                  <c:v>742.173</c:v>
                </c:pt>
                <c:pt idx="924">
                  <c:v>743.173</c:v>
                </c:pt>
                <c:pt idx="925">
                  <c:v>744.173</c:v>
                </c:pt>
                <c:pt idx="926">
                  <c:v>745.173</c:v>
                </c:pt>
                <c:pt idx="927">
                  <c:v>746.173</c:v>
                </c:pt>
                <c:pt idx="928">
                  <c:v>747.173</c:v>
                </c:pt>
                <c:pt idx="929">
                  <c:v>748.173</c:v>
                </c:pt>
                <c:pt idx="930">
                  <c:v>749.173</c:v>
                </c:pt>
                <c:pt idx="931">
                  <c:v>750.173</c:v>
                </c:pt>
                <c:pt idx="932">
                  <c:v>751.173</c:v>
                </c:pt>
                <c:pt idx="933">
                  <c:v>752.173</c:v>
                </c:pt>
                <c:pt idx="934">
                  <c:v>753.173</c:v>
                </c:pt>
                <c:pt idx="935">
                  <c:v>754.173</c:v>
                </c:pt>
                <c:pt idx="936">
                  <c:v>755.173</c:v>
                </c:pt>
                <c:pt idx="937">
                  <c:v>756.173</c:v>
                </c:pt>
                <c:pt idx="938">
                  <c:v>757.173</c:v>
                </c:pt>
                <c:pt idx="939">
                  <c:v>758.173</c:v>
                </c:pt>
                <c:pt idx="940">
                  <c:v>759.173</c:v>
                </c:pt>
                <c:pt idx="941">
                  <c:v>760.173</c:v>
                </c:pt>
                <c:pt idx="942">
                  <c:v>761.173</c:v>
                </c:pt>
                <c:pt idx="943">
                  <c:v>762.173</c:v>
                </c:pt>
                <c:pt idx="944">
                  <c:v>763.173</c:v>
                </c:pt>
                <c:pt idx="945">
                  <c:v>764.173</c:v>
                </c:pt>
                <c:pt idx="946">
                  <c:v>765.173</c:v>
                </c:pt>
                <c:pt idx="947">
                  <c:v>766.173</c:v>
                </c:pt>
                <c:pt idx="948">
                  <c:v>767.173</c:v>
                </c:pt>
                <c:pt idx="949">
                  <c:v>768.173</c:v>
                </c:pt>
                <c:pt idx="950">
                  <c:v>769.173</c:v>
                </c:pt>
                <c:pt idx="951">
                  <c:v>770.173</c:v>
                </c:pt>
                <c:pt idx="952">
                  <c:v>771.173</c:v>
                </c:pt>
                <c:pt idx="953">
                  <c:v>772.173</c:v>
                </c:pt>
                <c:pt idx="954">
                  <c:v>773.173</c:v>
                </c:pt>
                <c:pt idx="955">
                  <c:v>774.173</c:v>
                </c:pt>
                <c:pt idx="956">
                  <c:v>775.173</c:v>
                </c:pt>
                <c:pt idx="957">
                  <c:v>776.173</c:v>
                </c:pt>
                <c:pt idx="958">
                  <c:v>777.173</c:v>
                </c:pt>
                <c:pt idx="959">
                  <c:v>778.173</c:v>
                </c:pt>
                <c:pt idx="960">
                  <c:v>779.173</c:v>
                </c:pt>
                <c:pt idx="961">
                  <c:v>780.173</c:v>
                </c:pt>
                <c:pt idx="962">
                  <c:v>781.173</c:v>
                </c:pt>
                <c:pt idx="963">
                  <c:v>782.173</c:v>
                </c:pt>
                <c:pt idx="964">
                  <c:v>783.173</c:v>
                </c:pt>
                <c:pt idx="965">
                  <c:v>784.173</c:v>
                </c:pt>
                <c:pt idx="966">
                  <c:v>785.173</c:v>
                </c:pt>
                <c:pt idx="967">
                  <c:v>786.173</c:v>
                </c:pt>
                <c:pt idx="968">
                  <c:v>787.173</c:v>
                </c:pt>
                <c:pt idx="969">
                  <c:v>788.173</c:v>
                </c:pt>
                <c:pt idx="970">
                  <c:v>789.173</c:v>
                </c:pt>
                <c:pt idx="971">
                  <c:v>790.173</c:v>
                </c:pt>
                <c:pt idx="972">
                  <c:v>791.173</c:v>
                </c:pt>
                <c:pt idx="973">
                  <c:v>792.17200000000003</c:v>
                </c:pt>
                <c:pt idx="974">
                  <c:v>793.17199999999991</c:v>
                </c:pt>
                <c:pt idx="975">
                  <c:v>794.17200000000003</c:v>
                </c:pt>
                <c:pt idx="976">
                  <c:v>795.17200000000003</c:v>
                </c:pt>
                <c:pt idx="977">
                  <c:v>796.17199999999991</c:v>
                </c:pt>
                <c:pt idx="978">
                  <c:v>797.17200000000003</c:v>
                </c:pt>
                <c:pt idx="979">
                  <c:v>798.17200000000003</c:v>
                </c:pt>
                <c:pt idx="980">
                  <c:v>799.17200000000003</c:v>
                </c:pt>
                <c:pt idx="981">
                  <c:v>800.17200000000003</c:v>
                </c:pt>
                <c:pt idx="982">
                  <c:v>801.17200000000003</c:v>
                </c:pt>
                <c:pt idx="983">
                  <c:v>802.17200000000003</c:v>
                </c:pt>
                <c:pt idx="984">
                  <c:v>803.17199999999991</c:v>
                </c:pt>
                <c:pt idx="985">
                  <c:v>804.17200000000003</c:v>
                </c:pt>
                <c:pt idx="986">
                  <c:v>805.17200000000003</c:v>
                </c:pt>
                <c:pt idx="987">
                  <c:v>806.17200000000003</c:v>
                </c:pt>
                <c:pt idx="988">
                  <c:v>807.17200000000003</c:v>
                </c:pt>
                <c:pt idx="989">
                  <c:v>808.17200000000003</c:v>
                </c:pt>
                <c:pt idx="990">
                  <c:v>809.17200000000003</c:v>
                </c:pt>
                <c:pt idx="991">
                  <c:v>810.17199999999991</c:v>
                </c:pt>
                <c:pt idx="992">
                  <c:v>811.17200000000003</c:v>
                </c:pt>
                <c:pt idx="993">
                  <c:v>812.17200000000003</c:v>
                </c:pt>
                <c:pt idx="994">
                  <c:v>813.17200000000003</c:v>
                </c:pt>
                <c:pt idx="995">
                  <c:v>814.17200000000003</c:v>
                </c:pt>
                <c:pt idx="996">
                  <c:v>815.17200000000003</c:v>
                </c:pt>
                <c:pt idx="997">
                  <c:v>816.17200000000003</c:v>
                </c:pt>
                <c:pt idx="998">
                  <c:v>817.17199999999991</c:v>
                </c:pt>
              </c:numCache>
            </c:numRef>
          </c:xVal>
          <c:yVal>
            <c:numRef>
              <c:f>'Voltage Wfms Data'!$L$5:$L$1003</c:f>
              <c:numCache>
                <c:formatCode>General</c:formatCode>
                <c:ptCount val="999"/>
                <c:pt idx="0">
                  <c:v>-0.74436020000000003</c:v>
                </c:pt>
                <c:pt idx="1">
                  <c:v>-1.0394620000000001</c:v>
                </c:pt>
                <c:pt idx="2">
                  <c:v>-0.9399303</c:v>
                </c:pt>
                <c:pt idx="3">
                  <c:v>0.19340099999999999</c:v>
                </c:pt>
                <c:pt idx="4">
                  <c:v>1.4117759999999999</c:v>
                </c:pt>
                <c:pt idx="5">
                  <c:v>0.97502480000000002</c:v>
                </c:pt>
                <c:pt idx="6">
                  <c:v>-0.17908569999999999</c:v>
                </c:pt>
                <c:pt idx="7">
                  <c:v>-0.17870179999999999</c:v>
                </c:pt>
                <c:pt idx="8">
                  <c:v>7.7070260000000002E-2</c:v>
                </c:pt>
                <c:pt idx="9">
                  <c:v>5.3934940000000001E-2</c:v>
                </c:pt>
                <c:pt idx="10">
                  <c:v>0.50807199999999997</c:v>
                </c:pt>
                <c:pt idx="11">
                  <c:v>0.82610280000000003</c:v>
                </c:pt>
                <c:pt idx="12">
                  <c:v>0.56865089999999996</c:v>
                </c:pt>
                <c:pt idx="13">
                  <c:v>0.31438709999999997</c:v>
                </c:pt>
                <c:pt idx="14">
                  <c:v>0.36275220000000002</c:v>
                </c:pt>
                <c:pt idx="15">
                  <c:v>0.92402709999999999</c:v>
                </c:pt>
                <c:pt idx="16">
                  <c:v>2.0120969999999998</c:v>
                </c:pt>
                <c:pt idx="17">
                  <c:v>2.0508389999999999</c:v>
                </c:pt>
                <c:pt idx="18">
                  <c:v>0.26392949999999998</c:v>
                </c:pt>
                <c:pt idx="19">
                  <c:v>-1.322524</c:v>
                </c:pt>
                <c:pt idx="20">
                  <c:v>-1.621432</c:v>
                </c:pt>
                <c:pt idx="21">
                  <c:v>-0.9389208</c:v>
                </c:pt>
                <c:pt idx="22">
                  <c:v>0.27775840000000002</c:v>
                </c:pt>
                <c:pt idx="23">
                  <c:v>0.79322429999999999</c:v>
                </c:pt>
                <c:pt idx="24">
                  <c:v>1.5713069999999999E-2</c:v>
                </c:pt>
                <c:pt idx="25">
                  <c:v>-0.71452749999999998</c:v>
                </c:pt>
                <c:pt idx="26">
                  <c:v>4.24485E-2</c:v>
                </c:pt>
                <c:pt idx="27">
                  <c:v>1.192895</c:v>
                </c:pt>
                <c:pt idx="28">
                  <c:v>0.94354579999999999</c:v>
                </c:pt>
                <c:pt idx="29">
                  <c:v>-0.510494</c:v>
                </c:pt>
                <c:pt idx="30">
                  <c:v>-1.2836289999999999</c:v>
                </c:pt>
                <c:pt idx="31">
                  <c:v>-0.83922669999999999</c:v>
                </c:pt>
                <c:pt idx="32">
                  <c:v>-0.76020989999999999</c:v>
                </c:pt>
                <c:pt idx="33">
                  <c:v>-0.72887919999999995</c:v>
                </c:pt>
                <c:pt idx="34">
                  <c:v>-7.9984390000000002E-2</c:v>
                </c:pt>
                <c:pt idx="35">
                  <c:v>0.40290860000000001</c:v>
                </c:pt>
                <c:pt idx="36">
                  <c:v>0.77437869999999998</c:v>
                </c:pt>
                <c:pt idx="37">
                  <c:v>1.101156</c:v>
                </c:pt>
                <c:pt idx="38">
                  <c:v>1.022848</c:v>
                </c:pt>
                <c:pt idx="39">
                  <c:v>0.2362689</c:v>
                </c:pt>
                <c:pt idx="40">
                  <c:v>-6.651433E-3</c:v>
                </c:pt>
                <c:pt idx="41">
                  <c:v>1.0572060000000001</c:v>
                </c:pt>
                <c:pt idx="42">
                  <c:v>1.0742910000000001</c:v>
                </c:pt>
                <c:pt idx="43">
                  <c:v>-0.12934970000000001</c:v>
                </c:pt>
                <c:pt idx="44">
                  <c:v>-0.58710629999999997</c:v>
                </c:pt>
                <c:pt idx="45">
                  <c:v>-0.19846839999999999</c:v>
                </c:pt>
                <c:pt idx="46">
                  <c:v>0.30264659999999999</c:v>
                </c:pt>
                <c:pt idx="47">
                  <c:v>0.47630080000000002</c:v>
                </c:pt>
                <c:pt idx="48">
                  <c:v>0.44958999999999999</c:v>
                </c:pt>
                <c:pt idx="49">
                  <c:v>0.22264429999999999</c:v>
                </c:pt>
                <c:pt idx="50">
                  <c:v>0.56553319999999996</c:v>
                </c:pt>
                <c:pt idx="51">
                  <c:v>1.817374</c:v>
                </c:pt>
                <c:pt idx="52">
                  <c:v>2.009671</c:v>
                </c:pt>
                <c:pt idx="53">
                  <c:v>0.6967738</c:v>
                </c:pt>
                <c:pt idx="54">
                  <c:v>-0.89074050000000005</c:v>
                </c:pt>
                <c:pt idx="55">
                  <c:v>-1.6248940000000001</c:v>
                </c:pt>
                <c:pt idx="56">
                  <c:v>-0.30595480000000003</c:v>
                </c:pt>
                <c:pt idx="57">
                  <c:v>1.5360290000000001</c:v>
                </c:pt>
                <c:pt idx="58">
                  <c:v>1.628236</c:v>
                </c:pt>
                <c:pt idx="59">
                  <c:v>0.46530189999999999</c:v>
                </c:pt>
                <c:pt idx="60">
                  <c:v>-0.26662829999999998</c:v>
                </c:pt>
                <c:pt idx="61">
                  <c:v>0.44078790000000001</c:v>
                </c:pt>
                <c:pt idx="62">
                  <c:v>1.3669389999999999</c:v>
                </c:pt>
                <c:pt idx="63">
                  <c:v>1.1309990000000001</c:v>
                </c:pt>
                <c:pt idx="64">
                  <c:v>0.418904</c:v>
                </c:pt>
                <c:pt idx="65">
                  <c:v>-0.10130690000000001</c:v>
                </c:pt>
                <c:pt idx="66">
                  <c:v>-0.59260029999999997</c:v>
                </c:pt>
                <c:pt idx="67">
                  <c:v>-0.7274427</c:v>
                </c:pt>
                <c:pt idx="68">
                  <c:v>-0.7013933</c:v>
                </c:pt>
                <c:pt idx="69">
                  <c:v>-1.1527909999999999</c:v>
                </c:pt>
                <c:pt idx="70">
                  <c:v>-0.91864080000000004</c:v>
                </c:pt>
                <c:pt idx="71">
                  <c:v>-0.50303290000000001</c:v>
                </c:pt>
                <c:pt idx="72">
                  <c:v>-1.4882610000000001</c:v>
                </c:pt>
                <c:pt idx="73">
                  <c:v>-1.600803</c:v>
                </c:pt>
                <c:pt idx="74">
                  <c:v>2.8138170000000001E-3</c:v>
                </c:pt>
                <c:pt idx="75">
                  <c:v>1.9733989999999998E-3</c:v>
                </c:pt>
                <c:pt idx="76">
                  <c:v>-1.9352529999999999</c:v>
                </c:pt>
                <c:pt idx="77">
                  <c:v>-2.240936</c:v>
                </c:pt>
                <c:pt idx="78">
                  <c:v>-0.54052940000000005</c:v>
                </c:pt>
                <c:pt idx="79">
                  <c:v>0.1252499</c:v>
                </c:pt>
                <c:pt idx="80">
                  <c:v>-0.77339800000000003</c:v>
                </c:pt>
                <c:pt idx="81">
                  <c:v>-1.4477960000000001</c:v>
                </c:pt>
                <c:pt idx="82">
                  <c:v>-1.234961</c:v>
                </c:pt>
                <c:pt idx="83">
                  <c:v>-0.69872489999999998</c:v>
                </c:pt>
                <c:pt idx="84">
                  <c:v>-0.1170273</c:v>
                </c:pt>
                <c:pt idx="85">
                  <c:v>0.1135996</c:v>
                </c:pt>
                <c:pt idx="86">
                  <c:v>-0.59436670000000003</c:v>
                </c:pt>
                <c:pt idx="87">
                  <c:v>-1.4952559999999999</c:v>
                </c:pt>
                <c:pt idx="88">
                  <c:v>-1.7205440000000001</c:v>
                </c:pt>
                <c:pt idx="89">
                  <c:v>-0.99212129999999998</c:v>
                </c:pt>
                <c:pt idx="90">
                  <c:v>0.3887988</c:v>
                </c:pt>
                <c:pt idx="91">
                  <c:v>1.120479</c:v>
                </c:pt>
                <c:pt idx="92">
                  <c:v>1.028937</c:v>
                </c:pt>
                <c:pt idx="93">
                  <c:v>1.0257940000000001</c:v>
                </c:pt>
                <c:pt idx="94">
                  <c:v>1.232915</c:v>
                </c:pt>
                <c:pt idx="95">
                  <c:v>1.3092520000000001</c:v>
                </c:pt>
                <c:pt idx="96">
                  <c:v>1.182504</c:v>
                </c:pt>
                <c:pt idx="97">
                  <c:v>1.1866559999999999</c:v>
                </c:pt>
                <c:pt idx="98">
                  <c:v>1.2935179999999999</c:v>
                </c:pt>
                <c:pt idx="99">
                  <c:v>0.9136031</c:v>
                </c:pt>
                <c:pt idx="100">
                  <c:v>0.35367660000000001</c:v>
                </c:pt>
                <c:pt idx="101">
                  <c:v>0.31265510000000002</c:v>
                </c:pt>
                <c:pt idx="102">
                  <c:v>0.69166930000000004</c:v>
                </c:pt>
                <c:pt idx="103">
                  <c:v>1.0577049999999999</c:v>
                </c:pt>
                <c:pt idx="104">
                  <c:v>0.99876339999999997</c:v>
                </c:pt>
                <c:pt idx="105">
                  <c:v>0.74964869999999995</c:v>
                </c:pt>
                <c:pt idx="106">
                  <c:v>0.32805640000000003</c:v>
                </c:pt>
                <c:pt idx="107">
                  <c:v>-0.66382010000000002</c:v>
                </c:pt>
                <c:pt idx="108">
                  <c:v>-1.3020419999999999</c:v>
                </c:pt>
                <c:pt idx="109">
                  <c:v>-1.0716870000000001</c:v>
                </c:pt>
                <c:pt idx="110">
                  <c:v>-1.200426</c:v>
                </c:pt>
                <c:pt idx="111">
                  <c:v>-2.079723</c:v>
                </c:pt>
                <c:pt idx="112">
                  <c:v>-2.4309180000000001</c:v>
                </c:pt>
                <c:pt idx="113">
                  <c:v>-1.516662</c:v>
                </c:pt>
                <c:pt idx="114">
                  <c:v>-0.94886490000000001</c:v>
                </c:pt>
                <c:pt idx="115">
                  <c:v>-1.704812</c:v>
                </c:pt>
                <c:pt idx="116">
                  <c:v>-1.4506779999999999</c:v>
                </c:pt>
                <c:pt idx="117">
                  <c:v>0.37420560000000003</c:v>
                </c:pt>
                <c:pt idx="118">
                  <c:v>1.098878</c:v>
                </c:pt>
                <c:pt idx="119">
                  <c:v>0.58482160000000005</c:v>
                </c:pt>
                <c:pt idx="120">
                  <c:v>0.67024799999999995</c:v>
                </c:pt>
                <c:pt idx="121">
                  <c:v>0.62306459999999997</c:v>
                </c:pt>
                <c:pt idx="122">
                  <c:v>-4.9131620000000001E-2</c:v>
                </c:pt>
                <c:pt idx="123">
                  <c:v>0.215444</c:v>
                </c:pt>
                <c:pt idx="124">
                  <c:v>0.82967599999999997</c:v>
                </c:pt>
                <c:pt idx="125">
                  <c:v>0.89015480000000002</c:v>
                </c:pt>
                <c:pt idx="126">
                  <c:v>0.80826359999999997</c:v>
                </c:pt>
                <c:pt idx="127">
                  <c:v>-0.39692309999999997</c:v>
                </c:pt>
                <c:pt idx="128">
                  <c:v>-2.009325</c:v>
                </c:pt>
                <c:pt idx="129">
                  <c:v>-1.391043</c:v>
                </c:pt>
                <c:pt idx="130">
                  <c:v>0.30014039999999997</c:v>
                </c:pt>
                <c:pt idx="131">
                  <c:v>0.3620641</c:v>
                </c:pt>
                <c:pt idx="132">
                  <c:v>2.1342369999999999E-2</c:v>
                </c:pt>
                <c:pt idx="133">
                  <c:v>0.5904064</c:v>
                </c:pt>
                <c:pt idx="134">
                  <c:v>0.59910660000000004</c:v>
                </c:pt>
                <c:pt idx="135">
                  <c:v>0.1240894</c:v>
                </c:pt>
                <c:pt idx="136">
                  <c:v>0.26716800000000002</c:v>
                </c:pt>
                <c:pt idx="137">
                  <c:v>0.36717569999999999</c:v>
                </c:pt>
                <c:pt idx="138">
                  <c:v>-0.12958310000000001</c:v>
                </c:pt>
                <c:pt idx="139">
                  <c:v>-0.68770629999999999</c:v>
                </c:pt>
                <c:pt idx="140">
                  <c:v>-0.70422739999999995</c:v>
                </c:pt>
                <c:pt idx="141">
                  <c:v>-0.45537460000000002</c:v>
                </c:pt>
                <c:pt idx="142">
                  <c:v>-0.3799437</c:v>
                </c:pt>
                <c:pt idx="143">
                  <c:v>0.27995550000000002</c:v>
                </c:pt>
                <c:pt idx="144">
                  <c:v>0.66584200000000004</c:v>
                </c:pt>
                <c:pt idx="145">
                  <c:v>-0.3120676</c:v>
                </c:pt>
                <c:pt idx="146">
                  <c:v>-0.28400589999999998</c:v>
                </c:pt>
                <c:pt idx="147">
                  <c:v>0.167935</c:v>
                </c:pt>
                <c:pt idx="148">
                  <c:v>-1.3699939999999999</c:v>
                </c:pt>
                <c:pt idx="149">
                  <c:v>-2.0681240000000001</c:v>
                </c:pt>
                <c:pt idx="150">
                  <c:v>-0.60809769999999996</c:v>
                </c:pt>
                <c:pt idx="151">
                  <c:v>0.23693210000000001</c:v>
                </c:pt>
                <c:pt idx="152">
                  <c:v>0.53534110000000001</c:v>
                </c:pt>
                <c:pt idx="153">
                  <c:v>1.1661919999999999</c:v>
                </c:pt>
                <c:pt idx="154">
                  <c:v>0.79419050000000002</c:v>
                </c:pt>
                <c:pt idx="155">
                  <c:v>-0.25437989999999999</c:v>
                </c:pt>
                <c:pt idx="156">
                  <c:v>-0.72222439999999999</c:v>
                </c:pt>
                <c:pt idx="157">
                  <c:v>-0.81921509999999997</c:v>
                </c:pt>
                <c:pt idx="158">
                  <c:v>-0.684585</c:v>
                </c:pt>
                <c:pt idx="159">
                  <c:v>-0.12926399999999999</c:v>
                </c:pt>
                <c:pt idx="160">
                  <c:v>0.56031759999999997</c:v>
                </c:pt>
                <c:pt idx="161">
                  <c:v>0.91147389999999995</c:v>
                </c:pt>
                <c:pt idx="162">
                  <c:v>1.161951</c:v>
                </c:pt>
                <c:pt idx="163">
                  <c:v>1.450364</c:v>
                </c:pt>
                <c:pt idx="164">
                  <c:v>1.188205</c:v>
                </c:pt>
                <c:pt idx="165">
                  <c:v>0.69482569999999999</c:v>
                </c:pt>
                <c:pt idx="166">
                  <c:v>0.352989</c:v>
                </c:pt>
                <c:pt idx="167">
                  <c:v>-0.50597119999999995</c:v>
                </c:pt>
                <c:pt idx="168">
                  <c:v>-1.3891180000000001</c:v>
                </c:pt>
                <c:pt idx="169">
                  <c:v>-1.0646169999999999</c:v>
                </c:pt>
                <c:pt idx="170">
                  <c:v>-2.6495640000000001E-2</c:v>
                </c:pt>
                <c:pt idx="171">
                  <c:v>0.44008399999999998</c:v>
                </c:pt>
                <c:pt idx="172">
                  <c:v>-0.16414500000000001</c:v>
                </c:pt>
                <c:pt idx="173">
                  <c:v>-1.1870339999999999</c:v>
                </c:pt>
                <c:pt idx="174">
                  <c:v>-1.2590889999999999</c:v>
                </c:pt>
                <c:pt idx="175">
                  <c:v>0.2719879</c:v>
                </c:pt>
                <c:pt idx="176">
                  <c:v>2.8890950000000002</c:v>
                </c:pt>
                <c:pt idx="177">
                  <c:v>5.3170149999999996</c:v>
                </c:pt>
                <c:pt idx="178">
                  <c:v>7.0482370000000003</c:v>
                </c:pt>
                <c:pt idx="179">
                  <c:v>8.9806919999999995</c:v>
                </c:pt>
                <c:pt idx="180">
                  <c:v>11.29477</c:v>
                </c:pt>
                <c:pt idx="181">
                  <c:v>13.31033</c:v>
                </c:pt>
                <c:pt idx="182">
                  <c:v>14.375109999999999</c:v>
                </c:pt>
                <c:pt idx="183">
                  <c:v>13.35224</c:v>
                </c:pt>
                <c:pt idx="184">
                  <c:v>9.8925739999999998</c:v>
                </c:pt>
                <c:pt idx="185">
                  <c:v>5.9967689999999996</c:v>
                </c:pt>
                <c:pt idx="186">
                  <c:v>3.0704729999999998</c:v>
                </c:pt>
                <c:pt idx="187">
                  <c:v>0.56640080000000004</c:v>
                </c:pt>
                <c:pt idx="188">
                  <c:v>-1.1511750000000001</c:v>
                </c:pt>
                <c:pt idx="189">
                  <c:v>-1.557725</c:v>
                </c:pt>
                <c:pt idx="190">
                  <c:v>-0.58073189999999997</c:v>
                </c:pt>
                <c:pt idx="191">
                  <c:v>0.70746200000000004</c:v>
                </c:pt>
                <c:pt idx="192">
                  <c:v>0.21545220000000001</c:v>
                </c:pt>
                <c:pt idx="193">
                  <c:v>-0.73404119999999995</c:v>
                </c:pt>
                <c:pt idx="194">
                  <c:v>-0.11543249999999999</c:v>
                </c:pt>
                <c:pt idx="195">
                  <c:v>0.62168310000000004</c:v>
                </c:pt>
                <c:pt idx="196">
                  <c:v>0.34661530000000002</c:v>
                </c:pt>
                <c:pt idx="197">
                  <c:v>-0.1219541</c:v>
                </c:pt>
                <c:pt idx="198">
                  <c:v>-0.35514220000000002</c:v>
                </c:pt>
                <c:pt idx="199">
                  <c:v>-0.61377440000000005</c:v>
                </c:pt>
                <c:pt idx="200">
                  <c:v>-0.60033700000000001</c:v>
                </c:pt>
                <c:pt idx="201">
                  <c:v>-0.62796180000000001</c:v>
                </c:pt>
                <c:pt idx="202">
                  <c:v>-1.5915680000000001</c:v>
                </c:pt>
                <c:pt idx="203">
                  <c:v>-2.5363920000000002</c:v>
                </c:pt>
                <c:pt idx="204">
                  <c:v>-2.4125350000000001</c:v>
                </c:pt>
                <c:pt idx="205">
                  <c:v>-1.2520979999999999</c:v>
                </c:pt>
                <c:pt idx="206">
                  <c:v>0.24462039999999999</c:v>
                </c:pt>
                <c:pt idx="207">
                  <c:v>0.34030709999999997</c:v>
                </c:pt>
                <c:pt idx="208">
                  <c:v>-0.85425229999999996</c:v>
                </c:pt>
                <c:pt idx="209">
                  <c:v>-1.317345</c:v>
                </c:pt>
                <c:pt idx="210">
                  <c:v>-0.11830540000000001</c:v>
                </c:pt>
                <c:pt idx="211">
                  <c:v>2.1928730000000001</c:v>
                </c:pt>
                <c:pt idx="212">
                  <c:v>2.911956</c:v>
                </c:pt>
                <c:pt idx="213">
                  <c:v>0.6656784</c:v>
                </c:pt>
                <c:pt idx="214">
                  <c:v>-0.99460150000000003</c:v>
                </c:pt>
                <c:pt idx="215">
                  <c:v>-0.6593407</c:v>
                </c:pt>
                <c:pt idx="216">
                  <c:v>-0.65140580000000003</c:v>
                </c:pt>
                <c:pt idx="217">
                  <c:v>-0.47860780000000003</c:v>
                </c:pt>
                <c:pt idx="218">
                  <c:v>0.48979400000000001</c:v>
                </c:pt>
                <c:pt idx="219">
                  <c:v>1.300899</c:v>
                </c:pt>
                <c:pt idx="220">
                  <c:v>1.9347080000000001</c:v>
                </c:pt>
                <c:pt idx="221">
                  <c:v>2.0695890000000001</c:v>
                </c:pt>
                <c:pt idx="222">
                  <c:v>1.489355</c:v>
                </c:pt>
                <c:pt idx="223">
                  <c:v>0.25771290000000002</c:v>
                </c:pt>
                <c:pt idx="224">
                  <c:v>-1.143232</c:v>
                </c:pt>
                <c:pt idx="225">
                  <c:v>-1.7369619999999999</c:v>
                </c:pt>
                <c:pt idx="226">
                  <c:v>-1.3295079999999999</c:v>
                </c:pt>
                <c:pt idx="227">
                  <c:v>0.2055835</c:v>
                </c:pt>
                <c:pt idx="228">
                  <c:v>2.063361</c:v>
                </c:pt>
                <c:pt idx="229">
                  <c:v>2.4542190000000002</c:v>
                </c:pt>
                <c:pt idx="230">
                  <c:v>1.199489</c:v>
                </c:pt>
                <c:pt idx="231">
                  <c:v>-0.5326978</c:v>
                </c:pt>
                <c:pt idx="232">
                  <c:v>-1.134277</c:v>
                </c:pt>
                <c:pt idx="233">
                  <c:v>0.58113990000000004</c:v>
                </c:pt>
                <c:pt idx="234">
                  <c:v>2.6802109999999999</c:v>
                </c:pt>
                <c:pt idx="235">
                  <c:v>2.0435889999999999</c:v>
                </c:pt>
                <c:pt idx="236">
                  <c:v>-0.30755169999999998</c:v>
                </c:pt>
                <c:pt idx="237">
                  <c:v>-1.362714</c:v>
                </c:pt>
                <c:pt idx="238">
                  <c:v>-0.68199799999999999</c:v>
                </c:pt>
                <c:pt idx="239">
                  <c:v>0.3961847</c:v>
                </c:pt>
                <c:pt idx="240">
                  <c:v>0.21867420000000001</c:v>
                </c:pt>
                <c:pt idx="241">
                  <c:v>-0.48377629999999999</c:v>
                </c:pt>
                <c:pt idx="242">
                  <c:v>0.31795600000000002</c:v>
                </c:pt>
                <c:pt idx="243">
                  <c:v>0.91402479999999997</c:v>
                </c:pt>
                <c:pt idx="244">
                  <c:v>0.3713919</c:v>
                </c:pt>
                <c:pt idx="245">
                  <c:v>0.72414429999999996</c:v>
                </c:pt>
                <c:pt idx="246">
                  <c:v>1.20207</c:v>
                </c:pt>
                <c:pt idx="247">
                  <c:v>0.64436709999999997</c:v>
                </c:pt>
                <c:pt idx="248">
                  <c:v>0.26456740000000001</c:v>
                </c:pt>
                <c:pt idx="249">
                  <c:v>0.93969040000000004</c:v>
                </c:pt>
                <c:pt idx="250">
                  <c:v>1.8742129999999999</c:v>
                </c:pt>
                <c:pt idx="251">
                  <c:v>1.922031</c:v>
                </c:pt>
                <c:pt idx="252">
                  <c:v>1.6804619999999999</c:v>
                </c:pt>
                <c:pt idx="253">
                  <c:v>1.2394130000000001</c:v>
                </c:pt>
                <c:pt idx="254">
                  <c:v>0.46035759999999998</c:v>
                </c:pt>
                <c:pt idx="255">
                  <c:v>0.54837579999999997</c:v>
                </c:pt>
                <c:pt idx="256">
                  <c:v>0.96398649999999997</c:v>
                </c:pt>
                <c:pt idx="257">
                  <c:v>0.46182269999999997</c:v>
                </c:pt>
                <c:pt idx="258">
                  <c:v>-0.66910080000000005</c:v>
                </c:pt>
                <c:pt idx="259">
                  <c:v>-1.2940339999999999</c:v>
                </c:pt>
                <c:pt idx="260">
                  <c:v>-0.83795430000000004</c:v>
                </c:pt>
                <c:pt idx="261">
                  <c:v>0.20988000000000001</c:v>
                </c:pt>
                <c:pt idx="262">
                  <c:v>1.0636330000000001</c:v>
                </c:pt>
                <c:pt idx="263">
                  <c:v>0.92810459999999995</c:v>
                </c:pt>
                <c:pt idx="264">
                  <c:v>4.2651380000000003E-2</c:v>
                </c:pt>
                <c:pt idx="265">
                  <c:v>-0.50848070000000001</c:v>
                </c:pt>
                <c:pt idx="266">
                  <c:v>-0.27793190000000001</c:v>
                </c:pt>
                <c:pt idx="267">
                  <c:v>-2.5903889999999999E-2</c:v>
                </c:pt>
                <c:pt idx="268">
                  <c:v>-2.734288E-2</c:v>
                </c:pt>
                <c:pt idx="269">
                  <c:v>0.3721411</c:v>
                </c:pt>
                <c:pt idx="270">
                  <c:v>0.84610209999999997</c:v>
                </c:pt>
                <c:pt idx="271">
                  <c:v>0.66444890000000001</c:v>
                </c:pt>
                <c:pt idx="272">
                  <c:v>-7.5836180000000003E-2</c:v>
                </c:pt>
                <c:pt idx="273">
                  <c:v>-0.36596980000000001</c:v>
                </c:pt>
                <c:pt idx="274">
                  <c:v>8.8095279999999998E-2</c:v>
                </c:pt>
                <c:pt idx="275">
                  <c:v>0.90411339999999996</c:v>
                </c:pt>
                <c:pt idx="276">
                  <c:v>2.0038840000000002</c:v>
                </c:pt>
                <c:pt idx="277">
                  <c:v>2.2028050000000001</c:v>
                </c:pt>
                <c:pt idx="278">
                  <c:v>0.96549260000000003</c:v>
                </c:pt>
                <c:pt idx="279">
                  <c:v>-0.30776219999999999</c:v>
                </c:pt>
                <c:pt idx="280">
                  <c:v>-0.82045109999999999</c:v>
                </c:pt>
                <c:pt idx="281">
                  <c:v>-0.31364570000000003</c:v>
                </c:pt>
                <c:pt idx="282">
                  <c:v>0.92341340000000005</c:v>
                </c:pt>
                <c:pt idx="283">
                  <c:v>1.0546930000000001</c:v>
                </c:pt>
                <c:pt idx="284">
                  <c:v>0.11776209999999999</c:v>
                </c:pt>
                <c:pt idx="285">
                  <c:v>3.6463269999999999E-2</c:v>
                </c:pt>
                <c:pt idx="286">
                  <c:v>0.3789747</c:v>
                </c:pt>
                <c:pt idx="287">
                  <c:v>-0.10978640000000001</c:v>
                </c:pt>
                <c:pt idx="288">
                  <c:v>-0.59624869999999996</c:v>
                </c:pt>
                <c:pt idx="289">
                  <c:v>-6.5530660000000004E-2</c:v>
                </c:pt>
                <c:pt idx="290">
                  <c:v>0.82868589999999998</c:v>
                </c:pt>
                <c:pt idx="291">
                  <c:v>1.5063519999999999</c:v>
                </c:pt>
                <c:pt idx="292">
                  <c:v>1.721355</c:v>
                </c:pt>
                <c:pt idx="293">
                  <c:v>0.91719879999999998</c:v>
                </c:pt>
                <c:pt idx="294">
                  <c:v>-0.25765709999999997</c:v>
                </c:pt>
                <c:pt idx="295">
                  <c:v>-0.32732489999999997</c:v>
                </c:pt>
                <c:pt idx="296">
                  <c:v>0.55318009999999995</c:v>
                </c:pt>
                <c:pt idx="297">
                  <c:v>0.79505990000000004</c:v>
                </c:pt>
                <c:pt idx="298">
                  <c:v>0.35329670000000002</c:v>
                </c:pt>
                <c:pt idx="299">
                  <c:v>0.39355889999999999</c:v>
                </c:pt>
                <c:pt idx="300">
                  <c:v>0.59517379999999998</c:v>
                </c:pt>
                <c:pt idx="301">
                  <c:v>0.35191430000000001</c:v>
                </c:pt>
                <c:pt idx="302">
                  <c:v>0.63137339999999997</c:v>
                </c:pt>
                <c:pt idx="303">
                  <c:v>1.3556109999999999</c:v>
                </c:pt>
                <c:pt idx="304">
                  <c:v>1.0654520000000001</c:v>
                </c:pt>
                <c:pt idx="305">
                  <c:v>0.31577379999999999</c:v>
                </c:pt>
                <c:pt idx="306">
                  <c:v>-0.37712400000000001</c:v>
                </c:pt>
                <c:pt idx="307">
                  <c:v>-1.1773579999999999</c:v>
                </c:pt>
                <c:pt idx="308">
                  <c:v>-0.88664379999999998</c:v>
                </c:pt>
                <c:pt idx="309">
                  <c:v>-9.6997590000000005E-3</c:v>
                </c:pt>
                <c:pt idx="310">
                  <c:v>0.66106359999999997</c:v>
                </c:pt>
                <c:pt idx="311">
                  <c:v>1.218653</c:v>
                </c:pt>
                <c:pt idx="312">
                  <c:v>0.33116180000000001</c:v>
                </c:pt>
                <c:pt idx="313">
                  <c:v>-0.84155239999999998</c:v>
                </c:pt>
                <c:pt idx="314">
                  <c:v>-6.7245070000000004E-2</c:v>
                </c:pt>
                <c:pt idx="315">
                  <c:v>1.230612</c:v>
                </c:pt>
                <c:pt idx="316">
                  <c:v>1.5668059999999999</c:v>
                </c:pt>
                <c:pt idx="317">
                  <c:v>1.3160099999999999</c:v>
                </c:pt>
                <c:pt idx="318">
                  <c:v>0.96265000000000001</c:v>
                </c:pt>
                <c:pt idx="319">
                  <c:v>0.78479200000000005</c:v>
                </c:pt>
                <c:pt idx="320">
                  <c:v>0.34489799999999998</c:v>
                </c:pt>
                <c:pt idx="321">
                  <c:v>-0.84813700000000003</c:v>
                </c:pt>
                <c:pt idx="322">
                  <c:v>-1.942569</c:v>
                </c:pt>
                <c:pt idx="323">
                  <c:v>-1.7130590000000001</c:v>
                </c:pt>
                <c:pt idx="324">
                  <c:v>-0.58655299999999999</c:v>
                </c:pt>
                <c:pt idx="325">
                  <c:v>1.7307900000000001E-2</c:v>
                </c:pt>
                <c:pt idx="326">
                  <c:v>0.17523540000000001</c:v>
                </c:pt>
                <c:pt idx="327">
                  <c:v>0.55068510000000004</c:v>
                </c:pt>
                <c:pt idx="328">
                  <c:v>0.47041060000000001</c:v>
                </c:pt>
                <c:pt idx="329">
                  <c:v>-9.1931389999999995E-3</c:v>
                </c:pt>
                <c:pt idx="330">
                  <c:v>-0.23077259999999999</c:v>
                </c:pt>
                <c:pt idx="331">
                  <c:v>-0.7499304</c:v>
                </c:pt>
                <c:pt idx="332">
                  <c:v>-0.89516410000000002</c:v>
                </c:pt>
                <c:pt idx="333">
                  <c:v>0.22855790000000001</c:v>
                </c:pt>
                <c:pt idx="334">
                  <c:v>0.65153539999999999</c:v>
                </c:pt>
                <c:pt idx="335">
                  <c:v>-0.48282360000000002</c:v>
                </c:pt>
                <c:pt idx="336">
                  <c:v>-0.2083555</c:v>
                </c:pt>
                <c:pt idx="337">
                  <c:v>1.858133</c:v>
                </c:pt>
                <c:pt idx="338">
                  <c:v>2.157931</c:v>
                </c:pt>
                <c:pt idx="339">
                  <c:v>0.22727149999999999</c:v>
                </c:pt>
                <c:pt idx="340">
                  <c:v>-1.846536</c:v>
                </c:pt>
                <c:pt idx="341">
                  <c:v>-2.671036</c:v>
                </c:pt>
                <c:pt idx="342">
                  <c:v>-1.553091</c:v>
                </c:pt>
                <c:pt idx="343">
                  <c:v>0.27789059999999999</c:v>
                </c:pt>
                <c:pt idx="344">
                  <c:v>0.93050909999999998</c:v>
                </c:pt>
                <c:pt idx="345">
                  <c:v>0.4638601</c:v>
                </c:pt>
                <c:pt idx="346">
                  <c:v>0.2261203</c:v>
                </c:pt>
                <c:pt idx="347">
                  <c:v>-0.30031750000000001</c:v>
                </c:pt>
                <c:pt idx="348">
                  <c:v>-1.712188</c:v>
                </c:pt>
                <c:pt idx="349">
                  <c:v>-1.690442</c:v>
                </c:pt>
                <c:pt idx="350">
                  <c:v>-0.1007386</c:v>
                </c:pt>
                <c:pt idx="351">
                  <c:v>0.37705319999999998</c:v>
                </c:pt>
                <c:pt idx="352">
                  <c:v>-3.6153769999999999E-3</c:v>
                </c:pt>
                <c:pt idx="353">
                  <c:v>0.312419</c:v>
                </c:pt>
                <c:pt idx="354">
                  <c:v>1.013444</c:v>
                </c:pt>
                <c:pt idx="355">
                  <c:v>1.209865</c:v>
                </c:pt>
                <c:pt idx="356">
                  <c:v>0.46527400000000002</c:v>
                </c:pt>
                <c:pt idx="357">
                  <c:v>-0.43089240000000001</c:v>
                </c:pt>
                <c:pt idx="358">
                  <c:v>4.1537739999999997E-2</c:v>
                </c:pt>
                <c:pt idx="359">
                  <c:v>0.91460889999999995</c:v>
                </c:pt>
                <c:pt idx="360">
                  <c:v>0.18511569999999999</c:v>
                </c:pt>
                <c:pt idx="361">
                  <c:v>-0.45910030000000002</c:v>
                </c:pt>
                <c:pt idx="362">
                  <c:v>0.90700320000000001</c:v>
                </c:pt>
                <c:pt idx="363">
                  <c:v>2.2085240000000002</c:v>
                </c:pt>
                <c:pt idx="364">
                  <c:v>1.3068</c:v>
                </c:pt>
                <c:pt idx="365">
                  <c:v>-0.2360662</c:v>
                </c:pt>
                <c:pt idx="366">
                  <c:v>-0.41945440000000001</c:v>
                </c:pt>
                <c:pt idx="367">
                  <c:v>-8.0585980000000001E-2</c:v>
                </c:pt>
                <c:pt idx="368">
                  <c:v>-0.2276051</c:v>
                </c:pt>
                <c:pt idx="369">
                  <c:v>-0.78549139999999995</c:v>
                </c:pt>
                <c:pt idx="370">
                  <c:v>-1.245044</c:v>
                </c:pt>
                <c:pt idx="371">
                  <c:v>-1.1216079999999999</c:v>
                </c:pt>
                <c:pt idx="372">
                  <c:v>-0.87619429999999998</c:v>
                </c:pt>
                <c:pt idx="373">
                  <c:v>-1.1393040000000001</c:v>
                </c:pt>
                <c:pt idx="374">
                  <c:v>-1.782518</c:v>
                </c:pt>
                <c:pt idx="375">
                  <c:v>-1.9256450000000001</c:v>
                </c:pt>
                <c:pt idx="376">
                  <c:v>-1.518132</c:v>
                </c:pt>
                <c:pt idx="377">
                  <c:v>-0.77941079999999996</c:v>
                </c:pt>
                <c:pt idx="378">
                  <c:v>0.3063998</c:v>
                </c:pt>
                <c:pt idx="379">
                  <c:v>0.2149597</c:v>
                </c:pt>
                <c:pt idx="380">
                  <c:v>-0.5024402</c:v>
                </c:pt>
                <c:pt idx="381">
                  <c:v>0.139186</c:v>
                </c:pt>
                <c:pt idx="382">
                  <c:v>2.9365599999999999E-2</c:v>
                </c:pt>
                <c:pt idx="383">
                  <c:v>-1.7492829999999999</c:v>
                </c:pt>
                <c:pt idx="384">
                  <c:v>-2.4250669999999999</c:v>
                </c:pt>
                <c:pt idx="385">
                  <c:v>-1.684728</c:v>
                </c:pt>
                <c:pt idx="386">
                  <c:v>-0.97647499999999998</c:v>
                </c:pt>
                <c:pt idx="387">
                  <c:v>-0.38186330000000002</c:v>
                </c:pt>
                <c:pt idx="388">
                  <c:v>6.7927680000000004E-2</c:v>
                </c:pt>
                <c:pt idx="389">
                  <c:v>-0.76564049999999995</c:v>
                </c:pt>
                <c:pt idx="390">
                  <c:v>-1.9749639999999999</c:v>
                </c:pt>
                <c:pt idx="391">
                  <c:v>-1.4833339999999999</c:v>
                </c:pt>
                <c:pt idx="392">
                  <c:v>-0.86943649999999995</c:v>
                </c:pt>
                <c:pt idx="393">
                  <c:v>-1.5936619999999999</c:v>
                </c:pt>
                <c:pt idx="394">
                  <c:v>-2.1557010000000001</c:v>
                </c:pt>
                <c:pt idx="395">
                  <c:v>-1.826608</c:v>
                </c:pt>
                <c:pt idx="396">
                  <c:v>-1.1601079999999999</c:v>
                </c:pt>
                <c:pt idx="397">
                  <c:v>-0.15877649999999999</c:v>
                </c:pt>
                <c:pt idx="398">
                  <c:v>0.88595199999999996</c:v>
                </c:pt>
                <c:pt idx="399">
                  <c:v>0.87481569999999997</c:v>
                </c:pt>
                <c:pt idx="400">
                  <c:v>0.2060341</c:v>
                </c:pt>
                <c:pt idx="401">
                  <c:v>0.2282959</c:v>
                </c:pt>
                <c:pt idx="402">
                  <c:v>0.39020310000000002</c:v>
                </c:pt>
                <c:pt idx="403">
                  <c:v>-0.4357895</c:v>
                </c:pt>
                <c:pt idx="404">
                  <c:v>-1.0801540000000001</c:v>
                </c:pt>
                <c:pt idx="405">
                  <c:v>-0.27061049999999998</c:v>
                </c:pt>
                <c:pt idx="406">
                  <c:v>0.6870155</c:v>
                </c:pt>
                <c:pt idx="407">
                  <c:v>0.78362279999999995</c:v>
                </c:pt>
                <c:pt idx="408">
                  <c:v>0.94858640000000005</c:v>
                </c:pt>
                <c:pt idx="409">
                  <c:v>0.89929170000000003</c:v>
                </c:pt>
                <c:pt idx="410">
                  <c:v>-0.34816039999999998</c:v>
                </c:pt>
                <c:pt idx="411">
                  <c:v>-0.99284649999999997</c:v>
                </c:pt>
                <c:pt idx="412">
                  <c:v>-0.19665289999999999</c:v>
                </c:pt>
                <c:pt idx="413">
                  <c:v>-0.38716729999999999</c:v>
                </c:pt>
                <c:pt idx="414">
                  <c:v>-1.6457090000000001</c:v>
                </c:pt>
                <c:pt idx="415">
                  <c:v>-1.6287640000000001</c:v>
                </c:pt>
                <c:pt idx="416">
                  <c:v>-0.73931709999999995</c:v>
                </c:pt>
                <c:pt idx="417">
                  <c:v>-0.87328099999999997</c:v>
                </c:pt>
                <c:pt idx="418">
                  <c:v>-1.054797</c:v>
                </c:pt>
                <c:pt idx="419">
                  <c:v>-0.21458740000000001</c:v>
                </c:pt>
                <c:pt idx="420">
                  <c:v>-0.1593733</c:v>
                </c:pt>
                <c:pt idx="421">
                  <c:v>-1.136801</c:v>
                </c:pt>
                <c:pt idx="422">
                  <c:v>-1.0024709999999999</c:v>
                </c:pt>
                <c:pt idx="423">
                  <c:v>0.37106489999999998</c:v>
                </c:pt>
                <c:pt idx="424">
                  <c:v>1.350833</c:v>
                </c:pt>
                <c:pt idx="425">
                  <c:v>1.2977000000000001</c:v>
                </c:pt>
                <c:pt idx="426">
                  <c:v>0.69737360000000004</c:v>
                </c:pt>
                <c:pt idx="427">
                  <c:v>-8.7109010000000001E-2</c:v>
                </c:pt>
                <c:pt idx="428">
                  <c:v>-0.63913679999999995</c:v>
                </c:pt>
                <c:pt idx="429">
                  <c:v>-0.53058780000000005</c:v>
                </c:pt>
                <c:pt idx="430">
                  <c:v>-0.17470939999999999</c:v>
                </c:pt>
                <c:pt idx="431">
                  <c:v>0.59451489999999996</c:v>
                </c:pt>
                <c:pt idx="432">
                  <c:v>1.4315370000000001</c:v>
                </c:pt>
                <c:pt idx="433">
                  <c:v>1.1159840000000001</c:v>
                </c:pt>
                <c:pt idx="434">
                  <c:v>0.89710210000000001</c:v>
                </c:pt>
                <c:pt idx="435">
                  <c:v>1.3081799999999999</c:v>
                </c:pt>
                <c:pt idx="436">
                  <c:v>0.21958240000000001</c:v>
                </c:pt>
                <c:pt idx="437">
                  <c:v>-1.4358979999999999</c:v>
                </c:pt>
                <c:pt idx="438">
                  <c:v>-1.2401470000000001</c:v>
                </c:pt>
                <c:pt idx="439">
                  <c:v>-0.58719010000000005</c:v>
                </c:pt>
                <c:pt idx="440">
                  <c:v>-1.168005</c:v>
                </c:pt>
                <c:pt idx="441">
                  <c:v>-1.670776</c:v>
                </c:pt>
                <c:pt idx="442">
                  <c:v>-0.95573900000000001</c:v>
                </c:pt>
                <c:pt idx="443">
                  <c:v>-0.35247590000000001</c:v>
                </c:pt>
                <c:pt idx="444">
                  <c:v>-0.82017779999999996</c:v>
                </c:pt>
                <c:pt idx="445">
                  <c:v>-0.6955713</c:v>
                </c:pt>
                <c:pt idx="446">
                  <c:v>0.76701330000000001</c:v>
                </c:pt>
                <c:pt idx="447">
                  <c:v>1.159025</c:v>
                </c:pt>
                <c:pt idx="448">
                  <c:v>-5.3836880000000002E-3</c:v>
                </c:pt>
                <c:pt idx="449">
                  <c:v>-0.1283263</c:v>
                </c:pt>
                <c:pt idx="450">
                  <c:v>0.15086340000000001</c:v>
                </c:pt>
                <c:pt idx="451">
                  <c:v>-0.88469540000000002</c:v>
                </c:pt>
                <c:pt idx="452">
                  <c:v>-1.4237</c:v>
                </c:pt>
                <c:pt idx="453">
                  <c:v>-0.501251</c:v>
                </c:pt>
                <c:pt idx="454">
                  <c:v>0.38245849999999998</c:v>
                </c:pt>
                <c:pt idx="455">
                  <c:v>0.10620889999999999</c:v>
                </c:pt>
                <c:pt idx="456">
                  <c:v>-0.86556200000000005</c:v>
                </c:pt>
                <c:pt idx="457">
                  <c:v>-0.92011129999999997</c:v>
                </c:pt>
                <c:pt idx="458">
                  <c:v>0.44774950000000002</c:v>
                </c:pt>
                <c:pt idx="459">
                  <c:v>1.1327970000000001</c:v>
                </c:pt>
                <c:pt idx="460">
                  <c:v>-0.27986109999999997</c:v>
                </c:pt>
                <c:pt idx="461">
                  <c:v>-1.6406400000000001</c:v>
                </c:pt>
                <c:pt idx="462">
                  <c:v>-1.2965340000000001</c:v>
                </c:pt>
                <c:pt idx="463">
                  <c:v>-0.83390010000000003</c:v>
                </c:pt>
                <c:pt idx="464">
                  <c:v>-1.117167</c:v>
                </c:pt>
                <c:pt idx="465">
                  <c:v>-0.53583159999999996</c:v>
                </c:pt>
                <c:pt idx="466">
                  <c:v>0.60281910000000005</c:v>
                </c:pt>
                <c:pt idx="467">
                  <c:v>0.4056303</c:v>
                </c:pt>
                <c:pt idx="468">
                  <c:v>-0.30295319999999998</c:v>
                </c:pt>
                <c:pt idx="469">
                  <c:v>-0.71485010000000004</c:v>
                </c:pt>
                <c:pt idx="470">
                  <c:v>-1.1237600000000001</c:v>
                </c:pt>
                <c:pt idx="471">
                  <c:v>-0.47795729999999997</c:v>
                </c:pt>
                <c:pt idx="472">
                  <c:v>0.82182060000000001</c:v>
                </c:pt>
                <c:pt idx="473">
                  <c:v>0.77806430000000004</c:v>
                </c:pt>
                <c:pt idx="474">
                  <c:v>-0.65966610000000003</c:v>
                </c:pt>
                <c:pt idx="475">
                  <c:v>-1.740588</c:v>
                </c:pt>
                <c:pt idx="476">
                  <c:v>-0.90690669999999995</c:v>
                </c:pt>
                <c:pt idx="477">
                  <c:v>0.22303829999999999</c:v>
                </c:pt>
                <c:pt idx="478">
                  <c:v>-0.66951769999999999</c:v>
                </c:pt>
                <c:pt idx="479">
                  <c:v>-1.19814</c:v>
                </c:pt>
                <c:pt idx="480">
                  <c:v>0.19474559999999999</c:v>
                </c:pt>
                <c:pt idx="481">
                  <c:v>0.52269880000000002</c:v>
                </c:pt>
                <c:pt idx="482">
                  <c:v>-0.49895909999999999</c:v>
                </c:pt>
                <c:pt idx="483">
                  <c:v>-0.437666</c:v>
                </c:pt>
                <c:pt idx="484">
                  <c:v>-0.17858679999999999</c:v>
                </c:pt>
                <c:pt idx="485">
                  <c:v>-0.57837970000000005</c:v>
                </c:pt>
                <c:pt idx="486">
                  <c:v>-4.276377E-2</c:v>
                </c:pt>
                <c:pt idx="487">
                  <c:v>0.56742780000000004</c:v>
                </c:pt>
                <c:pt idx="488">
                  <c:v>-0.23651369999999999</c:v>
                </c:pt>
                <c:pt idx="489">
                  <c:v>-0.56313550000000001</c:v>
                </c:pt>
                <c:pt idx="490">
                  <c:v>0.80217110000000003</c:v>
                </c:pt>
                <c:pt idx="491">
                  <c:v>1.4824170000000001</c:v>
                </c:pt>
                <c:pt idx="492">
                  <c:v>2.2752640000000001E-2</c:v>
                </c:pt>
                <c:pt idx="493">
                  <c:v>-0.96606479999999995</c:v>
                </c:pt>
                <c:pt idx="494">
                  <c:v>0.38045830000000003</c:v>
                </c:pt>
                <c:pt idx="495">
                  <c:v>2.1696420000000001</c:v>
                </c:pt>
                <c:pt idx="496">
                  <c:v>2.576673</c:v>
                </c:pt>
                <c:pt idx="497">
                  <c:v>1.708032</c:v>
                </c:pt>
                <c:pt idx="498">
                  <c:v>0.1935259</c:v>
                </c:pt>
                <c:pt idx="499">
                  <c:v>-1.0678529999999999</c:v>
                </c:pt>
                <c:pt idx="500">
                  <c:v>-0.57339200000000001</c:v>
                </c:pt>
                <c:pt idx="501">
                  <c:v>0.65972750000000002</c:v>
                </c:pt>
                <c:pt idx="502">
                  <c:v>0.14753359999999999</c:v>
                </c:pt>
                <c:pt idx="503">
                  <c:v>-0.33905970000000002</c:v>
                </c:pt>
                <c:pt idx="504">
                  <c:v>0.76371330000000004</c:v>
                </c:pt>
                <c:pt idx="505">
                  <c:v>1.1300749999999999</c:v>
                </c:pt>
                <c:pt idx="506">
                  <c:v>0.2100784</c:v>
                </c:pt>
                <c:pt idx="507">
                  <c:v>-0.125191</c:v>
                </c:pt>
                <c:pt idx="508">
                  <c:v>0.38465830000000001</c:v>
                </c:pt>
                <c:pt idx="509">
                  <c:v>0.16253770000000001</c:v>
                </c:pt>
                <c:pt idx="510">
                  <c:v>-0.88047869999999995</c:v>
                </c:pt>
                <c:pt idx="511">
                  <c:v>-0.8267504</c:v>
                </c:pt>
                <c:pt idx="512">
                  <c:v>2.928375E-3</c:v>
                </c:pt>
                <c:pt idx="513">
                  <c:v>-0.62626979999999999</c:v>
                </c:pt>
                <c:pt idx="514">
                  <c:v>-1.9874750000000001</c:v>
                </c:pt>
                <c:pt idx="515">
                  <c:v>-1.590036</c:v>
                </c:pt>
                <c:pt idx="516">
                  <c:v>0.1159959</c:v>
                </c:pt>
                <c:pt idx="517">
                  <c:v>0.96713329999999997</c:v>
                </c:pt>
                <c:pt idx="518">
                  <c:v>1.461438</c:v>
                </c:pt>
                <c:pt idx="519">
                  <c:v>2.2995950000000001</c:v>
                </c:pt>
                <c:pt idx="520">
                  <c:v>1.645605</c:v>
                </c:pt>
                <c:pt idx="521">
                  <c:v>-0.34059810000000001</c:v>
                </c:pt>
                <c:pt idx="522">
                  <c:v>-1.0523800000000001</c:v>
                </c:pt>
                <c:pt idx="523">
                  <c:v>-0.14498359999999999</c:v>
                </c:pt>
                <c:pt idx="524">
                  <c:v>0.41864839999999998</c:v>
                </c:pt>
                <c:pt idx="525">
                  <c:v>3.3866649999999998E-2</c:v>
                </c:pt>
                <c:pt idx="526">
                  <c:v>-0.28168789999999999</c:v>
                </c:pt>
                <c:pt idx="527">
                  <c:v>-0.28801650000000001</c:v>
                </c:pt>
                <c:pt idx="528">
                  <c:v>-0.47092719999999999</c:v>
                </c:pt>
                <c:pt idx="529">
                  <c:v>-0.98519610000000002</c:v>
                </c:pt>
                <c:pt idx="530">
                  <c:v>-1.4216850000000001</c:v>
                </c:pt>
                <c:pt idx="531">
                  <c:v>-1.1835629999999999</c:v>
                </c:pt>
                <c:pt idx="532">
                  <c:v>-0.60127739999999996</c:v>
                </c:pt>
                <c:pt idx="533">
                  <c:v>-0.1073979</c:v>
                </c:pt>
                <c:pt idx="534">
                  <c:v>0.51113889999999995</c:v>
                </c:pt>
                <c:pt idx="535">
                  <c:v>4.333215E-2</c:v>
                </c:pt>
                <c:pt idx="536">
                  <c:v>-1.544794</c:v>
                </c:pt>
                <c:pt idx="537">
                  <c:v>-1.831888</c:v>
                </c:pt>
                <c:pt idx="538">
                  <c:v>-1.1796329999999999</c:v>
                </c:pt>
                <c:pt idx="539">
                  <c:v>-1.024853</c:v>
                </c:pt>
                <c:pt idx="540">
                  <c:v>-0.74462640000000002</c:v>
                </c:pt>
                <c:pt idx="541">
                  <c:v>-0.5756078</c:v>
                </c:pt>
                <c:pt idx="542">
                  <c:v>-0.80741640000000003</c:v>
                </c:pt>
                <c:pt idx="543">
                  <c:v>-0.43399090000000001</c:v>
                </c:pt>
                <c:pt idx="544">
                  <c:v>0.39515159999999999</c:v>
                </c:pt>
                <c:pt idx="545">
                  <c:v>1.043229</c:v>
                </c:pt>
                <c:pt idx="546">
                  <c:v>1.0556129999999999</c:v>
                </c:pt>
                <c:pt idx="547">
                  <c:v>-0.4046611</c:v>
                </c:pt>
                <c:pt idx="548">
                  <c:v>-1.6509739999999999</c:v>
                </c:pt>
                <c:pt idx="549">
                  <c:v>-0.57742099999999996</c:v>
                </c:pt>
                <c:pt idx="550">
                  <c:v>0.87003660000000005</c:v>
                </c:pt>
                <c:pt idx="551">
                  <c:v>0.85558389999999995</c:v>
                </c:pt>
                <c:pt idx="552">
                  <c:v>1.6964969999999999E-2</c:v>
                </c:pt>
                <c:pt idx="553">
                  <c:v>-0.94547150000000002</c:v>
                </c:pt>
                <c:pt idx="554">
                  <c:v>-1.057998</c:v>
                </c:pt>
                <c:pt idx="555">
                  <c:v>-9.7243610000000008E-3</c:v>
                </c:pt>
                <c:pt idx="556">
                  <c:v>0.70968260000000005</c:v>
                </c:pt>
                <c:pt idx="557">
                  <c:v>0.2943867</c:v>
                </c:pt>
                <c:pt idx="558">
                  <c:v>-1.5283140000000001E-2</c:v>
                </c:pt>
                <c:pt idx="559">
                  <c:v>-6.2802029999999995E-2</c:v>
                </c:pt>
                <c:pt idx="560">
                  <c:v>-0.16545319999999999</c:v>
                </c:pt>
                <c:pt idx="561">
                  <c:v>0.65098109999999998</c:v>
                </c:pt>
                <c:pt idx="562">
                  <c:v>1.263695</c:v>
                </c:pt>
                <c:pt idx="563">
                  <c:v>0.89173259999999999</c:v>
                </c:pt>
                <c:pt idx="564">
                  <c:v>0.80437429999999999</c:v>
                </c:pt>
                <c:pt idx="565">
                  <c:v>1.0305979999999999</c:v>
                </c:pt>
                <c:pt idx="566">
                  <c:v>1.5048589999999999</c:v>
                </c:pt>
                <c:pt idx="567">
                  <c:v>1.2030989999999999</c:v>
                </c:pt>
                <c:pt idx="568">
                  <c:v>-0.73321800000000004</c:v>
                </c:pt>
                <c:pt idx="569">
                  <c:v>-1.7746679999999999</c:v>
                </c:pt>
                <c:pt idx="570">
                  <c:v>-1.0826579999999999</c:v>
                </c:pt>
                <c:pt idx="571">
                  <c:v>-0.72948880000000005</c:v>
                </c:pt>
                <c:pt idx="572">
                  <c:v>-0.93904200000000004</c:v>
                </c:pt>
                <c:pt idx="573">
                  <c:v>-1.020815</c:v>
                </c:pt>
                <c:pt idx="574">
                  <c:v>-0.79966139999999997</c:v>
                </c:pt>
                <c:pt idx="575">
                  <c:v>-0.65302970000000005</c:v>
                </c:pt>
                <c:pt idx="576">
                  <c:v>-1.2157709999999999</c:v>
                </c:pt>
                <c:pt idx="577">
                  <c:v>-1.713487</c:v>
                </c:pt>
                <c:pt idx="578">
                  <c:v>-1.585307</c:v>
                </c:pt>
                <c:pt idx="579">
                  <c:v>-1.480027</c:v>
                </c:pt>
                <c:pt idx="580">
                  <c:v>-1.6775720000000001</c:v>
                </c:pt>
                <c:pt idx="581">
                  <c:v>-1.3466260000000001</c:v>
                </c:pt>
                <c:pt idx="582">
                  <c:v>0.79038909999999996</c:v>
                </c:pt>
                <c:pt idx="583">
                  <c:v>3.0437759999999998</c:v>
                </c:pt>
                <c:pt idx="584">
                  <c:v>2.272275</c:v>
                </c:pt>
                <c:pt idx="585">
                  <c:v>3.9724599999999999E-2</c:v>
                </c:pt>
                <c:pt idx="586">
                  <c:v>-0.56574979999999997</c:v>
                </c:pt>
                <c:pt idx="587">
                  <c:v>-0.30139909999999998</c:v>
                </c:pt>
                <c:pt idx="588">
                  <c:v>-0.25896649999999999</c:v>
                </c:pt>
                <c:pt idx="589">
                  <c:v>-0.47604180000000001</c:v>
                </c:pt>
                <c:pt idx="590">
                  <c:v>-1.5309569999999999</c:v>
                </c:pt>
                <c:pt idx="591">
                  <c:v>-2.1563210000000002</c:v>
                </c:pt>
                <c:pt idx="592">
                  <c:v>-0.51588460000000003</c:v>
                </c:pt>
                <c:pt idx="593">
                  <c:v>1.5410779999999999</c:v>
                </c:pt>
                <c:pt idx="594">
                  <c:v>1.0179240000000001</c:v>
                </c:pt>
                <c:pt idx="595">
                  <c:v>-1.0388189999999999</c:v>
                </c:pt>
                <c:pt idx="596">
                  <c:v>-1.7239910000000001</c:v>
                </c:pt>
                <c:pt idx="597">
                  <c:v>-0.85145369999999998</c:v>
                </c:pt>
                <c:pt idx="598">
                  <c:v>3.6623839999999998E-2</c:v>
                </c:pt>
                <c:pt idx="599">
                  <c:v>0.1872259</c:v>
                </c:pt>
                <c:pt idx="600">
                  <c:v>0.47628599999999999</c:v>
                </c:pt>
                <c:pt idx="601">
                  <c:v>1.373246</c:v>
                </c:pt>
                <c:pt idx="602">
                  <c:v>1.9367430000000001</c:v>
                </c:pt>
                <c:pt idx="603">
                  <c:v>1.8857250000000001</c:v>
                </c:pt>
                <c:pt idx="604">
                  <c:v>1.382763</c:v>
                </c:pt>
                <c:pt idx="605">
                  <c:v>0.88014859999999995</c:v>
                </c:pt>
                <c:pt idx="606">
                  <c:v>0.58853160000000004</c:v>
                </c:pt>
                <c:pt idx="607">
                  <c:v>-0.40573999999999999</c:v>
                </c:pt>
                <c:pt idx="608">
                  <c:v>-1.286192</c:v>
                </c:pt>
                <c:pt idx="609">
                  <c:v>-0.54039170000000003</c:v>
                </c:pt>
                <c:pt idx="610">
                  <c:v>0.68756130000000004</c:v>
                </c:pt>
                <c:pt idx="611">
                  <c:v>1.200118</c:v>
                </c:pt>
                <c:pt idx="612">
                  <c:v>0.82646560000000002</c:v>
                </c:pt>
                <c:pt idx="613">
                  <c:v>0.156116</c:v>
                </c:pt>
                <c:pt idx="614">
                  <c:v>0.52306019999999998</c:v>
                </c:pt>
                <c:pt idx="615">
                  <c:v>0.7458418</c:v>
                </c:pt>
                <c:pt idx="616">
                  <c:v>-0.46692270000000002</c:v>
                </c:pt>
                <c:pt idx="617">
                  <c:v>-1.229433</c:v>
                </c:pt>
                <c:pt idx="618">
                  <c:v>-0.93893839999999995</c:v>
                </c:pt>
                <c:pt idx="619">
                  <c:v>-1.1136490000000001</c:v>
                </c:pt>
                <c:pt idx="620">
                  <c:v>-1.4200379999999999</c:v>
                </c:pt>
                <c:pt idx="621">
                  <c:v>-0.97025740000000005</c:v>
                </c:pt>
                <c:pt idx="622">
                  <c:v>-0.36934869999999997</c:v>
                </c:pt>
                <c:pt idx="623">
                  <c:v>0.4678524</c:v>
                </c:pt>
                <c:pt idx="624">
                  <c:v>1.3242849999999999</c:v>
                </c:pt>
                <c:pt idx="625">
                  <c:v>1.018907</c:v>
                </c:pt>
                <c:pt idx="626">
                  <c:v>0.1010257</c:v>
                </c:pt>
                <c:pt idx="627">
                  <c:v>-0.56658039999999998</c:v>
                </c:pt>
                <c:pt idx="628">
                  <c:v>-0.72517319999999996</c:v>
                </c:pt>
                <c:pt idx="629">
                  <c:v>-5.3272930000000003E-2</c:v>
                </c:pt>
                <c:pt idx="630">
                  <c:v>1.186232</c:v>
                </c:pt>
                <c:pt idx="631">
                  <c:v>1.639208</c:v>
                </c:pt>
                <c:pt idx="632">
                  <c:v>0.45124740000000002</c:v>
                </c:pt>
                <c:pt idx="633">
                  <c:v>-0.2655728</c:v>
                </c:pt>
                <c:pt idx="634">
                  <c:v>-2.55073E-2</c:v>
                </c:pt>
                <c:pt idx="635">
                  <c:v>-0.84107120000000002</c:v>
                </c:pt>
                <c:pt idx="636">
                  <c:v>-1.906865</c:v>
                </c:pt>
                <c:pt idx="637">
                  <c:v>-1.6597299999999999</c:v>
                </c:pt>
                <c:pt idx="638">
                  <c:v>-4.5828420000000002E-2</c:v>
                </c:pt>
                <c:pt idx="639">
                  <c:v>0.92785499999999999</c:v>
                </c:pt>
                <c:pt idx="640">
                  <c:v>-0.44312839999999998</c:v>
                </c:pt>
                <c:pt idx="641">
                  <c:v>-1.0639099999999999</c:v>
                </c:pt>
                <c:pt idx="642">
                  <c:v>-0.11578430000000001</c:v>
                </c:pt>
                <c:pt idx="643">
                  <c:v>-0.86021840000000005</c:v>
                </c:pt>
                <c:pt idx="644">
                  <c:v>-2.0382950000000002</c:v>
                </c:pt>
                <c:pt idx="645">
                  <c:v>-1.309682</c:v>
                </c:pt>
                <c:pt idx="646">
                  <c:v>0.50299479999999996</c:v>
                </c:pt>
                <c:pt idx="647">
                  <c:v>1.9087890000000001</c:v>
                </c:pt>
                <c:pt idx="648">
                  <c:v>1.5726290000000001</c:v>
                </c:pt>
                <c:pt idx="649">
                  <c:v>0.29034510000000002</c:v>
                </c:pt>
                <c:pt idx="650">
                  <c:v>-0.22963359999999999</c:v>
                </c:pt>
                <c:pt idx="651">
                  <c:v>-0.3984666</c:v>
                </c:pt>
                <c:pt idx="652">
                  <c:v>-0.35873139999999998</c:v>
                </c:pt>
                <c:pt idx="653">
                  <c:v>0.77757699999999996</c:v>
                </c:pt>
                <c:pt idx="654">
                  <c:v>1.5958950000000001</c:v>
                </c:pt>
                <c:pt idx="655">
                  <c:v>0.69933860000000003</c:v>
                </c:pt>
                <c:pt idx="656">
                  <c:v>0.16776830000000001</c:v>
                </c:pt>
                <c:pt idx="657">
                  <c:v>0.84223579999999998</c:v>
                </c:pt>
                <c:pt idx="658">
                  <c:v>0.74198810000000004</c:v>
                </c:pt>
                <c:pt idx="659">
                  <c:v>-0.39465739999999999</c:v>
                </c:pt>
                <c:pt idx="660">
                  <c:v>-1.3127059999999999</c:v>
                </c:pt>
                <c:pt idx="661">
                  <c:v>-1.2083710000000001</c:v>
                </c:pt>
                <c:pt idx="662">
                  <c:v>-0.34767969999999998</c:v>
                </c:pt>
                <c:pt idx="663">
                  <c:v>0.2061492</c:v>
                </c:pt>
                <c:pt idx="664">
                  <c:v>0.52529950000000003</c:v>
                </c:pt>
                <c:pt idx="665">
                  <c:v>0.942581</c:v>
                </c:pt>
                <c:pt idx="666">
                  <c:v>0.93436680000000005</c:v>
                </c:pt>
                <c:pt idx="667">
                  <c:v>0.1254313</c:v>
                </c:pt>
                <c:pt idx="668">
                  <c:v>-0.90436019999999995</c:v>
                </c:pt>
                <c:pt idx="669">
                  <c:v>-0.33279700000000001</c:v>
                </c:pt>
                <c:pt idx="670">
                  <c:v>1.072929</c:v>
                </c:pt>
                <c:pt idx="671">
                  <c:v>0.1917169</c:v>
                </c:pt>
                <c:pt idx="672">
                  <c:v>-1.855863</c:v>
                </c:pt>
                <c:pt idx="673">
                  <c:v>-2.1031580000000001</c:v>
                </c:pt>
                <c:pt idx="674">
                  <c:v>-1.19791</c:v>
                </c:pt>
                <c:pt idx="675">
                  <c:v>-0.61491759999999995</c:v>
                </c:pt>
                <c:pt idx="676">
                  <c:v>0.15475839999999999</c:v>
                </c:pt>
                <c:pt idx="677">
                  <c:v>1.207387</c:v>
                </c:pt>
                <c:pt idx="678">
                  <c:v>0.92212859999999996</c:v>
                </c:pt>
                <c:pt idx="679">
                  <c:v>-0.70846849999999995</c:v>
                </c:pt>
                <c:pt idx="680">
                  <c:v>-1.4835910000000001</c:v>
                </c:pt>
                <c:pt idx="681">
                  <c:v>-1.185981</c:v>
                </c:pt>
                <c:pt idx="682">
                  <c:v>-1.063232</c:v>
                </c:pt>
                <c:pt idx="683">
                  <c:v>-0.968526</c:v>
                </c:pt>
                <c:pt idx="684">
                  <c:v>-0.90766630000000004</c:v>
                </c:pt>
                <c:pt idx="685">
                  <c:v>-0.92657480000000003</c:v>
                </c:pt>
                <c:pt idx="686">
                  <c:v>-0.2435978</c:v>
                </c:pt>
                <c:pt idx="687">
                  <c:v>0.62452540000000001</c:v>
                </c:pt>
                <c:pt idx="688">
                  <c:v>8.4313379999999993E-2</c:v>
                </c:pt>
                <c:pt idx="689">
                  <c:v>-1.4546429999999999</c:v>
                </c:pt>
                <c:pt idx="690">
                  <c:v>-1.713381</c:v>
                </c:pt>
                <c:pt idx="691">
                  <c:v>-1.54488E-2</c:v>
                </c:pt>
                <c:pt idx="692">
                  <c:v>1.153098</c:v>
                </c:pt>
                <c:pt idx="693">
                  <c:v>0.23176869999999999</c:v>
                </c:pt>
                <c:pt idx="694">
                  <c:v>-0.1686937</c:v>
                </c:pt>
                <c:pt idx="695">
                  <c:v>0.29746280000000003</c:v>
                </c:pt>
                <c:pt idx="696">
                  <c:v>-0.51631640000000001</c:v>
                </c:pt>
                <c:pt idx="697">
                  <c:v>-1.133534</c:v>
                </c:pt>
                <c:pt idx="698">
                  <c:v>-0.84152629999999995</c:v>
                </c:pt>
                <c:pt idx="699">
                  <c:v>-1.3696429999999999</c:v>
                </c:pt>
                <c:pt idx="700">
                  <c:v>-2.3107000000000002</c:v>
                </c:pt>
                <c:pt idx="701">
                  <c:v>-1.700051</c:v>
                </c:pt>
                <c:pt idx="702">
                  <c:v>0.65741380000000005</c:v>
                </c:pt>
                <c:pt idx="703">
                  <c:v>2.5155979999999998</c:v>
                </c:pt>
                <c:pt idx="704">
                  <c:v>1.76562</c:v>
                </c:pt>
                <c:pt idx="705">
                  <c:v>-8.2249610000000001E-2</c:v>
                </c:pt>
                <c:pt idx="706">
                  <c:v>0.34293089999999998</c:v>
                </c:pt>
                <c:pt idx="707">
                  <c:v>1.571053</c:v>
                </c:pt>
                <c:pt idx="708">
                  <c:v>0.48770730000000001</c:v>
                </c:pt>
                <c:pt idx="709">
                  <c:v>-0.61767470000000002</c:v>
                </c:pt>
                <c:pt idx="710">
                  <c:v>0.4649258</c:v>
                </c:pt>
                <c:pt idx="711">
                  <c:v>1.2604580000000001</c:v>
                </c:pt>
                <c:pt idx="712">
                  <c:v>0.33023730000000001</c:v>
                </c:pt>
                <c:pt idx="713">
                  <c:v>-0.32690229999999998</c:v>
                </c:pt>
                <c:pt idx="714">
                  <c:v>-0.1108917</c:v>
                </c:pt>
                <c:pt idx="715">
                  <c:v>-5.4261150000000001E-2</c:v>
                </c:pt>
                <c:pt idx="716">
                  <c:v>-0.37586170000000002</c:v>
                </c:pt>
                <c:pt idx="717">
                  <c:v>-0.76593180000000005</c:v>
                </c:pt>
                <c:pt idx="718">
                  <c:v>-0.74359600000000003</c:v>
                </c:pt>
                <c:pt idx="719">
                  <c:v>-1.362895</c:v>
                </c:pt>
                <c:pt idx="720">
                  <c:v>-2.193873</c:v>
                </c:pt>
                <c:pt idx="721">
                  <c:v>-1.2507379999999999</c:v>
                </c:pt>
                <c:pt idx="722">
                  <c:v>-0.25381700000000001</c:v>
                </c:pt>
                <c:pt idx="723">
                  <c:v>0.30214150000000001</c:v>
                </c:pt>
                <c:pt idx="724">
                  <c:v>1.616401</c:v>
                </c:pt>
                <c:pt idx="725">
                  <c:v>1.819364</c:v>
                </c:pt>
                <c:pt idx="726">
                  <c:v>0.52241199999999999</c:v>
                </c:pt>
                <c:pt idx="727">
                  <c:v>-0.79993080000000005</c:v>
                </c:pt>
                <c:pt idx="728">
                  <c:v>-1.485997</c:v>
                </c:pt>
                <c:pt idx="729">
                  <c:v>-0.75011709999999998</c:v>
                </c:pt>
                <c:pt idx="730">
                  <c:v>0.81469190000000002</c:v>
                </c:pt>
                <c:pt idx="731">
                  <c:v>1.4313119999999999</c:v>
                </c:pt>
                <c:pt idx="732">
                  <c:v>0.59978699999999996</c:v>
                </c:pt>
                <c:pt idx="733">
                  <c:v>-0.63896379999999997</c:v>
                </c:pt>
                <c:pt idx="734">
                  <c:v>-0.82270739999999998</c:v>
                </c:pt>
                <c:pt idx="735">
                  <c:v>-9.5336409999999996E-2</c:v>
                </c:pt>
                <c:pt idx="736">
                  <c:v>0.198131</c:v>
                </c:pt>
                <c:pt idx="737">
                  <c:v>0.63273650000000004</c:v>
                </c:pt>
                <c:pt idx="738">
                  <c:v>1.8850709999999999</c:v>
                </c:pt>
                <c:pt idx="739">
                  <c:v>1.896557</c:v>
                </c:pt>
                <c:pt idx="740">
                  <c:v>0.38193890000000003</c:v>
                </c:pt>
                <c:pt idx="741">
                  <c:v>0.13764509999999999</c:v>
                </c:pt>
                <c:pt idx="742">
                  <c:v>1.1069869999999999</c:v>
                </c:pt>
                <c:pt idx="743">
                  <c:v>0.58572729999999995</c:v>
                </c:pt>
                <c:pt idx="744">
                  <c:v>-0.97689539999999997</c:v>
                </c:pt>
                <c:pt idx="745">
                  <c:v>-1.0094110000000001</c:v>
                </c:pt>
                <c:pt idx="746">
                  <c:v>-0.2111664</c:v>
                </c:pt>
                <c:pt idx="747">
                  <c:v>-1.124819</c:v>
                </c:pt>
                <c:pt idx="748">
                  <c:v>-2.8397779999999999</c:v>
                </c:pt>
                <c:pt idx="749">
                  <c:v>-2.3191009999999999</c:v>
                </c:pt>
                <c:pt idx="750">
                  <c:v>-5.969443E-2</c:v>
                </c:pt>
                <c:pt idx="751">
                  <c:v>1.181913</c:v>
                </c:pt>
                <c:pt idx="752">
                  <c:v>0.73600810000000005</c:v>
                </c:pt>
                <c:pt idx="753">
                  <c:v>-0.11292969999999999</c:v>
                </c:pt>
                <c:pt idx="754">
                  <c:v>8.6629010000000006E-2</c:v>
                </c:pt>
                <c:pt idx="755">
                  <c:v>0.4727712</c:v>
                </c:pt>
                <c:pt idx="756">
                  <c:v>-0.14839530000000001</c:v>
                </c:pt>
                <c:pt idx="757">
                  <c:v>-0.33276519999999998</c:v>
                </c:pt>
                <c:pt idx="758">
                  <c:v>0.33997830000000001</c:v>
                </c:pt>
                <c:pt idx="759">
                  <c:v>0.32843719999999998</c:v>
                </c:pt>
                <c:pt idx="760">
                  <c:v>-0.77455779999999996</c:v>
                </c:pt>
                <c:pt idx="761">
                  <c:v>-1.4844409999999999</c:v>
                </c:pt>
                <c:pt idx="762">
                  <c:v>-0.28912139999999997</c:v>
                </c:pt>
                <c:pt idx="763">
                  <c:v>1.3740190000000001</c:v>
                </c:pt>
                <c:pt idx="764">
                  <c:v>1.2263310000000001</c:v>
                </c:pt>
                <c:pt idx="765">
                  <c:v>-0.28278150000000002</c:v>
                </c:pt>
                <c:pt idx="766">
                  <c:v>-1.2874049999999999</c:v>
                </c:pt>
                <c:pt idx="767">
                  <c:v>-0.81302629999999998</c:v>
                </c:pt>
                <c:pt idx="768">
                  <c:v>0.18044669999999999</c:v>
                </c:pt>
                <c:pt idx="769">
                  <c:v>0.26707520000000001</c:v>
                </c:pt>
                <c:pt idx="770">
                  <c:v>-0.32989079999999998</c:v>
                </c:pt>
                <c:pt idx="771">
                  <c:v>-0.76878150000000001</c:v>
                </c:pt>
                <c:pt idx="772">
                  <c:v>-0.83544320000000005</c:v>
                </c:pt>
                <c:pt idx="773">
                  <c:v>0.1246048</c:v>
                </c:pt>
                <c:pt idx="774">
                  <c:v>1.4492480000000001</c:v>
                </c:pt>
                <c:pt idx="775">
                  <c:v>0.92938659999999995</c:v>
                </c:pt>
                <c:pt idx="776">
                  <c:v>-0.8424895</c:v>
                </c:pt>
                <c:pt idx="777">
                  <c:v>-1.6014360000000001</c:v>
                </c:pt>
                <c:pt idx="778">
                  <c:v>-1.220885</c:v>
                </c:pt>
                <c:pt idx="779">
                  <c:v>-1.2895380000000001</c:v>
                </c:pt>
                <c:pt idx="780">
                  <c:v>-1.7801439999999999</c:v>
                </c:pt>
                <c:pt idx="781">
                  <c:v>-1.4726600000000001</c:v>
                </c:pt>
                <c:pt idx="782">
                  <c:v>-0.42352339999999999</c:v>
                </c:pt>
                <c:pt idx="783">
                  <c:v>0.5931691</c:v>
                </c:pt>
                <c:pt idx="784">
                  <c:v>0.2638392</c:v>
                </c:pt>
                <c:pt idx="785">
                  <c:v>-0.39103559999999998</c:v>
                </c:pt>
                <c:pt idx="786">
                  <c:v>0.14466399999999999</c:v>
                </c:pt>
                <c:pt idx="787">
                  <c:v>-0.1603483</c:v>
                </c:pt>
                <c:pt idx="788">
                  <c:v>-1.195641</c:v>
                </c:pt>
                <c:pt idx="789">
                  <c:v>-0.90733609999999998</c:v>
                </c:pt>
                <c:pt idx="790">
                  <c:v>-0.61271960000000003</c:v>
                </c:pt>
                <c:pt idx="791">
                  <c:v>-1.610573</c:v>
                </c:pt>
                <c:pt idx="792">
                  <c:v>-2.5927760000000002</c:v>
                </c:pt>
                <c:pt idx="793">
                  <c:v>-2.4735390000000002</c:v>
                </c:pt>
                <c:pt idx="794">
                  <c:v>-1.783061</c:v>
                </c:pt>
                <c:pt idx="795">
                  <c:v>-1.461082</c:v>
                </c:pt>
                <c:pt idx="796">
                  <c:v>-1.2733730000000001</c:v>
                </c:pt>
                <c:pt idx="797">
                  <c:v>-0.86887829999999999</c:v>
                </c:pt>
                <c:pt idx="798">
                  <c:v>-0.74410929999999997</c:v>
                </c:pt>
                <c:pt idx="799">
                  <c:v>-0.92662060000000002</c:v>
                </c:pt>
                <c:pt idx="800">
                  <c:v>-1.229676</c:v>
                </c:pt>
                <c:pt idx="801">
                  <c:v>-0.73105929999999997</c:v>
                </c:pt>
                <c:pt idx="802">
                  <c:v>0.48776239999999998</c:v>
                </c:pt>
                <c:pt idx="803">
                  <c:v>0.20256950000000001</c:v>
                </c:pt>
                <c:pt idx="804">
                  <c:v>-0.70542340000000003</c:v>
                </c:pt>
                <c:pt idx="805">
                  <c:v>0.1183189</c:v>
                </c:pt>
                <c:pt idx="806">
                  <c:v>1.024662</c:v>
                </c:pt>
                <c:pt idx="807">
                  <c:v>0.48423349999999998</c:v>
                </c:pt>
                <c:pt idx="808">
                  <c:v>0.74091960000000001</c:v>
                </c:pt>
                <c:pt idx="809">
                  <c:v>1.821059</c:v>
                </c:pt>
                <c:pt idx="810">
                  <c:v>0.59108839999999996</c:v>
                </c:pt>
                <c:pt idx="811">
                  <c:v>-1.5527359999999999</c:v>
                </c:pt>
                <c:pt idx="812">
                  <c:v>-0.94861830000000003</c:v>
                </c:pt>
                <c:pt idx="813">
                  <c:v>1.3568469999999999</c:v>
                </c:pt>
                <c:pt idx="814">
                  <c:v>2.110131</c:v>
                </c:pt>
                <c:pt idx="815">
                  <c:v>1.0773489999999999</c:v>
                </c:pt>
                <c:pt idx="816">
                  <c:v>0.3758416</c:v>
                </c:pt>
                <c:pt idx="817">
                  <c:v>0.15686610000000001</c:v>
                </c:pt>
                <c:pt idx="818">
                  <c:v>-4.545739E-2</c:v>
                </c:pt>
                <c:pt idx="819">
                  <c:v>-8.6555579999999993E-2</c:v>
                </c:pt>
                <c:pt idx="820">
                  <c:v>-0.75442600000000004</c:v>
                </c:pt>
                <c:pt idx="821">
                  <c:v>-1.100346</c:v>
                </c:pt>
                <c:pt idx="822">
                  <c:v>-0.3995031</c:v>
                </c:pt>
                <c:pt idx="823">
                  <c:v>-0.20651990000000001</c:v>
                </c:pt>
                <c:pt idx="824">
                  <c:v>-1.047795</c:v>
                </c:pt>
                <c:pt idx="825">
                  <c:v>-1.907843</c:v>
                </c:pt>
                <c:pt idx="826">
                  <c:v>-1.388558</c:v>
                </c:pt>
                <c:pt idx="827">
                  <c:v>0.54772310000000002</c:v>
                </c:pt>
                <c:pt idx="828">
                  <c:v>2.2994910000000002</c:v>
                </c:pt>
                <c:pt idx="829">
                  <c:v>2.4331770000000001</c:v>
                </c:pt>
                <c:pt idx="830">
                  <c:v>1.234089</c:v>
                </c:pt>
                <c:pt idx="831">
                  <c:v>0.2972496</c:v>
                </c:pt>
                <c:pt idx="832">
                  <c:v>-0.15296489999999999</c:v>
                </c:pt>
                <c:pt idx="833">
                  <c:v>-0.29188160000000002</c:v>
                </c:pt>
                <c:pt idx="834">
                  <c:v>0.50364540000000002</c:v>
                </c:pt>
                <c:pt idx="835">
                  <c:v>0.90348680000000003</c:v>
                </c:pt>
                <c:pt idx="836">
                  <c:v>-0.22150130000000001</c:v>
                </c:pt>
                <c:pt idx="837">
                  <c:v>-0.72603110000000004</c:v>
                </c:pt>
                <c:pt idx="838">
                  <c:v>-8.6749309999999996E-2</c:v>
                </c:pt>
                <c:pt idx="839">
                  <c:v>-0.54537970000000002</c:v>
                </c:pt>
                <c:pt idx="840">
                  <c:v>-1.4586170000000001</c:v>
                </c:pt>
                <c:pt idx="841">
                  <c:v>-0.61978420000000001</c:v>
                </c:pt>
                <c:pt idx="842">
                  <c:v>0.91770079999999998</c:v>
                </c:pt>
                <c:pt idx="843">
                  <c:v>0.89307780000000003</c:v>
                </c:pt>
                <c:pt idx="844">
                  <c:v>-0.20225309999999999</c:v>
                </c:pt>
                <c:pt idx="845">
                  <c:v>-1.26753</c:v>
                </c:pt>
                <c:pt idx="846">
                  <c:v>-2.2533530000000002</c:v>
                </c:pt>
                <c:pt idx="847">
                  <c:v>-1.9318360000000001</c:v>
                </c:pt>
                <c:pt idx="848">
                  <c:v>-0.28792509999999999</c:v>
                </c:pt>
                <c:pt idx="849">
                  <c:v>0.59104069999999997</c:v>
                </c:pt>
                <c:pt idx="850">
                  <c:v>0.23860139999999999</c:v>
                </c:pt>
                <c:pt idx="851">
                  <c:v>-0.3193628</c:v>
                </c:pt>
                <c:pt idx="852">
                  <c:v>-0.100756</c:v>
                </c:pt>
                <c:pt idx="853">
                  <c:v>0.53783950000000003</c:v>
                </c:pt>
                <c:pt idx="854">
                  <c:v>0.64351700000000001</c:v>
                </c:pt>
                <c:pt idx="855">
                  <c:v>0.58267029999999997</c:v>
                </c:pt>
                <c:pt idx="856">
                  <c:v>1.947637E-2</c:v>
                </c:pt>
                <c:pt idx="857">
                  <c:v>-0.71114250000000001</c:v>
                </c:pt>
                <c:pt idx="858">
                  <c:v>-0.34487329999999999</c:v>
                </c:pt>
                <c:pt idx="859">
                  <c:v>-0.15045549999999999</c:v>
                </c:pt>
                <c:pt idx="860">
                  <c:v>-0.63318010000000002</c:v>
                </c:pt>
                <c:pt idx="861">
                  <c:v>-0.3689075</c:v>
                </c:pt>
                <c:pt idx="862">
                  <c:v>6.7135059999999996E-2</c:v>
                </c:pt>
                <c:pt idx="863">
                  <c:v>-1.086047</c:v>
                </c:pt>
                <c:pt idx="864">
                  <c:v>-2.3648989999999999</c:v>
                </c:pt>
                <c:pt idx="865">
                  <c:v>-1.1361060000000001</c:v>
                </c:pt>
                <c:pt idx="866">
                  <c:v>0.60043170000000001</c:v>
                </c:pt>
                <c:pt idx="867">
                  <c:v>0.43621979999999999</c:v>
                </c:pt>
                <c:pt idx="868">
                  <c:v>-3.3606039999999997E-2</c:v>
                </c:pt>
                <c:pt idx="869">
                  <c:v>0.3292485</c:v>
                </c:pt>
                <c:pt idx="870">
                  <c:v>0.56062210000000001</c:v>
                </c:pt>
                <c:pt idx="871">
                  <c:v>0.231709</c:v>
                </c:pt>
                <c:pt idx="872">
                  <c:v>0.18406600000000001</c:v>
                </c:pt>
                <c:pt idx="873">
                  <c:v>0.57239099999999998</c:v>
                </c:pt>
                <c:pt idx="874">
                  <c:v>0.49154730000000002</c:v>
                </c:pt>
                <c:pt idx="875">
                  <c:v>7.2452730000000007E-2</c:v>
                </c:pt>
                <c:pt idx="876">
                  <c:v>6.3013189999999997E-2</c:v>
                </c:pt>
                <c:pt idx="877">
                  <c:v>0.58096919999999996</c:v>
                </c:pt>
                <c:pt idx="878">
                  <c:v>1.2216050000000001</c:v>
                </c:pt>
                <c:pt idx="879">
                  <c:v>1.6038829999999999</c:v>
                </c:pt>
                <c:pt idx="880">
                  <c:v>1.39313</c:v>
                </c:pt>
                <c:pt idx="881">
                  <c:v>0.4382643</c:v>
                </c:pt>
                <c:pt idx="882">
                  <c:v>-0.52583749999999996</c:v>
                </c:pt>
                <c:pt idx="883">
                  <c:v>-1.0786709999999999</c:v>
                </c:pt>
                <c:pt idx="884">
                  <c:v>-1.085642</c:v>
                </c:pt>
                <c:pt idx="885">
                  <c:v>-0.15596209999999999</c:v>
                </c:pt>
                <c:pt idx="886">
                  <c:v>1.105782</c:v>
                </c:pt>
                <c:pt idx="887">
                  <c:v>1.4136089999999999</c:v>
                </c:pt>
                <c:pt idx="888">
                  <c:v>0.62830779999999997</c:v>
                </c:pt>
                <c:pt idx="889">
                  <c:v>0.221057</c:v>
                </c:pt>
                <c:pt idx="890">
                  <c:v>0.443268</c:v>
                </c:pt>
                <c:pt idx="891">
                  <c:v>3.8936569999999997E-2</c:v>
                </c:pt>
                <c:pt idx="892">
                  <c:v>-0.5218836</c:v>
                </c:pt>
                <c:pt idx="893">
                  <c:v>-0.57016520000000004</c:v>
                </c:pt>
                <c:pt idx="894">
                  <c:v>-0.51815889999999998</c:v>
                </c:pt>
                <c:pt idx="895">
                  <c:v>6.9510879999999997E-2</c:v>
                </c:pt>
                <c:pt idx="896">
                  <c:v>0.69249530000000004</c:v>
                </c:pt>
                <c:pt idx="897">
                  <c:v>0.2431604</c:v>
                </c:pt>
                <c:pt idx="898">
                  <c:v>-0.46579670000000001</c:v>
                </c:pt>
                <c:pt idx="899">
                  <c:v>-0.97432039999999998</c:v>
                </c:pt>
                <c:pt idx="900">
                  <c:v>-1.4980370000000001</c:v>
                </c:pt>
                <c:pt idx="901">
                  <c:v>-1.355612</c:v>
                </c:pt>
                <c:pt idx="902">
                  <c:v>-0.81194960000000005</c:v>
                </c:pt>
                <c:pt idx="903">
                  <c:v>-0.86133389999999999</c:v>
                </c:pt>
                <c:pt idx="904">
                  <c:v>-1.2236130000000001</c:v>
                </c:pt>
                <c:pt idx="905">
                  <c:v>-0.97009129999999999</c:v>
                </c:pt>
                <c:pt idx="906">
                  <c:v>-0.37320950000000003</c:v>
                </c:pt>
                <c:pt idx="907">
                  <c:v>-0.50224420000000003</c:v>
                </c:pt>
                <c:pt idx="908">
                  <c:v>-0.60947189999999996</c:v>
                </c:pt>
                <c:pt idx="909">
                  <c:v>-0.1645269</c:v>
                </c:pt>
                <c:pt idx="910">
                  <c:v>-0.53081739999999999</c:v>
                </c:pt>
                <c:pt idx="911">
                  <c:v>-1.125381</c:v>
                </c:pt>
                <c:pt idx="912">
                  <c:v>-0.77373389999999997</c:v>
                </c:pt>
                <c:pt idx="913">
                  <c:v>-0.67404810000000004</c:v>
                </c:pt>
                <c:pt idx="914">
                  <c:v>-1.2985340000000001</c:v>
                </c:pt>
                <c:pt idx="915">
                  <c:v>-1.359118</c:v>
                </c:pt>
                <c:pt idx="916">
                  <c:v>-0.44666939999999999</c:v>
                </c:pt>
                <c:pt idx="917">
                  <c:v>0.5583148</c:v>
                </c:pt>
                <c:pt idx="918">
                  <c:v>1.0274319999999999</c:v>
                </c:pt>
                <c:pt idx="919">
                  <c:v>0.86175650000000004</c:v>
                </c:pt>
                <c:pt idx="920">
                  <c:v>-8.8147569999999995E-2</c:v>
                </c:pt>
                <c:pt idx="921">
                  <c:v>-1.0641430000000001</c:v>
                </c:pt>
                <c:pt idx="922">
                  <c:v>-0.91234090000000001</c:v>
                </c:pt>
                <c:pt idx="923">
                  <c:v>-0.22997529999999999</c:v>
                </c:pt>
                <c:pt idx="924">
                  <c:v>1.5893890000000001E-2</c:v>
                </c:pt>
                <c:pt idx="925">
                  <c:v>0.3009426</c:v>
                </c:pt>
                <c:pt idx="926">
                  <c:v>0.43454920000000002</c:v>
                </c:pt>
                <c:pt idx="927">
                  <c:v>-0.72140760000000004</c:v>
                </c:pt>
                <c:pt idx="928">
                  <c:v>-1.656139</c:v>
                </c:pt>
                <c:pt idx="929">
                  <c:v>-0.65592039999999996</c:v>
                </c:pt>
                <c:pt idx="930">
                  <c:v>0.36554959999999997</c:v>
                </c:pt>
                <c:pt idx="931">
                  <c:v>0.1466324</c:v>
                </c:pt>
                <c:pt idx="932">
                  <c:v>-0.98021729999999996</c:v>
                </c:pt>
                <c:pt idx="933">
                  <c:v>-2.3015080000000001</c:v>
                </c:pt>
                <c:pt idx="934">
                  <c:v>-1.8662589999999999</c:v>
                </c:pt>
                <c:pt idx="935">
                  <c:v>-0.29169109999999998</c:v>
                </c:pt>
                <c:pt idx="936">
                  <c:v>0.40382800000000002</c:v>
                </c:pt>
                <c:pt idx="937">
                  <c:v>0.36875350000000001</c:v>
                </c:pt>
                <c:pt idx="938">
                  <c:v>-2.815641E-2</c:v>
                </c:pt>
                <c:pt idx="939">
                  <c:v>-0.14369280000000001</c:v>
                </c:pt>
                <c:pt idx="940">
                  <c:v>0.50758800000000004</c:v>
                </c:pt>
                <c:pt idx="941">
                  <c:v>0.68231120000000001</c:v>
                </c:pt>
                <c:pt idx="942">
                  <c:v>-0.77555079999999998</c:v>
                </c:pt>
                <c:pt idx="943">
                  <c:v>-2.5533980000000001</c:v>
                </c:pt>
                <c:pt idx="944">
                  <c:v>-1.902925</c:v>
                </c:pt>
                <c:pt idx="945">
                  <c:v>0.62456279999999997</c:v>
                </c:pt>
                <c:pt idx="946">
                  <c:v>1.88323</c:v>
                </c:pt>
                <c:pt idx="947">
                  <c:v>1.6627209999999999</c:v>
                </c:pt>
                <c:pt idx="948">
                  <c:v>0.69291849999999999</c:v>
                </c:pt>
                <c:pt idx="949">
                  <c:v>-0.50142719999999996</c:v>
                </c:pt>
                <c:pt idx="950">
                  <c:v>-0.25395899999999999</c:v>
                </c:pt>
                <c:pt idx="951">
                  <c:v>0.34476620000000002</c:v>
                </c:pt>
                <c:pt idx="952">
                  <c:v>4.7393650000000002E-2</c:v>
                </c:pt>
                <c:pt idx="953">
                  <c:v>4.8701619999999999E-3</c:v>
                </c:pt>
                <c:pt idx="954">
                  <c:v>1.0649260000000001E-2</c:v>
                </c:pt>
                <c:pt idx="955">
                  <c:v>9.7146939999999994E-3</c:v>
                </c:pt>
                <c:pt idx="956">
                  <c:v>1.291459E-2</c:v>
                </c:pt>
                <c:pt idx="957">
                  <c:v>-1.062119</c:v>
                </c:pt>
                <c:pt idx="958">
                  <c:v>-1.6659219999999999</c:v>
                </c:pt>
                <c:pt idx="959">
                  <c:v>-4.2843440000000003E-2</c:v>
                </c:pt>
                <c:pt idx="960">
                  <c:v>1.00291</c:v>
                </c:pt>
                <c:pt idx="961">
                  <c:v>0.37057289999999998</c:v>
                </c:pt>
                <c:pt idx="962">
                  <c:v>0.81886440000000005</c:v>
                </c:pt>
                <c:pt idx="963">
                  <c:v>1.3598189999999999</c:v>
                </c:pt>
                <c:pt idx="964">
                  <c:v>0.67988300000000002</c:v>
                </c:pt>
                <c:pt idx="965">
                  <c:v>0.57434189999999996</c:v>
                </c:pt>
                <c:pt idx="966">
                  <c:v>0.2962957</c:v>
                </c:pt>
                <c:pt idx="967">
                  <c:v>-1.145194</c:v>
                </c:pt>
                <c:pt idx="968">
                  <c:v>-1.592962</c:v>
                </c:pt>
                <c:pt idx="969">
                  <c:v>-0.3919743</c:v>
                </c:pt>
                <c:pt idx="970">
                  <c:v>0.52187879999999998</c:v>
                </c:pt>
                <c:pt idx="971">
                  <c:v>0.16133420000000001</c:v>
                </c:pt>
                <c:pt idx="972">
                  <c:v>-0.56800470000000003</c:v>
                </c:pt>
                <c:pt idx="973">
                  <c:v>-0.50239549999999999</c:v>
                </c:pt>
                <c:pt idx="974">
                  <c:v>-0.86836219999999997</c:v>
                </c:pt>
                <c:pt idx="975">
                  <c:v>-2.0598160000000001</c:v>
                </c:pt>
                <c:pt idx="976">
                  <c:v>-1.405966</c:v>
                </c:pt>
                <c:pt idx="977">
                  <c:v>0.74633680000000002</c:v>
                </c:pt>
                <c:pt idx="978">
                  <c:v>1.443808</c:v>
                </c:pt>
                <c:pt idx="979">
                  <c:v>0.73568840000000002</c:v>
                </c:pt>
                <c:pt idx="980">
                  <c:v>0.47192220000000001</c:v>
                </c:pt>
                <c:pt idx="981">
                  <c:v>0.35241020000000001</c:v>
                </c:pt>
                <c:pt idx="982">
                  <c:v>-0.54714850000000004</c:v>
                </c:pt>
                <c:pt idx="983">
                  <c:v>-1.2446999999999999</c:v>
                </c:pt>
                <c:pt idx="984">
                  <c:v>-1.4129149999999999</c:v>
                </c:pt>
                <c:pt idx="985">
                  <c:v>-1.4092789999999999</c:v>
                </c:pt>
                <c:pt idx="986">
                  <c:v>-0.65138949999999995</c:v>
                </c:pt>
                <c:pt idx="987">
                  <c:v>0.1139526</c:v>
                </c:pt>
                <c:pt idx="988">
                  <c:v>-0.1474587</c:v>
                </c:pt>
                <c:pt idx="989">
                  <c:v>-0.4118791</c:v>
                </c:pt>
                <c:pt idx="990">
                  <c:v>0.56319629999999998</c:v>
                </c:pt>
                <c:pt idx="991">
                  <c:v>2.1818610000000001</c:v>
                </c:pt>
                <c:pt idx="992">
                  <c:v>2.22167</c:v>
                </c:pt>
                <c:pt idx="993">
                  <c:v>8.6033100000000001E-2</c:v>
                </c:pt>
                <c:pt idx="994">
                  <c:v>-1.723193</c:v>
                </c:pt>
                <c:pt idx="995">
                  <c:v>-1.3567419999999999</c:v>
                </c:pt>
                <c:pt idx="996">
                  <c:v>-0.26057089999999999</c:v>
                </c:pt>
                <c:pt idx="997">
                  <c:v>-0.29050559999999997</c:v>
                </c:pt>
                <c:pt idx="998">
                  <c:v>-0.6117013</c:v>
                </c:pt>
              </c:numCache>
            </c:numRef>
          </c:yVal>
          <c:smooth val="0"/>
        </c:ser>
        <c:ser>
          <c:idx val="11"/>
          <c:order val="11"/>
          <c:tx>
            <c:v>+500V (#12)</c:v>
          </c:tx>
          <c:spPr>
            <a:ln w="19050">
              <a:solidFill>
                <a:srgbClr val="0000FF"/>
              </a:solidFill>
            </a:ln>
          </c:spPr>
          <c:marker>
            <c:symbol val="none"/>
          </c:marker>
          <c:xVal>
            <c:numRef>
              <c:f>'Voltage Wfms Data'!$A$5:$A$1003</c:f>
              <c:numCache>
                <c:formatCode>General</c:formatCode>
                <c:ptCount val="999"/>
                <c:pt idx="0">
                  <c:v>-180.822</c:v>
                </c:pt>
                <c:pt idx="1">
                  <c:v>-179.822</c:v>
                </c:pt>
                <c:pt idx="2">
                  <c:v>-178.822</c:v>
                </c:pt>
                <c:pt idx="3">
                  <c:v>-177.822</c:v>
                </c:pt>
                <c:pt idx="4">
                  <c:v>-176.822</c:v>
                </c:pt>
                <c:pt idx="5">
                  <c:v>-175.822</c:v>
                </c:pt>
                <c:pt idx="6">
                  <c:v>-174.822</c:v>
                </c:pt>
                <c:pt idx="7">
                  <c:v>-173.822</c:v>
                </c:pt>
                <c:pt idx="8">
                  <c:v>-172.822</c:v>
                </c:pt>
                <c:pt idx="9">
                  <c:v>-171.82199999999997</c:v>
                </c:pt>
                <c:pt idx="10">
                  <c:v>-170.822</c:v>
                </c:pt>
                <c:pt idx="11">
                  <c:v>-169.822</c:v>
                </c:pt>
                <c:pt idx="12">
                  <c:v>-168.822</c:v>
                </c:pt>
                <c:pt idx="13">
                  <c:v>-167.822</c:v>
                </c:pt>
                <c:pt idx="14">
                  <c:v>-166.822</c:v>
                </c:pt>
                <c:pt idx="15">
                  <c:v>-165.82199999999997</c:v>
                </c:pt>
                <c:pt idx="16">
                  <c:v>-164.822</c:v>
                </c:pt>
                <c:pt idx="17">
                  <c:v>-163.822</c:v>
                </c:pt>
                <c:pt idx="18">
                  <c:v>-162.822</c:v>
                </c:pt>
                <c:pt idx="19">
                  <c:v>-161.822</c:v>
                </c:pt>
                <c:pt idx="20">
                  <c:v>-160.822</c:v>
                </c:pt>
                <c:pt idx="21">
                  <c:v>-159.82199999999997</c:v>
                </c:pt>
                <c:pt idx="22">
                  <c:v>-158.822</c:v>
                </c:pt>
                <c:pt idx="23">
                  <c:v>-157.822</c:v>
                </c:pt>
                <c:pt idx="24">
                  <c:v>-156.822</c:v>
                </c:pt>
                <c:pt idx="25">
                  <c:v>-155.822</c:v>
                </c:pt>
                <c:pt idx="26">
                  <c:v>-154.822</c:v>
                </c:pt>
                <c:pt idx="27">
                  <c:v>-153.822</c:v>
                </c:pt>
                <c:pt idx="28">
                  <c:v>-152.822</c:v>
                </c:pt>
                <c:pt idx="29">
                  <c:v>-151.822</c:v>
                </c:pt>
                <c:pt idx="30">
                  <c:v>-150.822</c:v>
                </c:pt>
                <c:pt idx="31">
                  <c:v>-149.822</c:v>
                </c:pt>
                <c:pt idx="32">
                  <c:v>-148.822</c:v>
                </c:pt>
                <c:pt idx="33">
                  <c:v>-147.822</c:v>
                </c:pt>
                <c:pt idx="34">
                  <c:v>-146.822</c:v>
                </c:pt>
                <c:pt idx="35">
                  <c:v>-145.822</c:v>
                </c:pt>
                <c:pt idx="36">
                  <c:v>-144.822</c:v>
                </c:pt>
                <c:pt idx="37">
                  <c:v>-143.822</c:v>
                </c:pt>
                <c:pt idx="38">
                  <c:v>-142.822</c:v>
                </c:pt>
                <c:pt idx="39">
                  <c:v>-141.822</c:v>
                </c:pt>
                <c:pt idx="40">
                  <c:v>-140.822</c:v>
                </c:pt>
                <c:pt idx="41">
                  <c:v>-139.822</c:v>
                </c:pt>
                <c:pt idx="42">
                  <c:v>-138.822</c:v>
                </c:pt>
                <c:pt idx="43">
                  <c:v>-137.822</c:v>
                </c:pt>
                <c:pt idx="44">
                  <c:v>-136.822</c:v>
                </c:pt>
                <c:pt idx="45">
                  <c:v>-135.822</c:v>
                </c:pt>
                <c:pt idx="46">
                  <c:v>-134.82199999999997</c:v>
                </c:pt>
                <c:pt idx="47">
                  <c:v>-133.822</c:v>
                </c:pt>
                <c:pt idx="48">
                  <c:v>-132.822</c:v>
                </c:pt>
                <c:pt idx="49">
                  <c:v>-131.822</c:v>
                </c:pt>
                <c:pt idx="50">
                  <c:v>-130.822</c:v>
                </c:pt>
                <c:pt idx="51">
                  <c:v>-129.822</c:v>
                </c:pt>
                <c:pt idx="52">
                  <c:v>-128.82199999999997</c:v>
                </c:pt>
                <c:pt idx="53">
                  <c:v>-127.82199999999999</c:v>
                </c:pt>
                <c:pt idx="54">
                  <c:v>-126.822</c:v>
                </c:pt>
                <c:pt idx="55">
                  <c:v>-125.822</c:v>
                </c:pt>
                <c:pt idx="56">
                  <c:v>-124.822</c:v>
                </c:pt>
                <c:pt idx="57">
                  <c:v>-123.822</c:v>
                </c:pt>
                <c:pt idx="58">
                  <c:v>-122.82200000000002</c:v>
                </c:pt>
                <c:pt idx="59">
                  <c:v>-121.82199999999999</c:v>
                </c:pt>
                <c:pt idx="60">
                  <c:v>-120.82199999999999</c:v>
                </c:pt>
                <c:pt idx="61">
                  <c:v>-119.822</c:v>
                </c:pt>
                <c:pt idx="62">
                  <c:v>-118.822</c:v>
                </c:pt>
                <c:pt idx="63">
                  <c:v>-117.82199999999999</c:v>
                </c:pt>
                <c:pt idx="64">
                  <c:v>-116.822</c:v>
                </c:pt>
                <c:pt idx="65">
                  <c:v>-115.822</c:v>
                </c:pt>
                <c:pt idx="66">
                  <c:v>-114.82199999999999</c:v>
                </c:pt>
                <c:pt idx="67">
                  <c:v>-113.822</c:v>
                </c:pt>
                <c:pt idx="68">
                  <c:v>-112.822</c:v>
                </c:pt>
                <c:pt idx="69">
                  <c:v>-111.82199999999999</c:v>
                </c:pt>
                <c:pt idx="70">
                  <c:v>-110.822</c:v>
                </c:pt>
                <c:pt idx="71">
                  <c:v>-109.822</c:v>
                </c:pt>
                <c:pt idx="72">
                  <c:v>-108.822</c:v>
                </c:pt>
                <c:pt idx="73">
                  <c:v>-107.822</c:v>
                </c:pt>
                <c:pt idx="74">
                  <c:v>-106.822</c:v>
                </c:pt>
                <c:pt idx="75">
                  <c:v>-105.822</c:v>
                </c:pt>
                <c:pt idx="76">
                  <c:v>-104.822</c:v>
                </c:pt>
                <c:pt idx="77">
                  <c:v>-103.822</c:v>
                </c:pt>
                <c:pt idx="78">
                  <c:v>-102.822</c:v>
                </c:pt>
                <c:pt idx="79">
                  <c:v>-101.822</c:v>
                </c:pt>
                <c:pt idx="80">
                  <c:v>-100.822</c:v>
                </c:pt>
                <c:pt idx="81">
                  <c:v>-99.822000000000003</c:v>
                </c:pt>
                <c:pt idx="82">
                  <c:v>-98.822000000000003</c:v>
                </c:pt>
                <c:pt idx="83">
                  <c:v>-97.822000000000003</c:v>
                </c:pt>
                <c:pt idx="84">
                  <c:v>-96.822000000000003</c:v>
                </c:pt>
                <c:pt idx="85">
                  <c:v>-95.822000000000003</c:v>
                </c:pt>
                <c:pt idx="86">
                  <c:v>-94.822000000000003</c:v>
                </c:pt>
                <c:pt idx="87">
                  <c:v>-93.822000000000003</c:v>
                </c:pt>
                <c:pt idx="88">
                  <c:v>-92.822000000000003</c:v>
                </c:pt>
                <c:pt idx="89">
                  <c:v>-91.822000000000003</c:v>
                </c:pt>
                <c:pt idx="90">
                  <c:v>-90.822000000000003</c:v>
                </c:pt>
                <c:pt idx="91">
                  <c:v>-89.821999999999989</c:v>
                </c:pt>
                <c:pt idx="92">
                  <c:v>-88.822000000000003</c:v>
                </c:pt>
                <c:pt idx="93">
                  <c:v>-87.822000000000003</c:v>
                </c:pt>
                <c:pt idx="94">
                  <c:v>-86.821999999999989</c:v>
                </c:pt>
                <c:pt idx="95">
                  <c:v>-85.822000000000003</c:v>
                </c:pt>
                <c:pt idx="96">
                  <c:v>-84.822000000000003</c:v>
                </c:pt>
                <c:pt idx="97">
                  <c:v>-83.821999999999989</c:v>
                </c:pt>
                <c:pt idx="98">
                  <c:v>-82.822000000000003</c:v>
                </c:pt>
                <c:pt idx="99">
                  <c:v>-81.822000000000003</c:v>
                </c:pt>
                <c:pt idx="100">
                  <c:v>-80.821999999999989</c:v>
                </c:pt>
                <c:pt idx="101">
                  <c:v>-79.822000000000003</c:v>
                </c:pt>
                <c:pt idx="102">
                  <c:v>-78.822000000000003</c:v>
                </c:pt>
                <c:pt idx="103">
                  <c:v>-77.821999999999989</c:v>
                </c:pt>
                <c:pt idx="104">
                  <c:v>-76.822000000000003</c:v>
                </c:pt>
                <c:pt idx="105">
                  <c:v>-75.822000000000003</c:v>
                </c:pt>
                <c:pt idx="106">
                  <c:v>-74.822000000000003</c:v>
                </c:pt>
                <c:pt idx="107">
                  <c:v>-73.822000000000003</c:v>
                </c:pt>
                <c:pt idx="108">
                  <c:v>-72.822000000000003</c:v>
                </c:pt>
                <c:pt idx="109">
                  <c:v>-71.822000000000003</c:v>
                </c:pt>
                <c:pt idx="110">
                  <c:v>-70.822000000000003</c:v>
                </c:pt>
                <c:pt idx="111">
                  <c:v>-69.822000000000003</c:v>
                </c:pt>
                <c:pt idx="112">
                  <c:v>-68.822000000000003</c:v>
                </c:pt>
                <c:pt idx="113">
                  <c:v>-67.822000000000003</c:v>
                </c:pt>
                <c:pt idx="114">
                  <c:v>-66.822000000000003</c:v>
                </c:pt>
                <c:pt idx="115">
                  <c:v>-65.822000000000003</c:v>
                </c:pt>
                <c:pt idx="116">
                  <c:v>-64.822000000000003</c:v>
                </c:pt>
                <c:pt idx="117">
                  <c:v>-63.822000000000003</c:v>
                </c:pt>
                <c:pt idx="118">
                  <c:v>-62.822000000000003</c:v>
                </c:pt>
                <c:pt idx="119">
                  <c:v>-61.821999999999996</c:v>
                </c:pt>
                <c:pt idx="120">
                  <c:v>-60.822000000000003</c:v>
                </c:pt>
                <c:pt idx="121">
                  <c:v>-59.822000000000003</c:v>
                </c:pt>
                <c:pt idx="122">
                  <c:v>-58.822000000000003</c:v>
                </c:pt>
                <c:pt idx="123">
                  <c:v>-57.822000000000003</c:v>
                </c:pt>
                <c:pt idx="124">
                  <c:v>-56.821999999999996</c:v>
                </c:pt>
                <c:pt idx="125">
                  <c:v>-55.822000000000003</c:v>
                </c:pt>
                <c:pt idx="126">
                  <c:v>-54.822000000000003</c:v>
                </c:pt>
                <c:pt idx="127">
                  <c:v>-53.821999999999996</c:v>
                </c:pt>
                <c:pt idx="128">
                  <c:v>-52.822000000000003</c:v>
                </c:pt>
                <c:pt idx="129">
                  <c:v>-51.821999999999996</c:v>
                </c:pt>
                <c:pt idx="130">
                  <c:v>-50.821999999999996</c:v>
                </c:pt>
                <c:pt idx="131">
                  <c:v>-49.822000000000003</c:v>
                </c:pt>
                <c:pt idx="132">
                  <c:v>-48.821999999999996</c:v>
                </c:pt>
                <c:pt idx="133">
                  <c:v>-47.822000000000003</c:v>
                </c:pt>
                <c:pt idx="134">
                  <c:v>-46.822000000000003</c:v>
                </c:pt>
                <c:pt idx="135">
                  <c:v>-45.821999999999996</c:v>
                </c:pt>
                <c:pt idx="136">
                  <c:v>-44.822000000000003</c:v>
                </c:pt>
                <c:pt idx="137">
                  <c:v>-43.822000000000003</c:v>
                </c:pt>
                <c:pt idx="138">
                  <c:v>-42.821999999999996</c:v>
                </c:pt>
                <c:pt idx="139">
                  <c:v>-41.822000000000003</c:v>
                </c:pt>
                <c:pt idx="140">
                  <c:v>-40.822000000000003</c:v>
                </c:pt>
                <c:pt idx="141">
                  <c:v>-39.821999999999996</c:v>
                </c:pt>
                <c:pt idx="142">
                  <c:v>-38.822000000000003</c:v>
                </c:pt>
                <c:pt idx="143">
                  <c:v>-37.822000000000003</c:v>
                </c:pt>
                <c:pt idx="144">
                  <c:v>-36.821999999999996</c:v>
                </c:pt>
                <c:pt idx="145">
                  <c:v>-35.822000000000003</c:v>
                </c:pt>
                <c:pt idx="146">
                  <c:v>-34.821999999999996</c:v>
                </c:pt>
                <c:pt idx="147">
                  <c:v>-33.821999999999996</c:v>
                </c:pt>
                <c:pt idx="148">
                  <c:v>-32.822000000000003</c:v>
                </c:pt>
                <c:pt idx="149">
                  <c:v>-31.821999999999999</c:v>
                </c:pt>
                <c:pt idx="150">
                  <c:v>-30.822000000000003</c:v>
                </c:pt>
                <c:pt idx="151">
                  <c:v>-29.821999999999999</c:v>
                </c:pt>
                <c:pt idx="152">
                  <c:v>-28.822000000000003</c:v>
                </c:pt>
                <c:pt idx="153">
                  <c:v>-27.821999999999999</c:v>
                </c:pt>
                <c:pt idx="154">
                  <c:v>-26.821999999999999</c:v>
                </c:pt>
                <c:pt idx="155">
                  <c:v>-25.822000000000003</c:v>
                </c:pt>
                <c:pt idx="156">
                  <c:v>-24.821999999999999</c:v>
                </c:pt>
                <c:pt idx="157">
                  <c:v>-23.821999999999999</c:v>
                </c:pt>
                <c:pt idx="158">
                  <c:v>-22.821999999999999</c:v>
                </c:pt>
                <c:pt idx="159">
                  <c:v>-21.821999999999999</c:v>
                </c:pt>
                <c:pt idx="160">
                  <c:v>-20.821999999999999</c:v>
                </c:pt>
                <c:pt idx="161">
                  <c:v>-19.821999999999999</c:v>
                </c:pt>
                <c:pt idx="162">
                  <c:v>-18.822000000000003</c:v>
                </c:pt>
                <c:pt idx="163">
                  <c:v>-17.821999999999999</c:v>
                </c:pt>
                <c:pt idx="164">
                  <c:v>-16.821999999999999</c:v>
                </c:pt>
                <c:pt idx="165">
                  <c:v>-15.822000000000001</c:v>
                </c:pt>
                <c:pt idx="166">
                  <c:v>-14.822000000000001</c:v>
                </c:pt>
                <c:pt idx="167">
                  <c:v>-13.821999999999999</c:v>
                </c:pt>
                <c:pt idx="168">
                  <c:v>-12.822000000000001</c:v>
                </c:pt>
                <c:pt idx="169">
                  <c:v>-11.821999999999999</c:v>
                </c:pt>
                <c:pt idx="170">
                  <c:v>-10.821999999999999</c:v>
                </c:pt>
                <c:pt idx="171">
                  <c:v>-9.822000000000001</c:v>
                </c:pt>
                <c:pt idx="172">
                  <c:v>-8.8219999999999992</c:v>
                </c:pt>
                <c:pt idx="173">
                  <c:v>-7.8220000000000001</c:v>
                </c:pt>
                <c:pt idx="174">
                  <c:v>-6.8220000000000001</c:v>
                </c:pt>
                <c:pt idx="175">
                  <c:v>-5.8220000000000001</c:v>
                </c:pt>
                <c:pt idx="176">
                  <c:v>-4.8220000000000001</c:v>
                </c:pt>
                <c:pt idx="177">
                  <c:v>-3.8220000000000001</c:v>
                </c:pt>
                <c:pt idx="178">
                  <c:v>-2.8220000000000001</c:v>
                </c:pt>
                <c:pt idx="179">
                  <c:v>-1.8219999999999998</c:v>
                </c:pt>
                <c:pt idx="180">
                  <c:v>-0.82199999999999995</c:v>
                </c:pt>
                <c:pt idx="181">
                  <c:v>0.17800000000000002</c:v>
                </c:pt>
                <c:pt idx="182">
                  <c:v>1.1780000000000002</c:v>
                </c:pt>
                <c:pt idx="183">
                  <c:v>2.1779999999999999</c:v>
                </c:pt>
                <c:pt idx="184">
                  <c:v>3.1779999999999999</c:v>
                </c:pt>
                <c:pt idx="185">
                  <c:v>4.1779999999999999</c:v>
                </c:pt>
                <c:pt idx="186">
                  <c:v>5.1779999999999999</c:v>
                </c:pt>
                <c:pt idx="187">
                  <c:v>6.1779999999999999</c:v>
                </c:pt>
                <c:pt idx="188">
                  <c:v>7.1779999999999999</c:v>
                </c:pt>
                <c:pt idx="189">
                  <c:v>8.1780000000000008</c:v>
                </c:pt>
                <c:pt idx="190">
                  <c:v>9.177999999999999</c:v>
                </c:pt>
                <c:pt idx="191">
                  <c:v>10.178000000000001</c:v>
                </c:pt>
                <c:pt idx="192">
                  <c:v>11.177999999999999</c:v>
                </c:pt>
                <c:pt idx="193">
                  <c:v>12.177999999999999</c:v>
                </c:pt>
                <c:pt idx="194">
                  <c:v>13.178000000000001</c:v>
                </c:pt>
                <c:pt idx="195">
                  <c:v>14.177999999999999</c:v>
                </c:pt>
                <c:pt idx="196">
                  <c:v>15.177999999999999</c:v>
                </c:pt>
                <c:pt idx="197">
                  <c:v>16.178000000000001</c:v>
                </c:pt>
                <c:pt idx="198">
                  <c:v>17.178000000000001</c:v>
                </c:pt>
                <c:pt idx="199">
                  <c:v>18.178000000000001</c:v>
                </c:pt>
                <c:pt idx="200">
                  <c:v>19.178000000000001</c:v>
                </c:pt>
                <c:pt idx="201">
                  <c:v>20.178000000000001</c:v>
                </c:pt>
                <c:pt idx="202">
                  <c:v>21.178000000000001</c:v>
                </c:pt>
                <c:pt idx="203">
                  <c:v>22.177999999999997</c:v>
                </c:pt>
                <c:pt idx="204">
                  <c:v>23.178000000000001</c:v>
                </c:pt>
                <c:pt idx="205">
                  <c:v>24.178000000000001</c:v>
                </c:pt>
                <c:pt idx="206">
                  <c:v>25.177999999999997</c:v>
                </c:pt>
                <c:pt idx="207">
                  <c:v>26.178000000000001</c:v>
                </c:pt>
                <c:pt idx="208">
                  <c:v>27.178000000000001</c:v>
                </c:pt>
                <c:pt idx="209">
                  <c:v>28.178000000000001</c:v>
                </c:pt>
                <c:pt idx="210">
                  <c:v>29.178000000000001</c:v>
                </c:pt>
                <c:pt idx="211">
                  <c:v>30.178000000000001</c:v>
                </c:pt>
                <c:pt idx="212">
                  <c:v>31.178000000000004</c:v>
                </c:pt>
                <c:pt idx="213">
                  <c:v>32.177999999999997</c:v>
                </c:pt>
                <c:pt idx="214">
                  <c:v>33.178000000000004</c:v>
                </c:pt>
                <c:pt idx="215">
                  <c:v>34.177999999999997</c:v>
                </c:pt>
                <c:pt idx="216">
                  <c:v>35.177999999999997</c:v>
                </c:pt>
                <c:pt idx="217">
                  <c:v>36.178000000000004</c:v>
                </c:pt>
                <c:pt idx="218">
                  <c:v>37.177999999999997</c:v>
                </c:pt>
                <c:pt idx="219">
                  <c:v>38.177999999999997</c:v>
                </c:pt>
                <c:pt idx="220">
                  <c:v>39.178000000000004</c:v>
                </c:pt>
                <c:pt idx="221">
                  <c:v>40.177999999999997</c:v>
                </c:pt>
                <c:pt idx="222">
                  <c:v>41.177999999999997</c:v>
                </c:pt>
                <c:pt idx="223">
                  <c:v>42.178000000000004</c:v>
                </c:pt>
                <c:pt idx="224">
                  <c:v>43.177999999999997</c:v>
                </c:pt>
                <c:pt idx="225">
                  <c:v>44.177999999999997</c:v>
                </c:pt>
                <c:pt idx="226">
                  <c:v>45.178000000000004</c:v>
                </c:pt>
                <c:pt idx="227">
                  <c:v>46.177999999999997</c:v>
                </c:pt>
                <c:pt idx="228">
                  <c:v>47.177999999999997</c:v>
                </c:pt>
                <c:pt idx="229">
                  <c:v>48.178000000000004</c:v>
                </c:pt>
                <c:pt idx="230">
                  <c:v>49.177999999999997</c:v>
                </c:pt>
                <c:pt idx="231">
                  <c:v>50.178000000000004</c:v>
                </c:pt>
                <c:pt idx="232">
                  <c:v>51.177999999999997</c:v>
                </c:pt>
                <c:pt idx="233">
                  <c:v>52.177999999999997</c:v>
                </c:pt>
                <c:pt idx="234">
                  <c:v>53.178000000000004</c:v>
                </c:pt>
                <c:pt idx="235">
                  <c:v>54.177999999999997</c:v>
                </c:pt>
                <c:pt idx="236">
                  <c:v>55.177999999999997</c:v>
                </c:pt>
                <c:pt idx="237">
                  <c:v>56.178000000000004</c:v>
                </c:pt>
                <c:pt idx="238">
                  <c:v>57.177999999999997</c:v>
                </c:pt>
                <c:pt idx="239">
                  <c:v>58.177999999999997</c:v>
                </c:pt>
                <c:pt idx="240">
                  <c:v>59.178000000000004</c:v>
                </c:pt>
                <c:pt idx="241">
                  <c:v>60.177999999999997</c:v>
                </c:pt>
                <c:pt idx="242">
                  <c:v>61.17799999999999</c:v>
                </c:pt>
                <c:pt idx="243">
                  <c:v>62.178000000000004</c:v>
                </c:pt>
                <c:pt idx="244">
                  <c:v>63.177999999999997</c:v>
                </c:pt>
                <c:pt idx="245">
                  <c:v>64.177999999999997</c:v>
                </c:pt>
                <c:pt idx="246">
                  <c:v>65.177999999999997</c:v>
                </c:pt>
                <c:pt idx="247">
                  <c:v>66.177999999999997</c:v>
                </c:pt>
                <c:pt idx="248">
                  <c:v>67.177999999999997</c:v>
                </c:pt>
                <c:pt idx="249">
                  <c:v>68.177999999999997</c:v>
                </c:pt>
                <c:pt idx="250">
                  <c:v>69.177999999999997</c:v>
                </c:pt>
                <c:pt idx="251">
                  <c:v>70.177999999999997</c:v>
                </c:pt>
                <c:pt idx="252">
                  <c:v>71.177999999999997</c:v>
                </c:pt>
                <c:pt idx="253">
                  <c:v>72.177999999999997</c:v>
                </c:pt>
                <c:pt idx="254">
                  <c:v>73.177999999999997</c:v>
                </c:pt>
                <c:pt idx="255">
                  <c:v>74.177999999999997</c:v>
                </c:pt>
                <c:pt idx="256">
                  <c:v>75.177999999999997</c:v>
                </c:pt>
                <c:pt idx="257">
                  <c:v>76.177999999999997</c:v>
                </c:pt>
                <c:pt idx="258">
                  <c:v>77.178000000000011</c:v>
                </c:pt>
                <c:pt idx="259">
                  <c:v>78.177999999999997</c:v>
                </c:pt>
                <c:pt idx="260">
                  <c:v>79.177999999999997</c:v>
                </c:pt>
                <c:pt idx="261">
                  <c:v>80.178000000000011</c:v>
                </c:pt>
                <c:pt idx="262">
                  <c:v>81.177999999999997</c:v>
                </c:pt>
                <c:pt idx="263">
                  <c:v>82.177999999999997</c:v>
                </c:pt>
                <c:pt idx="264">
                  <c:v>83.178000000000011</c:v>
                </c:pt>
                <c:pt idx="265">
                  <c:v>84.177999999999997</c:v>
                </c:pt>
                <c:pt idx="266">
                  <c:v>85.177999999999997</c:v>
                </c:pt>
                <c:pt idx="267">
                  <c:v>86.178000000000011</c:v>
                </c:pt>
                <c:pt idx="268">
                  <c:v>87.177999999999997</c:v>
                </c:pt>
                <c:pt idx="269">
                  <c:v>88.177999999999997</c:v>
                </c:pt>
                <c:pt idx="270">
                  <c:v>89.178000000000011</c:v>
                </c:pt>
                <c:pt idx="271">
                  <c:v>90.177999999999997</c:v>
                </c:pt>
                <c:pt idx="272">
                  <c:v>91.177999999999997</c:v>
                </c:pt>
                <c:pt idx="273">
                  <c:v>92.178000000000011</c:v>
                </c:pt>
                <c:pt idx="274">
                  <c:v>93.177999999999997</c:v>
                </c:pt>
                <c:pt idx="275">
                  <c:v>94.177999999999997</c:v>
                </c:pt>
                <c:pt idx="276">
                  <c:v>95.177999999999997</c:v>
                </c:pt>
                <c:pt idx="277">
                  <c:v>96.177999999999997</c:v>
                </c:pt>
                <c:pt idx="278">
                  <c:v>97.177999999999997</c:v>
                </c:pt>
                <c:pt idx="279">
                  <c:v>98.177999999999997</c:v>
                </c:pt>
                <c:pt idx="280">
                  <c:v>99.177999999999997</c:v>
                </c:pt>
                <c:pt idx="281">
                  <c:v>100.178</c:v>
                </c:pt>
                <c:pt idx="282">
                  <c:v>101.178</c:v>
                </c:pt>
                <c:pt idx="283">
                  <c:v>102.178</c:v>
                </c:pt>
                <c:pt idx="284">
                  <c:v>103.178</c:v>
                </c:pt>
                <c:pt idx="285">
                  <c:v>104.178</c:v>
                </c:pt>
                <c:pt idx="286">
                  <c:v>105.178</c:v>
                </c:pt>
                <c:pt idx="287">
                  <c:v>106.178</c:v>
                </c:pt>
                <c:pt idx="288">
                  <c:v>107.178</c:v>
                </c:pt>
                <c:pt idx="289">
                  <c:v>108.178</c:v>
                </c:pt>
                <c:pt idx="290">
                  <c:v>109.178</c:v>
                </c:pt>
                <c:pt idx="291">
                  <c:v>110.178</c:v>
                </c:pt>
                <c:pt idx="292">
                  <c:v>111.17800000000001</c:v>
                </c:pt>
                <c:pt idx="293">
                  <c:v>112.178</c:v>
                </c:pt>
                <c:pt idx="294">
                  <c:v>113.178</c:v>
                </c:pt>
                <c:pt idx="295">
                  <c:v>114.17800000000001</c:v>
                </c:pt>
                <c:pt idx="296">
                  <c:v>115.178</c:v>
                </c:pt>
                <c:pt idx="297">
                  <c:v>116.178</c:v>
                </c:pt>
                <c:pt idx="298">
                  <c:v>117.17800000000001</c:v>
                </c:pt>
                <c:pt idx="299">
                  <c:v>118.178</c:v>
                </c:pt>
                <c:pt idx="300">
                  <c:v>119.178</c:v>
                </c:pt>
                <c:pt idx="301">
                  <c:v>120.17800000000001</c:v>
                </c:pt>
                <c:pt idx="302">
                  <c:v>121.178</c:v>
                </c:pt>
                <c:pt idx="303">
                  <c:v>122.178</c:v>
                </c:pt>
                <c:pt idx="304">
                  <c:v>123.178</c:v>
                </c:pt>
                <c:pt idx="305">
                  <c:v>124.17799999999998</c:v>
                </c:pt>
                <c:pt idx="306">
                  <c:v>125.17800000000001</c:v>
                </c:pt>
                <c:pt idx="307">
                  <c:v>126.17800000000001</c:v>
                </c:pt>
                <c:pt idx="308">
                  <c:v>127.178</c:v>
                </c:pt>
                <c:pt idx="309">
                  <c:v>128.178</c:v>
                </c:pt>
                <c:pt idx="310">
                  <c:v>129.178</c:v>
                </c:pt>
                <c:pt idx="311">
                  <c:v>130.178</c:v>
                </c:pt>
                <c:pt idx="312">
                  <c:v>131.17800000000003</c:v>
                </c:pt>
                <c:pt idx="313">
                  <c:v>132.178</c:v>
                </c:pt>
                <c:pt idx="314">
                  <c:v>133.178</c:v>
                </c:pt>
                <c:pt idx="315">
                  <c:v>134.178</c:v>
                </c:pt>
                <c:pt idx="316">
                  <c:v>135.178</c:v>
                </c:pt>
                <c:pt idx="317">
                  <c:v>136.178</c:v>
                </c:pt>
                <c:pt idx="318">
                  <c:v>137.17800000000003</c:v>
                </c:pt>
                <c:pt idx="319">
                  <c:v>138.178</c:v>
                </c:pt>
                <c:pt idx="320">
                  <c:v>139.178</c:v>
                </c:pt>
                <c:pt idx="321">
                  <c:v>140.178</c:v>
                </c:pt>
                <c:pt idx="322">
                  <c:v>141.178</c:v>
                </c:pt>
                <c:pt idx="323">
                  <c:v>142.178</c:v>
                </c:pt>
                <c:pt idx="324">
                  <c:v>143.178</c:v>
                </c:pt>
                <c:pt idx="325">
                  <c:v>144.178</c:v>
                </c:pt>
                <c:pt idx="326">
                  <c:v>145.178</c:v>
                </c:pt>
                <c:pt idx="327">
                  <c:v>146.178</c:v>
                </c:pt>
                <c:pt idx="328">
                  <c:v>147.178</c:v>
                </c:pt>
                <c:pt idx="329">
                  <c:v>148.178</c:v>
                </c:pt>
                <c:pt idx="330">
                  <c:v>149.178</c:v>
                </c:pt>
                <c:pt idx="331">
                  <c:v>150.178</c:v>
                </c:pt>
                <c:pt idx="332">
                  <c:v>151.178</c:v>
                </c:pt>
                <c:pt idx="333">
                  <c:v>152.178</c:v>
                </c:pt>
                <c:pt idx="334">
                  <c:v>153.178</c:v>
                </c:pt>
                <c:pt idx="335">
                  <c:v>154.178</c:v>
                </c:pt>
                <c:pt idx="336">
                  <c:v>155.178</c:v>
                </c:pt>
                <c:pt idx="337">
                  <c:v>156.178</c:v>
                </c:pt>
                <c:pt idx="338">
                  <c:v>157.178</c:v>
                </c:pt>
                <c:pt idx="339">
                  <c:v>158.178</c:v>
                </c:pt>
                <c:pt idx="340">
                  <c:v>159.178</c:v>
                </c:pt>
                <c:pt idx="341">
                  <c:v>160.178</c:v>
                </c:pt>
                <c:pt idx="342">
                  <c:v>161.178</c:v>
                </c:pt>
                <c:pt idx="343">
                  <c:v>162.178</c:v>
                </c:pt>
                <c:pt idx="344">
                  <c:v>163.178</c:v>
                </c:pt>
                <c:pt idx="345">
                  <c:v>164.178</c:v>
                </c:pt>
                <c:pt idx="346">
                  <c:v>165.178</c:v>
                </c:pt>
                <c:pt idx="347">
                  <c:v>166.178</c:v>
                </c:pt>
                <c:pt idx="348">
                  <c:v>167.178</c:v>
                </c:pt>
                <c:pt idx="349">
                  <c:v>168.17800000000003</c:v>
                </c:pt>
                <c:pt idx="350">
                  <c:v>169.178</c:v>
                </c:pt>
                <c:pt idx="351">
                  <c:v>170.178</c:v>
                </c:pt>
                <c:pt idx="352">
                  <c:v>171.178</c:v>
                </c:pt>
                <c:pt idx="353">
                  <c:v>172.178</c:v>
                </c:pt>
                <c:pt idx="354">
                  <c:v>173.178</c:v>
                </c:pt>
                <c:pt idx="355">
                  <c:v>174.17800000000003</c:v>
                </c:pt>
                <c:pt idx="356">
                  <c:v>175.178</c:v>
                </c:pt>
                <c:pt idx="357">
                  <c:v>176.178</c:v>
                </c:pt>
                <c:pt idx="358">
                  <c:v>177.178</c:v>
                </c:pt>
                <c:pt idx="359">
                  <c:v>178.178</c:v>
                </c:pt>
                <c:pt idx="360">
                  <c:v>179.178</c:v>
                </c:pt>
                <c:pt idx="361">
                  <c:v>180.178</c:v>
                </c:pt>
                <c:pt idx="362">
                  <c:v>181.178</c:v>
                </c:pt>
                <c:pt idx="363">
                  <c:v>182.178</c:v>
                </c:pt>
                <c:pt idx="364">
                  <c:v>183.178</c:v>
                </c:pt>
                <c:pt idx="365">
                  <c:v>184.178</c:v>
                </c:pt>
                <c:pt idx="366">
                  <c:v>185.178</c:v>
                </c:pt>
                <c:pt idx="367">
                  <c:v>186.178</c:v>
                </c:pt>
                <c:pt idx="368">
                  <c:v>187.178</c:v>
                </c:pt>
                <c:pt idx="369">
                  <c:v>188.178</c:v>
                </c:pt>
                <c:pt idx="370">
                  <c:v>189.178</c:v>
                </c:pt>
                <c:pt idx="371">
                  <c:v>190.178</c:v>
                </c:pt>
                <c:pt idx="372">
                  <c:v>191.178</c:v>
                </c:pt>
                <c:pt idx="373">
                  <c:v>192.178</c:v>
                </c:pt>
                <c:pt idx="374">
                  <c:v>193.178</c:v>
                </c:pt>
                <c:pt idx="375">
                  <c:v>194.178</c:v>
                </c:pt>
                <c:pt idx="376">
                  <c:v>195.178</c:v>
                </c:pt>
                <c:pt idx="377">
                  <c:v>196.178</c:v>
                </c:pt>
                <c:pt idx="378">
                  <c:v>197.178</c:v>
                </c:pt>
                <c:pt idx="379">
                  <c:v>198.178</c:v>
                </c:pt>
                <c:pt idx="380">
                  <c:v>199.17800000000003</c:v>
                </c:pt>
                <c:pt idx="381">
                  <c:v>200.178</c:v>
                </c:pt>
                <c:pt idx="382">
                  <c:v>201.178</c:v>
                </c:pt>
                <c:pt idx="383">
                  <c:v>202.178</c:v>
                </c:pt>
                <c:pt idx="384">
                  <c:v>203.178</c:v>
                </c:pt>
                <c:pt idx="385">
                  <c:v>204.178</c:v>
                </c:pt>
                <c:pt idx="386">
                  <c:v>205.17800000000003</c:v>
                </c:pt>
                <c:pt idx="387">
                  <c:v>206.178</c:v>
                </c:pt>
                <c:pt idx="388">
                  <c:v>207.178</c:v>
                </c:pt>
                <c:pt idx="389">
                  <c:v>208.178</c:v>
                </c:pt>
                <c:pt idx="390">
                  <c:v>209.178</c:v>
                </c:pt>
                <c:pt idx="391">
                  <c:v>210.178</c:v>
                </c:pt>
                <c:pt idx="392">
                  <c:v>211.178</c:v>
                </c:pt>
                <c:pt idx="393">
                  <c:v>212.178</c:v>
                </c:pt>
                <c:pt idx="394">
                  <c:v>213.178</c:v>
                </c:pt>
                <c:pt idx="395">
                  <c:v>214.178</c:v>
                </c:pt>
                <c:pt idx="396">
                  <c:v>215.178</c:v>
                </c:pt>
                <c:pt idx="397">
                  <c:v>216.178</c:v>
                </c:pt>
                <c:pt idx="398">
                  <c:v>217.178</c:v>
                </c:pt>
                <c:pt idx="399">
                  <c:v>218.178</c:v>
                </c:pt>
                <c:pt idx="400">
                  <c:v>219.178</c:v>
                </c:pt>
                <c:pt idx="401">
                  <c:v>220.178</c:v>
                </c:pt>
                <c:pt idx="402">
                  <c:v>221.178</c:v>
                </c:pt>
                <c:pt idx="403">
                  <c:v>222.178</c:v>
                </c:pt>
                <c:pt idx="404">
                  <c:v>223.178</c:v>
                </c:pt>
                <c:pt idx="405">
                  <c:v>224.178</c:v>
                </c:pt>
                <c:pt idx="406">
                  <c:v>225.178</c:v>
                </c:pt>
                <c:pt idx="407">
                  <c:v>226.178</c:v>
                </c:pt>
                <c:pt idx="408">
                  <c:v>227.178</c:v>
                </c:pt>
                <c:pt idx="409">
                  <c:v>228.178</c:v>
                </c:pt>
                <c:pt idx="410">
                  <c:v>229.178</c:v>
                </c:pt>
                <c:pt idx="411">
                  <c:v>230.178</c:v>
                </c:pt>
                <c:pt idx="412">
                  <c:v>231.178</c:v>
                </c:pt>
                <c:pt idx="413">
                  <c:v>232.178</c:v>
                </c:pt>
                <c:pt idx="414">
                  <c:v>233.178</c:v>
                </c:pt>
                <c:pt idx="415">
                  <c:v>234.178</c:v>
                </c:pt>
                <c:pt idx="416">
                  <c:v>235.178</c:v>
                </c:pt>
                <c:pt idx="417">
                  <c:v>236.17800000000003</c:v>
                </c:pt>
                <c:pt idx="418">
                  <c:v>237.178</c:v>
                </c:pt>
                <c:pt idx="419">
                  <c:v>238.178</c:v>
                </c:pt>
                <c:pt idx="420">
                  <c:v>239.178</c:v>
                </c:pt>
                <c:pt idx="421">
                  <c:v>240.17800000000003</c:v>
                </c:pt>
                <c:pt idx="422">
                  <c:v>241.178</c:v>
                </c:pt>
                <c:pt idx="423">
                  <c:v>242.17800000000003</c:v>
                </c:pt>
                <c:pt idx="424">
                  <c:v>243.17799999999997</c:v>
                </c:pt>
                <c:pt idx="425">
                  <c:v>244.178</c:v>
                </c:pt>
                <c:pt idx="426">
                  <c:v>245.17799999999997</c:v>
                </c:pt>
                <c:pt idx="427">
                  <c:v>246.178</c:v>
                </c:pt>
                <c:pt idx="428">
                  <c:v>247.17800000000003</c:v>
                </c:pt>
                <c:pt idx="429">
                  <c:v>248.178</c:v>
                </c:pt>
                <c:pt idx="430">
                  <c:v>249.178</c:v>
                </c:pt>
                <c:pt idx="431">
                  <c:v>250.17799999999997</c:v>
                </c:pt>
                <c:pt idx="432">
                  <c:v>251.178</c:v>
                </c:pt>
                <c:pt idx="433">
                  <c:v>252.17800000000003</c:v>
                </c:pt>
                <c:pt idx="434">
                  <c:v>253.178</c:v>
                </c:pt>
                <c:pt idx="435">
                  <c:v>254.17800000000003</c:v>
                </c:pt>
                <c:pt idx="436">
                  <c:v>255.178</c:v>
                </c:pt>
                <c:pt idx="437">
                  <c:v>256.178</c:v>
                </c:pt>
                <c:pt idx="438">
                  <c:v>257.178</c:v>
                </c:pt>
                <c:pt idx="439">
                  <c:v>258.178</c:v>
                </c:pt>
                <c:pt idx="440">
                  <c:v>259.178</c:v>
                </c:pt>
                <c:pt idx="441">
                  <c:v>260.178</c:v>
                </c:pt>
                <c:pt idx="442">
                  <c:v>261.178</c:v>
                </c:pt>
                <c:pt idx="443">
                  <c:v>262.178</c:v>
                </c:pt>
                <c:pt idx="444">
                  <c:v>263.178</c:v>
                </c:pt>
                <c:pt idx="445">
                  <c:v>264.178</c:v>
                </c:pt>
                <c:pt idx="446">
                  <c:v>265.178</c:v>
                </c:pt>
                <c:pt idx="447">
                  <c:v>266.178</c:v>
                </c:pt>
                <c:pt idx="448">
                  <c:v>267.178</c:v>
                </c:pt>
                <c:pt idx="449">
                  <c:v>268.178</c:v>
                </c:pt>
                <c:pt idx="450">
                  <c:v>269.178</c:v>
                </c:pt>
                <c:pt idx="451">
                  <c:v>270.178</c:v>
                </c:pt>
                <c:pt idx="452">
                  <c:v>271.178</c:v>
                </c:pt>
                <c:pt idx="453">
                  <c:v>272.178</c:v>
                </c:pt>
                <c:pt idx="454">
                  <c:v>273.178</c:v>
                </c:pt>
                <c:pt idx="455">
                  <c:v>274.178</c:v>
                </c:pt>
                <c:pt idx="456">
                  <c:v>275.178</c:v>
                </c:pt>
                <c:pt idx="457">
                  <c:v>276.17800000000005</c:v>
                </c:pt>
                <c:pt idx="458">
                  <c:v>277.178</c:v>
                </c:pt>
                <c:pt idx="459">
                  <c:v>278.178</c:v>
                </c:pt>
                <c:pt idx="460">
                  <c:v>279.178</c:v>
                </c:pt>
                <c:pt idx="461">
                  <c:v>280.178</c:v>
                </c:pt>
                <c:pt idx="462">
                  <c:v>281.178</c:v>
                </c:pt>
                <c:pt idx="463">
                  <c:v>282.178</c:v>
                </c:pt>
                <c:pt idx="464">
                  <c:v>283.178</c:v>
                </c:pt>
                <c:pt idx="465">
                  <c:v>284.178</c:v>
                </c:pt>
                <c:pt idx="466">
                  <c:v>285.178</c:v>
                </c:pt>
                <c:pt idx="467">
                  <c:v>286.178</c:v>
                </c:pt>
                <c:pt idx="468">
                  <c:v>287.178</c:v>
                </c:pt>
                <c:pt idx="469">
                  <c:v>288.178</c:v>
                </c:pt>
                <c:pt idx="470">
                  <c:v>289.178</c:v>
                </c:pt>
                <c:pt idx="471">
                  <c:v>290.178</c:v>
                </c:pt>
                <c:pt idx="472">
                  <c:v>291.178</c:v>
                </c:pt>
                <c:pt idx="473">
                  <c:v>292.178</c:v>
                </c:pt>
                <c:pt idx="474">
                  <c:v>293.178</c:v>
                </c:pt>
                <c:pt idx="475">
                  <c:v>294.178</c:v>
                </c:pt>
                <c:pt idx="476">
                  <c:v>295.178</c:v>
                </c:pt>
                <c:pt idx="477">
                  <c:v>296.178</c:v>
                </c:pt>
                <c:pt idx="478">
                  <c:v>297.178</c:v>
                </c:pt>
                <c:pt idx="479">
                  <c:v>298.178</c:v>
                </c:pt>
                <c:pt idx="480">
                  <c:v>299.178</c:v>
                </c:pt>
                <c:pt idx="481">
                  <c:v>300.178</c:v>
                </c:pt>
                <c:pt idx="482">
                  <c:v>301.178</c:v>
                </c:pt>
                <c:pt idx="483">
                  <c:v>302.178</c:v>
                </c:pt>
                <c:pt idx="484">
                  <c:v>303.178</c:v>
                </c:pt>
                <c:pt idx="485">
                  <c:v>304.178</c:v>
                </c:pt>
                <c:pt idx="486">
                  <c:v>305.178</c:v>
                </c:pt>
                <c:pt idx="487">
                  <c:v>306.178</c:v>
                </c:pt>
                <c:pt idx="488">
                  <c:v>307.17800000000005</c:v>
                </c:pt>
                <c:pt idx="489">
                  <c:v>308.178</c:v>
                </c:pt>
                <c:pt idx="490">
                  <c:v>309.178</c:v>
                </c:pt>
                <c:pt idx="491">
                  <c:v>310.178</c:v>
                </c:pt>
                <c:pt idx="492">
                  <c:v>311.178</c:v>
                </c:pt>
                <c:pt idx="493">
                  <c:v>312.178</c:v>
                </c:pt>
                <c:pt idx="494">
                  <c:v>313.178</c:v>
                </c:pt>
                <c:pt idx="495">
                  <c:v>314.178</c:v>
                </c:pt>
                <c:pt idx="496">
                  <c:v>315.178</c:v>
                </c:pt>
                <c:pt idx="497">
                  <c:v>316.17699999999996</c:v>
                </c:pt>
                <c:pt idx="498">
                  <c:v>317.17700000000002</c:v>
                </c:pt>
                <c:pt idx="499">
                  <c:v>318.17699999999996</c:v>
                </c:pt>
                <c:pt idx="500">
                  <c:v>319.17700000000002</c:v>
                </c:pt>
                <c:pt idx="501">
                  <c:v>320.17700000000002</c:v>
                </c:pt>
                <c:pt idx="502">
                  <c:v>321.17699999999996</c:v>
                </c:pt>
                <c:pt idx="503">
                  <c:v>322.17700000000002</c:v>
                </c:pt>
                <c:pt idx="504">
                  <c:v>323.17699999999996</c:v>
                </c:pt>
                <c:pt idx="505">
                  <c:v>324.17700000000002</c:v>
                </c:pt>
                <c:pt idx="506">
                  <c:v>325.17699999999996</c:v>
                </c:pt>
                <c:pt idx="507">
                  <c:v>326.17700000000002</c:v>
                </c:pt>
                <c:pt idx="508">
                  <c:v>327.17700000000002</c:v>
                </c:pt>
                <c:pt idx="509">
                  <c:v>328.17699999999996</c:v>
                </c:pt>
                <c:pt idx="510">
                  <c:v>329.17700000000002</c:v>
                </c:pt>
                <c:pt idx="511">
                  <c:v>330.17699999999996</c:v>
                </c:pt>
                <c:pt idx="512">
                  <c:v>331.17700000000002</c:v>
                </c:pt>
                <c:pt idx="513">
                  <c:v>332.17700000000002</c:v>
                </c:pt>
                <c:pt idx="514">
                  <c:v>333.17700000000002</c:v>
                </c:pt>
                <c:pt idx="515">
                  <c:v>334.17700000000002</c:v>
                </c:pt>
                <c:pt idx="516">
                  <c:v>335.17699999999996</c:v>
                </c:pt>
                <c:pt idx="517">
                  <c:v>336.17700000000002</c:v>
                </c:pt>
                <c:pt idx="518">
                  <c:v>337.17699999999996</c:v>
                </c:pt>
                <c:pt idx="519">
                  <c:v>338.17700000000002</c:v>
                </c:pt>
                <c:pt idx="520">
                  <c:v>339.17700000000002</c:v>
                </c:pt>
                <c:pt idx="521">
                  <c:v>340.17699999999996</c:v>
                </c:pt>
                <c:pt idx="522">
                  <c:v>341.17700000000002</c:v>
                </c:pt>
                <c:pt idx="523">
                  <c:v>342.17699999999996</c:v>
                </c:pt>
                <c:pt idx="524">
                  <c:v>343.17700000000002</c:v>
                </c:pt>
                <c:pt idx="525">
                  <c:v>344.17700000000002</c:v>
                </c:pt>
                <c:pt idx="526">
                  <c:v>345.17700000000002</c:v>
                </c:pt>
                <c:pt idx="527">
                  <c:v>346.17700000000002</c:v>
                </c:pt>
                <c:pt idx="528">
                  <c:v>347.17699999999996</c:v>
                </c:pt>
                <c:pt idx="529">
                  <c:v>348.17700000000002</c:v>
                </c:pt>
                <c:pt idx="530">
                  <c:v>349.17699999999996</c:v>
                </c:pt>
                <c:pt idx="531">
                  <c:v>350.17700000000002</c:v>
                </c:pt>
                <c:pt idx="532">
                  <c:v>351.17700000000002</c:v>
                </c:pt>
                <c:pt idx="533">
                  <c:v>352.17699999999996</c:v>
                </c:pt>
                <c:pt idx="534">
                  <c:v>353.17700000000002</c:v>
                </c:pt>
                <c:pt idx="535">
                  <c:v>354.17699999999996</c:v>
                </c:pt>
                <c:pt idx="536">
                  <c:v>355.17700000000002</c:v>
                </c:pt>
                <c:pt idx="537">
                  <c:v>356.17699999999996</c:v>
                </c:pt>
                <c:pt idx="538">
                  <c:v>357.17700000000002</c:v>
                </c:pt>
                <c:pt idx="539">
                  <c:v>358.17700000000002</c:v>
                </c:pt>
                <c:pt idx="540">
                  <c:v>359.17699999999996</c:v>
                </c:pt>
                <c:pt idx="541">
                  <c:v>360.17700000000002</c:v>
                </c:pt>
                <c:pt idx="542">
                  <c:v>361.17699999999996</c:v>
                </c:pt>
                <c:pt idx="543">
                  <c:v>362.17700000000002</c:v>
                </c:pt>
                <c:pt idx="544">
                  <c:v>363.17700000000002</c:v>
                </c:pt>
                <c:pt idx="545">
                  <c:v>364.17700000000002</c:v>
                </c:pt>
                <c:pt idx="546">
                  <c:v>365.17700000000002</c:v>
                </c:pt>
                <c:pt idx="547">
                  <c:v>366.17699999999996</c:v>
                </c:pt>
                <c:pt idx="548">
                  <c:v>367.17700000000002</c:v>
                </c:pt>
                <c:pt idx="549">
                  <c:v>368.17699999999996</c:v>
                </c:pt>
                <c:pt idx="550">
                  <c:v>369.17700000000002</c:v>
                </c:pt>
                <c:pt idx="551">
                  <c:v>370.17700000000002</c:v>
                </c:pt>
                <c:pt idx="552">
                  <c:v>371.17699999999996</c:v>
                </c:pt>
                <c:pt idx="553">
                  <c:v>372.17700000000002</c:v>
                </c:pt>
                <c:pt idx="554">
                  <c:v>373.17699999999996</c:v>
                </c:pt>
                <c:pt idx="555">
                  <c:v>374.17700000000002</c:v>
                </c:pt>
                <c:pt idx="556">
                  <c:v>375.17700000000002</c:v>
                </c:pt>
                <c:pt idx="557">
                  <c:v>376.17700000000002</c:v>
                </c:pt>
                <c:pt idx="558">
                  <c:v>377.17700000000002</c:v>
                </c:pt>
                <c:pt idx="559">
                  <c:v>378.17699999999996</c:v>
                </c:pt>
                <c:pt idx="560">
                  <c:v>379.17700000000002</c:v>
                </c:pt>
                <c:pt idx="561">
                  <c:v>380.17699999999996</c:v>
                </c:pt>
                <c:pt idx="562">
                  <c:v>381.17700000000002</c:v>
                </c:pt>
                <c:pt idx="563">
                  <c:v>382.17700000000002</c:v>
                </c:pt>
                <c:pt idx="564">
                  <c:v>383.17699999999996</c:v>
                </c:pt>
                <c:pt idx="565">
                  <c:v>384.17700000000002</c:v>
                </c:pt>
                <c:pt idx="566">
                  <c:v>385.17699999999996</c:v>
                </c:pt>
                <c:pt idx="567">
                  <c:v>386.17700000000002</c:v>
                </c:pt>
                <c:pt idx="568">
                  <c:v>387.17699999999996</c:v>
                </c:pt>
                <c:pt idx="569">
                  <c:v>388.17700000000002</c:v>
                </c:pt>
                <c:pt idx="570">
                  <c:v>389.17700000000002</c:v>
                </c:pt>
                <c:pt idx="571">
                  <c:v>390.17699999999996</c:v>
                </c:pt>
                <c:pt idx="572">
                  <c:v>391.17700000000002</c:v>
                </c:pt>
                <c:pt idx="573">
                  <c:v>392.17699999999996</c:v>
                </c:pt>
                <c:pt idx="574">
                  <c:v>393.17700000000002</c:v>
                </c:pt>
                <c:pt idx="575">
                  <c:v>394.17700000000002</c:v>
                </c:pt>
                <c:pt idx="576">
                  <c:v>395.17699999999996</c:v>
                </c:pt>
                <c:pt idx="577">
                  <c:v>396.17700000000002</c:v>
                </c:pt>
                <c:pt idx="578">
                  <c:v>397.17699999999996</c:v>
                </c:pt>
                <c:pt idx="579">
                  <c:v>398.17700000000002</c:v>
                </c:pt>
                <c:pt idx="580">
                  <c:v>399.17699999999996</c:v>
                </c:pt>
                <c:pt idx="581">
                  <c:v>400.17700000000002</c:v>
                </c:pt>
                <c:pt idx="582">
                  <c:v>401.17700000000002</c:v>
                </c:pt>
                <c:pt idx="583">
                  <c:v>402.17699999999996</c:v>
                </c:pt>
                <c:pt idx="584">
                  <c:v>403.17700000000002</c:v>
                </c:pt>
                <c:pt idx="585">
                  <c:v>404.17699999999996</c:v>
                </c:pt>
                <c:pt idx="586">
                  <c:v>405.17700000000002</c:v>
                </c:pt>
                <c:pt idx="587">
                  <c:v>406.17700000000002</c:v>
                </c:pt>
                <c:pt idx="588">
                  <c:v>407.17700000000002</c:v>
                </c:pt>
                <c:pt idx="589">
                  <c:v>408.17700000000002</c:v>
                </c:pt>
                <c:pt idx="590">
                  <c:v>409.17699999999996</c:v>
                </c:pt>
                <c:pt idx="591">
                  <c:v>410.17700000000002</c:v>
                </c:pt>
                <c:pt idx="592">
                  <c:v>411.17599999999999</c:v>
                </c:pt>
                <c:pt idx="593">
                  <c:v>412.17600000000004</c:v>
                </c:pt>
                <c:pt idx="594">
                  <c:v>413.17599999999999</c:v>
                </c:pt>
                <c:pt idx="595">
                  <c:v>414.17599999999999</c:v>
                </c:pt>
                <c:pt idx="596">
                  <c:v>415.17599999999999</c:v>
                </c:pt>
                <c:pt idx="597">
                  <c:v>416.17599999999999</c:v>
                </c:pt>
                <c:pt idx="598">
                  <c:v>417.17599999999999</c:v>
                </c:pt>
                <c:pt idx="599">
                  <c:v>418.17599999999999</c:v>
                </c:pt>
                <c:pt idx="600">
                  <c:v>419.17600000000004</c:v>
                </c:pt>
                <c:pt idx="601">
                  <c:v>420.17599999999999</c:v>
                </c:pt>
                <c:pt idx="602">
                  <c:v>421.17599999999999</c:v>
                </c:pt>
                <c:pt idx="603">
                  <c:v>422.17599999999999</c:v>
                </c:pt>
                <c:pt idx="604">
                  <c:v>423.17599999999999</c:v>
                </c:pt>
                <c:pt idx="605">
                  <c:v>424.17600000000004</c:v>
                </c:pt>
                <c:pt idx="606">
                  <c:v>425.17599999999999</c:v>
                </c:pt>
                <c:pt idx="607">
                  <c:v>426.17600000000004</c:v>
                </c:pt>
                <c:pt idx="608">
                  <c:v>427.17599999999999</c:v>
                </c:pt>
                <c:pt idx="609">
                  <c:v>428.17599999999999</c:v>
                </c:pt>
                <c:pt idx="610">
                  <c:v>429.17599999999999</c:v>
                </c:pt>
                <c:pt idx="611">
                  <c:v>430.17599999999999</c:v>
                </c:pt>
                <c:pt idx="612">
                  <c:v>431.17600000000004</c:v>
                </c:pt>
                <c:pt idx="613">
                  <c:v>432.17599999999999</c:v>
                </c:pt>
                <c:pt idx="614">
                  <c:v>433.17599999999999</c:v>
                </c:pt>
                <c:pt idx="615">
                  <c:v>434.17599999999999</c:v>
                </c:pt>
                <c:pt idx="616">
                  <c:v>435.17599999999999</c:v>
                </c:pt>
                <c:pt idx="617">
                  <c:v>436.17599999999999</c:v>
                </c:pt>
                <c:pt idx="618">
                  <c:v>437.17599999999999</c:v>
                </c:pt>
                <c:pt idx="619">
                  <c:v>438.17600000000004</c:v>
                </c:pt>
                <c:pt idx="620">
                  <c:v>439.17599999999999</c:v>
                </c:pt>
                <c:pt idx="621">
                  <c:v>440.17599999999999</c:v>
                </c:pt>
                <c:pt idx="622">
                  <c:v>441.17599999999999</c:v>
                </c:pt>
                <c:pt idx="623">
                  <c:v>442.17599999999999</c:v>
                </c:pt>
                <c:pt idx="624">
                  <c:v>443.17600000000004</c:v>
                </c:pt>
                <c:pt idx="625">
                  <c:v>444.17599999999999</c:v>
                </c:pt>
                <c:pt idx="626">
                  <c:v>445.17599999999999</c:v>
                </c:pt>
                <c:pt idx="627">
                  <c:v>446.17599999999999</c:v>
                </c:pt>
                <c:pt idx="628">
                  <c:v>447.17599999999999</c:v>
                </c:pt>
                <c:pt idx="629">
                  <c:v>448.17599999999999</c:v>
                </c:pt>
                <c:pt idx="630">
                  <c:v>449.17599999999999</c:v>
                </c:pt>
                <c:pt idx="631">
                  <c:v>450.17600000000004</c:v>
                </c:pt>
                <c:pt idx="632">
                  <c:v>451.17599999999999</c:v>
                </c:pt>
                <c:pt idx="633">
                  <c:v>452.17599999999999</c:v>
                </c:pt>
                <c:pt idx="634">
                  <c:v>453.17599999999999</c:v>
                </c:pt>
                <c:pt idx="635">
                  <c:v>454.17599999999999</c:v>
                </c:pt>
                <c:pt idx="636">
                  <c:v>455.17600000000004</c:v>
                </c:pt>
                <c:pt idx="637">
                  <c:v>456.17599999999999</c:v>
                </c:pt>
                <c:pt idx="638">
                  <c:v>457.17600000000004</c:v>
                </c:pt>
                <c:pt idx="639">
                  <c:v>458.17599999999999</c:v>
                </c:pt>
                <c:pt idx="640">
                  <c:v>459.17599999999999</c:v>
                </c:pt>
                <c:pt idx="641">
                  <c:v>460.17599999999999</c:v>
                </c:pt>
                <c:pt idx="642">
                  <c:v>461.17599999999999</c:v>
                </c:pt>
                <c:pt idx="643">
                  <c:v>462.17600000000004</c:v>
                </c:pt>
                <c:pt idx="644">
                  <c:v>463.17599999999999</c:v>
                </c:pt>
                <c:pt idx="645">
                  <c:v>464.17599999999999</c:v>
                </c:pt>
                <c:pt idx="646">
                  <c:v>465.17599999999999</c:v>
                </c:pt>
                <c:pt idx="647">
                  <c:v>466.17599999999999</c:v>
                </c:pt>
                <c:pt idx="648">
                  <c:v>467.17599999999999</c:v>
                </c:pt>
                <c:pt idx="649">
                  <c:v>468.17599999999999</c:v>
                </c:pt>
                <c:pt idx="650">
                  <c:v>469.17600000000004</c:v>
                </c:pt>
                <c:pt idx="651">
                  <c:v>470.17599999999999</c:v>
                </c:pt>
                <c:pt idx="652">
                  <c:v>471.17599999999999</c:v>
                </c:pt>
                <c:pt idx="653">
                  <c:v>472.17599999999999</c:v>
                </c:pt>
                <c:pt idx="654">
                  <c:v>473.17599999999999</c:v>
                </c:pt>
                <c:pt idx="655">
                  <c:v>474.17600000000004</c:v>
                </c:pt>
                <c:pt idx="656">
                  <c:v>475.17599999999999</c:v>
                </c:pt>
                <c:pt idx="657">
                  <c:v>476.17599999999999</c:v>
                </c:pt>
                <c:pt idx="658">
                  <c:v>477.17600000000004</c:v>
                </c:pt>
                <c:pt idx="659">
                  <c:v>478.17599999999999</c:v>
                </c:pt>
                <c:pt idx="660">
                  <c:v>479.17599999999999</c:v>
                </c:pt>
                <c:pt idx="661">
                  <c:v>480.17600000000004</c:v>
                </c:pt>
                <c:pt idx="662">
                  <c:v>481.17600000000004</c:v>
                </c:pt>
                <c:pt idx="663">
                  <c:v>482.17599999999999</c:v>
                </c:pt>
                <c:pt idx="664">
                  <c:v>483.17599999999993</c:v>
                </c:pt>
                <c:pt idx="665">
                  <c:v>484.17600000000004</c:v>
                </c:pt>
                <c:pt idx="666">
                  <c:v>485.17599999999999</c:v>
                </c:pt>
                <c:pt idx="667">
                  <c:v>486.17599999999999</c:v>
                </c:pt>
                <c:pt idx="668">
                  <c:v>487.17600000000004</c:v>
                </c:pt>
                <c:pt idx="669">
                  <c:v>488.17600000000004</c:v>
                </c:pt>
                <c:pt idx="670">
                  <c:v>489.17599999999999</c:v>
                </c:pt>
                <c:pt idx="671">
                  <c:v>490.17599999999993</c:v>
                </c:pt>
                <c:pt idx="672">
                  <c:v>491.17600000000004</c:v>
                </c:pt>
                <c:pt idx="673">
                  <c:v>492.17599999999999</c:v>
                </c:pt>
                <c:pt idx="674">
                  <c:v>493.17599999999999</c:v>
                </c:pt>
                <c:pt idx="675">
                  <c:v>494.17600000000004</c:v>
                </c:pt>
                <c:pt idx="676">
                  <c:v>495.17599999999999</c:v>
                </c:pt>
                <c:pt idx="677">
                  <c:v>496.17599999999999</c:v>
                </c:pt>
                <c:pt idx="678">
                  <c:v>497.17599999999993</c:v>
                </c:pt>
                <c:pt idx="679">
                  <c:v>498.17600000000004</c:v>
                </c:pt>
                <c:pt idx="680">
                  <c:v>499.17599999999999</c:v>
                </c:pt>
                <c:pt idx="681">
                  <c:v>500.17599999999999</c:v>
                </c:pt>
                <c:pt idx="682">
                  <c:v>501.17600000000004</c:v>
                </c:pt>
                <c:pt idx="683">
                  <c:v>502.17599999999999</c:v>
                </c:pt>
                <c:pt idx="684">
                  <c:v>503.17599999999999</c:v>
                </c:pt>
                <c:pt idx="685">
                  <c:v>504.17599999999993</c:v>
                </c:pt>
                <c:pt idx="686">
                  <c:v>505.17600000000004</c:v>
                </c:pt>
                <c:pt idx="687">
                  <c:v>506.17599999999999</c:v>
                </c:pt>
                <c:pt idx="688">
                  <c:v>507.17599999999999</c:v>
                </c:pt>
                <c:pt idx="689">
                  <c:v>508.17500000000001</c:v>
                </c:pt>
                <c:pt idx="690">
                  <c:v>509.17499999999995</c:v>
                </c:pt>
                <c:pt idx="691">
                  <c:v>510.17499999999995</c:v>
                </c:pt>
                <c:pt idx="692">
                  <c:v>511.17500000000001</c:v>
                </c:pt>
                <c:pt idx="693">
                  <c:v>512.17499999999995</c:v>
                </c:pt>
                <c:pt idx="694">
                  <c:v>513.17499999999995</c:v>
                </c:pt>
                <c:pt idx="695">
                  <c:v>514.17500000000007</c:v>
                </c:pt>
                <c:pt idx="696">
                  <c:v>515.17499999999995</c:v>
                </c:pt>
                <c:pt idx="697">
                  <c:v>516.17499999999995</c:v>
                </c:pt>
                <c:pt idx="698">
                  <c:v>517.17500000000007</c:v>
                </c:pt>
                <c:pt idx="699">
                  <c:v>518.17500000000007</c:v>
                </c:pt>
                <c:pt idx="700">
                  <c:v>519.17499999999995</c:v>
                </c:pt>
                <c:pt idx="701">
                  <c:v>520.17499999999995</c:v>
                </c:pt>
                <c:pt idx="702">
                  <c:v>521.17500000000007</c:v>
                </c:pt>
                <c:pt idx="703">
                  <c:v>522.17499999999995</c:v>
                </c:pt>
                <c:pt idx="704">
                  <c:v>523.17499999999995</c:v>
                </c:pt>
                <c:pt idx="705">
                  <c:v>524.17500000000007</c:v>
                </c:pt>
                <c:pt idx="706">
                  <c:v>525.17500000000007</c:v>
                </c:pt>
                <c:pt idx="707">
                  <c:v>526.17499999999995</c:v>
                </c:pt>
                <c:pt idx="708">
                  <c:v>527.17499999999995</c:v>
                </c:pt>
                <c:pt idx="709">
                  <c:v>528.17500000000007</c:v>
                </c:pt>
                <c:pt idx="710">
                  <c:v>529.17499999999995</c:v>
                </c:pt>
                <c:pt idx="711">
                  <c:v>530.17499999999995</c:v>
                </c:pt>
                <c:pt idx="712">
                  <c:v>531.17500000000007</c:v>
                </c:pt>
                <c:pt idx="713">
                  <c:v>532.17500000000007</c:v>
                </c:pt>
                <c:pt idx="714">
                  <c:v>533.17499999999995</c:v>
                </c:pt>
                <c:pt idx="715">
                  <c:v>534.17499999999995</c:v>
                </c:pt>
                <c:pt idx="716">
                  <c:v>535.17500000000007</c:v>
                </c:pt>
                <c:pt idx="717">
                  <c:v>536.17499999999995</c:v>
                </c:pt>
                <c:pt idx="718">
                  <c:v>537.17499999999995</c:v>
                </c:pt>
                <c:pt idx="719">
                  <c:v>538.17500000000007</c:v>
                </c:pt>
                <c:pt idx="720">
                  <c:v>539.17499999999995</c:v>
                </c:pt>
                <c:pt idx="721">
                  <c:v>540.17499999999995</c:v>
                </c:pt>
                <c:pt idx="722">
                  <c:v>541.17499999999995</c:v>
                </c:pt>
                <c:pt idx="723">
                  <c:v>542.17500000000007</c:v>
                </c:pt>
                <c:pt idx="724">
                  <c:v>543.17499999999995</c:v>
                </c:pt>
                <c:pt idx="725">
                  <c:v>544.17499999999995</c:v>
                </c:pt>
                <c:pt idx="726">
                  <c:v>545.17500000000007</c:v>
                </c:pt>
                <c:pt idx="727">
                  <c:v>546.17499999999995</c:v>
                </c:pt>
                <c:pt idx="728">
                  <c:v>547.17499999999995</c:v>
                </c:pt>
                <c:pt idx="729">
                  <c:v>548.17500000000007</c:v>
                </c:pt>
                <c:pt idx="730">
                  <c:v>549.17500000000007</c:v>
                </c:pt>
                <c:pt idx="731">
                  <c:v>550.17499999999995</c:v>
                </c:pt>
                <c:pt idx="732">
                  <c:v>551.17499999999995</c:v>
                </c:pt>
                <c:pt idx="733">
                  <c:v>552.17500000000007</c:v>
                </c:pt>
                <c:pt idx="734">
                  <c:v>553.17499999999995</c:v>
                </c:pt>
                <c:pt idx="735">
                  <c:v>554.17499999999995</c:v>
                </c:pt>
                <c:pt idx="736">
                  <c:v>555.17500000000007</c:v>
                </c:pt>
                <c:pt idx="737">
                  <c:v>556.17500000000007</c:v>
                </c:pt>
                <c:pt idx="738">
                  <c:v>557.17499999999995</c:v>
                </c:pt>
                <c:pt idx="739">
                  <c:v>558.17499999999995</c:v>
                </c:pt>
                <c:pt idx="740">
                  <c:v>559.17500000000007</c:v>
                </c:pt>
                <c:pt idx="741">
                  <c:v>560.17499999999995</c:v>
                </c:pt>
                <c:pt idx="742">
                  <c:v>561.17499999999995</c:v>
                </c:pt>
                <c:pt idx="743">
                  <c:v>562.17500000000007</c:v>
                </c:pt>
                <c:pt idx="744">
                  <c:v>563.17500000000007</c:v>
                </c:pt>
                <c:pt idx="745">
                  <c:v>564.17499999999995</c:v>
                </c:pt>
                <c:pt idx="746">
                  <c:v>565.17499999999995</c:v>
                </c:pt>
                <c:pt idx="747">
                  <c:v>566.17500000000007</c:v>
                </c:pt>
                <c:pt idx="748">
                  <c:v>567.17499999999995</c:v>
                </c:pt>
                <c:pt idx="749">
                  <c:v>568.17499999999995</c:v>
                </c:pt>
                <c:pt idx="750">
                  <c:v>569.17500000000007</c:v>
                </c:pt>
                <c:pt idx="751">
                  <c:v>570.17499999999995</c:v>
                </c:pt>
                <c:pt idx="752">
                  <c:v>571.17499999999995</c:v>
                </c:pt>
                <c:pt idx="753">
                  <c:v>572.17500000000007</c:v>
                </c:pt>
                <c:pt idx="754">
                  <c:v>573.17500000000007</c:v>
                </c:pt>
                <c:pt idx="755">
                  <c:v>574.17499999999995</c:v>
                </c:pt>
                <c:pt idx="756">
                  <c:v>575.17499999999995</c:v>
                </c:pt>
                <c:pt idx="757">
                  <c:v>576.17500000000007</c:v>
                </c:pt>
                <c:pt idx="758">
                  <c:v>577.17499999999995</c:v>
                </c:pt>
                <c:pt idx="759">
                  <c:v>578.17499999999995</c:v>
                </c:pt>
                <c:pt idx="760">
                  <c:v>579.17500000000007</c:v>
                </c:pt>
                <c:pt idx="761">
                  <c:v>580.17500000000007</c:v>
                </c:pt>
                <c:pt idx="762">
                  <c:v>581.17499999999995</c:v>
                </c:pt>
                <c:pt idx="763">
                  <c:v>582.17499999999995</c:v>
                </c:pt>
                <c:pt idx="764">
                  <c:v>583.17500000000007</c:v>
                </c:pt>
                <c:pt idx="765">
                  <c:v>584.17499999999995</c:v>
                </c:pt>
                <c:pt idx="766">
                  <c:v>585.17499999999995</c:v>
                </c:pt>
                <c:pt idx="767">
                  <c:v>586.17500000000007</c:v>
                </c:pt>
                <c:pt idx="768">
                  <c:v>587.17500000000007</c:v>
                </c:pt>
                <c:pt idx="769">
                  <c:v>588.17499999999995</c:v>
                </c:pt>
                <c:pt idx="770">
                  <c:v>589.17499999999995</c:v>
                </c:pt>
                <c:pt idx="771">
                  <c:v>590.17500000000007</c:v>
                </c:pt>
                <c:pt idx="772">
                  <c:v>591.17499999999995</c:v>
                </c:pt>
                <c:pt idx="773">
                  <c:v>592.17499999999995</c:v>
                </c:pt>
                <c:pt idx="774">
                  <c:v>593.17500000000007</c:v>
                </c:pt>
                <c:pt idx="775">
                  <c:v>594.17500000000007</c:v>
                </c:pt>
                <c:pt idx="776">
                  <c:v>595.17499999999995</c:v>
                </c:pt>
                <c:pt idx="777">
                  <c:v>596.17499999999995</c:v>
                </c:pt>
                <c:pt idx="778">
                  <c:v>597.17500000000007</c:v>
                </c:pt>
                <c:pt idx="779">
                  <c:v>598.17499999999995</c:v>
                </c:pt>
                <c:pt idx="780">
                  <c:v>599.17499999999995</c:v>
                </c:pt>
                <c:pt idx="781">
                  <c:v>600.17500000000007</c:v>
                </c:pt>
                <c:pt idx="782">
                  <c:v>601.17499999999995</c:v>
                </c:pt>
                <c:pt idx="783">
                  <c:v>602.17399999999998</c:v>
                </c:pt>
                <c:pt idx="784">
                  <c:v>603.17399999999998</c:v>
                </c:pt>
                <c:pt idx="785">
                  <c:v>604.17399999999998</c:v>
                </c:pt>
                <c:pt idx="786">
                  <c:v>605.17399999999998</c:v>
                </c:pt>
                <c:pt idx="787">
                  <c:v>606.17400000000009</c:v>
                </c:pt>
                <c:pt idx="788">
                  <c:v>607.17399999999998</c:v>
                </c:pt>
                <c:pt idx="789">
                  <c:v>608.17399999999998</c:v>
                </c:pt>
                <c:pt idx="790">
                  <c:v>609.17400000000009</c:v>
                </c:pt>
                <c:pt idx="791">
                  <c:v>610.17399999999998</c:v>
                </c:pt>
                <c:pt idx="792">
                  <c:v>611.17399999999998</c:v>
                </c:pt>
                <c:pt idx="793">
                  <c:v>612.17399999999998</c:v>
                </c:pt>
                <c:pt idx="794">
                  <c:v>613.17400000000009</c:v>
                </c:pt>
                <c:pt idx="795">
                  <c:v>614.17399999999998</c:v>
                </c:pt>
                <c:pt idx="796">
                  <c:v>615.17399999999998</c:v>
                </c:pt>
                <c:pt idx="797">
                  <c:v>616.17400000000009</c:v>
                </c:pt>
                <c:pt idx="798">
                  <c:v>617.17399999999998</c:v>
                </c:pt>
                <c:pt idx="799">
                  <c:v>618.17399999999998</c:v>
                </c:pt>
                <c:pt idx="800">
                  <c:v>619.17399999999998</c:v>
                </c:pt>
                <c:pt idx="801">
                  <c:v>620.17399999999998</c:v>
                </c:pt>
                <c:pt idx="802">
                  <c:v>621.17399999999998</c:v>
                </c:pt>
                <c:pt idx="803">
                  <c:v>622.17399999999998</c:v>
                </c:pt>
                <c:pt idx="804">
                  <c:v>623.17400000000009</c:v>
                </c:pt>
                <c:pt idx="805">
                  <c:v>624.17399999999998</c:v>
                </c:pt>
                <c:pt idx="806">
                  <c:v>625.17399999999998</c:v>
                </c:pt>
                <c:pt idx="807">
                  <c:v>626.17399999999998</c:v>
                </c:pt>
                <c:pt idx="808">
                  <c:v>627.17399999999998</c:v>
                </c:pt>
                <c:pt idx="809">
                  <c:v>628.17399999999998</c:v>
                </c:pt>
                <c:pt idx="810">
                  <c:v>629.17399999999998</c:v>
                </c:pt>
                <c:pt idx="811">
                  <c:v>630.17400000000009</c:v>
                </c:pt>
                <c:pt idx="812">
                  <c:v>631.17399999999998</c:v>
                </c:pt>
                <c:pt idx="813">
                  <c:v>632.17399999999998</c:v>
                </c:pt>
                <c:pt idx="814">
                  <c:v>633.17399999999998</c:v>
                </c:pt>
                <c:pt idx="815">
                  <c:v>634.17399999999998</c:v>
                </c:pt>
                <c:pt idx="816">
                  <c:v>635.17399999999998</c:v>
                </c:pt>
                <c:pt idx="817">
                  <c:v>636.17399999999998</c:v>
                </c:pt>
                <c:pt idx="818">
                  <c:v>637.17400000000009</c:v>
                </c:pt>
                <c:pt idx="819">
                  <c:v>638.17399999999998</c:v>
                </c:pt>
                <c:pt idx="820">
                  <c:v>639.17399999999998</c:v>
                </c:pt>
                <c:pt idx="821">
                  <c:v>640.17400000000009</c:v>
                </c:pt>
                <c:pt idx="822">
                  <c:v>641.17399999999998</c:v>
                </c:pt>
                <c:pt idx="823">
                  <c:v>642.17399999999998</c:v>
                </c:pt>
                <c:pt idx="824">
                  <c:v>643.17399999999998</c:v>
                </c:pt>
                <c:pt idx="825">
                  <c:v>644.17399999999998</c:v>
                </c:pt>
                <c:pt idx="826">
                  <c:v>645.17399999999998</c:v>
                </c:pt>
                <c:pt idx="827">
                  <c:v>646.17399999999998</c:v>
                </c:pt>
                <c:pt idx="828">
                  <c:v>647.17400000000009</c:v>
                </c:pt>
                <c:pt idx="829">
                  <c:v>648.17399999999998</c:v>
                </c:pt>
                <c:pt idx="830">
                  <c:v>649.17399999999998</c:v>
                </c:pt>
                <c:pt idx="831">
                  <c:v>650.17399999999998</c:v>
                </c:pt>
                <c:pt idx="832">
                  <c:v>651.17399999999998</c:v>
                </c:pt>
                <c:pt idx="833">
                  <c:v>652.17399999999998</c:v>
                </c:pt>
                <c:pt idx="834">
                  <c:v>653.17399999999998</c:v>
                </c:pt>
                <c:pt idx="835">
                  <c:v>654.17400000000009</c:v>
                </c:pt>
                <c:pt idx="836">
                  <c:v>655.17399999999998</c:v>
                </c:pt>
                <c:pt idx="837">
                  <c:v>656.17399999999998</c:v>
                </c:pt>
                <c:pt idx="838">
                  <c:v>657.17399999999998</c:v>
                </c:pt>
                <c:pt idx="839">
                  <c:v>658.17399999999998</c:v>
                </c:pt>
                <c:pt idx="840">
                  <c:v>659.17399999999998</c:v>
                </c:pt>
                <c:pt idx="841">
                  <c:v>660.17399999999998</c:v>
                </c:pt>
                <c:pt idx="842">
                  <c:v>661.17400000000009</c:v>
                </c:pt>
                <c:pt idx="843">
                  <c:v>662.17399999999998</c:v>
                </c:pt>
                <c:pt idx="844">
                  <c:v>663.17399999999998</c:v>
                </c:pt>
                <c:pt idx="845">
                  <c:v>664.17399999999998</c:v>
                </c:pt>
                <c:pt idx="846">
                  <c:v>665.17399999999998</c:v>
                </c:pt>
                <c:pt idx="847">
                  <c:v>666.17399999999998</c:v>
                </c:pt>
                <c:pt idx="848">
                  <c:v>667.17399999999998</c:v>
                </c:pt>
                <c:pt idx="849">
                  <c:v>668.17400000000009</c:v>
                </c:pt>
                <c:pt idx="850">
                  <c:v>669.17399999999998</c:v>
                </c:pt>
                <c:pt idx="851">
                  <c:v>670.17399999999998</c:v>
                </c:pt>
                <c:pt idx="852">
                  <c:v>671.17400000000009</c:v>
                </c:pt>
                <c:pt idx="853">
                  <c:v>672.17399999999998</c:v>
                </c:pt>
                <c:pt idx="854">
                  <c:v>673.17399999999998</c:v>
                </c:pt>
                <c:pt idx="855">
                  <c:v>674.17399999999998</c:v>
                </c:pt>
                <c:pt idx="856">
                  <c:v>675.17399999999998</c:v>
                </c:pt>
                <c:pt idx="857">
                  <c:v>676.17399999999998</c:v>
                </c:pt>
                <c:pt idx="858">
                  <c:v>677.17399999999998</c:v>
                </c:pt>
                <c:pt idx="859">
                  <c:v>678.17400000000009</c:v>
                </c:pt>
                <c:pt idx="860">
                  <c:v>679.17399999999998</c:v>
                </c:pt>
                <c:pt idx="861">
                  <c:v>680.17399999999998</c:v>
                </c:pt>
                <c:pt idx="862">
                  <c:v>681.17399999999998</c:v>
                </c:pt>
                <c:pt idx="863">
                  <c:v>682.17399999999998</c:v>
                </c:pt>
                <c:pt idx="864">
                  <c:v>683.17399999999998</c:v>
                </c:pt>
                <c:pt idx="865">
                  <c:v>684.17399999999998</c:v>
                </c:pt>
                <c:pt idx="866">
                  <c:v>685.17400000000009</c:v>
                </c:pt>
                <c:pt idx="867">
                  <c:v>686.17399999999998</c:v>
                </c:pt>
                <c:pt idx="868">
                  <c:v>687.17399999999998</c:v>
                </c:pt>
                <c:pt idx="869">
                  <c:v>688.17399999999998</c:v>
                </c:pt>
                <c:pt idx="870">
                  <c:v>689.17399999999998</c:v>
                </c:pt>
                <c:pt idx="871">
                  <c:v>690.17399999999998</c:v>
                </c:pt>
                <c:pt idx="872">
                  <c:v>691.17399999999998</c:v>
                </c:pt>
                <c:pt idx="873">
                  <c:v>692.17400000000009</c:v>
                </c:pt>
                <c:pt idx="874">
                  <c:v>693.17399999999998</c:v>
                </c:pt>
                <c:pt idx="875">
                  <c:v>694.17399999999998</c:v>
                </c:pt>
                <c:pt idx="876">
                  <c:v>695.17399999999998</c:v>
                </c:pt>
                <c:pt idx="877">
                  <c:v>696.17399999999998</c:v>
                </c:pt>
                <c:pt idx="878">
                  <c:v>697.173</c:v>
                </c:pt>
                <c:pt idx="879">
                  <c:v>698.173</c:v>
                </c:pt>
                <c:pt idx="880">
                  <c:v>699.173</c:v>
                </c:pt>
                <c:pt idx="881">
                  <c:v>700.173</c:v>
                </c:pt>
                <c:pt idx="882">
                  <c:v>701.173</c:v>
                </c:pt>
                <c:pt idx="883">
                  <c:v>702.173</c:v>
                </c:pt>
                <c:pt idx="884">
                  <c:v>703.173</c:v>
                </c:pt>
                <c:pt idx="885">
                  <c:v>704.173</c:v>
                </c:pt>
                <c:pt idx="886">
                  <c:v>705.173</c:v>
                </c:pt>
                <c:pt idx="887">
                  <c:v>706.173</c:v>
                </c:pt>
                <c:pt idx="888">
                  <c:v>707.173</c:v>
                </c:pt>
                <c:pt idx="889">
                  <c:v>708.173</c:v>
                </c:pt>
                <c:pt idx="890">
                  <c:v>709.173</c:v>
                </c:pt>
                <c:pt idx="891">
                  <c:v>710.173</c:v>
                </c:pt>
                <c:pt idx="892">
                  <c:v>711.173</c:v>
                </c:pt>
                <c:pt idx="893">
                  <c:v>712.173</c:v>
                </c:pt>
                <c:pt idx="894">
                  <c:v>713.173</c:v>
                </c:pt>
                <c:pt idx="895">
                  <c:v>714.173</c:v>
                </c:pt>
                <c:pt idx="896">
                  <c:v>715.173</c:v>
                </c:pt>
                <c:pt idx="897">
                  <c:v>716.173</c:v>
                </c:pt>
                <c:pt idx="898">
                  <c:v>717.173</c:v>
                </c:pt>
                <c:pt idx="899">
                  <c:v>718.173</c:v>
                </c:pt>
                <c:pt idx="900">
                  <c:v>719.173</c:v>
                </c:pt>
                <c:pt idx="901">
                  <c:v>720.173</c:v>
                </c:pt>
                <c:pt idx="902">
                  <c:v>721.173</c:v>
                </c:pt>
                <c:pt idx="903">
                  <c:v>722.173</c:v>
                </c:pt>
                <c:pt idx="904">
                  <c:v>723.173</c:v>
                </c:pt>
                <c:pt idx="905">
                  <c:v>724.173</c:v>
                </c:pt>
                <c:pt idx="906">
                  <c:v>725.173</c:v>
                </c:pt>
                <c:pt idx="907">
                  <c:v>726.173</c:v>
                </c:pt>
                <c:pt idx="908">
                  <c:v>727.173</c:v>
                </c:pt>
                <c:pt idx="909">
                  <c:v>728.173</c:v>
                </c:pt>
                <c:pt idx="910">
                  <c:v>729.173</c:v>
                </c:pt>
                <c:pt idx="911">
                  <c:v>730.173</c:v>
                </c:pt>
                <c:pt idx="912">
                  <c:v>731.173</c:v>
                </c:pt>
                <c:pt idx="913">
                  <c:v>732.173</c:v>
                </c:pt>
                <c:pt idx="914">
                  <c:v>733.173</c:v>
                </c:pt>
                <c:pt idx="915">
                  <c:v>734.173</c:v>
                </c:pt>
                <c:pt idx="916">
                  <c:v>735.173</c:v>
                </c:pt>
                <c:pt idx="917">
                  <c:v>736.173</c:v>
                </c:pt>
                <c:pt idx="918">
                  <c:v>737.173</c:v>
                </c:pt>
                <c:pt idx="919">
                  <c:v>738.173</c:v>
                </c:pt>
                <c:pt idx="920">
                  <c:v>739.173</c:v>
                </c:pt>
                <c:pt idx="921">
                  <c:v>740.173</c:v>
                </c:pt>
                <c:pt idx="922">
                  <c:v>741.173</c:v>
                </c:pt>
                <c:pt idx="923">
                  <c:v>742.173</c:v>
                </c:pt>
                <c:pt idx="924">
                  <c:v>743.173</c:v>
                </c:pt>
                <c:pt idx="925">
                  <c:v>744.173</c:v>
                </c:pt>
                <c:pt idx="926">
                  <c:v>745.173</c:v>
                </c:pt>
                <c:pt idx="927">
                  <c:v>746.173</c:v>
                </c:pt>
                <c:pt idx="928">
                  <c:v>747.173</c:v>
                </c:pt>
                <c:pt idx="929">
                  <c:v>748.173</c:v>
                </c:pt>
                <c:pt idx="930">
                  <c:v>749.173</c:v>
                </c:pt>
                <c:pt idx="931">
                  <c:v>750.173</c:v>
                </c:pt>
                <c:pt idx="932">
                  <c:v>751.173</c:v>
                </c:pt>
                <c:pt idx="933">
                  <c:v>752.173</c:v>
                </c:pt>
                <c:pt idx="934">
                  <c:v>753.173</c:v>
                </c:pt>
                <c:pt idx="935">
                  <c:v>754.173</c:v>
                </c:pt>
                <c:pt idx="936">
                  <c:v>755.173</c:v>
                </c:pt>
                <c:pt idx="937">
                  <c:v>756.173</c:v>
                </c:pt>
                <c:pt idx="938">
                  <c:v>757.173</c:v>
                </c:pt>
                <c:pt idx="939">
                  <c:v>758.173</c:v>
                </c:pt>
                <c:pt idx="940">
                  <c:v>759.173</c:v>
                </c:pt>
                <c:pt idx="941">
                  <c:v>760.173</c:v>
                </c:pt>
                <c:pt idx="942">
                  <c:v>761.173</c:v>
                </c:pt>
                <c:pt idx="943">
                  <c:v>762.173</c:v>
                </c:pt>
                <c:pt idx="944">
                  <c:v>763.173</c:v>
                </c:pt>
                <c:pt idx="945">
                  <c:v>764.173</c:v>
                </c:pt>
                <c:pt idx="946">
                  <c:v>765.173</c:v>
                </c:pt>
                <c:pt idx="947">
                  <c:v>766.173</c:v>
                </c:pt>
                <c:pt idx="948">
                  <c:v>767.173</c:v>
                </c:pt>
                <c:pt idx="949">
                  <c:v>768.173</c:v>
                </c:pt>
                <c:pt idx="950">
                  <c:v>769.173</c:v>
                </c:pt>
                <c:pt idx="951">
                  <c:v>770.173</c:v>
                </c:pt>
                <c:pt idx="952">
                  <c:v>771.173</c:v>
                </c:pt>
                <c:pt idx="953">
                  <c:v>772.173</c:v>
                </c:pt>
                <c:pt idx="954">
                  <c:v>773.173</c:v>
                </c:pt>
                <c:pt idx="955">
                  <c:v>774.173</c:v>
                </c:pt>
                <c:pt idx="956">
                  <c:v>775.173</c:v>
                </c:pt>
                <c:pt idx="957">
                  <c:v>776.173</c:v>
                </c:pt>
                <c:pt idx="958">
                  <c:v>777.173</c:v>
                </c:pt>
                <c:pt idx="959">
                  <c:v>778.173</c:v>
                </c:pt>
                <c:pt idx="960">
                  <c:v>779.173</c:v>
                </c:pt>
                <c:pt idx="961">
                  <c:v>780.173</c:v>
                </c:pt>
                <c:pt idx="962">
                  <c:v>781.173</c:v>
                </c:pt>
                <c:pt idx="963">
                  <c:v>782.173</c:v>
                </c:pt>
                <c:pt idx="964">
                  <c:v>783.173</c:v>
                </c:pt>
                <c:pt idx="965">
                  <c:v>784.173</c:v>
                </c:pt>
                <c:pt idx="966">
                  <c:v>785.173</c:v>
                </c:pt>
                <c:pt idx="967">
                  <c:v>786.173</c:v>
                </c:pt>
                <c:pt idx="968">
                  <c:v>787.173</c:v>
                </c:pt>
                <c:pt idx="969">
                  <c:v>788.173</c:v>
                </c:pt>
                <c:pt idx="970">
                  <c:v>789.173</c:v>
                </c:pt>
                <c:pt idx="971">
                  <c:v>790.173</c:v>
                </c:pt>
                <c:pt idx="972">
                  <c:v>791.173</c:v>
                </c:pt>
                <c:pt idx="973">
                  <c:v>792.17200000000003</c:v>
                </c:pt>
                <c:pt idx="974">
                  <c:v>793.17199999999991</c:v>
                </c:pt>
                <c:pt idx="975">
                  <c:v>794.17200000000003</c:v>
                </c:pt>
                <c:pt idx="976">
                  <c:v>795.17200000000003</c:v>
                </c:pt>
                <c:pt idx="977">
                  <c:v>796.17199999999991</c:v>
                </c:pt>
                <c:pt idx="978">
                  <c:v>797.17200000000003</c:v>
                </c:pt>
                <c:pt idx="979">
                  <c:v>798.17200000000003</c:v>
                </c:pt>
                <c:pt idx="980">
                  <c:v>799.17200000000003</c:v>
                </c:pt>
                <c:pt idx="981">
                  <c:v>800.17200000000003</c:v>
                </c:pt>
                <c:pt idx="982">
                  <c:v>801.17200000000003</c:v>
                </c:pt>
                <c:pt idx="983">
                  <c:v>802.17200000000003</c:v>
                </c:pt>
                <c:pt idx="984">
                  <c:v>803.17199999999991</c:v>
                </c:pt>
                <c:pt idx="985">
                  <c:v>804.17200000000003</c:v>
                </c:pt>
                <c:pt idx="986">
                  <c:v>805.17200000000003</c:v>
                </c:pt>
                <c:pt idx="987">
                  <c:v>806.17200000000003</c:v>
                </c:pt>
                <c:pt idx="988">
                  <c:v>807.17200000000003</c:v>
                </c:pt>
                <c:pt idx="989">
                  <c:v>808.17200000000003</c:v>
                </c:pt>
                <c:pt idx="990">
                  <c:v>809.17200000000003</c:v>
                </c:pt>
                <c:pt idx="991">
                  <c:v>810.17199999999991</c:v>
                </c:pt>
                <c:pt idx="992">
                  <c:v>811.17200000000003</c:v>
                </c:pt>
                <c:pt idx="993">
                  <c:v>812.17200000000003</c:v>
                </c:pt>
                <c:pt idx="994">
                  <c:v>813.17200000000003</c:v>
                </c:pt>
                <c:pt idx="995">
                  <c:v>814.17200000000003</c:v>
                </c:pt>
                <c:pt idx="996">
                  <c:v>815.17200000000003</c:v>
                </c:pt>
                <c:pt idx="997">
                  <c:v>816.17200000000003</c:v>
                </c:pt>
                <c:pt idx="998">
                  <c:v>817.17199999999991</c:v>
                </c:pt>
              </c:numCache>
            </c:numRef>
          </c:xVal>
          <c:yVal>
            <c:numRef>
              <c:f>'Voltage Wfms Data'!$M$5:$M$1003</c:f>
              <c:numCache>
                <c:formatCode>General</c:formatCode>
                <c:ptCount val="999"/>
                <c:pt idx="0">
                  <c:v>-0.24559839999999999</c:v>
                </c:pt>
                <c:pt idx="1">
                  <c:v>0.1023527</c:v>
                </c:pt>
                <c:pt idx="2">
                  <c:v>0.1810068</c:v>
                </c:pt>
                <c:pt idx="3">
                  <c:v>-0.57551660000000004</c:v>
                </c:pt>
                <c:pt idx="4">
                  <c:v>-1.1223909999999999</c:v>
                </c:pt>
                <c:pt idx="5">
                  <c:v>-0.87344429999999995</c:v>
                </c:pt>
                <c:pt idx="6">
                  <c:v>-0.15881870000000001</c:v>
                </c:pt>
                <c:pt idx="7">
                  <c:v>0.7204836</c:v>
                </c:pt>
                <c:pt idx="8">
                  <c:v>0.52113900000000002</c:v>
                </c:pt>
                <c:pt idx="9">
                  <c:v>-0.14298920000000001</c:v>
                </c:pt>
                <c:pt idx="10">
                  <c:v>9.9440210000000001E-2</c:v>
                </c:pt>
                <c:pt idx="11">
                  <c:v>7.0525009999999999E-2</c:v>
                </c:pt>
                <c:pt idx="12">
                  <c:v>6.073812E-2</c:v>
                </c:pt>
                <c:pt idx="13">
                  <c:v>1.075089</c:v>
                </c:pt>
                <c:pt idx="14">
                  <c:v>1.274408</c:v>
                </c:pt>
                <c:pt idx="15">
                  <c:v>2.9456159999999999E-2</c:v>
                </c:pt>
                <c:pt idx="16">
                  <c:v>-0.4719933</c:v>
                </c:pt>
                <c:pt idx="17">
                  <c:v>0.36699850000000001</c:v>
                </c:pt>
                <c:pt idx="18">
                  <c:v>0.8761023</c:v>
                </c:pt>
                <c:pt idx="19">
                  <c:v>0.3142858</c:v>
                </c:pt>
                <c:pt idx="20">
                  <c:v>-0.33199919999999999</c:v>
                </c:pt>
                <c:pt idx="21">
                  <c:v>-0.25755889999999998</c:v>
                </c:pt>
                <c:pt idx="22">
                  <c:v>-0.36110979999999998</c:v>
                </c:pt>
                <c:pt idx="23">
                  <c:v>-0.93529280000000004</c:v>
                </c:pt>
                <c:pt idx="24">
                  <c:v>-0.72897619999999996</c:v>
                </c:pt>
                <c:pt idx="25">
                  <c:v>-1.1929540000000001E-2</c:v>
                </c:pt>
                <c:pt idx="26">
                  <c:v>-0.24548410000000001</c:v>
                </c:pt>
                <c:pt idx="27">
                  <c:v>-2.1238109999999999</c:v>
                </c:pt>
                <c:pt idx="28">
                  <c:v>-3.5140600000000002</c:v>
                </c:pt>
                <c:pt idx="29">
                  <c:v>-1.638274</c:v>
                </c:pt>
                <c:pt idx="30">
                  <c:v>0.95345599999999997</c:v>
                </c:pt>
                <c:pt idx="31">
                  <c:v>0.84805680000000006</c:v>
                </c:pt>
                <c:pt idx="32">
                  <c:v>-0.95074449999999999</c:v>
                </c:pt>
                <c:pt idx="33">
                  <c:v>-2.0252789999999998</c:v>
                </c:pt>
                <c:pt idx="34">
                  <c:v>-1.4012560000000001</c:v>
                </c:pt>
                <c:pt idx="35">
                  <c:v>-0.49042269999999999</c:v>
                </c:pt>
                <c:pt idx="36">
                  <c:v>-0.43246849999999998</c:v>
                </c:pt>
                <c:pt idx="37">
                  <c:v>-0.47922360000000003</c:v>
                </c:pt>
                <c:pt idx="38">
                  <c:v>-0.33866370000000001</c:v>
                </c:pt>
                <c:pt idx="39">
                  <c:v>-0.26020359999999998</c:v>
                </c:pt>
                <c:pt idx="40">
                  <c:v>0.18720000000000001</c:v>
                </c:pt>
                <c:pt idx="41">
                  <c:v>0.6735042</c:v>
                </c:pt>
                <c:pt idx="42">
                  <c:v>-1.275746E-2</c:v>
                </c:pt>
                <c:pt idx="43">
                  <c:v>-1.2361800000000001</c:v>
                </c:pt>
                <c:pt idx="44">
                  <c:v>-1.1383080000000001</c:v>
                </c:pt>
                <c:pt idx="45">
                  <c:v>6.4662960000000005E-2</c:v>
                </c:pt>
                <c:pt idx="46">
                  <c:v>0.76479739999999996</c:v>
                </c:pt>
                <c:pt idx="47">
                  <c:v>0.56714339999999996</c:v>
                </c:pt>
                <c:pt idx="48">
                  <c:v>9.4532210000000005E-2</c:v>
                </c:pt>
                <c:pt idx="49">
                  <c:v>-0.1969195</c:v>
                </c:pt>
                <c:pt idx="50">
                  <c:v>-0.34716089999999999</c:v>
                </c:pt>
                <c:pt idx="51">
                  <c:v>-0.42091840000000003</c:v>
                </c:pt>
                <c:pt idx="52">
                  <c:v>-0.47094750000000002</c:v>
                </c:pt>
                <c:pt idx="53">
                  <c:v>-0.19788459999999999</c:v>
                </c:pt>
                <c:pt idx="54">
                  <c:v>0.85361779999999998</c:v>
                </c:pt>
                <c:pt idx="55">
                  <c:v>1.329958</c:v>
                </c:pt>
                <c:pt idx="56">
                  <c:v>-7.1481199999999995E-2</c:v>
                </c:pt>
                <c:pt idx="57">
                  <c:v>-1.1477569999999999</c:v>
                </c:pt>
                <c:pt idx="58">
                  <c:v>-4.0068590000000001E-2</c:v>
                </c:pt>
                <c:pt idx="59">
                  <c:v>1.0970850000000001</c:v>
                </c:pt>
                <c:pt idx="60">
                  <c:v>1.0700769999999999</c:v>
                </c:pt>
                <c:pt idx="61">
                  <c:v>1.375203</c:v>
                </c:pt>
                <c:pt idx="62">
                  <c:v>2.1954419999999999</c:v>
                </c:pt>
                <c:pt idx="63">
                  <c:v>1.8460240000000001</c:v>
                </c:pt>
                <c:pt idx="64">
                  <c:v>-0.1009031</c:v>
                </c:pt>
                <c:pt idx="65">
                  <c:v>-0.77455499999999999</c:v>
                </c:pt>
                <c:pt idx="66">
                  <c:v>0.88513399999999998</c:v>
                </c:pt>
                <c:pt idx="67">
                  <c:v>1.537919</c:v>
                </c:pt>
                <c:pt idx="68">
                  <c:v>0.24453820000000001</c:v>
                </c:pt>
                <c:pt idx="69">
                  <c:v>-0.42135149999999999</c:v>
                </c:pt>
                <c:pt idx="70">
                  <c:v>0.17857500000000001</c:v>
                </c:pt>
                <c:pt idx="71">
                  <c:v>0.64632500000000004</c:v>
                </c:pt>
                <c:pt idx="72">
                  <c:v>0.122336</c:v>
                </c:pt>
                <c:pt idx="73">
                  <c:v>-0.94396449999999998</c:v>
                </c:pt>
                <c:pt idx="74">
                  <c:v>-1.3670199999999999</c:v>
                </c:pt>
                <c:pt idx="75">
                  <c:v>-1.2327109999999999</c:v>
                </c:pt>
                <c:pt idx="76">
                  <c:v>-0.63768420000000003</c:v>
                </c:pt>
                <c:pt idx="77">
                  <c:v>0.87802820000000004</c:v>
                </c:pt>
                <c:pt idx="78">
                  <c:v>1.6322099999999999</c:v>
                </c:pt>
                <c:pt idx="79">
                  <c:v>0.81244119999999997</c:v>
                </c:pt>
                <c:pt idx="80">
                  <c:v>0.20622180000000001</c:v>
                </c:pt>
                <c:pt idx="81">
                  <c:v>0.42237010000000003</c:v>
                </c:pt>
                <c:pt idx="82">
                  <c:v>0.20075209999999999</c:v>
                </c:pt>
                <c:pt idx="83">
                  <c:v>-0.93873260000000003</c:v>
                </c:pt>
                <c:pt idx="84">
                  <c:v>-1.1262019999999999</c:v>
                </c:pt>
                <c:pt idx="85">
                  <c:v>0.34150209999999998</c:v>
                </c:pt>
                <c:pt idx="86">
                  <c:v>1.3236030000000001</c:v>
                </c:pt>
                <c:pt idx="87">
                  <c:v>0.9630609</c:v>
                </c:pt>
                <c:pt idx="88">
                  <c:v>0.61791560000000001</c:v>
                </c:pt>
                <c:pt idx="89">
                  <c:v>1.0910660000000001</c:v>
                </c:pt>
                <c:pt idx="90">
                  <c:v>1.3263469999999999</c:v>
                </c:pt>
                <c:pt idx="91">
                  <c:v>1.7652950000000001E-2</c:v>
                </c:pt>
                <c:pt idx="92">
                  <c:v>-1.7882089999999999</c:v>
                </c:pt>
                <c:pt idx="93">
                  <c:v>-1.8287</c:v>
                </c:pt>
                <c:pt idx="94">
                  <c:v>-0.66357710000000003</c:v>
                </c:pt>
                <c:pt idx="95">
                  <c:v>-0.18389559999999999</c:v>
                </c:pt>
                <c:pt idx="96">
                  <c:v>-0.180617</c:v>
                </c:pt>
                <c:pt idx="97">
                  <c:v>-0.50734100000000004</c:v>
                </c:pt>
                <c:pt idx="98">
                  <c:v>-0.74482300000000001</c:v>
                </c:pt>
                <c:pt idx="99">
                  <c:v>0.25112679999999998</c:v>
                </c:pt>
                <c:pt idx="100">
                  <c:v>1.1124320000000001</c:v>
                </c:pt>
                <c:pt idx="101">
                  <c:v>0.44729740000000001</c:v>
                </c:pt>
                <c:pt idx="102">
                  <c:v>-0.45594109999999999</c:v>
                </c:pt>
                <c:pt idx="103">
                  <c:v>-0.38348599999999999</c:v>
                </c:pt>
                <c:pt idx="104">
                  <c:v>-1.07393E-2</c:v>
                </c:pt>
                <c:pt idx="105">
                  <c:v>0.13271169999999999</c:v>
                </c:pt>
                <c:pt idx="106">
                  <c:v>1.244216</c:v>
                </c:pt>
                <c:pt idx="107">
                  <c:v>2.3088350000000002</c:v>
                </c:pt>
                <c:pt idx="108">
                  <c:v>1.107783</c:v>
                </c:pt>
                <c:pt idx="109">
                  <c:v>-0.1169303</c:v>
                </c:pt>
                <c:pt idx="110">
                  <c:v>0.15630669999999999</c:v>
                </c:pt>
                <c:pt idx="111">
                  <c:v>-1.2852000000000001E-2</c:v>
                </c:pt>
                <c:pt idx="112">
                  <c:v>0.1217082</c:v>
                </c:pt>
                <c:pt idx="113">
                  <c:v>1.4675039999999999</c:v>
                </c:pt>
                <c:pt idx="114">
                  <c:v>1.592633</c:v>
                </c:pt>
                <c:pt idx="115">
                  <c:v>-0.24063300000000001</c:v>
                </c:pt>
                <c:pt idx="116">
                  <c:v>-1.636468</c:v>
                </c:pt>
                <c:pt idx="117">
                  <c:v>-1.481635</c:v>
                </c:pt>
                <c:pt idx="118">
                  <c:v>-1.4261569999999999</c:v>
                </c:pt>
                <c:pt idx="119">
                  <c:v>-1.9823550000000001</c:v>
                </c:pt>
                <c:pt idx="120">
                  <c:v>-1.084371</c:v>
                </c:pt>
                <c:pt idx="121">
                  <c:v>0.71771569999999996</c:v>
                </c:pt>
                <c:pt idx="122">
                  <c:v>0.94033920000000004</c:v>
                </c:pt>
                <c:pt idx="123">
                  <c:v>0.77988000000000002</c:v>
                </c:pt>
                <c:pt idx="124">
                  <c:v>1.207004</c:v>
                </c:pt>
                <c:pt idx="125">
                  <c:v>0.909412</c:v>
                </c:pt>
                <c:pt idx="126">
                  <c:v>0.54064080000000003</c:v>
                </c:pt>
                <c:pt idx="127">
                  <c:v>0.83837030000000001</c:v>
                </c:pt>
                <c:pt idx="128">
                  <c:v>0.9954807</c:v>
                </c:pt>
                <c:pt idx="129">
                  <c:v>0.65840520000000002</c:v>
                </c:pt>
                <c:pt idx="130">
                  <c:v>0.46778439999999999</c:v>
                </c:pt>
                <c:pt idx="131">
                  <c:v>0.55125840000000004</c:v>
                </c:pt>
                <c:pt idx="132">
                  <c:v>0.37361909999999998</c:v>
                </c:pt>
                <c:pt idx="133">
                  <c:v>0.22869149999999999</c:v>
                </c:pt>
                <c:pt idx="134">
                  <c:v>-0.32470640000000001</c:v>
                </c:pt>
                <c:pt idx="135">
                  <c:v>-1.719792</c:v>
                </c:pt>
                <c:pt idx="136">
                  <c:v>-2.2577970000000001</c:v>
                </c:pt>
                <c:pt idx="137">
                  <c:v>-0.69484679999999999</c:v>
                </c:pt>
                <c:pt idx="138">
                  <c:v>1.521881</c:v>
                </c:pt>
                <c:pt idx="139">
                  <c:v>1.9842470000000001</c:v>
                </c:pt>
                <c:pt idx="140">
                  <c:v>0.67851760000000005</c:v>
                </c:pt>
                <c:pt idx="141">
                  <c:v>-0.4512137</c:v>
                </c:pt>
                <c:pt idx="142">
                  <c:v>-0.23975270000000001</c:v>
                </c:pt>
                <c:pt idx="143">
                  <c:v>0.98029040000000001</c:v>
                </c:pt>
                <c:pt idx="144">
                  <c:v>1.1672880000000001</c:v>
                </c:pt>
                <c:pt idx="145">
                  <c:v>-0.43349159999999998</c:v>
                </c:pt>
                <c:pt idx="146">
                  <c:v>-1.360665</c:v>
                </c:pt>
                <c:pt idx="147">
                  <c:v>-0.94128999999999996</c:v>
                </c:pt>
                <c:pt idx="148">
                  <c:v>-0.99614829999999999</c:v>
                </c:pt>
                <c:pt idx="149">
                  <c:v>-1.5841890000000001</c:v>
                </c:pt>
                <c:pt idx="150">
                  <c:v>-1.180849</c:v>
                </c:pt>
                <c:pt idx="151">
                  <c:v>0.9990405</c:v>
                </c:pt>
                <c:pt idx="152">
                  <c:v>2.9803480000000002</c:v>
                </c:pt>
                <c:pt idx="153">
                  <c:v>2.43146</c:v>
                </c:pt>
                <c:pt idx="154">
                  <c:v>0.66009969999999996</c:v>
                </c:pt>
                <c:pt idx="155">
                  <c:v>-0.40772770000000003</c:v>
                </c:pt>
                <c:pt idx="156">
                  <c:v>-0.9667483</c:v>
                </c:pt>
                <c:pt idx="157">
                  <c:v>-1.4906349999999999</c:v>
                </c:pt>
                <c:pt idx="158">
                  <c:v>-1.6057969999999999</c:v>
                </c:pt>
                <c:pt idx="159">
                  <c:v>-0.98618340000000004</c:v>
                </c:pt>
                <c:pt idx="160">
                  <c:v>-0.50935399999999997</c:v>
                </c:pt>
                <c:pt idx="161">
                  <c:v>-0.68269840000000004</c:v>
                </c:pt>
                <c:pt idx="162">
                  <c:v>-0.57146929999999996</c:v>
                </c:pt>
                <c:pt idx="163">
                  <c:v>0.1432051</c:v>
                </c:pt>
                <c:pt idx="164">
                  <c:v>0.76394399999999996</c:v>
                </c:pt>
                <c:pt idx="165">
                  <c:v>0.99293659999999995</c:v>
                </c:pt>
                <c:pt idx="166">
                  <c:v>1.263779</c:v>
                </c:pt>
                <c:pt idx="167">
                  <c:v>1.211873</c:v>
                </c:pt>
                <c:pt idx="168">
                  <c:v>-0.13494729999999999</c:v>
                </c:pt>
                <c:pt idx="169">
                  <c:v>-1.3638539999999999</c:v>
                </c:pt>
                <c:pt idx="170">
                  <c:v>-1.043288</c:v>
                </c:pt>
                <c:pt idx="171">
                  <c:v>-0.51249579999999995</c:v>
                </c:pt>
                <c:pt idx="172">
                  <c:v>-0.92688780000000004</c:v>
                </c:pt>
                <c:pt idx="173">
                  <c:v>-1.315947</c:v>
                </c:pt>
                <c:pt idx="174">
                  <c:v>0.26913320000000002</c:v>
                </c:pt>
                <c:pt idx="175">
                  <c:v>3.6203400000000001</c:v>
                </c:pt>
                <c:pt idx="176">
                  <c:v>5.6559169999999996</c:v>
                </c:pt>
                <c:pt idx="177">
                  <c:v>5.4005549999999998</c:v>
                </c:pt>
                <c:pt idx="178">
                  <c:v>6.6809409999999998</c:v>
                </c:pt>
                <c:pt idx="179">
                  <c:v>11.10003</c:v>
                </c:pt>
                <c:pt idx="180">
                  <c:v>13.95622</c:v>
                </c:pt>
                <c:pt idx="181">
                  <c:v>12.58291</c:v>
                </c:pt>
                <c:pt idx="182">
                  <c:v>10.73667</c:v>
                </c:pt>
                <c:pt idx="183">
                  <c:v>10.94566</c:v>
                </c:pt>
                <c:pt idx="184">
                  <c:v>10.4696</c:v>
                </c:pt>
                <c:pt idx="185">
                  <c:v>6.6071119999999999</c:v>
                </c:pt>
                <c:pt idx="186">
                  <c:v>1.94116</c:v>
                </c:pt>
                <c:pt idx="187">
                  <c:v>0.50318419999999997</c:v>
                </c:pt>
                <c:pt idx="188">
                  <c:v>0.74788480000000002</c:v>
                </c:pt>
                <c:pt idx="189">
                  <c:v>0.3013361</c:v>
                </c:pt>
                <c:pt idx="190">
                  <c:v>8.9592229999999995E-2</c:v>
                </c:pt>
                <c:pt idx="191">
                  <c:v>0.85805609999999999</c:v>
                </c:pt>
                <c:pt idx="192">
                  <c:v>1.8507150000000001</c:v>
                </c:pt>
                <c:pt idx="193">
                  <c:v>1.052095</c:v>
                </c:pt>
                <c:pt idx="194">
                  <c:v>-0.93165310000000001</c:v>
                </c:pt>
                <c:pt idx="195">
                  <c:v>-1.657856</c:v>
                </c:pt>
                <c:pt idx="196">
                  <c:v>-1.4004399999999999</c:v>
                </c:pt>
                <c:pt idx="197">
                  <c:v>-0.84195370000000003</c:v>
                </c:pt>
                <c:pt idx="198">
                  <c:v>-0.3830518</c:v>
                </c:pt>
                <c:pt idx="199">
                  <c:v>-0.30624459999999998</c:v>
                </c:pt>
                <c:pt idx="200">
                  <c:v>-7.1889999999999996E-2</c:v>
                </c:pt>
                <c:pt idx="201">
                  <c:v>3.1184340000000001E-2</c:v>
                </c:pt>
                <c:pt idx="202">
                  <c:v>-7.4964619999999996E-2</c:v>
                </c:pt>
                <c:pt idx="203">
                  <c:v>0.41982409999999998</c:v>
                </c:pt>
                <c:pt idx="204">
                  <c:v>1.0591729999999999</c:v>
                </c:pt>
                <c:pt idx="205">
                  <c:v>0.7110438</c:v>
                </c:pt>
                <c:pt idx="206">
                  <c:v>0.54471879999999995</c:v>
                </c:pt>
                <c:pt idx="207">
                  <c:v>1.913788</c:v>
                </c:pt>
                <c:pt idx="208">
                  <c:v>2.8130389999999998</c:v>
                </c:pt>
                <c:pt idx="209">
                  <c:v>1.852222</c:v>
                </c:pt>
                <c:pt idx="210">
                  <c:v>1.054762</c:v>
                </c:pt>
                <c:pt idx="211">
                  <c:v>1.2657130000000001</c:v>
                </c:pt>
                <c:pt idx="212">
                  <c:v>0.95415220000000001</c:v>
                </c:pt>
                <c:pt idx="213">
                  <c:v>0.56409710000000002</c:v>
                </c:pt>
                <c:pt idx="214">
                  <c:v>1.6752629999999999</c:v>
                </c:pt>
                <c:pt idx="215">
                  <c:v>2.7283559999999998</c:v>
                </c:pt>
                <c:pt idx="216">
                  <c:v>1.9955320000000001</c:v>
                </c:pt>
                <c:pt idx="217">
                  <c:v>0.91832780000000003</c:v>
                </c:pt>
                <c:pt idx="218">
                  <c:v>1.1269370000000001</c:v>
                </c:pt>
                <c:pt idx="219">
                  <c:v>2.2350310000000002</c:v>
                </c:pt>
                <c:pt idx="220">
                  <c:v>2.5443449999999999</c:v>
                </c:pt>
                <c:pt idx="221">
                  <c:v>1.2821290000000001</c:v>
                </c:pt>
                <c:pt idx="222">
                  <c:v>-4.1501990000000002E-2</c:v>
                </c:pt>
                <c:pt idx="223">
                  <c:v>-0.2759645</c:v>
                </c:pt>
                <c:pt idx="224">
                  <c:v>-0.42372549999999998</c:v>
                </c:pt>
                <c:pt idx="225">
                  <c:v>-0.53772770000000003</c:v>
                </c:pt>
                <c:pt idx="226">
                  <c:v>-9.719332E-2</c:v>
                </c:pt>
                <c:pt idx="227">
                  <c:v>0.1800756</c:v>
                </c:pt>
                <c:pt idx="228">
                  <c:v>0.35559950000000001</c:v>
                </c:pt>
                <c:pt idx="229">
                  <c:v>0.53185749999999998</c:v>
                </c:pt>
                <c:pt idx="230">
                  <c:v>0.61325079999999998</c:v>
                </c:pt>
                <c:pt idx="231">
                  <c:v>0.73965959999999997</c:v>
                </c:pt>
                <c:pt idx="232">
                  <c:v>0.13427529999999999</c:v>
                </c:pt>
                <c:pt idx="233">
                  <c:v>-1.046586</c:v>
                </c:pt>
                <c:pt idx="234">
                  <c:v>-1.5090870000000001</c:v>
                </c:pt>
                <c:pt idx="235">
                  <c:v>-0.63556159999999995</c:v>
                </c:pt>
                <c:pt idx="236">
                  <c:v>1.131821</c:v>
                </c:pt>
                <c:pt idx="237">
                  <c:v>2.0135869999999998</c:v>
                </c:pt>
                <c:pt idx="238">
                  <c:v>1.9949079999999999</c:v>
                </c:pt>
                <c:pt idx="239">
                  <c:v>2.3044639999999998</c:v>
                </c:pt>
                <c:pt idx="240">
                  <c:v>2.0018929999999999</c:v>
                </c:pt>
                <c:pt idx="241">
                  <c:v>1.4503189999999999</c:v>
                </c:pt>
                <c:pt idx="242">
                  <c:v>1.528969</c:v>
                </c:pt>
                <c:pt idx="243">
                  <c:v>0.89052359999999997</c:v>
                </c:pt>
                <c:pt idx="244">
                  <c:v>5.2318910000000003E-2</c:v>
                </c:pt>
                <c:pt idx="245">
                  <c:v>0.48041400000000001</c:v>
                </c:pt>
                <c:pt idx="246">
                  <c:v>0.60321979999999997</c:v>
                </c:pt>
                <c:pt idx="247">
                  <c:v>-0.36238559999999997</c:v>
                </c:pt>
                <c:pt idx="248">
                  <c:v>-0.32131900000000002</c:v>
                </c:pt>
                <c:pt idx="249">
                  <c:v>0.99292760000000002</c:v>
                </c:pt>
                <c:pt idx="250">
                  <c:v>1.812306</c:v>
                </c:pt>
                <c:pt idx="251">
                  <c:v>1.586152</c:v>
                </c:pt>
                <c:pt idx="252">
                  <c:v>1.331175</c:v>
                </c:pt>
                <c:pt idx="253">
                  <c:v>1.584517</c:v>
                </c:pt>
                <c:pt idx="254">
                  <c:v>1.0037560000000001</c:v>
                </c:pt>
                <c:pt idx="255">
                  <c:v>-0.1656347</c:v>
                </c:pt>
                <c:pt idx="256">
                  <c:v>-0.15818599999999999</c:v>
                </c:pt>
                <c:pt idx="257">
                  <c:v>0.27838930000000001</c:v>
                </c:pt>
                <c:pt idx="258">
                  <c:v>0.65232199999999996</c:v>
                </c:pt>
                <c:pt idx="259">
                  <c:v>1.112293</c:v>
                </c:pt>
                <c:pt idx="260">
                  <c:v>0.68435710000000005</c:v>
                </c:pt>
                <c:pt idx="261">
                  <c:v>0.47680430000000001</c:v>
                </c:pt>
                <c:pt idx="262">
                  <c:v>1.2157370000000001</c:v>
                </c:pt>
                <c:pt idx="263">
                  <c:v>0.9503414</c:v>
                </c:pt>
                <c:pt idx="264">
                  <c:v>0.143431</c:v>
                </c:pt>
                <c:pt idx="265">
                  <c:v>0.48844660000000001</c:v>
                </c:pt>
                <c:pt idx="266">
                  <c:v>0.58818800000000004</c:v>
                </c:pt>
                <c:pt idx="267">
                  <c:v>7.3235310000000003E-3</c:v>
                </c:pt>
                <c:pt idx="268">
                  <c:v>0.4671188</c:v>
                </c:pt>
                <c:pt idx="269">
                  <c:v>1.3298350000000001</c:v>
                </c:pt>
                <c:pt idx="270">
                  <c:v>1.596314</c:v>
                </c:pt>
                <c:pt idx="271">
                  <c:v>1.8152950000000001</c:v>
                </c:pt>
                <c:pt idx="272">
                  <c:v>1.778016</c:v>
                </c:pt>
                <c:pt idx="273">
                  <c:v>1.8607400000000001</c:v>
                </c:pt>
                <c:pt idx="274">
                  <c:v>2.4060969999999999</c:v>
                </c:pt>
                <c:pt idx="275">
                  <c:v>1.9736370000000001</c:v>
                </c:pt>
                <c:pt idx="276">
                  <c:v>0.72107019999999999</c:v>
                </c:pt>
                <c:pt idx="277">
                  <c:v>0.21727679999999999</c:v>
                </c:pt>
                <c:pt idx="278">
                  <c:v>0.1967621</c:v>
                </c:pt>
                <c:pt idx="279">
                  <c:v>-2.9914420000000001E-2</c:v>
                </c:pt>
                <c:pt idx="280">
                  <c:v>-0.2939985</c:v>
                </c:pt>
                <c:pt idx="281">
                  <c:v>-0.2746651</c:v>
                </c:pt>
                <c:pt idx="282">
                  <c:v>0.54302289999999998</c:v>
                </c:pt>
                <c:pt idx="283">
                  <c:v>1.5511999999999999</c:v>
                </c:pt>
                <c:pt idx="284">
                  <c:v>1.403259</c:v>
                </c:pt>
                <c:pt idx="285">
                  <c:v>0.33424999999999999</c:v>
                </c:pt>
                <c:pt idx="286">
                  <c:v>-0.28879549999999998</c:v>
                </c:pt>
                <c:pt idx="287">
                  <c:v>0.23254079999999999</c:v>
                </c:pt>
                <c:pt idx="288">
                  <c:v>0.97844629999999999</c:v>
                </c:pt>
                <c:pt idx="289">
                  <c:v>1.3435980000000001</c:v>
                </c:pt>
                <c:pt idx="290">
                  <c:v>1.442939</c:v>
                </c:pt>
                <c:pt idx="291">
                  <c:v>0.84767590000000004</c:v>
                </c:pt>
                <c:pt idx="292">
                  <c:v>0.11272550000000001</c:v>
                </c:pt>
                <c:pt idx="293">
                  <c:v>0.29293970000000003</c:v>
                </c:pt>
                <c:pt idx="294">
                  <c:v>1.3489390000000001</c:v>
                </c:pt>
                <c:pt idx="295">
                  <c:v>1.9176679999999999</c:v>
                </c:pt>
                <c:pt idx="296">
                  <c:v>0.91537109999999999</c:v>
                </c:pt>
                <c:pt idx="297">
                  <c:v>-0.38121080000000002</c:v>
                </c:pt>
                <c:pt idx="298">
                  <c:v>-0.348078</c:v>
                </c:pt>
                <c:pt idx="299">
                  <c:v>0.71663679999999996</c:v>
                </c:pt>
                <c:pt idx="300">
                  <c:v>1.875759</c:v>
                </c:pt>
                <c:pt idx="301">
                  <c:v>2.560978</c:v>
                </c:pt>
                <c:pt idx="302">
                  <c:v>1.9458789999999999</c:v>
                </c:pt>
                <c:pt idx="303">
                  <c:v>0.62865789999999999</c:v>
                </c:pt>
                <c:pt idx="304">
                  <c:v>1.6301670000000001E-2</c:v>
                </c:pt>
                <c:pt idx="305">
                  <c:v>-0.29574270000000003</c:v>
                </c:pt>
                <c:pt idx="306">
                  <c:v>-0.20928479999999999</c:v>
                </c:pt>
                <c:pt idx="307">
                  <c:v>0.82170650000000001</c:v>
                </c:pt>
                <c:pt idx="308">
                  <c:v>1.722194</c:v>
                </c:pt>
                <c:pt idx="309">
                  <c:v>1.5340800000000001</c:v>
                </c:pt>
                <c:pt idx="310">
                  <c:v>1.048978</c:v>
                </c:pt>
                <c:pt idx="311">
                  <c:v>1.1075919999999999</c:v>
                </c:pt>
                <c:pt idx="312">
                  <c:v>1.210431</c:v>
                </c:pt>
                <c:pt idx="313">
                  <c:v>1.239244</c:v>
                </c:pt>
                <c:pt idx="314">
                  <c:v>1.187314</c:v>
                </c:pt>
                <c:pt idx="315">
                  <c:v>0.50929480000000005</c:v>
                </c:pt>
                <c:pt idx="316">
                  <c:v>-0.51410400000000001</c:v>
                </c:pt>
                <c:pt idx="317">
                  <c:v>-0.90441269999999996</c:v>
                </c:pt>
                <c:pt idx="318">
                  <c:v>-0.70987849999999997</c:v>
                </c:pt>
                <c:pt idx="319">
                  <c:v>-0.6944034</c:v>
                </c:pt>
                <c:pt idx="320">
                  <c:v>-0.73332010000000003</c:v>
                </c:pt>
                <c:pt idx="321">
                  <c:v>-0.87791019999999997</c:v>
                </c:pt>
                <c:pt idx="322">
                  <c:v>-1.287674</c:v>
                </c:pt>
                <c:pt idx="323">
                  <c:v>-0.9436407</c:v>
                </c:pt>
                <c:pt idx="324">
                  <c:v>0.36749150000000003</c:v>
                </c:pt>
                <c:pt idx="325">
                  <c:v>0.87865119999999997</c:v>
                </c:pt>
                <c:pt idx="326">
                  <c:v>0.25787840000000001</c:v>
                </c:pt>
                <c:pt idx="327">
                  <c:v>-0.2568511</c:v>
                </c:pt>
                <c:pt idx="328">
                  <c:v>-0.54033160000000002</c:v>
                </c:pt>
                <c:pt idx="329">
                  <c:v>8.517081E-2</c:v>
                </c:pt>
                <c:pt idx="330">
                  <c:v>1.3468899999999999</c:v>
                </c:pt>
                <c:pt idx="331">
                  <c:v>0.76278299999999999</c:v>
                </c:pt>
                <c:pt idx="332">
                  <c:v>-1.0164439999999999</c:v>
                </c:pt>
                <c:pt idx="333">
                  <c:v>-0.9228864</c:v>
                </c:pt>
                <c:pt idx="334">
                  <c:v>9.7572800000000001E-2</c:v>
                </c:pt>
                <c:pt idx="335">
                  <c:v>-0.39558290000000002</c:v>
                </c:pt>
                <c:pt idx="336">
                  <c:v>-0.64435540000000002</c:v>
                </c:pt>
                <c:pt idx="337">
                  <c:v>0.60350510000000002</c:v>
                </c:pt>
                <c:pt idx="338">
                  <c:v>0.91770399999999996</c:v>
                </c:pt>
                <c:pt idx="339">
                  <c:v>-0.3647243</c:v>
                </c:pt>
                <c:pt idx="340">
                  <c:v>-1.3605799999999999</c:v>
                </c:pt>
                <c:pt idx="341">
                  <c:v>-1.1153679999999999</c:v>
                </c:pt>
                <c:pt idx="342">
                  <c:v>-0.86986129999999995</c:v>
                </c:pt>
                <c:pt idx="343">
                  <c:v>-1.297844</c:v>
                </c:pt>
                <c:pt idx="344">
                  <c:v>-0.31085849999999998</c:v>
                </c:pt>
                <c:pt idx="345">
                  <c:v>1.728078</c:v>
                </c:pt>
                <c:pt idx="346">
                  <c:v>2.199465</c:v>
                </c:pt>
                <c:pt idx="347">
                  <c:v>1.7996110000000001</c:v>
                </c:pt>
                <c:pt idx="348">
                  <c:v>1.9302889999999999</c:v>
                </c:pt>
                <c:pt idx="349">
                  <c:v>2.4669599999999998</c:v>
                </c:pt>
                <c:pt idx="350">
                  <c:v>2.5923989999999999</c:v>
                </c:pt>
                <c:pt idx="351">
                  <c:v>1.644871</c:v>
                </c:pt>
                <c:pt idx="352">
                  <c:v>0.41986760000000001</c:v>
                </c:pt>
                <c:pt idx="353">
                  <c:v>-1.9335959999999999E-2</c:v>
                </c:pt>
                <c:pt idx="354">
                  <c:v>0.33662150000000002</c:v>
                </c:pt>
                <c:pt idx="355">
                  <c:v>0.38474989999999998</c:v>
                </c:pt>
                <c:pt idx="356">
                  <c:v>-0.15041180000000001</c:v>
                </c:pt>
                <c:pt idx="357">
                  <c:v>-0.15164830000000001</c:v>
                </c:pt>
                <c:pt idx="358">
                  <c:v>0.77460079999999998</c:v>
                </c:pt>
                <c:pt idx="359">
                  <c:v>1.8463020000000001</c:v>
                </c:pt>
                <c:pt idx="360">
                  <c:v>1.3357650000000001</c:v>
                </c:pt>
                <c:pt idx="361">
                  <c:v>-0.38323770000000001</c:v>
                </c:pt>
                <c:pt idx="362">
                  <c:v>-9.0058059999999995E-2</c:v>
                </c:pt>
                <c:pt idx="363">
                  <c:v>1.7643979999999999</c:v>
                </c:pt>
                <c:pt idx="364">
                  <c:v>2.0026649999999999</c:v>
                </c:pt>
                <c:pt idx="365">
                  <c:v>0.94515640000000001</c:v>
                </c:pt>
                <c:pt idx="366">
                  <c:v>0.94033429999999996</c:v>
                </c:pt>
                <c:pt idx="367">
                  <c:v>1.659737</c:v>
                </c:pt>
                <c:pt idx="368">
                  <c:v>0.56190839999999997</c:v>
                </c:pt>
                <c:pt idx="369">
                  <c:v>-0.9348687</c:v>
                </c:pt>
                <c:pt idx="370">
                  <c:v>0.23060459999999999</c:v>
                </c:pt>
                <c:pt idx="371">
                  <c:v>1.739873</c:v>
                </c:pt>
                <c:pt idx="372">
                  <c:v>0.89031179999999999</c:v>
                </c:pt>
                <c:pt idx="373">
                  <c:v>0.12072090000000001</c:v>
                </c:pt>
                <c:pt idx="374">
                  <c:v>1.345288</c:v>
                </c:pt>
                <c:pt idx="375">
                  <c:v>1.9759450000000001</c:v>
                </c:pt>
                <c:pt idx="376">
                  <c:v>0.77814000000000005</c:v>
                </c:pt>
                <c:pt idx="377">
                  <c:v>4.143346E-3</c:v>
                </c:pt>
                <c:pt idx="378">
                  <c:v>0.31100749999999999</c:v>
                </c:pt>
                <c:pt idx="379">
                  <c:v>0.2160398</c:v>
                </c:pt>
                <c:pt idx="380">
                  <c:v>-0.56603749999999997</c:v>
                </c:pt>
                <c:pt idx="381">
                  <c:v>-0.51313620000000004</c:v>
                </c:pt>
                <c:pt idx="382">
                  <c:v>0.65824479999999996</c:v>
                </c:pt>
                <c:pt idx="383">
                  <c:v>0.95681329999999998</c:v>
                </c:pt>
                <c:pt idx="384">
                  <c:v>0.56253399999999998</c:v>
                </c:pt>
                <c:pt idx="385">
                  <c:v>1.74149</c:v>
                </c:pt>
                <c:pt idx="386">
                  <c:v>3.1864849999999998</c:v>
                </c:pt>
                <c:pt idx="387">
                  <c:v>2.5294059999999998</c:v>
                </c:pt>
                <c:pt idx="388">
                  <c:v>1.4266319999999999</c:v>
                </c:pt>
                <c:pt idx="389">
                  <c:v>1.842244</c:v>
                </c:pt>
                <c:pt idx="390">
                  <c:v>2.7771119999999998</c:v>
                </c:pt>
                <c:pt idx="391">
                  <c:v>1.819251</c:v>
                </c:pt>
                <c:pt idx="392">
                  <c:v>-1.338139</c:v>
                </c:pt>
                <c:pt idx="393">
                  <c:v>-2.8478370000000002</c:v>
                </c:pt>
                <c:pt idx="394">
                  <c:v>-1.1339170000000001</c:v>
                </c:pt>
                <c:pt idx="395">
                  <c:v>-0.10888929999999999</c:v>
                </c:pt>
                <c:pt idx="396">
                  <c:v>-1.077661</c:v>
                </c:pt>
                <c:pt idx="397">
                  <c:v>-1.373872</c:v>
                </c:pt>
                <c:pt idx="398">
                  <c:v>-0.64986239999999995</c:v>
                </c:pt>
                <c:pt idx="399">
                  <c:v>-0.1128634</c:v>
                </c:pt>
                <c:pt idx="400">
                  <c:v>0.30040280000000003</c:v>
                </c:pt>
                <c:pt idx="401">
                  <c:v>1.0252349999999999</c:v>
                </c:pt>
                <c:pt idx="402">
                  <c:v>1.6055889999999999</c:v>
                </c:pt>
                <c:pt idx="403">
                  <c:v>0.93800380000000005</c:v>
                </c:pt>
                <c:pt idx="404">
                  <c:v>-4.722051E-2</c:v>
                </c:pt>
                <c:pt idx="405">
                  <c:v>0.3473832</c:v>
                </c:pt>
                <c:pt idx="406">
                  <c:v>0.34005970000000002</c:v>
                </c:pt>
                <c:pt idx="407">
                  <c:v>-1.6283369999999999</c:v>
                </c:pt>
                <c:pt idx="408">
                  <c:v>-2.4310019999999999</c:v>
                </c:pt>
                <c:pt idx="409">
                  <c:v>0.2196284</c:v>
                </c:pt>
                <c:pt idx="410">
                  <c:v>2.8552119999999999</c:v>
                </c:pt>
                <c:pt idx="411">
                  <c:v>2.3124229999999999</c:v>
                </c:pt>
                <c:pt idx="412">
                  <c:v>0.95828950000000002</c:v>
                </c:pt>
                <c:pt idx="413">
                  <c:v>0.50899260000000002</c:v>
                </c:pt>
                <c:pt idx="414">
                  <c:v>0.19064710000000001</c:v>
                </c:pt>
                <c:pt idx="415">
                  <c:v>0.30211329999999997</c:v>
                </c:pt>
                <c:pt idx="416">
                  <c:v>1.9812639999999999E-2</c:v>
                </c:pt>
                <c:pt idx="417">
                  <c:v>-0.27107389999999998</c:v>
                </c:pt>
                <c:pt idx="418">
                  <c:v>0.98663449999999997</c:v>
                </c:pt>
                <c:pt idx="419">
                  <c:v>2.0749399999999998</c:v>
                </c:pt>
                <c:pt idx="420">
                  <c:v>1.531857</c:v>
                </c:pt>
                <c:pt idx="421">
                  <c:v>0.7553571</c:v>
                </c:pt>
                <c:pt idx="422">
                  <c:v>1.14157</c:v>
                </c:pt>
                <c:pt idx="423">
                  <c:v>1.4953160000000001</c:v>
                </c:pt>
                <c:pt idx="424">
                  <c:v>0.87488270000000001</c:v>
                </c:pt>
                <c:pt idx="425">
                  <c:v>1.3012859999999999</c:v>
                </c:pt>
                <c:pt idx="426">
                  <c:v>2.776078</c:v>
                </c:pt>
                <c:pt idx="427">
                  <c:v>2.4876330000000002</c:v>
                </c:pt>
                <c:pt idx="428">
                  <c:v>0.71379000000000004</c:v>
                </c:pt>
                <c:pt idx="429">
                  <c:v>0.1161827</c:v>
                </c:pt>
                <c:pt idx="430">
                  <c:v>1.0579540000000001</c:v>
                </c:pt>
                <c:pt idx="431">
                  <c:v>1.57894</c:v>
                </c:pt>
                <c:pt idx="432">
                  <c:v>0.49851830000000003</c:v>
                </c:pt>
                <c:pt idx="433">
                  <c:v>-0.70983410000000002</c:v>
                </c:pt>
                <c:pt idx="434">
                  <c:v>-0.45625100000000002</c:v>
                </c:pt>
                <c:pt idx="435">
                  <c:v>3.837513E-2</c:v>
                </c:pt>
                <c:pt idx="436">
                  <c:v>-0.33584910000000001</c:v>
                </c:pt>
                <c:pt idx="437">
                  <c:v>-0.46854200000000001</c:v>
                </c:pt>
                <c:pt idx="438">
                  <c:v>-0.1496219</c:v>
                </c:pt>
                <c:pt idx="439">
                  <c:v>-3.6895240000000003E-2</c:v>
                </c:pt>
                <c:pt idx="440">
                  <c:v>0.56272060000000002</c:v>
                </c:pt>
                <c:pt idx="441">
                  <c:v>2.206696</c:v>
                </c:pt>
                <c:pt idx="442">
                  <c:v>3.5673940000000002</c:v>
                </c:pt>
                <c:pt idx="443">
                  <c:v>3.1536059999999999</c:v>
                </c:pt>
                <c:pt idx="444">
                  <c:v>1.6291329999999999</c:v>
                </c:pt>
                <c:pt idx="445">
                  <c:v>0.5300338</c:v>
                </c:pt>
                <c:pt idx="446">
                  <c:v>0.14413419999999999</c:v>
                </c:pt>
                <c:pt idx="447">
                  <c:v>0.13823160000000001</c:v>
                </c:pt>
                <c:pt idx="448">
                  <c:v>0.5287731</c:v>
                </c:pt>
                <c:pt idx="449">
                  <c:v>0.84574280000000002</c:v>
                </c:pt>
                <c:pt idx="450">
                  <c:v>0.65862719999999997</c:v>
                </c:pt>
                <c:pt idx="451">
                  <c:v>0.51292159999999998</c:v>
                </c:pt>
                <c:pt idx="452">
                  <c:v>-0.16159709999999999</c:v>
                </c:pt>
                <c:pt idx="453">
                  <c:v>-1.2995429999999999</c:v>
                </c:pt>
                <c:pt idx="454">
                  <c:v>-0.90302610000000005</c:v>
                </c:pt>
                <c:pt idx="455">
                  <c:v>2.5026530000000002E-2</c:v>
                </c:pt>
                <c:pt idx="456">
                  <c:v>-0.49716460000000001</c:v>
                </c:pt>
                <c:pt idx="457">
                  <c:v>-1.150712</c:v>
                </c:pt>
                <c:pt idx="458">
                  <c:v>-1.0477179999999999</c:v>
                </c:pt>
                <c:pt idx="459">
                  <c:v>-1.1807799999999999</c:v>
                </c:pt>
                <c:pt idx="460">
                  <c:v>-1.241884</c:v>
                </c:pt>
                <c:pt idx="461">
                  <c:v>-0.62278100000000003</c:v>
                </c:pt>
                <c:pt idx="462">
                  <c:v>-0.38286179999999997</c:v>
                </c:pt>
                <c:pt idx="463">
                  <c:v>-6.4621620000000005E-2</c:v>
                </c:pt>
                <c:pt idx="464">
                  <c:v>1.4323490000000001</c:v>
                </c:pt>
                <c:pt idx="465">
                  <c:v>2.3286359999999999</c:v>
                </c:pt>
                <c:pt idx="466">
                  <c:v>1.547212</c:v>
                </c:pt>
                <c:pt idx="467">
                  <c:v>0.84084809999999999</c:v>
                </c:pt>
                <c:pt idx="468">
                  <c:v>1.399011</c:v>
                </c:pt>
                <c:pt idx="469">
                  <c:v>1.7554959999999999</c:v>
                </c:pt>
                <c:pt idx="470">
                  <c:v>0.99057949999999995</c:v>
                </c:pt>
                <c:pt idx="471">
                  <c:v>0.76936990000000005</c:v>
                </c:pt>
                <c:pt idx="472">
                  <c:v>0.89228839999999998</c:v>
                </c:pt>
                <c:pt idx="473">
                  <c:v>1.6794989999999999E-2</c:v>
                </c:pt>
                <c:pt idx="474">
                  <c:v>-0.7232999</c:v>
                </c:pt>
                <c:pt idx="475">
                  <c:v>-0.47021200000000002</c:v>
                </c:pt>
                <c:pt idx="476">
                  <c:v>0.2480976</c:v>
                </c:pt>
                <c:pt idx="477">
                  <c:v>0.60212810000000005</c:v>
                </c:pt>
                <c:pt idx="478">
                  <c:v>0.13055939999999999</c:v>
                </c:pt>
                <c:pt idx="479">
                  <c:v>-0.1136387</c:v>
                </c:pt>
                <c:pt idx="480">
                  <c:v>0.44450420000000002</c:v>
                </c:pt>
                <c:pt idx="481">
                  <c:v>0.68999489999999997</c:v>
                </c:pt>
                <c:pt idx="482">
                  <c:v>0.4402857</c:v>
                </c:pt>
                <c:pt idx="483">
                  <c:v>0.40784700000000002</c:v>
                </c:pt>
                <c:pt idx="484">
                  <c:v>0.225719</c:v>
                </c:pt>
                <c:pt idx="485">
                  <c:v>0.16171269999999999</c:v>
                </c:pt>
                <c:pt idx="486">
                  <c:v>1.1458569999999999</c:v>
                </c:pt>
                <c:pt idx="487">
                  <c:v>1.7735259999999999</c:v>
                </c:pt>
                <c:pt idx="488">
                  <c:v>0.37581369999999997</c:v>
                </c:pt>
                <c:pt idx="489">
                  <c:v>-1.1073710000000001</c:v>
                </c:pt>
                <c:pt idx="490">
                  <c:v>-3.781984E-2</c:v>
                </c:pt>
                <c:pt idx="491">
                  <c:v>1.846152</c:v>
                </c:pt>
                <c:pt idx="492">
                  <c:v>1.861075</c:v>
                </c:pt>
                <c:pt idx="493">
                  <c:v>0.97817419999999999</c:v>
                </c:pt>
                <c:pt idx="494">
                  <c:v>0.4574879</c:v>
                </c:pt>
                <c:pt idx="495">
                  <c:v>-0.140793</c:v>
                </c:pt>
                <c:pt idx="496">
                  <c:v>-0.94764420000000005</c:v>
                </c:pt>
                <c:pt idx="497">
                  <c:v>-1.016383</c:v>
                </c:pt>
                <c:pt idx="498">
                  <c:v>0.1749742</c:v>
                </c:pt>
                <c:pt idx="499">
                  <c:v>1.37052</c:v>
                </c:pt>
                <c:pt idx="500">
                  <c:v>1.4868140000000001</c:v>
                </c:pt>
                <c:pt idx="501">
                  <c:v>1.3383370000000001</c:v>
                </c:pt>
                <c:pt idx="502">
                  <c:v>1.7435529999999999</c:v>
                </c:pt>
                <c:pt idx="503">
                  <c:v>1.7857590000000001</c:v>
                </c:pt>
                <c:pt idx="504">
                  <c:v>0.84448089999999998</c:v>
                </c:pt>
                <c:pt idx="505">
                  <c:v>0.2395109</c:v>
                </c:pt>
                <c:pt idx="506">
                  <c:v>0.93368649999999997</c:v>
                </c:pt>
                <c:pt idx="507">
                  <c:v>1.260489</c:v>
                </c:pt>
                <c:pt idx="508">
                  <c:v>7.2322510000000007E-2</c:v>
                </c:pt>
                <c:pt idx="509">
                  <c:v>-0.70803879999999997</c:v>
                </c:pt>
                <c:pt idx="510">
                  <c:v>-0.55579199999999995</c:v>
                </c:pt>
                <c:pt idx="511">
                  <c:v>-0.74994629999999995</c:v>
                </c:pt>
                <c:pt idx="512">
                  <c:v>-0.88682159999999999</c:v>
                </c:pt>
                <c:pt idx="513">
                  <c:v>-0.33324039999999999</c:v>
                </c:pt>
                <c:pt idx="514">
                  <c:v>0.15022720000000001</c:v>
                </c:pt>
                <c:pt idx="515">
                  <c:v>-0.275003</c:v>
                </c:pt>
                <c:pt idx="516">
                  <c:v>-0.59887349999999995</c:v>
                </c:pt>
                <c:pt idx="517">
                  <c:v>0.3521379</c:v>
                </c:pt>
                <c:pt idx="518">
                  <c:v>1.248726</c:v>
                </c:pt>
                <c:pt idx="519">
                  <c:v>0.5609054</c:v>
                </c:pt>
                <c:pt idx="520">
                  <c:v>-0.68113639999999998</c:v>
                </c:pt>
                <c:pt idx="521">
                  <c:v>-0.64018120000000001</c:v>
                </c:pt>
                <c:pt idx="522">
                  <c:v>0.66513199999999995</c:v>
                </c:pt>
                <c:pt idx="523">
                  <c:v>1.594435</c:v>
                </c:pt>
                <c:pt idx="524">
                  <c:v>0.65529999999999999</c:v>
                </c:pt>
                <c:pt idx="525">
                  <c:v>-0.77106680000000005</c:v>
                </c:pt>
                <c:pt idx="526">
                  <c:v>-0.50955740000000005</c:v>
                </c:pt>
                <c:pt idx="527">
                  <c:v>0.42534490000000003</c:v>
                </c:pt>
                <c:pt idx="528">
                  <c:v>1.1313409999999999</c:v>
                </c:pt>
                <c:pt idx="529">
                  <c:v>1.8715729999999999</c:v>
                </c:pt>
                <c:pt idx="530">
                  <c:v>2.3332359999999999</c:v>
                </c:pt>
                <c:pt idx="531">
                  <c:v>2.281587</c:v>
                </c:pt>
                <c:pt idx="532">
                  <c:v>1.3578479999999999</c:v>
                </c:pt>
                <c:pt idx="533">
                  <c:v>0.40487099999999998</c:v>
                </c:pt>
                <c:pt idx="534">
                  <c:v>0.80651669999999998</c:v>
                </c:pt>
                <c:pt idx="535">
                  <c:v>1.5027809999999999</c:v>
                </c:pt>
                <c:pt idx="536">
                  <c:v>1.3298449999999999</c:v>
                </c:pt>
                <c:pt idx="537">
                  <c:v>1.0019670000000001</c:v>
                </c:pt>
                <c:pt idx="538">
                  <c:v>0.57969959999999998</c:v>
                </c:pt>
                <c:pt idx="539">
                  <c:v>-0.1096216</c:v>
                </c:pt>
                <c:pt idx="540">
                  <c:v>-0.97891099999999998</c:v>
                </c:pt>
                <c:pt idx="541">
                  <c:v>-2.3017690000000002</c:v>
                </c:pt>
                <c:pt idx="542">
                  <c:v>-2.6653539999999998</c:v>
                </c:pt>
                <c:pt idx="543">
                  <c:v>-1.268397</c:v>
                </c:pt>
                <c:pt idx="544">
                  <c:v>1.2790050000000001E-2</c:v>
                </c:pt>
                <c:pt idx="545">
                  <c:v>0.45645849999999999</c:v>
                </c:pt>
                <c:pt idx="546">
                  <c:v>0.69881479999999996</c:v>
                </c:pt>
                <c:pt idx="547">
                  <c:v>0.8637416</c:v>
                </c:pt>
                <c:pt idx="548">
                  <c:v>0.50712539999999995</c:v>
                </c:pt>
                <c:pt idx="549">
                  <c:v>-0.70972590000000002</c:v>
                </c:pt>
                <c:pt idx="550">
                  <c:v>-1.516157</c:v>
                </c:pt>
                <c:pt idx="551">
                  <c:v>-1.0542450000000001</c:v>
                </c:pt>
                <c:pt idx="552">
                  <c:v>4.4647199999999998E-2</c:v>
                </c:pt>
                <c:pt idx="553">
                  <c:v>1.4130799999999999</c:v>
                </c:pt>
                <c:pt idx="554">
                  <c:v>1.865394</c:v>
                </c:pt>
                <c:pt idx="555">
                  <c:v>0.71326489999999998</c:v>
                </c:pt>
                <c:pt idx="556">
                  <c:v>-0.4004568</c:v>
                </c:pt>
                <c:pt idx="557">
                  <c:v>3.4523230000000002E-2</c:v>
                </c:pt>
                <c:pt idx="558">
                  <c:v>0.92176469999999999</c:v>
                </c:pt>
                <c:pt idx="559">
                  <c:v>8.0463740000000006E-2</c:v>
                </c:pt>
                <c:pt idx="560">
                  <c:v>-1.106625</c:v>
                </c:pt>
                <c:pt idx="561">
                  <c:v>-0.60132189999999996</c:v>
                </c:pt>
                <c:pt idx="562">
                  <c:v>7.2109740000000005E-2</c:v>
                </c:pt>
                <c:pt idx="563">
                  <c:v>-0.56171420000000005</c:v>
                </c:pt>
                <c:pt idx="564">
                  <c:v>-2.137524</c:v>
                </c:pt>
                <c:pt idx="565">
                  <c:v>-2.828004</c:v>
                </c:pt>
                <c:pt idx="566">
                  <c:v>-1.8155319999999999</c:v>
                </c:pt>
                <c:pt idx="567">
                  <c:v>-0.85706190000000004</c:v>
                </c:pt>
                <c:pt idx="568">
                  <c:v>-0.61757280000000003</c:v>
                </c:pt>
                <c:pt idx="569">
                  <c:v>-0.72542870000000004</c:v>
                </c:pt>
                <c:pt idx="570">
                  <c:v>-1.0154069999999999</c:v>
                </c:pt>
                <c:pt idx="571">
                  <c:v>-0.30813689999999999</c:v>
                </c:pt>
                <c:pt idx="572">
                  <c:v>1.556346</c:v>
                </c:pt>
                <c:pt idx="573">
                  <c:v>2.8481350000000001</c:v>
                </c:pt>
                <c:pt idx="574">
                  <c:v>2.3071030000000001</c:v>
                </c:pt>
                <c:pt idx="575">
                  <c:v>1.2736590000000001</c:v>
                </c:pt>
                <c:pt idx="576">
                  <c:v>1.069793</c:v>
                </c:pt>
                <c:pt idx="577">
                  <c:v>0.56630239999999998</c:v>
                </c:pt>
                <c:pt idx="578">
                  <c:v>0.57052789999999998</c:v>
                </c:pt>
                <c:pt idx="579">
                  <c:v>1.314263</c:v>
                </c:pt>
                <c:pt idx="580">
                  <c:v>1.138838</c:v>
                </c:pt>
                <c:pt idx="581">
                  <c:v>1.1741189999999999</c:v>
                </c:pt>
                <c:pt idx="582">
                  <c:v>1.4844459999999999</c:v>
                </c:pt>
                <c:pt idx="583">
                  <c:v>0.76781600000000005</c:v>
                </c:pt>
                <c:pt idx="584">
                  <c:v>-0.28313430000000001</c:v>
                </c:pt>
                <c:pt idx="585">
                  <c:v>-0.44152160000000001</c:v>
                </c:pt>
                <c:pt idx="586">
                  <c:v>0.12993350000000001</c:v>
                </c:pt>
                <c:pt idx="587">
                  <c:v>0.2575076</c:v>
                </c:pt>
                <c:pt idx="588">
                  <c:v>-0.19977130000000001</c:v>
                </c:pt>
                <c:pt idx="589">
                  <c:v>-0.77576219999999996</c:v>
                </c:pt>
                <c:pt idx="590">
                  <c:v>-0.76462850000000004</c:v>
                </c:pt>
                <c:pt idx="591">
                  <c:v>0.40248479999999998</c:v>
                </c:pt>
                <c:pt idx="592">
                  <c:v>1.7287459999999999</c:v>
                </c:pt>
                <c:pt idx="593">
                  <c:v>1.5535190000000001</c:v>
                </c:pt>
                <c:pt idx="594">
                  <c:v>0.2644823</c:v>
                </c:pt>
                <c:pt idx="595">
                  <c:v>-0.58607589999999998</c:v>
                </c:pt>
                <c:pt idx="596">
                  <c:v>-1.0374840000000001</c:v>
                </c:pt>
                <c:pt idx="597">
                  <c:v>-0.60085049999999995</c:v>
                </c:pt>
                <c:pt idx="598">
                  <c:v>1.3602529999999999</c:v>
                </c:pt>
                <c:pt idx="599">
                  <c:v>3.0121479999999998</c:v>
                </c:pt>
                <c:pt idx="600">
                  <c:v>2.9562750000000002</c:v>
                </c:pt>
                <c:pt idx="601">
                  <c:v>2.0073310000000002</c:v>
                </c:pt>
                <c:pt idx="602">
                  <c:v>0.77988219999999997</c:v>
                </c:pt>
                <c:pt idx="603">
                  <c:v>-0.84521349999999995</c:v>
                </c:pt>
                <c:pt idx="604">
                  <c:v>-1.7129449999999999</c:v>
                </c:pt>
                <c:pt idx="605">
                  <c:v>-1.110778</c:v>
                </c:pt>
                <c:pt idx="606">
                  <c:v>-0.71823709999999996</c:v>
                </c:pt>
                <c:pt idx="607">
                  <c:v>-1.5407299999999999</c:v>
                </c:pt>
                <c:pt idx="608">
                  <c:v>-2.1340240000000001</c:v>
                </c:pt>
                <c:pt idx="609">
                  <c:v>-0.99389349999999999</c:v>
                </c:pt>
                <c:pt idx="610">
                  <c:v>0.82136070000000005</c:v>
                </c:pt>
                <c:pt idx="611">
                  <c:v>1.2410730000000001</c:v>
                </c:pt>
                <c:pt idx="612">
                  <c:v>4.8509370000000003E-2</c:v>
                </c:pt>
                <c:pt idx="613">
                  <c:v>-0.74646409999999996</c:v>
                </c:pt>
                <c:pt idx="614">
                  <c:v>2.6231089999999999E-2</c:v>
                </c:pt>
                <c:pt idx="615">
                  <c:v>0.58961520000000001</c:v>
                </c:pt>
                <c:pt idx="616">
                  <c:v>-0.19848640000000001</c:v>
                </c:pt>
                <c:pt idx="617">
                  <c:v>-1.6977249999999999</c:v>
                </c:pt>
                <c:pt idx="618">
                  <c:v>-2.413805</c:v>
                </c:pt>
                <c:pt idx="619">
                  <c:v>-1.432509</c:v>
                </c:pt>
                <c:pt idx="620">
                  <c:v>-0.57136880000000001</c:v>
                </c:pt>
                <c:pt idx="621">
                  <c:v>-0.71542399999999995</c:v>
                </c:pt>
                <c:pt idx="622">
                  <c:v>-0.56646819999999998</c:v>
                </c:pt>
                <c:pt idx="623">
                  <c:v>0.38081720000000002</c:v>
                </c:pt>
                <c:pt idx="624">
                  <c:v>1.7659320000000001</c:v>
                </c:pt>
                <c:pt idx="625">
                  <c:v>2.0675400000000002</c:v>
                </c:pt>
                <c:pt idx="626">
                  <c:v>1.032348</c:v>
                </c:pt>
                <c:pt idx="627">
                  <c:v>1.1175740000000001</c:v>
                </c:pt>
                <c:pt idx="628">
                  <c:v>2.0093130000000001</c:v>
                </c:pt>
                <c:pt idx="629">
                  <c:v>1.502224</c:v>
                </c:pt>
                <c:pt idx="630">
                  <c:v>0.66358660000000003</c:v>
                </c:pt>
                <c:pt idx="631">
                  <c:v>0.63565380000000005</c:v>
                </c:pt>
                <c:pt idx="632">
                  <c:v>0.25252550000000001</c:v>
                </c:pt>
                <c:pt idx="633">
                  <c:v>-0.7285161</c:v>
                </c:pt>
                <c:pt idx="634">
                  <c:v>-0.9120374</c:v>
                </c:pt>
                <c:pt idx="635">
                  <c:v>-0.24102270000000001</c:v>
                </c:pt>
                <c:pt idx="636">
                  <c:v>-0.31922790000000001</c:v>
                </c:pt>
                <c:pt idx="637">
                  <c:v>-0.89068320000000001</c:v>
                </c:pt>
                <c:pt idx="638">
                  <c:v>-0.52118699999999996</c:v>
                </c:pt>
                <c:pt idx="639">
                  <c:v>0.2323335</c:v>
                </c:pt>
                <c:pt idx="640">
                  <c:v>-1.3811749999999999E-3</c:v>
                </c:pt>
                <c:pt idx="641">
                  <c:v>-0.49863879999999999</c:v>
                </c:pt>
                <c:pt idx="642">
                  <c:v>0.23603740000000001</c:v>
                </c:pt>
                <c:pt idx="643">
                  <c:v>0.75966359999999999</c:v>
                </c:pt>
                <c:pt idx="644">
                  <c:v>-0.29851519999999998</c:v>
                </c:pt>
                <c:pt idx="645">
                  <c:v>-1.087094</c:v>
                </c:pt>
                <c:pt idx="646">
                  <c:v>-0.66998279999999999</c:v>
                </c:pt>
                <c:pt idx="647">
                  <c:v>-0.4228497</c:v>
                </c:pt>
                <c:pt idx="648">
                  <c:v>-0.75108459999999999</c:v>
                </c:pt>
                <c:pt idx="649">
                  <c:v>-0.73002579999999995</c:v>
                </c:pt>
                <c:pt idx="650">
                  <c:v>-0.15640129999999999</c:v>
                </c:pt>
                <c:pt idx="651">
                  <c:v>0.23386870000000001</c:v>
                </c:pt>
                <c:pt idx="652">
                  <c:v>0.4140123</c:v>
                </c:pt>
                <c:pt idx="653">
                  <c:v>0.78832829999999998</c:v>
                </c:pt>
                <c:pt idx="654">
                  <c:v>0.94403179999999998</c:v>
                </c:pt>
                <c:pt idx="655">
                  <c:v>0.68842490000000001</c:v>
                </c:pt>
                <c:pt idx="656">
                  <c:v>0.43343759999999998</c:v>
                </c:pt>
                <c:pt idx="657">
                  <c:v>0.87287550000000003</c:v>
                </c:pt>
                <c:pt idx="658">
                  <c:v>1.823499</c:v>
                </c:pt>
                <c:pt idx="659">
                  <c:v>1.6131770000000001</c:v>
                </c:pt>
                <c:pt idx="660">
                  <c:v>2.9437479999999999E-2</c:v>
                </c:pt>
                <c:pt idx="661">
                  <c:v>-1.0963689999999999</c:v>
                </c:pt>
                <c:pt idx="662">
                  <c:v>-0.86681739999999996</c:v>
                </c:pt>
                <c:pt idx="663">
                  <c:v>-0.61951440000000002</c:v>
                </c:pt>
                <c:pt idx="664">
                  <c:v>-1.408582</c:v>
                </c:pt>
                <c:pt idx="665">
                  <c:v>-0.97158469999999997</c:v>
                </c:pt>
                <c:pt idx="666">
                  <c:v>1.271746</c:v>
                </c:pt>
                <c:pt idx="667">
                  <c:v>1.510432</c:v>
                </c:pt>
                <c:pt idx="668">
                  <c:v>-0.37749129999999997</c:v>
                </c:pt>
                <c:pt idx="669">
                  <c:v>-0.99147010000000002</c:v>
                </c:pt>
                <c:pt idx="670">
                  <c:v>0.1084282</c:v>
                </c:pt>
                <c:pt idx="671">
                  <c:v>1.0990759999999999</c:v>
                </c:pt>
                <c:pt idx="672">
                  <c:v>0.53221379999999996</c:v>
                </c:pt>
                <c:pt idx="673">
                  <c:v>-0.99476949999999997</c:v>
                </c:pt>
                <c:pt idx="674">
                  <c:v>-1.841574</c:v>
                </c:pt>
                <c:pt idx="675">
                  <c:v>-1.7837609999999999</c:v>
                </c:pt>
                <c:pt idx="676">
                  <c:v>-1.5222230000000001</c:v>
                </c:pt>
                <c:pt idx="677">
                  <c:v>-1.401607</c:v>
                </c:pt>
                <c:pt idx="678">
                  <c:v>-1.1915089999999999</c:v>
                </c:pt>
                <c:pt idx="679">
                  <c:v>-0.34918860000000002</c:v>
                </c:pt>
                <c:pt idx="680">
                  <c:v>0.57398629999999995</c:v>
                </c:pt>
                <c:pt idx="681">
                  <c:v>0.37711440000000002</c:v>
                </c:pt>
                <c:pt idx="682">
                  <c:v>-0.26614870000000002</c:v>
                </c:pt>
                <c:pt idx="683">
                  <c:v>-0.22163720000000001</c:v>
                </c:pt>
                <c:pt idx="684">
                  <c:v>0.35109469999999998</c:v>
                </c:pt>
                <c:pt idx="685">
                  <c:v>0.50991649999999999</c:v>
                </c:pt>
                <c:pt idx="686">
                  <c:v>-0.38407360000000001</c:v>
                </c:pt>
                <c:pt idx="687">
                  <c:v>-0.93574190000000002</c:v>
                </c:pt>
                <c:pt idx="688">
                  <c:v>-0.57745610000000003</c:v>
                </c:pt>
                <c:pt idx="689">
                  <c:v>-0.76320840000000001</c:v>
                </c:pt>
                <c:pt idx="690">
                  <c:v>-1.0735330000000001</c:v>
                </c:pt>
                <c:pt idx="691">
                  <c:v>-0.56712180000000001</c:v>
                </c:pt>
                <c:pt idx="692">
                  <c:v>0.1286003</c:v>
                </c:pt>
                <c:pt idx="693">
                  <c:v>0.32753480000000001</c:v>
                </c:pt>
                <c:pt idx="694">
                  <c:v>0.12518270000000001</c:v>
                </c:pt>
                <c:pt idx="695">
                  <c:v>0.37868089999999999</c:v>
                </c:pt>
                <c:pt idx="696">
                  <c:v>0.91331240000000002</c:v>
                </c:pt>
                <c:pt idx="697">
                  <c:v>0.66600839999999994</c:v>
                </c:pt>
                <c:pt idx="698">
                  <c:v>0.2941009</c:v>
                </c:pt>
                <c:pt idx="699">
                  <c:v>1.0429189999999999</c:v>
                </c:pt>
                <c:pt idx="700">
                  <c:v>1.4155420000000001</c:v>
                </c:pt>
                <c:pt idx="701">
                  <c:v>0.24708369999999999</c:v>
                </c:pt>
                <c:pt idx="702">
                  <c:v>-0.14962320000000001</c:v>
                </c:pt>
                <c:pt idx="703">
                  <c:v>0.83553149999999998</c:v>
                </c:pt>
                <c:pt idx="704">
                  <c:v>1.1254930000000001</c:v>
                </c:pt>
                <c:pt idx="705">
                  <c:v>0.48829030000000001</c:v>
                </c:pt>
                <c:pt idx="706">
                  <c:v>-9.516521E-2</c:v>
                </c:pt>
                <c:pt idx="707">
                  <c:v>-1.2464310000000001</c:v>
                </c:pt>
                <c:pt idx="708">
                  <c:v>-2.5980259999999999</c:v>
                </c:pt>
                <c:pt idx="709">
                  <c:v>-1.7461089999999999</c:v>
                </c:pt>
                <c:pt idx="710">
                  <c:v>0.53104039999999997</c:v>
                </c:pt>
                <c:pt idx="711">
                  <c:v>1.0978380000000001</c:v>
                </c:pt>
                <c:pt idx="712">
                  <c:v>0.1487657</c:v>
                </c:pt>
                <c:pt idx="713">
                  <c:v>8.4012160000000002E-2</c:v>
                </c:pt>
                <c:pt idx="714">
                  <c:v>0.86248389999999997</c:v>
                </c:pt>
                <c:pt idx="715">
                  <c:v>0.90613659999999996</c:v>
                </c:pt>
                <c:pt idx="716">
                  <c:v>0.22411139999999999</c:v>
                </c:pt>
                <c:pt idx="717">
                  <c:v>-0.15296680000000001</c:v>
                </c:pt>
                <c:pt idx="718">
                  <c:v>-6.9772690000000004E-3</c:v>
                </c:pt>
                <c:pt idx="719">
                  <c:v>-0.63768440000000004</c:v>
                </c:pt>
                <c:pt idx="720">
                  <c:v>-1.8414680000000001</c:v>
                </c:pt>
                <c:pt idx="721">
                  <c:v>-1.275571</c:v>
                </c:pt>
                <c:pt idx="722">
                  <c:v>0.1194703</c:v>
                </c:pt>
                <c:pt idx="723">
                  <c:v>7.3024720000000001E-2</c:v>
                </c:pt>
                <c:pt idx="724">
                  <c:v>-0.1204448</c:v>
                </c:pt>
                <c:pt idx="725">
                  <c:v>0.5108066</c:v>
                </c:pt>
                <c:pt idx="726">
                  <c:v>1.2445759999999999</c:v>
                </c:pt>
                <c:pt idx="727">
                  <c:v>1.89927</c:v>
                </c:pt>
                <c:pt idx="728">
                  <c:v>1.7570159999999999</c:v>
                </c:pt>
                <c:pt idx="729">
                  <c:v>1.310087</c:v>
                </c:pt>
                <c:pt idx="730">
                  <c:v>2.057474</c:v>
                </c:pt>
                <c:pt idx="731">
                  <c:v>2.5491809999999999</c:v>
                </c:pt>
                <c:pt idx="732">
                  <c:v>1.2555050000000001</c:v>
                </c:pt>
                <c:pt idx="733">
                  <c:v>-0.37697799999999998</c:v>
                </c:pt>
                <c:pt idx="734">
                  <c:v>-1.0144029999999999</c:v>
                </c:pt>
                <c:pt idx="735">
                  <c:v>-1.071062</c:v>
                </c:pt>
                <c:pt idx="736">
                  <c:v>-0.79831249999999998</c:v>
                </c:pt>
                <c:pt idx="737">
                  <c:v>-4.2564440000000002E-2</c:v>
                </c:pt>
                <c:pt idx="738">
                  <c:v>0.68727579999999999</c:v>
                </c:pt>
                <c:pt idx="739">
                  <c:v>1.215471</c:v>
                </c:pt>
                <c:pt idx="740">
                  <c:v>1.240742</c:v>
                </c:pt>
                <c:pt idx="741">
                  <c:v>0.65350059999999999</c:v>
                </c:pt>
                <c:pt idx="742">
                  <c:v>0.20597309999999999</c:v>
                </c:pt>
                <c:pt idx="743">
                  <c:v>-0.1732224</c:v>
                </c:pt>
                <c:pt idx="744">
                  <c:v>-0.19839770000000001</c:v>
                </c:pt>
                <c:pt idx="745">
                  <c:v>0.30808170000000001</c:v>
                </c:pt>
                <c:pt idx="746">
                  <c:v>-0.1181851</c:v>
                </c:pt>
                <c:pt idx="747">
                  <c:v>-1.3131949999999999</c:v>
                </c:pt>
                <c:pt idx="748">
                  <c:v>-1.0703290000000001</c:v>
                </c:pt>
                <c:pt idx="749">
                  <c:v>0.34161780000000003</c:v>
                </c:pt>
                <c:pt idx="750">
                  <c:v>0.51981869999999997</c:v>
                </c:pt>
                <c:pt idx="751">
                  <c:v>-0.13296089999999999</c:v>
                </c:pt>
                <c:pt idx="752">
                  <c:v>0.50417109999999998</c:v>
                </c:pt>
                <c:pt idx="753">
                  <c:v>1.6301859999999999</c:v>
                </c:pt>
                <c:pt idx="754">
                  <c:v>1.234054</c:v>
                </c:pt>
                <c:pt idx="755">
                  <c:v>0.17633489999999999</c:v>
                </c:pt>
                <c:pt idx="756">
                  <c:v>0.36836920000000001</c:v>
                </c:pt>
                <c:pt idx="757">
                  <c:v>0.97595880000000002</c:v>
                </c:pt>
                <c:pt idx="758">
                  <c:v>0.46057949999999998</c:v>
                </c:pt>
                <c:pt idx="759">
                  <c:v>-0.36020210000000003</c:v>
                </c:pt>
                <c:pt idx="760">
                  <c:v>-0.14994489999999999</c:v>
                </c:pt>
                <c:pt idx="761">
                  <c:v>1.041431</c:v>
                </c:pt>
                <c:pt idx="762">
                  <c:v>1.9555959999999999</c:v>
                </c:pt>
                <c:pt idx="763">
                  <c:v>1.4838640000000001</c:v>
                </c:pt>
                <c:pt idx="764">
                  <c:v>-0.18895680000000001</c:v>
                </c:pt>
                <c:pt idx="765">
                  <c:v>-1.1406700000000001</c:v>
                </c:pt>
                <c:pt idx="766">
                  <c:v>0.41062749999999998</c:v>
                </c:pt>
                <c:pt idx="767">
                  <c:v>2.4943460000000002</c:v>
                </c:pt>
                <c:pt idx="768">
                  <c:v>2.3385630000000002</c:v>
                </c:pt>
                <c:pt idx="769">
                  <c:v>0.96699749999999995</c:v>
                </c:pt>
                <c:pt idx="770">
                  <c:v>0.33102749999999997</c:v>
                </c:pt>
                <c:pt idx="771">
                  <c:v>-0.22289149999999999</c:v>
                </c:pt>
                <c:pt idx="772">
                  <c:v>-1.2841830000000001</c:v>
                </c:pt>
                <c:pt idx="773">
                  <c:v>-1.521112</c:v>
                </c:pt>
                <c:pt idx="774">
                  <c:v>-0.75700190000000001</c:v>
                </c:pt>
                <c:pt idx="775">
                  <c:v>-2.412549E-4</c:v>
                </c:pt>
                <c:pt idx="776">
                  <c:v>0.66526830000000003</c:v>
                </c:pt>
                <c:pt idx="777">
                  <c:v>1.31423</c:v>
                </c:pt>
                <c:pt idx="778">
                  <c:v>1.1236759999999999</c:v>
                </c:pt>
                <c:pt idx="779">
                  <c:v>-0.42989690000000003</c:v>
                </c:pt>
                <c:pt idx="780">
                  <c:v>-1.526033</c:v>
                </c:pt>
                <c:pt idx="781">
                  <c:v>-0.54630990000000001</c:v>
                </c:pt>
                <c:pt idx="782">
                  <c:v>0.68559150000000002</c:v>
                </c:pt>
                <c:pt idx="783">
                  <c:v>0.25487460000000001</c:v>
                </c:pt>
                <c:pt idx="784">
                  <c:v>-0.71436109999999997</c:v>
                </c:pt>
                <c:pt idx="785">
                  <c:v>-0.69769519999999996</c:v>
                </c:pt>
                <c:pt idx="786">
                  <c:v>-0.87912210000000002</c:v>
                </c:pt>
                <c:pt idx="787">
                  <c:v>-2.0190239999999999</c:v>
                </c:pt>
                <c:pt idx="788">
                  <c:v>-2.1153430000000002</c:v>
                </c:pt>
                <c:pt idx="789">
                  <c:v>-0.75694609999999996</c:v>
                </c:pt>
                <c:pt idx="790">
                  <c:v>0.57453469999999995</c:v>
                </c:pt>
                <c:pt idx="791">
                  <c:v>1.2930429999999999</c:v>
                </c:pt>
                <c:pt idx="792">
                  <c:v>1.2799339999999999</c:v>
                </c:pt>
                <c:pt idx="793">
                  <c:v>0.27893250000000003</c:v>
                </c:pt>
                <c:pt idx="794">
                  <c:v>-0.97679680000000002</c:v>
                </c:pt>
                <c:pt idx="795">
                  <c:v>-0.92471669999999995</c:v>
                </c:pt>
                <c:pt idx="796">
                  <c:v>-0.28948069999999998</c:v>
                </c:pt>
                <c:pt idx="797">
                  <c:v>-0.36734689999999998</c:v>
                </c:pt>
                <c:pt idx="798">
                  <c:v>-0.47514499999999998</c:v>
                </c:pt>
                <c:pt idx="799">
                  <c:v>-0.31578879999999998</c:v>
                </c:pt>
                <c:pt idx="800">
                  <c:v>8.3543850000000003E-2</c:v>
                </c:pt>
                <c:pt idx="801">
                  <c:v>0.40160390000000001</c:v>
                </c:pt>
                <c:pt idx="802">
                  <c:v>-0.1393112</c:v>
                </c:pt>
                <c:pt idx="803">
                  <c:v>-1.3275539999999999</c:v>
                </c:pt>
                <c:pt idx="804">
                  <c:v>-2.7371409999999998</c:v>
                </c:pt>
                <c:pt idx="805">
                  <c:v>-3.3998279999999999</c:v>
                </c:pt>
                <c:pt idx="806">
                  <c:v>-2.1676609999999998</c:v>
                </c:pt>
                <c:pt idx="807">
                  <c:v>-0.65933589999999997</c:v>
                </c:pt>
                <c:pt idx="808">
                  <c:v>-0.3290575</c:v>
                </c:pt>
                <c:pt idx="809">
                  <c:v>0.1725592</c:v>
                </c:pt>
                <c:pt idx="810">
                  <c:v>0.58460400000000001</c:v>
                </c:pt>
                <c:pt idx="811">
                  <c:v>0.47586240000000002</c:v>
                </c:pt>
                <c:pt idx="812">
                  <c:v>0.95205830000000002</c:v>
                </c:pt>
                <c:pt idx="813">
                  <c:v>1.1654230000000001</c:v>
                </c:pt>
                <c:pt idx="814">
                  <c:v>0.74778420000000001</c:v>
                </c:pt>
                <c:pt idx="815">
                  <c:v>0.52665410000000001</c:v>
                </c:pt>
                <c:pt idx="816">
                  <c:v>-3.7205580000000002E-2</c:v>
                </c:pt>
                <c:pt idx="817">
                  <c:v>-1.2114240000000001</c:v>
                </c:pt>
                <c:pt idx="818">
                  <c:v>-1.7495499999999999</c:v>
                </c:pt>
                <c:pt idx="819">
                  <c:v>-0.96712350000000002</c:v>
                </c:pt>
                <c:pt idx="820">
                  <c:v>-0.2291475</c:v>
                </c:pt>
                <c:pt idx="821">
                  <c:v>-0.21877240000000001</c:v>
                </c:pt>
                <c:pt idx="822">
                  <c:v>1.1534020000000001E-2</c:v>
                </c:pt>
                <c:pt idx="823">
                  <c:v>0.20181950000000001</c:v>
                </c:pt>
                <c:pt idx="824">
                  <c:v>-0.39748080000000002</c:v>
                </c:pt>
                <c:pt idx="825">
                  <c:v>-0.29245949999999998</c:v>
                </c:pt>
                <c:pt idx="826">
                  <c:v>0.76824689999999995</c:v>
                </c:pt>
                <c:pt idx="827">
                  <c:v>-0.1268271</c:v>
                </c:pt>
                <c:pt idx="828">
                  <c:v>-2.2445300000000001</c:v>
                </c:pt>
                <c:pt idx="829">
                  <c:v>-2.2606290000000002</c:v>
                </c:pt>
                <c:pt idx="830">
                  <c:v>-0.35889660000000001</c:v>
                </c:pt>
                <c:pt idx="831">
                  <c:v>1.743304</c:v>
                </c:pt>
                <c:pt idx="832">
                  <c:v>2.5428510000000002</c:v>
                </c:pt>
                <c:pt idx="833">
                  <c:v>1.464655</c:v>
                </c:pt>
                <c:pt idx="834">
                  <c:v>0.1002687</c:v>
                </c:pt>
                <c:pt idx="835">
                  <c:v>7.3222230000000001E-3</c:v>
                </c:pt>
                <c:pt idx="836">
                  <c:v>0.1827106</c:v>
                </c:pt>
                <c:pt idx="837">
                  <c:v>-0.1778595</c:v>
                </c:pt>
                <c:pt idx="838">
                  <c:v>0.35009639999999997</c:v>
                </c:pt>
                <c:pt idx="839">
                  <c:v>1.3373170000000001</c:v>
                </c:pt>
                <c:pt idx="840">
                  <c:v>1.43363</c:v>
                </c:pt>
                <c:pt idx="841">
                  <c:v>1.3041590000000001</c:v>
                </c:pt>
                <c:pt idx="842">
                  <c:v>1.2721800000000001</c:v>
                </c:pt>
                <c:pt idx="843">
                  <c:v>0.81558160000000002</c:v>
                </c:pt>
                <c:pt idx="844">
                  <c:v>0.334893</c:v>
                </c:pt>
                <c:pt idx="845">
                  <c:v>0.71215879999999998</c:v>
                </c:pt>
                <c:pt idx="846">
                  <c:v>1.2153099999999999</c:v>
                </c:pt>
                <c:pt idx="847">
                  <c:v>1.5181100000000001</c:v>
                </c:pt>
                <c:pt idx="848">
                  <c:v>2.044476</c:v>
                </c:pt>
                <c:pt idx="849">
                  <c:v>1.659837</c:v>
                </c:pt>
                <c:pt idx="850">
                  <c:v>0.75883920000000005</c:v>
                </c:pt>
                <c:pt idx="851">
                  <c:v>0.9384285</c:v>
                </c:pt>
                <c:pt idx="852">
                  <c:v>1.6372230000000001</c:v>
                </c:pt>
                <c:pt idx="853">
                  <c:v>1.40265</c:v>
                </c:pt>
                <c:pt idx="854">
                  <c:v>-0.25371100000000002</c:v>
                </c:pt>
                <c:pt idx="855">
                  <c:v>-1.6548309999999999</c:v>
                </c:pt>
                <c:pt idx="856">
                  <c:v>-0.48004799999999997</c:v>
                </c:pt>
                <c:pt idx="857">
                  <c:v>1.526699</c:v>
                </c:pt>
                <c:pt idx="858">
                  <c:v>1.471088</c:v>
                </c:pt>
                <c:pt idx="859">
                  <c:v>0.63812939999999996</c:v>
                </c:pt>
                <c:pt idx="860">
                  <c:v>0.12363830000000001</c:v>
                </c:pt>
                <c:pt idx="861">
                  <c:v>-0.7509266</c:v>
                </c:pt>
                <c:pt idx="862">
                  <c:v>-0.77686089999999997</c:v>
                </c:pt>
                <c:pt idx="863">
                  <c:v>0.37084349999999999</c:v>
                </c:pt>
                <c:pt idx="864">
                  <c:v>0.64214389999999999</c:v>
                </c:pt>
                <c:pt idx="865">
                  <c:v>0.30503140000000001</c:v>
                </c:pt>
                <c:pt idx="866">
                  <c:v>0.47904809999999998</c:v>
                </c:pt>
                <c:pt idx="867">
                  <c:v>7.2872859999999998E-2</c:v>
                </c:pt>
                <c:pt idx="868">
                  <c:v>-0.6163284</c:v>
                </c:pt>
                <c:pt idx="869">
                  <c:v>-0.121658</c:v>
                </c:pt>
                <c:pt idx="870">
                  <c:v>0.37059629999999999</c:v>
                </c:pt>
                <c:pt idx="871">
                  <c:v>-0.3983469</c:v>
                </c:pt>
                <c:pt idx="872">
                  <c:v>-0.24876690000000001</c:v>
                </c:pt>
                <c:pt idx="873">
                  <c:v>0.55939470000000002</c:v>
                </c:pt>
                <c:pt idx="874">
                  <c:v>-0.61123479999999997</c:v>
                </c:pt>
                <c:pt idx="875">
                  <c:v>-1.7280150000000001</c:v>
                </c:pt>
                <c:pt idx="876">
                  <c:v>-1.3255570000000001</c:v>
                </c:pt>
                <c:pt idx="877">
                  <c:v>-0.93517749999999999</c:v>
                </c:pt>
                <c:pt idx="878">
                  <c:v>-0.2727929</c:v>
                </c:pt>
                <c:pt idx="879">
                  <c:v>1.160803</c:v>
                </c:pt>
                <c:pt idx="880">
                  <c:v>2.064416</c:v>
                </c:pt>
                <c:pt idx="881">
                  <c:v>1.8559399999999999</c:v>
                </c:pt>
                <c:pt idx="882">
                  <c:v>1.6999820000000001</c:v>
                </c:pt>
                <c:pt idx="883">
                  <c:v>1.648803</c:v>
                </c:pt>
                <c:pt idx="884">
                  <c:v>1.2310369999999999</c:v>
                </c:pt>
                <c:pt idx="885">
                  <c:v>1.060735</c:v>
                </c:pt>
                <c:pt idx="886">
                  <c:v>1.494907</c:v>
                </c:pt>
                <c:pt idx="887">
                  <c:v>1.60734</c:v>
                </c:pt>
                <c:pt idx="888">
                  <c:v>0.47371869999999999</c:v>
                </c:pt>
                <c:pt idx="889">
                  <c:v>-0.24724160000000001</c:v>
                </c:pt>
                <c:pt idx="890">
                  <c:v>0.15789800000000001</c:v>
                </c:pt>
                <c:pt idx="891">
                  <c:v>0.24459339999999999</c:v>
                </c:pt>
                <c:pt idx="892">
                  <c:v>0.30641760000000001</c:v>
                </c:pt>
                <c:pt idx="893">
                  <c:v>0.1387128</c:v>
                </c:pt>
                <c:pt idx="894">
                  <c:v>-0.21370829999999999</c:v>
                </c:pt>
                <c:pt idx="895">
                  <c:v>0.67519450000000003</c:v>
                </c:pt>
                <c:pt idx="896">
                  <c:v>1.174785</c:v>
                </c:pt>
                <c:pt idx="897">
                  <c:v>-7.4979439999999994E-2</c:v>
                </c:pt>
                <c:pt idx="898">
                  <c:v>-0.65855589999999997</c:v>
                </c:pt>
                <c:pt idx="899">
                  <c:v>-0.2778544</c:v>
                </c:pt>
                <c:pt idx="900">
                  <c:v>-0.74155329999999997</c:v>
                </c:pt>
                <c:pt idx="901">
                  <c:v>-0.95537890000000003</c:v>
                </c:pt>
                <c:pt idx="902">
                  <c:v>-0.39914729999999998</c:v>
                </c:pt>
                <c:pt idx="903">
                  <c:v>-0.481651</c:v>
                </c:pt>
                <c:pt idx="904">
                  <c:v>-0.3185849</c:v>
                </c:pt>
                <c:pt idx="905">
                  <c:v>0.86661840000000001</c:v>
                </c:pt>
                <c:pt idx="906">
                  <c:v>1.249803</c:v>
                </c:pt>
                <c:pt idx="907">
                  <c:v>0.35448940000000001</c:v>
                </c:pt>
                <c:pt idx="908">
                  <c:v>0.24236369999999999</c:v>
                </c:pt>
                <c:pt idx="909">
                  <c:v>1.1705749999999999</c:v>
                </c:pt>
                <c:pt idx="910">
                  <c:v>1.2684770000000001</c:v>
                </c:pt>
                <c:pt idx="911">
                  <c:v>0.25340550000000001</c:v>
                </c:pt>
                <c:pt idx="912">
                  <c:v>-0.65139009999999997</c:v>
                </c:pt>
                <c:pt idx="913">
                  <c:v>-0.215781</c:v>
                </c:pt>
                <c:pt idx="914">
                  <c:v>1.3004290000000001</c:v>
                </c:pt>
                <c:pt idx="915">
                  <c:v>1.740138</c:v>
                </c:pt>
                <c:pt idx="916">
                  <c:v>8.0451700000000004E-4</c:v>
                </c:pt>
                <c:pt idx="917">
                  <c:v>-1.5135719999999999</c:v>
                </c:pt>
                <c:pt idx="918">
                  <c:v>-0.43483050000000001</c:v>
                </c:pt>
                <c:pt idx="919">
                  <c:v>1.0090779999999999</c:v>
                </c:pt>
                <c:pt idx="920">
                  <c:v>0.60577170000000002</c:v>
                </c:pt>
                <c:pt idx="921">
                  <c:v>9.1821819999999998E-2</c:v>
                </c:pt>
                <c:pt idx="922">
                  <c:v>0.9851626</c:v>
                </c:pt>
                <c:pt idx="923">
                  <c:v>2.3010820000000001</c:v>
                </c:pt>
                <c:pt idx="924">
                  <c:v>2.5522260000000001</c:v>
                </c:pt>
                <c:pt idx="925">
                  <c:v>1.4474050000000001</c:v>
                </c:pt>
                <c:pt idx="926">
                  <c:v>0.19298170000000001</c:v>
                </c:pt>
                <c:pt idx="927">
                  <c:v>0.25550089999999998</c:v>
                </c:pt>
                <c:pt idx="928">
                  <c:v>0.87169240000000003</c:v>
                </c:pt>
                <c:pt idx="929">
                  <c:v>1.0200450000000001</c:v>
                </c:pt>
                <c:pt idx="930">
                  <c:v>1.2889109999999999</c:v>
                </c:pt>
                <c:pt idx="931">
                  <c:v>0.93307739999999995</c:v>
                </c:pt>
                <c:pt idx="932">
                  <c:v>-0.18917780000000001</c:v>
                </c:pt>
                <c:pt idx="933">
                  <c:v>-0.15429100000000001</c:v>
                </c:pt>
                <c:pt idx="934">
                  <c:v>1.2041519999999999</c:v>
                </c:pt>
                <c:pt idx="935">
                  <c:v>1.9566870000000001</c:v>
                </c:pt>
                <c:pt idx="936">
                  <c:v>1.06717</c:v>
                </c:pt>
                <c:pt idx="937">
                  <c:v>0.1199528</c:v>
                </c:pt>
                <c:pt idx="938">
                  <c:v>0.44222230000000001</c:v>
                </c:pt>
                <c:pt idx="939">
                  <c:v>0.95588930000000005</c:v>
                </c:pt>
                <c:pt idx="940">
                  <c:v>1.13323</c:v>
                </c:pt>
                <c:pt idx="941">
                  <c:v>1.4343170000000001</c:v>
                </c:pt>
                <c:pt idx="942">
                  <c:v>1.374339</c:v>
                </c:pt>
                <c:pt idx="943">
                  <c:v>0.25232169999999998</c:v>
                </c:pt>
                <c:pt idx="944">
                  <c:v>-0.8696007</c:v>
                </c:pt>
                <c:pt idx="945">
                  <c:v>-0.149949</c:v>
                </c:pt>
                <c:pt idx="946">
                  <c:v>1.6459919999999999</c:v>
                </c:pt>
                <c:pt idx="947">
                  <c:v>2.1069330000000002</c:v>
                </c:pt>
                <c:pt idx="948">
                  <c:v>1.0542279999999999</c:v>
                </c:pt>
                <c:pt idx="949">
                  <c:v>-0.1013208</c:v>
                </c:pt>
                <c:pt idx="950">
                  <c:v>-0.80985580000000001</c:v>
                </c:pt>
                <c:pt idx="951">
                  <c:v>-0.42033999999999999</c:v>
                </c:pt>
                <c:pt idx="952">
                  <c:v>0.67228370000000004</c:v>
                </c:pt>
                <c:pt idx="953">
                  <c:v>0.66510939999999996</c:v>
                </c:pt>
                <c:pt idx="954">
                  <c:v>1.22434E-2</c:v>
                </c:pt>
                <c:pt idx="955">
                  <c:v>0.33592670000000002</c:v>
                </c:pt>
                <c:pt idx="956">
                  <c:v>1.299188</c:v>
                </c:pt>
                <c:pt idx="957">
                  <c:v>0.94604779999999999</c:v>
                </c:pt>
                <c:pt idx="958">
                  <c:v>-0.1704117</c:v>
                </c:pt>
                <c:pt idx="959">
                  <c:v>0.47606090000000001</c:v>
                </c:pt>
                <c:pt idx="960">
                  <c:v>1.5066539999999999</c:v>
                </c:pt>
                <c:pt idx="961">
                  <c:v>0.79768380000000005</c:v>
                </c:pt>
                <c:pt idx="962">
                  <c:v>-0.29435420000000001</c:v>
                </c:pt>
                <c:pt idx="963">
                  <c:v>1.3939969999999999E-2</c:v>
                </c:pt>
                <c:pt idx="964">
                  <c:v>1.0335589999999999</c:v>
                </c:pt>
                <c:pt idx="965">
                  <c:v>0.93842859999999995</c:v>
                </c:pt>
                <c:pt idx="966">
                  <c:v>0.28627419999999998</c:v>
                </c:pt>
                <c:pt idx="967">
                  <c:v>0.1775901</c:v>
                </c:pt>
                <c:pt idx="968">
                  <c:v>-0.17372770000000001</c:v>
                </c:pt>
                <c:pt idx="969">
                  <c:v>-0.43230229999999997</c:v>
                </c:pt>
                <c:pt idx="970">
                  <c:v>0.55529340000000005</c:v>
                </c:pt>
                <c:pt idx="971">
                  <c:v>1.1305130000000001</c:v>
                </c:pt>
                <c:pt idx="972">
                  <c:v>0.31724720000000001</c:v>
                </c:pt>
                <c:pt idx="973">
                  <c:v>0.25696190000000002</c:v>
                </c:pt>
                <c:pt idx="974">
                  <c:v>1.007185</c:v>
                </c:pt>
                <c:pt idx="975">
                  <c:v>1.0900160000000001</c:v>
                </c:pt>
                <c:pt idx="976">
                  <c:v>0.83710309999999999</c:v>
                </c:pt>
                <c:pt idx="977">
                  <c:v>0.59575730000000005</c:v>
                </c:pt>
                <c:pt idx="978">
                  <c:v>0.15766559999999999</c:v>
                </c:pt>
                <c:pt idx="979">
                  <c:v>-1.10472E-2</c:v>
                </c:pt>
                <c:pt idx="980">
                  <c:v>0.4399788</c:v>
                </c:pt>
                <c:pt idx="981">
                  <c:v>1.2217629999999999</c:v>
                </c:pt>
                <c:pt idx="982">
                  <c:v>1.261166</c:v>
                </c:pt>
                <c:pt idx="983">
                  <c:v>-0.20418629999999999</c:v>
                </c:pt>
                <c:pt idx="984">
                  <c:v>-1.0743659999999999</c:v>
                </c:pt>
                <c:pt idx="985">
                  <c:v>1.261966E-2</c:v>
                </c:pt>
                <c:pt idx="986">
                  <c:v>0.81714600000000004</c:v>
                </c:pt>
                <c:pt idx="987">
                  <c:v>0.17013719999999999</c:v>
                </c:pt>
                <c:pt idx="988">
                  <c:v>-0.61330119999999999</c:v>
                </c:pt>
                <c:pt idx="989">
                  <c:v>-1.1565570000000001</c:v>
                </c:pt>
                <c:pt idx="990">
                  <c:v>-1.2545500000000001</c:v>
                </c:pt>
                <c:pt idx="991">
                  <c:v>-0.37201400000000001</c:v>
                </c:pt>
                <c:pt idx="992">
                  <c:v>-0.1608212</c:v>
                </c:pt>
                <c:pt idx="993">
                  <c:v>-0.64175479999999996</c:v>
                </c:pt>
                <c:pt idx="994">
                  <c:v>2.0437889999999998E-3</c:v>
                </c:pt>
                <c:pt idx="995">
                  <c:v>0.62383869999999997</c:v>
                </c:pt>
                <c:pt idx="996">
                  <c:v>0.3912873</c:v>
                </c:pt>
                <c:pt idx="997">
                  <c:v>0.1287904</c:v>
                </c:pt>
                <c:pt idx="998">
                  <c:v>-0.56966380000000005</c:v>
                </c:pt>
              </c:numCache>
            </c:numRef>
          </c:yVal>
          <c:smooth val="0"/>
        </c:ser>
        <c:ser>
          <c:idx val="12"/>
          <c:order val="12"/>
          <c:tx>
            <c:v>+500V (#13)</c:v>
          </c:tx>
          <c:spPr>
            <a:ln w="19050">
              <a:solidFill>
                <a:srgbClr val="0000FF"/>
              </a:solidFill>
            </a:ln>
          </c:spPr>
          <c:marker>
            <c:symbol val="none"/>
          </c:marker>
          <c:xVal>
            <c:numRef>
              <c:f>'Voltage Wfms Data'!$A$5:$A$1003</c:f>
              <c:numCache>
                <c:formatCode>General</c:formatCode>
                <c:ptCount val="999"/>
                <c:pt idx="0">
                  <c:v>-180.822</c:v>
                </c:pt>
                <c:pt idx="1">
                  <c:v>-179.822</c:v>
                </c:pt>
                <c:pt idx="2">
                  <c:v>-178.822</c:v>
                </c:pt>
                <c:pt idx="3">
                  <c:v>-177.822</c:v>
                </c:pt>
                <c:pt idx="4">
                  <c:v>-176.822</c:v>
                </c:pt>
                <c:pt idx="5">
                  <c:v>-175.822</c:v>
                </c:pt>
                <c:pt idx="6">
                  <c:v>-174.822</c:v>
                </c:pt>
                <c:pt idx="7">
                  <c:v>-173.822</c:v>
                </c:pt>
                <c:pt idx="8">
                  <c:v>-172.822</c:v>
                </c:pt>
                <c:pt idx="9">
                  <c:v>-171.82199999999997</c:v>
                </c:pt>
                <c:pt idx="10">
                  <c:v>-170.822</c:v>
                </c:pt>
                <c:pt idx="11">
                  <c:v>-169.822</c:v>
                </c:pt>
                <c:pt idx="12">
                  <c:v>-168.822</c:v>
                </c:pt>
                <c:pt idx="13">
                  <c:v>-167.822</c:v>
                </c:pt>
                <c:pt idx="14">
                  <c:v>-166.822</c:v>
                </c:pt>
                <c:pt idx="15">
                  <c:v>-165.82199999999997</c:v>
                </c:pt>
                <c:pt idx="16">
                  <c:v>-164.822</c:v>
                </c:pt>
                <c:pt idx="17">
                  <c:v>-163.822</c:v>
                </c:pt>
                <c:pt idx="18">
                  <c:v>-162.822</c:v>
                </c:pt>
                <c:pt idx="19">
                  <c:v>-161.822</c:v>
                </c:pt>
                <c:pt idx="20">
                  <c:v>-160.822</c:v>
                </c:pt>
                <c:pt idx="21">
                  <c:v>-159.82199999999997</c:v>
                </c:pt>
                <c:pt idx="22">
                  <c:v>-158.822</c:v>
                </c:pt>
                <c:pt idx="23">
                  <c:v>-157.822</c:v>
                </c:pt>
                <c:pt idx="24">
                  <c:v>-156.822</c:v>
                </c:pt>
                <c:pt idx="25">
                  <c:v>-155.822</c:v>
                </c:pt>
                <c:pt idx="26">
                  <c:v>-154.822</c:v>
                </c:pt>
                <c:pt idx="27">
                  <c:v>-153.822</c:v>
                </c:pt>
                <c:pt idx="28">
                  <c:v>-152.822</c:v>
                </c:pt>
                <c:pt idx="29">
                  <c:v>-151.822</c:v>
                </c:pt>
                <c:pt idx="30">
                  <c:v>-150.822</c:v>
                </c:pt>
                <c:pt idx="31">
                  <c:v>-149.822</c:v>
                </c:pt>
                <c:pt idx="32">
                  <c:v>-148.822</c:v>
                </c:pt>
                <c:pt idx="33">
                  <c:v>-147.822</c:v>
                </c:pt>
                <c:pt idx="34">
                  <c:v>-146.822</c:v>
                </c:pt>
                <c:pt idx="35">
                  <c:v>-145.822</c:v>
                </c:pt>
                <c:pt idx="36">
                  <c:v>-144.822</c:v>
                </c:pt>
                <c:pt idx="37">
                  <c:v>-143.822</c:v>
                </c:pt>
                <c:pt idx="38">
                  <c:v>-142.822</c:v>
                </c:pt>
                <c:pt idx="39">
                  <c:v>-141.822</c:v>
                </c:pt>
                <c:pt idx="40">
                  <c:v>-140.822</c:v>
                </c:pt>
                <c:pt idx="41">
                  <c:v>-139.822</c:v>
                </c:pt>
                <c:pt idx="42">
                  <c:v>-138.822</c:v>
                </c:pt>
                <c:pt idx="43">
                  <c:v>-137.822</c:v>
                </c:pt>
                <c:pt idx="44">
                  <c:v>-136.822</c:v>
                </c:pt>
                <c:pt idx="45">
                  <c:v>-135.822</c:v>
                </c:pt>
                <c:pt idx="46">
                  <c:v>-134.82199999999997</c:v>
                </c:pt>
                <c:pt idx="47">
                  <c:v>-133.822</c:v>
                </c:pt>
                <c:pt idx="48">
                  <c:v>-132.822</c:v>
                </c:pt>
                <c:pt idx="49">
                  <c:v>-131.822</c:v>
                </c:pt>
                <c:pt idx="50">
                  <c:v>-130.822</c:v>
                </c:pt>
                <c:pt idx="51">
                  <c:v>-129.822</c:v>
                </c:pt>
                <c:pt idx="52">
                  <c:v>-128.82199999999997</c:v>
                </c:pt>
                <c:pt idx="53">
                  <c:v>-127.82199999999999</c:v>
                </c:pt>
                <c:pt idx="54">
                  <c:v>-126.822</c:v>
                </c:pt>
                <c:pt idx="55">
                  <c:v>-125.822</c:v>
                </c:pt>
                <c:pt idx="56">
                  <c:v>-124.822</c:v>
                </c:pt>
                <c:pt idx="57">
                  <c:v>-123.822</c:v>
                </c:pt>
                <c:pt idx="58">
                  <c:v>-122.82200000000002</c:v>
                </c:pt>
                <c:pt idx="59">
                  <c:v>-121.82199999999999</c:v>
                </c:pt>
                <c:pt idx="60">
                  <c:v>-120.82199999999999</c:v>
                </c:pt>
                <c:pt idx="61">
                  <c:v>-119.822</c:v>
                </c:pt>
                <c:pt idx="62">
                  <c:v>-118.822</c:v>
                </c:pt>
                <c:pt idx="63">
                  <c:v>-117.82199999999999</c:v>
                </c:pt>
                <c:pt idx="64">
                  <c:v>-116.822</c:v>
                </c:pt>
                <c:pt idx="65">
                  <c:v>-115.822</c:v>
                </c:pt>
                <c:pt idx="66">
                  <c:v>-114.82199999999999</c:v>
                </c:pt>
                <c:pt idx="67">
                  <c:v>-113.822</c:v>
                </c:pt>
                <c:pt idx="68">
                  <c:v>-112.822</c:v>
                </c:pt>
                <c:pt idx="69">
                  <c:v>-111.82199999999999</c:v>
                </c:pt>
                <c:pt idx="70">
                  <c:v>-110.822</c:v>
                </c:pt>
                <c:pt idx="71">
                  <c:v>-109.822</c:v>
                </c:pt>
                <c:pt idx="72">
                  <c:v>-108.822</c:v>
                </c:pt>
                <c:pt idx="73">
                  <c:v>-107.822</c:v>
                </c:pt>
                <c:pt idx="74">
                  <c:v>-106.822</c:v>
                </c:pt>
                <c:pt idx="75">
                  <c:v>-105.822</c:v>
                </c:pt>
                <c:pt idx="76">
                  <c:v>-104.822</c:v>
                </c:pt>
                <c:pt idx="77">
                  <c:v>-103.822</c:v>
                </c:pt>
                <c:pt idx="78">
                  <c:v>-102.822</c:v>
                </c:pt>
                <c:pt idx="79">
                  <c:v>-101.822</c:v>
                </c:pt>
                <c:pt idx="80">
                  <c:v>-100.822</c:v>
                </c:pt>
                <c:pt idx="81">
                  <c:v>-99.822000000000003</c:v>
                </c:pt>
                <c:pt idx="82">
                  <c:v>-98.822000000000003</c:v>
                </c:pt>
                <c:pt idx="83">
                  <c:v>-97.822000000000003</c:v>
                </c:pt>
                <c:pt idx="84">
                  <c:v>-96.822000000000003</c:v>
                </c:pt>
                <c:pt idx="85">
                  <c:v>-95.822000000000003</c:v>
                </c:pt>
                <c:pt idx="86">
                  <c:v>-94.822000000000003</c:v>
                </c:pt>
                <c:pt idx="87">
                  <c:v>-93.822000000000003</c:v>
                </c:pt>
                <c:pt idx="88">
                  <c:v>-92.822000000000003</c:v>
                </c:pt>
                <c:pt idx="89">
                  <c:v>-91.822000000000003</c:v>
                </c:pt>
                <c:pt idx="90">
                  <c:v>-90.822000000000003</c:v>
                </c:pt>
                <c:pt idx="91">
                  <c:v>-89.821999999999989</c:v>
                </c:pt>
                <c:pt idx="92">
                  <c:v>-88.822000000000003</c:v>
                </c:pt>
                <c:pt idx="93">
                  <c:v>-87.822000000000003</c:v>
                </c:pt>
                <c:pt idx="94">
                  <c:v>-86.821999999999989</c:v>
                </c:pt>
                <c:pt idx="95">
                  <c:v>-85.822000000000003</c:v>
                </c:pt>
                <c:pt idx="96">
                  <c:v>-84.822000000000003</c:v>
                </c:pt>
                <c:pt idx="97">
                  <c:v>-83.821999999999989</c:v>
                </c:pt>
                <c:pt idx="98">
                  <c:v>-82.822000000000003</c:v>
                </c:pt>
                <c:pt idx="99">
                  <c:v>-81.822000000000003</c:v>
                </c:pt>
                <c:pt idx="100">
                  <c:v>-80.821999999999989</c:v>
                </c:pt>
                <c:pt idx="101">
                  <c:v>-79.822000000000003</c:v>
                </c:pt>
                <c:pt idx="102">
                  <c:v>-78.822000000000003</c:v>
                </c:pt>
                <c:pt idx="103">
                  <c:v>-77.821999999999989</c:v>
                </c:pt>
                <c:pt idx="104">
                  <c:v>-76.822000000000003</c:v>
                </c:pt>
                <c:pt idx="105">
                  <c:v>-75.822000000000003</c:v>
                </c:pt>
                <c:pt idx="106">
                  <c:v>-74.822000000000003</c:v>
                </c:pt>
                <c:pt idx="107">
                  <c:v>-73.822000000000003</c:v>
                </c:pt>
                <c:pt idx="108">
                  <c:v>-72.822000000000003</c:v>
                </c:pt>
                <c:pt idx="109">
                  <c:v>-71.822000000000003</c:v>
                </c:pt>
                <c:pt idx="110">
                  <c:v>-70.822000000000003</c:v>
                </c:pt>
                <c:pt idx="111">
                  <c:v>-69.822000000000003</c:v>
                </c:pt>
                <c:pt idx="112">
                  <c:v>-68.822000000000003</c:v>
                </c:pt>
                <c:pt idx="113">
                  <c:v>-67.822000000000003</c:v>
                </c:pt>
                <c:pt idx="114">
                  <c:v>-66.822000000000003</c:v>
                </c:pt>
                <c:pt idx="115">
                  <c:v>-65.822000000000003</c:v>
                </c:pt>
                <c:pt idx="116">
                  <c:v>-64.822000000000003</c:v>
                </c:pt>
                <c:pt idx="117">
                  <c:v>-63.822000000000003</c:v>
                </c:pt>
                <c:pt idx="118">
                  <c:v>-62.822000000000003</c:v>
                </c:pt>
                <c:pt idx="119">
                  <c:v>-61.821999999999996</c:v>
                </c:pt>
                <c:pt idx="120">
                  <c:v>-60.822000000000003</c:v>
                </c:pt>
                <c:pt idx="121">
                  <c:v>-59.822000000000003</c:v>
                </c:pt>
                <c:pt idx="122">
                  <c:v>-58.822000000000003</c:v>
                </c:pt>
                <c:pt idx="123">
                  <c:v>-57.822000000000003</c:v>
                </c:pt>
                <c:pt idx="124">
                  <c:v>-56.821999999999996</c:v>
                </c:pt>
                <c:pt idx="125">
                  <c:v>-55.822000000000003</c:v>
                </c:pt>
                <c:pt idx="126">
                  <c:v>-54.822000000000003</c:v>
                </c:pt>
                <c:pt idx="127">
                  <c:v>-53.821999999999996</c:v>
                </c:pt>
                <c:pt idx="128">
                  <c:v>-52.822000000000003</c:v>
                </c:pt>
                <c:pt idx="129">
                  <c:v>-51.821999999999996</c:v>
                </c:pt>
                <c:pt idx="130">
                  <c:v>-50.821999999999996</c:v>
                </c:pt>
                <c:pt idx="131">
                  <c:v>-49.822000000000003</c:v>
                </c:pt>
                <c:pt idx="132">
                  <c:v>-48.821999999999996</c:v>
                </c:pt>
                <c:pt idx="133">
                  <c:v>-47.822000000000003</c:v>
                </c:pt>
                <c:pt idx="134">
                  <c:v>-46.822000000000003</c:v>
                </c:pt>
                <c:pt idx="135">
                  <c:v>-45.821999999999996</c:v>
                </c:pt>
                <c:pt idx="136">
                  <c:v>-44.822000000000003</c:v>
                </c:pt>
                <c:pt idx="137">
                  <c:v>-43.822000000000003</c:v>
                </c:pt>
                <c:pt idx="138">
                  <c:v>-42.821999999999996</c:v>
                </c:pt>
                <c:pt idx="139">
                  <c:v>-41.822000000000003</c:v>
                </c:pt>
                <c:pt idx="140">
                  <c:v>-40.822000000000003</c:v>
                </c:pt>
                <c:pt idx="141">
                  <c:v>-39.821999999999996</c:v>
                </c:pt>
                <c:pt idx="142">
                  <c:v>-38.822000000000003</c:v>
                </c:pt>
                <c:pt idx="143">
                  <c:v>-37.822000000000003</c:v>
                </c:pt>
                <c:pt idx="144">
                  <c:v>-36.821999999999996</c:v>
                </c:pt>
                <c:pt idx="145">
                  <c:v>-35.822000000000003</c:v>
                </c:pt>
                <c:pt idx="146">
                  <c:v>-34.821999999999996</c:v>
                </c:pt>
                <c:pt idx="147">
                  <c:v>-33.821999999999996</c:v>
                </c:pt>
                <c:pt idx="148">
                  <c:v>-32.822000000000003</c:v>
                </c:pt>
                <c:pt idx="149">
                  <c:v>-31.821999999999999</c:v>
                </c:pt>
                <c:pt idx="150">
                  <c:v>-30.822000000000003</c:v>
                </c:pt>
                <c:pt idx="151">
                  <c:v>-29.821999999999999</c:v>
                </c:pt>
                <c:pt idx="152">
                  <c:v>-28.822000000000003</c:v>
                </c:pt>
                <c:pt idx="153">
                  <c:v>-27.821999999999999</c:v>
                </c:pt>
                <c:pt idx="154">
                  <c:v>-26.821999999999999</c:v>
                </c:pt>
                <c:pt idx="155">
                  <c:v>-25.822000000000003</c:v>
                </c:pt>
                <c:pt idx="156">
                  <c:v>-24.821999999999999</c:v>
                </c:pt>
                <c:pt idx="157">
                  <c:v>-23.821999999999999</c:v>
                </c:pt>
                <c:pt idx="158">
                  <c:v>-22.821999999999999</c:v>
                </c:pt>
                <c:pt idx="159">
                  <c:v>-21.821999999999999</c:v>
                </c:pt>
                <c:pt idx="160">
                  <c:v>-20.821999999999999</c:v>
                </c:pt>
                <c:pt idx="161">
                  <c:v>-19.821999999999999</c:v>
                </c:pt>
                <c:pt idx="162">
                  <c:v>-18.822000000000003</c:v>
                </c:pt>
                <c:pt idx="163">
                  <c:v>-17.821999999999999</c:v>
                </c:pt>
                <c:pt idx="164">
                  <c:v>-16.821999999999999</c:v>
                </c:pt>
                <c:pt idx="165">
                  <c:v>-15.822000000000001</c:v>
                </c:pt>
                <c:pt idx="166">
                  <c:v>-14.822000000000001</c:v>
                </c:pt>
                <c:pt idx="167">
                  <c:v>-13.821999999999999</c:v>
                </c:pt>
                <c:pt idx="168">
                  <c:v>-12.822000000000001</c:v>
                </c:pt>
                <c:pt idx="169">
                  <c:v>-11.821999999999999</c:v>
                </c:pt>
                <c:pt idx="170">
                  <c:v>-10.821999999999999</c:v>
                </c:pt>
                <c:pt idx="171">
                  <c:v>-9.822000000000001</c:v>
                </c:pt>
                <c:pt idx="172">
                  <c:v>-8.8219999999999992</c:v>
                </c:pt>
                <c:pt idx="173">
                  <c:v>-7.8220000000000001</c:v>
                </c:pt>
                <c:pt idx="174">
                  <c:v>-6.8220000000000001</c:v>
                </c:pt>
                <c:pt idx="175">
                  <c:v>-5.8220000000000001</c:v>
                </c:pt>
                <c:pt idx="176">
                  <c:v>-4.8220000000000001</c:v>
                </c:pt>
                <c:pt idx="177">
                  <c:v>-3.8220000000000001</c:v>
                </c:pt>
                <c:pt idx="178">
                  <c:v>-2.8220000000000001</c:v>
                </c:pt>
                <c:pt idx="179">
                  <c:v>-1.8219999999999998</c:v>
                </c:pt>
                <c:pt idx="180">
                  <c:v>-0.82199999999999995</c:v>
                </c:pt>
                <c:pt idx="181">
                  <c:v>0.17800000000000002</c:v>
                </c:pt>
                <c:pt idx="182">
                  <c:v>1.1780000000000002</c:v>
                </c:pt>
                <c:pt idx="183">
                  <c:v>2.1779999999999999</c:v>
                </c:pt>
                <c:pt idx="184">
                  <c:v>3.1779999999999999</c:v>
                </c:pt>
                <c:pt idx="185">
                  <c:v>4.1779999999999999</c:v>
                </c:pt>
                <c:pt idx="186">
                  <c:v>5.1779999999999999</c:v>
                </c:pt>
                <c:pt idx="187">
                  <c:v>6.1779999999999999</c:v>
                </c:pt>
                <c:pt idx="188">
                  <c:v>7.1779999999999999</c:v>
                </c:pt>
                <c:pt idx="189">
                  <c:v>8.1780000000000008</c:v>
                </c:pt>
                <c:pt idx="190">
                  <c:v>9.177999999999999</c:v>
                </c:pt>
                <c:pt idx="191">
                  <c:v>10.178000000000001</c:v>
                </c:pt>
                <c:pt idx="192">
                  <c:v>11.177999999999999</c:v>
                </c:pt>
                <c:pt idx="193">
                  <c:v>12.177999999999999</c:v>
                </c:pt>
                <c:pt idx="194">
                  <c:v>13.178000000000001</c:v>
                </c:pt>
                <c:pt idx="195">
                  <c:v>14.177999999999999</c:v>
                </c:pt>
                <c:pt idx="196">
                  <c:v>15.177999999999999</c:v>
                </c:pt>
                <c:pt idx="197">
                  <c:v>16.178000000000001</c:v>
                </c:pt>
                <c:pt idx="198">
                  <c:v>17.178000000000001</c:v>
                </c:pt>
                <c:pt idx="199">
                  <c:v>18.178000000000001</c:v>
                </c:pt>
                <c:pt idx="200">
                  <c:v>19.178000000000001</c:v>
                </c:pt>
                <c:pt idx="201">
                  <c:v>20.178000000000001</c:v>
                </c:pt>
                <c:pt idx="202">
                  <c:v>21.178000000000001</c:v>
                </c:pt>
                <c:pt idx="203">
                  <c:v>22.177999999999997</c:v>
                </c:pt>
                <c:pt idx="204">
                  <c:v>23.178000000000001</c:v>
                </c:pt>
                <c:pt idx="205">
                  <c:v>24.178000000000001</c:v>
                </c:pt>
                <c:pt idx="206">
                  <c:v>25.177999999999997</c:v>
                </c:pt>
                <c:pt idx="207">
                  <c:v>26.178000000000001</c:v>
                </c:pt>
                <c:pt idx="208">
                  <c:v>27.178000000000001</c:v>
                </c:pt>
                <c:pt idx="209">
                  <c:v>28.178000000000001</c:v>
                </c:pt>
                <c:pt idx="210">
                  <c:v>29.178000000000001</c:v>
                </c:pt>
                <c:pt idx="211">
                  <c:v>30.178000000000001</c:v>
                </c:pt>
                <c:pt idx="212">
                  <c:v>31.178000000000004</c:v>
                </c:pt>
                <c:pt idx="213">
                  <c:v>32.177999999999997</c:v>
                </c:pt>
                <c:pt idx="214">
                  <c:v>33.178000000000004</c:v>
                </c:pt>
                <c:pt idx="215">
                  <c:v>34.177999999999997</c:v>
                </c:pt>
                <c:pt idx="216">
                  <c:v>35.177999999999997</c:v>
                </c:pt>
                <c:pt idx="217">
                  <c:v>36.178000000000004</c:v>
                </c:pt>
                <c:pt idx="218">
                  <c:v>37.177999999999997</c:v>
                </c:pt>
                <c:pt idx="219">
                  <c:v>38.177999999999997</c:v>
                </c:pt>
                <c:pt idx="220">
                  <c:v>39.178000000000004</c:v>
                </c:pt>
                <c:pt idx="221">
                  <c:v>40.177999999999997</c:v>
                </c:pt>
                <c:pt idx="222">
                  <c:v>41.177999999999997</c:v>
                </c:pt>
                <c:pt idx="223">
                  <c:v>42.178000000000004</c:v>
                </c:pt>
                <c:pt idx="224">
                  <c:v>43.177999999999997</c:v>
                </c:pt>
                <c:pt idx="225">
                  <c:v>44.177999999999997</c:v>
                </c:pt>
                <c:pt idx="226">
                  <c:v>45.178000000000004</c:v>
                </c:pt>
                <c:pt idx="227">
                  <c:v>46.177999999999997</c:v>
                </c:pt>
                <c:pt idx="228">
                  <c:v>47.177999999999997</c:v>
                </c:pt>
                <c:pt idx="229">
                  <c:v>48.178000000000004</c:v>
                </c:pt>
                <c:pt idx="230">
                  <c:v>49.177999999999997</c:v>
                </c:pt>
                <c:pt idx="231">
                  <c:v>50.178000000000004</c:v>
                </c:pt>
                <c:pt idx="232">
                  <c:v>51.177999999999997</c:v>
                </c:pt>
                <c:pt idx="233">
                  <c:v>52.177999999999997</c:v>
                </c:pt>
                <c:pt idx="234">
                  <c:v>53.178000000000004</c:v>
                </c:pt>
                <c:pt idx="235">
                  <c:v>54.177999999999997</c:v>
                </c:pt>
                <c:pt idx="236">
                  <c:v>55.177999999999997</c:v>
                </c:pt>
                <c:pt idx="237">
                  <c:v>56.178000000000004</c:v>
                </c:pt>
                <c:pt idx="238">
                  <c:v>57.177999999999997</c:v>
                </c:pt>
                <c:pt idx="239">
                  <c:v>58.177999999999997</c:v>
                </c:pt>
                <c:pt idx="240">
                  <c:v>59.178000000000004</c:v>
                </c:pt>
                <c:pt idx="241">
                  <c:v>60.177999999999997</c:v>
                </c:pt>
                <c:pt idx="242">
                  <c:v>61.17799999999999</c:v>
                </c:pt>
                <c:pt idx="243">
                  <c:v>62.178000000000004</c:v>
                </c:pt>
                <c:pt idx="244">
                  <c:v>63.177999999999997</c:v>
                </c:pt>
                <c:pt idx="245">
                  <c:v>64.177999999999997</c:v>
                </c:pt>
                <c:pt idx="246">
                  <c:v>65.177999999999997</c:v>
                </c:pt>
                <c:pt idx="247">
                  <c:v>66.177999999999997</c:v>
                </c:pt>
                <c:pt idx="248">
                  <c:v>67.177999999999997</c:v>
                </c:pt>
                <c:pt idx="249">
                  <c:v>68.177999999999997</c:v>
                </c:pt>
                <c:pt idx="250">
                  <c:v>69.177999999999997</c:v>
                </c:pt>
                <c:pt idx="251">
                  <c:v>70.177999999999997</c:v>
                </c:pt>
                <c:pt idx="252">
                  <c:v>71.177999999999997</c:v>
                </c:pt>
                <c:pt idx="253">
                  <c:v>72.177999999999997</c:v>
                </c:pt>
                <c:pt idx="254">
                  <c:v>73.177999999999997</c:v>
                </c:pt>
                <c:pt idx="255">
                  <c:v>74.177999999999997</c:v>
                </c:pt>
                <c:pt idx="256">
                  <c:v>75.177999999999997</c:v>
                </c:pt>
                <c:pt idx="257">
                  <c:v>76.177999999999997</c:v>
                </c:pt>
                <c:pt idx="258">
                  <c:v>77.178000000000011</c:v>
                </c:pt>
                <c:pt idx="259">
                  <c:v>78.177999999999997</c:v>
                </c:pt>
                <c:pt idx="260">
                  <c:v>79.177999999999997</c:v>
                </c:pt>
                <c:pt idx="261">
                  <c:v>80.178000000000011</c:v>
                </c:pt>
                <c:pt idx="262">
                  <c:v>81.177999999999997</c:v>
                </c:pt>
                <c:pt idx="263">
                  <c:v>82.177999999999997</c:v>
                </c:pt>
                <c:pt idx="264">
                  <c:v>83.178000000000011</c:v>
                </c:pt>
                <c:pt idx="265">
                  <c:v>84.177999999999997</c:v>
                </c:pt>
                <c:pt idx="266">
                  <c:v>85.177999999999997</c:v>
                </c:pt>
                <c:pt idx="267">
                  <c:v>86.178000000000011</c:v>
                </c:pt>
                <c:pt idx="268">
                  <c:v>87.177999999999997</c:v>
                </c:pt>
                <c:pt idx="269">
                  <c:v>88.177999999999997</c:v>
                </c:pt>
                <c:pt idx="270">
                  <c:v>89.178000000000011</c:v>
                </c:pt>
                <c:pt idx="271">
                  <c:v>90.177999999999997</c:v>
                </c:pt>
                <c:pt idx="272">
                  <c:v>91.177999999999997</c:v>
                </c:pt>
                <c:pt idx="273">
                  <c:v>92.178000000000011</c:v>
                </c:pt>
                <c:pt idx="274">
                  <c:v>93.177999999999997</c:v>
                </c:pt>
                <c:pt idx="275">
                  <c:v>94.177999999999997</c:v>
                </c:pt>
                <c:pt idx="276">
                  <c:v>95.177999999999997</c:v>
                </c:pt>
                <c:pt idx="277">
                  <c:v>96.177999999999997</c:v>
                </c:pt>
                <c:pt idx="278">
                  <c:v>97.177999999999997</c:v>
                </c:pt>
                <c:pt idx="279">
                  <c:v>98.177999999999997</c:v>
                </c:pt>
                <c:pt idx="280">
                  <c:v>99.177999999999997</c:v>
                </c:pt>
                <c:pt idx="281">
                  <c:v>100.178</c:v>
                </c:pt>
                <c:pt idx="282">
                  <c:v>101.178</c:v>
                </c:pt>
                <c:pt idx="283">
                  <c:v>102.178</c:v>
                </c:pt>
                <c:pt idx="284">
                  <c:v>103.178</c:v>
                </c:pt>
                <c:pt idx="285">
                  <c:v>104.178</c:v>
                </c:pt>
                <c:pt idx="286">
                  <c:v>105.178</c:v>
                </c:pt>
                <c:pt idx="287">
                  <c:v>106.178</c:v>
                </c:pt>
                <c:pt idx="288">
                  <c:v>107.178</c:v>
                </c:pt>
                <c:pt idx="289">
                  <c:v>108.178</c:v>
                </c:pt>
                <c:pt idx="290">
                  <c:v>109.178</c:v>
                </c:pt>
                <c:pt idx="291">
                  <c:v>110.178</c:v>
                </c:pt>
                <c:pt idx="292">
                  <c:v>111.17800000000001</c:v>
                </c:pt>
                <c:pt idx="293">
                  <c:v>112.178</c:v>
                </c:pt>
                <c:pt idx="294">
                  <c:v>113.178</c:v>
                </c:pt>
                <c:pt idx="295">
                  <c:v>114.17800000000001</c:v>
                </c:pt>
                <c:pt idx="296">
                  <c:v>115.178</c:v>
                </c:pt>
                <c:pt idx="297">
                  <c:v>116.178</c:v>
                </c:pt>
                <c:pt idx="298">
                  <c:v>117.17800000000001</c:v>
                </c:pt>
                <c:pt idx="299">
                  <c:v>118.178</c:v>
                </c:pt>
                <c:pt idx="300">
                  <c:v>119.178</c:v>
                </c:pt>
                <c:pt idx="301">
                  <c:v>120.17800000000001</c:v>
                </c:pt>
                <c:pt idx="302">
                  <c:v>121.178</c:v>
                </c:pt>
                <c:pt idx="303">
                  <c:v>122.178</c:v>
                </c:pt>
                <c:pt idx="304">
                  <c:v>123.178</c:v>
                </c:pt>
                <c:pt idx="305">
                  <c:v>124.17799999999998</c:v>
                </c:pt>
                <c:pt idx="306">
                  <c:v>125.17800000000001</c:v>
                </c:pt>
                <c:pt idx="307">
                  <c:v>126.17800000000001</c:v>
                </c:pt>
                <c:pt idx="308">
                  <c:v>127.178</c:v>
                </c:pt>
                <c:pt idx="309">
                  <c:v>128.178</c:v>
                </c:pt>
                <c:pt idx="310">
                  <c:v>129.178</c:v>
                </c:pt>
                <c:pt idx="311">
                  <c:v>130.178</c:v>
                </c:pt>
                <c:pt idx="312">
                  <c:v>131.17800000000003</c:v>
                </c:pt>
                <c:pt idx="313">
                  <c:v>132.178</c:v>
                </c:pt>
                <c:pt idx="314">
                  <c:v>133.178</c:v>
                </c:pt>
                <c:pt idx="315">
                  <c:v>134.178</c:v>
                </c:pt>
                <c:pt idx="316">
                  <c:v>135.178</c:v>
                </c:pt>
                <c:pt idx="317">
                  <c:v>136.178</c:v>
                </c:pt>
                <c:pt idx="318">
                  <c:v>137.17800000000003</c:v>
                </c:pt>
                <c:pt idx="319">
                  <c:v>138.178</c:v>
                </c:pt>
                <c:pt idx="320">
                  <c:v>139.178</c:v>
                </c:pt>
                <c:pt idx="321">
                  <c:v>140.178</c:v>
                </c:pt>
                <c:pt idx="322">
                  <c:v>141.178</c:v>
                </c:pt>
                <c:pt idx="323">
                  <c:v>142.178</c:v>
                </c:pt>
                <c:pt idx="324">
                  <c:v>143.178</c:v>
                </c:pt>
                <c:pt idx="325">
                  <c:v>144.178</c:v>
                </c:pt>
                <c:pt idx="326">
                  <c:v>145.178</c:v>
                </c:pt>
                <c:pt idx="327">
                  <c:v>146.178</c:v>
                </c:pt>
                <c:pt idx="328">
                  <c:v>147.178</c:v>
                </c:pt>
                <c:pt idx="329">
                  <c:v>148.178</c:v>
                </c:pt>
                <c:pt idx="330">
                  <c:v>149.178</c:v>
                </c:pt>
                <c:pt idx="331">
                  <c:v>150.178</c:v>
                </c:pt>
                <c:pt idx="332">
                  <c:v>151.178</c:v>
                </c:pt>
                <c:pt idx="333">
                  <c:v>152.178</c:v>
                </c:pt>
                <c:pt idx="334">
                  <c:v>153.178</c:v>
                </c:pt>
                <c:pt idx="335">
                  <c:v>154.178</c:v>
                </c:pt>
                <c:pt idx="336">
                  <c:v>155.178</c:v>
                </c:pt>
                <c:pt idx="337">
                  <c:v>156.178</c:v>
                </c:pt>
                <c:pt idx="338">
                  <c:v>157.178</c:v>
                </c:pt>
                <c:pt idx="339">
                  <c:v>158.178</c:v>
                </c:pt>
                <c:pt idx="340">
                  <c:v>159.178</c:v>
                </c:pt>
                <c:pt idx="341">
                  <c:v>160.178</c:v>
                </c:pt>
                <c:pt idx="342">
                  <c:v>161.178</c:v>
                </c:pt>
                <c:pt idx="343">
                  <c:v>162.178</c:v>
                </c:pt>
                <c:pt idx="344">
                  <c:v>163.178</c:v>
                </c:pt>
                <c:pt idx="345">
                  <c:v>164.178</c:v>
                </c:pt>
                <c:pt idx="346">
                  <c:v>165.178</c:v>
                </c:pt>
                <c:pt idx="347">
                  <c:v>166.178</c:v>
                </c:pt>
                <c:pt idx="348">
                  <c:v>167.178</c:v>
                </c:pt>
                <c:pt idx="349">
                  <c:v>168.17800000000003</c:v>
                </c:pt>
                <c:pt idx="350">
                  <c:v>169.178</c:v>
                </c:pt>
                <c:pt idx="351">
                  <c:v>170.178</c:v>
                </c:pt>
                <c:pt idx="352">
                  <c:v>171.178</c:v>
                </c:pt>
                <c:pt idx="353">
                  <c:v>172.178</c:v>
                </c:pt>
                <c:pt idx="354">
                  <c:v>173.178</c:v>
                </c:pt>
                <c:pt idx="355">
                  <c:v>174.17800000000003</c:v>
                </c:pt>
                <c:pt idx="356">
                  <c:v>175.178</c:v>
                </c:pt>
                <c:pt idx="357">
                  <c:v>176.178</c:v>
                </c:pt>
                <c:pt idx="358">
                  <c:v>177.178</c:v>
                </c:pt>
                <c:pt idx="359">
                  <c:v>178.178</c:v>
                </c:pt>
                <c:pt idx="360">
                  <c:v>179.178</c:v>
                </c:pt>
                <c:pt idx="361">
                  <c:v>180.178</c:v>
                </c:pt>
                <c:pt idx="362">
                  <c:v>181.178</c:v>
                </c:pt>
                <c:pt idx="363">
                  <c:v>182.178</c:v>
                </c:pt>
                <c:pt idx="364">
                  <c:v>183.178</c:v>
                </c:pt>
                <c:pt idx="365">
                  <c:v>184.178</c:v>
                </c:pt>
                <c:pt idx="366">
                  <c:v>185.178</c:v>
                </c:pt>
                <c:pt idx="367">
                  <c:v>186.178</c:v>
                </c:pt>
                <c:pt idx="368">
                  <c:v>187.178</c:v>
                </c:pt>
                <c:pt idx="369">
                  <c:v>188.178</c:v>
                </c:pt>
                <c:pt idx="370">
                  <c:v>189.178</c:v>
                </c:pt>
                <c:pt idx="371">
                  <c:v>190.178</c:v>
                </c:pt>
                <c:pt idx="372">
                  <c:v>191.178</c:v>
                </c:pt>
                <c:pt idx="373">
                  <c:v>192.178</c:v>
                </c:pt>
                <c:pt idx="374">
                  <c:v>193.178</c:v>
                </c:pt>
                <c:pt idx="375">
                  <c:v>194.178</c:v>
                </c:pt>
                <c:pt idx="376">
                  <c:v>195.178</c:v>
                </c:pt>
                <c:pt idx="377">
                  <c:v>196.178</c:v>
                </c:pt>
                <c:pt idx="378">
                  <c:v>197.178</c:v>
                </c:pt>
                <c:pt idx="379">
                  <c:v>198.178</c:v>
                </c:pt>
                <c:pt idx="380">
                  <c:v>199.17800000000003</c:v>
                </c:pt>
                <c:pt idx="381">
                  <c:v>200.178</c:v>
                </c:pt>
                <c:pt idx="382">
                  <c:v>201.178</c:v>
                </c:pt>
                <c:pt idx="383">
                  <c:v>202.178</c:v>
                </c:pt>
                <c:pt idx="384">
                  <c:v>203.178</c:v>
                </c:pt>
                <c:pt idx="385">
                  <c:v>204.178</c:v>
                </c:pt>
                <c:pt idx="386">
                  <c:v>205.17800000000003</c:v>
                </c:pt>
                <c:pt idx="387">
                  <c:v>206.178</c:v>
                </c:pt>
                <c:pt idx="388">
                  <c:v>207.178</c:v>
                </c:pt>
                <c:pt idx="389">
                  <c:v>208.178</c:v>
                </c:pt>
                <c:pt idx="390">
                  <c:v>209.178</c:v>
                </c:pt>
                <c:pt idx="391">
                  <c:v>210.178</c:v>
                </c:pt>
                <c:pt idx="392">
                  <c:v>211.178</c:v>
                </c:pt>
                <c:pt idx="393">
                  <c:v>212.178</c:v>
                </c:pt>
                <c:pt idx="394">
                  <c:v>213.178</c:v>
                </c:pt>
                <c:pt idx="395">
                  <c:v>214.178</c:v>
                </c:pt>
                <c:pt idx="396">
                  <c:v>215.178</c:v>
                </c:pt>
                <c:pt idx="397">
                  <c:v>216.178</c:v>
                </c:pt>
                <c:pt idx="398">
                  <c:v>217.178</c:v>
                </c:pt>
                <c:pt idx="399">
                  <c:v>218.178</c:v>
                </c:pt>
                <c:pt idx="400">
                  <c:v>219.178</c:v>
                </c:pt>
                <c:pt idx="401">
                  <c:v>220.178</c:v>
                </c:pt>
                <c:pt idx="402">
                  <c:v>221.178</c:v>
                </c:pt>
                <c:pt idx="403">
                  <c:v>222.178</c:v>
                </c:pt>
                <c:pt idx="404">
                  <c:v>223.178</c:v>
                </c:pt>
                <c:pt idx="405">
                  <c:v>224.178</c:v>
                </c:pt>
                <c:pt idx="406">
                  <c:v>225.178</c:v>
                </c:pt>
                <c:pt idx="407">
                  <c:v>226.178</c:v>
                </c:pt>
                <c:pt idx="408">
                  <c:v>227.178</c:v>
                </c:pt>
                <c:pt idx="409">
                  <c:v>228.178</c:v>
                </c:pt>
                <c:pt idx="410">
                  <c:v>229.178</c:v>
                </c:pt>
                <c:pt idx="411">
                  <c:v>230.178</c:v>
                </c:pt>
                <c:pt idx="412">
                  <c:v>231.178</c:v>
                </c:pt>
                <c:pt idx="413">
                  <c:v>232.178</c:v>
                </c:pt>
                <c:pt idx="414">
                  <c:v>233.178</c:v>
                </c:pt>
                <c:pt idx="415">
                  <c:v>234.178</c:v>
                </c:pt>
                <c:pt idx="416">
                  <c:v>235.178</c:v>
                </c:pt>
                <c:pt idx="417">
                  <c:v>236.17800000000003</c:v>
                </c:pt>
                <c:pt idx="418">
                  <c:v>237.178</c:v>
                </c:pt>
                <c:pt idx="419">
                  <c:v>238.178</c:v>
                </c:pt>
                <c:pt idx="420">
                  <c:v>239.178</c:v>
                </c:pt>
                <c:pt idx="421">
                  <c:v>240.17800000000003</c:v>
                </c:pt>
                <c:pt idx="422">
                  <c:v>241.178</c:v>
                </c:pt>
                <c:pt idx="423">
                  <c:v>242.17800000000003</c:v>
                </c:pt>
                <c:pt idx="424">
                  <c:v>243.17799999999997</c:v>
                </c:pt>
                <c:pt idx="425">
                  <c:v>244.178</c:v>
                </c:pt>
                <c:pt idx="426">
                  <c:v>245.17799999999997</c:v>
                </c:pt>
                <c:pt idx="427">
                  <c:v>246.178</c:v>
                </c:pt>
                <c:pt idx="428">
                  <c:v>247.17800000000003</c:v>
                </c:pt>
                <c:pt idx="429">
                  <c:v>248.178</c:v>
                </c:pt>
                <c:pt idx="430">
                  <c:v>249.178</c:v>
                </c:pt>
                <c:pt idx="431">
                  <c:v>250.17799999999997</c:v>
                </c:pt>
                <c:pt idx="432">
                  <c:v>251.178</c:v>
                </c:pt>
                <c:pt idx="433">
                  <c:v>252.17800000000003</c:v>
                </c:pt>
                <c:pt idx="434">
                  <c:v>253.178</c:v>
                </c:pt>
                <c:pt idx="435">
                  <c:v>254.17800000000003</c:v>
                </c:pt>
                <c:pt idx="436">
                  <c:v>255.178</c:v>
                </c:pt>
                <c:pt idx="437">
                  <c:v>256.178</c:v>
                </c:pt>
                <c:pt idx="438">
                  <c:v>257.178</c:v>
                </c:pt>
                <c:pt idx="439">
                  <c:v>258.178</c:v>
                </c:pt>
                <c:pt idx="440">
                  <c:v>259.178</c:v>
                </c:pt>
                <c:pt idx="441">
                  <c:v>260.178</c:v>
                </c:pt>
                <c:pt idx="442">
                  <c:v>261.178</c:v>
                </c:pt>
                <c:pt idx="443">
                  <c:v>262.178</c:v>
                </c:pt>
                <c:pt idx="444">
                  <c:v>263.178</c:v>
                </c:pt>
                <c:pt idx="445">
                  <c:v>264.178</c:v>
                </c:pt>
                <c:pt idx="446">
                  <c:v>265.178</c:v>
                </c:pt>
                <c:pt idx="447">
                  <c:v>266.178</c:v>
                </c:pt>
                <c:pt idx="448">
                  <c:v>267.178</c:v>
                </c:pt>
                <c:pt idx="449">
                  <c:v>268.178</c:v>
                </c:pt>
                <c:pt idx="450">
                  <c:v>269.178</c:v>
                </c:pt>
                <c:pt idx="451">
                  <c:v>270.178</c:v>
                </c:pt>
                <c:pt idx="452">
                  <c:v>271.178</c:v>
                </c:pt>
                <c:pt idx="453">
                  <c:v>272.178</c:v>
                </c:pt>
                <c:pt idx="454">
                  <c:v>273.178</c:v>
                </c:pt>
                <c:pt idx="455">
                  <c:v>274.178</c:v>
                </c:pt>
                <c:pt idx="456">
                  <c:v>275.178</c:v>
                </c:pt>
                <c:pt idx="457">
                  <c:v>276.17800000000005</c:v>
                </c:pt>
                <c:pt idx="458">
                  <c:v>277.178</c:v>
                </c:pt>
                <c:pt idx="459">
                  <c:v>278.178</c:v>
                </c:pt>
                <c:pt idx="460">
                  <c:v>279.178</c:v>
                </c:pt>
                <c:pt idx="461">
                  <c:v>280.178</c:v>
                </c:pt>
                <c:pt idx="462">
                  <c:v>281.178</c:v>
                </c:pt>
                <c:pt idx="463">
                  <c:v>282.178</c:v>
                </c:pt>
                <c:pt idx="464">
                  <c:v>283.178</c:v>
                </c:pt>
                <c:pt idx="465">
                  <c:v>284.178</c:v>
                </c:pt>
                <c:pt idx="466">
                  <c:v>285.178</c:v>
                </c:pt>
                <c:pt idx="467">
                  <c:v>286.178</c:v>
                </c:pt>
                <c:pt idx="468">
                  <c:v>287.178</c:v>
                </c:pt>
                <c:pt idx="469">
                  <c:v>288.178</c:v>
                </c:pt>
                <c:pt idx="470">
                  <c:v>289.178</c:v>
                </c:pt>
                <c:pt idx="471">
                  <c:v>290.178</c:v>
                </c:pt>
                <c:pt idx="472">
                  <c:v>291.178</c:v>
                </c:pt>
                <c:pt idx="473">
                  <c:v>292.178</c:v>
                </c:pt>
                <c:pt idx="474">
                  <c:v>293.178</c:v>
                </c:pt>
                <c:pt idx="475">
                  <c:v>294.178</c:v>
                </c:pt>
                <c:pt idx="476">
                  <c:v>295.178</c:v>
                </c:pt>
                <c:pt idx="477">
                  <c:v>296.178</c:v>
                </c:pt>
                <c:pt idx="478">
                  <c:v>297.178</c:v>
                </c:pt>
                <c:pt idx="479">
                  <c:v>298.178</c:v>
                </c:pt>
                <c:pt idx="480">
                  <c:v>299.178</c:v>
                </c:pt>
                <c:pt idx="481">
                  <c:v>300.178</c:v>
                </c:pt>
                <c:pt idx="482">
                  <c:v>301.178</c:v>
                </c:pt>
                <c:pt idx="483">
                  <c:v>302.178</c:v>
                </c:pt>
                <c:pt idx="484">
                  <c:v>303.178</c:v>
                </c:pt>
                <c:pt idx="485">
                  <c:v>304.178</c:v>
                </c:pt>
                <c:pt idx="486">
                  <c:v>305.178</c:v>
                </c:pt>
                <c:pt idx="487">
                  <c:v>306.178</c:v>
                </c:pt>
                <c:pt idx="488">
                  <c:v>307.17800000000005</c:v>
                </c:pt>
                <c:pt idx="489">
                  <c:v>308.178</c:v>
                </c:pt>
                <c:pt idx="490">
                  <c:v>309.178</c:v>
                </c:pt>
                <c:pt idx="491">
                  <c:v>310.178</c:v>
                </c:pt>
                <c:pt idx="492">
                  <c:v>311.178</c:v>
                </c:pt>
                <c:pt idx="493">
                  <c:v>312.178</c:v>
                </c:pt>
                <c:pt idx="494">
                  <c:v>313.178</c:v>
                </c:pt>
                <c:pt idx="495">
                  <c:v>314.178</c:v>
                </c:pt>
                <c:pt idx="496">
                  <c:v>315.178</c:v>
                </c:pt>
                <c:pt idx="497">
                  <c:v>316.17699999999996</c:v>
                </c:pt>
                <c:pt idx="498">
                  <c:v>317.17700000000002</c:v>
                </c:pt>
                <c:pt idx="499">
                  <c:v>318.17699999999996</c:v>
                </c:pt>
                <c:pt idx="500">
                  <c:v>319.17700000000002</c:v>
                </c:pt>
                <c:pt idx="501">
                  <c:v>320.17700000000002</c:v>
                </c:pt>
                <c:pt idx="502">
                  <c:v>321.17699999999996</c:v>
                </c:pt>
                <c:pt idx="503">
                  <c:v>322.17700000000002</c:v>
                </c:pt>
                <c:pt idx="504">
                  <c:v>323.17699999999996</c:v>
                </c:pt>
                <c:pt idx="505">
                  <c:v>324.17700000000002</c:v>
                </c:pt>
                <c:pt idx="506">
                  <c:v>325.17699999999996</c:v>
                </c:pt>
                <c:pt idx="507">
                  <c:v>326.17700000000002</c:v>
                </c:pt>
                <c:pt idx="508">
                  <c:v>327.17700000000002</c:v>
                </c:pt>
                <c:pt idx="509">
                  <c:v>328.17699999999996</c:v>
                </c:pt>
                <c:pt idx="510">
                  <c:v>329.17700000000002</c:v>
                </c:pt>
                <c:pt idx="511">
                  <c:v>330.17699999999996</c:v>
                </c:pt>
                <c:pt idx="512">
                  <c:v>331.17700000000002</c:v>
                </c:pt>
                <c:pt idx="513">
                  <c:v>332.17700000000002</c:v>
                </c:pt>
                <c:pt idx="514">
                  <c:v>333.17700000000002</c:v>
                </c:pt>
                <c:pt idx="515">
                  <c:v>334.17700000000002</c:v>
                </c:pt>
                <c:pt idx="516">
                  <c:v>335.17699999999996</c:v>
                </c:pt>
                <c:pt idx="517">
                  <c:v>336.17700000000002</c:v>
                </c:pt>
                <c:pt idx="518">
                  <c:v>337.17699999999996</c:v>
                </c:pt>
                <c:pt idx="519">
                  <c:v>338.17700000000002</c:v>
                </c:pt>
                <c:pt idx="520">
                  <c:v>339.17700000000002</c:v>
                </c:pt>
                <c:pt idx="521">
                  <c:v>340.17699999999996</c:v>
                </c:pt>
                <c:pt idx="522">
                  <c:v>341.17700000000002</c:v>
                </c:pt>
                <c:pt idx="523">
                  <c:v>342.17699999999996</c:v>
                </c:pt>
                <c:pt idx="524">
                  <c:v>343.17700000000002</c:v>
                </c:pt>
                <c:pt idx="525">
                  <c:v>344.17700000000002</c:v>
                </c:pt>
                <c:pt idx="526">
                  <c:v>345.17700000000002</c:v>
                </c:pt>
                <c:pt idx="527">
                  <c:v>346.17700000000002</c:v>
                </c:pt>
                <c:pt idx="528">
                  <c:v>347.17699999999996</c:v>
                </c:pt>
                <c:pt idx="529">
                  <c:v>348.17700000000002</c:v>
                </c:pt>
                <c:pt idx="530">
                  <c:v>349.17699999999996</c:v>
                </c:pt>
                <c:pt idx="531">
                  <c:v>350.17700000000002</c:v>
                </c:pt>
                <c:pt idx="532">
                  <c:v>351.17700000000002</c:v>
                </c:pt>
                <c:pt idx="533">
                  <c:v>352.17699999999996</c:v>
                </c:pt>
                <c:pt idx="534">
                  <c:v>353.17700000000002</c:v>
                </c:pt>
                <c:pt idx="535">
                  <c:v>354.17699999999996</c:v>
                </c:pt>
                <c:pt idx="536">
                  <c:v>355.17700000000002</c:v>
                </c:pt>
                <c:pt idx="537">
                  <c:v>356.17699999999996</c:v>
                </c:pt>
                <c:pt idx="538">
                  <c:v>357.17700000000002</c:v>
                </c:pt>
                <c:pt idx="539">
                  <c:v>358.17700000000002</c:v>
                </c:pt>
                <c:pt idx="540">
                  <c:v>359.17699999999996</c:v>
                </c:pt>
                <c:pt idx="541">
                  <c:v>360.17700000000002</c:v>
                </c:pt>
                <c:pt idx="542">
                  <c:v>361.17699999999996</c:v>
                </c:pt>
                <c:pt idx="543">
                  <c:v>362.17700000000002</c:v>
                </c:pt>
                <c:pt idx="544">
                  <c:v>363.17700000000002</c:v>
                </c:pt>
                <c:pt idx="545">
                  <c:v>364.17700000000002</c:v>
                </c:pt>
                <c:pt idx="546">
                  <c:v>365.17700000000002</c:v>
                </c:pt>
                <c:pt idx="547">
                  <c:v>366.17699999999996</c:v>
                </c:pt>
                <c:pt idx="548">
                  <c:v>367.17700000000002</c:v>
                </c:pt>
                <c:pt idx="549">
                  <c:v>368.17699999999996</c:v>
                </c:pt>
                <c:pt idx="550">
                  <c:v>369.17700000000002</c:v>
                </c:pt>
                <c:pt idx="551">
                  <c:v>370.17700000000002</c:v>
                </c:pt>
                <c:pt idx="552">
                  <c:v>371.17699999999996</c:v>
                </c:pt>
                <c:pt idx="553">
                  <c:v>372.17700000000002</c:v>
                </c:pt>
                <c:pt idx="554">
                  <c:v>373.17699999999996</c:v>
                </c:pt>
                <c:pt idx="555">
                  <c:v>374.17700000000002</c:v>
                </c:pt>
                <c:pt idx="556">
                  <c:v>375.17700000000002</c:v>
                </c:pt>
                <c:pt idx="557">
                  <c:v>376.17700000000002</c:v>
                </c:pt>
                <c:pt idx="558">
                  <c:v>377.17700000000002</c:v>
                </c:pt>
                <c:pt idx="559">
                  <c:v>378.17699999999996</c:v>
                </c:pt>
                <c:pt idx="560">
                  <c:v>379.17700000000002</c:v>
                </c:pt>
                <c:pt idx="561">
                  <c:v>380.17699999999996</c:v>
                </c:pt>
                <c:pt idx="562">
                  <c:v>381.17700000000002</c:v>
                </c:pt>
                <c:pt idx="563">
                  <c:v>382.17700000000002</c:v>
                </c:pt>
                <c:pt idx="564">
                  <c:v>383.17699999999996</c:v>
                </c:pt>
                <c:pt idx="565">
                  <c:v>384.17700000000002</c:v>
                </c:pt>
                <c:pt idx="566">
                  <c:v>385.17699999999996</c:v>
                </c:pt>
                <c:pt idx="567">
                  <c:v>386.17700000000002</c:v>
                </c:pt>
                <c:pt idx="568">
                  <c:v>387.17699999999996</c:v>
                </c:pt>
                <c:pt idx="569">
                  <c:v>388.17700000000002</c:v>
                </c:pt>
                <c:pt idx="570">
                  <c:v>389.17700000000002</c:v>
                </c:pt>
                <c:pt idx="571">
                  <c:v>390.17699999999996</c:v>
                </c:pt>
                <c:pt idx="572">
                  <c:v>391.17700000000002</c:v>
                </c:pt>
                <c:pt idx="573">
                  <c:v>392.17699999999996</c:v>
                </c:pt>
                <c:pt idx="574">
                  <c:v>393.17700000000002</c:v>
                </c:pt>
                <c:pt idx="575">
                  <c:v>394.17700000000002</c:v>
                </c:pt>
                <c:pt idx="576">
                  <c:v>395.17699999999996</c:v>
                </c:pt>
                <c:pt idx="577">
                  <c:v>396.17700000000002</c:v>
                </c:pt>
                <c:pt idx="578">
                  <c:v>397.17699999999996</c:v>
                </c:pt>
                <c:pt idx="579">
                  <c:v>398.17700000000002</c:v>
                </c:pt>
                <c:pt idx="580">
                  <c:v>399.17699999999996</c:v>
                </c:pt>
                <c:pt idx="581">
                  <c:v>400.17700000000002</c:v>
                </c:pt>
                <c:pt idx="582">
                  <c:v>401.17700000000002</c:v>
                </c:pt>
                <c:pt idx="583">
                  <c:v>402.17699999999996</c:v>
                </c:pt>
                <c:pt idx="584">
                  <c:v>403.17700000000002</c:v>
                </c:pt>
                <c:pt idx="585">
                  <c:v>404.17699999999996</c:v>
                </c:pt>
                <c:pt idx="586">
                  <c:v>405.17700000000002</c:v>
                </c:pt>
                <c:pt idx="587">
                  <c:v>406.17700000000002</c:v>
                </c:pt>
                <c:pt idx="588">
                  <c:v>407.17700000000002</c:v>
                </c:pt>
                <c:pt idx="589">
                  <c:v>408.17700000000002</c:v>
                </c:pt>
                <c:pt idx="590">
                  <c:v>409.17699999999996</c:v>
                </c:pt>
                <c:pt idx="591">
                  <c:v>410.17700000000002</c:v>
                </c:pt>
                <c:pt idx="592">
                  <c:v>411.17599999999999</c:v>
                </c:pt>
                <c:pt idx="593">
                  <c:v>412.17600000000004</c:v>
                </c:pt>
                <c:pt idx="594">
                  <c:v>413.17599999999999</c:v>
                </c:pt>
                <c:pt idx="595">
                  <c:v>414.17599999999999</c:v>
                </c:pt>
                <c:pt idx="596">
                  <c:v>415.17599999999999</c:v>
                </c:pt>
                <c:pt idx="597">
                  <c:v>416.17599999999999</c:v>
                </c:pt>
                <c:pt idx="598">
                  <c:v>417.17599999999999</c:v>
                </c:pt>
                <c:pt idx="599">
                  <c:v>418.17599999999999</c:v>
                </c:pt>
                <c:pt idx="600">
                  <c:v>419.17600000000004</c:v>
                </c:pt>
                <c:pt idx="601">
                  <c:v>420.17599999999999</c:v>
                </c:pt>
                <c:pt idx="602">
                  <c:v>421.17599999999999</c:v>
                </c:pt>
                <c:pt idx="603">
                  <c:v>422.17599999999999</c:v>
                </c:pt>
                <c:pt idx="604">
                  <c:v>423.17599999999999</c:v>
                </c:pt>
                <c:pt idx="605">
                  <c:v>424.17600000000004</c:v>
                </c:pt>
                <c:pt idx="606">
                  <c:v>425.17599999999999</c:v>
                </c:pt>
                <c:pt idx="607">
                  <c:v>426.17600000000004</c:v>
                </c:pt>
                <c:pt idx="608">
                  <c:v>427.17599999999999</c:v>
                </c:pt>
                <c:pt idx="609">
                  <c:v>428.17599999999999</c:v>
                </c:pt>
                <c:pt idx="610">
                  <c:v>429.17599999999999</c:v>
                </c:pt>
                <c:pt idx="611">
                  <c:v>430.17599999999999</c:v>
                </c:pt>
                <c:pt idx="612">
                  <c:v>431.17600000000004</c:v>
                </c:pt>
                <c:pt idx="613">
                  <c:v>432.17599999999999</c:v>
                </c:pt>
                <c:pt idx="614">
                  <c:v>433.17599999999999</c:v>
                </c:pt>
                <c:pt idx="615">
                  <c:v>434.17599999999999</c:v>
                </c:pt>
                <c:pt idx="616">
                  <c:v>435.17599999999999</c:v>
                </c:pt>
                <c:pt idx="617">
                  <c:v>436.17599999999999</c:v>
                </c:pt>
                <c:pt idx="618">
                  <c:v>437.17599999999999</c:v>
                </c:pt>
                <c:pt idx="619">
                  <c:v>438.17600000000004</c:v>
                </c:pt>
                <c:pt idx="620">
                  <c:v>439.17599999999999</c:v>
                </c:pt>
                <c:pt idx="621">
                  <c:v>440.17599999999999</c:v>
                </c:pt>
                <c:pt idx="622">
                  <c:v>441.17599999999999</c:v>
                </c:pt>
                <c:pt idx="623">
                  <c:v>442.17599999999999</c:v>
                </c:pt>
                <c:pt idx="624">
                  <c:v>443.17600000000004</c:v>
                </c:pt>
                <c:pt idx="625">
                  <c:v>444.17599999999999</c:v>
                </c:pt>
                <c:pt idx="626">
                  <c:v>445.17599999999999</c:v>
                </c:pt>
                <c:pt idx="627">
                  <c:v>446.17599999999999</c:v>
                </c:pt>
                <c:pt idx="628">
                  <c:v>447.17599999999999</c:v>
                </c:pt>
                <c:pt idx="629">
                  <c:v>448.17599999999999</c:v>
                </c:pt>
                <c:pt idx="630">
                  <c:v>449.17599999999999</c:v>
                </c:pt>
                <c:pt idx="631">
                  <c:v>450.17600000000004</c:v>
                </c:pt>
                <c:pt idx="632">
                  <c:v>451.17599999999999</c:v>
                </c:pt>
                <c:pt idx="633">
                  <c:v>452.17599999999999</c:v>
                </c:pt>
                <c:pt idx="634">
                  <c:v>453.17599999999999</c:v>
                </c:pt>
                <c:pt idx="635">
                  <c:v>454.17599999999999</c:v>
                </c:pt>
                <c:pt idx="636">
                  <c:v>455.17600000000004</c:v>
                </c:pt>
                <c:pt idx="637">
                  <c:v>456.17599999999999</c:v>
                </c:pt>
                <c:pt idx="638">
                  <c:v>457.17600000000004</c:v>
                </c:pt>
                <c:pt idx="639">
                  <c:v>458.17599999999999</c:v>
                </c:pt>
                <c:pt idx="640">
                  <c:v>459.17599999999999</c:v>
                </c:pt>
                <c:pt idx="641">
                  <c:v>460.17599999999999</c:v>
                </c:pt>
                <c:pt idx="642">
                  <c:v>461.17599999999999</c:v>
                </c:pt>
                <c:pt idx="643">
                  <c:v>462.17600000000004</c:v>
                </c:pt>
                <c:pt idx="644">
                  <c:v>463.17599999999999</c:v>
                </c:pt>
                <c:pt idx="645">
                  <c:v>464.17599999999999</c:v>
                </c:pt>
                <c:pt idx="646">
                  <c:v>465.17599999999999</c:v>
                </c:pt>
                <c:pt idx="647">
                  <c:v>466.17599999999999</c:v>
                </c:pt>
                <c:pt idx="648">
                  <c:v>467.17599999999999</c:v>
                </c:pt>
                <c:pt idx="649">
                  <c:v>468.17599999999999</c:v>
                </c:pt>
                <c:pt idx="650">
                  <c:v>469.17600000000004</c:v>
                </c:pt>
                <c:pt idx="651">
                  <c:v>470.17599999999999</c:v>
                </c:pt>
                <c:pt idx="652">
                  <c:v>471.17599999999999</c:v>
                </c:pt>
                <c:pt idx="653">
                  <c:v>472.17599999999999</c:v>
                </c:pt>
                <c:pt idx="654">
                  <c:v>473.17599999999999</c:v>
                </c:pt>
                <c:pt idx="655">
                  <c:v>474.17600000000004</c:v>
                </c:pt>
                <c:pt idx="656">
                  <c:v>475.17599999999999</c:v>
                </c:pt>
                <c:pt idx="657">
                  <c:v>476.17599999999999</c:v>
                </c:pt>
                <c:pt idx="658">
                  <c:v>477.17600000000004</c:v>
                </c:pt>
                <c:pt idx="659">
                  <c:v>478.17599999999999</c:v>
                </c:pt>
                <c:pt idx="660">
                  <c:v>479.17599999999999</c:v>
                </c:pt>
                <c:pt idx="661">
                  <c:v>480.17600000000004</c:v>
                </c:pt>
                <c:pt idx="662">
                  <c:v>481.17600000000004</c:v>
                </c:pt>
                <c:pt idx="663">
                  <c:v>482.17599999999999</c:v>
                </c:pt>
                <c:pt idx="664">
                  <c:v>483.17599999999993</c:v>
                </c:pt>
                <c:pt idx="665">
                  <c:v>484.17600000000004</c:v>
                </c:pt>
                <c:pt idx="666">
                  <c:v>485.17599999999999</c:v>
                </c:pt>
                <c:pt idx="667">
                  <c:v>486.17599999999999</c:v>
                </c:pt>
                <c:pt idx="668">
                  <c:v>487.17600000000004</c:v>
                </c:pt>
                <c:pt idx="669">
                  <c:v>488.17600000000004</c:v>
                </c:pt>
                <c:pt idx="670">
                  <c:v>489.17599999999999</c:v>
                </c:pt>
                <c:pt idx="671">
                  <c:v>490.17599999999993</c:v>
                </c:pt>
                <c:pt idx="672">
                  <c:v>491.17600000000004</c:v>
                </c:pt>
                <c:pt idx="673">
                  <c:v>492.17599999999999</c:v>
                </c:pt>
                <c:pt idx="674">
                  <c:v>493.17599999999999</c:v>
                </c:pt>
                <c:pt idx="675">
                  <c:v>494.17600000000004</c:v>
                </c:pt>
                <c:pt idx="676">
                  <c:v>495.17599999999999</c:v>
                </c:pt>
                <c:pt idx="677">
                  <c:v>496.17599999999999</c:v>
                </c:pt>
                <c:pt idx="678">
                  <c:v>497.17599999999993</c:v>
                </c:pt>
                <c:pt idx="679">
                  <c:v>498.17600000000004</c:v>
                </c:pt>
                <c:pt idx="680">
                  <c:v>499.17599999999999</c:v>
                </c:pt>
                <c:pt idx="681">
                  <c:v>500.17599999999999</c:v>
                </c:pt>
                <c:pt idx="682">
                  <c:v>501.17600000000004</c:v>
                </c:pt>
                <c:pt idx="683">
                  <c:v>502.17599999999999</c:v>
                </c:pt>
                <c:pt idx="684">
                  <c:v>503.17599999999999</c:v>
                </c:pt>
                <c:pt idx="685">
                  <c:v>504.17599999999993</c:v>
                </c:pt>
                <c:pt idx="686">
                  <c:v>505.17600000000004</c:v>
                </c:pt>
                <c:pt idx="687">
                  <c:v>506.17599999999999</c:v>
                </c:pt>
                <c:pt idx="688">
                  <c:v>507.17599999999999</c:v>
                </c:pt>
                <c:pt idx="689">
                  <c:v>508.17500000000001</c:v>
                </c:pt>
                <c:pt idx="690">
                  <c:v>509.17499999999995</c:v>
                </c:pt>
                <c:pt idx="691">
                  <c:v>510.17499999999995</c:v>
                </c:pt>
                <c:pt idx="692">
                  <c:v>511.17500000000001</c:v>
                </c:pt>
                <c:pt idx="693">
                  <c:v>512.17499999999995</c:v>
                </c:pt>
                <c:pt idx="694">
                  <c:v>513.17499999999995</c:v>
                </c:pt>
                <c:pt idx="695">
                  <c:v>514.17500000000007</c:v>
                </c:pt>
                <c:pt idx="696">
                  <c:v>515.17499999999995</c:v>
                </c:pt>
                <c:pt idx="697">
                  <c:v>516.17499999999995</c:v>
                </c:pt>
                <c:pt idx="698">
                  <c:v>517.17500000000007</c:v>
                </c:pt>
                <c:pt idx="699">
                  <c:v>518.17500000000007</c:v>
                </c:pt>
                <c:pt idx="700">
                  <c:v>519.17499999999995</c:v>
                </c:pt>
                <c:pt idx="701">
                  <c:v>520.17499999999995</c:v>
                </c:pt>
                <c:pt idx="702">
                  <c:v>521.17500000000007</c:v>
                </c:pt>
                <c:pt idx="703">
                  <c:v>522.17499999999995</c:v>
                </c:pt>
                <c:pt idx="704">
                  <c:v>523.17499999999995</c:v>
                </c:pt>
                <c:pt idx="705">
                  <c:v>524.17500000000007</c:v>
                </c:pt>
                <c:pt idx="706">
                  <c:v>525.17500000000007</c:v>
                </c:pt>
                <c:pt idx="707">
                  <c:v>526.17499999999995</c:v>
                </c:pt>
                <c:pt idx="708">
                  <c:v>527.17499999999995</c:v>
                </c:pt>
                <c:pt idx="709">
                  <c:v>528.17500000000007</c:v>
                </c:pt>
                <c:pt idx="710">
                  <c:v>529.17499999999995</c:v>
                </c:pt>
                <c:pt idx="711">
                  <c:v>530.17499999999995</c:v>
                </c:pt>
                <c:pt idx="712">
                  <c:v>531.17500000000007</c:v>
                </c:pt>
                <c:pt idx="713">
                  <c:v>532.17500000000007</c:v>
                </c:pt>
                <c:pt idx="714">
                  <c:v>533.17499999999995</c:v>
                </c:pt>
                <c:pt idx="715">
                  <c:v>534.17499999999995</c:v>
                </c:pt>
                <c:pt idx="716">
                  <c:v>535.17500000000007</c:v>
                </c:pt>
                <c:pt idx="717">
                  <c:v>536.17499999999995</c:v>
                </c:pt>
                <c:pt idx="718">
                  <c:v>537.17499999999995</c:v>
                </c:pt>
                <c:pt idx="719">
                  <c:v>538.17500000000007</c:v>
                </c:pt>
                <c:pt idx="720">
                  <c:v>539.17499999999995</c:v>
                </c:pt>
                <c:pt idx="721">
                  <c:v>540.17499999999995</c:v>
                </c:pt>
                <c:pt idx="722">
                  <c:v>541.17499999999995</c:v>
                </c:pt>
                <c:pt idx="723">
                  <c:v>542.17500000000007</c:v>
                </c:pt>
                <c:pt idx="724">
                  <c:v>543.17499999999995</c:v>
                </c:pt>
                <c:pt idx="725">
                  <c:v>544.17499999999995</c:v>
                </c:pt>
                <c:pt idx="726">
                  <c:v>545.17500000000007</c:v>
                </c:pt>
                <c:pt idx="727">
                  <c:v>546.17499999999995</c:v>
                </c:pt>
                <c:pt idx="728">
                  <c:v>547.17499999999995</c:v>
                </c:pt>
                <c:pt idx="729">
                  <c:v>548.17500000000007</c:v>
                </c:pt>
                <c:pt idx="730">
                  <c:v>549.17500000000007</c:v>
                </c:pt>
                <c:pt idx="731">
                  <c:v>550.17499999999995</c:v>
                </c:pt>
                <c:pt idx="732">
                  <c:v>551.17499999999995</c:v>
                </c:pt>
                <c:pt idx="733">
                  <c:v>552.17500000000007</c:v>
                </c:pt>
                <c:pt idx="734">
                  <c:v>553.17499999999995</c:v>
                </c:pt>
                <c:pt idx="735">
                  <c:v>554.17499999999995</c:v>
                </c:pt>
                <c:pt idx="736">
                  <c:v>555.17500000000007</c:v>
                </c:pt>
                <c:pt idx="737">
                  <c:v>556.17500000000007</c:v>
                </c:pt>
                <c:pt idx="738">
                  <c:v>557.17499999999995</c:v>
                </c:pt>
                <c:pt idx="739">
                  <c:v>558.17499999999995</c:v>
                </c:pt>
                <c:pt idx="740">
                  <c:v>559.17500000000007</c:v>
                </c:pt>
                <c:pt idx="741">
                  <c:v>560.17499999999995</c:v>
                </c:pt>
                <c:pt idx="742">
                  <c:v>561.17499999999995</c:v>
                </c:pt>
                <c:pt idx="743">
                  <c:v>562.17500000000007</c:v>
                </c:pt>
                <c:pt idx="744">
                  <c:v>563.17500000000007</c:v>
                </c:pt>
                <c:pt idx="745">
                  <c:v>564.17499999999995</c:v>
                </c:pt>
                <c:pt idx="746">
                  <c:v>565.17499999999995</c:v>
                </c:pt>
                <c:pt idx="747">
                  <c:v>566.17500000000007</c:v>
                </c:pt>
                <c:pt idx="748">
                  <c:v>567.17499999999995</c:v>
                </c:pt>
                <c:pt idx="749">
                  <c:v>568.17499999999995</c:v>
                </c:pt>
                <c:pt idx="750">
                  <c:v>569.17500000000007</c:v>
                </c:pt>
                <c:pt idx="751">
                  <c:v>570.17499999999995</c:v>
                </c:pt>
                <c:pt idx="752">
                  <c:v>571.17499999999995</c:v>
                </c:pt>
                <c:pt idx="753">
                  <c:v>572.17500000000007</c:v>
                </c:pt>
                <c:pt idx="754">
                  <c:v>573.17500000000007</c:v>
                </c:pt>
                <c:pt idx="755">
                  <c:v>574.17499999999995</c:v>
                </c:pt>
                <c:pt idx="756">
                  <c:v>575.17499999999995</c:v>
                </c:pt>
                <c:pt idx="757">
                  <c:v>576.17500000000007</c:v>
                </c:pt>
                <c:pt idx="758">
                  <c:v>577.17499999999995</c:v>
                </c:pt>
                <c:pt idx="759">
                  <c:v>578.17499999999995</c:v>
                </c:pt>
                <c:pt idx="760">
                  <c:v>579.17500000000007</c:v>
                </c:pt>
                <c:pt idx="761">
                  <c:v>580.17500000000007</c:v>
                </c:pt>
                <c:pt idx="762">
                  <c:v>581.17499999999995</c:v>
                </c:pt>
                <c:pt idx="763">
                  <c:v>582.17499999999995</c:v>
                </c:pt>
                <c:pt idx="764">
                  <c:v>583.17500000000007</c:v>
                </c:pt>
                <c:pt idx="765">
                  <c:v>584.17499999999995</c:v>
                </c:pt>
                <c:pt idx="766">
                  <c:v>585.17499999999995</c:v>
                </c:pt>
                <c:pt idx="767">
                  <c:v>586.17500000000007</c:v>
                </c:pt>
                <c:pt idx="768">
                  <c:v>587.17500000000007</c:v>
                </c:pt>
                <c:pt idx="769">
                  <c:v>588.17499999999995</c:v>
                </c:pt>
                <c:pt idx="770">
                  <c:v>589.17499999999995</c:v>
                </c:pt>
                <c:pt idx="771">
                  <c:v>590.17500000000007</c:v>
                </c:pt>
                <c:pt idx="772">
                  <c:v>591.17499999999995</c:v>
                </c:pt>
                <c:pt idx="773">
                  <c:v>592.17499999999995</c:v>
                </c:pt>
                <c:pt idx="774">
                  <c:v>593.17500000000007</c:v>
                </c:pt>
                <c:pt idx="775">
                  <c:v>594.17500000000007</c:v>
                </c:pt>
                <c:pt idx="776">
                  <c:v>595.17499999999995</c:v>
                </c:pt>
                <c:pt idx="777">
                  <c:v>596.17499999999995</c:v>
                </c:pt>
                <c:pt idx="778">
                  <c:v>597.17500000000007</c:v>
                </c:pt>
                <c:pt idx="779">
                  <c:v>598.17499999999995</c:v>
                </c:pt>
                <c:pt idx="780">
                  <c:v>599.17499999999995</c:v>
                </c:pt>
                <c:pt idx="781">
                  <c:v>600.17500000000007</c:v>
                </c:pt>
                <c:pt idx="782">
                  <c:v>601.17499999999995</c:v>
                </c:pt>
                <c:pt idx="783">
                  <c:v>602.17399999999998</c:v>
                </c:pt>
                <c:pt idx="784">
                  <c:v>603.17399999999998</c:v>
                </c:pt>
                <c:pt idx="785">
                  <c:v>604.17399999999998</c:v>
                </c:pt>
                <c:pt idx="786">
                  <c:v>605.17399999999998</c:v>
                </c:pt>
                <c:pt idx="787">
                  <c:v>606.17400000000009</c:v>
                </c:pt>
                <c:pt idx="788">
                  <c:v>607.17399999999998</c:v>
                </c:pt>
                <c:pt idx="789">
                  <c:v>608.17399999999998</c:v>
                </c:pt>
                <c:pt idx="790">
                  <c:v>609.17400000000009</c:v>
                </c:pt>
                <c:pt idx="791">
                  <c:v>610.17399999999998</c:v>
                </c:pt>
                <c:pt idx="792">
                  <c:v>611.17399999999998</c:v>
                </c:pt>
                <c:pt idx="793">
                  <c:v>612.17399999999998</c:v>
                </c:pt>
                <c:pt idx="794">
                  <c:v>613.17400000000009</c:v>
                </c:pt>
                <c:pt idx="795">
                  <c:v>614.17399999999998</c:v>
                </c:pt>
                <c:pt idx="796">
                  <c:v>615.17399999999998</c:v>
                </c:pt>
                <c:pt idx="797">
                  <c:v>616.17400000000009</c:v>
                </c:pt>
                <c:pt idx="798">
                  <c:v>617.17399999999998</c:v>
                </c:pt>
                <c:pt idx="799">
                  <c:v>618.17399999999998</c:v>
                </c:pt>
                <c:pt idx="800">
                  <c:v>619.17399999999998</c:v>
                </c:pt>
                <c:pt idx="801">
                  <c:v>620.17399999999998</c:v>
                </c:pt>
                <c:pt idx="802">
                  <c:v>621.17399999999998</c:v>
                </c:pt>
                <c:pt idx="803">
                  <c:v>622.17399999999998</c:v>
                </c:pt>
                <c:pt idx="804">
                  <c:v>623.17400000000009</c:v>
                </c:pt>
                <c:pt idx="805">
                  <c:v>624.17399999999998</c:v>
                </c:pt>
                <c:pt idx="806">
                  <c:v>625.17399999999998</c:v>
                </c:pt>
                <c:pt idx="807">
                  <c:v>626.17399999999998</c:v>
                </c:pt>
                <c:pt idx="808">
                  <c:v>627.17399999999998</c:v>
                </c:pt>
                <c:pt idx="809">
                  <c:v>628.17399999999998</c:v>
                </c:pt>
                <c:pt idx="810">
                  <c:v>629.17399999999998</c:v>
                </c:pt>
                <c:pt idx="811">
                  <c:v>630.17400000000009</c:v>
                </c:pt>
                <c:pt idx="812">
                  <c:v>631.17399999999998</c:v>
                </c:pt>
                <c:pt idx="813">
                  <c:v>632.17399999999998</c:v>
                </c:pt>
                <c:pt idx="814">
                  <c:v>633.17399999999998</c:v>
                </c:pt>
                <c:pt idx="815">
                  <c:v>634.17399999999998</c:v>
                </c:pt>
                <c:pt idx="816">
                  <c:v>635.17399999999998</c:v>
                </c:pt>
                <c:pt idx="817">
                  <c:v>636.17399999999998</c:v>
                </c:pt>
                <c:pt idx="818">
                  <c:v>637.17400000000009</c:v>
                </c:pt>
                <c:pt idx="819">
                  <c:v>638.17399999999998</c:v>
                </c:pt>
                <c:pt idx="820">
                  <c:v>639.17399999999998</c:v>
                </c:pt>
                <c:pt idx="821">
                  <c:v>640.17400000000009</c:v>
                </c:pt>
                <c:pt idx="822">
                  <c:v>641.17399999999998</c:v>
                </c:pt>
                <c:pt idx="823">
                  <c:v>642.17399999999998</c:v>
                </c:pt>
                <c:pt idx="824">
                  <c:v>643.17399999999998</c:v>
                </c:pt>
                <c:pt idx="825">
                  <c:v>644.17399999999998</c:v>
                </c:pt>
                <c:pt idx="826">
                  <c:v>645.17399999999998</c:v>
                </c:pt>
                <c:pt idx="827">
                  <c:v>646.17399999999998</c:v>
                </c:pt>
                <c:pt idx="828">
                  <c:v>647.17400000000009</c:v>
                </c:pt>
                <c:pt idx="829">
                  <c:v>648.17399999999998</c:v>
                </c:pt>
                <c:pt idx="830">
                  <c:v>649.17399999999998</c:v>
                </c:pt>
                <c:pt idx="831">
                  <c:v>650.17399999999998</c:v>
                </c:pt>
                <c:pt idx="832">
                  <c:v>651.17399999999998</c:v>
                </c:pt>
                <c:pt idx="833">
                  <c:v>652.17399999999998</c:v>
                </c:pt>
                <c:pt idx="834">
                  <c:v>653.17399999999998</c:v>
                </c:pt>
                <c:pt idx="835">
                  <c:v>654.17400000000009</c:v>
                </c:pt>
                <c:pt idx="836">
                  <c:v>655.17399999999998</c:v>
                </c:pt>
                <c:pt idx="837">
                  <c:v>656.17399999999998</c:v>
                </c:pt>
                <c:pt idx="838">
                  <c:v>657.17399999999998</c:v>
                </c:pt>
                <c:pt idx="839">
                  <c:v>658.17399999999998</c:v>
                </c:pt>
                <c:pt idx="840">
                  <c:v>659.17399999999998</c:v>
                </c:pt>
                <c:pt idx="841">
                  <c:v>660.17399999999998</c:v>
                </c:pt>
                <c:pt idx="842">
                  <c:v>661.17400000000009</c:v>
                </c:pt>
                <c:pt idx="843">
                  <c:v>662.17399999999998</c:v>
                </c:pt>
                <c:pt idx="844">
                  <c:v>663.17399999999998</c:v>
                </c:pt>
                <c:pt idx="845">
                  <c:v>664.17399999999998</c:v>
                </c:pt>
                <c:pt idx="846">
                  <c:v>665.17399999999998</c:v>
                </c:pt>
                <c:pt idx="847">
                  <c:v>666.17399999999998</c:v>
                </c:pt>
                <c:pt idx="848">
                  <c:v>667.17399999999998</c:v>
                </c:pt>
                <c:pt idx="849">
                  <c:v>668.17400000000009</c:v>
                </c:pt>
                <c:pt idx="850">
                  <c:v>669.17399999999998</c:v>
                </c:pt>
                <c:pt idx="851">
                  <c:v>670.17399999999998</c:v>
                </c:pt>
                <c:pt idx="852">
                  <c:v>671.17400000000009</c:v>
                </c:pt>
                <c:pt idx="853">
                  <c:v>672.17399999999998</c:v>
                </c:pt>
                <c:pt idx="854">
                  <c:v>673.17399999999998</c:v>
                </c:pt>
                <c:pt idx="855">
                  <c:v>674.17399999999998</c:v>
                </c:pt>
                <c:pt idx="856">
                  <c:v>675.17399999999998</c:v>
                </c:pt>
                <c:pt idx="857">
                  <c:v>676.17399999999998</c:v>
                </c:pt>
                <c:pt idx="858">
                  <c:v>677.17399999999998</c:v>
                </c:pt>
                <c:pt idx="859">
                  <c:v>678.17400000000009</c:v>
                </c:pt>
                <c:pt idx="860">
                  <c:v>679.17399999999998</c:v>
                </c:pt>
                <c:pt idx="861">
                  <c:v>680.17399999999998</c:v>
                </c:pt>
                <c:pt idx="862">
                  <c:v>681.17399999999998</c:v>
                </c:pt>
                <c:pt idx="863">
                  <c:v>682.17399999999998</c:v>
                </c:pt>
                <c:pt idx="864">
                  <c:v>683.17399999999998</c:v>
                </c:pt>
                <c:pt idx="865">
                  <c:v>684.17399999999998</c:v>
                </c:pt>
                <c:pt idx="866">
                  <c:v>685.17400000000009</c:v>
                </c:pt>
                <c:pt idx="867">
                  <c:v>686.17399999999998</c:v>
                </c:pt>
                <c:pt idx="868">
                  <c:v>687.17399999999998</c:v>
                </c:pt>
                <c:pt idx="869">
                  <c:v>688.17399999999998</c:v>
                </c:pt>
                <c:pt idx="870">
                  <c:v>689.17399999999998</c:v>
                </c:pt>
                <c:pt idx="871">
                  <c:v>690.17399999999998</c:v>
                </c:pt>
                <c:pt idx="872">
                  <c:v>691.17399999999998</c:v>
                </c:pt>
                <c:pt idx="873">
                  <c:v>692.17400000000009</c:v>
                </c:pt>
                <c:pt idx="874">
                  <c:v>693.17399999999998</c:v>
                </c:pt>
                <c:pt idx="875">
                  <c:v>694.17399999999998</c:v>
                </c:pt>
                <c:pt idx="876">
                  <c:v>695.17399999999998</c:v>
                </c:pt>
                <c:pt idx="877">
                  <c:v>696.17399999999998</c:v>
                </c:pt>
                <c:pt idx="878">
                  <c:v>697.173</c:v>
                </c:pt>
                <c:pt idx="879">
                  <c:v>698.173</c:v>
                </c:pt>
                <c:pt idx="880">
                  <c:v>699.173</c:v>
                </c:pt>
                <c:pt idx="881">
                  <c:v>700.173</c:v>
                </c:pt>
                <c:pt idx="882">
                  <c:v>701.173</c:v>
                </c:pt>
                <c:pt idx="883">
                  <c:v>702.173</c:v>
                </c:pt>
                <c:pt idx="884">
                  <c:v>703.173</c:v>
                </c:pt>
                <c:pt idx="885">
                  <c:v>704.173</c:v>
                </c:pt>
                <c:pt idx="886">
                  <c:v>705.173</c:v>
                </c:pt>
                <c:pt idx="887">
                  <c:v>706.173</c:v>
                </c:pt>
                <c:pt idx="888">
                  <c:v>707.173</c:v>
                </c:pt>
                <c:pt idx="889">
                  <c:v>708.173</c:v>
                </c:pt>
                <c:pt idx="890">
                  <c:v>709.173</c:v>
                </c:pt>
                <c:pt idx="891">
                  <c:v>710.173</c:v>
                </c:pt>
                <c:pt idx="892">
                  <c:v>711.173</c:v>
                </c:pt>
                <c:pt idx="893">
                  <c:v>712.173</c:v>
                </c:pt>
                <c:pt idx="894">
                  <c:v>713.173</c:v>
                </c:pt>
                <c:pt idx="895">
                  <c:v>714.173</c:v>
                </c:pt>
                <c:pt idx="896">
                  <c:v>715.173</c:v>
                </c:pt>
                <c:pt idx="897">
                  <c:v>716.173</c:v>
                </c:pt>
                <c:pt idx="898">
                  <c:v>717.173</c:v>
                </c:pt>
                <c:pt idx="899">
                  <c:v>718.173</c:v>
                </c:pt>
                <c:pt idx="900">
                  <c:v>719.173</c:v>
                </c:pt>
                <c:pt idx="901">
                  <c:v>720.173</c:v>
                </c:pt>
                <c:pt idx="902">
                  <c:v>721.173</c:v>
                </c:pt>
                <c:pt idx="903">
                  <c:v>722.173</c:v>
                </c:pt>
                <c:pt idx="904">
                  <c:v>723.173</c:v>
                </c:pt>
                <c:pt idx="905">
                  <c:v>724.173</c:v>
                </c:pt>
                <c:pt idx="906">
                  <c:v>725.173</c:v>
                </c:pt>
                <c:pt idx="907">
                  <c:v>726.173</c:v>
                </c:pt>
                <c:pt idx="908">
                  <c:v>727.173</c:v>
                </c:pt>
                <c:pt idx="909">
                  <c:v>728.173</c:v>
                </c:pt>
                <c:pt idx="910">
                  <c:v>729.173</c:v>
                </c:pt>
                <c:pt idx="911">
                  <c:v>730.173</c:v>
                </c:pt>
                <c:pt idx="912">
                  <c:v>731.173</c:v>
                </c:pt>
                <c:pt idx="913">
                  <c:v>732.173</c:v>
                </c:pt>
                <c:pt idx="914">
                  <c:v>733.173</c:v>
                </c:pt>
                <c:pt idx="915">
                  <c:v>734.173</c:v>
                </c:pt>
                <c:pt idx="916">
                  <c:v>735.173</c:v>
                </c:pt>
                <c:pt idx="917">
                  <c:v>736.173</c:v>
                </c:pt>
                <c:pt idx="918">
                  <c:v>737.173</c:v>
                </c:pt>
                <c:pt idx="919">
                  <c:v>738.173</c:v>
                </c:pt>
                <c:pt idx="920">
                  <c:v>739.173</c:v>
                </c:pt>
                <c:pt idx="921">
                  <c:v>740.173</c:v>
                </c:pt>
                <c:pt idx="922">
                  <c:v>741.173</c:v>
                </c:pt>
                <c:pt idx="923">
                  <c:v>742.173</c:v>
                </c:pt>
                <c:pt idx="924">
                  <c:v>743.173</c:v>
                </c:pt>
                <c:pt idx="925">
                  <c:v>744.173</c:v>
                </c:pt>
                <c:pt idx="926">
                  <c:v>745.173</c:v>
                </c:pt>
                <c:pt idx="927">
                  <c:v>746.173</c:v>
                </c:pt>
                <c:pt idx="928">
                  <c:v>747.173</c:v>
                </c:pt>
                <c:pt idx="929">
                  <c:v>748.173</c:v>
                </c:pt>
                <c:pt idx="930">
                  <c:v>749.173</c:v>
                </c:pt>
                <c:pt idx="931">
                  <c:v>750.173</c:v>
                </c:pt>
                <c:pt idx="932">
                  <c:v>751.173</c:v>
                </c:pt>
                <c:pt idx="933">
                  <c:v>752.173</c:v>
                </c:pt>
                <c:pt idx="934">
                  <c:v>753.173</c:v>
                </c:pt>
                <c:pt idx="935">
                  <c:v>754.173</c:v>
                </c:pt>
                <c:pt idx="936">
                  <c:v>755.173</c:v>
                </c:pt>
                <c:pt idx="937">
                  <c:v>756.173</c:v>
                </c:pt>
                <c:pt idx="938">
                  <c:v>757.173</c:v>
                </c:pt>
                <c:pt idx="939">
                  <c:v>758.173</c:v>
                </c:pt>
                <c:pt idx="940">
                  <c:v>759.173</c:v>
                </c:pt>
                <c:pt idx="941">
                  <c:v>760.173</c:v>
                </c:pt>
                <c:pt idx="942">
                  <c:v>761.173</c:v>
                </c:pt>
                <c:pt idx="943">
                  <c:v>762.173</c:v>
                </c:pt>
                <c:pt idx="944">
                  <c:v>763.173</c:v>
                </c:pt>
                <c:pt idx="945">
                  <c:v>764.173</c:v>
                </c:pt>
                <c:pt idx="946">
                  <c:v>765.173</c:v>
                </c:pt>
                <c:pt idx="947">
                  <c:v>766.173</c:v>
                </c:pt>
                <c:pt idx="948">
                  <c:v>767.173</c:v>
                </c:pt>
                <c:pt idx="949">
                  <c:v>768.173</c:v>
                </c:pt>
                <c:pt idx="950">
                  <c:v>769.173</c:v>
                </c:pt>
                <c:pt idx="951">
                  <c:v>770.173</c:v>
                </c:pt>
                <c:pt idx="952">
                  <c:v>771.173</c:v>
                </c:pt>
                <c:pt idx="953">
                  <c:v>772.173</c:v>
                </c:pt>
                <c:pt idx="954">
                  <c:v>773.173</c:v>
                </c:pt>
                <c:pt idx="955">
                  <c:v>774.173</c:v>
                </c:pt>
                <c:pt idx="956">
                  <c:v>775.173</c:v>
                </c:pt>
                <c:pt idx="957">
                  <c:v>776.173</c:v>
                </c:pt>
                <c:pt idx="958">
                  <c:v>777.173</c:v>
                </c:pt>
                <c:pt idx="959">
                  <c:v>778.173</c:v>
                </c:pt>
                <c:pt idx="960">
                  <c:v>779.173</c:v>
                </c:pt>
                <c:pt idx="961">
                  <c:v>780.173</c:v>
                </c:pt>
                <c:pt idx="962">
                  <c:v>781.173</c:v>
                </c:pt>
                <c:pt idx="963">
                  <c:v>782.173</c:v>
                </c:pt>
                <c:pt idx="964">
                  <c:v>783.173</c:v>
                </c:pt>
                <c:pt idx="965">
                  <c:v>784.173</c:v>
                </c:pt>
                <c:pt idx="966">
                  <c:v>785.173</c:v>
                </c:pt>
                <c:pt idx="967">
                  <c:v>786.173</c:v>
                </c:pt>
                <c:pt idx="968">
                  <c:v>787.173</c:v>
                </c:pt>
                <c:pt idx="969">
                  <c:v>788.173</c:v>
                </c:pt>
                <c:pt idx="970">
                  <c:v>789.173</c:v>
                </c:pt>
                <c:pt idx="971">
                  <c:v>790.173</c:v>
                </c:pt>
                <c:pt idx="972">
                  <c:v>791.173</c:v>
                </c:pt>
                <c:pt idx="973">
                  <c:v>792.17200000000003</c:v>
                </c:pt>
                <c:pt idx="974">
                  <c:v>793.17199999999991</c:v>
                </c:pt>
                <c:pt idx="975">
                  <c:v>794.17200000000003</c:v>
                </c:pt>
                <c:pt idx="976">
                  <c:v>795.17200000000003</c:v>
                </c:pt>
                <c:pt idx="977">
                  <c:v>796.17199999999991</c:v>
                </c:pt>
                <c:pt idx="978">
                  <c:v>797.17200000000003</c:v>
                </c:pt>
                <c:pt idx="979">
                  <c:v>798.17200000000003</c:v>
                </c:pt>
                <c:pt idx="980">
                  <c:v>799.17200000000003</c:v>
                </c:pt>
                <c:pt idx="981">
                  <c:v>800.17200000000003</c:v>
                </c:pt>
                <c:pt idx="982">
                  <c:v>801.17200000000003</c:v>
                </c:pt>
                <c:pt idx="983">
                  <c:v>802.17200000000003</c:v>
                </c:pt>
                <c:pt idx="984">
                  <c:v>803.17199999999991</c:v>
                </c:pt>
                <c:pt idx="985">
                  <c:v>804.17200000000003</c:v>
                </c:pt>
                <c:pt idx="986">
                  <c:v>805.17200000000003</c:v>
                </c:pt>
                <c:pt idx="987">
                  <c:v>806.17200000000003</c:v>
                </c:pt>
                <c:pt idx="988">
                  <c:v>807.17200000000003</c:v>
                </c:pt>
                <c:pt idx="989">
                  <c:v>808.17200000000003</c:v>
                </c:pt>
                <c:pt idx="990">
                  <c:v>809.17200000000003</c:v>
                </c:pt>
                <c:pt idx="991">
                  <c:v>810.17199999999991</c:v>
                </c:pt>
                <c:pt idx="992">
                  <c:v>811.17200000000003</c:v>
                </c:pt>
                <c:pt idx="993">
                  <c:v>812.17200000000003</c:v>
                </c:pt>
                <c:pt idx="994">
                  <c:v>813.17200000000003</c:v>
                </c:pt>
                <c:pt idx="995">
                  <c:v>814.17200000000003</c:v>
                </c:pt>
                <c:pt idx="996">
                  <c:v>815.17200000000003</c:v>
                </c:pt>
                <c:pt idx="997">
                  <c:v>816.17200000000003</c:v>
                </c:pt>
                <c:pt idx="998">
                  <c:v>817.17199999999991</c:v>
                </c:pt>
              </c:numCache>
            </c:numRef>
          </c:xVal>
          <c:yVal>
            <c:numRef>
              <c:f>'Voltage Wfms Data'!$N$5:$N$1003</c:f>
              <c:numCache>
                <c:formatCode>General</c:formatCode>
                <c:ptCount val="999"/>
                <c:pt idx="0">
                  <c:v>2.0439980000000002</c:v>
                </c:pt>
                <c:pt idx="1">
                  <c:v>2.4701179999999998</c:v>
                </c:pt>
                <c:pt idx="2">
                  <c:v>2.265965</c:v>
                </c:pt>
                <c:pt idx="3">
                  <c:v>1.154771</c:v>
                </c:pt>
                <c:pt idx="4">
                  <c:v>0.29500569999999998</c:v>
                </c:pt>
                <c:pt idx="5">
                  <c:v>0.4249908</c:v>
                </c:pt>
                <c:pt idx="6">
                  <c:v>1.487773</c:v>
                </c:pt>
                <c:pt idx="7">
                  <c:v>2.0998199999999998</c:v>
                </c:pt>
                <c:pt idx="8">
                  <c:v>0.77304919999999999</c:v>
                </c:pt>
                <c:pt idx="9">
                  <c:v>-0.65023699999999995</c:v>
                </c:pt>
                <c:pt idx="10">
                  <c:v>-0.3597436</c:v>
                </c:pt>
                <c:pt idx="11">
                  <c:v>0.30859320000000001</c:v>
                </c:pt>
                <c:pt idx="12">
                  <c:v>-0.53409150000000005</c:v>
                </c:pt>
                <c:pt idx="13">
                  <c:v>-2.7319629999999999</c:v>
                </c:pt>
                <c:pt idx="14">
                  <c:v>-3.3278129999999999</c:v>
                </c:pt>
                <c:pt idx="15">
                  <c:v>-1.5750869999999999</c:v>
                </c:pt>
                <c:pt idx="16">
                  <c:v>-0.1531459</c:v>
                </c:pt>
                <c:pt idx="17">
                  <c:v>0.29617749999999998</c:v>
                </c:pt>
                <c:pt idx="18">
                  <c:v>0.53512459999999995</c:v>
                </c:pt>
                <c:pt idx="19">
                  <c:v>0.32394840000000003</c:v>
                </c:pt>
                <c:pt idx="20">
                  <c:v>0.49086229999999997</c:v>
                </c:pt>
                <c:pt idx="21">
                  <c:v>1.773031</c:v>
                </c:pt>
                <c:pt idx="22">
                  <c:v>1.9794</c:v>
                </c:pt>
                <c:pt idx="23">
                  <c:v>0.38267180000000001</c:v>
                </c:pt>
                <c:pt idx="24">
                  <c:v>-0.66746130000000004</c:v>
                </c:pt>
                <c:pt idx="25">
                  <c:v>-0.49199179999999998</c:v>
                </c:pt>
                <c:pt idx="26">
                  <c:v>5.1652820000000002E-2</c:v>
                </c:pt>
                <c:pt idx="27">
                  <c:v>0.68276760000000003</c:v>
                </c:pt>
                <c:pt idx="28">
                  <c:v>0.66054440000000003</c:v>
                </c:pt>
                <c:pt idx="29">
                  <c:v>-0.4008854</c:v>
                </c:pt>
                <c:pt idx="30">
                  <c:v>-0.71117280000000005</c:v>
                </c:pt>
                <c:pt idx="31">
                  <c:v>0.1961241</c:v>
                </c:pt>
                <c:pt idx="32">
                  <c:v>0.50030940000000002</c:v>
                </c:pt>
                <c:pt idx="33">
                  <c:v>0.1175388</c:v>
                </c:pt>
                <c:pt idx="34">
                  <c:v>-5.9371930000000003E-2</c:v>
                </c:pt>
                <c:pt idx="35">
                  <c:v>0.38734350000000001</c:v>
                </c:pt>
                <c:pt idx="36">
                  <c:v>1.328492</c:v>
                </c:pt>
                <c:pt idx="37">
                  <c:v>1.0912040000000001</c:v>
                </c:pt>
                <c:pt idx="38">
                  <c:v>-7.1253919999999998E-2</c:v>
                </c:pt>
                <c:pt idx="39">
                  <c:v>0.39754149999999999</c:v>
                </c:pt>
                <c:pt idx="40">
                  <c:v>1.2943450000000001</c:v>
                </c:pt>
                <c:pt idx="41">
                  <c:v>0.49852059999999998</c:v>
                </c:pt>
                <c:pt idx="42">
                  <c:v>-0.26344450000000003</c:v>
                </c:pt>
                <c:pt idx="43">
                  <c:v>-0.50015390000000004</c:v>
                </c:pt>
                <c:pt idx="44">
                  <c:v>-1.0872189999999999</c:v>
                </c:pt>
                <c:pt idx="45">
                  <c:v>-0.3394664</c:v>
                </c:pt>
                <c:pt idx="46">
                  <c:v>1.2395769999999999</c:v>
                </c:pt>
                <c:pt idx="47">
                  <c:v>0.62705060000000001</c:v>
                </c:pt>
                <c:pt idx="48">
                  <c:v>-0.75012319999999999</c:v>
                </c:pt>
                <c:pt idx="49">
                  <c:v>-0.21238070000000001</c:v>
                </c:pt>
                <c:pt idx="50">
                  <c:v>0.67231300000000005</c:v>
                </c:pt>
                <c:pt idx="51">
                  <c:v>-1.179784E-2</c:v>
                </c:pt>
                <c:pt idx="52">
                  <c:v>-1.1785209999999999</c:v>
                </c:pt>
                <c:pt idx="53">
                  <c:v>-1.4397850000000001</c:v>
                </c:pt>
                <c:pt idx="54">
                  <c:v>-0.93060759999999998</c:v>
                </c:pt>
                <c:pt idx="55">
                  <c:v>-0.14359089999999999</c:v>
                </c:pt>
                <c:pt idx="56">
                  <c:v>-0.25039060000000002</c:v>
                </c:pt>
                <c:pt idx="57">
                  <c:v>-0.92682880000000001</c:v>
                </c:pt>
                <c:pt idx="58">
                  <c:v>-0.15185979999999999</c:v>
                </c:pt>
                <c:pt idx="59">
                  <c:v>1.20661</c:v>
                </c:pt>
                <c:pt idx="60">
                  <c:v>1.1906669999999999</c:v>
                </c:pt>
                <c:pt idx="61">
                  <c:v>-0.23635819999999999</c:v>
                </c:pt>
                <c:pt idx="62">
                  <c:v>-1.579413</c:v>
                </c:pt>
                <c:pt idx="63">
                  <c:v>-1.007976</c:v>
                </c:pt>
                <c:pt idx="64">
                  <c:v>0.38735639999999999</c:v>
                </c:pt>
                <c:pt idx="65">
                  <c:v>0.44865460000000001</c:v>
                </c:pt>
                <c:pt idx="66">
                  <c:v>-0.17786840000000001</c:v>
                </c:pt>
                <c:pt idx="67">
                  <c:v>-0.59524350000000004</c:v>
                </c:pt>
                <c:pt idx="68">
                  <c:v>-0.73012250000000001</c:v>
                </c:pt>
                <c:pt idx="69">
                  <c:v>-0.34513709999999997</c:v>
                </c:pt>
                <c:pt idx="70">
                  <c:v>-0.21840470000000001</c:v>
                </c:pt>
                <c:pt idx="71">
                  <c:v>-0.55325919999999995</c:v>
                </c:pt>
                <c:pt idx="72">
                  <c:v>-0.1841103</c:v>
                </c:pt>
                <c:pt idx="73">
                  <c:v>0.57732329999999998</c:v>
                </c:pt>
                <c:pt idx="74">
                  <c:v>0.96669300000000002</c:v>
                </c:pt>
                <c:pt idx="75">
                  <c:v>1.516087</c:v>
                </c:pt>
                <c:pt idx="76">
                  <c:v>1.5602149999999999</c:v>
                </c:pt>
                <c:pt idx="77">
                  <c:v>0.25000840000000002</c:v>
                </c:pt>
                <c:pt idx="78">
                  <c:v>-0.79332250000000004</c:v>
                </c:pt>
                <c:pt idx="79">
                  <c:v>-0.36259150000000001</c:v>
                </c:pt>
                <c:pt idx="80">
                  <c:v>0.1129791</c:v>
                </c:pt>
                <c:pt idx="81">
                  <c:v>1.0631959999999999E-2</c:v>
                </c:pt>
                <c:pt idx="82">
                  <c:v>0.25466030000000001</c:v>
                </c:pt>
                <c:pt idx="83">
                  <c:v>0.14792749999999999</c:v>
                </c:pt>
                <c:pt idx="84">
                  <c:v>-0.26512829999999998</c:v>
                </c:pt>
                <c:pt idx="85">
                  <c:v>-5.7612820000000004E-3</c:v>
                </c:pt>
                <c:pt idx="86">
                  <c:v>-0.3571318</c:v>
                </c:pt>
                <c:pt idx="87">
                  <c:v>-0.72378189999999998</c:v>
                </c:pt>
                <c:pt idx="88">
                  <c:v>5.0692960000000002E-2</c:v>
                </c:pt>
                <c:pt idx="89">
                  <c:v>-0.2478014</c:v>
                </c:pt>
                <c:pt idx="90">
                  <c:v>-1.0312680000000001</c:v>
                </c:pt>
                <c:pt idx="91">
                  <c:v>-0.62862059999999997</c:v>
                </c:pt>
                <c:pt idx="92">
                  <c:v>-0.38562160000000001</c:v>
                </c:pt>
                <c:pt idx="93">
                  <c:v>-0.20844779999999999</c:v>
                </c:pt>
                <c:pt idx="94">
                  <c:v>-0.51078800000000002</c:v>
                </c:pt>
                <c:pt idx="95">
                  <c:v>-1.9839169999999999</c:v>
                </c:pt>
                <c:pt idx="96">
                  <c:v>-1.833555</c:v>
                </c:pt>
                <c:pt idx="97">
                  <c:v>0.28074470000000001</c:v>
                </c:pt>
                <c:pt idx="98">
                  <c:v>1.42828</c:v>
                </c:pt>
                <c:pt idx="99">
                  <c:v>1.4451339999999999</c:v>
                </c:pt>
                <c:pt idx="100">
                  <c:v>1.034484</c:v>
                </c:pt>
                <c:pt idx="101">
                  <c:v>0.64959999999999996</c:v>
                </c:pt>
                <c:pt idx="102">
                  <c:v>0.89444999999999997</c:v>
                </c:pt>
                <c:pt idx="103">
                  <c:v>0.57196899999999995</c:v>
                </c:pt>
                <c:pt idx="104">
                  <c:v>-0.1085221</c:v>
                </c:pt>
                <c:pt idx="105">
                  <c:v>-0.29915560000000002</c:v>
                </c:pt>
                <c:pt idx="106">
                  <c:v>-0.87454200000000004</c:v>
                </c:pt>
                <c:pt idx="107">
                  <c:v>-1.26858</c:v>
                </c:pt>
                <c:pt idx="108">
                  <c:v>-1.437236</c:v>
                </c:pt>
                <c:pt idx="109">
                  <c:v>-1.502818</c:v>
                </c:pt>
                <c:pt idx="110">
                  <c:v>-0.33500390000000002</c:v>
                </c:pt>
                <c:pt idx="111">
                  <c:v>0.29108260000000002</c:v>
                </c:pt>
                <c:pt idx="112">
                  <c:v>-4.1688780000000002E-2</c:v>
                </c:pt>
                <c:pt idx="113">
                  <c:v>0.72883339999999996</c:v>
                </c:pt>
                <c:pt idx="114">
                  <c:v>1.1795469999999999</c:v>
                </c:pt>
                <c:pt idx="115">
                  <c:v>0.48775059999999998</c:v>
                </c:pt>
                <c:pt idx="116">
                  <c:v>0.47853020000000002</c:v>
                </c:pt>
                <c:pt idx="117">
                  <c:v>1.0680449999999999</c:v>
                </c:pt>
                <c:pt idx="118">
                  <c:v>1.0356829999999999</c:v>
                </c:pt>
                <c:pt idx="119">
                  <c:v>0.65865359999999995</c:v>
                </c:pt>
                <c:pt idx="120">
                  <c:v>0.4426387</c:v>
                </c:pt>
                <c:pt idx="121">
                  <c:v>-0.30202390000000001</c:v>
                </c:pt>
                <c:pt idx="122">
                  <c:v>-1.357863</c:v>
                </c:pt>
                <c:pt idx="123">
                  <c:v>-1.2843789999999999</c:v>
                </c:pt>
                <c:pt idx="124">
                  <c:v>-0.33887719999999999</c:v>
                </c:pt>
                <c:pt idx="125">
                  <c:v>8.7222980000000006E-2</c:v>
                </c:pt>
                <c:pt idx="126">
                  <c:v>0.36252839999999997</c:v>
                </c:pt>
                <c:pt idx="127">
                  <c:v>0.92357140000000004</c:v>
                </c:pt>
                <c:pt idx="128">
                  <c:v>1.1285670000000001</c:v>
                </c:pt>
                <c:pt idx="129">
                  <c:v>1.856187</c:v>
                </c:pt>
                <c:pt idx="130">
                  <c:v>2.4867689999999998</c:v>
                </c:pt>
                <c:pt idx="131">
                  <c:v>1.228696</c:v>
                </c:pt>
                <c:pt idx="132">
                  <c:v>0.2615325</c:v>
                </c:pt>
                <c:pt idx="133">
                  <c:v>0.74552739999999995</c:v>
                </c:pt>
                <c:pt idx="134">
                  <c:v>0.51021499999999997</c:v>
                </c:pt>
                <c:pt idx="135">
                  <c:v>-0.61562570000000005</c:v>
                </c:pt>
                <c:pt idx="136">
                  <c:v>-0.85635170000000005</c:v>
                </c:pt>
                <c:pt idx="137">
                  <c:v>0.3513078</c:v>
                </c:pt>
                <c:pt idx="138">
                  <c:v>1.3313410000000001</c:v>
                </c:pt>
                <c:pt idx="139">
                  <c:v>0.25315159999999998</c:v>
                </c:pt>
                <c:pt idx="140">
                  <c:v>-1.584039</c:v>
                </c:pt>
                <c:pt idx="141">
                  <c:v>-1.3544860000000001</c:v>
                </c:pt>
                <c:pt idx="142">
                  <c:v>-4.279997E-2</c:v>
                </c:pt>
                <c:pt idx="143">
                  <c:v>-2.0880309999999999E-2</c:v>
                </c:pt>
                <c:pt idx="144">
                  <c:v>-0.31216500000000003</c:v>
                </c:pt>
                <c:pt idx="145">
                  <c:v>-3.7002500000000001E-2</c:v>
                </c:pt>
                <c:pt idx="146">
                  <c:v>2.595681E-2</c:v>
                </c:pt>
                <c:pt idx="147">
                  <c:v>-0.14367869999999999</c:v>
                </c:pt>
                <c:pt idx="148">
                  <c:v>-0.19134429999999999</c:v>
                </c:pt>
                <c:pt idx="149">
                  <c:v>-0.25204979999999999</c:v>
                </c:pt>
                <c:pt idx="150">
                  <c:v>-0.406138</c:v>
                </c:pt>
                <c:pt idx="151">
                  <c:v>-0.86838329999999997</c:v>
                </c:pt>
                <c:pt idx="152">
                  <c:v>-1.524394</c:v>
                </c:pt>
                <c:pt idx="153">
                  <c:v>-1.1988799999999999</c:v>
                </c:pt>
                <c:pt idx="154">
                  <c:v>0.1174341</c:v>
                </c:pt>
                <c:pt idx="155">
                  <c:v>0.65015880000000004</c:v>
                </c:pt>
                <c:pt idx="156">
                  <c:v>-1.535797E-2</c:v>
                </c:pt>
                <c:pt idx="157">
                  <c:v>-0.46809980000000001</c:v>
                </c:pt>
                <c:pt idx="158">
                  <c:v>-0.21834809999999999</c:v>
                </c:pt>
                <c:pt idx="159">
                  <c:v>-0.14593039999999999</c:v>
                </c:pt>
                <c:pt idx="160">
                  <c:v>-0.73697190000000001</c:v>
                </c:pt>
                <c:pt idx="161">
                  <c:v>-1.4405209999999999</c:v>
                </c:pt>
                <c:pt idx="162">
                  <c:v>-1.682828</c:v>
                </c:pt>
                <c:pt idx="163">
                  <c:v>-1.2584519999999999</c:v>
                </c:pt>
                <c:pt idx="164">
                  <c:v>-0.18605840000000001</c:v>
                </c:pt>
                <c:pt idx="165">
                  <c:v>0.43993599999999999</c:v>
                </c:pt>
                <c:pt idx="166">
                  <c:v>-0.25625740000000002</c:v>
                </c:pt>
                <c:pt idx="167">
                  <c:v>-0.915242</c:v>
                </c:pt>
                <c:pt idx="168">
                  <c:v>-0.3771313</c:v>
                </c:pt>
                <c:pt idx="169">
                  <c:v>0.19462450000000001</c:v>
                </c:pt>
                <c:pt idx="170">
                  <c:v>-0.15876499999999999</c:v>
                </c:pt>
                <c:pt idx="171">
                  <c:v>-1.0183310000000001</c:v>
                </c:pt>
                <c:pt idx="172">
                  <c:v>-1.828611</c:v>
                </c:pt>
                <c:pt idx="173">
                  <c:v>-1.9456610000000001</c:v>
                </c:pt>
                <c:pt idx="174">
                  <c:v>-1.348749</c:v>
                </c:pt>
                <c:pt idx="175">
                  <c:v>-0.16048699999999999</c:v>
                </c:pt>
                <c:pt idx="176">
                  <c:v>1.8938390000000001</c:v>
                </c:pt>
                <c:pt idx="177">
                  <c:v>4.3416230000000002</c:v>
                </c:pt>
                <c:pt idx="178">
                  <c:v>7.5751619999999997</c:v>
                </c:pt>
                <c:pt idx="179">
                  <c:v>11.638719999999999</c:v>
                </c:pt>
                <c:pt idx="180">
                  <c:v>14.02023</c:v>
                </c:pt>
                <c:pt idx="181">
                  <c:v>14.49183</c:v>
                </c:pt>
                <c:pt idx="182">
                  <c:v>15.17684</c:v>
                </c:pt>
                <c:pt idx="183">
                  <c:v>14.28171</c:v>
                </c:pt>
                <c:pt idx="184">
                  <c:v>10.247820000000001</c:v>
                </c:pt>
                <c:pt idx="185">
                  <c:v>6.1869589999999999</c:v>
                </c:pt>
                <c:pt idx="186">
                  <c:v>3.3388960000000001</c:v>
                </c:pt>
                <c:pt idx="187">
                  <c:v>0.91669809999999996</c:v>
                </c:pt>
                <c:pt idx="188">
                  <c:v>-8.4417439999999993E-3</c:v>
                </c:pt>
                <c:pt idx="189">
                  <c:v>-9.533026E-2</c:v>
                </c:pt>
                <c:pt idx="190">
                  <c:v>-0.79844440000000005</c:v>
                </c:pt>
                <c:pt idx="191">
                  <c:v>-1.253217</c:v>
                </c:pt>
                <c:pt idx="192">
                  <c:v>-1.650404</c:v>
                </c:pt>
                <c:pt idx="193">
                  <c:v>-1.8378190000000001</c:v>
                </c:pt>
                <c:pt idx="194">
                  <c:v>-0.1953665</c:v>
                </c:pt>
                <c:pt idx="195">
                  <c:v>1.2714289999999999</c:v>
                </c:pt>
                <c:pt idx="196">
                  <c:v>-2.248994E-2</c:v>
                </c:pt>
                <c:pt idx="197">
                  <c:v>-1.474148</c:v>
                </c:pt>
                <c:pt idx="198">
                  <c:v>-0.64300239999999997</c:v>
                </c:pt>
                <c:pt idx="199">
                  <c:v>-0.16859469999999999</c:v>
                </c:pt>
                <c:pt idx="200">
                  <c:v>-1.662026</c:v>
                </c:pt>
                <c:pt idx="201">
                  <c:v>-2.2176330000000002</c:v>
                </c:pt>
                <c:pt idx="202">
                  <c:v>-1.412237</c:v>
                </c:pt>
                <c:pt idx="203">
                  <c:v>-1.1913590000000001</c:v>
                </c:pt>
                <c:pt idx="204">
                  <c:v>2.2024800000000001E-2</c:v>
                </c:pt>
                <c:pt idx="205">
                  <c:v>2.0370119999999998</c:v>
                </c:pt>
                <c:pt idx="206">
                  <c:v>1.7989539999999999</c:v>
                </c:pt>
                <c:pt idx="207">
                  <c:v>-0.1297613</c:v>
                </c:pt>
                <c:pt idx="208">
                  <c:v>-1.0030129999999999</c:v>
                </c:pt>
                <c:pt idx="209">
                  <c:v>-0.1085298</c:v>
                </c:pt>
                <c:pt idx="210">
                  <c:v>0.79603380000000001</c:v>
                </c:pt>
                <c:pt idx="211">
                  <c:v>0.83266530000000005</c:v>
                </c:pt>
                <c:pt idx="212">
                  <c:v>1.430247</c:v>
                </c:pt>
                <c:pt idx="213">
                  <c:v>2.5671339999999998</c:v>
                </c:pt>
                <c:pt idx="214">
                  <c:v>2.295388</c:v>
                </c:pt>
                <c:pt idx="215">
                  <c:v>1.004014</c:v>
                </c:pt>
                <c:pt idx="216">
                  <c:v>0.43506349999999999</c:v>
                </c:pt>
                <c:pt idx="217">
                  <c:v>0.33089740000000001</c:v>
                </c:pt>
                <c:pt idx="218">
                  <c:v>0.97934940000000004</c:v>
                </c:pt>
                <c:pt idx="219">
                  <c:v>2.5853290000000002</c:v>
                </c:pt>
                <c:pt idx="220">
                  <c:v>2.5221309999999999</c:v>
                </c:pt>
                <c:pt idx="221">
                  <c:v>0.76196090000000005</c:v>
                </c:pt>
                <c:pt idx="222">
                  <c:v>0.21510000000000001</c:v>
                </c:pt>
                <c:pt idx="223">
                  <c:v>0.39899479999999998</c:v>
                </c:pt>
                <c:pt idx="224">
                  <c:v>-4.4462370000000001E-2</c:v>
                </c:pt>
                <c:pt idx="225">
                  <c:v>-0.4864946</c:v>
                </c:pt>
                <c:pt idx="226">
                  <c:v>-0.48464859999999998</c:v>
                </c:pt>
                <c:pt idx="227">
                  <c:v>-0.40012360000000002</c:v>
                </c:pt>
                <c:pt idx="228">
                  <c:v>-0.71725870000000003</c:v>
                </c:pt>
                <c:pt idx="229">
                  <c:v>-1.183371</c:v>
                </c:pt>
                <c:pt idx="230">
                  <c:v>-1.3039769999999999</c:v>
                </c:pt>
                <c:pt idx="231">
                  <c:v>-0.6977662</c:v>
                </c:pt>
                <c:pt idx="232">
                  <c:v>0.1091222</c:v>
                </c:pt>
                <c:pt idx="233">
                  <c:v>0.17879529999999999</c:v>
                </c:pt>
                <c:pt idx="234">
                  <c:v>-0.245421</c:v>
                </c:pt>
                <c:pt idx="235">
                  <c:v>-0.81673269999999998</c:v>
                </c:pt>
                <c:pt idx="236">
                  <c:v>-0.4716398</c:v>
                </c:pt>
                <c:pt idx="237">
                  <c:v>1.379348</c:v>
                </c:pt>
                <c:pt idx="238">
                  <c:v>2.4295749999999998</c:v>
                </c:pt>
                <c:pt idx="239">
                  <c:v>1.3922060000000001</c:v>
                </c:pt>
                <c:pt idx="240">
                  <c:v>0.64033720000000005</c:v>
                </c:pt>
                <c:pt idx="241">
                  <c:v>1.4796309999999999</c:v>
                </c:pt>
                <c:pt idx="242">
                  <c:v>1.3441749999999999</c:v>
                </c:pt>
                <c:pt idx="243">
                  <c:v>-0.28913299999999997</c:v>
                </c:pt>
                <c:pt idx="244">
                  <c:v>-1.0924119999999999</c:v>
                </c:pt>
                <c:pt idx="245">
                  <c:v>-0.96231290000000003</c:v>
                </c:pt>
                <c:pt idx="246">
                  <c:v>-0.31249270000000001</c:v>
                </c:pt>
                <c:pt idx="247">
                  <c:v>0.43237029999999999</c:v>
                </c:pt>
                <c:pt idx="248">
                  <c:v>8.3604429999999993E-2</c:v>
                </c:pt>
                <c:pt idx="249">
                  <c:v>-0.42772969999999999</c:v>
                </c:pt>
                <c:pt idx="250">
                  <c:v>0.21118709999999999</c:v>
                </c:pt>
                <c:pt idx="251">
                  <c:v>0.77640299999999995</c:v>
                </c:pt>
                <c:pt idx="252">
                  <c:v>1.582481</c:v>
                </c:pt>
                <c:pt idx="253">
                  <c:v>3.7251110000000001</c:v>
                </c:pt>
                <c:pt idx="254">
                  <c:v>5.0150119999999996</c:v>
                </c:pt>
                <c:pt idx="255">
                  <c:v>4.0716679999999998</c:v>
                </c:pt>
                <c:pt idx="256">
                  <c:v>1.7237720000000001</c:v>
                </c:pt>
                <c:pt idx="257">
                  <c:v>-0.106724</c:v>
                </c:pt>
                <c:pt idx="258">
                  <c:v>0.7390698</c:v>
                </c:pt>
                <c:pt idx="259">
                  <c:v>2.6693790000000002</c:v>
                </c:pt>
                <c:pt idx="260">
                  <c:v>2.7132969999999998</c:v>
                </c:pt>
                <c:pt idx="261">
                  <c:v>1.5629040000000001</c:v>
                </c:pt>
                <c:pt idx="262">
                  <c:v>1.0205820000000001</c:v>
                </c:pt>
                <c:pt idx="263">
                  <c:v>1.171386</c:v>
                </c:pt>
                <c:pt idx="264">
                  <c:v>1.1914549999999999</c:v>
                </c:pt>
                <c:pt idx="265">
                  <c:v>0.74102789999999996</c:v>
                </c:pt>
                <c:pt idx="266">
                  <c:v>0.62061619999999995</c:v>
                </c:pt>
                <c:pt idx="267">
                  <c:v>0.77432730000000005</c:v>
                </c:pt>
                <c:pt idx="268">
                  <c:v>0.1959603</c:v>
                </c:pt>
                <c:pt idx="269">
                  <c:v>-0.52433620000000003</c:v>
                </c:pt>
                <c:pt idx="270">
                  <c:v>-0.10483679999999999</c:v>
                </c:pt>
                <c:pt idx="271">
                  <c:v>0.99511510000000003</c:v>
                </c:pt>
                <c:pt idx="272">
                  <c:v>1.2904009999999999</c:v>
                </c:pt>
                <c:pt idx="273">
                  <c:v>0.52263519999999997</c:v>
                </c:pt>
                <c:pt idx="274">
                  <c:v>-0.3467655</c:v>
                </c:pt>
                <c:pt idx="275">
                  <c:v>-0.71678980000000003</c:v>
                </c:pt>
                <c:pt idx="276">
                  <c:v>-0.51053490000000001</c:v>
                </c:pt>
                <c:pt idx="277">
                  <c:v>0.37558730000000001</c:v>
                </c:pt>
                <c:pt idx="278">
                  <c:v>1.28407</c:v>
                </c:pt>
                <c:pt idx="279">
                  <c:v>0.85334379999999999</c:v>
                </c:pt>
                <c:pt idx="280">
                  <c:v>8.7514709999999996E-2</c:v>
                </c:pt>
                <c:pt idx="281">
                  <c:v>1.21086</c:v>
                </c:pt>
                <c:pt idx="282">
                  <c:v>2.5342709999999999</c:v>
                </c:pt>
                <c:pt idx="283">
                  <c:v>1.1905509999999999</c:v>
                </c:pt>
                <c:pt idx="284">
                  <c:v>-0.67938399999999999</c:v>
                </c:pt>
                <c:pt idx="285">
                  <c:v>-5.3360039999999997E-2</c:v>
                </c:pt>
                <c:pt idx="286">
                  <c:v>1.0439510000000001</c:v>
                </c:pt>
                <c:pt idx="287">
                  <c:v>1.1805600000000001</c:v>
                </c:pt>
                <c:pt idx="288">
                  <c:v>1.96183</c:v>
                </c:pt>
                <c:pt idx="289">
                  <c:v>2.5227569999999999</c:v>
                </c:pt>
                <c:pt idx="290">
                  <c:v>1.2164600000000001</c:v>
                </c:pt>
                <c:pt idx="291">
                  <c:v>-0.67215519999999995</c:v>
                </c:pt>
                <c:pt idx="292">
                  <c:v>-0.96196800000000005</c:v>
                </c:pt>
                <c:pt idx="293">
                  <c:v>0.84800960000000003</c:v>
                </c:pt>
                <c:pt idx="294">
                  <c:v>3.0064920000000002</c:v>
                </c:pt>
                <c:pt idx="295">
                  <c:v>2.6304889999999999</c:v>
                </c:pt>
                <c:pt idx="296">
                  <c:v>-0.1876903</c:v>
                </c:pt>
                <c:pt idx="297">
                  <c:v>-1.6240410000000001</c:v>
                </c:pt>
                <c:pt idx="298">
                  <c:v>-0.56458280000000005</c:v>
                </c:pt>
                <c:pt idx="299">
                  <c:v>0.43027330000000003</c:v>
                </c:pt>
                <c:pt idx="300">
                  <c:v>0.15285760000000001</c:v>
                </c:pt>
                <c:pt idx="301">
                  <c:v>-0.22250590000000001</c:v>
                </c:pt>
                <c:pt idx="302">
                  <c:v>0.75335319999999995</c:v>
                </c:pt>
                <c:pt idx="303">
                  <c:v>1.7826660000000001</c:v>
                </c:pt>
                <c:pt idx="304">
                  <c:v>0.8317601</c:v>
                </c:pt>
                <c:pt idx="305">
                  <c:v>-0.35185250000000001</c:v>
                </c:pt>
                <c:pt idx="306">
                  <c:v>0.1128702</c:v>
                </c:pt>
                <c:pt idx="307">
                  <c:v>0.46402500000000002</c:v>
                </c:pt>
                <c:pt idx="308">
                  <c:v>-0.61698679999999995</c:v>
                </c:pt>
                <c:pt idx="309">
                  <c:v>-0.91525509999999999</c:v>
                </c:pt>
                <c:pt idx="310">
                  <c:v>1.0682689999999999</c:v>
                </c:pt>
                <c:pt idx="311">
                  <c:v>2.5396000000000001</c:v>
                </c:pt>
                <c:pt idx="312">
                  <c:v>1.4734069999999999</c:v>
                </c:pt>
                <c:pt idx="313">
                  <c:v>0.1947748</c:v>
                </c:pt>
                <c:pt idx="314">
                  <c:v>-2.1068799999999999E-2</c:v>
                </c:pt>
                <c:pt idx="315">
                  <c:v>-0.57762480000000005</c:v>
                </c:pt>
                <c:pt idx="316">
                  <c:v>-0.75979300000000005</c:v>
                </c:pt>
                <c:pt idx="317">
                  <c:v>0.20055609999999999</c:v>
                </c:pt>
                <c:pt idx="318">
                  <c:v>0.19762779999999999</c:v>
                </c:pt>
                <c:pt idx="319">
                  <c:v>-0.84437960000000001</c:v>
                </c:pt>
                <c:pt idx="320">
                  <c:v>-0.76349089999999997</c:v>
                </c:pt>
                <c:pt idx="321">
                  <c:v>0.83932289999999998</c:v>
                </c:pt>
                <c:pt idx="322">
                  <c:v>2.5532180000000002</c:v>
                </c:pt>
                <c:pt idx="323">
                  <c:v>2.4243649999999999</c:v>
                </c:pt>
                <c:pt idx="324">
                  <c:v>0.95858860000000001</c:v>
                </c:pt>
                <c:pt idx="325">
                  <c:v>0.4995097</c:v>
                </c:pt>
                <c:pt idx="326">
                  <c:v>1.006874</c:v>
                </c:pt>
                <c:pt idx="327">
                  <c:v>0.95577749999999995</c:v>
                </c:pt>
                <c:pt idx="328">
                  <c:v>8.4640590000000002E-2</c:v>
                </c:pt>
                <c:pt idx="329">
                  <c:v>-0.37062260000000002</c:v>
                </c:pt>
                <c:pt idx="330">
                  <c:v>0.2600383</c:v>
                </c:pt>
                <c:pt idx="331">
                  <c:v>1.176731</c:v>
                </c:pt>
                <c:pt idx="332">
                  <c:v>1.6685890000000001</c:v>
                </c:pt>
                <c:pt idx="333">
                  <c:v>1.1991780000000001</c:v>
                </c:pt>
                <c:pt idx="334">
                  <c:v>0.4305969</c:v>
                </c:pt>
                <c:pt idx="335">
                  <c:v>0.91986760000000001</c:v>
                </c:pt>
                <c:pt idx="336">
                  <c:v>1.9435720000000001</c:v>
                </c:pt>
                <c:pt idx="337">
                  <c:v>1.7354750000000001</c:v>
                </c:pt>
                <c:pt idx="338">
                  <c:v>1.1298779999999999</c:v>
                </c:pt>
                <c:pt idx="339">
                  <c:v>1.798948</c:v>
                </c:pt>
                <c:pt idx="340">
                  <c:v>2.1628599999999998</c:v>
                </c:pt>
                <c:pt idx="341">
                  <c:v>1.179298</c:v>
                </c:pt>
                <c:pt idx="342">
                  <c:v>0.80537239999999999</c:v>
                </c:pt>
                <c:pt idx="343">
                  <c:v>0.83322260000000004</c:v>
                </c:pt>
                <c:pt idx="344">
                  <c:v>0.90395009999999998</c:v>
                </c:pt>
                <c:pt idx="345">
                  <c:v>2.1380979999999998</c:v>
                </c:pt>
                <c:pt idx="346">
                  <c:v>2.5951629999999999</c:v>
                </c:pt>
                <c:pt idx="347">
                  <c:v>1.2730619999999999</c:v>
                </c:pt>
                <c:pt idx="348">
                  <c:v>0.35009319999999999</c:v>
                </c:pt>
                <c:pt idx="349">
                  <c:v>0.60224100000000003</c:v>
                </c:pt>
                <c:pt idx="350">
                  <c:v>1.5331399999999999</c:v>
                </c:pt>
                <c:pt idx="351">
                  <c:v>1.615191</c:v>
                </c:pt>
                <c:pt idx="352">
                  <c:v>0.18863959999999999</c:v>
                </c:pt>
                <c:pt idx="353">
                  <c:v>-0.28929559999999999</c:v>
                </c:pt>
                <c:pt idx="354">
                  <c:v>0.68791519999999995</c:v>
                </c:pt>
                <c:pt idx="355">
                  <c:v>0.73816519999999997</c:v>
                </c:pt>
                <c:pt idx="356">
                  <c:v>-0.38987549999999999</c:v>
                </c:pt>
                <c:pt idx="357">
                  <c:v>-1.1673180000000001</c:v>
                </c:pt>
                <c:pt idx="358">
                  <c:v>-0.74484589999999995</c:v>
                </c:pt>
                <c:pt idx="359">
                  <c:v>0.16290089999999999</c:v>
                </c:pt>
                <c:pt idx="360">
                  <c:v>1.029422E-2</c:v>
                </c:pt>
                <c:pt idx="361">
                  <c:v>-1.1555489999999999</c:v>
                </c:pt>
                <c:pt idx="362">
                  <c:v>-1.8544670000000001</c:v>
                </c:pt>
                <c:pt idx="363">
                  <c:v>-1.37178</c:v>
                </c:pt>
                <c:pt idx="364">
                  <c:v>-0.28408610000000001</c:v>
                </c:pt>
                <c:pt idx="365">
                  <c:v>0.43967909999999999</c:v>
                </c:pt>
                <c:pt idx="366">
                  <c:v>0.43545889999999998</c:v>
                </c:pt>
                <c:pt idx="367">
                  <c:v>-9.371314E-2</c:v>
                </c:pt>
                <c:pt idx="368">
                  <c:v>-0.52406430000000004</c:v>
                </c:pt>
                <c:pt idx="369">
                  <c:v>0.418215</c:v>
                </c:pt>
                <c:pt idx="370">
                  <c:v>1.154072</c:v>
                </c:pt>
                <c:pt idx="371">
                  <c:v>-1.6649799999999999</c:v>
                </c:pt>
                <c:pt idx="372">
                  <c:v>-4.4259810000000002</c:v>
                </c:pt>
                <c:pt idx="373">
                  <c:v>-2.0253990000000002</c:v>
                </c:pt>
                <c:pt idx="374">
                  <c:v>0.88116050000000001</c:v>
                </c:pt>
                <c:pt idx="375">
                  <c:v>-0.12647420000000001</c:v>
                </c:pt>
                <c:pt idx="376">
                  <c:v>-0.99376339999999996</c:v>
                </c:pt>
                <c:pt idx="377">
                  <c:v>0.41350629999999999</c:v>
                </c:pt>
                <c:pt idx="378">
                  <c:v>1.2992809999999999</c:v>
                </c:pt>
                <c:pt idx="379">
                  <c:v>0.76840850000000005</c:v>
                </c:pt>
                <c:pt idx="380">
                  <c:v>0.22471820000000001</c:v>
                </c:pt>
                <c:pt idx="381">
                  <c:v>0.38671040000000001</c:v>
                </c:pt>
                <c:pt idx="382">
                  <c:v>0.88738300000000003</c:v>
                </c:pt>
                <c:pt idx="383">
                  <c:v>0.61441259999999998</c:v>
                </c:pt>
                <c:pt idx="384">
                  <c:v>-0.32316840000000002</c:v>
                </c:pt>
                <c:pt idx="385">
                  <c:v>4.3476890000000001E-3</c:v>
                </c:pt>
                <c:pt idx="386">
                  <c:v>1.4225840000000001</c:v>
                </c:pt>
                <c:pt idx="387">
                  <c:v>1.0683819999999999</c:v>
                </c:pt>
                <c:pt idx="388">
                  <c:v>-1.375936</c:v>
                </c:pt>
                <c:pt idx="389">
                  <c:v>-2.5816140000000001</c:v>
                </c:pt>
                <c:pt idx="390">
                  <c:v>-1.9210050000000001</c:v>
                </c:pt>
                <c:pt idx="391">
                  <c:v>-1.749109</c:v>
                </c:pt>
                <c:pt idx="392">
                  <c:v>-1.6942360000000001</c:v>
                </c:pt>
                <c:pt idx="393">
                  <c:v>-1.0641080000000001</c:v>
                </c:pt>
                <c:pt idx="394">
                  <c:v>-0.91507700000000003</c:v>
                </c:pt>
                <c:pt idx="395">
                  <c:v>-0.53985799999999995</c:v>
                </c:pt>
                <c:pt idx="396">
                  <c:v>0.58957890000000002</c:v>
                </c:pt>
                <c:pt idx="397">
                  <c:v>0.92511200000000005</c:v>
                </c:pt>
                <c:pt idx="398">
                  <c:v>0.13621459999999999</c:v>
                </c:pt>
                <c:pt idx="399">
                  <c:v>-0.86491989999999996</c:v>
                </c:pt>
                <c:pt idx="400">
                  <c:v>-1.467257</c:v>
                </c:pt>
                <c:pt idx="401">
                  <c:v>-1.153173</c:v>
                </c:pt>
                <c:pt idx="402">
                  <c:v>-0.67284299999999997</c:v>
                </c:pt>
                <c:pt idx="403">
                  <c:v>-1.2176739999999999</c:v>
                </c:pt>
                <c:pt idx="404">
                  <c:v>-1.719735</c:v>
                </c:pt>
                <c:pt idx="405">
                  <c:v>-0.51884300000000005</c:v>
                </c:pt>
                <c:pt idx="406">
                  <c:v>1.4133640000000001</c:v>
                </c:pt>
                <c:pt idx="407">
                  <c:v>1.8268720000000001</c:v>
                </c:pt>
                <c:pt idx="408">
                  <c:v>0.85494840000000005</c:v>
                </c:pt>
                <c:pt idx="409">
                  <c:v>6.1434509999999998E-2</c:v>
                </c:pt>
                <c:pt idx="410">
                  <c:v>-0.30052859999999998</c:v>
                </c:pt>
                <c:pt idx="411">
                  <c:v>7.4836840000000002E-2</c:v>
                </c:pt>
                <c:pt idx="412">
                  <c:v>0.90579339999999997</c:v>
                </c:pt>
                <c:pt idx="413">
                  <c:v>0.54097289999999998</c:v>
                </c:pt>
                <c:pt idx="414">
                  <c:v>-0.3873412</c:v>
                </c:pt>
                <c:pt idx="415">
                  <c:v>-0.15430720000000001</c:v>
                </c:pt>
                <c:pt idx="416">
                  <c:v>0.82525360000000003</c:v>
                </c:pt>
                <c:pt idx="417">
                  <c:v>1.8020400000000001</c:v>
                </c:pt>
                <c:pt idx="418">
                  <c:v>1.856163</c:v>
                </c:pt>
                <c:pt idx="419">
                  <c:v>0.40288459999999998</c:v>
                </c:pt>
                <c:pt idx="420">
                  <c:v>-0.2364021</c:v>
                </c:pt>
                <c:pt idx="421">
                  <c:v>1.297625</c:v>
                </c:pt>
                <c:pt idx="422">
                  <c:v>2.2896459999999998</c:v>
                </c:pt>
                <c:pt idx="423">
                  <c:v>1.273946</c:v>
                </c:pt>
                <c:pt idx="424">
                  <c:v>9.5593880000000006E-2</c:v>
                </c:pt>
                <c:pt idx="425">
                  <c:v>-0.16416849999999999</c:v>
                </c:pt>
                <c:pt idx="426">
                  <c:v>-0.34418389999999999</c:v>
                </c:pt>
                <c:pt idx="427">
                  <c:v>-1.2462709999999999</c:v>
                </c:pt>
                <c:pt idx="428">
                  <c:v>-1.6653830000000001</c:v>
                </c:pt>
                <c:pt idx="429">
                  <c:v>-0.33847529999999998</c:v>
                </c:pt>
                <c:pt idx="430">
                  <c:v>0.66024130000000003</c:v>
                </c:pt>
                <c:pt idx="431">
                  <c:v>0.25631569999999998</c:v>
                </c:pt>
                <c:pt idx="432">
                  <c:v>0.15108969999999999</c:v>
                </c:pt>
                <c:pt idx="433">
                  <c:v>0.13131870000000001</c:v>
                </c:pt>
                <c:pt idx="434">
                  <c:v>0.10682030000000001</c:v>
                </c:pt>
                <c:pt idx="435">
                  <c:v>0.70793119999999998</c:v>
                </c:pt>
                <c:pt idx="436">
                  <c:v>0.2397697</c:v>
                </c:pt>
                <c:pt idx="437">
                  <c:v>-1.002705</c:v>
                </c:pt>
                <c:pt idx="438">
                  <c:v>-0.61295359999999999</c:v>
                </c:pt>
                <c:pt idx="439">
                  <c:v>0.41378860000000001</c:v>
                </c:pt>
                <c:pt idx="440">
                  <c:v>0.21921270000000001</c:v>
                </c:pt>
                <c:pt idx="441">
                  <c:v>-0.74695040000000001</c:v>
                </c:pt>
                <c:pt idx="442">
                  <c:v>-1.203144</c:v>
                </c:pt>
                <c:pt idx="443">
                  <c:v>-0.99767019999999995</c:v>
                </c:pt>
                <c:pt idx="444">
                  <c:v>-0.6740699</c:v>
                </c:pt>
                <c:pt idx="445">
                  <c:v>0.45670179999999999</c:v>
                </c:pt>
                <c:pt idx="446">
                  <c:v>1.476777</c:v>
                </c:pt>
                <c:pt idx="447">
                  <c:v>0.56854360000000004</c:v>
                </c:pt>
                <c:pt idx="448">
                  <c:v>-1.0424629999999999</c:v>
                </c:pt>
                <c:pt idx="449">
                  <c:v>-1.3514710000000001</c:v>
                </c:pt>
                <c:pt idx="450">
                  <c:v>-0.13589010000000001</c:v>
                </c:pt>
                <c:pt idx="451">
                  <c:v>0.38228259999999997</c:v>
                </c:pt>
                <c:pt idx="452">
                  <c:v>-1.158453</c:v>
                </c:pt>
                <c:pt idx="453">
                  <c:v>-2.3876110000000001</c:v>
                </c:pt>
                <c:pt idx="454">
                  <c:v>-1.612333</c:v>
                </c:pt>
                <c:pt idx="455">
                  <c:v>7.5305629999999998E-2</c:v>
                </c:pt>
                <c:pt idx="456">
                  <c:v>0.88004369999999998</c:v>
                </c:pt>
                <c:pt idx="457">
                  <c:v>7.1085339999999997E-2</c:v>
                </c:pt>
                <c:pt idx="458">
                  <c:v>-0.66491420000000001</c:v>
                </c:pt>
                <c:pt idx="459">
                  <c:v>-0.27884340000000002</c:v>
                </c:pt>
                <c:pt idx="460">
                  <c:v>9.3451039999999999E-2</c:v>
                </c:pt>
                <c:pt idx="461">
                  <c:v>0.83775880000000003</c:v>
                </c:pt>
                <c:pt idx="462">
                  <c:v>2.092444</c:v>
                </c:pt>
                <c:pt idx="463">
                  <c:v>2.0537079999999999</c:v>
                </c:pt>
                <c:pt idx="464">
                  <c:v>0.66200519999999996</c:v>
                </c:pt>
                <c:pt idx="465">
                  <c:v>-0.47551080000000001</c:v>
                </c:pt>
                <c:pt idx="466">
                  <c:v>-0.46935270000000001</c:v>
                </c:pt>
                <c:pt idx="467">
                  <c:v>0.25309009999999998</c:v>
                </c:pt>
                <c:pt idx="468">
                  <c:v>0.89446150000000002</c:v>
                </c:pt>
                <c:pt idx="469">
                  <c:v>0.99093799999999999</c:v>
                </c:pt>
                <c:pt idx="470">
                  <c:v>1.0208710000000001</c:v>
                </c:pt>
                <c:pt idx="471">
                  <c:v>1.7041580000000001</c:v>
                </c:pt>
                <c:pt idx="472">
                  <c:v>1.862209</c:v>
                </c:pt>
                <c:pt idx="473">
                  <c:v>1.061817</c:v>
                </c:pt>
                <c:pt idx="474">
                  <c:v>0.92910579999999998</c:v>
                </c:pt>
                <c:pt idx="475">
                  <c:v>1.266834</c:v>
                </c:pt>
                <c:pt idx="476">
                  <c:v>0.60441210000000001</c:v>
                </c:pt>
                <c:pt idx="477">
                  <c:v>-0.49761260000000002</c:v>
                </c:pt>
                <c:pt idx="478">
                  <c:v>-0.80197830000000003</c:v>
                </c:pt>
                <c:pt idx="479">
                  <c:v>-0.15721019999999999</c:v>
                </c:pt>
                <c:pt idx="480">
                  <c:v>1.0106040000000001</c:v>
                </c:pt>
                <c:pt idx="481">
                  <c:v>1.2059690000000001</c:v>
                </c:pt>
                <c:pt idx="482">
                  <c:v>0.10791530000000001</c:v>
                </c:pt>
                <c:pt idx="483">
                  <c:v>-0.46261259999999998</c:v>
                </c:pt>
                <c:pt idx="484">
                  <c:v>-0.33242110000000002</c:v>
                </c:pt>
                <c:pt idx="485">
                  <c:v>-0.39692630000000001</c:v>
                </c:pt>
                <c:pt idx="486">
                  <c:v>-0.1635363</c:v>
                </c:pt>
                <c:pt idx="487">
                  <c:v>0.53382689999999999</c:v>
                </c:pt>
                <c:pt idx="488">
                  <c:v>0.41706490000000002</c:v>
                </c:pt>
                <c:pt idx="489">
                  <c:v>-0.28420649999999997</c:v>
                </c:pt>
                <c:pt idx="490">
                  <c:v>-0.33501829999999999</c:v>
                </c:pt>
                <c:pt idx="491">
                  <c:v>-0.37655230000000001</c:v>
                </c:pt>
                <c:pt idx="492">
                  <c:v>-0.52617190000000003</c:v>
                </c:pt>
                <c:pt idx="493">
                  <c:v>-0.25587759999999998</c:v>
                </c:pt>
                <c:pt idx="494">
                  <c:v>0.45337260000000001</c:v>
                </c:pt>
                <c:pt idx="495">
                  <c:v>1.1742300000000001</c:v>
                </c:pt>
                <c:pt idx="496">
                  <c:v>0.89941660000000001</c:v>
                </c:pt>
                <c:pt idx="497">
                  <c:v>0.2186341</c:v>
                </c:pt>
                <c:pt idx="498">
                  <c:v>0.10690669999999999</c:v>
                </c:pt>
                <c:pt idx="499">
                  <c:v>0.3133572</c:v>
                </c:pt>
                <c:pt idx="500">
                  <c:v>0.37392730000000002</c:v>
                </c:pt>
                <c:pt idx="501">
                  <c:v>0.56942859999999995</c:v>
                </c:pt>
                <c:pt idx="502">
                  <c:v>0.67126079999999999</c:v>
                </c:pt>
                <c:pt idx="503">
                  <c:v>-0.61317770000000005</c:v>
                </c:pt>
                <c:pt idx="504">
                  <c:v>-2.2237300000000002</c:v>
                </c:pt>
                <c:pt idx="505">
                  <c:v>-2.332592</c:v>
                </c:pt>
                <c:pt idx="506">
                  <c:v>-1.323823</c:v>
                </c:pt>
                <c:pt idx="507">
                  <c:v>-4.6014840000000001E-2</c:v>
                </c:pt>
                <c:pt idx="508">
                  <c:v>0.76145309999999999</c:v>
                </c:pt>
                <c:pt idx="509">
                  <c:v>0.58980699999999997</c:v>
                </c:pt>
                <c:pt idx="510">
                  <c:v>0.2026848</c:v>
                </c:pt>
                <c:pt idx="511">
                  <c:v>8.3256150000000001E-2</c:v>
                </c:pt>
                <c:pt idx="512">
                  <c:v>0.27304469999999997</c:v>
                </c:pt>
                <c:pt idx="513">
                  <c:v>0.95392560000000004</c:v>
                </c:pt>
                <c:pt idx="514">
                  <c:v>0.90944650000000005</c:v>
                </c:pt>
                <c:pt idx="515">
                  <c:v>-0.16905029999999999</c:v>
                </c:pt>
                <c:pt idx="516">
                  <c:v>-0.95708340000000003</c:v>
                </c:pt>
                <c:pt idx="517">
                  <c:v>-1.0200119999999999</c:v>
                </c:pt>
                <c:pt idx="518">
                  <c:v>-0.73644370000000003</c:v>
                </c:pt>
                <c:pt idx="519">
                  <c:v>-0.73573730000000004</c:v>
                </c:pt>
                <c:pt idx="520">
                  <c:v>-1.3399730000000001</c:v>
                </c:pt>
                <c:pt idx="521">
                  <c:v>-1.6932860000000001</c:v>
                </c:pt>
                <c:pt idx="522">
                  <c:v>-1.1437440000000001</c:v>
                </c:pt>
                <c:pt idx="523">
                  <c:v>-0.87936899999999996</c:v>
                </c:pt>
                <c:pt idx="524">
                  <c:v>-1.174301</c:v>
                </c:pt>
                <c:pt idx="525">
                  <c:v>-0.96692730000000005</c:v>
                </c:pt>
                <c:pt idx="526">
                  <c:v>-0.54803679999999999</c:v>
                </c:pt>
                <c:pt idx="527">
                  <c:v>-7.0963470000000001E-2</c:v>
                </c:pt>
                <c:pt idx="528">
                  <c:v>0.2219469</c:v>
                </c:pt>
                <c:pt idx="529">
                  <c:v>-0.4033641</c:v>
                </c:pt>
                <c:pt idx="530">
                  <c:v>-0.80335380000000001</c:v>
                </c:pt>
                <c:pt idx="531">
                  <c:v>-4.7973099999999998E-2</c:v>
                </c:pt>
                <c:pt idx="532">
                  <c:v>0.57660739999999999</c:v>
                </c:pt>
                <c:pt idx="533">
                  <c:v>-0.1035042</c:v>
                </c:pt>
                <c:pt idx="534">
                  <c:v>-0.61729579999999995</c:v>
                </c:pt>
                <c:pt idx="535">
                  <c:v>0.54297989999999996</c:v>
                </c:pt>
                <c:pt idx="536">
                  <c:v>1.3052250000000001</c:v>
                </c:pt>
                <c:pt idx="537">
                  <c:v>0.33520349999999999</c:v>
                </c:pt>
                <c:pt idx="538">
                  <c:v>-0.30757129999999999</c:v>
                </c:pt>
                <c:pt idx="539">
                  <c:v>-0.22082180000000001</c:v>
                </c:pt>
                <c:pt idx="540">
                  <c:v>-0.82248089999999996</c:v>
                </c:pt>
                <c:pt idx="541">
                  <c:v>-0.87065689999999996</c:v>
                </c:pt>
                <c:pt idx="542">
                  <c:v>0.23229569999999999</c:v>
                </c:pt>
                <c:pt idx="543">
                  <c:v>0.61842799999999998</c:v>
                </c:pt>
                <c:pt idx="544">
                  <c:v>0.38392349999999997</c:v>
                </c:pt>
                <c:pt idx="545">
                  <c:v>6.0955269999999999E-2</c:v>
                </c:pt>
                <c:pt idx="546">
                  <c:v>-0.43404330000000002</c:v>
                </c:pt>
                <c:pt idx="547">
                  <c:v>-3.4061830000000001E-2</c:v>
                </c:pt>
                <c:pt idx="548">
                  <c:v>0.74077300000000001</c:v>
                </c:pt>
                <c:pt idx="549">
                  <c:v>0.43401719999999999</c:v>
                </c:pt>
                <c:pt idx="550">
                  <c:v>8.3182489999999998E-2</c:v>
                </c:pt>
                <c:pt idx="551">
                  <c:v>0.1281919</c:v>
                </c:pt>
                <c:pt idx="552">
                  <c:v>-0.88618390000000002</c:v>
                </c:pt>
                <c:pt idx="553">
                  <c:v>-1.7783640000000001</c:v>
                </c:pt>
                <c:pt idx="554">
                  <c:v>-0.21363979999999999</c:v>
                </c:pt>
                <c:pt idx="555">
                  <c:v>1.7726150000000001</c:v>
                </c:pt>
                <c:pt idx="556">
                  <c:v>1.208839</c:v>
                </c:pt>
                <c:pt idx="557">
                  <c:v>-0.48872919999999997</c:v>
                </c:pt>
                <c:pt idx="558">
                  <c:v>-1.223446</c:v>
                </c:pt>
                <c:pt idx="559">
                  <c:v>-0.94675410000000004</c:v>
                </c:pt>
                <c:pt idx="560">
                  <c:v>-4.8386779999999997E-2</c:v>
                </c:pt>
                <c:pt idx="561">
                  <c:v>-5.6093740000000003E-2</c:v>
                </c:pt>
                <c:pt idx="562">
                  <c:v>-1.6301429999999999</c:v>
                </c:pt>
                <c:pt idx="563">
                  <c:v>-2.3167399999999998</c:v>
                </c:pt>
                <c:pt idx="564">
                  <c:v>-1.504413</c:v>
                </c:pt>
                <c:pt idx="565">
                  <c:v>-0.990313</c:v>
                </c:pt>
                <c:pt idx="566">
                  <c:v>-0.57070460000000001</c:v>
                </c:pt>
                <c:pt idx="567">
                  <c:v>3.490103E-2</c:v>
                </c:pt>
                <c:pt idx="568">
                  <c:v>-3.8460069999999998E-3</c:v>
                </c:pt>
                <c:pt idx="569">
                  <c:v>-4.4863590000000002E-2</c:v>
                </c:pt>
                <c:pt idx="570">
                  <c:v>1.0080519999999999</c:v>
                </c:pt>
                <c:pt idx="571">
                  <c:v>1.7535940000000001</c:v>
                </c:pt>
                <c:pt idx="572">
                  <c:v>0.61121999999999999</c:v>
                </c:pt>
                <c:pt idx="573">
                  <c:v>-0.49743920000000003</c:v>
                </c:pt>
                <c:pt idx="574">
                  <c:v>-0.42632809999999999</c:v>
                </c:pt>
                <c:pt idx="575">
                  <c:v>-0.50540359999999995</c:v>
                </c:pt>
                <c:pt idx="576">
                  <c:v>0.181562</c:v>
                </c:pt>
                <c:pt idx="577">
                  <c:v>1.29251</c:v>
                </c:pt>
                <c:pt idx="578">
                  <c:v>0.4463915</c:v>
                </c:pt>
                <c:pt idx="579">
                  <c:v>-0.70918789999999998</c:v>
                </c:pt>
                <c:pt idx="580">
                  <c:v>-0.25915260000000001</c:v>
                </c:pt>
                <c:pt idx="581">
                  <c:v>0.59665610000000002</c:v>
                </c:pt>
                <c:pt idx="582">
                  <c:v>0.8859728</c:v>
                </c:pt>
                <c:pt idx="583">
                  <c:v>0.82048149999999997</c:v>
                </c:pt>
                <c:pt idx="584">
                  <c:v>0.39918520000000002</c:v>
                </c:pt>
                <c:pt idx="585">
                  <c:v>-0.57592569999999998</c:v>
                </c:pt>
                <c:pt idx="586">
                  <c:v>-0.5642026</c:v>
                </c:pt>
                <c:pt idx="587">
                  <c:v>0.89873389999999997</c:v>
                </c:pt>
                <c:pt idx="588">
                  <c:v>1.570006</c:v>
                </c:pt>
                <c:pt idx="589">
                  <c:v>0.70244329999999999</c:v>
                </c:pt>
                <c:pt idx="590">
                  <c:v>-0.38140049999999998</c:v>
                </c:pt>
                <c:pt idx="591">
                  <c:v>-0.37967820000000002</c:v>
                </c:pt>
                <c:pt idx="592">
                  <c:v>-1.252054E-2</c:v>
                </c:pt>
                <c:pt idx="593">
                  <c:v>-0.60040859999999996</c:v>
                </c:pt>
                <c:pt idx="594">
                  <c:v>-1.248515</c:v>
                </c:pt>
                <c:pt idx="595">
                  <c:v>-1.1836</c:v>
                </c:pt>
                <c:pt idx="596">
                  <c:v>-0.57153220000000005</c:v>
                </c:pt>
                <c:pt idx="597">
                  <c:v>0.60570979999999996</c:v>
                </c:pt>
                <c:pt idx="598">
                  <c:v>1.021082</c:v>
                </c:pt>
                <c:pt idx="599">
                  <c:v>-0.43926530000000003</c:v>
                </c:pt>
                <c:pt idx="600">
                  <c:v>-1.6001110000000001</c:v>
                </c:pt>
                <c:pt idx="601">
                  <c:v>-1.1481980000000001</c:v>
                </c:pt>
                <c:pt idx="602">
                  <c:v>-0.95816290000000004</c:v>
                </c:pt>
                <c:pt idx="603">
                  <c:v>-1.1112880000000001</c:v>
                </c:pt>
                <c:pt idx="604">
                  <c:v>-0.74749690000000002</c:v>
                </c:pt>
                <c:pt idx="605">
                  <c:v>-0.61484510000000003</c:v>
                </c:pt>
                <c:pt idx="606">
                  <c:v>-0.35364600000000002</c:v>
                </c:pt>
                <c:pt idx="607">
                  <c:v>0.27594669999999999</c:v>
                </c:pt>
                <c:pt idx="608">
                  <c:v>4.9876770000000001E-2</c:v>
                </c:pt>
                <c:pt idx="609">
                  <c:v>-0.46146989999999999</c:v>
                </c:pt>
                <c:pt idx="610">
                  <c:v>-7.9435069999999997E-2</c:v>
                </c:pt>
                <c:pt idx="611">
                  <c:v>0.15804609999999999</c:v>
                </c:pt>
                <c:pt idx="612">
                  <c:v>-0.23447319999999999</c:v>
                </c:pt>
                <c:pt idx="613">
                  <c:v>0.2400178</c:v>
                </c:pt>
                <c:pt idx="614">
                  <c:v>1.309094</c:v>
                </c:pt>
                <c:pt idx="615">
                  <c:v>1.613399</c:v>
                </c:pt>
                <c:pt idx="616">
                  <c:v>1.9003779999999999</c:v>
                </c:pt>
                <c:pt idx="617">
                  <c:v>1.9477800000000001</c:v>
                </c:pt>
                <c:pt idx="618">
                  <c:v>0.8159303</c:v>
                </c:pt>
                <c:pt idx="619">
                  <c:v>-0.1021749</c:v>
                </c:pt>
                <c:pt idx="620">
                  <c:v>9.683688E-2</c:v>
                </c:pt>
                <c:pt idx="621">
                  <c:v>0.58225629999999995</c:v>
                </c:pt>
                <c:pt idx="622">
                  <c:v>0.74399649999999995</c:v>
                </c:pt>
                <c:pt idx="623">
                  <c:v>0.2894159</c:v>
                </c:pt>
                <c:pt idx="624">
                  <c:v>-0.8249997</c:v>
                </c:pt>
                <c:pt idx="625">
                  <c:v>-1.498739</c:v>
                </c:pt>
                <c:pt idx="626">
                  <c:v>-0.66432380000000002</c:v>
                </c:pt>
                <c:pt idx="627">
                  <c:v>0.29844969999999998</c:v>
                </c:pt>
                <c:pt idx="628">
                  <c:v>-0.3323334</c:v>
                </c:pt>
                <c:pt idx="629">
                  <c:v>-0.81048580000000003</c:v>
                </c:pt>
                <c:pt idx="630">
                  <c:v>0.4916529</c:v>
                </c:pt>
                <c:pt idx="631">
                  <c:v>1.084546</c:v>
                </c:pt>
                <c:pt idx="632">
                  <c:v>-0.17903169999999999</c:v>
                </c:pt>
                <c:pt idx="633">
                  <c:v>-0.86597729999999995</c:v>
                </c:pt>
                <c:pt idx="634">
                  <c:v>-0.37258649999999999</c:v>
                </c:pt>
                <c:pt idx="635">
                  <c:v>2.4389899999999999E-2</c:v>
                </c:pt>
                <c:pt idx="636">
                  <c:v>-0.1082569</c:v>
                </c:pt>
                <c:pt idx="637">
                  <c:v>-0.46126349999999999</c:v>
                </c:pt>
                <c:pt idx="638">
                  <c:v>-0.52430140000000003</c:v>
                </c:pt>
                <c:pt idx="639">
                  <c:v>0.21387980000000001</c:v>
                </c:pt>
                <c:pt idx="640">
                  <c:v>1.377616</c:v>
                </c:pt>
                <c:pt idx="641">
                  <c:v>1.60253</c:v>
                </c:pt>
                <c:pt idx="642">
                  <c:v>1.0440560000000001</c:v>
                </c:pt>
                <c:pt idx="643">
                  <c:v>5.9122710000000002E-2</c:v>
                </c:pt>
                <c:pt idx="644">
                  <c:v>-1.728777</c:v>
                </c:pt>
                <c:pt idx="645">
                  <c:v>-2.5270139999999999</c:v>
                </c:pt>
                <c:pt idx="646">
                  <c:v>-1.1243510000000001</c:v>
                </c:pt>
                <c:pt idx="647">
                  <c:v>0.81907370000000002</c:v>
                </c:pt>
                <c:pt idx="648">
                  <c:v>1.738834</c:v>
                </c:pt>
                <c:pt idx="649">
                  <c:v>1.677581</c:v>
                </c:pt>
                <c:pt idx="650">
                  <c:v>1.578935</c:v>
                </c:pt>
                <c:pt idx="651">
                  <c:v>1.4843230000000001</c:v>
                </c:pt>
                <c:pt idx="652">
                  <c:v>0.49704799999999999</c:v>
                </c:pt>
                <c:pt idx="653">
                  <c:v>-0.98394170000000003</c:v>
                </c:pt>
                <c:pt idx="654">
                  <c:v>-1.2261390000000001</c:v>
                </c:pt>
                <c:pt idx="655">
                  <c:v>-0.52358839999999995</c:v>
                </c:pt>
                <c:pt idx="656">
                  <c:v>-0.94092129999999996</c:v>
                </c:pt>
                <c:pt idx="657">
                  <c:v>-1.8470120000000001</c:v>
                </c:pt>
                <c:pt idx="658">
                  <c:v>-1.7718229999999999</c:v>
                </c:pt>
                <c:pt idx="659">
                  <c:v>-1.5005299999999999</c:v>
                </c:pt>
                <c:pt idx="660">
                  <c:v>-1.501152</c:v>
                </c:pt>
                <c:pt idx="661">
                  <c:v>-1.0227930000000001</c:v>
                </c:pt>
                <c:pt idx="662">
                  <c:v>-9.3434690000000001E-2</c:v>
                </c:pt>
                <c:pt idx="663">
                  <c:v>2.5868800000000001E-2</c:v>
                </c:pt>
                <c:pt idx="664">
                  <c:v>-0.81663050000000004</c:v>
                </c:pt>
                <c:pt idx="665">
                  <c:v>-1.149497</c:v>
                </c:pt>
                <c:pt idx="666">
                  <c:v>-0.66334380000000004</c:v>
                </c:pt>
                <c:pt idx="667">
                  <c:v>-0.69899909999999998</c:v>
                </c:pt>
                <c:pt idx="668">
                  <c:v>-1.5493680000000001</c:v>
                </c:pt>
                <c:pt idx="669">
                  <c:v>-1.448825</c:v>
                </c:pt>
                <c:pt idx="670">
                  <c:v>-0.45130969999999998</c:v>
                </c:pt>
                <c:pt idx="671">
                  <c:v>-0.10220659999999999</c:v>
                </c:pt>
                <c:pt idx="672">
                  <c:v>0.78334029999999999</c:v>
                </c:pt>
                <c:pt idx="673">
                  <c:v>2.0291260000000002</c:v>
                </c:pt>
                <c:pt idx="674">
                  <c:v>1.765855</c:v>
                </c:pt>
                <c:pt idx="675">
                  <c:v>0.9237571</c:v>
                </c:pt>
                <c:pt idx="676">
                  <c:v>0.50797510000000001</c:v>
                </c:pt>
                <c:pt idx="677">
                  <c:v>0.73504290000000005</c:v>
                </c:pt>
                <c:pt idx="678">
                  <c:v>1.5285599999999999</c:v>
                </c:pt>
                <c:pt idx="679">
                  <c:v>1.7709699999999999</c:v>
                </c:pt>
                <c:pt idx="680">
                  <c:v>0.92241300000000004</c:v>
                </c:pt>
                <c:pt idx="681">
                  <c:v>-0.22637009999999999</c:v>
                </c:pt>
                <c:pt idx="682">
                  <c:v>-0.37796750000000001</c:v>
                </c:pt>
                <c:pt idx="683">
                  <c:v>0.26085839999999999</c:v>
                </c:pt>
                <c:pt idx="684">
                  <c:v>0.1099991</c:v>
                </c:pt>
                <c:pt idx="685">
                  <c:v>-0.66355430000000004</c:v>
                </c:pt>
                <c:pt idx="686">
                  <c:v>-7.3559879999999999E-3</c:v>
                </c:pt>
                <c:pt idx="687">
                  <c:v>2.0766040000000001</c:v>
                </c:pt>
                <c:pt idx="688">
                  <c:v>2.4098830000000002</c:v>
                </c:pt>
                <c:pt idx="689">
                  <c:v>0.36290689999999998</c:v>
                </c:pt>
                <c:pt idx="690">
                  <c:v>-0.6328125</c:v>
                </c:pt>
                <c:pt idx="691">
                  <c:v>0.29676130000000001</c:v>
                </c:pt>
                <c:pt idx="692">
                  <c:v>0.5381726</c:v>
                </c:pt>
                <c:pt idx="693">
                  <c:v>-0.77284339999999996</c:v>
                </c:pt>
                <c:pt idx="694">
                  <c:v>-1.5045090000000001</c:v>
                </c:pt>
                <c:pt idx="695">
                  <c:v>-0.79954510000000001</c:v>
                </c:pt>
                <c:pt idx="696">
                  <c:v>0.41371459999999999</c:v>
                </c:pt>
                <c:pt idx="697">
                  <c:v>1.3615679999999999</c:v>
                </c:pt>
                <c:pt idx="698">
                  <c:v>0.68189089999999997</c:v>
                </c:pt>
                <c:pt idx="699">
                  <c:v>-3.6257940000000002E-2</c:v>
                </c:pt>
                <c:pt idx="700">
                  <c:v>0.68196690000000004</c:v>
                </c:pt>
                <c:pt idx="701">
                  <c:v>0.23811760000000001</c:v>
                </c:pt>
                <c:pt idx="702">
                  <c:v>-1.1626829999999999</c:v>
                </c:pt>
                <c:pt idx="703">
                  <c:v>-1.6842109999999999</c:v>
                </c:pt>
                <c:pt idx="704">
                  <c:v>-1.306235</c:v>
                </c:pt>
                <c:pt idx="705">
                  <c:v>-0.57966569999999995</c:v>
                </c:pt>
                <c:pt idx="706">
                  <c:v>-0.80664080000000005</c:v>
                </c:pt>
                <c:pt idx="707">
                  <c:v>-1.1334789999999999</c:v>
                </c:pt>
                <c:pt idx="708">
                  <c:v>-0.1575317</c:v>
                </c:pt>
                <c:pt idx="709">
                  <c:v>0.67988349999999997</c:v>
                </c:pt>
                <c:pt idx="710">
                  <c:v>0.48666369999999998</c:v>
                </c:pt>
                <c:pt idx="711">
                  <c:v>0.17546110000000001</c:v>
                </c:pt>
                <c:pt idx="712">
                  <c:v>0.13798930000000001</c:v>
                </c:pt>
                <c:pt idx="713">
                  <c:v>5.1085209999999999E-2</c:v>
                </c:pt>
                <c:pt idx="714">
                  <c:v>2.8896359999999999E-2</c:v>
                </c:pt>
                <c:pt idx="715">
                  <c:v>-2.2986090000000001E-2</c:v>
                </c:pt>
                <c:pt idx="716">
                  <c:v>-0.37748359999999997</c:v>
                </c:pt>
                <c:pt idx="717">
                  <c:v>-0.32823799999999997</c:v>
                </c:pt>
                <c:pt idx="718">
                  <c:v>-0.21155299999999999</c:v>
                </c:pt>
                <c:pt idx="719">
                  <c:v>-0.83320839999999996</c:v>
                </c:pt>
                <c:pt idx="720">
                  <c:v>-1.222871</c:v>
                </c:pt>
                <c:pt idx="721">
                  <c:v>-0.84872599999999998</c:v>
                </c:pt>
                <c:pt idx="722">
                  <c:v>0.22139909999999999</c:v>
                </c:pt>
                <c:pt idx="723">
                  <c:v>1.8493520000000001</c:v>
                </c:pt>
                <c:pt idx="724">
                  <c:v>2.0512769999999998</c:v>
                </c:pt>
                <c:pt idx="725">
                  <c:v>0.58799840000000003</c:v>
                </c:pt>
                <c:pt idx="726">
                  <c:v>0.69475960000000003</c:v>
                </c:pt>
                <c:pt idx="727">
                  <c:v>1.7487520000000001</c:v>
                </c:pt>
                <c:pt idx="728">
                  <c:v>0.51392329999999997</c:v>
                </c:pt>
                <c:pt idx="729">
                  <c:v>-1.082241</c:v>
                </c:pt>
                <c:pt idx="730">
                  <c:v>-0.65194589999999997</c:v>
                </c:pt>
                <c:pt idx="731">
                  <c:v>0.1205117</c:v>
                </c:pt>
                <c:pt idx="732">
                  <c:v>0.53122329999999995</c:v>
                </c:pt>
                <c:pt idx="733">
                  <c:v>1.2014279999999999</c:v>
                </c:pt>
                <c:pt idx="734">
                  <c:v>1.2493639999999999</c:v>
                </c:pt>
                <c:pt idx="735">
                  <c:v>0.48250399999999999</c:v>
                </c:pt>
                <c:pt idx="736">
                  <c:v>1.9410190000000001E-2</c:v>
                </c:pt>
                <c:pt idx="737">
                  <c:v>0.18732770000000001</c:v>
                </c:pt>
                <c:pt idx="738">
                  <c:v>0.36891069999999998</c:v>
                </c:pt>
                <c:pt idx="739">
                  <c:v>-0.33368100000000001</c:v>
                </c:pt>
                <c:pt idx="740">
                  <c:v>-1.2453890000000001</c:v>
                </c:pt>
                <c:pt idx="741">
                  <c:v>-0.71416460000000004</c:v>
                </c:pt>
                <c:pt idx="742">
                  <c:v>0.3667146</c:v>
                </c:pt>
                <c:pt idx="743">
                  <c:v>0.67333330000000002</c:v>
                </c:pt>
                <c:pt idx="744">
                  <c:v>0.57869029999999999</c:v>
                </c:pt>
                <c:pt idx="745">
                  <c:v>8.3153560000000001E-2</c:v>
                </c:pt>
                <c:pt idx="746">
                  <c:v>-0.75548660000000001</c:v>
                </c:pt>
                <c:pt idx="747">
                  <c:v>-1.4171290000000001</c:v>
                </c:pt>
                <c:pt idx="748">
                  <c:v>-1.6482220000000001</c:v>
                </c:pt>
                <c:pt idx="749">
                  <c:v>-1.3265370000000001</c:v>
                </c:pt>
                <c:pt idx="750">
                  <c:v>-0.51172249999999997</c:v>
                </c:pt>
                <c:pt idx="751">
                  <c:v>-0.1613473</c:v>
                </c:pt>
                <c:pt idx="752">
                  <c:v>-0.66819130000000004</c:v>
                </c:pt>
                <c:pt idx="753">
                  <c:v>-0.80312589999999995</c:v>
                </c:pt>
                <c:pt idx="754">
                  <c:v>-0.39701110000000001</c:v>
                </c:pt>
                <c:pt idx="755">
                  <c:v>0.40733150000000001</c:v>
                </c:pt>
                <c:pt idx="756">
                  <c:v>1.4406810000000001</c:v>
                </c:pt>
                <c:pt idx="757">
                  <c:v>1.4957910000000001</c:v>
                </c:pt>
                <c:pt idx="758">
                  <c:v>0.76984560000000002</c:v>
                </c:pt>
                <c:pt idx="759">
                  <c:v>-1.055003E-2</c:v>
                </c:pt>
                <c:pt idx="760">
                  <c:v>-0.48033510000000001</c:v>
                </c:pt>
                <c:pt idx="761">
                  <c:v>-0.24665309999999999</c:v>
                </c:pt>
                <c:pt idx="762">
                  <c:v>7.1097750000000001E-2</c:v>
                </c:pt>
                <c:pt idx="763">
                  <c:v>-0.53704779999999996</c:v>
                </c:pt>
                <c:pt idx="764">
                  <c:v>-1.9547749999999999</c:v>
                </c:pt>
                <c:pt idx="765">
                  <c:v>-1.983088</c:v>
                </c:pt>
                <c:pt idx="766">
                  <c:v>-0.38824989999999998</c:v>
                </c:pt>
                <c:pt idx="767">
                  <c:v>0.1088392</c:v>
                </c:pt>
                <c:pt idx="768">
                  <c:v>-2.233133E-2</c:v>
                </c:pt>
                <c:pt idx="769">
                  <c:v>0.52621459999999998</c:v>
                </c:pt>
                <c:pt idx="770">
                  <c:v>0.3754325</c:v>
                </c:pt>
                <c:pt idx="771">
                  <c:v>-0.3515046</c:v>
                </c:pt>
                <c:pt idx="772">
                  <c:v>-0.6011898</c:v>
                </c:pt>
                <c:pt idx="773">
                  <c:v>-0.85193269999999999</c:v>
                </c:pt>
                <c:pt idx="774">
                  <c:v>-1.5115190000000001</c:v>
                </c:pt>
                <c:pt idx="775">
                  <c:v>-1.9655910000000001</c:v>
                </c:pt>
                <c:pt idx="776">
                  <c:v>-0.87186830000000004</c:v>
                </c:pt>
                <c:pt idx="777">
                  <c:v>0.94323179999999995</c:v>
                </c:pt>
                <c:pt idx="778">
                  <c:v>0.72062000000000004</c:v>
                </c:pt>
                <c:pt idx="779">
                  <c:v>-1.002702</c:v>
                </c:pt>
                <c:pt idx="780">
                  <c:v>-1.979239</c:v>
                </c:pt>
                <c:pt idx="781">
                  <c:v>-2.0023209999999998</c:v>
                </c:pt>
                <c:pt idx="782">
                  <c:v>-1.180844</c:v>
                </c:pt>
                <c:pt idx="783">
                  <c:v>0.39201269999999999</c:v>
                </c:pt>
                <c:pt idx="784">
                  <c:v>1.6892720000000001</c:v>
                </c:pt>
                <c:pt idx="785">
                  <c:v>2.1091129999999998</c:v>
                </c:pt>
                <c:pt idx="786">
                  <c:v>1.5033589999999999</c:v>
                </c:pt>
                <c:pt idx="787">
                  <c:v>-0.19516130000000001</c:v>
                </c:pt>
                <c:pt idx="788">
                  <c:v>-1.4704999999999999</c:v>
                </c:pt>
                <c:pt idx="789">
                  <c:v>-0.40561249999999999</c:v>
                </c:pt>
                <c:pt idx="790">
                  <c:v>1.875059</c:v>
                </c:pt>
                <c:pt idx="791">
                  <c:v>1.925368</c:v>
                </c:pt>
                <c:pt idx="792">
                  <c:v>-0.53223010000000004</c:v>
                </c:pt>
                <c:pt idx="793">
                  <c:v>-1.6388670000000001</c:v>
                </c:pt>
                <c:pt idx="794">
                  <c:v>-0.3259068</c:v>
                </c:pt>
                <c:pt idx="795">
                  <c:v>0.72553440000000002</c:v>
                </c:pt>
                <c:pt idx="796">
                  <c:v>1.025299</c:v>
                </c:pt>
                <c:pt idx="797">
                  <c:v>0.91873590000000005</c:v>
                </c:pt>
                <c:pt idx="798">
                  <c:v>-0.3122181</c:v>
                </c:pt>
                <c:pt idx="799">
                  <c:v>-1.3793359999999999</c:v>
                </c:pt>
                <c:pt idx="800">
                  <c:v>-0.88435980000000003</c:v>
                </c:pt>
                <c:pt idx="801">
                  <c:v>0.4937822</c:v>
                </c:pt>
                <c:pt idx="802">
                  <c:v>1.276794</c:v>
                </c:pt>
                <c:pt idx="803">
                  <c:v>0.57172219999999996</c:v>
                </c:pt>
                <c:pt idx="804">
                  <c:v>-0.21564610000000001</c:v>
                </c:pt>
                <c:pt idx="805">
                  <c:v>-0.25383070000000002</c:v>
                </c:pt>
                <c:pt idx="806">
                  <c:v>-0.61601879999999998</c:v>
                </c:pt>
                <c:pt idx="807">
                  <c:v>-1.182188</c:v>
                </c:pt>
                <c:pt idx="808">
                  <c:v>-1.221006</c:v>
                </c:pt>
                <c:pt idx="809">
                  <c:v>-0.82041520000000001</c:v>
                </c:pt>
                <c:pt idx="810">
                  <c:v>-0.58724410000000005</c:v>
                </c:pt>
                <c:pt idx="811">
                  <c:v>-0.72736339999999999</c:v>
                </c:pt>
                <c:pt idx="812">
                  <c:v>-1.280832</c:v>
                </c:pt>
                <c:pt idx="813">
                  <c:v>-1.4210160000000001</c:v>
                </c:pt>
                <c:pt idx="814">
                  <c:v>-0.15380920000000001</c:v>
                </c:pt>
                <c:pt idx="815">
                  <c:v>0.60911150000000003</c:v>
                </c:pt>
                <c:pt idx="816">
                  <c:v>-0.17167399999999999</c:v>
                </c:pt>
                <c:pt idx="817">
                  <c:v>-0.43896540000000001</c:v>
                </c:pt>
                <c:pt idx="818">
                  <c:v>0.30373430000000001</c:v>
                </c:pt>
                <c:pt idx="819">
                  <c:v>0.73944670000000001</c:v>
                </c:pt>
                <c:pt idx="820">
                  <c:v>0.31692569999999998</c:v>
                </c:pt>
                <c:pt idx="821">
                  <c:v>-0.19053129999999999</c:v>
                </c:pt>
                <c:pt idx="822">
                  <c:v>0.37907649999999998</c:v>
                </c:pt>
                <c:pt idx="823">
                  <c:v>0.87231689999999995</c:v>
                </c:pt>
                <c:pt idx="824">
                  <c:v>-0.17008580000000001</c:v>
                </c:pt>
                <c:pt idx="825">
                  <c:v>-1.1378029999999999</c:v>
                </c:pt>
                <c:pt idx="826">
                  <c:v>-1.1224400000000001</c:v>
                </c:pt>
                <c:pt idx="827">
                  <c:v>-0.56249579999999999</c:v>
                </c:pt>
                <c:pt idx="828">
                  <c:v>-0.16495860000000001</c:v>
                </c:pt>
                <c:pt idx="829">
                  <c:v>-1.246961</c:v>
                </c:pt>
                <c:pt idx="830">
                  <c:v>-2.0939199999999998</c:v>
                </c:pt>
                <c:pt idx="831">
                  <c:v>-1.308254</c:v>
                </c:pt>
                <c:pt idx="832">
                  <c:v>-1.0938129999999999</c:v>
                </c:pt>
                <c:pt idx="833">
                  <c:v>-2.0110619999999999</c:v>
                </c:pt>
                <c:pt idx="834">
                  <c:v>-2.3472789999999999</c:v>
                </c:pt>
                <c:pt idx="835">
                  <c:v>-1.487525</c:v>
                </c:pt>
                <c:pt idx="836">
                  <c:v>-0.7835474</c:v>
                </c:pt>
                <c:pt idx="837">
                  <c:v>-0.81555029999999995</c:v>
                </c:pt>
                <c:pt idx="838">
                  <c:v>-0.80235610000000002</c:v>
                </c:pt>
                <c:pt idx="839">
                  <c:v>-1.2676050000000001</c:v>
                </c:pt>
                <c:pt idx="840">
                  <c:v>-1.7177150000000001</c:v>
                </c:pt>
                <c:pt idx="841">
                  <c:v>-0.87900500000000004</c:v>
                </c:pt>
                <c:pt idx="842">
                  <c:v>0.49770940000000002</c:v>
                </c:pt>
                <c:pt idx="843">
                  <c:v>1.3988160000000001</c:v>
                </c:pt>
                <c:pt idx="844">
                  <c:v>0.6653192</c:v>
                </c:pt>
                <c:pt idx="845">
                  <c:v>-0.18319579999999999</c:v>
                </c:pt>
                <c:pt idx="846">
                  <c:v>1.1362760000000001</c:v>
                </c:pt>
                <c:pt idx="847">
                  <c:v>1.418507</c:v>
                </c:pt>
                <c:pt idx="848">
                  <c:v>-0.20663280000000001</c:v>
                </c:pt>
                <c:pt idx="849">
                  <c:v>-0.39989999999999998</c:v>
                </c:pt>
                <c:pt idx="850">
                  <c:v>-4.6700119999999998E-2</c:v>
                </c:pt>
                <c:pt idx="851">
                  <c:v>-0.91954809999999998</c:v>
                </c:pt>
                <c:pt idx="852">
                  <c:v>-1.3946480000000001</c:v>
                </c:pt>
                <c:pt idx="853">
                  <c:v>-0.86200520000000003</c:v>
                </c:pt>
                <c:pt idx="854">
                  <c:v>-0.59832010000000002</c:v>
                </c:pt>
                <c:pt idx="855">
                  <c:v>-0.74237799999999998</c:v>
                </c:pt>
                <c:pt idx="856">
                  <c:v>-1.2666900000000001</c:v>
                </c:pt>
                <c:pt idx="857">
                  <c:v>-1.4386969999999999</c:v>
                </c:pt>
                <c:pt idx="858">
                  <c:v>-0.41525980000000001</c:v>
                </c:pt>
                <c:pt idx="859">
                  <c:v>0.1032481</c:v>
                </c:pt>
                <c:pt idx="860">
                  <c:v>-0.35040320000000003</c:v>
                </c:pt>
                <c:pt idx="861">
                  <c:v>-7.0901770000000003E-2</c:v>
                </c:pt>
                <c:pt idx="862">
                  <c:v>0.57230510000000001</c:v>
                </c:pt>
                <c:pt idx="863">
                  <c:v>0.49394399999999999</c:v>
                </c:pt>
                <c:pt idx="864">
                  <c:v>0.69526719999999997</c:v>
                </c:pt>
                <c:pt idx="865">
                  <c:v>1.432164</c:v>
                </c:pt>
                <c:pt idx="866">
                  <c:v>1.714623</c:v>
                </c:pt>
                <c:pt idx="867">
                  <c:v>1.485052</c:v>
                </c:pt>
                <c:pt idx="868">
                  <c:v>-0.12466579999999999</c:v>
                </c:pt>
                <c:pt idx="869">
                  <c:v>-2.319007</c:v>
                </c:pt>
                <c:pt idx="870">
                  <c:v>-2.1452010000000001</c:v>
                </c:pt>
                <c:pt idx="871">
                  <c:v>-1.282065</c:v>
                </c:pt>
                <c:pt idx="872">
                  <c:v>-1.5123899999999999</c:v>
                </c:pt>
                <c:pt idx="873">
                  <c:v>-0.73771299999999995</c:v>
                </c:pt>
                <c:pt idx="874">
                  <c:v>-0.32855649999999997</c:v>
                </c:pt>
                <c:pt idx="875">
                  <c:v>-1.4707870000000001</c:v>
                </c:pt>
                <c:pt idx="876">
                  <c:v>-1.2922260000000001</c:v>
                </c:pt>
                <c:pt idx="877">
                  <c:v>-0.19801820000000001</c:v>
                </c:pt>
                <c:pt idx="878">
                  <c:v>0.15680060000000001</c:v>
                </c:pt>
                <c:pt idx="879">
                  <c:v>0.96276079999999997</c:v>
                </c:pt>
                <c:pt idx="880">
                  <c:v>0.92844780000000005</c:v>
                </c:pt>
                <c:pt idx="881">
                  <c:v>-0.7705149</c:v>
                </c:pt>
                <c:pt idx="882">
                  <c:v>-0.69414920000000002</c:v>
                </c:pt>
                <c:pt idx="883">
                  <c:v>0.74443040000000005</c:v>
                </c:pt>
                <c:pt idx="884">
                  <c:v>0.82554629999999996</c:v>
                </c:pt>
                <c:pt idx="885">
                  <c:v>0.30338080000000001</c:v>
                </c:pt>
                <c:pt idx="886">
                  <c:v>-0.90188009999999996</c:v>
                </c:pt>
                <c:pt idx="887">
                  <c:v>-2.4667219999999999</c:v>
                </c:pt>
                <c:pt idx="888">
                  <c:v>-2.1155900000000001</c:v>
                </c:pt>
                <c:pt idx="889">
                  <c:v>-0.59043769999999995</c:v>
                </c:pt>
                <c:pt idx="890">
                  <c:v>-0.16843639999999999</c:v>
                </c:pt>
                <c:pt idx="891">
                  <c:v>-0.50779949999999996</c:v>
                </c:pt>
                <c:pt idx="892">
                  <c:v>-0.56721730000000004</c:v>
                </c:pt>
                <c:pt idx="893">
                  <c:v>-0.50691719999999996</c:v>
                </c:pt>
                <c:pt idx="894">
                  <c:v>-0.37352999999999997</c:v>
                </c:pt>
                <c:pt idx="895">
                  <c:v>-0.44947799999999999</c:v>
                </c:pt>
                <c:pt idx="896">
                  <c:v>-1.057024</c:v>
                </c:pt>
                <c:pt idx="897">
                  <c:v>-1.2807059999999999</c:v>
                </c:pt>
                <c:pt idx="898">
                  <c:v>-0.81545250000000002</c:v>
                </c:pt>
                <c:pt idx="899">
                  <c:v>-0.3020738</c:v>
                </c:pt>
                <c:pt idx="900">
                  <c:v>0.19417860000000001</c:v>
                </c:pt>
                <c:pt idx="901">
                  <c:v>0.34819250000000002</c:v>
                </c:pt>
                <c:pt idx="902">
                  <c:v>0.25488110000000003</c:v>
                </c:pt>
                <c:pt idx="903">
                  <c:v>0.48971110000000001</c:v>
                </c:pt>
                <c:pt idx="904">
                  <c:v>1.95134E-2</c:v>
                </c:pt>
                <c:pt idx="905">
                  <c:v>-1.5271110000000001</c:v>
                </c:pt>
                <c:pt idx="906">
                  <c:v>-2.00251</c:v>
                </c:pt>
                <c:pt idx="907">
                  <c:v>-0.82623100000000005</c:v>
                </c:pt>
                <c:pt idx="908">
                  <c:v>-0.3317581</c:v>
                </c:pt>
                <c:pt idx="909">
                  <c:v>-0.77531490000000003</c:v>
                </c:pt>
                <c:pt idx="910">
                  <c:v>-1.043566</c:v>
                </c:pt>
                <c:pt idx="911">
                  <c:v>-1.46191</c:v>
                </c:pt>
                <c:pt idx="912">
                  <c:v>-1.083577</c:v>
                </c:pt>
                <c:pt idx="913">
                  <c:v>0.176981</c:v>
                </c:pt>
                <c:pt idx="914">
                  <c:v>0.98158719999999999</c:v>
                </c:pt>
                <c:pt idx="915">
                  <c:v>1.5556680000000001</c:v>
                </c:pt>
                <c:pt idx="916">
                  <c:v>1.6269929999999999</c:v>
                </c:pt>
                <c:pt idx="917">
                  <c:v>0.58415399999999995</c:v>
                </c:pt>
                <c:pt idx="918">
                  <c:v>-0.74621300000000002</c:v>
                </c:pt>
                <c:pt idx="919">
                  <c:v>-1.2646120000000001</c:v>
                </c:pt>
                <c:pt idx="920">
                  <c:v>-1.087777</c:v>
                </c:pt>
                <c:pt idx="921">
                  <c:v>-0.96735510000000002</c:v>
                </c:pt>
                <c:pt idx="922">
                  <c:v>-0.86142490000000005</c:v>
                </c:pt>
                <c:pt idx="923">
                  <c:v>-0.73442700000000005</c:v>
                </c:pt>
                <c:pt idx="924">
                  <c:v>-0.65258629999999995</c:v>
                </c:pt>
                <c:pt idx="925">
                  <c:v>-0.2327475</c:v>
                </c:pt>
                <c:pt idx="926">
                  <c:v>2.703556E-2</c:v>
                </c:pt>
                <c:pt idx="927">
                  <c:v>-8.3452219999999994E-2</c:v>
                </c:pt>
                <c:pt idx="928">
                  <c:v>0.22730710000000001</c:v>
                </c:pt>
                <c:pt idx="929">
                  <c:v>0.31227890000000003</c:v>
                </c:pt>
                <c:pt idx="930">
                  <c:v>-0.11755069999999999</c:v>
                </c:pt>
                <c:pt idx="931">
                  <c:v>2.5601309999999999E-2</c:v>
                </c:pt>
                <c:pt idx="932">
                  <c:v>7.5802599999999998E-2</c:v>
                </c:pt>
                <c:pt idx="933">
                  <c:v>-0.26607760000000003</c:v>
                </c:pt>
                <c:pt idx="934">
                  <c:v>0.56524149999999995</c:v>
                </c:pt>
                <c:pt idx="935">
                  <c:v>1.3405480000000001</c:v>
                </c:pt>
                <c:pt idx="936">
                  <c:v>0.27711819999999998</c:v>
                </c:pt>
                <c:pt idx="937">
                  <c:v>-0.65395250000000005</c:v>
                </c:pt>
                <c:pt idx="938">
                  <c:v>-0.38775789999999999</c:v>
                </c:pt>
                <c:pt idx="939">
                  <c:v>-0.33226309999999998</c:v>
                </c:pt>
                <c:pt idx="940">
                  <c:v>-0.61768270000000003</c:v>
                </c:pt>
                <c:pt idx="941">
                  <c:v>-0.32098690000000002</c:v>
                </c:pt>
                <c:pt idx="942">
                  <c:v>-0.3550933</c:v>
                </c:pt>
                <c:pt idx="943">
                  <c:v>-1.3947799999999999</c:v>
                </c:pt>
                <c:pt idx="944">
                  <c:v>-1.2242440000000001</c:v>
                </c:pt>
                <c:pt idx="945">
                  <c:v>0.41551290000000002</c:v>
                </c:pt>
                <c:pt idx="946">
                  <c:v>1.0975079999999999</c:v>
                </c:pt>
                <c:pt idx="947">
                  <c:v>0.6537501</c:v>
                </c:pt>
                <c:pt idx="948">
                  <c:v>0.65333240000000004</c:v>
                </c:pt>
                <c:pt idx="949">
                  <c:v>0.98529849999999997</c:v>
                </c:pt>
                <c:pt idx="950">
                  <c:v>0.70554850000000002</c:v>
                </c:pt>
                <c:pt idx="951">
                  <c:v>0.24896360000000001</c:v>
                </c:pt>
                <c:pt idx="952">
                  <c:v>-0.70674349999999997</c:v>
                </c:pt>
                <c:pt idx="953">
                  <c:v>-1.9079429999999999</c:v>
                </c:pt>
                <c:pt idx="954">
                  <c:v>-1.42777</c:v>
                </c:pt>
                <c:pt idx="955">
                  <c:v>0.1219018</c:v>
                </c:pt>
                <c:pt idx="956">
                  <c:v>0.58570310000000003</c:v>
                </c:pt>
                <c:pt idx="957">
                  <c:v>-0.4185179</c:v>
                </c:pt>
                <c:pt idx="958">
                  <c:v>-1.3044789999999999</c:v>
                </c:pt>
                <c:pt idx="959">
                  <c:v>-1.0575870000000001</c:v>
                </c:pt>
                <c:pt idx="960">
                  <c:v>-0.44986500000000001</c:v>
                </c:pt>
                <c:pt idx="961">
                  <c:v>-0.22026299999999999</c:v>
                </c:pt>
                <c:pt idx="962">
                  <c:v>-0.2790088</c:v>
                </c:pt>
                <c:pt idx="963">
                  <c:v>-0.47148519999999999</c:v>
                </c:pt>
                <c:pt idx="964">
                  <c:v>-0.73686499999999999</c:v>
                </c:pt>
                <c:pt idx="965">
                  <c:v>-0.46629419999999999</c:v>
                </c:pt>
                <c:pt idx="966">
                  <c:v>0.3376672</c:v>
                </c:pt>
                <c:pt idx="967">
                  <c:v>1.0601320000000001</c:v>
                </c:pt>
                <c:pt idx="968">
                  <c:v>0.89455309999999999</c:v>
                </c:pt>
                <c:pt idx="969">
                  <c:v>-7.2189080000000003E-2</c:v>
                </c:pt>
                <c:pt idx="970">
                  <c:v>-0.42188510000000001</c:v>
                </c:pt>
                <c:pt idx="971">
                  <c:v>-0.39495330000000001</c:v>
                </c:pt>
                <c:pt idx="972">
                  <c:v>-0.64391180000000003</c:v>
                </c:pt>
                <c:pt idx="973">
                  <c:v>-0.75610820000000001</c:v>
                </c:pt>
                <c:pt idx="974">
                  <c:v>-1.053199</c:v>
                </c:pt>
                <c:pt idx="975">
                  <c:v>-1.6064560000000001</c:v>
                </c:pt>
                <c:pt idx="976">
                  <c:v>-1.3705890000000001</c:v>
                </c:pt>
                <c:pt idx="977">
                  <c:v>-0.26401340000000001</c:v>
                </c:pt>
                <c:pt idx="978">
                  <c:v>0.46612979999999998</c:v>
                </c:pt>
                <c:pt idx="979">
                  <c:v>0.20620040000000001</c:v>
                </c:pt>
                <c:pt idx="980">
                  <c:v>-0.67919719999999995</c:v>
                </c:pt>
                <c:pt idx="981">
                  <c:v>-1.2064619999999999</c:v>
                </c:pt>
                <c:pt idx="982">
                  <c:v>-0.69109600000000004</c:v>
                </c:pt>
                <c:pt idx="983">
                  <c:v>-0.2825414</c:v>
                </c:pt>
                <c:pt idx="984">
                  <c:v>-0.70620309999999997</c:v>
                </c:pt>
                <c:pt idx="985">
                  <c:v>-0.72905509999999996</c:v>
                </c:pt>
                <c:pt idx="986">
                  <c:v>-0.28906500000000002</c:v>
                </c:pt>
                <c:pt idx="987">
                  <c:v>-0.35905039999999999</c:v>
                </c:pt>
                <c:pt idx="988">
                  <c:v>-0.84685690000000002</c:v>
                </c:pt>
                <c:pt idx="989">
                  <c:v>-0.83588830000000003</c:v>
                </c:pt>
                <c:pt idx="990">
                  <c:v>0.21167159999999999</c:v>
                </c:pt>
                <c:pt idx="991">
                  <c:v>0.95821970000000001</c:v>
                </c:pt>
                <c:pt idx="992">
                  <c:v>-7.5437379999999998E-2</c:v>
                </c:pt>
                <c:pt idx="993">
                  <c:v>-1.5298400000000001</c:v>
                </c:pt>
                <c:pt idx="994">
                  <c:v>-1.2271840000000001</c:v>
                </c:pt>
                <c:pt idx="995">
                  <c:v>0.72122359999999996</c:v>
                </c:pt>
                <c:pt idx="996">
                  <c:v>2.3690289999999998</c:v>
                </c:pt>
                <c:pt idx="997">
                  <c:v>2.2490929999999998</c:v>
                </c:pt>
                <c:pt idx="998">
                  <c:v>0.78170340000000005</c:v>
                </c:pt>
              </c:numCache>
            </c:numRef>
          </c:yVal>
          <c:smooth val="0"/>
        </c:ser>
        <c:ser>
          <c:idx val="13"/>
          <c:order val="13"/>
          <c:tx>
            <c:v>+500V (#14)</c:v>
          </c:tx>
          <c:spPr>
            <a:ln w="19050">
              <a:solidFill>
                <a:srgbClr val="0000FF"/>
              </a:solidFill>
            </a:ln>
          </c:spPr>
          <c:marker>
            <c:symbol val="none"/>
          </c:marker>
          <c:xVal>
            <c:numRef>
              <c:f>'Voltage Wfms Data'!$A$5:$A$1003</c:f>
              <c:numCache>
                <c:formatCode>General</c:formatCode>
                <c:ptCount val="999"/>
                <c:pt idx="0">
                  <c:v>-180.822</c:v>
                </c:pt>
                <c:pt idx="1">
                  <c:v>-179.822</c:v>
                </c:pt>
                <c:pt idx="2">
                  <c:v>-178.822</c:v>
                </c:pt>
                <c:pt idx="3">
                  <c:v>-177.822</c:v>
                </c:pt>
                <c:pt idx="4">
                  <c:v>-176.822</c:v>
                </c:pt>
                <c:pt idx="5">
                  <c:v>-175.822</c:v>
                </c:pt>
                <c:pt idx="6">
                  <c:v>-174.822</c:v>
                </c:pt>
                <c:pt idx="7">
                  <c:v>-173.822</c:v>
                </c:pt>
                <c:pt idx="8">
                  <c:v>-172.822</c:v>
                </c:pt>
                <c:pt idx="9">
                  <c:v>-171.82199999999997</c:v>
                </c:pt>
                <c:pt idx="10">
                  <c:v>-170.822</c:v>
                </c:pt>
                <c:pt idx="11">
                  <c:v>-169.822</c:v>
                </c:pt>
                <c:pt idx="12">
                  <c:v>-168.822</c:v>
                </c:pt>
                <c:pt idx="13">
                  <c:v>-167.822</c:v>
                </c:pt>
                <c:pt idx="14">
                  <c:v>-166.822</c:v>
                </c:pt>
                <c:pt idx="15">
                  <c:v>-165.82199999999997</c:v>
                </c:pt>
                <c:pt idx="16">
                  <c:v>-164.822</c:v>
                </c:pt>
                <c:pt idx="17">
                  <c:v>-163.822</c:v>
                </c:pt>
                <c:pt idx="18">
                  <c:v>-162.822</c:v>
                </c:pt>
                <c:pt idx="19">
                  <c:v>-161.822</c:v>
                </c:pt>
                <c:pt idx="20">
                  <c:v>-160.822</c:v>
                </c:pt>
                <c:pt idx="21">
                  <c:v>-159.82199999999997</c:v>
                </c:pt>
                <c:pt idx="22">
                  <c:v>-158.822</c:v>
                </c:pt>
                <c:pt idx="23">
                  <c:v>-157.822</c:v>
                </c:pt>
                <c:pt idx="24">
                  <c:v>-156.822</c:v>
                </c:pt>
                <c:pt idx="25">
                  <c:v>-155.822</c:v>
                </c:pt>
                <c:pt idx="26">
                  <c:v>-154.822</c:v>
                </c:pt>
                <c:pt idx="27">
                  <c:v>-153.822</c:v>
                </c:pt>
                <c:pt idx="28">
                  <c:v>-152.822</c:v>
                </c:pt>
                <c:pt idx="29">
                  <c:v>-151.822</c:v>
                </c:pt>
                <c:pt idx="30">
                  <c:v>-150.822</c:v>
                </c:pt>
                <c:pt idx="31">
                  <c:v>-149.822</c:v>
                </c:pt>
                <c:pt idx="32">
                  <c:v>-148.822</c:v>
                </c:pt>
                <c:pt idx="33">
                  <c:v>-147.822</c:v>
                </c:pt>
                <c:pt idx="34">
                  <c:v>-146.822</c:v>
                </c:pt>
                <c:pt idx="35">
                  <c:v>-145.822</c:v>
                </c:pt>
                <c:pt idx="36">
                  <c:v>-144.822</c:v>
                </c:pt>
                <c:pt idx="37">
                  <c:v>-143.822</c:v>
                </c:pt>
                <c:pt idx="38">
                  <c:v>-142.822</c:v>
                </c:pt>
                <c:pt idx="39">
                  <c:v>-141.822</c:v>
                </c:pt>
                <c:pt idx="40">
                  <c:v>-140.822</c:v>
                </c:pt>
                <c:pt idx="41">
                  <c:v>-139.822</c:v>
                </c:pt>
                <c:pt idx="42">
                  <c:v>-138.822</c:v>
                </c:pt>
                <c:pt idx="43">
                  <c:v>-137.822</c:v>
                </c:pt>
                <c:pt idx="44">
                  <c:v>-136.822</c:v>
                </c:pt>
                <c:pt idx="45">
                  <c:v>-135.822</c:v>
                </c:pt>
                <c:pt idx="46">
                  <c:v>-134.82199999999997</c:v>
                </c:pt>
                <c:pt idx="47">
                  <c:v>-133.822</c:v>
                </c:pt>
                <c:pt idx="48">
                  <c:v>-132.822</c:v>
                </c:pt>
                <c:pt idx="49">
                  <c:v>-131.822</c:v>
                </c:pt>
                <c:pt idx="50">
                  <c:v>-130.822</c:v>
                </c:pt>
                <c:pt idx="51">
                  <c:v>-129.822</c:v>
                </c:pt>
                <c:pt idx="52">
                  <c:v>-128.82199999999997</c:v>
                </c:pt>
                <c:pt idx="53">
                  <c:v>-127.82199999999999</c:v>
                </c:pt>
                <c:pt idx="54">
                  <c:v>-126.822</c:v>
                </c:pt>
                <c:pt idx="55">
                  <c:v>-125.822</c:v>
                </c:pt>
                <c:pt idx="56">
                  <c:v>-124.822</c:v>
                </c:pt>
                <c:pt idx="57">
                  <c:v>-123.822</c:v>
                </c:pt>
                <c:pt idx="58">
                  <c:v>-122.82200000000002</c:v>
                </c:pt>
                <c:pt idx="59">
                  <c:v>-121.82199999999999</c:v>
                </c:pt>
                <c:pt idx="60">
                  <c:v>-120.82199999999999</c:v>
                </c:pt>
                <c:pt idx="61">
                  <c:v>-119.822</c:v>
                </c:pt>
                <c:pt idx="62">
                  <c:v>-118.822</c:v>
                </c:pt>
                <c:pt idx="63">
                  <c:v>-117.82199999999999</c:v>
                </c:pt>
                <c:pt idx="64">
                  <c:v>-116.822</c:v>
                </c:pt>
                <c:pt idx="65">
                  <c:v>-115.822</c:v>
                </c:pt>
                <c:pt idx="66">
                  <c:v>-114.82199999999999</c:v>
                </c:pt>
                <c:pt idx="67">
                  <c:v>-113.822</c:v>
                </c:pt>
                <c:pt idx="68">
                  <c:v>-112.822</c:v>
                </c:pt>
                <c:pt idx="69">
                  <c:v>-111.82199999999999</c:v>
                </c:pt>
                <c:pt idx="70">
                  <c:v>-110.822</c:v>
                </c:pt>
                <c:pt idx="71">
                  <c:v>-109.822</c:v>
                </c:pt>
                <c:pt idx="72">
                  <c:v>-108.822</c:v>
                </c:pt>
                <c:pt idx="73">
                  <c:v>-107.822</c:v>
                </c:pt>
                <c:pt idx="74">
                  <c:v>-106.822</c:v>
                </c:pt>
                <c:pt idx="75">
                  <c:v>-105.822</c:v>
                </c:pt>
                <c:pt idx="76">
                  <c:v>-104.822</c:v>
                </c:pt>
                <c:pt idx="77">
                  <c:v>-103.822</c:v>
                </c:pt>
                <c:pt idx="78">
                  <c:v>-102.822</c:v>
                </c:pt>
                <c:pt idx="79">
                  <c:v>-101.822</c:v>
                </c:pt>
                <c:pt idx="80">
                  <c:v>-100.822</c:v>
                </c:pt>
                <c:pt idx="81">
                  <c:v>-99.822000000000003</c:v>
                </c:pt>
                <c:pt idx="82">
                  <c:v>-98.822000000000003</c:v>
                </c:pt>
                <c:pt idx="83">
                  <c:v>-97.822000000000003</c:v>
                </c:pt>
                <c:pt idx="84">
                  <c:v>-96.822000000000003</c:v>
                </c:pt>
                <c:pt idx="85">
                  <c:v>-95.822000000000003</c:v>
                </c:pt>
                <c:pt idx="86">
                  <c:v>-94.822000000000003</c:v>
                </c:pt>
                <c:pt idx="87">
                  <c:v>-93.822000000000003</c:v>
                </c:pt>
                <c:pt idx="88">
                  <c:v>-92.822000000000003</c:v>
                </c:pt>
                <c:pt idx="89">
                  <c:v>-91.822000000000003</c:v>
                </c:pt>
                <c:pt idx="90">
                  <c:v>-90.822000000000003</c:v>
                </c:pt>
                <c:pt idx="91">
                  <c:v>-89.821999999999989</c:v>
                </c:pt>
                <c:pt idx="92">
                  <c:v>-88.822000000000003</c:v>
                </c:pt>
                <c:pt idx="93">
                  <c:v>-87.822000000000003</c:v>
                </c:pt>
                <c:pt idx="94">
                  <c:v>-86.821999999999989</c:v>
                </c:pt>
                <c:pt idx="95">
                  <c:v>-85.822000000000003</c:v>
                </c:pt>
                <c:pt idx="96">
                  <c:v>-84.822000000000003</c:v>
                </c:pt>
                <c:pt idx="97">
                  <c:v>-83.821999999999989</c:v>
                </c:pt>
                <c:pt idx="98">
                  <c:v>-82.822000000000003</c:v>
                </c:pt>
                <c:pt idx="99">
                  <c:v>-81.822000000000003</c:v>
                </c:pt>
                <c:pt idx="100">
                  <c:v>-80.821999999999989</c:v>
                </c:pt>
                <c:pt idx="101">
                  <c:v>-79.822000000000003</c:v>
                </c:pt>
                <c:pt idx="102">
                  <c:v>-78.822000000000003</c:v>
                </c:pt>
                <c:pt idx="103">
                  <c:v>-77.821999999999989</c:v>
                </c:pt>
                <c:pt idx="104">
                  <c:v>-76.822000000000003</c:v>
                </c:pt>
                <c:pt idx="105">
                  <c:v>-75.822000000000003</c:v>
                </c:pt>
                <c:pt idx="106">
                  <c:v>-74.822000000000003</c:v>
                </c:pt>
                <c:pt idx="107">
                  <c:v>-73.822000000000003</c:v>
                </c:pt>
                <c:pt idx="108">
                  <c:v>-72.822000000000003</c:v>
                </c:pt>
                <c:pt idx="109">
                  <c:v>-71.822000000000003</c:v>
                </c:pt>
                <c:pt idx="110">
                  <c:v>-70.822000000000003</c:v>
                </c:pt>
                <c:pt idx="111">
                  <c:v>-69.822000000000003</c:v>
                </c:pt>
                <c:pt idx="112">
                  <c:v>-68.822000000000003</c:v>
                </c:pt>
                <c:pt idx="113">
                  <c:v>-67.822000000000003</c:v>
                </c:pt>
                <c:pt idx="114">
                  <c:v>-66.822000000000003</c:v>
                </c:pt>
                <c:pt idx="115">
                  <c:v>-65.822000000000003</c:v>
                </c:pt>
                <c:pt idx="116">
                  <c:v>-64.822000000000003</c:v>
                </c:pt>
                <c:pt idx="117">
                  <c:v>-63.822000000000003</c:v>
                </c:pt>
                <c:pt idx="118">
                  <c:v>-62.822000000000003</c:v>
                </c:pt>
                <c:pt idx="119">
                  <c:v>-61.821999999999996</c:v>
                </c:pt>
                <c:pt idx="120">
                  <c:v>-60.822000000000003</c:v>
                </c:pt>
                <c:pt idx="121">
                  <c:v>-59.822000000000003</c:v>
                </c:pt>
                <c:pt idx="122">
                  <c:v>-58.822000000000003</c:v>
                </c:pt>
                <c:pt idx="123">
                  <c:v>-57.822000000000003</c:v>
                </c:pt>
                <c:pt idx="124">
                  <c:v>-56.821999999999996</c:v>
                </c:pt>
                <c:pt idx="125">
                  <c:v>-55.822000000000003</c:v>
                </c:pt>
                <c:pt idx="126">
                  <c:v>-54.822000000000003</c:v>
                </c:pt>
                <c:pt idx="127">
                  <c:v>-53.821999999999996</c:v>
                </c:pt>
                <c:pt idx="128">
                  <c:v>-52.822000000000003</c:v>
                </c:pt>
                <c:pt idx="129">
                  <c:v>-51.821999999999996</c:v>
                </c:pt>
                <c:pt idx="130">
                  <c:v>-50.821999999999996</c:v>
                </c:pt>
                <c:pt idx="131">
                  <c:v>-49.822000000000003</c:v>
                </c:pt>
                <c:pt idx="132">
                  <c:v>-48.821999999999996</c:v>
                </c:pt>
                <c:pt idx="133">
                  <c:v>-47.822000000000003</c:v>
                </c:pt>
                <c:pt idx="134">
                  <c:v>-46.822000000000003</c:v>
                </c:pt>
                <c:pt idx="135">
                  <c:v>-45.821999999999996</c:v>
                </c:pt>
                <c:pt idx="136">
                  <c:v>-44.822000000000003</c:v>
                </c:pt>
                <c:pt idx="137">
                  <c:v>-43.822000000000003</c:v>
                </c:pt>
                <c:pt idx="138">
                  <c:v>-42.821999999999996</c:v>
                </c:pt>
                <c:pt idx="139">
                  <c:v>-41.822000000000003</c:v>
                </c:pt>
                <c:pt idx="140">
                  <c:v>-40.822000000000003</c:v>
                </c:pt>
                <c:pt idx="141">
                  <c:v>-39.821999999999996</c:v>
                </c:pt>
                <c:pt idx="142">
                  <c:v>-38.822000000000003</c:v>
                </c:pt>
                <c:pt idx="143">
                  <c:v>-37.822000000000003</c:v>
                </c:pt>
                <c:pt idx="144">
                  <c:v>-36.821999999999996</c:v>
                </c:pt>
                <c:pt idx="145">
                  <c:v>-35.822000000000003</c:v>
                </c:pt>
                <c:pt idx="146">
                  <c:v>-34.821999999999996</c:v>
                </c:pt>
                <c:pt idx="147">
                  <c:v>-33.821999999999996</c:v>
                </c:pt>
                <c:pt idx="148">
                  <c:v>-32.822000000000003</c:v>
                </c:pt>
                <c:pt idx="149">
                  <c:v>-31.821999999999999</c:v>
                </c:pt>
                <c:pt idx="150">
                  <c:v>-30.822000000000003</c:v>
                </c:pt>
                <c:pt idx="151">
                  <c:v>-29.821999999999999</c:v>
                </c:pt>
                <c:pt idx="152">
                  <c:v>-28.822000000000003</c:v>
                </c:pt>
                <c:pt idx="153">
                  <c:v>-27.821999999999999</c:v>
                </c:pt>
                <c:pt idx="154">
                  <c:v>-26.821999999999999</c:v>
                </c:pt>
                <c:pt idx="155">
                  <c:v>-25.822000000000003</c:v>
                </c:pt>
                <c:pt idx="156">
                  <c:v>-24.821999999999999</c:v>
                </c:pt>
                <c:pt idx="157">
                  <c:v>-23.821999999999999</c:v>
                </c:pt>
                <c:pt idx="158">
                  <c:v>-22.821999999999999</c:v>
                </c:pt>
                <c:pt idx="159">
                  <c:v>-21.821999999999999</c:v>
                </c:pt>
                <c:pt idx="160">
                  <c:v>-20.821999999999999</c:v>
                </c:pt>
                <c:pt idx="161">
                  <c:v>-19.821999999999999</c:v>
                </c:pt>
                <c:pt idx="162">
                  <c:v>-18.822000000000003</c:v>
                </c:pt>
                <c:pt idx="163">
                  <c:v>-17.821999999999999</c:v>
                </c:pt>
                <c:pt idx="164">
                  <c:v>-16.821999999999999</c:v>
                </c:pt>
                <c:pt idx="165">
                  <c:v>-15.822000000000001</c:v>
                </c:pt>
                <c:pt idx="166">
                  <c:v>-14.822000000000001</c:v>
                </c:pt>
                <c:pt idx="167">
                  <c:v>-13.821999999999999</c:v>
                </c:pt>
                <c:pt idx="168">
                  <c:v>-12.822000000000001</c:v>
                </c:pt>
                <c:pt idx="169">
                  <c:v>-11.821999999999999</c:v>
                </c:pt>
                <c:pt idx="170">
                  <c:v>-10.821999999999999</c:v>
                </c:pt>
                <c:pt idx="171">
                  <c:v>-9.822000000000001</c:v>
                </c:pt>
                <c:pt idx="172">
                  <c:v>-8.8219999999999992</c:v>
                </c:pt>
                <c:pt idx="173">
                  <c:v>-7.8220000000000001</c:v>
                </c:pt>
                <c:pt idx="174">
                  <c:v>-6.8220000000000001</c:v>
                </c:pt>
                <c:pt idx="175">
                  <c:v>-5.8220000000000001</c:v>
                </c:pt>
                <c:pt idx="176">
                  <c:v>-4.8220000000000001</c:v>
                </c:pt>
                <c:pt idx="177">
                  <c:v>-3.8220000000000001</c:v>
                </c:pt>
                <c:pt idx="178">
                  <c:v>-2.8220000000000001</c:v>
                </c:pt>
                <c:pt idx="179">
                  <c:v>-1.8219999999999998</c:v>
                </c:pt>
                <c:pt idx="180">
                  <c:v>-0.82199999999999995</c:v>
                </c:pt>
                <c:pt idx="181">
                  <c:v>0.17800000000000002</c:v>
                </c:pt>
                <c:pt idx="182">
                  <c:v>1.1780000000000002</c:v>
                </c:pt>
                <c:pt idx="183">
                  <c:v>2.1779999999999999</c:v>
                </c:pt>
                <c:pt idx="184">
                  <c:v>3.1779999999999999</c:v>
                </c:pt>
                <c:pt idx="185">
                  <c:v>4.1779999999999999</c:v>
                </c:pt>
                <c:pt idx="186">
                  <c:v>5.1779999999999999</c:v>
                </c:pt>
                <c:pt idx="187">
                  <c:v>6.1779999999999999</c:v>
                </c:pt>
                <c:pt idx="188">
                  <c:v>7.1779999999999999</c:v>
                </c:pt>
                <c:pt idx="189">
                  <c:v>8.1780000000000008</c:v>
                </c:pt>
                <c:pt idx="190">
                  <c:v>9.177999999999999</c:v>
                </c:pt>
                <c:pt idx="191">
                  <c:v>10.178000000000001</c:v>
                </c:pt>
                <c:pt idx="192">
                  <c:v>11.177999999999999</c:v>
                </c:pt>
                <c:pt idx="193">
                  <c:v>12.177999999999999</c:v>
                </c:pt>
                <c:pt idx="194">
                  <c:v>13.178000000000001</c:v>
                </c:pt>
                <c:pt idx="195">
                  <c:v>14.177999999999999</c:v>
                </c:pt>
                <c:pt idx="196">
                  <c:v>15.177999999999999</c:v>
                </c:pt>
                <c:pt idx="197">
                  <c:v>16.178000000000001</c:v>
                </c:pt>
                <c:pt idx="198">
                  <c:v>17.178000000000001</c:v>
                </c:pt>
                <c:pt idx="199">
                  <c:v>18.178000000000001</c:v>
                </c:pt>
                <c:pt idx="200">
                  <c:v>19.178000000000001</c:v>
                </c:pt>
                <c:pt idx="201">
                  <c:v>20.178000000000001</c:v>
                </c:pt>
                <c:pt idx="202">
                  <c:v>21.178000000000001</c:v>
                </c:pt>
                <c:pt idx="203">
                  <c:v>22.177999999999997</c:v>
                </c:pt>
                <c:pt idx="204">
                  <c:v>23.178000000000001</c:v>
                </c:pt>
                <c:pt idx="205">
                  <c:v>24.178000000000001</c:v>
                </c:pt>
                <c:pt idx="206">
                  <c:v>25.177999999999997</c:v>
                </c:pt>
                <c:pt idx="207">
                  <c:v>26.178000000000001</c:v>
                </c:pt>
                <c:pt idx="208">
                  <c:v>27.178000000000001</c:v>
                </c:pt>
                <c:pt idx="209">
                  <c:v>28.178000000000001</c:v>
                </c:pt>
                <c:pt idx="210">
                  <c:v>29.178000000000001</c:v>
                </c:pt>
                <c:pt idx="211">
                  <c:v>30.178000000000001</c:v>
                </c:pt>
                <c:pt idx="212">
                  <c:v>31.178000000000004</c:v>
                </c:pt>
                <c:pt idx="213">
                  <c:v>32.177999999999997</c:v>
                </c:pt>
                <c:pt idx="214">
                  <c:v>33.178000000000004</c:v>
                </c:pt>
                <c:pt idx="215">
                  <c:v>34.177999999999997</c:v>
                </c:pt>
                <c:pt idx="216">
                  <c:v>35.177999999999997</c:v>
                </c:pt>
                <c:pt idx="217">
                  <c:v>36.178000000000004</c:v>
                </c:pt>
                <c:pt idx="218">
                  <c:v>37.177999999999997</c:v>
                </c:pt>
                <c:pt idx="219">
                  <c:v>38.177999999999997</c:v>
                </c:pt>
                <c:pt idx="220">
                  <c:v>39.178000000000004</c:v>
                </c:pt>
                <c:pt idx="221">
                  <c:v>40.177999999999997</c:v>
                </c:pt>
                <c:pt idx="222">
                  <c:v>41.177999999999997</c:v>
                </c:pt>
                <c:pt idx="223">
                  <c:v>42.178000000000004</c:v>
                </c:pt>
                <c:pt idx="224">
                  <c:v>43.177999999999997</c:v>
                </c:pt>
                <c:pt idx="225">
                  <c:v>44.177999999999997</c:v>
                </c:pt>
                <c:pt idx="226">
                  <c:v>45.178000000000004</c:v>
                </c:pt>
                <c:pt idx="227">
                  <c:v>46.177999999999997</c:v>
                </c:pt>
                <c:pt idx="228">
                  <c:v>47.177999999999997</c:v>
                </c:pt>
                <c:pt idx="229">
                  <c:v>48.178000000000004</c:v>
                </c:pt>
                <c:pt idx="230">
                  <c:v>49.177999999999997</c:v>
                </c:pt>
                <c:pt idx="231">
                  <c:v>50.178000000000004</c:v>
                </c:pt>
                <c:pt idx="232">
                  <c:v>51.177999999999997</c:v>
                </c:pt>
                <c:pt idx="233">
                  <c:v>52.177999999999997</c:v>
                </c:pt>
                <c:pt idx="234">
                  <c:v>53.178000000000004</c:v>
                </c:pt>
                <c:pt idx="235">
                  <c:v>54.177999999999997</c:v>
                </c:pt>
                <c:pt idx="236">
                  <c:v>55.177999999999997</c:v>
                </c:pt>
                <c:pt idx="237">
                  <c:v>56.178000000000004</c:v>
                </c:pt>
                <c:pt idx="238">
                  <c:v>57.177999999999997</c:v>
                </c:pt>
                <c:pt idx="239">
                  <c:v>58.177999999999997</c:v>
                </c:pt>
                <c:pt idx="240">
                  <c:v>59.178000000000004</c:v>
                </c:pt>
                <c:pt idx="241">
                  <c:v>60.177999999999997</c:v>
                </c:pt>
                <c:pt idx="242">
                  <c:v>61.17799999999999</c:v>
                </c:pt>
                <c:pt idx="243">
                  <c:v>62.178000000000004</c:v>
                </c:pt>
                <c:pt idx="244">
                  <c:v>63.177999999999997</c:v>
                </c:pt>
                <c:pt idx="245">
                  <c:v>64.177999999999997</c:v>
                </c:pt>
                <c:pt idx="246">
                  <c:v>65.177999999999997</c:v>
                </c:pt>
                <c:pt idx="247">
                  <c:v>66.177999999999997</c:v>
                </c:pt>
                <c:pt idx="248">
                  <c:v>67.177999999999997</c:v>
                </c:pt>
                <c:pt idx="249">
                  <c:v>68.177999999999997</c:v>
                </c:pt>
                <c:pt idx="250">
                  <c:v>69.177999999999997</c:v>
                </c:pt>
                <c:pt idx="251">
                  <c:v>70.177999999999997</c:v>
                </c:pt>
                <c:pt idx="252">
                  <c:v>71.177999999999997</c:v>
                </c:pt>
                <c:pt idx="253">
                  <c:v>72.177999999999997</c:v>
                </c:pt>
                <c:pt idx="254">
                  <c:v>73.177999999999997</c:v>
                </c:pt>
                <c:pt idx="255">
                  <c:v>74.177999999999997</c:v>
                </c:pt>
                <c:pt idx="256">
                  <c:v>75.177999999999997</c:v>
                </c:pt>
                <c:pt idx="257">
                  <c:v>76.177999999999997</c:v>
                </c:pt>
                <c:pt idx="258">
                  <c:v>77.178000000000011</c:v>
                </c:pt>
                <c:pt idx="259">
                  <c:v>78.177999999999997</c:v>
                </c:pt>
                <c:pt idx="260">
                  <c:v>79.177999999999997</c:v>
                </c:pt>
                <c:pt idx="261">
                  <c:v>80.178000000000011</c:v>
                </c:pt>
                <c:pt idx="262">
                  <c:v>81.177999999999997</c:v>
                </c:pt>
                <c:pt idx="263">
                  <c:v>82.177999999999997</c:v>
                </c:pt>
                <c:pt idx="264">
                  <c:v>83.178000000000011</c:v>
                </c:pt>
                <c:pt idx="265">
                  <c:v>84.177999999999997</c:v>
                </c:pt>
                <c:pt idx="266">
                  <c:v>85.177999999999997</c:v>
                </c:pt>
                <c:pt idx="267">
                  <c:v>86.178000000000011</c:v>
                </c:pt>
                <c:pt idx="268">
                  <c:v>87.177999999999997</c:v>
                </c:pt>
                <c:pt idx="269">
                  <c:v>88.177999999999997</c:v>
                </c:pt>
                <c:pt idx="270">
                  <c:v>89.178000000000011</c:v>
                </c:pt>
                <c:pt idx="271">
                  <c:v>90.177999999999997</c:v>
                </c:pt>
                <c:pt idx="272">
                  <c:v>91.177999999999997</c:v>
                </c:pt>
                <c:pt idx="273">
                  <c:v>92.178000000000011</c:v>
                </c:pt>
                <c:pt idx="274">
                  <c:v>93.177999999999997</c:v>
                </c:pt>
                <c:pt idx="275">
                  <c:v>94.177999999999997</c:v>
                </c:pt>
                <c:pt idx="276">
                  <c:v>95.177999999999997</c:v>
                </c:pt>
                <c:pt idx="277">
                  <c:v>96.177999999999997</c:v>
                </c:pt>
                <c:pt idx="278">
                  <c:v>97.177999999999997</c:v>
                </c:pt>
                <c:pt idx="279">
                  <c:v>98.177999999999997</c:v>
                </c:pt>
                <c:pt idx="280">
                  <c:v>99.177999999999997</c:v>
                </c:pt>
                <c:pt idx="281">
                  <c:v>100.178</c:v>
                </c:pt>
                <c:pt idx="282">
                  <c:v>101.178</c:v>
                </c:pt>
                <c:pt idx="283">
                  <c:v>102.178</c:v>
                </c:pt>
                <c:pt idx="284">
                  <c:v>103.178</c:v>
                </c:pt>
                <c:pt idx="285">
                  <c:v>104.178</c:v>
                </c:pt>
                <c:pt idx="286">
                  <c:v>105.178</c:v>
                </c:pt>
                <c:pt idx="287">
                  <c:v>106.178</c:v>
                </c:pt>
                <c:pt idx="288">
                  <c:v>107.178</c:v>
                </c:pt>
                <c:pt idx="289">
                  <c:v>108.178</c:v>
                </c:pt>
                <c:pt idx="290">
                  <c:v>109.178</c:v>
                </c:pt>
                <c:pt idx="291">
                  <c:v>110.178</c:v>
                </c:pt>
                <c:pt idx="292">
                  <c:v>111.17800000000001</c:v>
                </c:pt>
                <c:pt idx="293">
                  <c:v>112.178</c:v>
                </c:pt>
                <c:pt idx="294">
                  <c:v>113.178</c:v>
                </c:pt>
                <c:pt idx="295">
                  <c:v>114.17800000000001</c:v>
                </c:pt>
                <c:pt idx="296">
                  <c:v>115.178</c:v>
                </c:pt>
                <c:pt idx="297">
                  <c:v>116.178</c:v>
                </c:pt>
                <c:pt idx="298">
                  <c:v>117.17800000000001</c:v>
                </c:pt>
                <c:pt idx="299">
                  <c:v>118.178</c:v>
                </c:pt>
                <c:pt idx="300">
                  <c:v>119.178</c:v>
                </c:pt>
                <c:pt idx="301">
                  <c:v>120.17800000000001</c:v>
                </c:pt>
                <c:pt idx="302">
                  <c:v>121.178</c:v>
                </c:pt>
                <c:pt idx="303">
                  <c:v>122.178</c:v>
                </c:pt>
                <c:pt idx="304">
                  <c:v>123.178</c:v>
                </c:pt>
                <c:pt idx="305">
                  <c:v>124.17799999999998</c:v>
                </c:pt>
                <c:pt idx="306">
                  <c:v>125.17800000000001</c:v>
                </c:pt>
                <c:pt idx="307">
                  <c:v>126.17800000000001</c:v>
                </c:pt>
                <c:pt idx="308">
                  <c:v>127.178</c:v>
                </c:pt>
                <c:pt idx="309">
                  <c:v>128.178</c:v>
                </c:pt>
                <c:pt idx="310">
                  <c:v>129.178</c:v>
                </c:pt>
                <c:pt idx="311">
                  <c:v>130.178</c:v>
                </c:pt>
                <c:pt idx="312">
                  <c:v>131.17800000000003</c:v>
                </c:pt>
                <c:pt idx="313">
                  <c:v>132.178</c:v>
                </c:pt>
                <c:pt idx="314">
                  <c:v>133.178</c:v>
                </c:pt>
                <c:pt idx="315">
                  <c:v>134.178</c:v>
                </c:pt>
                <c:pt idx="316">
                  <c:v>135.178</c:v>
                </c:pt>
                <c:pt idx="317">
                  <c:v>136.178</c:v>
                </c:pt>
                <c:pt idx="318">
                  <c:v>137.17800000000003</c:v>
                </c:pt>
                <c:pt idx="319">
                  <c:v>138.178</c:v>
                </c:pt>
                <c:pt idx="320">
                  <c:v>139.178</c:v>
                </c:pt>
                <c:pt idx="321">
                  <c:v>140.178</c:v>
                </c:pt>
                <c:pt idx="322">
                  <c:v>141.178</c:v>
                </c:pt>
                <c:pt idx="323">
                  <c:v>142.178</c:v>
                </c:pt>
                <c:pt idx="324">
                  <c:v>143.178</c:v>
                </c:pt>
                <c:pt idx="325">
                  <c:v>144.178</c:v>
                </c:pt>
                <c:pt idx="326">
                  <c:v>145.178</c:v>
                </c:pt>
                <c:pt idx="327">
                  <c:v>146.178</c:v>
                </c:pt>
                <c:pt idx="328">
                  <c:v>147.178</c:v>
                </c:pt>
                <c:pt idx="329">
                  <c:v>148.178</c:v>
                </c:pt>
                <c:pt idx="330">
                  <c:v>149.178</c:v>
                </c:pt>
                <c:pt idx="331">
                  <c:v>150.178</c:v>
                </c:pt>
                <c:pt idx="332">
                  <c:v>151.178</c:v>
                </c:pt>
                <c:pt idx="333">
                  <c:v>152.178</c:v>
                </c:pt>
                <c:pt idx="334">
                  <c:v>153.178</c:v>
                </c:pt>
                <c:pt idx="335">
                  <c:v>154.178</c:v>
                </c:pt>
                <c:pt idx="336">
                  <c:v>155.178</c:v>
                </c:pt>
                <c:pt idx="337">
                  <c:v>156.178</c:v>
                </c:pt>
                <c:pt idx="338">
                  <c:v>157.178</c:v>
                </c:pt>
                <c:pt idx="339">
                  <c:v>158.178</c:v>
                </c:pt>
                <c:pt idx="340">
                  <c:v>159.178</c:v>
                </c:pt>
                <c:pt idx="341">
                  <c:v>160.178</c:v>
                </c:pt>
                <c:pt idx="342">
                  <c:v>161.178</c:v>
                </c:pt>
                <c:pt idx="343">
                  <c:v>162.178</c:v>
                </c:pt>
                <c:pt idx="344">
                  <c:v>163.178</c:v>
                </c:pt>
                <c:pt idx="345">
                  <c:v>164.178</c:v>
                </c:pt>
                <c:pt idx="346">
                  <c:v>165.178</c:v>
                </c:pt>
                <c:pt idx="347">
                  <c:v>166.178</c:v>
                </c:pt>
                <c:pt idx="348">
                  <c:v>167.178</c:v>
                </c:pt>
                <c:pt idx="349">
                  <c:v>168.17800000000003</c:v>
                </c:pt>
                <c:pt idx="350">
                  <c:v>169.178</c:v>
                </c:pt>
                <c:pt idx="351">
                  <c:v>170.178</c:v>
                </c:pt>
                <c:pt idx="352">
                  <c:v>171.178</c:v>
                </c:pt>
                <c:pt idx="353">
                  <c:v>172.178</c:v>
                </c:pt>
                <c:pt idx="354">
                  <c:v>173.178</c:v>
                </c:pt>
                <c:pt idx="355">
                  <c:v>174.17800000000003</c:v>
                </c:pt>
                <c:pt idx="356">
                  <c:v>175.178</c:v>
                </c:pt>
                <c:pt idx="357">
                  <c:v>176.178</c:v>
                </c:pt>
                <c:pt idx="358">
                  <c:v>177.178</c:v>
                </c:pt>
                <c:pt idx="359">
                  <c:v>178.178</c:v>
                </c:pt>
                <c:pt idx="360">
                  <c:v>179.178</c:v>
                </c:pt>
                <c:pt idx="361">
                  <c:v>180.178</c:v>
                </c:pt>
                <c:pt idx="362">
                  <c:v>181.178</c:v>
                </c:pt>
                <c:pt idx="363">
                  <c:v>182.178</c:v>
                </c:pt>
                <c:pt idx="364">
                  <c:v>183.178</c:v>
                </c:pt>
                <c:pt idx="365">
                  <c:v>184.178</c:v>
                </c:pt>
                <c:pt idx="366">
                  <c:v>185.178</c:v>
                </c:pt>
                <c:pt idx="367">
                  <c:v>186.178</c:v>
                </c:pt>
                <c:pt idx="368">
                  <c:v>187.178</c:v>
                </c:pt>
                <c:pt idx="369">
                  <c:v>188.178</c:v>
                </c:pt>
                <c:pt idx="370">
                  <c:v>189.178</c:v>
                </c:pt>
                <c:pt idx="371">
                  <c:v>190.178</c:v>
                </c:pt>
                <c:pt idx="372">
                  <c:v>191.178</c:v>
                </c:pt>
                <c:pt idx="373">
                  <c:v>192.178</c:v>
                </c:pt>
                <c:pt idx="374">
                  <c:v>193.178</c:v>
                </c:pt>
                <c:pt idx="375">
                  <c:v>194.178</c:v>
                </c:pt>
                <c:pt idx="376">
                  <c:v>195.178</c:v>
                </c:pt>
                <c:pt idx="377">
                  <c:v>196.178</c:v>
                </c:pt>
                <c:pt idx="378">
                  <c:v>197.178</c:v>
                </c:pt>
                <c:pt idx="379">
                  <c:v>198.178</c:v>
                </c:pt>
                <c:pt idx="380">
                  <c:v>199.17800000000003</c:v>
                </c:pt>
                <c:pt idx="381">
                  <c:v>200.178</c:v>
                </c:pt>
                <c:pt idx="382">
                  <c:v>201.178</c:v>
                </c:pt>
                <c:pt idx="383">
                  <c:v>202.178</c:v>
                </c:pt>
                <c:pt idx="384">
                  <c:v>203.178</c:v>
                </c:pt>
                <c:pt idx="385">
                  <c:v>204.178</c:v>
                </c:pt>
                <c:pt idx="386">
                  <c:v>205.17800000000003</c:v>
                </c:pt>
                <c:pt idx="387">
                  <c:v>206.178</c:v>
                </c:pt>
                <c:pt idx="388">
                  <c:v>207.178</c:v>
                </c:pt>
                <c:pt idx="389">
                  <c:v>208.178</c:v>
                </c:pt>
                <c:pt idx="390">
                  <c:v>209.178</c:v>
                </c:pt>
                <c:pt idx="391">
                  <c:v>210.178</c:v>
                </c:pt>
                <c:pt idx="392">
                  <c:v>211.178</c:v>
                </c:pt>
                <c:pt idx="393">
                  <c:v>212.178</c:v>
                </c:pt>
                <c:pt idx="394">
                  <c:v>213.178</c:v>
                </c:pt>
                <c:pt idx="395">
                  <c:v>214.178</c:v>
                </c:pt>
                <c:pt idx="396">
                  <c:v>215.178</c:v>
                </c:pt>
                <c:pt idx="397">
                  <c:v>216.178</c:v>
                </c:pt>
                <c:pt idx="398">
                  <c:v>217.178</c:v>
                </c:pt>
                <c:pt idx="399">
                  <c:v>218.178</c:v>
                </c:pt>
                <c:pt idx="400">
                  <c:v>219.178</c:v>
                </c:pt>
                <c:pt idx="401">
                  <c:v>220.178</c:v>
                </c:pt>
                <c:pt idx="402">
                  <c:v>221.178</c:v>
                </c:pt>
                <c:pt idx="403">
                  <c:v>222.178</c:v>
                </c:pt>
                <c:pt idx="404">
                  <c:v>223.178</c:v>
                </c:pt>
                <c:pt idx="405">
                  <c:v>224.178</c:v>
                </c:pt>
                <c:pt idx="406">
                  <c:v>225.178</c:v>
                </c:pt>
                <c:pt idx="407">
                  <c:v>226.178</c:v>
                </c:pt>
                <c:pt idx="408">
                  <c:v>227.178</c:v>
                </c:pt>
                <c:pt idx="409">
                  <c:v>228.178</c:v>
                </c:pt>
                <c:pt idx="410">
                  <c:v>229.178</c:v>
                </c:pt>
                <c:pt idx="411">
                  <c:v>230.178</c:v>
                </c:pt>
                <c:pt idx="412">
                  <c:v>231.178</c:v>
                </c:pt>
                <c:pt idx="413">
                  <c:v>232.178</c:v>
                </c:pt>
                <c:pt idx="414">
                  <c:v>233.178</c:v>
                </c:pt>
                <c:pt idx="415">
                  <c:v>234.178</c:v>
                </c:pt>
                <c:pt idx="416">
                  <c:v>235.178</c:v>
                </c:pt>
                <c:pt idx="417">
                  <c:v>236.17800000000003</c:v>
                </c:pt>
                <c:pt idx="418">
                  <c:v>237.178</c:v>
                </c:pt>
                <c:pt idx="419">
                  <c:v>238.178</c:v>
                </c:pt>
                <c:pt idx="420">
                  <c:v>239.178</c:v>
                </c:pt>
                <c:pt idx="421">
                  <c:v>240.17800000000003</c:v>
                </c:pt>
                <c:pt idx="422">
                  <c:v>241.178</c:v>
                </c:pt>
                <c:pt idx="423">
                  <c:v>242.17800000000003</c:v>
                </c:pt>
                <c:pt idx="424">
                  <c:v>243.17799999999997</c:v>
                </c:pt>
                <c:pt idx="425">
                  <c:v>244.178</c:v>
                </c:pt>
                <c:pt idx="426">
                  <c:v>245.17799999999997</c:v>
                </c:pt>
                <c:pt idx="427">
                  <c:v>246.178</c:v>
                </c:pt>
                <c:pt idx="428">
                  <c:v>247.17800000000003</c:v>
                </c:pt>
                <c:pt idx="429">
                  <c:v>248.178</c:v>
                </c:pt>
                <c:pt idx="430">
                  <c:v>249.178</c:v>
                </c:pt>
                <c:pt idx="431">
                  <c:v>250.17799999999997</c:v>
                </c:pt>
                <c:pt idx="432">
                  <c:v>251.178</c:v>
                </c:pt>
                <c:pt idx="433">
                  <c:v>252.17800000000003</c:v>
                </c:pt>
                <c:pt idx="434">
                  <c:v>253.178</c:v>
                </c:pt>
                <c:pt idx="435">
                  <c:v>254.17800000000003</c:v>
                </c:pt>
                <c:pt idx="436">
                  <c:v>255.178</c:v>
                </c:pt>
                <c:pt idx="437">
                  <c:v>256.178</c:v>
                </c:pt>
                <c:pt idx="438">
                  <c:v>257.178</c:v>
                </c:pt>
                <c:pt idx="439">
                  <c:v>258.178</c:v>
                </c:pt>
                <c:pt idx="440">
                  <c:v>259.178</c:v>
                </c:pt>
                <c:pt idx="441">
                  <c:v>260.178</c:v>
                </c:pt>
                <c:pt idx="442">
                  <c:v>261.178</c:v>
                </c:pt>
                <c:pt idx="443">
                  <c:v>262.178</c:v>
                </c:pt>
                <c:pt idx="444">
                  <c:v>263.178</c:v>
                </c:pt>
                <c:pt idx="445">
                  <c:v>264.178</c:v>
                </c:pt>
                <c:pt idx="446">
                  <c:v>265.178</c:v>
                </c:pt>
                <c:pt idx="447">
                  <c:v>266.178</c:v>
                </c:pt>
                <c:pt idx="448">
                  <c:v>267.178</c:v>
                </c:pt>
                <c:pt idx="449">
                  <c:v>268.178</c:v>
                </c:pt>
                <c:pt idx="450">
                  <c:v>269.178</c:v>
                </c:pt>
                <c:pt idx="451">
                  <c:v>270.178</c:v>
                </c:pt>
                <c:pt idx="452">
                  <c:v>271.178</c:v>
                </c:pt>
                <c:pt idx="453">
                  <c:v>272.178</c:v>
                </c:pt>
                <c:pt idx="454">
                  <c:v>273.178</c:v>
                </c:pt>
                <c:pt idx="455">
                  <c:v>274.178</c:v>
                </c:pt>
                <c:pt idx="456">
                  <c:v>275.178</c:v>
                </c:pt>
                <c:pt idx="457">
                  <c:v>276.17800000000005</c:v>
                </c:pt>
                <c:pt idx="458">
                  <c:v>277.178</c:v>
                </c:pt>
                <c:pt idx="459">
                  <c:v>278.178</c:v>
                </c:pt>
                <c:pt idx="460">
                  <c:v>279.178</c:v>
                </c:pt>
                <c:pt idx="461">
                  <c:v>280.178</c:v>
                </c:pt>
                <c:pt idx="462">
                  <c:v>281.178</c:v>
                </c:pt>
                <c:pt idx="463">
                  <c:v>282.178</c:v>
                </c:pt>
                <c:pt idx="464">
                  <c:v>283.178</c:v>
                </c:pt>
                <c:pt idx="465">
                  <c:v>284.178</c:v>
                </c:pt>
                <c:pt idx="466">
                  <c:v>285.178</c:v>
                </c:pt>
                <c:pt idx="467">
                  <c:v>286.178</c:v>
                </c:pt>
                <c:pt idx="468">
                  <c:v>287.178</c:v>
                </c:pt>
                <c:pt idx="469">
                  <c:v>288.178</c:v>
                </c:pt>
                <c:pt idx="470">
                  <c:v>289.178</c:v>
                </c:pt>
                <c:pt idx="471">
                  <c:v>290.178</c:v>
                </c:pt>
                <c:pt idx="472">
                  <c:v>291.178</c:v>
                </c:pt>
                <c:pt idx="473">
                  <c:v>292.178</c:v>
                </c:pt>
                <c:pt idx="474">
                  <c:v>293.178</c:v>
                </c:pt>
                <c:pt idx="475">
                  <c:v>294.178</c:v>
                </c:pt>
                <c:pt idx="476">
                  <c:v>295.178</c:v>
                </c:pt>
                <c:pt idx="477">
                  <c:v>296.178</c:v>
                </c:pt>
                <c:pt idx="478">
                  <c:v>297.178</c:v>
                </c:pt>
                <c:pt idx="479">
                  <c:v>298.178</c:v>
                </c:pt>
                <c:pt idx="480">
                  <c:v>299.178</c:v>
                </c:pt>
                <c:pt idx="481">
                  <c:v>300.178</c:v>
                </c:pt>
                <c:pt idx="482">
                  <c:v>301.178</c:v>
                </c:pt>
                <c:pt idx="483">
                  <c:v>302.178</c:v>
                </c:pt>
                <c:pt idx="484">
                  <c:v>303.178</c:v>
                </c:pt>
                <c:pt idx="485">
                  <c:v>304.178</c:v>
                </c:pt>
                <c:pt idx="486">
                  <c:v>305.178</c:v>
                </c:pt>
                <c:pt idx="487">
                  <c:v>306.178</c:v>
                </c:pt>
                <c:pt idx="488">
                  <c:v>307.17800000000005</c:v>
                </c:pt>
                <c:pt idx="489">
                  <c:v>308.178</c:v>
                </c:pt>
                <c:pt idx="490">
                  <c:v>309.178</c:v>
                </c:pt>
                <c:pt idx="491">
                  <c:v>310.178</c:v>
                </c:pt>
                <c:pt idx="492">
                  <c:v>311.178</c:v>
                </c:pt>
                <c:pt idx="493">
                  <c:v>312.178</c:v>
                </c:pt>
                <c:pt idx="494">
                  <c:v>313.178</c:v>
                </c:pt>
                <c:pt idx="495">
                  <c:v>314.178</c:v>
                </c:pt>
                <c:pt idx="496">
                  <c:v>315.178</c:v>
                </c:pt>
                <c:pt idx="497">
                  <c:v>316.17699999999996</c:v>
                </c:pt>
                <c:pt idx="498">
                  <c:v>317.17700000000002</c:v>
                </c:pt>
                <c:pt idx="499">
                  <c:v>318.17699999999996</c:v>
                </c:pt>
                <c:pt idx="500">
                  <c:v>319.17700000000002</c:v>
                </c:pt>
                <c:pt idx="501">
                  <c:v>320.17700000000002</c:v>
                </c:pt>
                <c:pt idx="502">
                  <c:v>321.17699999999996</c:v>
                </c:pt>
                <c:pt idx="503">
                  <c:v>322.17700000000002</c:v>
                </c:pt>
                <c:pt idx="504">
                  <c:v>323.17699999999996</c:v>
                </c:pt>
                <c:pt idx="505">
                  <c:v>324.17700000000002</c:v>
                </c:pt>
                <c:pt idx="506">
                  <c:v>325.17699999999996</c:v>
                </c:pt>
                <c:pt idx="507">
                  <c:v>326.17700000000002</c:v>
                </c:pt>
                <c:pt idx="508">
                  <c:v>327.17700000000002</c:v>
                </c:pt>
                <c:pt idx="509">
                  <c:v>328.17699999999996</c:v>
                </c:pt>
                <c:pt idx="510">
                  <c:v>329.17700000000002</c:v>
                </c:pt>
                <c:pt idx="511">
                  <c:v>330.17699999999996</c:v>
                </c:pt>
                <c:pt idx="512">
                  <c:v>331.17700000000002</c:v>
                </c:pt>
                <c:pt idx="513">
                  <c:v>332.17700000000002</c:v>
                </c:pt>
                <c:pt idx="514">
                  <c:v>333.17700000000002</c:v>
                </c:pt>
                <c:pt idx="515">
                  <c:v>334.17700000000002</c:v>
                </c:pt>
                <c:pt idx="516">
                  <c:v>335.17699999999996</c:v>
                </c:pt>
                <c:pt idx="517">
                  <c:v>336.17700000000002</c:v>
                </c:pt>
                <c:pt idx="518">
                  <c:v>337.17699999999996</c:v>
                </c:pt>
                <c:pt idx="519">
                  <c:v>338.17700000000002</c:v>
                </c:pt>
                <c:pt idx="520">
                  <c:v>339.17700000000002</c:v>
                </c:pt>
                <c:pt idx="521">
                  <c:v>340.17699999999996</c:v>
                </c:pt>
                <c:pt idx="522">
                  <c:v>341.17700000000002</c:v>
                </c:pt>
                <c:pt idx="523">
                  <c:v>342.17699999999996</c:v>
                </c:pt>
                <c:pt idx="524">
                  <c:v>343.17700000000002</c:v>
                </c:pt>
                <c:pt idx="525">
                  <c:v>344.17700000000002</c:v>
                </c:pt>
                <c:pt idx="526">
                  <c:v>345.17700000000002</c:v>
                </c:pt>
                <c:pt idx="527">
                  <c:v>346.17700000000002</c:v>
                </c:pt>
                <c:pt idx="528">
                  <c:v>347.17699999999996</c:v>
                </c:pt>
                <c:pt idx="529">
                  <c:v>348.17700000000002</c:v>
                </c:pt>
                <c:pt idx="530">
                  <c:v>349.17699999999996</c:v>
                </c:pt>
                <c:pt idx="531">
                  <c:v>350.17700000000002</c:v>
                </c:pt>
                <c:pt idx="532">
                  <c:v>351.17700000000002</c:v>
                </c:pt>
                <c:pt idx="533">
                  <c:v>352.17699999999996</c:v>
                </c:pt>
                <c:pt idx="534">
                  <c:v>353.17700000000002</c:v>
                </c:pt>
                <c:pt idx="535">
                  <c:v>354.17699999999996</c:v>
                </c:pt>
                <c:pt idx="536">
                  <c:v>355.17700000000002</c:v>
                </c:pt>
                <c:pt idx="537">
                  <c:v>356.17699999999996</c:v>
                </c:pt>
                <c:pt idx="538">
                  <c:v>357.17700000000002</c:v>
                </c:pt>
                <c:pt idx="539">
                  <c:v>358.17700000000002</c:v>
                </c:pt>
                <c:pt idx="540">
                  <c:v>359.17699999999996</c:v>
                </c:pt>
                <c:pt idx="541">
                  <c:v>360.17700000000002</c:v>
                </c:pt>
                <c:pt idx="542">
                  <c:v>361.17699999999996</c:v>
                </c:pt>
                <c:pt idx="543">
                  <c:v>362.17700000000002</c:v>
                </c:pt>
                <c:pt idx="544">
                  <c:v>363.17700000000002</c:v>
                </c:pt>
                <c:pt idx="545">
                  <c:v>364.17700000000002</c:v>
                </c:pt>
                <c:pt idx="546">
                  <c:v>365.17700000000002</c:v>
                </c:pt>
                <c:pt idx="547">
                  <c:v>366.17699999999996</c:v>
                </c:pt>
                <c:pt idx="548">
                  <c:v>367.17700000000002</c:v>
                </c:pt>
                <c:pt idx="549">
                  <c:v>368.17699999999996</c:v>
                </c:pt>
                <c:pt idx="550">
                  <c:v>369.17700000000002</c:v>
                </c:pt>
                <c:pt idx="551">
                  <c:v>370.17700000000002</c:v>
                </c:pt>
                <c:pt idx="552">
                  <c:v>371.17699999999996</c:v>
                </c:pt>
                <c:pt idx="553">
                  <c:v>372.17700000000002</c:v>
                </c:pt>
                <c:pt idx="554">
                  <c:v>373.17699999999996</c:v>
                </c:pt>
                <c:pt idx="555">
                  <c:v>374.17700000000002</c:v>
                </c:pt>
                <c:pt idx="556">
                  <c:v>375.17700000000002</c:v>
                </c:pt>
                <c:pt idx="557">
                  <c:v>376.17700000000002</c:v>
                </c:pt>
                <c:pt idx="558">
                  <c:v>377.17700000000002</c:v>
                </c:pt>
                <c:pt idx="559">
                  <c:v>378.17699999999996</c:v>
                </c:pt>
                <c:pt idx="560">
                  <c:v>379.17700000000002</c:v>
                </c:pt>
                <c:pt idx="561">
                  <c:v>380.17699999999996</c:v>
                </c:pt>
                <c:pt idx="562">
                  <c:v>381.17700000000002</c:v>
                </c:pt>
                <c:pt idx="563">
                  <c:v>382.17700000000002</c:v>
                </c:pt>
                <c:pt idx="564">
                  <c:v>383.17699999999996</c:v>
                </c:pt>
                <c:pt idx="565">
                  <c:v>384.17700000000002</c:v>
                </c:pt>
                <c:pt idx="566">
                  <c:v>385.17699999999996</c:v>
                </c:pt>
                <c:pt idx="567">
                  <c:v>386.17700000000002</c:v>
                </c:pt>
                <c:pt idx="568">
                  <c:v>387.17699999999996</c:v>
                </c:pt>
                <c:pt idx="569">
                  <c:v>388.17700000000002</c:v>
                </c:pt>
                <c:pt idx="570">
                  <c:v>389.17700000000002</c:v>
                </c:pt>
                <c:pt idx="571">
                  <c:v>390.17699999999996</c:v>
                </c:pt>
                <c:pt idx="572">
                  <c:v>391.17700000000002</c:v>
                </c:pt>
                <c:pt idx="573">
                  <c:v>392.17699999999996</c:v>
                </c:pt>
                <c:pt idx="574">
                  <c:v>393.17700000000002</c:v>
                </c:pt>
                <c:pt idx="575">
                  <c:v>394.17700000000002</c:v>
                </c:pt>
                <c:pt idx="576">
                  <c:v>395.17699999999996</c:v>
                </c:pt>
                <c:pt idx="577">
                  <c:v>396.17700000000002</c:v>
                </c:pt>
                <c:pt idx="578">
                  <c:v>397.17699999999996</c:v>
                </c:pt>
                <c:pt idx="579">
                  <c:v>398.17700000000002</c:v>
                </c:pt>
                <c:pt idx="580">
                  <c:v>399.17699999999996</c:v>
                </c:pt>
                <c:pt idx="581">
                  <c:v>400.17700000000002</c:v>
                </c:pt>
                <c:pt idx="582">
                  <c:v>401.17700000000002</c:v>
                </c:pt>
                <c:pt idx="583">
                  <c:v>402.17699999999996</c:v>
                </c:pt>
                <c:pt idx="584">
                  <c:v>403.17700000000002</c:v>
                </c:pt>
                <c:pt idx="585">
                  <c:v>404.17699999999996</c:v>
                </c:pt>
                <c:pt idx="586">
                  <c:v>405.17700000000002</c:v>
                </c:pt>
                <c:pt idx="587">
                  <c:v>406.17700000000002</c:v>
                </c:pt>
                <c:pt idx="588">
                  <c:v>407.17700000000002</c:v>
                </c:pt>
                <c:pt idx="589">
                  <c:v>408.17700000000002</c:v>
                </c:pt>
                <c:pt idx="590">
                  <c:v>409.17699999999996</c:v>
                </c:pt>
                <c:pt idx="591">
                  <c:v>410.17700000000002</c:v>
                </c:pt>
                <c:pt idx="592">
                  <c:v>411.17599999999999</c:v>
                </c:pt>
                <c:pt idx="593">
                  <c:v>412.17600000000004</c:v>
                </c:pt>
                <c:pt idx="594">
                  <c:v>413.17599999999999</c:v>
                </c:pt>
                <c:pt idx="595">
                  <c:v>414.17599999999999</c:v>
                </c:pt>
                <c:pt idx="596">
                  <c:v>415.17599999999999</c:v>
                </c:pt>
                <c:pt idx="597">
                  <c:v>416.17599999999999</c:v>
                </c:pt>
                <c:pt idx="598">
                  <c:v>417.17599999999999</c:v>
                </c:pt>
                <c:pt idx="599">
                  <c:v>418.17599999999999</c:v>
                </c:pt>
                <c:pt idx="600">
                  <c:v>419.17600000000004</c:v>
                </c:pt>
                <c:pt idx="601">
                  <c:v>420.17599999999999</c:v>
                </c:pt>
                <c:pt idx="602">
                  <c:v>421.17599999999999</c:v>
                </c:pt>
                <c:pt idx="603">
                  <c:v>422.17599999999999</c:v>
                </c:pt>
                <c:pt idx="604">
                  <c:v>423.17599999999999</c:v>
                </c:pt>
                <c:pt idx="605">
                  <c:v>424.17600000000004</c:v>
                </c:pt>
                <c:pt idx="606">
                  <c:v>425.17599999999999</c:v>
                </c:pt>
                <c:pt idx="607">
                  <c:v>426.17600000000004</c:v>
                </c:pt>
                <c:pt idx="608">
                  <c:v>427.17599999999999</c:v>
                </c:pt>
                <c:pt idx="609">
                  <c:v>428.17599999999999</c:v>
                </c:pt>
                <c:pt idx="610">
                  <c:v>429.17599999999999</c:v>
                </c:pt>
                <c:pt idx="611">
                  <c:v>430.17599999999999</c:v>
                </c:pt>
                <c:pt idx="612">
                  <c:v>431.17600000000004</c:v>
                </c:pt>
                <c:pt idx="613">
                  <c:v>432.17599999999999</c:v>
                </c:pt>
                <c:pt idx="614">
                  <c:v>433.17599999999999</c:v>
                </c:pt>
                <c:pt idx="615">
                  <c:v>434.17599999999999</c:v>
                </c:pt>
                <c:pt idx="616">
                  <c:v>435.17599999999999</c:v>
                </c:pt>
                <c:pt idx="617">
                  <c:v>436.17599999999999</c:v>
                </c:pt>
                <c:pt idx="618">
                  <c:v>437.17599999999999</c:v>
                </c:pt>
                <c:pt idx="619">
                  <c:v>438.17600000000004</c:v>
                </c:pt>
                <c:pt idx="620">
                  <c:v>439.17599999999999</c:v>
                </c:pt>
                <c:pt idx="621">
                  <c:v>440.17599999999999</c:v>
                </c:pt>
                <c:pt idx="622">
                  <c:v>441.17599999999999</c:v>
                </c:pt>
                <c:pt idx="623">
                  <c:v>442.17599999999999</c:v>
                </c:pt>
                <c:pt idx="624">
                  <c:v>443.17600000000004</c:v>
                </c:pt>
                <c:pt idx="625">
                  <c:v>444.17599999999999</c:v>
                </c:pt>
                <c:pt idx="626">
                  <c:v>445.17599999999999</c:v>
                </c:pt>
                <c:pt idx="627">
                  <c:v>446.17599999999999</c:v>
                </c:pt>
                <c:pt idx="628">
                  <c:v>447.17599999999999</c:v>
                </c:pt>
                <c:pt idx="629">
                  <c:v>448.17599999999999</c:v>
                </c:pt>
                <c:pt idx="630">
                  <c:v>449.17599999999999</c:v>
                </c:pt>
                <c:pt idx="631">
                  <c:v>450.17600000000004</c:v>
                </c:pt>
                <c:pt idx="632">
                  <c:v>451.17599999999999</c:v>
                </c:pt>
                <c:pt idx="633">
                  <c:v>452.17599999999999</c:v>
                </c:pt>
                <c:pt idx="634">
                  <c:v>453.17599999999999</c:v>
                </c:pt>
                <c:pt idx="635">
                  <c:v>454.17599999999999</c:v>
                </c:pt>
                <c:pt idx="636">
                  <c:v>455.17600000000004</c:v>
                </c:pt>
                <c:pt idx="637">
                  <c:v>456.17599999999999</c:v>
                </c:pt>
                <c:pt idx="638">
                  <c:v>457.17600000000004</c:v>
                </c:pt>
                <c:pt idx="639">
                  <c:v>458.17599999999999</c:v>
                </c:pt>
                <c:pt idx="640">
                  <c:v>459.17599999999999</c:v>
                </c:pt>
                <c:pt idx="641">
                  <c:v>460.17599999999999</c:v>
                </c:pt>
                <c:pt idx="642">
                  <c:v>461.17599999999999</c:v>
                </c:pt>
                <c:pt idx="643">
                  <c:v>462.17600000000004</c:v>
                </c:pt>
                <c:pt idx="644">
                  <c:v>463.17599999999999</c:v>
                </c:pt>
                <c:pt idx="645">
                  <c:v>464.17599999999999</c:v>
                </c:pt>
                <c:pt idx="646">
                  <c:v>465.17599999999999</c:v>
                </c:pt>
                <c:pt idx="647">
                  <c:v>466.17599999999999</c:v>
                </c:pt>
                <c:pt idx="648">
                  <c:v>467.17599999999999</c:v>
                </c:pt>
                <c:pt idx="649">
                  <c:v>468.17599999999999</c:v>
                </c:pt>
                <c:pt idx="650">
                  <c:v>469.17600000000004</c:v>
                </c:pt>
                <c:pt idx="651">
                  <c:v>470.17599999999999</c:v>
                </c:pt>
                <c:pt idx="652">
                  <c:v>471.17599999999999</c:v>
                </c:pt>
                <c:pt idx="653">
                  <c:v>472.17599999999999</c:v>
                </c:pt>
                <c:pt idx="654">
                  <c:v>473.17599999999999</c:v>
                </c:pt>
                <c:pt idx="655">
                  <c:v>474.17600000000004</c:v>
                </c:pt>
                <c:pt idx="656">
                  <c:v>475.17599999999999</c:v>
                </c:pt>
                <c:pt idx="657">
                  <c:v>476.17599999999999</c:v>
                </c:pt>
                <c:pt idx="658">
                  <c:v>477.17600000000004</c:v>
                </c:pt>
                <c:pt idx="659">
                  <c:v>478.17599999999999</c:v>
                </c:pt>
                <c:pt idx="660">
                  <c:v>479.17599999999999</c:v>
                </c:pt>
                <c:pt idx="661">
                  <c:v>480.17600000000004</c:v>
                </c:pt>
                <c:pt idx="662">
                  <c:v>481.17600000000004</c:v>
                </c:pt>
                <c:pt idx="663">
                  <c:v>482.17599999999999</c:v>
                </c:pt>
                <c:pt idx="664">
                  <c:v>483.17599999999993</c:v>
                </c:pt>
                <c:pt idx="665">
                  <c:v>484.17600000000004</c:v>
                </c:pt>
                <c:pt idx="666">
                  <c:v>485.17599999999999</c:v>
                </c:pt>
                <c:pt idx="667">
                  <c:v>486.17599999999999</c:v>
                </c:pt>
                <c:pt idx="668">
                  <c:v>487.17600000000004</c:v>
                </c:pt>
                <c:pt idx="669">
                  <c:v>488.17600000000004</c:v>
                </c:pt>
                <c:pt idx="670">
                  <c:v>489.17599999999999</c:v>
                </c:pt>
                <c:pt idx="671">
                  <c:v>490.17599999999993</c:v>
                </c:pt>
                <c:pt idx="672">
                  <c:v>491.17600000000004</c:v>
                </c:pt>
                <c:pt idx="673">
                  <c:v>492.17599999999999</c:v>
                </c:pt>
                <c:pt idx="674">
                  <c:v>493.17599999999999</c:v>
                </c:pt>
                <c:pt idx="675">
                  <c:v>494.17600000000004</c:v>
                </c:pt>
                <c:pt idx="676">
                  <c:v>495.17599999999999</c:v>
                </c:pt>
                <c:pt idx="677">
                  <c:v>496.17599999999999</c:v>
                </c:pt>
                <c:pt idx="678">
                  <c:v>497.17599999999993</c:v>
                </c:pt>
                <c:pt idx="679">
                  <c:v>498.17600000000004</c:v>
                </c:pt>
                <c:pt idx="680">
                  <c:v>499.17599999999999</c:v>
                </c:pt>
                <c:pt idx="681">
                  <c:v>500.17599999999999</c:v>
                </c:pt>
                <c:pt idx="682">
                  <c:v>501.17600000000004</c:v>
                </c:pt>
                <c:pt idx="683">
                  <c:v>502.17599999999999</c:v>
                </c:pt>
                <c:pt idx="684">
                  <c:v>503.17599999999999</c:v>
                </c:pt>
                <c:pt idx="685">
                  <c:v>504.17599999999993</c:v>
                </c:pt>
                <c:pt idx="686">
                  <c:v>505.17600000000004</c:v>
                </c:pt>
                <c:pt idx="687">
                  <c:v>506.17599999999999</c:v>
                </c:pt>
                <c:pt idx="688">
                  <c:v>507.17599999999999</c:v>
                </c:pt>
                <c:pt idx="689">
                  <c:v>508.17500000000001</c:v>
                </c:pt>
                <c:pt idx="690">
                  <c:v>509.17499999999995</c:v>
                </c:pt>
                <c:pt idx="691">
                  <c:v>510.17499999999995</c:v>
                </c:pt>
                <c:pt idx="692">
                  <c:v>511.17500000000001</c:v>
                </c:pt>
                <c:pt idx="693">
                  <c:v>512.17499999999995</c:v>
                </c:pt>
                <c:pt idx="694">
                  <c:v>513.17499999999995</c:v>
                </c:pt>
                <c:pt idx="695">
                  <c:v>514.17500000000007</c:v>
                </c:pt>
                <c:pt idx="696">
                  <c:v>515.17499999999995</c:v>
                </c:pt>
                <c:pt idx="697">
                  <c:v>516.17499999999995</c:v>
                </c:pt>
                <c:pt idx="698">
                  <c:v>517.17500000000007</c:v>
                </c:pt>
                <c:pt idx="699">
                  <c:v>518.17500000000007</c:v>
                </c:pt>
                <c:pt idx="700">
                  <c:v>519.17499999999995</c:v>
                </c:pt>
                <c:pt idx="701">
                  <c:v>520.17499999999995</c:v>
                </c:pt>
                <c:pt idx="702">
                  <c:v>521.17500000000007</c:v>
                </c:pt>
                <c:pt idx="703">
                  <c:v>522.17499999999995</c:v>
                </c:pt>
                <c:pt idx="704">
                  <c:v>523.17499999999995</c:v>
                </c:pt>
                <c:pt idx="705">
                  <c:v>524.17500000000007</c:v>
                </c:pt>
                <c:pt idx="706">
                  <c:v>525.17500000000007</c:v>
                </c:pt>
                <c:pt idx="707">
                  <c:v>526.17499999999995</c:v>
                </c:pt>
                <c:pt idx="708">
                  <c:v>527.17499999999995</c:v>
                </c:pt>
                <c:pt idx="709">
                  <c:v>528.17500000000007</c:v>
                </c:pt>
                <c:pt idx="710">
                  <c:v>529.17499999999995</c:v>
                </c:pt>
                <c:pt idx="711">
                  <c:v>530.17499999999995</c:v>
                </c:pt>
                <c:pt idx="712">
                  <c:v>531.17500000000007</c:v>
                </c:pt>
                <c:pt idx="713">
                  <c:v>532.17500000000007</c:v>
                </c:pt>
                <c:pt idx="714">
                  <c:v>533.17499999999995</c:v>
                </c:pt>
                <c:pt idx="715">
                  <c:v>534.17499999999995</c:v>
                </c:pt>
                <c:pt idx="716">
                  <c:v>535.17500000000007</c:v>
                </c:pt>
                <c:pt idx="717">
                  <c:v>536.17499999999995</c:v>
                </c:pt>
                <c:pt idx="718">
                  <c:v>537.17499999999995</c:v>
                </c:pt>
                <c:pt idx="719">
                  <c:v>538.17500000000007</c:v>
                </c:pt>
                <c:pt idx="720">
                  <c:v>539.17499999999995</c:v>
                </c:pt>
                <c:pt idx="721">
                  <c:v>540.17499999999995</c:v>
                </c:pt>
                <c:pt idx="722">
                  <c:v>541.17499999999995</c:v>
                </c:pt>
                <c:pt idx="723">
                  <c:v>542.17500000000007</c:v>
                </c:pt>
                <c:pt idx="724">
                  <c:v>543.17499999999995</c:v>
                </c:pt>
                <c:pt idx="725">
                  <c:v>544.17499999999995</c:v>
                </c:pt>
                <c:pt idx="726">
                  <c:v>545.17500000000007</c:v>
                </c:pt>
                <c:pt idx="727">
                  <c:v>546.17499999999995</c:v>
                </c:pt>
                <c:pt idx="728">
                  <c:v>547.17499999999995</c:v>
                </c:pt>
                <c:pt idx="729">
                  <c:v>548.17500000000007</c:v>
                </c:pt>
                <c:pt idx="730">
                  <c:v>549.17500000000007</c:v>
                </c:pt>
                <c:pt idx="731">
                  <c:v>550.17499999999995</c:v>
                </c:pt>
                <c:pt idx="732">
                  <c:v>551.17499999999995</c:v>
                </c:pt>
                <c:pt idx="733">
                  <c:v>552.17500000000007</c:v>
                </c:pt>
                <c:pt idx="734">
                  <c:v>553.17499999999995</c:v>
                </c:pt>
                <c:pt idx="735">
                  <c:v>554.17499999999995</c:v>
                </c:pt>
                <c:pt idx="736">
                  <c:v>555.17500000000007</c:v>
                </c:pt>
                <c:pt idx="737">
                  <c:v>556.17500000000007</c:v>
                </c:pt>
                <c:pt idx="738">
                  <c:v>557.17499999999995</c:v>
                </c:pt>
                <c:pt idx="739">
                  <c:v>558.17499999999995</c:v>
                </c:pt>
                <c:pt idx="740">
                  <c:v>559.17500000000007</c:v>
                </c:pt>
                <c:pt idx="741">
                  <c:v>560.17499999999995</c:v>
                </c:pt>
                <c:pt idx="742">
                  <c:v>561.17499999999995</c:v>
                </c:pt>
                <c:pt idx="743">
                  <c:v>562.17500000000007</c:v>
                </c:pt>
                <c:pt idx="744">
                  <c:v>563.17500000000007</c:v>
                </c:pt>
                <c:pt idx="745">
                  <c:v>564.17499999999995</c:v>
                </c:pt>
                <c:pt idx="746">
                  <c:v>565.17499999999995</c:v>
                </c:pt>
                <c:pt idx="747">
                  <c:v>566.17500000000007</c:v>
                </c:pt>
                <c:pt idx="748">
                  <c:v>567.17499999999995</c:v>
                </c:pt>
                <c:pt idx="749">
                  <c:v>568.17499999999995</c:v>
                </c:pt>
                <c:pt idx="750">
                  <c:v>569.17500000000007</c:v>
                </c:pt>
                <c:pt idx="751">
                  <c:v>570.17499999999995</c:v>
                </c:pt>
                <c:pt idx="752">
                  <c:v>571.17499999999995</c:v>
                </c:pt>
                <c:pt idx="753">
                  <c:v>572.17500000000007</c:v>
                </c:pt>
                <c:pt idx="754">
                  <c:v>573.17500000000007</c:v>
                </c:pt>
                <c:pt idx="755">
                  <c:v>574.17499999999995</c:v>
                </c:pt>
                <c:pt idx="756">
                  <c:v>575.17499999999995</c:v>
                </c:pt>
                <c:pt idx="757">
                  <c:v>576.17500000000007</c:v>
                </c:pt>
                <c:pt idx="758">
                  <c:v>577.17499999999995</c:v>
                </c:pt>
                <c:pt idx="759">
                  <c:v>578.17499999999995</c:v>
                </c:pt>
                <c:pt idx="760">
                  <c:v>579.17500000000007</c:v>
                </c:pt>
                <c:pt idx="761">
                  <c:v>580.17500000000007</c:v>
                </c:pt>
                <c:pt idx="762">
                  <c:v>581.17499999999995</c:v>
                </c:pt>
                <c:pt idx="763">
                  <c:v>582.17499999999995</c:v>
                </c:pt>
                <c:pt idx="764">
                  <c:v>583.17500000000007</c:v>
                </c:pt>
                <c:pt idx="765">
                  <c:v>584.17499999999995</c:v>
                </c:pt>
                <c:pt idx="766">
                  <c:v>585.17499999999995</c:v>
                </c:pt>
                <c:pt idx="767">
                  <c:v>586.17500000000007</c:v>
                </c:pt>
                <c:pt idx="768">
                  <c:v>587.17500000000007</c:v>
                </c:pt>
                <c:pt idx="769">
                  <c:v>588.17499999999995</c:v>
                </c:pt>
                <c:pt idx="770">
                  <c:v>589.17499999999995</c:v>
                </c:pt>
                <c:pt idx="771">
                  <c:v>590.17500000000007</c:v>
                </c:pt>
                <c:pt idx="772">
                  <c:v>591.17499999999995</c:v>
                </c:pt>
                <c:pt idx="773">
                  <c:v>592.17499999999995</c:v>
                </c:pt>
                <c:pt idx="774">
                  <c:v>593.17500000000007</c:v>
                </c:pt>
                <c:pt idx="775">
                  <c:v>594.17500000000007</c:v>
                </c:pt>
                <c:pt idx="776">
                  <c:v>595.17499999999995</c:v>
                </c:pt>
                <c:pt idx="777">
                  <c:v>596.17499999999995</c:v>
                </c:pt>
                <c:pt idx="778">
                  <c:v>597.17500000000007</c:v>
                </c:pt>
                <c:pt idx="779">
                  <c:v>598.17499999999995</c:v>
                </c:pt>
                <c:pt idx="780">
                  <c:v>599.17499999999995</c:v>
                </c:pt>
                <c:pt idx="781">
                  <c:v>600.17500000000007</c:v>
                </c:pt>
                <c:pt idx="782">
                  <c:v>601.17499999999995</c:v>
                </c:pt>
                <c:pt idx="783">
                  <c:v>602.17399999999998</c:v>
                </c:pt>
                <c:pt idx="784">
                  <c:v>603.17399999999998</c:v>
                </c:pt>
                <c:pt idx="785">
                  <c:v>604.17399999999998</c:v>
                </c:pt>
                <c:pt idx="786">
                  <c:v>605.17399999999998</c:v>
                </c:pt>
                <c:pt idx="787">
                  <c:v>606.17400000000009</c:v>
                </c:pt>
                <c:pt idx="788">
                  <c:v>607.17399999999998</c:v>
                </c:pt>
                <c:pt idx="789">
                  <c:v>608.17399999999998</c:v>
                </c:pt>
                <c:pt idx="790">
                  <c:v>609.17400000000009</c:v>
                </c:pt>
                <c:pt idx="791">
                  <c:v>610.17399999999998</c:v>
                </c:pt>
                <c:pt idx="792">
                  <c:v>611.17399999999998</c:v>
                </c:pt>
                <c:pt idx="793">
                  <c:v>612.17399999999998</c:v>
                </c:pt>
                <c:pt idx="794">
                  <c:v>613.17400000000009</c:v>
                </c:pt>
                <c:pt idx="795">
                  <c:v>614.17399999999998</c:v>
                </c:pt>
                <c:pt idx="796">
                  <c:v>615.17399999999998</c:v>
                </c:pt>
                <c:pt idx="797">
                  <c:v>616.17400000000009</c:v>
                </c:pt>
                <c:pt idx="798">
                  <c:v>617.17399999999998</c:v>
                </c:pt>
                <c:pt idx="799">
                  <c:v>618.17399999999998</c:v>
                </c:pt>
                <c:pt idx="800">
                  <c:v>619.17399999999998</c:v>
                </c:pt>
                <c:pt idx="801">
                  <c:v>620.17399999999998</c:v>
                </c:pt>
                <c:pt idx="802">
                  <c:v>621.17399999999998</c:v>
                </c:pt>
                <c:pt idx="803">
                  <c:v>622.17399999999998</c:v>
                </c:pt>
                <c:pt idx="804">
                  <c:v>623.17400000000009</c:v>
                </c:pt>
                <c:pt idx="805">
                  <c:v>624.17399999999998</c:v>
                </c:pt>
                <c:pt idx="806">
                  <c:v>625.17399999999998</c:v>
                </c:pt>
                <c:pt idx="807">
                  <c:v>626.17399999999998</c:v>
                </c:pt>
                <c:pt idx="808">
                  <c:v>627.17399999999998</c:v>
                </c:pt>
                <c:pt idx="809">
                  <c:v>628.17399999999998</c:v>
                </c:pt>
                <c:pt idx="810">
                  <c:v>629.17399999999998</c:v>
                </c:pt>
                <c:pt idx="811">
                  <c:v>630.17400000000009</c:v>
                </c:pt>
                <c:pt idx="812">
                  <c:v>631.17399999999998</c:v>
                </c:pt>
                <c:pt idx="813">
                  <c:v>632.17399999999998</c:v>
                </c:pt>
                <c:pt idx="814">
                  <c:v>633.17399999999998</c:v>
                </c:pt>
                <c:pt idx="815">
                  <c:v>634.17399999999998</c:v>
                </c:pt>
                <c:pt idx="816">
                  <c:v>635.17399999999998</c:v>
                </c:pt>
                <c:pt idx="817">
                  <c:v>636.17399999999998</c:v>
                </c:pt>
                <c:pt idx="818">
                  <c:v>637.17400000000009</c:v>
                </c:pt>
                <c:pt idx="819">
                  <c:v>638.17399999999998</c:v>
                </c:pt>
                <c:pt idx="820">
                  <c:v>639.17399999999998</c:v>
                </c:pt>
                <c:pt idx="821">
                  <c:v>640.17400000000009</c:v>
                </c:pt>
                <c:pt idx="822">
                  <c:v>641.17399999999998</c:v>
                </c:pt>
                <c:pt idx="823">
                  <c:v>642.17399999999998</c:v>
                </c:pt>
                <c:pt idx="824">
                  <c:v>643.17399999999998</c:v>
                </c:pt>
                <c:pt idx="825">
                  <c:v>644.17399999999998</c:v>
                </c:pt>
                <c:pt idx="826">
                  <c:v>645.17399999999998</c:v>
                </c:pt>
                <c:pt idx="827">
                  <c:v>646.17399999999998</c:v>
                </c:pt>
                <c:pt idx="828">
                  <c:v>647.17400000000009</c:v>
                </c:pt>
                <c:pt idx="829">
                  <c:v>648.17399999999998</c:v>
                </c:pt>
                <c:pt idx="830">
                  <c:v>649.17399999999998</c:v>
                </c:pt>
                <c:pt idx="831">
                  <c:v>650.17399999999998</c:v>
                </c:pt>
                <c:pt idx="832">
                  <c:v>651.17399999999998</c:v>
                </c:pt>
                <c:pt idx="833">
                  <c:v>652.17399999999998</c:v>
                </c:pt>
                <c:pt idx="834">
                  <c:v>653.17399999999998</c:v>
                </c:pt>
                <c:pt idx="835">
                  <c:v>654.17400000000009</c:v>
                </c:pt>
                <c:pt idx="836">
                  <c:v>655.17399999999998</c:v>
                </c:pt>
                <c:pt idx="837">
                  <c:v>656.17399999999998</c:v>
                </c:pt>
                <c:pt idx="838">
                  <c:v>657.17399999999998</c:v>
                </c:pt>
                <c:pt idx="839">
                  <c:v>658.17399999999998</c:v>
                </c:pt>
                <c:pt idx="840">
                  <c:v>659.17399999999998</c:v>
                </c:pt>
                <c:pt idx="841">
                  <c:v>660.17399999999998</c:v>
                </c:pt>
                <c:pt idx="842">
                  <c:v>661.17400000000009</c:v>
                </c:pt>
                <c:pt idx="843">
                  <c:v>662.17399999999998</c:v>
                </c:pt>
                <c:pt idx="844">
                  <c:v>663.17399999999998</c:v>
                </c:pt>
                <c:pt idx="845">
                  <c:v>664.17399999999998</c:v>
                </c:pt>
                <c:pt idx="846">
                  <c:v>665.17399999999998</c:v>
                </c:pt>
                <c:pt idx="847">
                  <c:v>666.17399999999998</c:v>
                </c:pt>
                <c:pt idx="848">
                  <c:v>667.17399999999998</c:v>
                </c:pt>
                <c:pt idx="849">
                  <c:v>668.17400000000009</c:v>
                </c:pt>
                <c:pt idx="850">
                  <c:v>669.17399999999998</c:v>
                </c:pt>
                <c:pt idx="851">
                  <c:v>670.17399999999998</c:v>
                </c:pt>
                <c:pt idx="852">
                  <c:v>671.17400000000009</c:v>
                </c:pt>
                <c:pt idx="853">
                  <c:v>672.17399999999998</c:v>
                </c:pt>
                <c:pt idx="854">
                  <c:v>673.17399999999998</c:v>
                </c:pt>
                <c:pt idx="855">
                  <c:v>674.17399999999998</c:v>
                </c:pt>
                <c:pt idx="856">
                  <c:v>675.17399999999998</c:v>
                </c:pt>
                <c:pt idx="857">
                  <c:v>676.17399999999998</c:v>
                </c:pt>
                <c:pt idx="858">
                  <c:v>677.17399999999998</c:v>
                </c:pt>
                <c:pt idx="859">
                  <c:v>678.17400000000009</c:v>
                </c:pt>
                <c:pt idx="860">
                  <c:v>679.17399999999998</c:v>
                </c:pt>
                <c:pt idx="861">
                  <c:v>680.17399999999998</c:v>
                </c:pt>
                <c:pt idx="862">
                  <c:v>681.17399999999998</c:v>
                </c:pt>
                <c:pt idx="863">
                  <c:v>682.17399999999998</c:v>
                </c:pt>
                <c:pt idx="864">
                  <c:v>683.17399999999998</c:v>
                </c:pt>
                <c:pt idx="865">
                  <c:v>684.17399999999998</c:v>
                </c:pt>
                <c:pt idx="866">
                  <c:v>685.17400000000009</c:v>
                </c:pt>
                <c:pt idx="867">
                  <c:v>686.17399999999998</c:v>
                </c:pt>
                <c:pt idx="868">
                  <c:v>687.17399999999998</c:v>
                </c:pt>
                <c:pt idx="869">
                  <c:v>688.17399999999998</c:v>
                </c:pt>
                <c:pt idx="870">
                  <c:v>689.17399999999998</c:v>
                </c:pt>
                <c:pt idx="871">
                  <c:v>690.17399999999998</c:v>
                </c:pt>
                <c:pt idx="872">
                  <c:v>691.17399999999998</c:v>
                </c:pt>
                <c:pt idx="873">
                  <c:v>692.17400000000009</c:v>
                </c:pt>
                <c:pt idx="874">
                  <c:v>693.17399999999998</c:v>
                </c:pt>
                <c:pt idx="875">
                  <c:v>694.17399999999998</c:v>
                </c:pt>
                <c:pt idx="876">
                  <c:v>695.17399999999998</c:v>
                </c:pt>
                <c:pt idx="877">
                  <c:v>696.17399999999998</c:v>
                </c:pt>
                <c:pt idx="878">
                  <c:v>697.173</c:v>
                </c:pt>
                <c:pt idx="879">
                  <c:v>698.173</c:v>
                </c:pt>
                <c:pt idx="880">
                  <c:v>699.173</c:v>
                </c:pt>
                <c:pt idx="881">
                  <c:v>700.173</c:v>
                </c:pt>
                <c:pt idx="882">
                  <c:v>701.173</c:v>
                </c:pt>
                <c:pt idx="883">
                  <c:v>702.173</c:v>
                </c:pt>
                <c:pt idx="884">
                  <c:v>703.173</c:v>
                </c:pt>
                <c:pt idx="885">
                  <c:v>704.173</c:v>
                </c:pt>
                <c:pt idx="886">
                  <c:v>705.173</c:v>
                </c:pt>
                <c:pt idx="887">
                  <c:v>706.173</c:v>
                </c:pt>
                <c:pt idx="888">
                  <c:v>707.173</c:v>
                </c:pt>
                <c:pt idx="889">
                  <c:v>708.173</c:v>
                </c:pt>
                <c:pt idx="890">
                  <c:v>709.173</c:v>
                </c:pt>
                <c:pt idx="891">
                  <c:v>710.173</c:v>
                </c:pt>
                <c:pt idx="892">
                  <c:v>711.173</c:v>
                </c:pt>
                <c:pt idx="893">
                  <c:v>712.173</c:v>
                </c:pt>
                <c:pt idx="894">
                  <c:v>713.173</c:v>
                </c:pt>
                <c:pt idx="895">
                  <c:v>714.173</c:v>
                </c:pt>
                <c:pt idx="896">
                  <c:v>715.173</c:v>
                </c:pt>
                <c:pt idx="897">
                  <c:v>716.173</c:v>
                </c:pt>
                <c:pt idx="898">
                  <c:v>717.173</c:v>
                </c:pt>
                <c:pt idx="899">
                  <c:v>718.173</c:v>
                </c:pt>
                <c:pt idx="900">
                  <c:v>719.173</c:v>
                </c:pt>
                <c:pt idx="901">
                  <c:v>720.173</c:v>
                </c:pt>
                <c:pt idx="902">
                  <c:v>721.173</c:v>
                </c:pt>
                <c:pt idx="903">
                  <c:v>722.173</c:v>
                </c:pt>
                <c:pt idx="904">
                  <c:v>723.173</c:v>
                </c:pt>
                <c:pt idx="905">
                  <c:v>724.173</c:v>
                </c:pt>
                <c:pt idx="906">
                  <c:v>725.173</c:v>
                </c:pt>
                <c:pt idx="907">
                  <c:v>726.173</c:v>
                </c:pt>
                <c:pt idx="908">
                  <c:v>727.173</c:v>
                </c:pt>
                <c:pt idx="909">
                  <c:v>728.173</c:v>
                </c:pt>
                <c:pt idx="910">
                  <c:v>729.173</c:v>
                </c:pt>
                <c:pt idx="911">
                  <c:v>730.173</c:v>
                </c:pt>
                <c:pt idx="912">
                  <c:v>731.173</c:v>
                </c:pt>
                <c:pt idx="913">
                  <c:v>732.173</c:v>
                </c:pt>
                <c:pt idx="914">
                  <c:v>733.173</c:v>
                </c:pt>
                <c:pt idx="915">
                  <c:v>734.173</c:v>
                </c:pt>
                <c:pt idx="916">
                  <c:v>735.173</c:v>
                </c:pt>
                <c:pt idx="917">
                  <c:v>736.173</c:v>
                </c:pt>
                <c:pt idx="918">
                  <c:v>737.173</c:v>
                </c:pt>
                <c:pt idx="919">
                  <c:v>738.173</c:v>
                </c:pt>
                <c:pt idx="920">
                  <c:v>739.173</c:v>
                </c:pt>
                <c:pt idx="921">
                  <c:v>740.173</c:v>
                </c:pt>
                <c:pt idx="922">
                  <c:v>741.173</c:v>
                </c:pt>
                <c:pt idx="923">
                  <c:v>742.173</c:v>
                </c:pt>
                <c:pt idx="924">
                  <c:v>743.173</c:v>
                </c:pt>
                <c:pt idx="925">
                  <c:v>744.173</c:v>
                </c:pt>
                <c:pt idx="926">
                  <c:v>745.173</c:v>
                </c:pt>
                <c:pt idx="927">
                  <c:v>746.173</c:v>
                </c:pt>
                <c:pt idx="928">
                  <c:v>747.173</c:v>
                </c:pt>
                <c:pt idx="929">
                  <c:v>748.173</c:v>
                </c:pt>
                <c:pt idx="930">
                  <c:v>749.173</c:v>
                </c:pt>
                <c:pt idx="931">
                  <c:v>750.173</c:v>
                </c:pt>
                <c:pt idx="932">
                  <c:v>751.173</c:v>
                </c:pt>
                <c:pt idx="933">
                  <c:v>752.173</c:v>
                </c:pt>
                <c:pt idx="934">
                  <c:v>753.173</c:v>
                </c:pt>
                <c:pt idx="935">
                  <c:v>754.173</c:v>
                </c:pt>
                <c:pt idx="936">
                  <c:v>755.173</c:v>
                </c:pt>
                <c:pt idx="937">
                  <c:v>756.173</c:v>
                </c:pt>
                <c:pt idx="938">
                  <c:v>757.173</c:v>
                </c:pt>
                <c:pt idx="939">
                  <c:v>758.173</c:v>
                </c:pt>
                <c:pt idx="940">
                  <c:v>759.173</c:v>
                </c:pt>
                <c:pt idx="941">
                  <c:v>760.173</c:v>
                </c:pt>
                <c:pt idx="942">
                  <c:v>761.173</c:v>
                </c:pt>
                <c:pt idx="943">
                  <c:v>762.173</c:v>
                </c:pt>
                <c:pt idx="944">
                  <c:v>763.173</c:v>
                </c:pt>
                <c:pt idx="945">
                  <c:v>764.173</c:v>
                </c:pt>
                <c:pt idx="946">
                  <c:v>765.173</c:v>
                </c:pt>
                <c:pt idx="947">
                  <c:v>766.173</c:v>
                </c:pt>
                <c:pt idx="948">
                  <c:v>767.173</c:v>
                </c:pt>
                <c:pt idx="949">
                  <c:v>768.173</c:v>
                </c:pt>
                <c:pt idx="950">
                  <c:v>769.173</c:v>
                </c:pt>
                <c:pt idx="951">
                  <c:v>770.173</c:v>
                </c:pt>
                <c:pt idx="952">
                  <c:v>771.173</c:v>
                </c:pt>
                <c:pt idx="953">
                  <c:v>772.173</c:v>
                </c:pt>
                <c:pt idx="954">
                  <c:v>773.173</c:v>
                </c:pt>
                <c:pt idx="955">
                  <c:v>774.173</c:v>
                </c:pt>
                <c:pt idx="956">
                  <c:v>775.173</c:v>
                </c:pt>
                <c:pt idx="957">
                  <c:v>776.173</c:v>
                </c:pt>
                <c:pt idx="958">
                  <c:v>777.173</c:v>
                </c:pt>
                <c:pt idx="959">
                  <c:v>778.173</c:v>
                </c:pt>
                <c:pt idx="960">
                  <c:v>779.173</c:v>
                </c:pt>
                <c:pt idx="961">
                  <c:v>780.173</c:v>
                </c:pt>
                <c:pt idx="962">
                  <c:v>781.173</c:v>
                </c:pt>
                <c:pt idx="963">
                  <c:v>782.173</c:v>
                </c:pt>
                <c:pt idx="964">
                  <c:v>783.173</c:v>
                </c:pt>
                <c:pt idx="965">
                  <c:v>784.173</c:v>
                </c:pt>
                <c:pt idx="966">
                  <c:v>785.173</c:v>
                </c:pt>
                <c:pt idx="967">
                  <c:v>786.173</c:v>
                </c:pt>
                <c:pt idx="968">
                  <c:v>787.173</c:v>
                </c:pt>
                <c:pt idx="969">
                  <c:v>788.173</c:v>
                </c:pt>
                <c:pt idx="970">
                  <c:v>789.173</c:v>
                </c:pt>
                <c:pt idx="971">
                  <c:v>790.173</c:v>
                </c:pt>
                <c:pt idx="972">
                  <c:v>791.173</c:v>
                </c:pt>
                <c:pt idx="973">
                  <c:v>792.17200000000003</c:v>
                </c:pt>
                <c:pt idx="974">
                  <c:v>793.17199999999991</c:v>
                </c:pt>
                <c:pt idx="975">
                  <c:v>794.17200000000003</c:v>
                </c:pt>
                <c:pt idx="976">
                  <c:v>795.17200000000003</c:v>
                </c:pt>
                <c:pt idx="977">
                  <c:v>796.17199999999991</c:v>
                </c:pt>
                <c:pt idx="978">
                  <c:v>797.17200000000003</c:v>
                </c:pt>
                <c:pt idx="979">
                  <c:v>798.17200000000003</c:v>
                </c:pt>
                <c:pt idx="980">
                  <c:v>799.17200000000003</c:v>
                </c:pt>
                <c:pt idx="981">
                  <c:v>800.17200000000003</c:v>
                </c:pt>
                <c:pt idx="982">
                  <c:v>801.17200000000003</c:v>
                </c:pt>
                <c:pt idx="983">
                  <c:v>802.17200000000003</c:v>
                </c:pt>
                <c:pt idx="984">
                  <c:v>803.17199999999991</c:v>
                </c:pt>
                <c:pt idx="985">
                  <c:v>804.17200000000003</c:v>
                </c:pt>
                <c:pt idx="986">
                  <c:v>805.17200000000003</c:v>
                </c:pt>
                <c:pt idx="987">
                  <c:v>806.17200000000003</c:v>
                </c:pt>
                <c:pt idx="988">
                  <c:v>807.17200000000003</c:v>
                </c:pt>
                <c:pt idx="989">
                  <c:v>808.17200000000003</c:v>
                </c:pt>
                <c:pt idx="990">
                  <c:v>809.17200000000003</c:v>
                </c:pt>
                <c:pt idx="991">
                  <c:v>810.17199999999991</c:v>
                </c:pt>
                <c:pt idx="992">
                  <c:v>811.17200000000003</c:v>
                </c:pt>
                <c:pt idx="993">
                  <c:v>812.17200000000003</c:v>
                </c:pt>
                <c:pt idx="994">
                  <c:v>813.17200000000003</c:v>
                </c:pt>
                <c:pt idx="995">
                  <c:v>814.17200000000003</c:v>
                </c:pt>
                <c:pt idx="996">
                  <c:v>815.17200000000003</c:v>
                </c:pt>
                <c:pt idx="997">
                  <c:v>816.17200000000003</c:v>
                </c:pt>
                <c:pt idx="998">
                  <c:v>817.17199999999991</c:v>
                </c:pt>
              </c:numCache>
            </c:numRef>
          </c:xVal>
          <c:yVal>
            <c:numRef>
              <c:f>'Voltage Wfms Data'!$O$5:$O$1003</c:f>
              <c:numCache>
                <c:formatCode>General</c:formatCode>
                <c:ptCount val="999"/>
                <c:pt idx="0">
                  <c:v>-0.61338440000000005</c:v>
                </c:pt>
                <c:pt idx="1">
                  <c:v>2.2329760000000001E-2</c:v>
                </c:pt>
                <c:pt idx="2">
                  <c:v>0.1034978</c:v>
                </c:pt>
                <c:pt idx="3">
                  <c:v>-1.3101119999999999</c:v>
                </c:pt>
                <c:pt idx="4">
                  <c:v>-2.0628289999999998</c:v>
                </c:pt>
                <c:pt idx="5">
                  <c:v>-1.1019300000000001</c:v>
                </c:pt>
                <c:pt idx="6">
                  <c:v>-0.13535630000000001</c:v>
                </c:pt>
                <c:pt idx="7">
                  <c:v>0.35633310000000001</c:v>
                </c:pt>
                <c:pt idx="8">
                  <c:v>0.28436650000000002</c:v>
                </c:pt>
                <c:pt idx="9">
                  <c:v>-0.17964369999999999</c:v>
                </c:pt>
                <c:pt idx="10">
                  <c:v>-0.45027319999999998</c:v>
                </c:pt>
                <c:pt idx="11">
                  <c:v>-0.85374340000000004</c:v>
                </c:pt>
                <c:pt idx="12">
                  <c:v>-1.2221029999999999</c:v>
                </c:pt>
                <c:pt idx="13">
                  <c:v>-1.537614</c:v>
                </c:pt>
                <c:pt idx="14">
                  <c:v>-1.7431220000000001</c:v>
                </c:pt>
                <c:pt idx="15">
                  <c:v>-0.53570329999999999</c:v>
                </c:pt>
                <c:pt idx="16">
                  <c:v>1.0529329999999999</c:v>
                </c:pt>
                <c:pt idx="17">
                  <c:v>1.0556779999999999</c:v>
                </c:pt>
                <c:pt idx="18">
                  <c:v>0.59144629999999998</c:v>
                </c:pt>
                <c:pt idx="19">
                  <c:v>0.89192629999999995</c:v>
                </c:pt>
                <c:pt idx="20">
                  <c:v>1.5108820000000001</c:v>
                </c:pt>
                <c:pt idx="21">
                  <c:v>1.271547</c:v>
                </c:pt>
                <c:pt idx="22">
                  <c:v>-1.545028E-2</c:v>
                </c:pt>
                <c:pt idx="23">
                  <c:v>-0.65057880000000001</c:v>
                </c:pt>
                <c:pt idx="24">
                  <c:v>-0.45178689999999999</c:v>
                </c:pt>
                <c:pt idx="25">
                  <c:v>-0.91203149999999999</c:v>
                </c:pt>
                <c:pt idx="26">
                  <c:v>-1.3680159999999999</c:v>
                </c:pt>
                <c:pt idx="27">
                  <c:v>-0.64810610000000002</c:v>
                </c:pt>
                <c:pt idx="28">
                  <c:v>6.946687E-2</c:v>
                </c:pt>
                <c:pt idx="29">
                  <c:v>-0.40541129999999997</c:v>
                </c:pt>
                <c:pt idx="30">
                  <c:v>-1.362889</c:v>
                </c:pt>
                <c:pt idx="31">
                  <c:v>-0.86239319999999997</c:v>
                </c:pt>
                <c:pt idx="32">
                  <c:v>1.567653</c:v>
                </c:pt>
                <c:pt idx="33">
                  <c:v>3.291315</c:v>
                </c:pt>
                <c:pt idx="34">
                  <c:v>2.2803140000000002</c:v>
                </c:pt>
                <c:pt idx="35">
                  <c:v>0.34465820000000003</c:v>
                </c:pt>
                <c:pt idx="36">
                  <c:v>9.4407829999999998E-2</c:v>
                </c:pt>
                <c:pt idx="37">
                  <c:v>0.8538422</c:v>
                </c:pt>
                <c:pt idx="38">
                  <c:v>0.78768680000000002</c:v>
                </c:pt>
                <c:pt idx="39">
                  <c:v>-0.31866430000000001</c:v>
                </c:pt>
                <c:pt idx="40">
                  <c:v>-1.224008</c:v>
                </c:pt>
                <c:pt idx="41">
                  <c:v>-0.81851180000000001</c:v>
                </c:pt>
                <c:pt idx="42">
                  <c:v>-0.62331429999999999</c:v>
                </c:pt>
                <c:pt idx="43">
                  <c:v>-1.041048</c:v>
                </c:pt>
                <c:pt idx="44">
                  <c:v>-0.1249048</c:v>
                </c:pt>
                <c:pt idx="45">
                  <c:v>1.1892210000000001</c:v>
                </c:pt>
                <c:pt idx="46">
                  <c:v>1.0601579999999999</c:v>
                </c:pt>
                <c:pt idx="47">
                  <c:v>0.1035798</c:v>
                </c:pt>
                <c:pt idx="48">
                  <c:v>-0.58272670000000004</c:v>
                </c:pt>
                <c:pt idx="49">
                  <c:v>-0.93805859999999996</c:v>
                </c:pt>
                <c:pt idx="50">
                  <c:v>-0.84143489999999999</c:v>
                </c:pt>
                <c:pt idx="51">
                  <c:v>-0.15780440000000001</c:v>
                </c:pt>
                <c:pt idx="52">
                  <c:v>1.8435779999999999E-2</c:v>
                </c:pt>
                <c:pt idx="53">
                  <c:v>-0.1957709</c:v>
                </c:pt>
                <c:pt idx="54">
                  <c:v>-4.1721380000000002E-2</c:v>
                </c:pt>
                <c:pt idx="55">
                  <c:v>-0.42360880000000001</c:v>
                </c:pt>
                <c:pt idx="56">
                  <c:v>-0.89430209999999999</c:v>
                </c:pt>
                <c:pt idx="57">
                  <c:v>-0.68549780000000005</c:v>
                </c:pt>
                <c:pt idx="58">
                  <c:v>-0.60636730000000005</c:v>
                </c:pt>
                <c:pt idx="59">
                  <c:v>-1.0916710000000001</c:v>
                </c:pt>
                <c:pt idx="60">
                  <c:v>-1.3114319999999999</c:v>
                </c:pt>
                <c:pt idx="61">
                  <c:v>8.1685190000000005E-2</c:v>
                </c:pt>
                <c:pt idx="62">
                  <c:v>1.762357</c:v>
                </c:pt>
                <c:pt idx="63">
                  <c:v>1.8243830000000001</c:v>
                </c:pt>
                <c:pt idx="64">
                  <c:v>1.1933320000000001</c:v>
                </c:pt>
                <c:pt idx="65">
                  <c:v>1.0741050000000001</c:v>
                </c:pt>
                <c:pt idx="66">
                  <c:v>1.3386370000000001</c:v>
                </c:pt>
                <c:pt idx="67">
                  <c:v>0.97656359999999998</c:v>
                </c:pt>
                <c:pt idx="68">
                  <c:v>0.4565341</c:v>
                </c:pt>
                <c:pt idx="69">
                  <c:v>0.9782071</c:v>
                </c:pt>
                <c:pt idx="70">
                  <c:v>0.87330039999999998</c:v>
                </c:pt>
                <c:pt idx="71">
                  <c:v>-0.69391910000000001</c:v>
                </c:pt>
                <c:pt idx="72">
                  <c:v>-0.95598620000000001</c:v>
                </c:pt>
                <c:pt idx="73">
                  <c:v>0.29850690000000002</c:v>
                </c:pt>
                <c:pt idx="74">
                  <c:v>-4.3899800000000003E-2</c:v>
                </c:pt>
                <c:pt idx="75">
                  <c:v>-1.322287</c:v>
                </c:pt>
                <c:pt idx="76">
                  <c:v>-0.3275711</c:v>
                </c:pt>
                <c:pt idx="77">
                  <c:v>1.696577</c:v>
                </c:pt>
                <c:pt idx="78">
                  <c:v>1.396306</c:v>
                </c:pt>
                <c:pt idx="79">
                  <c:v>-0.1917576</c:v>
                </c:pt>
                <c:pt idx="80">
                  <c:v>-0.40215319999999999</c:v>
                </c:pt>
                <c:pt idx="81">
                  <c:v>8.6730109999999999E-2</c:v>
                </c:pt>
                <c:pt idx="82">
                  <c:v>-0.45987309999999998</c:v>
                </c:pt>
                <c:pt idx="83">
                  <c:v>-1.0840380000000001</c:v>
                </c:pt>
                <c:pt idx="84">
                  <c:v>0.19264400000000001</c:v>
                </c:pt>
                <c:pt idx="85">
                  <c:v>1.4621500000000001</c:v>
                </c:pt>
                <c:pt idx="86">
                  <c:v>7.65599E-2</c:v>
                </c:pt>
                <c:pt idx="87">
                  <c:v>-1.565761</c:v>
                </c:pt>
                <c:pt idx="88">
                  <c:v>-0.77594960000000002</c:v>
                </c:pt>
                <c:pt idx="89">
                  <c:v>0.68712189999999995</c:v>
                </c:pt>
                <c:pt idx="90">
                  <c:v>0.23127030000000001</c:v>
                </c:pt>
                <c:pt idx="91">
                  <c:v>-1.6017030000000001</c:v>
                </c:pt>
                <c:pt idx="92">
                  <c:v>-1.8505450000000001</c:v>
                </c:pt>
                <c:pt idx="93">
                  <c:v>-6.9976430000000006E-2</c:v>
                </c:pt>
                <c:pt idx="94">
                  <c:v>0.106125</c:v>
                </c:pt>
                <c:pt idx="95">
                  <c:v>-1.9659439999999999</c:v>
                </c:pt>
                <c:pt idx="96">
                  <c:v>-2.8095059999999998</c:v>
                </c:pt>
                <c:pt idx="97">
                  <c:v>-1.66353</c:v>
                </c:pt>
                <c:pt idx="98">
                  <c:v>-3.58949E-2</c:v>
                </c:pt>
                <c:pt idx="99">
                  <c:v>0.91304759999999996</c:v>
                </c:pt>
                <c:pt idx="100">
                  <c:v>0.81650789999999995</c:v>
                </c:pt>
                <c:pt idx="101">
                  <c:v>0.39350950000000001</c:v>
                </c:pt>
                <c:pt idx="102">
                  <c:v>-0.21164160000000001</c:v>
                </c:pt>
                <c:pt idx="103">
                  <c:v>-0.49303039999999998</c:v>
                </c:pt>
                <c:pt idx="104">
                  <c:v>-5.430368E-2</c:v>
                </c:pt>
                <c:pt idx="105">
                  <c:v>0.17661460000000001</c:v>
                </c:pt>
                <c:pt idx="106">
                  <c:v>0.43632599999999999</c:v>
                </c:pt>
                <c:pt idx="107">
                  <c:v>1.0313110000000001</c:v>
                </c:pt>
                <c:pt idx="108">
                  <c:v>1.247188</c:v>
                </c:pt>
                <c:pt idx="109">
                  <c:v>0.90826030000000002</c:v>
                </c:pt>
                <c:pt idx="110">
                  <c:v>0.1409783</c:v>
                </c:pt>
                <c:pt idx="111">
                  <c:v>-0.45081890000000002</c:v>
                </c:pt>
                <c:pt idx="112">
                  <c:v>-0.69600200000000001</c:v>
                </c:pt>
                <c:pt idx="113">
                  <c:v>-1.395519</c:v>
                </c:pt>
                <c:pt idx="114">
                  <c:v>-1.720178</c:v>
                </c:pt>
                <c:pt idx="115">
                  <c:v>-0.2057119</c:v>
                </c:pt>
                <c:pt idx="116">
                  <c:v>1.6036790000000001</c:v>
                </c:pt>
                <c:pt idx="117">
                  <c:v>0.99261410000000005</c:v>
                </c:pt>
                <c:pt idx="118">
                  <c:v>-1.3333699999999999</c:v>
                </c:pt>
                <c:pt idx="119">
                  <c:v>-1.784783</c:v>
                </c:pt>
                <c:pt idx="120">
                  <c:v>-1.368169E-2</c:v>
                </c:pt>
                <c:pt idx="121">
                  <c:v>0.65387280000000003</c:v>
                </c:pt>
                <c:pt idx="122">
                  <c:v>0.23495779999999999</c:v>
                </c:pt>
                <c:pt idx="123">
                  <c:v>0.78888519999999995</c:v>
                </c:pt>
                <c:pt idx="124">
                  <c:v>1.1612100000000001</c:v>
                </c:pt>
                <c:pt idx="125">
                  <c:v>0.25977289999999997</c:v>
                </c:pt>
                <c:pt idx="126">
                  <c:v>-0.41864960000000001</c:v>
                </c:pt>
                <c:pt idx="127">
                  <c:v>-4.387257E-2</c:v>
                </c:pt>
                <c:pt idx="128">
                  <c:v>0.32100879999999998</c:v>
                </c:pt>
                <c:pt idx="129">
                  <c:v>0.28032459999999998</c:v>
                </c:pt>
                <c:pt idx="130">
                  <c:v>-5.5083729999999997E-2</c:v>
                </c:pt>
                <c:pt idx="131">
                  <c:v>-0.67861340000000003</c:v>
                </c:pt>
                <c:pt idx="132">
                  <c:v>0.18829889999999999</c:v>
                </c:pt>
                <c:pt idx="133">
                  <c:v>2.0404589999999998</c:v>
                </c:pt>
                <c:pt idx="134">
                  <c:v>1.6412979999999999</c:v>
                </c:pt>
                <c:pt idx="135">
                  <c:v>-0.28002349999999998</c:v>
                </c:pt>
                <c:pt idx="136">
                  <c:v>-1.033709</c:v>
                </c:pt>
                <c:pt idx="137">
                  <c:v>-0.13925580000000001</c:v>
                </c:pt>
                <c:pt idx="138">
                  <c:v>1.0568379999999999</c:v>
                </c:pt>
                <c:pt idx="139">
                  <c:v>1.175494</c:v>
                </c:pt>
                <c:pt idx="140">
                  <c:v>0.46214549999999999</c:v>
                </c:pt>
                <c:pt idx="141">
                  <c:v>-9.2789369999999996E-2</c:v>
                </c:pt>
                <c:pt idx="142">
                  <c:v>7.073451E-2</c:v>
                </c:pt>
                <c:pt idx="143">
                  <c:v>0.19283320000000001</c:v>
                </c:pt>
                <c:pt idx="144">
                  <c:v>-1.188313E-2</c:v>
                </c:pt>
                <c:pt idx="145">
                  <c:v>-1.7536619999999999E-2</c:v>
                </c:pt>
                <c:pt idx="146">
                  <c:v>-0.3311035</c:v>
                </c:pt>
                <c:pt idx="147">
                  <c:v>-0.63358130000000001</c:v>
                </c:pt>
                <c:pt idx="148">
                  <c:v>-0.46960380000000002</c:v>
                </c:pt>
                <c:pt idx="149">
                  <c:v>-0.33754109999999998</c:v>
                </c:pt>
                <c:pt idx="150">
                  <c:v>2.1055290000000001E-2</c:v>
                </c:pt>
                <c:pt idx="151">
                  <c:v>1.0502069999999999</c:v>
                </c:pt>
                <c:pt idx="152">
                  <c:v>1.681686</c:v>
                </c:pt>
                <c:pt idx="153">
                  <c:v>0.42456709999999998</c:v>
                </c:pt>
                <c:pt idx="154">
                  <c:v>-1.2737430000000001</c:v>
                </c:pt>
                <c:pt idx="155">
                  <c:v>-0.79130860000000003</c:v>
                </c:pt>
                <c:pt idx="156">
                  <c:v>0.85344370000000003</c:v>
                </c:pt>
                <c:pt idx="157">
                  <c:v>1.5614520000000001</c:v>
                </c:pt>
                <c:pt idx="158">
                  <c:v>1.453473</c:v>
                </c:pt>
                <c:pt idx="159">
                  <c:v>0.42342819999999998</c:v>
                </c:pt>
                <c:pt idx="160">
                  <c:v>-0.50531579999999998</c:v>
                </c:pt>
                <c:pt idx="161">
                  <c:v>0.12933749999999999</c:v>
                </c:pt>
                <c:pt idx="162">
                  <c:v>0.3537497</c:v>
                </c:pt>
                <c:pt idx="163">
                  <c:v>-0.67349930000000002</c:v>
                </c:pt>
                <c:pt idx="164">
                  <c:v>-0.97656449999999995</c:v>
                </c:pt>
                <c:pt idx="165">
                  <c:v>-0.3855864</c:v>
                </c:pt>
                <c:pt idx="166">
                  <c:v>-0.26766990000000002</c:v>
                </c:pt>
                <c:pt idx="167">
                  <c:v>-0.67626359999999996</c:v>
                </c:pt>
                <c:pt idx="168">
                  <c:v>-0.32890809999999998</c:v>
                </c:pt>
                <c:pt idx="169">
                  <c:v>0.87088100000000002</c:v>
                </c:pt>
                <c:pt idx="170">
                  <c:v>1.461111</c:v>
                </c:pt>
                <c:pt idx="171">
                  <c:v>0.9632385</c:v>
                </c:pt>
                <c:pt idx="172">
                  <c:v>-0.24256649999999999</c:v>
                </c:pt>
                <c:pt idx="173">
                  <c:v>-1.6527579999999999</c:v>
                </c:pt>
                <c:pt idx="174">
                  <c:v>-1.656633</c:v>
                </c:pt>
                <c:pt idx="175">
                  <c:v>0.8849011</c:v>
                </c:pt>
                <c:pt idx="176">
                  <c:v>4.6608989999999997</c:v>
                </c:pt>
                <c:pt idx="177">
                  <c:v>7.4115169999999999</c:v>
                </c:pt>
                <c:pt idx="178">
                  <c:v>9.560924</c:v>
                </c:pt>
                <c:pt idx="179">
                  <c:v>12.49001</c:v>
                </c:pt>
                <c:pt idx="180">
                  <c:v>13.753959999999999</c:v>
                </c:pt>
                <c:pt idx="181">
                  <c:v>12.0779</c:v>
                </c:pt>
                <c:pt idx="182">
                  <c:v>10.647220000000001</c:v>
                </c:pt>
                <c:pt idx="183">
                  <c:v>10.365449999999999</c:v>
                </c:pt>
                <c:pt idx="184">
                  <c:v>9.4800199999999997</c:v>
                </c:pt>
                <c:pt idx="185">
                  <c:v>7.2476710000000004</c:v>
                </c:pt>
                <c:pt idx="186">
                  <c:v>3.5229059999999999</c:v>
                </c:pt>
                <c:pt idx="187">
                  <c:v>0.2072292</c:v>
                </c:pt>
                <c:pt idx="188">
                  <c:v>4.1467499999999997E-2</c:v>
                </c:pt>
                <c:pt idx="189">
                  <c:v>1.382836</c:v>
                </c:pt>
                <c:pt idx="190">
                  <c:v>0.36876490000000001</c:v>
                </c:pt>
                <c:pt idx="191">
                  <c:v>-1.9561059999999999</c:v>
                </c:pt>
                <c:pt idx="192">
                  <c:v>-1.4921819999999999</c:v>
                </c:pt>
                <c:pt idx="193">
                  <c:v>0.95213449999999999</c:v>
                </c:pt>
                <c:pt idx="194">
                  <c:v>1.4726109999999999</c:v>
                </c:pt>
                <c:pt idx="195">
                  <c:v>0.25646360000000001</c:v>
                </c:pt>
                <c:pt idx="196">
                  <c:v>-0.28982350000000001</c:v>
                </c:pt>
                <c:pt idx="197">
                  <c:v>0.1716271</c:v>
                </c:pt>
                <c:pt idx="198">
                  <c:v>0.37214900000000001</c:v>
                </c:pt>
                <c:pt idx="199">
                  <c:v>-0.73376640000000004</c:v>
                </c:pt>
                <c:pt idx="200">
                  <c:v>-1.853083</c:v>
                </c:pt>
                <c:pt idx="201">
                  <c:v>-1.5724819999999999</c:v>
                </c:pt>
                <c:pt idx="202">
                  <c:v>-0.76558340000000003</c:v>
                </c:pt>
                <c:pt idx="203">
                  <c:v>-2.5262860000000002E-2</c:v>
                </c:pt>
                <c:pt idx="204">
                  <c:v>0.3148569</c:v>
                </c:pt>
                <c:pt idx="205">
                  <c:v>0.33774650000000001</c:v>
                </c:pt>
                <c:pt idx="206">
                  <c:v>0.84577780000000002</c:v>
                </c:pt>
                <c:pt idx="207">
                  <c:v>0.70272020000000002</c:v>
                </c:pt>
                <c:pt idx="208">
                  <c:v>-0.44515909999999997</c:v>
                </c:pt>
                <c:pt idx="209">
                  <c:v>-0.24400540000000001</c:v>
                </c:pt>
                <c:pt idx="210">
                  <c:v>1.435246</c:v>
                </c:pt>
                <c:pt idx="211">
                  <c:v>1.6411020000000001</c:v>
                </c:pt>
                <c:pt idx="212">
                  <c:v>8.4566810000000006E-2</c:v>
                </c:pt>
                <c:pt idx="213">
                  <c:v>-0.181951</c:v>
                </c:pt>
                <c:pt idx="214">
                  <c:v>1.046035</c:v>
                </c:pt>
                <c:pt idx="215">
                  <c:v>2.036111</c:v>
                </c:pt>
                <c:pt idx="216">
                  <c:v>2.817561</c:v>
                </c:pt>
                <c:pt idx="217">
                  <c:v>2.8754420000000001</c:v>
                </c:pt>
                <c:pt idx="218">
                  <c:v>2.2085300000000001</c:v>
                </c:pt>
                <c:pt idx="219">
                  <c:v>2.0943179999999999</c:v>
                </c:pt>
                <c:pt idx="220">
                  <c:v>1.8928609999999999</c:v>
                </c:pt>
                <c:pt idx="221">
                  <c:v>0.80532709999999996</c:v>
                </c:pt>
                <c:pt idx="222">
                  <c:v>0.1434704</c:v>
                </c:pt>
                <c:pt idx="223">
                  <c:v>0.36932900000000002</c:v>
                </c:pt>
                <c:pt idx="224">
                  <c:v>0.56501630000000003</c:v>
                </c:pt>
                <c:pt idx="225">
                  <c:v>1.062894</c:v>
                </c:pt>
                <c:pt idx="226">
                  <c:v>1.720345</c:v>
                </c:pt>
                <c:pt idx="227">
                  <c:v>1.2378169999999999</c:v>
                </c:pt>
                <c:pt idx="228">
                  <c:v>9.1964690000000002E-2</c:v>
                </c:pt>
                <c:pt idx="229">
                  <c:v>-0.575789</c:v>
                </c:pt>
                <c:pt idx="230">
                  <c:v>-0.62795780000000001</c:v>
                </c:pt>
                <c:pt idx="231">
                  <c:v>0.11296730000000001</c:v>
                </c:pt>
                <c:pt idx="232">
                  <c:v>1.8616220000000001</c:v>
                </c:pt>
                <c:pt idx="233">
                  <c:v>3.030357</c:v>
                </c:pt>
                <c:pt idx="234">
                  <c:v>1.547831</c:v>
                </c:pt>
                <c:pt idx="235">
                  <c:v>-0.49315769999999998</c:v>
                </c:pt>
                <c:pt idx="236">
                  <c:v>1.7789340000000001E-2</c:v>
                </c:pt>
                <c:pt idx="237">
                  <c:v>1.3789419999999999</c:v>
                </c:pt>
                <c:pt idx="238">
                  <c:v>1.3056080000000001</c:v>
                </c:pt>
                <c:pt idx="239">
                  <c:v>0.57158430000000005</c:v>
                </c:pt>
                <c:pt idx="240">
                  <c:v>-0.40767609999999999</c:v>
                </c:pt>
                <c:pt idx="241">
                  <c:v>-1.063965</c:v>
                </c:pt>
                <c:pt idx="242">
                  <c:v>-0.1552665</c:v>
                </c:pt>
                <c:pt idx="243">
                  <c:v>0.90412510000000001</c:v>
                </c:pt>
                <c:pt idx="244">
                  <c:v>0.81331379999999998</c:v>
                </c:pt>
                <c:pt idx="245">
                  <c:v>0.70956439999999998</c:v>
                </c:pt>
                <c:pt idx="246">
                  <c:v>0.38083499999999998</c:v>
                </c:pt>
                <c:pt idx="247">
                  <c:v>-0.51985510000000001</c:v>
                </c:pt>
                <c:pt idx="248">
                  <c:v>-0.16894629999999999</c:v>
                </c:pt>
                <c:pt idx="249">
                  <c:v>1.276464</c:v>
                </c:pt>
                <c:pt idx="250">
                  <c:v>2.0605730000000002</c:v>
                </c:pt>
                <c:pt idx="251">
                  <c:v>2.4021029999999999</c:v>
                </c:pt>
                <c:pt idx="252">
                  <c:v>2.349904</c:v>
                </c:pt>
                <c:pt idx="253">
                  <c:v>1.546414</c:v>
                </c:pt>
                <c:pt idx="254">
                  <c:v>0.97869470000000003</c:v>
                </c:pt>
                <c:pt idx="255">
                  <c:v>1.2109829999999999</c:v>
                </c:pt>
                <c:pt idx="256">
                  <c:v>1.4341680000000001</c:v>
                </c:pt>
                <c:pt idx="257">
                  <c:v>1.01796</c:v>
                </c:pt>
                <c:pt idx="258">
                  <c:v>0.4958322</c:v>
                </c:pt>
                <c:pt idx="259">
                  <c:v>-0.19355420000000001</c:v>
                </c:pt>
                <c:pt idx="260">
                  <c:v>-1.2634190000000001</c:v>
                </c:pt>
                <c:pt idx="261">
                  <c:v>-1.1168229999999999</c:v>
                </c:pt>
                <c:pt idx="262">
                  <c:v>-0.112757</c:v>
                </c:pt>
                <c:pt idx="263">
                  <c:v>2.7741849999999998E-2</c:v>
                </c:pt>
                <c:pt idx="264">
                  <c:v>0.52141910000000002</c:v>
                </c:pt>
                <c:pt idx="265">
                  <c:v>1.633316</c:v>
                </c:pt>
                <c:pt idx="266">
                  <c:v>1.887689</c:v>
                </c:pt>
                <c:pt idx="267">
                  <c:v>1.839942</c:v>
                </c:pt>
                <c:pt idx="268">
                  <c:v>2.2200669999999998</c:v>
                </c:pt>
                <c:pt idx="269">
                  <c:v>2.1298530000000002</c:v>
                </c:pt>
                <c:pt idx="270">
                  <c:v>0.83006639999999998</c:v>
                </c:pt>
                <c:pt idx="271">
                  <c:v>-0.4693408</c:v>
                </c:pt>
                <c:pt idx="272">
                  <c:v>-0.2005102</c:v>
                </c:pt>
                <c:pt idx="273">
                  <c:v>0.54901540000000004</c:v>
                </c:pt>
                <c:pt idx="274">
                  <c:v>0.1069922</c:v>
                </c:pt>
                <c:pt idx="275">
                  <c:v>-0.37715690000000002</c:v>
                </c:pt>
                <c:pt idx="276">
                  <c:v>0.49317699999999998</c:v>
                </c:pt>
                <c:pt idx="277">
                  <c:v>1.475778</c:v>
                </c:pt>
                <c:pt idx="278">
                  <c:v>1.5958429999999999</c:v>
                </c:pt>
                <c:pt idx="279">
                  <c:v>1.549444</c:v>
                </c:pt>
                <c:pt idx="280">
                  <c:v>1.0163009999999999</c:v>
                </c:pt>
                <c:pt idx="281">
                  <c:v>-0.20082140000000001</c:v>
                </c:pt>
                <c:pt idx="282">
                  <c:v>-0.74008879999999999</c:v>
                </c:pt>
                <c:pt idx="283">
                  <c:v>-0.782474</c:v>
                </c:pt>
                <c:pt idx="284">
                  <c:v>-1.0315399999999999</c:v>
                </c:pt>
                <c:pt idx="285">
                  <c:v>-0.58242499999999997</c:v>
                </c:pt>
                <c:pt idx="286">
                  <c:v>0.49301279999999997</c:v>
                </c:pt>
                <c:pt idx="287">
                  <c:v>1.590789</c:v>
                </c:pt>
                <c:pt idx="288">
                  <c:v>2.7051630000000002</c:v>
                </c:pt>
                <c:pt idx="289">
                  <c:v>3.0977079999999999</c:v>
                </c:pt>
                <c:pt idx="290">
                  <c:v>2.3714879999999998</c:v>
                </c:pt>
                <c:pt idx="291">
                  <c:v>1.0214099999999999</c:v>
                </c:pt>
                <c:pt idx="292">
                  <c:v>6.496478E-2</c:v>
                </c:pt>
                <c:pt idx="293">
                  <c:v>0.71106219999999998</c:v>
                </c:pt>
                <c:pt idx="294">
                  <c:v>2.0711710000000001</c:v>
                </c:pt>
                <c:pt idx="295">
                  <c:v>2.3170500000000001</c:v>
                </c:pt>
                <c:pt idx="296">
                  <c:v>1.050484</c:v>
                </c:pt>
                <c:pt idx="297">
                  <c:v>-0.83801639999999999</c:v>
                </c:pt>
                <c:pt idx="298">
                  <c:v>-1.208696</c:v>
                </c:pt>
                <c:pt idx="299">
                  <c:v>0.80017850000000001</c:v>
                </c:pt>
                <c:pt idx="300">
                  <c:v>3.1678440000000001</c:v>
                </c:pt>
                <c:pt idx="301">
                  <c:v>3.4684189999999999</c:v>
                </c:pt>
                <c:pt idx="302">
                  <c:v>1.3105880000000001</c:v>
                </c:pt>
                <c:pt idx="303">
                  <c:v>-0.90877940000000001</c:v>
                </c:pt>
                <c:pt idx="304">
                  <c:v>-0.57592620000000005</c:v>
                </c:pt>
                <c:pt idx="305">
                  <c:v>1.199989</c:v>
                </c:pt>
                <c:pt idx="306">
                  <c:v>1.8817410000000001</c:v>
                </c:pt>
                <c:pt idx="307">
                  <c:v>1.3314870000000001</c:v>
                </c:pt>
                <c:pt idx="308">
                  <c:v>0.44636369999999997</c:v>
                </c:pt>
                <c:pt idx="309">
                  <c:v>-6.4864089999999999E-2</c:v>
                </c:pt>
                <c:pt idx="310">
                  <c:v>6.1971350000000001E-2</c:v>
                </c:pt>
                <c:pt idx="311">
                  <c:v>0.3656604</c:v>
                </c:pt>
                <c:pt idx="312">
                  <c:v>0.24616250000000001</c:v>
                </c:pt>
                <c:pt idx="313">
                  <c:v>-0.26444489999999998</c:v>
                </c:pt>
                <c:pt idx="314">
                  <c:v>-8.3561590000000005E-2</c:v>
                </c:pt>
                <c:pt idx="315">
                  <c:v>1.017128</c:v>
                </c:pt>
                <c:pt idx="316">
                  <c:v>1.4079790000000001</c:v>
                </c:pt>
                <c:pt idx="317">
                  <c:v>0.81910570000000005</c:v>
                </c:pt>
                <c:pt idx="318">
                  <c:v>0.95437989999999995</c:v>
                </c:pt>
                <c:pt idx="319">
                  <c:v>1.7421390000000001</c:v>
                </c:pt>
                <c:pt idx="320">
                  <c:v>1.221104</c:v>
                </c:pt>
                <c:pt idx="321">
                  <c:v>-0.2133997</c:v>
                </c:pt>
                <c:pt idx="322">
                  <c:v>-0.1224932</c:v>
                </c:pt>
                <c:pt idx="323">
                  <c:v>1.3586240000000001</c:v>
                </c:pt>
                <c:pt idx="324">
                  <c:v>2.06717</c:v>
                </c:pt>
                <c:pt idx="325">
                  <c:v>1.044537</c:v>
                </c:pt>
                <c:pt idx="326">
                  <c:v>-0.65702260000000001</c:v>
                </c:pt>
                <c:pt idx="327">
                  <c:v>-1.1076429999999999</c:v>
                </c:pt>
                <c:pt idx="328">
                  <c:v>-9.0281910000000007E-2</c:v>
                </c:pt>
                <c:pt idx="329">
                  <c:v>1.0349139999999999</c:v>
                </c:pt>
                <c:pt idx="330">
                  <c:v>1.2759860000000001</c:v>
                </c:pt>
                <c:pt idx="331">
                  <c:v>0.56608800000000004</c:v>
                </c:pt>
                <c:pt idx="332">
                  <c:v>6.8301890000000004E-2</c:v>
                </c:pt>
                <c:pt idx="333">
                  <c:v>0.72695209999999999</c:v>
                </c:pt>
                <c:pt idx="334">
                  <c:v>1.5916060000000001</c:v>
                </c:pt>
                <c:pt idx="335">
                  <c:v>1.423262</c:v>
                </c:pt>
                <c:pt idx="336">
                  <c:v>0.80110570000000003</c:v>
                </c:pt>
                <c:pt idx="337">
                  <c:v>0.78438300000000005</c:v>
                </c:pt>
                <c:pt idx="338">
                  <c:v>0.64713639999999995</c:v>
                </c:pt>
                <c:pt idx="339">
                  <c:v>3.2464079999999999E-2</c:v>
                </c:pt>
                <c:pt idx="340">
                  <c:v>0.24805569999999999</c:v>
                </c:pt>
                <c:pt idx="341">
                  <c:v>1.088171</c:v>
                </c:pt>
                <c:pt idx="342">
                  <c:v>1.1294919999999999</c:v>
                </c:pt>
                <c:pt idx="343">
                  <c:v>0.29273660000000001</c:v>
                </c:pt>
                <c:pt idx="344">
                  <c:v>-0.12425990000000001</c:v>
                </c:pt>
                <c:pt idx="345">
                  <c:v>0.53542120000000004</c:v>
                </c:pt>
                <c:pt idx="346">
                  <c:v>1.2284619999999999</c:v>
                </c:pt>
                <c:pt idx="347">
                  <c:v>1.1597740000000001</c:v>
                </c:pt>
                <c:pt idx="348">
                  <c:v>0.64151250000000004</c:v>
                </c:pt>
                <c:pt idx="349">
                  <c:v>0.22598219999999999</c:v>
                </c:pt>
                <c:pt idx="350">
                  <c:v>0.33299499999999999</c:v>
                </c:pt>
                <c:pt idx="351">
                  <c:v>1.227541</c:v>
                </c:pt>
                <c:pt idx="352">
                  <c:v>1.829537</c:v>
                </c:pt>
                <c:pt idx="353">
                  <c:v>1.1455850000000001</c:v>
                </c:pt>
                <c:pt idx="354">
                  <c:v>0.40701609999999999</c:v>
                </c:pt>
                <c:pt idx="355">
                  <c:v>0.35583589999999998</c:v>
                </c:pt>
                <c:pt idx="356">
                  <c:v>1.060489</c:v>
                </c:pt>
                <c:pt idx="357">
                  <c:v>2.0642550000000002</c:v>
                </c:pt>
                <c:pt idx="358">
                  <c:v>1.695684</c:v>
                </c:pt>
                <c:pt idx="359">
                  <c:v>8.6815799999999999E-2</c:v>
                </c:pt>
                <c:pt idx="360">
                  <c:v>-1.4851970000000001</c:v>
                </c:pt>
                <c:pt idx="361">
                  <c:v>-1.9683980000000001</c:v>
                </c:pt>
                <c:pt idx="362">
                  <c:v>-0.72436149999999999</c:v>
                </c:pt>
                <c:pt idx="363">
                  <c:v>0.4522777</c:v>
                </c:pt>
                <c:pt idx="364">
                  <c:v>0.74221139999999997</c:v>
                </c:pt>
                <c:pt idx="365">
                  <c:v>1.2360739999999999</c:v>
                </c:pt>
                <c:pt idx="366">
                  <c:v>1.2050050000000001</c:v>
                </c:pt>
                <c:pt idx="367">
                  <c:v>0.40961599999999998</c:v>
                </c:pt>
                <c:pt idx="368">
                  <c:v>-0.44060359999999998</c:v>
                </c:pt>
                <c:pt idx="369">
                  <c:v>-1.4052230000000001</c:v>
                </c:pt>
                <c:pt idx="370">
                  <c:v>-2.0031129999999999</c:v>
                </c:pt>
                <c:pt idx="371">
                  <c:v>-0.97180739999999999</c:v>
                </c:pt>
                <c:pt idx="372">
                  <c:v>1.6355949999999999</c:v>
                </c:pt>
                <c:pt idx="373">
                  <c:v>2.6395620000000002</c:v>
                </c:pt>
                <c:pt idx="374">
                  <c:v>0.38245319999999999</c:v>
                </c:pt>
                <c:pt idx="375">
                  <c:v>-1.936118</c:v>
                </c:pt>
                <c:pt idx="376">
                  <c:v>-1.8003</c:v>
                </c:pt>
                <c:pt idx="377">
                  <c:v>-0.2610208</c:v>
                </c:pt>
                <c:pt idx="378">
                  <c:v>0.80098460000000005</c:v>
                </c:pt>
                <c:pt idx="379">
                  <c:v>0.80906009999999995</c:v>
                </c:pt>
                <c:pt idx="380">
                  <c:v>0.84453719999999999</c:v>
                </c:pt>
                <c:pt idx="381">
                  <c:v>1.1564779999999999</c:v>
                </c:pt>
                <c:pt idx="382">
                  <c:v>0.32959769999999999</c:v>
                </c:pt>
                <c:pt idx="383">
                  <c:v>-1.10856</c:v>
                </c:pt>
                <c:pt idx="384">
                  <c:v>-1.6281350000000001</c:v>
                </c:pt>
                <c:pt idx="385">
                  <c:v>-1.3225979999999999</c:v>
                </c:pt>
                <c:pt idx="386">
                  <c:v>-0.53570980000000001</c:v>
                </c:pt>
                <c:pt idx="387">
                  <c:v>-8.6775710000000002E-3</c:v>
                </c:pt>
                <c:pt idx="388">
                  <c:v>0.33371329999999999</c:v>
                </c:pt>
                <c:pt idx="389">
                  <c:v>0.60525839999999997</c:v>
                </c:pt>
                <c:pt idx="390">
                  <c:v>-0.24677209999999999</c:v>
                </c:pt>
                <c:pt idx="391">
                  <c:v>-0.84520240000000002</c:v>
                </c:pt>
                <c:pt idx="392">
                  <c:v>-2.546582E-2</c:v>
                </c:pt>
                <c:pt idx="393">
                  <c:v>1.379653</c:v>
                </c:pt>
                <c:pt idx="394">
                  <c:v>2.3378369999999999</c:v>
                </c:pt>
                <c:pt idx="395">
                  <c:v>1.3879649999999999</c:v>
                </c:pt>
                <c:pt idx="396">
                  <c:v>0.33197939999999998</c:v>
                </c:pt>
                <c:pt idx="397">
                  <c:v>1.089415</c:v>
                </c:pt>
                <c:pt idx="398">
                  <c:v>1.413449</c:v>
                </c:pt>
                <c:pt idx="399">
                  <c:v>0.85984070000000001</c:v>
                </c:pt>
                <c:pt idx="400">
                  <c:v>1.0069520000000001</c:v>
                </c:pt>
                <c:pt idx="401">
                  <c:v>1.296621</c:v>
                </c:pt>
                <c:pt idx="402">
                  <c:v>0.56478740000000005</c:v>
                </c:pt>
                <c:pt idx="403">
                  <c:v>-0.41610049999999998</c:v>
                </c:pt>
                <c:pt idx="404">
                  <c:v>-0.25323010000000001</c:v>
                </c:pt>
                <c:pt idx="405">
                  <c:v>0.20637949999999999</c:v>
                </c:pt>
                <c:pt idx="406">
                  <c:v>0.41775210000000002</c:v>
                </c:pt>
                <c:pt idx="407">
                  <c:v>1.4195260000000001</c:v>
                </c:pt>
                <c:pt idx="408">
                  <c:v>2.2600959999999999</c:v>
                </c:pt>
                <c:pt idx="409">
                  <c:v>1.9931179999999999</c:v>
                </c:pt>
                <c:pt idx="410">
                  <c:v>1.6410549999999999</c:v>
                </c:pt>
                <c:pt idx="411">
                  <c:v>1.380304</c:v>
                </c:pt>
                <c:pt idx="412">
                  <c:v>1.0139530000000001</c:v>
                </c:pt>
                <c:pt idx="413">
                  <c:v>0.99361109999999997</c:v>
                </c:pt>
                <c:pt idx="414">
                  <c:v>0.86361010000000005</c:v>
                </c:pt>
                <c:pt idx="415">
                  <c:v>0.1601194</c:v>
                </c:pt>
                <c:pt idx="416">
                  <c:v>0.52505349999999995</c:v>
                </c:pt>
                <c:pt idx="417">
                  <c:v>1.9975959999999999</c:v>
                </c:pt>
                <c:pt idx="418">
                  <c:v>1.1535610000000001</c:v>
                </c:pt>
                <c:pt idx="419">
                  <c:v>-1.1068290000000001</c:v>
                </c:pt>
                <c:pt idx="420">
                  <c:v>-1.1839280000000001</c:v>
                </c:pt>
                <c:pt idx="421">
                  <c:v>-0.61166509999999996</c:v>
                </c:pt>
                <c:pt idx="422">
                  <c:v>-0.61280690000000004</c:v>
                </c:pt>
                <c:pt idx="423">
                  <c:v>-4.1868909999999999E-3</c:v>
                </c:pt>
                <c:pt idx="424">
                  <c:v>0.54192879999999999</c:v>
                </c:pt>
                <c:pt idx="425">
                  <c:v>0.85658299999999998</c:v>
                </c:pt>
                <c:pt idx="426">
                  <c:v>1.528699</c:v>
                </c:pt>
                <c:pt idx="427">
                  <c:v>1.3864099999999999</c:v>
                </c:pt>
                <c:pt idx="428">
                  <c:v>-8.2609929999999998E-2</c:v>
                </c:pt>
                <c:pt idx="429">
                  <c:v>-0.68436870000000005</c:v>
                </c:pt>
                <c:pt idx="430">
                  <c:v>0.33384779999999997</c:v>
                </c:pt>
                <c:pt idx="431">
                  <c:v>0.48366039999999999</c:v>
                </c:pt>
                <c:pt idx="432">
                  <c:v>-0.29369299999999998</c:v>
                </c:pt>
                <c:pt idx="433">
                  <c:v>-0.10693560000000001</c:v>
                </c:pt>
                <c:pt idx="434">
                  <c:v>1.577719E-2</c:v>
                </c:pt>
                <c:pt idx="435">
                  <c:v>-0.31929259999999998</c:v>
                </c:pt>
                <c:pt idx="436">
                  <c:v>-0.1832038</c:v>
                </c:pt>
                <c:pt idx="437">
                  <c:v>-0.30699799999999999</c:v>
                </c:pt>
                <c:pt idx="438">
                  <c:v>-0.67520080000000005</c:v>
                </c:pt>
                <c:pt idx="439">
                  <c:v>-0.48290899999999998</c:v>
                </c:pt>
                <c:pt idx="440">
                  <c:v>0.17753189999999999</c:v>
                </c:pt>
                <c:pt idx="441">
                  <c:v>0.30073319999999998</c:v>
                </c:pt>
                <c:pt idx="442">
                  <c:v>-0.61848360000000002</c:v>
                </c:pt>
                <c:pt idx="443">
                  <c:v>-1.2158230000000001</c:v>
                </c:pt>
                <c:pt idx="444">
                  <c:v>-0.74926079999999995</c:v>
                </c:pt>
                <c:pt idx="445">
                  <c:v>0.35132720000000001</c:v>
                </c:pt>
                <c:pt idx="446">
                  <c:v>0.97243860000000004</c:v>
                </c:pt>
                <c:pt idx="447">
                  <c:v>8.5308239999999994E-2</c:v>
                </c:pt>
                <c:pt idx="448">
                  <c:v>-0.26348240000000001</c:v>
                </c:pt>
                <c:pt idx="449">
                  <c:v>1.238273</c:v>
                </c:pt>
                <c:pt idx="450">
                  <c:v>1.933497</c:v>
                </c:pt>
                <c:pt idx="451">
                  <c:v>0.54652489999999998</c:v>
                </c:pt>
                <c:pt idx="452">
                  <c:v>-0.86082360000000002</c:v>
                </c:pt>
                <c:pt idx="453">
                  <c:v>-1.492399</c:v>
                </c:pt>
                <c:pt idx="454">
                  <c:v>-2.857888</c:v>
                </c:pt>
                <c:pt idx="455">
                  <c:v>-3.8168769999999999</c:v>
                </c:pt>
                <c:pt idx="456">
                  <c:v>-2.2496320000000001</c:v>
                </c:pt>
                <c:pt idx="457">
                  <c:v>-0.24455550000000001</c:v>
                </c:pt>
                <c:pt idx="458">
                  <c:v>0.31798910000000002</c:v>
                </c:pt>
                <c:pt idx="459">
                  <c:v>0.59262890000000001</c:v>
                </c:pt>
                <c:pt idx="460">
                  <c:v>0.8255749</c:v>
                </c:pt>
                <c:pt idx="461">
                  <c:v>0.71046860000000001</c:v>
                </c:pt>
                <c:pt idx="462">
                  <c:v>0.86741550000000001</c:v>
                </c:pt>
                <c:pt idx="463">
                  <c:v>1.0274270000000001</c:v>
                </c:pt>
                <c:pt idx="464">
                  <c:v>0.98727109999999996</c:v>
                </c:pt>
                <c:pt idx="465">
                  <c:v>1.2207539999999999</c:v>
                </c:pt>
                <c:pt idx="466">
                  <c:v>1.6229119999999999</c:v>
                </c:pt>
                <c:pt idx="467">
                  <c:v>1.7180569999999999</c:v>
                </c:pt>
                <c:pt idx="468">
                  <c:v>0.96618740000000003</c:v>
                </c:pt>
                <c:pt idx="469">
                  <c:v>0.31824400000000003</c:v>
                </c:pt>
                <c:pt idx="470">
                  <c:v>0.52108140000000003</c:v>
                </c:pt>
                <c:pt idx="471">
                  <c:v>0.35293920000000001</c:v>
                </c:pt>
                <c:pt idx="472">
                  <c:v>0.43252889999999999</c:v>
                </c:pt>
                <c:pt idx="473">
                  <c:v>1.2976289999999999</c:v>
                </c:pt>
                <c:pt idx="474">
                  <c:v>0.62290429999999997</c:v>
                </c:pt>
                <c:pt idx="475">
                  <c:v>-0.74640379999999995</c:v>
                </c:pt>
                <c:pt idx="476">
                  <c:v>9.1257210000000005E-2</c:v>
                </c:pt>
                <c:pt idx="477">
                  <c:v>1.527955</c:v>
                </c:pt>
                <c:pt idx="478">
                  <c:v>1.0258480000000001</c:v>
                </c:pt>
                <c:pt idx="479">
                  <c:v>8.2968780000000006E-2</c:v>
                </c:pt>
                <c:pt idx="480">
                  <c:v>0.74890749999999995</c:v>
                </c:pt>
                <c:pt idx="481">
                  <c:v>0.88652140000000001</c:v>
                </c:pt>
                <c:pt idx="482">
                  <c:v>-0.8886096</c:v>
                </c:pt>
                <c:pt idx="483">
                  <c:v>-1.784675</c:v>
                </c:pt>
                <c:pt idx="484">
                  <c:v>-0.96431619999999996</c:v>
                </c:pt>
                <c:pt idx="485">
                  <c:v>0.26352310000000001</c:v>
                </c:pt>
                <c:pt idx="486">
                  <c:v>1.265234</c:v>
                </c:pt>
                <c:pt idx="487">
                  <c:v>1.0598540000000001</c:v>
                </c:pt>
                <c:pt idx="488">
                  <c:v>-0.4194408</c:v>
                </c:pt>
                <c:pt idx="489">
                  <c:v>-1.5202580000000001</c:v>
                </c:pt>
                <c:pt idx="490">
                  <c:v>-1.1668000000000001</c:v>
                </c:pt>
                <c:pt idx="491">
                  <c:v>-0.37608770000000002</c:v>
                </c:pt>
                <c:pt idx="492">
                  <c:v>-0.3597938</c:v>
                </c:pt>
                <c:pt idx="493">
                  <c:v>-0.37093369999999998</c:v>
                </c:pt>
                <c:pt idx="494">
                  <c:v>0.47417229999999999</c:v>
                </c:pt>
                <c:pt idx="495">
                  <c:v>1.1557710000000001</c:v>
                </c:pt>
                <c:pt idx="496">
                  <c:v>0.53080819999999995</c:v>
                </c:pt>
                <c:pt idx="497">
                  <c:v>-0.58753829999999996</c:v>
                </c:pt>
                <c:pt idx="498">
                  <c:v>-0.87217160000000005</c:v>
                </c:pt>
                <c:pt idx="499">
                  <c:v>-0.37891370000000002</c:v>
                </c:pt>
                <c:pt idx="500">
                  <c:v>0.44499070000000002</c:v>
                </c:pt>
                <c:pt idx="501">
                  <c:v>1.093423</c:v>
                </c:pt>
                <c:pt idx="502">
                  <c:v>0.58892239999999996</c:v>
                </c:pt>
                <c:pt idx="503">
                  <c:v>-0.1120927</c:v>
                </c:pt>
                <c:pt idx="504">
                  <c:v>0.74113490000000004</c:v>
                </c:pt>
                <c:pt idx="505">
                  <c:v>1.5156689999999999</c:v>
                </c:pt>
                <c:pt idx="506">
                  <c:v>0.93474250000000003</c:v>
                </c:pt>
                <c:pt idx="507">
                  <c:v>0.31892090000000001</c:v>
                </c:pt>
                <c:pt idx="508">
                  <c:v>-0.31571549999999998</c:v>
                </c:pt>
                <c:pt idx="509">
                  <c:v>-0.70940020000000004</c:v>
                </c:pt>
                <c:pt idx="510">
                  <c:v>-2.3228049999999998E-3</c:v>
                </c:pt>
                <c:pt idx="511">
                  <c:v>0.65717150000000002</c:v>
                </c:pt>
                <c:pt idx="512">
                  <c:v>-5.4470850000000001E-2</c:v>
                </c:pt>
                <c:pt idx="513">
                  <c:v>-1.5284679999999999</c:v>
                </c:pt>
                <c:pt idx="514">
                  <c:v>-1.8118780000000001</c:v>
                </c:pt>
                <c:pt idx="515">
                  <c:v>-0.69976839999999996</c:v>
                </c:pt>
                <c:pt idx="516">
                  <c:v>-0.1180855</c:v>
                </c:pt>
                <c:pt idx="517">
                  <c:v>-0.4951139</c:v>
                </c:pt>
                <c:pt idx="518">
                  <c:v>-0.50246069999999998</c:v>
                </c:pt>
                <c:pt idx="519">
                  <c:v>-3.3069510000000003E-2</c:v>
                </c:pt>
                <c:pt idx="520">
                  <c:v>0.25877280000000003</c:v>
                </c:pt>
                <c:pt idx="521">
                  <c:v>1.1091569999999999</c:v>
                </c:pt>
                <c:pt idx="522">
                  <c:v>1.724677</c:v>
                </c:pt>
                <c:pt idx="523">
                  <c:v>0.75028819999999996</c:v>
                </c:pt>
                <c:pt idx="524">
                  <c:v>1.8314339999999998E-2</c:v>
                </c:pt>
                <c:pt idx="525">
                  <c:v>0.24763869999999999</c:v>
                </c:pt>
                <c:pt idx="526">
                  <c:v>0.39484190000000002</c:v>
                </c:pt>
                <c:pt idx="527">
                  <c:v>0.69131730000000002</c:v>
                </c:pt>
                <c:pt idx="528">
                  <c:v>0.61868599999999996</c:v>
                </c:pt>
                <c:pt idx="529">
                  <c:v>-0.23299259999999999</c:v>
                </c:pt>
                <c:pt idx="530">
                  <c:v>-8.0816639999999995E-2</c:v>
                </c:pt>
                <c:pt idx="531">
                  <c:v>1.520111</c:v>
                </c:pt>
                <c:pt idx="532">
                  <c:v>2.2968510000000002</c:v>
                </c:pt>
                <c:pt idx="533">
                  <c:v>1.4263060000000001</c:v>
                </c:pt>
                <c:pt idx="534">
                  <c:v>0.2298056</c:v>
                </c:pt>
                <c:pt idx="535">
                  <c:v>0.10391789999999999</c:v>
                </c:pt>
                <c:pt idx="536">
                  <c:v>1.751026</c:v>
                </c:pt>
                <c:pt idx="537">
                  <c:v>3.2159789999999999</c:v>
                </c:pt>
                <c:pt idx="538">
                  <c:v>2.3765670000000001</c:v>
                </c:pt>
                <c:pt idx="539">
                  <c:v>0.85109480000000004</c:v>
                </c:pt>
                <c:pt idx="540">
                  <c:v>0.18448580000000001</c:v>
                </c:pt>
                <c:pt idx="541">
                  <c:v>0.14319009999999999</c:v>
                </c:pt>
                <c:pt idx="542">
                  <c:v>1.000238</c:v>
                </c:pt>
                <c:pt idx="543">
                  <c:v>1.577644</c:v>
                </c:pt>
                <c:pt idx="544">
                  <c:v>0.54282719999999995</c:v>
                </c:pt>
                <c:pt idx="545">
                  <c:v>-0.33980729999999998</c:v>
                </c:pt>
                <c:pt idx="546">
                  <c:v>-0.18007039999999999</c:v>
                </c:pt>
                <c:pt idx="547">
                  <c:v>-1.7039539999999999E-2</c:v>
                </c:pt>
                <c:pt idx="548">
                  <c:v>0.54866760000000003</c:v>
                </c:pt>
                <c:pt idx="549">
                  <c:v>1.6695180000000001</c:v>
                </c:pt>
                <c:pt idx="550">
                  <c:v>2.3648899999999999</c:v>
                </c:pt>
                <c:pt idx="551">
                  <c:v>1.7879590000000001</c:v>
                </c:pt>
                <c:pt idx="552">
                  <c:v>0.34893190000000002</c:v>
                </c:pt>
                <c:pt idx="553">
                  <c:v>3.72124E-2</c:v>
                </c:pt>
                <c:pt idx="554">
                  <c:v>0.58760159999999995</c:v>
                </c:pt>
                <c:pt idx="555">
                  <c:v>0.30823990000000001</c:v>
                </c:pt>
                <c:pt idx="556">
                  <c:v>0.2689088</c:v>
                </c:pt>
                <c:pt idx="557">
                  <c:v>1.0376609999999999</c:v>
                </c:pt>
                <c:pt idx="558">
                  <c:v>0.78898550000000001</c:v>
                </c:pt>
                <c:pt idx="559">
                  <c:v>4.571219E-2</c:v>
                </c:pt>
                <c:pt idx="560">
                  <c:v>0.45330799999999999</c:v>
                </c:pt>
                <c:pt idx="561">
                  <c:v>1.2494620000000001</c:v>
                </c:pt>
                <c:pt idx="562">
                  <c:v>1.396369</c:v>
                </c:pt>
                <c:pt idx="563">
                  <c:v>8.1610600000000005E-2</c:v>
                </c:pt>
                <c:pt idx="564">
                  <c:v>-1.134749</c:v>
                </c:pt>
                <c:pt idx="565">
                  <c:v>0.36284119999999997</c:v>
                </c:pt>
                <c:pt idx="566">
                  <c:v>2.0038969999999998</c:v>
                </c:pt>
                <c:pt idx="567">
                  <c:v>0.88716759999999995</c:v>
                </c:pt>
                <c:pt idx="568">
                  <c:v>-0.76614539999999998</c:v>
                </c:pt>
                <c:pt idx="569">
                  <c:v>-0.45424969999999998</c:v>
                </c:pt>
                <c:pt idx="570">
                  <c:v>0.76355640000000002</c:v>
                </c:pt>
                <c:pt idx="571">
                  <c:v>0.65502950000000004</c:v>
                </c:pt>
                <c:pt idx="572">
                  <c:v>-0.30014350000000001</c:v>
                </c:pt>
                <c:pt idx="573">
                  <c:v>-0.68610179999999998</c:v>
                </c:pt>
                <c:pt idx="574">
                  <c:v>-1.037236</c:v>
                </c:pt>
                <c:pt idx="575">
                  <c:v>-1.485474</c:v>
                </c:pt>
                <c:pt idx="576">
                  <c:v>-1.0855440000000001</c:v>
                </c:pt>
                <c:pt idx="577">
                  <c:v>-0.12172479999999999</c:v>
                </c:pt>
                <c:pt idx="578">
                  <c:v>-5.941254E-2</c:v>
                </c:pt>
                <c:pt idx="579">
                  <c:v>-0.92470070000000004</c:v>
                </c:pt>
                <c:pt idx="580">
                  <c:v>-1.221446</c:v>
                </c:pt>
                <c:pt idx="581">
                  <c:v>-0.85615019999999997</c:v>
                </c:pt>
                <c:pt idx="582">
                  <c:v>-0.68902450000000004</c:v>
                </c:pt>
                <c:pt idx="583">
                  <c:v>-0.69843109999999997</c:v>
                </c:pt>
                <c:pt idx="584">
                  <c:v>-0.63432520000000003</c:v>
                </c:pt>
                <c:pt idx="585">
                  <c:v>-0.91172540000000002</c:v>
                </c:pt>
                <c:pt idx="586">
                  <c:v>-1.465735</c:v>
                </c:pt>
                <c:pt idx="587">
                  <c:v>-0.93063289999999999</c:v>
                </c:pt>
                <c:pt idx="588">
                  <c:v>0.27895799999999998</c:v>
                </c:pt>
                <c:pt idx="589">
                  <c:v>0.154998</c:v>
                </c:pt>
                <c:pt idx="590">
                  <c:v>-0.53753260000000003</c:v>
                </c:pt>
                <c:pt idx="591">
                  <c:v>-0.15997510000000001</c:v>
                </c:pt>
                <c:pt idx="592">
                  <c:v>0.213533</c:v>
                </c:pt>
                <c:pt idx="593">
                  <c:v>-0.19788700000000001</c:v>
                </c:pt>
                <c:pt idx="594">
                  <c:v>0.11395089999999999</c:v>
                </c:pt>
                <c:pt idx="595">
                  <c:v>1.4518690000000001</c:v>
                </c:pt>
                <c:pt idx="596">
                  <c:v>2.224262</c:v>
                </c:pt>
                <c:pt idx="597">
                  <c:v>1.5400799999999999</c:v>
                </c:pt>
                <c:pt idx="598">
                  <c:v>0.32749810000000001</c:v>
                </c:pt>
                <c:pt idx="599">
                  <c:v>0.54857710000000004</c:v>
                </c:pt>
                <c:pt idx="600">
                  <c:v>1.3910009999999999</c:v>
                </c:pt>
                <c:pt idx="601">
                  <c:v>0.70656980000000003</c:v>
                </c:pt>
                <c:pt idx="602">
                  <c:v>0.15754170000000001</c:v>
                </c:pt>
                <c:pt idx="603">
                  <c:v>0.73558590000000001</c:v>
                </c:pt>
                <c:pt idx="604">
                  <c:v>0.77402230000000005</c:v>
                </c:pt>
                <c:pt idx="605">
                  <c:v>0.1661059</c:v>
                </c:pt>
                <c:pt idx="606">
                  <c:v>-1.1257550000000001</c:v>
                </c:pt>
                <c:pt idx="607">
                  <c:v>-2.3086370000000001</c:v>
                </c:pt>
                <c:pt idx="608">
                  <c:v>-1.619326</c:v>
                </c:pt>
                <c:pt idx="609">
                  <c:v>5.2478900000000002E-2</c:v>
                </c:pt>
                <c:pt idx="610">
                  <c:v>1.280494</c:v>
                </c:pt>
                <c:pt idx="611">
                  <c:v>1.491044</c:v>
                </c:pt>
                <c:pt idx="612">
                  <c:v>0.4633448</c:v>
                </c:pt>
                <c:pt idx="613">
                  <c:v>-0.54879089999999997</c:v>
                </c:pt>
                <c:pt idx="614">
                  <c:v>-0.91781389999999996</c:v>
                </c:pt>
                <c:pt idx="615">
                  <c:v>-0.94231739999999997</c:v>
                </c:pt>
                <c:pt idx="616">
                  <c:v>-5.1918609999999997E-2</c:v>
                </c:pt>
                <c:pt idx="617">
                  <c:v>0.82490750000000002</c:v>
                </c:pt>
                <c:pt idx="618">
                  <c:v>0.33394829999999998</c:v>
                </c:pt>
                <c:pt idx="619">
                  <c:v>-0.22351199999999999</c:v>
                </c:pt>
                <c:pt idx="620">
                  <c:v>0.1180706</c:v>
                </c:pt>
                <c:pt idx="621">
                  <c:v>0.38766450000000002</c:v>
                </c:pt>
                <c:pt idx="622">
                  <c:v>0.16661090000000001</c:v>
                </c:pt>
                <c:pt idx="623">
                  <c:v>-0.2302756</c:v>
                </c:pt>
                <c:pt idx="624">
                  <c:v>-0.82151229999999997</c:v>
                </c:pt>
                <c:pt idx="625">
                  <c:v>-1.547364</c:v>
                </c:pt>
                <c:pt idx="626">
                  <c:v>-2.363912</c:v>
                </c:pt>
                <c:pt idx="627">
                  <c:v>-2.2894019999999999</c:v>
                </c:pt>
                <c:pt idx="628">
                  <c:v>-0.3336539</c:v>
                </c:pt>
                <c:pt idx="629">
                  <c:v>1.1933849999999999</c:v>
                </c:pt>
                <c:pt idx="630">
                  <c:v>0.53449670000000005</c:v>
                </c:pt>
                <c:pt idx="631">
                  <c:v>-0.35810969999999998</c:v>
                </c:pt>
                <c:pt idx="632">
                  <c:v>-0.60634339999999998</c:v>
                </c:pt>
                <c:pt idx="633">
                  <c:v>-1.0907899999999999</c:v>
                </c:pt>
                <c:pt idx="634">
                  <c:v>-1.1565669999999999</c:v>
                </c:pt>
                <c:pt idx="635">
                  <c:v>0.23623330000000001</c:v>
                </c:pt>
                <c:pt idx="636">
                  <c:v>1.9309289999999999</c:v>
                </c:pt>
                <c:pt idx="637">
                  <c:v>1.8463099999999999</c:v>
                </c:pt>
                <c:pt idx="638">
                  <c:v>-0.16587479999999999</c:v>
                </c:pt>
                <c:pt idx="639">
                  <c:v>-1.4685490000000001</c:v>
                </c:pt>
                <c:pt idx="640">
                  <c:v>0.14763470000000001</c:v>
                </c:pt>
                <c:pt idx="641">
                  <c:v>2.5170940000000002</c:v>
                </c:pt>
                <c:pt idx="642">
                  <c:v>2.5852179999999998</c:v>
                </c:pt>
                <c:pt idx="643">
                  <c:v>0.6157996</c:v>
                </c:pt>
                <c:pt idx="644">
                  <c:v>-0.89984189999999997</c:v>
                </c:pt>
                <c:pt idx="645">
                  <c:v>-0.76172329999999999</c:v>
                </c:pt>
                <c:pt idx="646">
                  <c:v>-1.083169</c:v>
                </c:pt>
                <c:pt idx="647">
                  <c:v>-2.1795</c:v>
                </c:pt>
                <c:pt idx="648">
                  <c:v>-1.5683849999999999</c:v>
                </c:pt>
                <c:pt idx="649">
                  <c:v>-0.23636879999999999</c:v>
                </c:pt>
                <c:pt idx="650">
                  <c:v>-0.96256090000000005</c:v>
                </c:pt>
                <c:pt idx="651">
                  <c:v>-1.921197</c:v>
                </c:pt>
                <c:pt idx="652">
                  <c:v>-0.60035939999999999</c:v>
                </c:pt>
                <c:pt idx="653">
                  <c:v>0.57121670000000002</c:v>
                </c:pt>
                <c:pt idx="654">
                  <c:v>-0.37130829999999998</c:v>
                </c:pt>
                <c:pt idx="655">
                  <c:v>-1.6262350000000001</c:v>
                </c:pt>
                <c:pt idx="656">
                  <c:v>-1.2449159999999999</c:v>
                </c:pt>
                <c:pt idx="657">
                  <c:v>-2.0018069999999999E-2</c:v>
                </c:pt>
                <c:pt idx="658">
                  <c:v>2.489042E-2</c:v>
                </c:pt>
                <c:pt idx="659">
                  <c:v>5.3950709999999999E-2</c:v>
                </c:pt>
                <c:pt idx="660">
                  <c:v>1.3376539999999999</c:v>
                </c:pt>
                <c:pt idx="661">
                  <c:v>1.691141</c:v>
                </c:pt>
                <c:pt idx="662">
                  <c:v>0.28991850000000002</c:v>
                </c:pt>
                <c:pt idx="663">
                  <c:v>-0.59871560000000001</c:v>
                </c:pt>
                <c:pt idx="664">
                  <c:v>0.12691459999999999</c:v>
                </c:pt>
                <c:pt idx="665">
                  <c:v>0.81176199999999998</c:v>
                </c:pt>
                <c:pt idx="666">
                  <c:v>0.65808319999999998</c:v>
                </c:pt>
                <c:pt idx="667">
                  <c:v>0.31381150000000002</c:v>
                </c:pt>
                <c:pt idx="668">
                  <c:v>0.1680739</c:v>
                </c:pt>
                <c:pt idx="669">
                  <c:v>0.33190259999999999</c:v>
                </c:pt>
                <c:pt idx="670">
                  <c:v>0.2434656</c:v>
                </c:pt>
                <c:pt idx="671">
                  <c:v>0.13573730000000001</c:v>
                </c:pt>
                <c:pt idx="672">
                  <c:v>0.33580549999999998</c:v>
                </c:pt>
                <c:pt idx="673">
                  <c:v>0.3379279</c:v>
                </c:pt>
                <c:pt idx="674">
                  <c:v>7.5297790000000003E-2</c:v>
                </c:pt>
                <c:pt idx="675">
                  <c:v>-0.36389769999999999</c:v>
                </c:pt>
                <c:pt idx="676">
                  <c:v>-0.57445369999999996</c:v>
                </c:pt>
                <c:pt idx="677">
                  <c:v>-0.22745609999999999</c:v>
                </c:pt>
                <c:pt idx="678">
                  <c:v>0.16896890000000001</c:v>
                </c:pt>
                <c:pt idx="679">
                  <c:v>-7.3678090000000003E-3</c:v>
                </c:pt>
                <c:pt idx="680">
                  <c:v>-7.4853760000000005E-2</c:v>
                </c:pt>
                <c:pt idx="681">
                  <c:v>0.76002270000000005</c:v>
                </c:pt>
                <c:pt idx="682">
                  <c:v>1.3108900000000001</c:v>
                </c:pt>
                <c:pt idx="683">
                  <c:v>0.44836290000000001</c:v>
                </c:pt>
                <c:pt idx="684">
                  <c:v>-0.3469236</c:v>
                </c:pt>
                <c:pt idx="685">
                  <c:v>0.55800090000000002</c:v>
                </c:pt>
                <c:pt idx="686">
                  <c:v>1.6986950000000001</c:v>
                </c:pt>
                <c:pt idx="687">
                  <c:v>1.7804850000000001</c:v>
                </c:pt>
                <c:pt idx="688">
                  <c:v>1.319598</c:v>
                </c:pt>
                <c:pt idx="689">
                  <c:v>6.2411399999999999E-2</c:v>
                </c:pt>
                <c:pt idx="690">
                  <c:v>-1.579064</c:v>
                </c:pt>
                <c:pt idx="691">
                  <c:v>-1.743166</c:v>
                </c:pt>
                <c:pt idx="692">
                  <c:v>-0.50208350000000002</c:v>
                </c:pt>
                <c:pt idx="693">
                  <c:v>-0.3722124</c:v>
                </c:pt>
                <c:pt idx="694">
                  <c:v>-1.821534</c:v>
                </c:pt>
                <c:pt idx="695">
                  <c:v>-2.1831160000000001</c:v>
                </c:pt>
                <c:pt idx="696">
                  <c:v>-0.58711599999999997</c:v>
                </c:pt>
                <c:pt idx="697">
                  <c:v>3.1758550000000003E-2</c:v>
                </c:pt>
                <c:pt idx="698">
                  <c:v>-0.97655769999999997</c:v>
                </c:pt>
                <c:pt idx="699">
                  <c:v>-0.97134699999999996</c:v>
                </c:pt>
                <c:pt idx="700">
                  <c:v>-0.71795629999999999</c:v>
                </c:pt>
                <c:pt idx="701">
                  <c:v>-1.1955690000000001</c:v>
                </c:pt>
                <c:pt idx="702">
                  <c:v>-0.98624369999999995</c:v>
                </c:pt>
                <c:pt idx="703">
                  <c:v>-0.58838100000000004</c:v>
                </c:pt>
                <c:pt idx="704">
                  <c:v>-4.4109530000000001E-2</c:v>
                </c:pt>
                <c:pt idx="705">
                  <c:v>1.2501850000000001</c:v>
                </c:pt>
                <c:pt idx="706">
                  <c:v>2.0920209999999999</c:v>
                </c:pt>
                <c:pt idx="707">
                  <c:v>1.5408599999999999</c:v>
                </c:pt>
                <c:pt idx="708">
                  <c:v>0.37748359999999997</c:v>
                </c:pt>
                <c:pt idx="709">
                  <c:v>0.152694</c:v>
                </c:pt>
                <c:pt idx="710">
                  <c:v>0.30815130000000002</c:v>
                </c:pt>
                <c:pt idx="711">
                  <c:v>-0.1111979</c:v>
                </c:pt>
                <c:pt idx="712">
                  <c:v>0.40737309999999999</c:v>
                </c:pt>
                <c:pt idx="713">
                  <c:v>1.1549290000000001</c:v>
                </c:pt>
                <c:pt idx="714">
                  <c:v>0.14050470000000001</c:v>
                </c:pt>
                <c:pt idx="715">
                  <c:v>-0.59161399999999997</c:v>
                </c:pt>
                <c:pt idx="716">
                  <c:v>0.1619418</c:v>
                </c:pt>
                <c:pt idx="717">
                  <c:v>0.28046090000000001</c:v>
                </c:pt>
                <c:pt idx="718">
                  <c:v>-0.59082730000000006</c:v>
                </c:pt>
                <c:pt idx="719">
                  <c:v>-0.90814110000000003</c:v>
                </c:pt>
                <c:pt idx="720">
                  <c:v>-0.76722330000000005</c:v>
                </c:pt>
                <c:pt idx="721">
                  <c:v>-0.93059530000000001</c:v>
                </c:pt>
                <c:pt idx="722">
                  <c:v>-0.67153180000000001</c:v>
                </c:pt>
                <c:pt idx="723">
                  <c:v>-6.5154190000000001E-2</c:v>
                </c:pt>
                <c:pt idx="724">
                  <c:v>-0.49301319999999998</c:v>
                </c:pt>
                <c:pt idx="725">
                  <c:v>-1.682606</c:v>
                </c:pt>
                <c:pt idx="726">
                  <c:v>-1.651205</c:v>
                </c:pt>
                <c:pt idx="727">
                  <c:v>-0.47150209999999998</c:v>
                </c:pt>
                <c:pt idx="728">
                  <c:v>0.2573164</c:v>
                </c:pt>
                <c:pt idx="729">
                  <c:v>0.56199149999999998</c:v>
                </c:pt>
                <c:pt idx="730">
                  <c:v>0.4182032</c:v>
                </c:pt>
                <c:pt idx="731">
                  <c:v>0.32576640000000001</c:v>
                </c:pt>
                <c:pt idx="732">
                  <c:v>0.65665580000000001</c:v>
                </c:pt>
                <c:pt idx="733">
                  <c:v>0.31056319999999998</c:v>
                </c:pt>
                <c:pt idx="734">
                  <c:v>0.1242733</c:v>
                </c:pt>
                <c:pt idx="735">
                  <c:v>0.66460030000000003</c:v>
                </c:pt>
                <c:pt idx="736">
                  <c:v>0.73421899999999996</c:v>
                </c:pt>
                <c:pt idx="737">
                  <c:v>0.47575190000000001</c:v>
                </c:pt>
                <c:pt idx="738">
                  <c:v>0.1451702</c:v>
                </c:pt>
                <c:pt idx="739">
                  <c:v>-0.21027960000000001</c:v>
                </c:pt>
                <c:pt idx="740">
                  <c:v>0.2160736</c:v>
                </c:pt>
                <c:pt idx="741">
                  <c:v>0.62465649999999995</c:v>
                </c:pt>
                <c:pt idx="742">
                  <c:v>-3.0429600000000001E-2</c:v>
                </c:pt>
                <c:pt idx="743">
                  <c:v>-0.67695819999999995</c:v>
                </c:pt>
                <c:pt idx="744">
                  <c:v>-1.0082260000000001</c:v>
                </c:pt>
                <c:pt idx="745">
                  <c:v>-1.6642969999999999</c:v>
                </c:pt>
                <c:pt idx="746">
                  <c:v>-2.2840479999999999</c:v>
                </c:pt>
                <c:pt idx="747">
                  <c:v>-1.4947349999999999</c:v>
                </c:pt>
                <c:pt idx="748">
                  <c:v>0.33673609999999998</c:v>
                </c:pt>
                <c:pt idx="749">
                  <c:v>0.98965519999999996</c:v>
                </c:pt>
                <c:pt idx="750">
                  <c:v>1.0023709999999999</c:v>
                </c:pt>
                <c:pt idx="751">
                  <c:v>1.097278</c:v>
                </c:pt>
                <c:pt idx="752">
                  <c:v>0.6459665</c:v>
                </c:pt>
                <c:pt idx="753">
                  <c:v>0.34628750000000003</c:v>
                </c:pt>
                <c:pt idx="754">
                  <c:v>0.51137180000000004</c:v>
                </c:pt>
                <c:pt idx="755">
                  <c:v>0.74853130000000001</c:v>
                </c:pt>
                <c:pt idx="756">
                  <c:v>0.52205310000000005</c:v>
                </c:pt>
                <c:pt idx="757">
                  <c:v>-6.1077659999999999E-2</c:v>
                </c:pt>
                <c:pt idx="758">
                  <c:v>-0.44020219999999999</c:v>
                </c:pt>
                <c:pt idx="759">
                  <c:v>-0.29492859999999999</c:v>
                </c:pt>
                <c:pt idx="760">
                  <c:v>0.18476090000000001</c:v>
                </c:pt>
                <c:pt idx="761">
                  <c:v>-0.79958530000000005</c:v>
                </c:pt>
                <c:pt idx="762">
                  <c:v>-2.6745909999999999</c:v>
                </c:pt>
                <c:pt idx="763">
                  <c:v>-2.6333199999999999</c:v>
                </c:pt>
                <c:pt idx="764">
                  <c:v>-0.93849329999999997</c:v>
                </c:pt>
                <c:pt idx="765">
                  <c:v>0.2440309</c:v>
                </c:pt>
                <c:pt idx="766">
                  <c:v>-0.22850770000000001</c:v>
                </c:pt>
                <c:pt idx="767">
                  <c:v>-0.99270919999999996</c:v>
                </c:pt>
                <c:pt idx="768">
                  <c:v>-0.37236209999999997</c:v>
                </c:pt>
                <c:pt idx="769">
                  <c:v>0.57545820000000003</c:v>
                </c:pt>
                <c:pt idx="770">
                  <c:v>7.9646250000000002E-2</c:v>
                </c:pt>
                <c:pt idx="771">
                  <c:v>-1.5304960000000001</c:v>
                </c:pt>
                <c:pt idx="772">
                  <c:v>-1.8570990000000001</c:v>
                </c:pt>
                <c:pt idx="773">
                  <c:v>-0.32331130000000002</c:v>
                </c:pt>
                <c:pt idx="774">
                  <c:v>0.44370850000000001</c:v>
                </c:pt>
                <c:pt idx="775">
                  <c:v>-0.68588649999999995</c:v>
                </c:pt>
                <c:pt idx="776">
                  <c:v>-1.2753159999999999</c:v>
                </c:pt>
                <c:pt idx="777">
                  <c:v>-0.26153460000000001</c:v>
                </c:pt>
                <c:pt idx="778">
                  <c:v>-0.48471950000000003</c:v>
                </c:pt>
                <c:pt idx="779">
                  <c:v>-2.5652279999999998</c:v>
                </c:pt>
                <c:pt idx="780">
                  <c:v>-2.849148</c:v>
                </c:pt>
                <c:pt idx="781">
                  <c:v>-4.7175450000000001E-2</c:v>
                </c:pt>
                <c:pt idx="782">
                  <c:v>1.902919</c:v>
                </c:pt>
                <c:pt idx="783">
                  <c:v>0.54509640000000004</c:v>
                </c:pt>
                <c:pt idx="784">
                  <c:v>-1.0957870000000001</c:v>
                </c:pt>
                <c:pt idx="785">
                  <c:v>-0.96811480000000005</c:v>
                </c:pt>
                <c:pt idx="786">
                  <c:v>-0.33308189999999999</c:v>
                </c:pt>
                <c:pt idx="787">
                  <c:v>-8.2213530000000007E-2</c:v>
                </c:pt>
                <c:pt idx="788">
                  <c:v>1.7641420000000001E-2</c:v>
                </c:pt>
                <c:pt idx="789">
                  <c:v>0.36772549999999998</c:v>
                </c:pt>
                <c:pt idx="790">
                  <c:v>0.5641195</c:v>
                </c:pt>
                <c:pt idx="791">
                  <c:v>0.42998740000000002</c:v>
                </c:pt>
                <c:pt idx="792">
                  <c:v>0.31092140000000001</c:v>
                </c:pt>
                <c:pt idx="793">
                  <c:v>-0.38718229999999998</c:v>
                </c:pt>
                <c:pt idx="794">
                  <c:v>-1.473519</c:v>
                </c:pt>
                <c:pt idx="795">
                  <c:v>-1.120293</c:v>
                </c:pt>
                <c:pt idx="796">
                  <c:v>0.64894470000000004</c:v>
                </c:pt>
                <c:pt idx="797">
                  <c:v>1.416328</c:v>
                </c:pt>
                <c:pt idx="798">
                  <c:v>0.28925000000000001</c:v>
                </c:pt>
                <c:pt idx="799">
                  <c:v>-1.2181010000000001</c:v>
                </c:pt>
                <c:pt idx="800">
                  <c:v>-1.678798</c:v>
                </c:pt>
                <c:pt idx="801">
                  <c:v>-1.136207</c:v>
                </c:pt>
                <c:pt idx="802">
                  <c:v>-0.93512620000000002</c:v>
                </c:pt>
                <c:pt idx="803">
                  <c:v>-1.4440299999999999</c:v>
                </c:pt>
                <c:pt idx="804">
                  <c:v>-1.039104</c:v>
                </c:pt>
                <c:pt idx="805">
                  <c:v>0.79898999999999998</c:v>
                </c:pt>
                <c:pt idx="806">
                  <c:v>2.0707409999999999</c:v>
                </c:pt>
                <c:pt idx="807">
                  <c:v>1.319302</c:v>
                </c:pt>
                <c:pt idx="808">
                  <c:v>0.1192406</c:v>
                </c:pt>
                <c:pt idx="809">
                  <c:v>0.14209240000000001</c:v>
                </c:pt>
                <c:pt idx="810">
                  <c:v>0.1522223</c:v>
                </c:pt>
                <c:pt idx="811">
                  <c:v>-0.58467100000000005</c:v>
                </c:pt>
                <c:pt idx="812">
                  <c:v>-0.60297029999999996</c:v>
                </c:pt>
                <c:pt idx="813">
                  <c:v>-1.891323E-2</c:v>
                </c:pt>
                <c:pt idx="814">
                  <c:v>-0.18707460000000001</c:v>
                </c:pt>
                <c:pt idx="815">
                  <c:v>-0.73952430000000002</c:v>
                </c:pt>
                <c:pt idx="816">
                  <c:v>-0.88741809999999999</c:v>
                </c:pt>
                <c:pt idx="817">
                  <c:v>-0.53283139999999996</c:v>
                </c:pt>
                <c:pt idx="818">
                  <c:v>-8.385612E-4</c:v>
                </c:pt>
                <c:pt idx="819">
                  <c:v>6.4178840000000001E-2</c:v>
                </c:pt>
                <c:pt idx="820">
                  <c:v>-0.1757724</c:v>
                </c:pt>
                <c:pt idx="821">
                  <c:v>4.5049789999999999E-2</c:v>
                </c:pt>
                <c:pt idx="822">
                  <c:v>0.64267410000000003</c:v>
                </c:pt>
                <c:pt idx="823">
                  <c:v>0.41403669999999998</c:v>
                </c:pt>
                <c:pt idx="824">
                  <c:v>-0.46472140000000001</c:v>
                </c:pt>
                <c:pt idx="825">
                  <c:v>-0.24004149999999999</c:v>
                </c:pt>
                <c:pt idx="826">
                  <c:v>0.30529079999999997</c:v>
                </c:pt>
                <c:pt idx="827">
                  <c:v>-0.75345600000000001</c:v>
                </c:pt>
                <c:pt idx="828">
                  <c:v>-1.95774</c:v>
                </c:pt>
                <c:pt idx="829">
                  <c:v>-1.0280210000000001</c:v>
                </c:pt>
                <c:pt idx="830">
                  <c:v>0.1245865</c:v>
                </c:pt>
                <c:pt idx="831">
                  <c:v>-0.68270759999999997</c:v>
                </c:pt>
                <c:pt idx="832">
                  <c:v>-1.045647</c:v>
                </c:pt>
                <c:pt idx="833">
                  <c:v>-0.18317240000000001</c:v>
                </c:pt>
                <c:pt idx="834">
                  <c:v>-0.23357269999999999</c:v>
                </c:pt>
                <c:pt idx="835">
                  <c:v>-0.3367716</c:v>
                </c:pt>
                <c:pt idx="836">
                  <c:v>0.1075416</c:v>
                </c:pt>
                <c:pt idx="837">
                  <c:v>-0.1165243</c:v>
                </c:pt>
                <c:pt idx="838">
                  <c:v>-3.7377510000000003E-2</c:v>
                </c:pt>
                <c:pt idx="839">
                  <c:v>1.0201750000000001</c:v>
                </c:pt>
                <c:pt idx="840">
                  <c:v>1.6409400000000001</c:v>
                </c:pt>
                <c:pt idx="841">
                  <c:v>1.169351</c:v>
                </c:pt>
                <c:pt idx="842">
                  <c:v>0.27037919999999999</c:v>
                </c:pt>
                <c:pt idx="843">
                  <c:v>-0.36479889999999998</c:v>
                </c:pt>
                <c:pt idx="844">
                  <c:v>7.067234E-2</c:v>
                </c:pt>
                <c:pt idx="845">
                  <c:v>1.308187</c:v>
                </c:pt>
                <c:pt idx="846">
                  <c:v>1.5613250000000001</c:v>
                </c:pt>
                <c:pt idx="847">
                  <c:v>1.272327</c:v>
                </c:pt>
                <c:pt idx="848">
                  <c:v>1.4934460000000001</c:v>
                </c:pt>
                <c:pt idx="849">
                  <c:v>0.71639149999999996</c:v>
                </c:pt>
                <c:pt idx="850">
                  <c:v>-1.0143169999999999</c:v>
                </c:pt>
                <c:pt idx="851">
                  <c:v>-1.4956780000000001</c:v>
                </c:pt>
                <c:pt idx="852">
                  <c:v>-0.56647800000000004</c:v>
                </c:pt>
                <c:pt idx="853">
                  <c:v>0.2892981</c:v>
                </c:pt>
                <c:pt idx="854">
                  <c:v>-1.5830199999999999E-2</c:v>
                </c:pt>
                <c:pt idx="855">
                  <c:v>-1.148576</c:v>
                </c:pt>
                <c:pt idx="856">
                  <c:v>-1.4152279999999999</c:v>
                </c:pt>
                <c:pt idx="857">
                  <c:v>-0.72414460000000003</c:v>
                </c:pt>
                <c:pt idx="858">
                  <c:v>8.8314309999999993E-2</c:v>
                </c:pt>
                <c:pt idx="859">
                  <c:v>0.65235860000000001</c:v>
                </c:pt>
                <c:pt idx="860">
                  <c:v>0.1760448</c:v>
                </c:pt>
                <c:pt idx="861">
                  <c:v>-0.37165429999999999</c:v>
                </c:pt>
                <c:pt idx="862">
                  <c:v>0.37327919999999998</c:v>
                </c:pt>
                <c:pt idx="863">
                  <c:v>1.1943600000000001</c:v>
                </c:pt>
                <c:pt idx="864">
                  <c:v>1.2052080000000001</c:v>
                </c:pt>
                <c:pt idx="865">
                  <c:v>1.0244420000000001</c:v>
                </c:pt>
                <c:pt idx="866">
                  <c:v>9.4269409999999994E-3</c:v>
                </c:pt>
                <c:pt idx="867">
                  <c:v>-1.02837</c:v>
                </c:pt>
                <c:pt idx="868">
                  <c:v>0.17505709999999999</c:v>
                </c:pt>
                <c:pt idx="869">
                  <c:v>1.5353060000000001</c:v>
                </c:pt>
                <c:pt idx="870">
                  <c:v>1.3199609999999999</c:v>
                </c:pt>
                <c:pt idx="871">
                  <c:v>1.0884529999999999</c:v>
                </c:pt>
                <c:pt idx="872">
                  <c:v>0.96290989999999999</c:v>
                </c:pt>
                <c:pt idx="873">
                  <c:v>1.288259</c:v>
                </c:pt>
                <c:pt idx="874">
                  <c:v>2.2524229999999998</c:v>
                </c:pt>
                <c:pt idx="875">
                  <c:v>1.8219920000000001</c:v>
                </c:pt>
                <c:pt idx="876">
                  <c:v>9.3595689999999995E-2</c:v>
                </c:pt>
                <c:pt idx="877">
                  <c:v>-0.48659029999999998</c:v>
                </c:pt>
                <c:pt idx="878">
                  <c:v>0.13042110000000001</c:v>
                </c:pt>
                <c:pt idx="879">
                  <c:v>0.5857367</c:v>
                </c:pt>
                <c:pt idx="880">
                  <c:v>0.59416100000000005</c:v>
                </c:pt>
                <c:pt idx="881">
                  <c:v>0.2999541</c:v>
                </c:pt>
                <c:pt idx="882">
                  <c:v>-0.3813974</c:v>
                </c:pt>
                <c:pt idx="883">
                  <c:v>-1.0295730000000001</c:v>
                </c:pt>
                <c:pt idx="884">
                  <c:v>-0.38012829999999997</c:v>
                </c:pt>
                <c:pt idx="885">
                  <c:v>1.2461249999999999</c:v>
                </c:pt>
                <c:pt idx="886">
                  <c:v>2.1297160000000002</c:v>
                </c:pt>
                <c:pt idx="887">
                  <c:v>1.3005040000000001</c:v>
                </c:pt>
                <c:pt idx="888">
                  <c:v>-0.47599649999999999</c:v>
                </c:pt>
                <c:pt idx="889">
                  <c:v>-1.2462899999999999</c:v>
                </c:pt>
                <c:pt idx="890">
                  <c:v>-1.2885439999999999</c:v>
                </c:pt>
                <c:pt idx="891">
                  <c:v>-1.605305</c:v>
                </c:pt>
                <c:pt idx="892">
                  <c:v>-1.31999</c:v>
                </c:pt>
                <c:pt idx="893">
                  <c:v>-0.66551260000000001</c:v>
                </c:pt>
                <c:pt idx="894">
                  <c:v>-0.87951380000000001</c:v>
                </c:pt>
                <c:pt idx="895">
                  <c:v>-1.3584179999999999</c:v>
                </c:pt>
                <c:pt idx="896">
                  <c:v>-0.73130379999999995</c:v>
                </c:pt>
                <c:pt idx="897">
                  <c:v>-0.24661089999999999</c:v>
                </c:pt>
                <c:pt idx="898">
                  <c:v>-1.8277110000000001</c:v>
                </c:pt>
                <c:pt idx="899">
                  <c:v>-3.184151</c:v>
                </c:pt>
                <c:pt idx="900">
                  <c:v>-1.859958</c:v>
                </c:pt>
                <c:pt idx="901">
                  <c:v>-0.2451054</c:v>
                </c:pt>
                <c:pt idx="902">
                  <c:v>-0.5107448</c:v>
                </c:pt>
                <c:pt idx="903">
                  <c:v>-0.91661230000000005</c:v>
                </c:pt>
                <c:pt idx="904">
                  <c:v>-0.25305090000000002</c:v>
                </c:pt>
                <c:pt idx="905">
                  <c:v>-0.23548630000000001</c:v>
                </c:pt>
                <c:pt idx="906">
                  <c:v>-1.251717</c:v>
                </c:pt>
                <c:pt idx="907">
                  <c:v>-1.1008720000000001</c:v>
                </c:pt>
                <c:pt idx="908">
                  <c:v>0.608429</c:v>
                </c:pt>
                <c:pt idx="909">
                  <c:v>1.889357</c:v>
                </c:pt>
                <c:pt idx="910">
                  <c:v>1.9726939999999999</c:v>
                </c:pt>
                <c:pt idx="911">
                  <c:v>1.9959929999999999</c:v>
                </c:pt>
                <c:pt idx="912">
                  <c:v>1.949695</c:v>
                </c:pt>
                <c:pt idx="913">
                  <c:v>0.88496249999999999</c:v>
                </c:pt>
                <c:pt idx="914">
                  <c:v>-0.40349940000000001</c:v>
                </c:pt>
                <c:pt idx="915">
                  <c:v>-1.074052</c:v>
                </c:pt>
                <c:pt idx="916">
                  <c:v>-0.97545150000000003</c:v>
                </c:pt>
                <c:pt idx="917">
                  <c:v>-0.13027949999999999</c:v>
                </c:pt>
                <c:pt idx="918">
                  <c:v>-5.9750930000000001E-2</c:v>
                </c:pt>
                <c:pt idx="919">
                  <c:v>-1.0653269999999999</c:v>
                </c:pt>
                <c:pt idx="920">
                  <c:v>-0.88760190000000005</c:v>
                </c:pt>
                <c:pt idx="921">
                  <c:v>0.51956119999999995</c:v>
                </c:pt>
                <c:pt idx="922">
                  <c:v>1.040943</c:v>
                </c:pt>
                <c:pt idx="923">
                  <c:v>0.67289739999999998</c:v>
                </c:pt>
                <c:pt idx="924">
                  <c:v>0.34087970000000001</c:v>
                </c:pt>
                <c:pt idx="925">
                  <c:v>-0.17199919999999999</c:v>
                </c:pt>
                <c:pt idx="926">
                  <c:v>-0.87130759999999996</c:v>
                </c:pt>
                <c:pt idx="927">
                  <c:v>-1.50596</c:v>
                </c:pt>
                <c:pt idx="928">
                  <c:v>-1.390004</c:v>
                </c:pt>
                <c:pt idx="929">
                  <c:v>0.6389049</c:v>
                </c:pt>
                <c:pt idx="930">
                  <c:v>2.6268940000000001</c:v>
                </c:pt>
                <c:pt idx="931">
                  <c:v>1.9142669999999999</c:v>
                </c:pt>
                <c:pt idx="932">
                  <c:v>0.25940069999999998</c:v>
                </c:pt>
                <c:pt idx="933">
                  <c:v>-0.15748819999999999</c:v>
                </c:pt>
                <c:pt idx="934">
                  <c:v>-0.1180628</c:v>
                </c:pt>
                <c:pt idx="935">
                  <c:v>-1.200499</c:v>
                </c:pt>
                <c:pt idx="936">
                  <c:v>-2.4098310000000001</c:v>
                </c:pt>
                <c:pt idx="937">
                  <c:v>-1.917872</c:v>
                </c:pt>
                <c:pt idx="938">
                  <c:v>-1.1913499999999999</c:v>
                </c:pt>
                <c:pt idx="939">
                  <c:v>-1.2298640000000001</c:v>
                </c:pt>
                <c:pt idx="940">
                  <c:v>-0.82436949999999998</c:v>
                </c:pt>
                <c:pt idx="941">
                  <c:v>1.5885150000000001E-2</c:v>
                </c:pt>
                <c:pt idx="942">
                  <c:v>0.1936233</c:v>
                </c:pt>
                <c:pt idx="943">
                  <c:v>-0.1059404</c:v>
                </c:pt>
                <c:pt idx="944">
                  <c:v>0.35137089999999999</c:v>
                </c:pt>
                <c:pt idx="945">
                  <c:v>1.0125820000000001</c:v>
                </c:pt>
                <c:pt idx="946">
                  <c:v>0.18913840000000001</c:v>
                </c:pt>
                <c:pt idx="947">
                  <c:v>-1.3270329999999999</c:v>
                </c:pt>
                <c:pt idx="948">
                  <c:v>-1.184437</c:v>
                </c:pt>
                <c:pt idx="949">
                  <c:v>0.15590319999999999</c:v>
                </c:pt>
                <c:pt idx="950">
                  <c:v>0.74113980000000002</c:v>
                </c:pt>
                <c:pt idx="951">
                  <c:v>0.49538720000000003</c:v>
                </c:pt>
                <c:pt idx="952">
                  <c:v>0.39783980000000002</c:v>
                </c:pt>
                <c:pt idx="953">
                  <c:v>0.58144399999999996</c:v>
                </c:pt>
                <c:pt idx="954">
                  <c:v>-0.32693159999999999</c:v>
                </c:pt>
                <c:pt idx="955">
                  <c:v>-1.805051</c:v>
                </c:pt>
                <c:pt idx="956">
                  <c:v>-1.4179189999999999</c:v>
                </c:pt>
                <c:pt idx="957">
                  <c:v>-0.19842899999999999</c:v>
                </c:pt>
                <c:pt idx="958">
                  <c:v>-0.68779140000000005</c:v>
                </c:pt>
                <c:pt idx="959">
                  <c:v>-2.174947</c:v>
                </c:pt>
                <c:pt idx="960">
                  <c:v>-2.0954139999999999</c:v>
                </c:pt>
                <c:pt idx="961">
                  <c:v>-0.141149</c:v>
                </c:pt>
                <c:pt idx="962">
                  <c:v>0.73055289999999995</c:v>
                </c:pt>
                <c:pt idx="963">
                  <c:v>-0.2757502</c:v>
                </c:pt>
                <c:pt idx="964">
                  <c:v>-0.71869780000000005</c:v>
                </c:pt>
                <c:pt idx="965">
                  <c:v>-0.12687490000000001</c:v>
                </c:pt>
                <c:pt idx="966">
                  <c:v>0.34529660000000001</c:v>
                </c:pt>
                <c:pt idx="967">
                  <c:v>0.6777919</c:v>
                </c:pt>
                <c:pt idx="968">
                  <c:v>1.628925</c:v>
                </c:pt>
                <c:pt idx="969">
                  <c:v>2.182633</c:v>
                </c:pt>
                <c:pt idx="970">
                  <c:v>0.97599219999999998</c:v>
                </c:pt>
                <c:pt idx="971">
                  <c:v>-0.2580229</c:v>
                </c:pt>
                <c:pt idx="972">
                  <c:v>-0.27029330000000001</c:v>
                </c:pt>
                <c:pt idx="973">
                  <c:v>0.18760009999999999</c:v>
                </c:pt>
                <c:pt idx="974">
                  <c:v>0.74024210000000001</c:v>
                </c:pt>
                <c:pt idx="975">
                  <c:v>0.94616339999999999</c:v>
                </c:pt>
                <c:pt idx="976">
                  <c:v>1.14117</c:v>
                </c:pt>
                <c:pt idx="977">
                  <c:v>1.2134560000000001</c:v>
                </c:pt>
                <c:pt idx="978">
                  <c:v>0.17318829999999999</c:v>
                </c:pt>
                <c:pt idx="979">
                  <c:v>-0.78888720000000001</c:v>
                </c:pt>
                <c:pt idx="980">
                  <c:v>-0.78603160000000005</c:v>
                </c:pt>
                <c:pt idx="981">
                  <c:v>-0.62227489999999996</c:v>
                </c:pt>
                <c:pt idx="982">
                  <c:v>-0.91610360000000002</c:v>
                </c:pt>
                <c:pt idx="983">
                  <c:v>-1.676493</c:v>
                </c:pt>
                <c:pt idx="984">
                  <c:v>-1.8498730000000001</c:v>
                </c:pt>
                <c:pt idx="985">
                  <c:v>-1.3852260000000001</c:v>
                </c:pt>
                <c:pt idx="986">
                  <c:v>-0.89363139999999996</c:v>
                </c:pt>
                <c:pt idx="987">
                  <c:v>-0.43402200000000002</c:v>
                </c:pt>
                <c:pt idx="988">
                  <c:v>-0.45702029999999999</c:v>
                </c:pt>
                <c:pt idx="989">
                  <c:v>-0.55760750000000003</c:v>
                </c:pt>
                <c:pt idx="990">
                  <c:v>-0.45023679999999999</c:v>
                </c:pt>
                <c:pt idx="991">
                  <c:v>-0.51432080000000002</c:v>
                </c:pt>
                <c:pt idx="992">
                  <c:v>-0.7641192</c:v>
                </c:pt>
                <c:pt idx="993">
                  <c:v>-1.4576009999999999</c:v>
                </c:pt>
                <c:pt idx="994">
                  <c:v>-2.221714</c:v>
                </c:pt>
                <c:pt idx="995">
                  <c:v>-2.5125989999999998</c:v>
                </c:pt>
                <c:pt idx="996">
                  <c:v>-2.0723090000000002</c:v>
                </c:pt>
                <c:pt idx="997">
                  <c:v>-0.94324350000000001</c:v>
                </c:pt>
                <c:pt idx="998">
                  <c:v>-0.2371682</c:v>
                </c:pt>
              </c:numCache>
            </c:numRef>
          </c:yVal>
          <c:smooth val="0"/>
        </c:ser>
        <c:ser>
          <c:idx val="14"/>
          <c:order val="14"/>
          <c:tx>
            <c:v>+500V (#15)</c:v>
          </c:tx>
          <c:spPr>
            <a:ln w="19050">
              <a:solidFill>
                <a:srgbClr val="0000FF"/>
              </a:solidFill>
            </a:ln>
          </c:spPr>
          <c:marker>
            <c:symbol val="none"/>
          </c:marker>
          <c:xVal>
            <c:numRef>
              <c:f>'Voltage Wfms Data'!$A$5:$A$1003</c:f>
              <c:numCache>
                <c:formatCode>General</c:formatCode>
                <c:ptCount val="999"/>
                <c:pt idx="0">
                  <c:v>-180.822</c:v>
                </c:pt>
                <c:pt idx="1">
                  <c:v>-179.822</c:v>
                </c:pt>
                <c:pt idx="2">
                  <c:v>-178.822</c:v>
                </c:pt>
                <c:pt idx="3">
                  <c:v>-177.822</c:v>
                </c:pt>
                <c:pt idx="4">
                  <c:v>-176.822</c:v>
                </c:pt>
                <c:pt idx="5">
                  <c:v>-175.822</c:v>
                </c:pt>
                <c:pt idx="6">
                  <c:v>-174.822</c:v>
                </c:pt>
                <c:pt idx="7">
                  <c:v>-173.822</c:v>
                </c:pt>
                <c:pt idx="8">
                  <c:v>-172.822</c:v>
                </c:pt>
                <c:pt idx="9">
                  <c:v>-171.82199999999997</c:v>
                </c:pt>
                <c:pt idx="10">
                  <c:v>-170.822</c:v>
                </c:pt>
                <c:pt idx="11">
                  <c:v>-169.822</c:v>
                </c:pt>
                <c:pt idx="12">
                  <c:v>-168.822</c:v>
                </c:pt>
                <c:pt idx="13">
                  <c:v>-167.822</c:v>
                </c:pt>
                <c:pt idx="14">
                  <c:v>-166.822</c:v>
                </c:pt>
                <c:pt idx="15">
                  <c:v>-165.82199999999997</c:v>
                </c:pt>
                <c:pt idx="16">
                  <c:v>-164.822</c:v>
                </c:pt>
                <c:pt idx="17">
                  <c:v>-163.822</c:v>
                </c:pt>
                <c:pt idx="18">
                  <c:v>-162.822</c:v>
                </c:pt>
                <c:pt idx="19">
                  <c:v>-161.822</c:v>
                </c:pt>
                <c:pt idx="20">
                  <c:v>-160.822</c:v>
                </c:pt>
                <c:pt idx="21">
                  <c:v>-159.82199999999997</c:v>
                </c:pt>
                <c:pt idx="22">
                  <c:v>-158.822</c:v>
                </c:pt>
                <c:pt idx="23">
                  <c:v>-157.822</c:v>
                </c:pt>
                <c:pt idx="24">
                  <c:v>-156.822</c:v>
                </c:pt>
                <c:pt idx="25">
                  <c:v>-155.822</c:v>
                </c:pt>
                <c:pt idx="26">
                  <c:v>-154.822</c:v>
                </c:pt>
                <c:pt idx="27">
                  <c:v>-153.822</c:v>
                </c:pt>
                <c:pt idx="28">
                  <c:v>-152.822</c:v>
                </c:pt>
                <c:pt idx="29">
                  <c:v>-151.822</c:v>
                </c:pt>
                <c:pt idx="30">
                  <c:v>-150.822</c:v>
                </c:pt>
                <c:pt idx="31">
                  <c:v>-149.822</c:v>
                </c:pt>
                <c:pt idx="32">
                  <c:v>-148.822</c:v>
                </c:pt>
                <c:pt idx="33">
                  <c:v>-147.822</c:v>
                </c:pt>
                <c:pt idx="34">
                  <c:v>-146.822</c:v>
                </c:pt>
                <c:pt idx="35">
                  <c:v>-145.822</c:v>
                </c:pt>
                <c:pt idx="36">
                  <c:v>-144.822</c:v>
                </c:pt>
                <c:pt idx="37">
                  <c:v>-143.822</c:v>
                </c:pt>
                <c:pt idx="38">
                  <c:v>-142.822</c:v>
                </c:pt>
                <c:pt idx="39">
                  <c:v>-141.822</c:v>
                </c:pt>
                <c:pt idx="40">
                  <c:v>-140.822</c:v>
                </c:pt>
                <c:pt idx="41">
                  <c:v>-139.822</c:v>
                </c:pt>
                <c:pt idx="42">
                  <c:v>-138.822</c:v>
                </c:pt>
                <c:pt idx="43">
                  <c:v>-137.822</c:v>
                </c:pt>
                <c:pt idx="44">
                  <c:v>-136.822</c:v>
                </c:pt>
                <c:pt idx="45">
                  <c:v>-135.822</c:v>
                </c:pt>
                <c:pt idx="46">
                  <c:v>-134.82199999999997</c:v>
                </c:pt>
                <c:pt idx="47">
                  <c:v>-133.822</c:v>
                </c:pt>
                <c:pt idx="48">
                  <c:v>-132.822</c:v>
                </c:pt>
                <c:pt idx="49">
                  <c:v>-131.822</c:v>
                </c:pt>
                <c:pt idx="50">
                  <c:v>-130.822</c:v>
                </c:pt>
                <c:pt idx="51">
                  <c:v>-129.822</c:v>
                </c:pt>
                <c:pt idx="52">
                  <c:v>-128.82199999999997</c:v>
                </c:pt>
                <c:pt idx="53">
                  <c:v>-127.82199999999999</c:v>
                </c:pt>
                <c:pt idx="54">
                  <c:v>-126.822</c:v>
                </c:pt>
                <c:pt idx="55">
                  <c:v>-125.822</c:v>
                </c:pt>
                <c:pt idx="56">
                  <c:v>-124.822</c:v>
                </c:pt>
                <c:pt idx="57">
                  <c:v>-123.822</c:v>
                </c:pt>
                <c:pt idx="58">
                  <c:v>-122.82200000000002</c:v>
                </c:pt>
                <c:pt idx="59">
                  <c:v>-121.82199999999999</c:v>
                </c:pt>
                <c:pt idx="60">
                  <c:v>-120.82199999999999</c:v>
                </c:pt>
                <c:pt idx="61">
                  <c:v>-119.822</c:v>
                </c:pt>
                <c:pt idx="62">
                  <c:v>-118.822</c:v>
                </c:pt>
                <c:pt idx="63">
                  <c:v>-117.82199999999999</c:v>
                </c:pt>
                <c:pt idx="64">
                  <c:v>-116.822</c:v>
                </c:pt>
                <c:pt idx="65">
                  <c:v>-115.822</c:v>
                </c:pt>
                <c:pt idx="66">
                  <c:v>-114.82199999999999</c:v>
                </c:pt>
                <c:pt idx="67">
                  <c:v>-113.822</c:v>
                </c:pt>
                <c:pt idx="68">
                  <c:v>-112.822</c:v>
                </c:pt>
                <c:pt idx="69">
                  <c:v>-111.82199999999999</c:v>
                </c:pt>
                <c:pt idx="70">
                  <c:v>-110.822</c:v>
                </c:pt>
                <c:pt idx="71">
                  <c:v>-109.822</c:v>
                </c:pt>
                <c:pt idx="72">
                  <c:v>-108.822</c:v>
                </c:pt>
                <c:pt idx="73">
                  <c:v>-107.822</c:v>
                </c:pt>
                <c:pt idx="74">
                  <c:v>-106.822</c:v>
                </c:pt>
                <c:pt idx="75">
                  <c:v>-105.822</c:v>
                </c:pt>
                <c:pt idx="76">
                  <c:v>-104.822</c:v>
                </c:pt>
                <c:pt idx="77">
                  <c:v>-103.822</c:v>
                </c:pt>
                <c:pt idx="78">
                  <c:v>-102.822</c:v>
                </c:pt>
                <c:pt idx="79">
                  <c:v>-101.822</c:v>
                </c:pt>
                <c:pt idx="80">
                  <c:v>-100.822</c:v>
                </c:pt>
                <c:pt idx="81">
                  <c:v>-99.822000000000003</c:v>
                </c:pt>
                <c:pt idx="82">
                  <c:v>-98.822000000000003</c:v>
                </c:pt>
                <c:pt idx="83">
                  <c:v>-97.822000000000003</c:v>
                </c:pt>
                <c:pt idx="84">
                  <c:v>-96.822000000000003</c:v>
                </c:pt>
                <c:pt idx="85">
                  <c:v>-95.822000000000003</c:v>
                </c:pt>
                <c:pt idx="86">
                  <c:v>-94.822000000000003</c:v>
                </c:pt>
                <c:pt idx="87">
                  <c:v>-93.822000000000003</c:v>
                </c:pt>
                <c:pt idx="88">
                  <c:v>-92.822000000000003</c:v>
                </c:pt>
                <c:pt idx="89">
                  <c:v>-91.822000000000003</c:v>
                </c:pt>
                <c:pt idx="90">
                  <c:v>-90.822000000000003</c:v>
                </c:pt>
                <c:pt idx="91">
                  <c:v>-89.821999999999989</c:v>
                </c:pt>
                <c:pt idx="92">
                  <c:v>-88.822000000000003</c:v>
                </c:pt>
                <c:pt idx="93">
                  <c:v>-87.822000000000003</c:v>
                </c:pt>
                <c:pt idx="94">
                  <c:v>-86.821999999999989</c:v>
                </c:pt>
                <c:pt idx="95">
                  <c:v>-85.822000000000003</c:v>
                </c:pt>
                <c:pt idx="96">
                  <c:v>-84.822000000000003</c:v>
                </c:pt>
                <c:pt idx="97">
                  <c:v>-83.821999999999989</c:v>
                </c:pt>
                <c:pt idx="98">
                  <c:v>-82.822000000000003</c:v>
                </c:pt>
                <c:pt idx="99">
                  <c:v>-81.822000000000003</c:v>
                </c:pt>
                <c:pt idx="100">
                  <c:v>-80.821999999999989</c:v>
                </c:pt>
                <c:pt idx="101">
                  <c:v>-79.822000000000003</c:v>
                </c:pt>
                <c:pt idx="102">
                  <c:v>-78.822000000000003</c:v>
                </c:pt>
                <c:pt idx="103">
                  <c:v>-77.821999999999989</c:v>
                </c:pt>
                <c:pt idx="104">
                  <c:v>-76.822000000000003</c:v>
                </c:pt>
                <c:pt idx="105">
                  <c:v>-75.822000000000003</c:v>
                </c:pt>
                <c:pt idx="106">
                  <c:v>-74.822000000000003</c:v>
                </c:pt>
                <c:pt idx="107">
                  <c:v>-73.822000000000003</c:v>
                </c:pt>
                <c:pt idx="108">
                  <c:v>-72.822000000000003</c:v>
                </c:pt>
                <c:pt idx="109">
                  <c:v>-71.822000000000003</c:v>
                </c:pt>
                <c:pt idx="110">
                  <c:v>-70.822000000000003</c:v>
                </c:pt>
                <c:pt idx="111">
                  <c:v>-69.822000000000003</c:v>
                </c:pt>
                <c:pt idx="112">
                  <c:v>-68.822000000000003</c:v>
                </c:pt>
                <c:pt idx="113">
                  <c:v>-67.822000000000003</c:v>
                </c:pt>
                <c:pt idx="114">
                  <c:v>-66.822000000000003</c:v>
                </c:pt>
                <c:pt idx="115">
                  <c:v>-65.822000000000003</c:v>
                </c:pt>
                <c:pt idx="116">
                  <c:v>-64.822000000000003</c:v>
                </c:pt>
                <c:pt idx="117">
                  <c:v>-63.822000000000003</c:v>
                </c:pt>
                <c:pt idx="118">
                  <c:v>-62.822000000000003</c:v>
                </c:pt>
                <c:pt idx="119">
                  <c:v>-61.821999999999996</c:v>
                </c:pt>
                <c:pt idx="120">
                  <c:v>-60.822000000000003</c:v>
                </c:pt>
                <c:pt idx="121">
                  <c:v>-59.822000000000003</c:v>
                </c:pt>
                <c:pt idx="122">
                  <c:v>-58.822000000000003</c:v>
                </c:pt>
                <c:pt idx="123">
                  <c:v>-57.822000000000003</c:v>
                </c:pt>
                <c:pt idx="124">
                  <c:v>-56.821999999999996</c:v>
                </c:pt>
                <c:pt idx="125">
                  <c:v>-55.822000000000003</c:v>
                </c:pt>
                <c:pt idx="126">
                  <c:v>-54.822000000000003</c:v>
                </c:pt>
                <c:pt idx="127">
                  <c:v>-53.821999999999996</c:v>
                </c:pt>
                <c:pt idx="128">
                  <c:v>-52.822000000000003</c:v>
                </c:pt>
                <c:pt idx="129">
                  <c:v>-51.821999999999996</c:v>
                </c:pt>
                <c:pt idx="130">
                  <c:v>-50.821999999999996</c:v>
                </c:pt>
                <c:pt idx="131">
                  <c:v>-49.822000000000003</c:v>
                </c:pt>
                <c:pt idx="132">
                  <c:v>-48.821999999999996</c:v>
                </c:pt>
                <c:pt idx="133">
                  <c:v>-47.822000000000003</c:v>
                </c:pt>
                <c:pt idx="134">
                  <c:v>-46.822000000000003</c:v>
                </c:pt>
                <c:pt idx="135">
                  <c:v>-45.821999999999996</c:v>
                </c:pt>
                <c:pt idx="136">
                  <c:v>-44.822000000000003</c:v>
                </c:pt>
                <c:pt idx="137">
                  <c:v>-43.822000000000003</c:v>
                </c:pt>
                <c:pt idx="138">
                  <c:v>-42.821999999999996</c:v>
                </c:pt>
                <c:pt idx="139">
                  <c:v>-41.822000000000003</c:v>
                </c:pt>
                <c:pt idx="140">
                  <c:v>-40.822000000000003</c:v>
                </c:pt>
                <c:pt idx="141">
                  <c:v>-39.821999999999996</c:v>
                </c:pt>
                <c:pt idx="142">
                  <c:v>-38.822000000000003</c:v>
                </c:pt>
                <c:pt idx="143">
                  <c:v>-37.822000000000003</c:v>
                </c:pt>
                <c:pt idx="144">
                  <c:v>-36.821999999999996</c:v>
                </c:pt>
                <c:pt idx="145">
                  <c:v>-35.822000000000003</c:v>
                </c:pt>
                <c:pt idx="146">
                  <c:v>-34.821999999999996</c:v>
                </c:pt>
                <c:pt idx="147">
                  <c:v>-33.821999999999996</c:v>
                </c:pt>
                <c:pt idx="148">
                  <c:v>-32.822000000000003</c:v>
                </c:pt>
                <c:pt idx="149">
                  <c:v>-31.821999999999999</c:v>
                </c:pt>
                <c:pt idx="150">
                  <c:v>-30.822000000000003</c:v>
                </c:pt>
                <c:pt idx="151">
                  <c:v>-29.821999999999999</c:v>
                </c:pt>
                <c:pt idx="152">
                  <c:v>-28.822000000000003</c:v>
                </c:pt>
                <c:pt idx="153">
                  <c:v>-27.821999999999999</c:v>
                </c:pt>
                <c:pt idx="154">
                  <c:v>-26.821999999999999</c:v>
                </c:pt>
                <c:pt idx="155">
                  <c:v>-25.822000000000003</c:v>
                </c:pt>
                <c:pt idx="156">
                  <c:v>-24.821999999999999</c:v>
                </c:pt>
                <c:pt idx="157">
                  <c:v>-23.821999999999999</c:v>
                </c:pt>
                <c:pt idx="158">
                  <c:v>-22.821999999999999</c:v>
                </c:pt>
                <c:pt idx="159">
                  <c:v>-21.821999999999999</c:v>
                </c:pt>
                <c:pt idx="160">
                  <c:v>-20.821999999999999</c:v>
                </c:pt>
                <c:pt idx="161">
                  <c:v>-19.821999999999999</c:v>
                </c:pt>
                <c:pt idx="162">
                  <c:v>-18.822000000000003</c:v>
                </c:pt>
                <c:pt idx="163">
                  <c:v>-17.821999999999999</c:v>
                </c:pt>
                <c:pt idx="164">
                  <c:v>-16.821999999999999</c:v>
                </c:pt>
                <c:pt idx="165">
                  <c:v>-15.822000000000001</c:v>
                </c:pt>
                <c:pt idx="166">
                  <c:v>-14.822000000000001</c:v>
                </c:pt>
                <c:pt idx="167">
                  <c:v>-13.821999999999999</c:v>
                </c:pt>
                <c:pt idx="168">
                  <c:v>-12.822000000000001</c:v>
                </c:pt>
                <c:pt idx="169">
                  <c:v>-11.821999999999999</c:v>
                </c:pt>
                <c:pt idx="170">
                  <c:v>-10.821999999999999</c:v>
                </c:pt>
                <c:pt idx="171">
                  <c:v>-9.822000000000001</c:v>
                </c:pt>
                <c:pt idx="172">
                  <c:v>-8.8219999999999992</c:v>
                </c:pt>
                <c:pt idx="173">
                  <c:v>-7.8220000000000001</c:v>
                </c:pt>
                <c:pt idx="174">
                  <c:v>-6.8220000000000001</c:v>
                </c:pt>
                <c:pt idx="175">
                  <c:v>-5.8220000000000001</c:v>
                </c:pt>
                <c:pt idx="176">
                  <c:v>-4.8220000000000001</c:v>
                </c:pt>
                <c:pt idx="177">
                  <c:v>-3.8220000000000001</c:v>
                </c:pt>
                <c:pt idx="178">
                  <c:v>-2.8220000000000001</c:v>
                </c:pt>
                <c:pt idx="179">
                  <c:v>-1.8219999999999998</c:v>
                </c:pt>
                <c:pt idx="180">
                  <c:v>-0.82199999999999995</c:v>
                </c:pt>
                <c:pt idx="181">
                  <c:v>0.17800000000000002</c:v>
                </c:pt>
                <c:pt idx="182">
                  <c:v>1.1780000000000002</c:v>
                </c:pt>
                <c:pt idx="183">
                  <c:v>2.1779999999999999</c:v>
                </c:pt>
                <c:pt idx="184">
                  <c:v>3.1779999999999999</c:v>
                </c:pt>
                <c:pt idx="185">
                  <c:v>4.1779999999999999</c:v>
                </c:pt>
                <c:pt idx="186">
                  <c:v>5.1779999999999999</c:v>
                </c:pt>
                <c:pt idx="187">
                  <c:v>6.1779999999999999</c:v>
                </c:pt>
                <c:pt idx="188">
                  <c:v>7.1779999999999999</c:v>
                </c:pt>
                <c:pt idx="189">
                  <c:v>8.1780000000000008</c:v>
                </c:pt>
                <c:pt idx="190">
                  <c:v>9.177999999999999</c:v>
                </c:pt>
                <c:pt idx="191">
                  <c:v>10.178000000000001</c:v>
                </c:pt>
                <c:pt idx="192">
                  <c:v>11.177999999999999</c:v>
                </c:pt>
                <c:pt idx="193">
                  <c:v>12.177999999999999</c:v>
                </c:pt>
                <c:pt idx="194">
                  <c:v>13.178000000000001</c:v>
                </c:pt>
                <c:pt idx="195">
                  <c:v>14.177999999999999</c:v>
                </c:pt>
                <c:pt idx="196">
                  <c:v>15.177999999999999</c:v>
                </c:pt>
                <c:pt idx="197">
                  <c:v>16.178000000000001</c:v>
                </c:pt>
                <c:pt idx="198">
                  <c:v>17.178000000000001</c:v>
                </c:pt>
                <c:pt idx="199">
                  <c:v>18.178000000000001</c:v>
                </c:pt>
                <c:pt idx="200">
                  <c:v>19.178000000000001</c:v>
                </c:pt>
                <c:pt idx="201">
                  <c:v>20.178000000000001</c:v>
                </c:pt>
                <c:pt idx="202">
                  <c:v>21.178000000000001</c:v>
                </c:pt>
                <c:pt idx="203">
                  <c:v>22.177999999999997</c:v>
                </c:pt>
                <c:pt idx="204">
                  <c:v>23.178000000000001</c:v>
                </c:pt>
                <c:pt idx="205">
                  <c:v>24.178000000000001</c:v>
                </c:pt>
                <c:pt idx="206">
                  <c:v>25.177999999999997</c:v>
                </c:pt>
                <c:pt idx="207">
                  <c:v>26.178000000000001</c:v>
                </c:pt>
                <c:pt idx="208">
                  <c:v>27.178000000000001</c:v>
                </c:pt>
                <c:pt idx="209">
                  <c:v>28.178000000000001</c:v>
                </c:pt>
                <c:pt idx="210">
                  <c:v>29.178000000000001</c:v>
                </c:pt>
                <c:pt idx="211">
                  <c:v>30.178000000000001</c:v>
                </c:pt>
                <c:pt idx="212">
                  <c:v>31.178000000000004</c:v>
                </c:pt>
                <c:pt idx="213">
                  <c:v>32.177999999999997</c:v>
                </c:pt>
                <c:pt idx="214">
                  <c:v>33.178000000000004</c:v>
                </c:pt>
                <c:pt idx="215">
                  <c:v>34.177999999999997</c:v>
                </c:pt>
                <c:pt idx="216">
                  <c:v>35.177999999999997</c:v>
                </c:pt>
                <c:pt idx="217">
                  <c:v>36.178000000000004</c:v>
                </c:pt>
                <c:pt idx="218">
                  <c:v>37.177999999999997</c:v>
                </c:pt>
                <c:pt idx="219">
                  <c:v>38.177999999999997</c:v>
                </c:pt>
                <c:pt idx="220">
                  <c:v>39.178000000000004</c:v>
                </c:pt>
                <c:pt idx="221">
                  <c:v>40.177999999999997</c:v>
                </c:pt>
                <c:pt idx="222">
                  <c:v>41.177999999999997</c:v>
                </c:pt>
                <c:pt idx="223">
                  <c:v>42.178000000000004</c:v>
                </c:pt>
                <c:pt idx="224">
                  <c:v>43.177999999999997</c:v>
                </c:pt>
                <c:pt idx="225">
                  <c:v>44.177999999999997</c:v>
                </c:pt>
                <c:pt idx="226">
                  <c:v>45.178000000000004</c:v>
                </c:pt>
                <c:pt idx="227">
                  <c:v>46.177999999999997</c:v>
                </c:pt>
                <c:pt idx="228">
                  <c:v>47.177999999999997</c:v>
                </c:pt>
                <c:pt idx="229">
                  <c:v>48.178000000000004</c:v>
                </c:pt>
                <c:pt idx="230">
                  <c:v>49.177999999999997</c:v>
                </c:pt>
                <c:pt idx="231">
                  <c:v>50.178000000000004</c:v>
                </c:pt>
                <c:pt idx="232">
                  <c:v>51.177999999999997</c:v>
                </c:pt>
                <c:pt idx="233">
                  <c:v>52.177999999999997</c:v>
                </c:pt>
                <c:pt idx="234">
                  <c:v>53.178000000000004</c:v>
                </c:pt>
                <c:pt idx="235">
                  <c:v>54.177999999999997</c:v>
                </c:pt>
                <c:pt idx="236">
                  <c:v>55.177999999999997</c:v>
                </c:pt>
                <c:pt idx="237">
                  <c:v>56.178000000000004</c:v>
                </c:pt>
                <c:pt idx="238">
                  <c:v>57.177999999999997</c:v>
                </c:pt>
                <c:pt idx="239">
                  <c:v>58.177999999999997</c:v>
                </c:pt>
                <c:pt idx="240">
                  <c:v>59.178000000000004</c:v>
                </c:pt>
                <c:pt idx="241">
                  <c:v>60.177999999999997</c:v>
                </c:pt>
                <c:pt idx="242">
                  <c:v>61.17799999999999</c:v>
                </c:pt>
                <c:pt idx="243">
                  <c:v>62.178000000000004</c:v>
                </c:pt>
                <c:pt idx="244">
                  <c:v>63.177999999999997</c:v>
                </c:pt>
                <c:pt idx="245">
                  <c:v>64.177999999999997</c:v>
                </c:pt>
                <c:pt idx="246">
                  <c:v>65.177999999999997</c:v>
                </c:pt>
                <c:pt idx="247">
                  <c:v>66.177999999999997</c:v>
                </c:pt>
                <c:pt idx="248">
                  <c:v>67.177999999999997</c:v>
                </c:pt>
                <c:pt idx="249">
                  <c:v>68.177999999999997</c:v>
                </c:pt>
                <c:pt idx="250">
                  <c:v>69.177999999999997</c:v>
                </c:pt>
                <c:pt idx="251">
                  <c:v>70.177999999999997</c:v>
                </c:pt>
                <c:pt idx="252">
                  <c:v>71.177999999999997</c:v>
                </c:pt>
                <c:pt idx="253">
                  <c:v>72.177999999999997</c:v>
                </c:pt>
                <c:pt idx="254">
                  <c:v>73.177999999999997</c:v>
                </c:pt>
                <c:pt idx="255">
                  <c:v>74.177999999999997</c:v>
                </c:pt>
                <c:pt idx="256">
                  <c:v>75.177999999999997</c:v>
                </c:pt>
                <c:pt idx="257">
                  <c:v>76.177999999999997</c:v>
                </c:pt>
                <c:pt idx="258">
                  <c:v>77.178000000000011</c:v>
                </c:pt>
                <c:pt idx="259">
                  <c:v>78.177999999999997</c:v>
                </c:pt>
                <c:pt idx="260">
                  <c:v>79.177999999999997</c:v>
                </c:pt>
                <c:pt idx="261">
                  <c:v>80.178000000000011</c:v>
                </c:pt>
                <c:pt idx="262">
                  <c:v>81.177999999999997</c:v>
                </c:pt>
                <c:pt idx="263">
                  <c:v>82.177999999999997</c:v>
                </c:pt>
                <c:pt idx="264">
                  <c:v>83.178000000000011</c:v>
                </c:pt>
                <c:pt idx="265">
                  <c:v>84.177999999999997</c:v>
                </c:pt>
                <c:pt idx="266">
                  <c:v>85.177999999999997</c:v>
                </c:pt>
                <c:pt idx="267">
                  <c:v>86.178000000000011</c:v>
                </c:pt>
                <c:pt idx="268">
                  <c:v>87.177999999999997</c:v>
                </c:pt>
                <c:pt idx="269">
                  <c:v>88.177999999999997</c:v>
                </c:pt>
                <c:pt idx="270">
                  <c:v>89.178000000000011</c:v>
                </c:pt>
                <c:pt idx="271">
                  <c:v>90.177999999999997</c:v>
                </c:pt>
                <c:pt idx="272">
                  <c:v>91.177999999999997</c:v>
                </c:pt>
                <c:pt idx="273">
                  <c:v>92.178000000000011</c:v>
                </c:pt>
                <c:pt idx="274">
                  <c:v>93.177999999999997</c:v>
                </c:pt>
                <c:pt idx="275">
                  <c:v>94.177999999999997</c:v>
                </c:pt>
                <c:pt idx="276">
                  <c:v>95.177999999999997</c:v>
                </c:pt>
                <c:pt idx="277">
                  <c:v>96.177999999999997</c:v>
                </c:pt>
                <c:pt idx="278">
                  <c:v>97.177999999999997</c:v>
                </c:pt>
                <c:pt idx="279">
                  <c:v>98.177999999999997</c:v>
                </c:pt>
                <c:pt idx="280">
                  <c:v>99.177999999999997</c:v>
                </c:pt>
                <c:pt idx="281">
                  <c:v>100.178</c:v>
                </c:pt>
                <c:pt idx="282">
                  <c:v>101.178</c:v>
                </c:pt>
                <c:pt idx="283">
                  <c:v>102.178</c:v>
                </c:pt>
                <c:pt idx="284">
                  <c:v>103.178</c:v>
                </c:pt>
                <c:pt idx="285">
                  <c:v>104.178</c:v>
                </c:pt>
                <c:pt idx="286">
                  <c:v>105.178</c:v>
                </c:pt>
                <c:pt idx="287">
                  <c:v>106.178</c:v>
                </c:pt>
                <c:pt idx="288">
                  <c:v>107.178</c:v>
                </c:pt>
                <c:pt idx="289">
                  <c:v>108.178</c:v>
                </c:pt>
                <c:pt idx="290">
                  <c:v>109.178</c:v>
                </c:pt>
                <c:pt idx="291">
                  <c:v>110.178</c:v>
                </c:pt>
                <c:pt idx="292">
                  <c:v>111.17800000000001</c:v>
                </c:pt>
                <c:pt idx="293">
                  <c:v>112.178</c:v>
                </c:pt>
                <c:pt idx="294">
                  <c:v>113.178</c:v>
                </c:pt>
                <c:pt idx="295">
                  <c:v>114.17800000000001</c:v>
                </c:pt>
                <c:pt idx="296">
                  <c:v>115.178</c:v>
                </c:pt>
                <c:pt idx="297">
                  <c:v>116.178</c:v>
                </c:pt>
                <c:pt idx="298">
                  <c:v>117.17800000000001</c:v>
                </c:pt>
                <c:pt idx="299">
                  <c:v>118.178</c:v>
                </c:pt>
                <c:pt idx="300">
                  <c:v>119.178</c:v>
                </c:pt>
                <c:pt idx="301">
                  <c:v>120.17800000000001</c:v>
                </c:pt>
                <c:pt idx="302">
                  <c:v>121.178</c:v>
                </c:pt>
                <c:pt idx="303">
                  <c:v>122.178</c:v>
                </c:pt>
                <c:pt idx="304">
                  <c:v>123.178</c:v>
                </c:pt>
                <c:pt idx="305">
                  <c:v>124.17799999999998</c:v>
                </c:pt>
                <c:pt idx="306">
                  <c:v>125.17800000000001</c:v>
                </c:pt>
                <c:pt idx="307">
                  <c:v>126.17800000000001</c:v>
                </c:pt>
                <c:pt idx="308">
                  <c:v>127.178</c:v>
                </c:pt>
                <c:pt idx="309">
                  <c:v>128.178</c:v>
                </c:pt>
                <c:pt idx="310">
                  <c:v>129.178</c:v>
                </c:pt>
                <c:pt idx="311">
                  <c:v>130.178</c:v>
                </c:pt>
                <c:pt idx="312">
                  <c:v>131.17800000000003</c:v>
                </c:pt>
                <c:pt idx="313">
                  <c:v>132.178</c:v>
                </c:pt>
                <c:pt idx="314">
                  <c:v>133.178</c:v>
                </c:pt>
                <c:pt idx="315">
                  <c:v>134.178</c:v>
                </c:pt>
                <c:pt idx="316">
                  <c:v>135.178</c:v>
                </c:pt>
                <c:pt idx="317">
                  <c:v>136.178</c:v>
                </c:pt>
                <c:pt idx="318">
                  <c:v>137.17800000000003</c:v>
                </c:pt>
                <c:pt idx="319">
                  <c:v>138.178</c:v>
                </c:pt>
                <c:pt idx="320">
                  <c:v>139.178</c:v>
                </c:pt>
                <c:pt idx="321">
                  <c:v>140.178</c:v>
                </c:pt>
                <c:pt idx="322">
                  <c:v>141.178</c:v>
                </c:pt>
                <c:pt idx="323">
                  <c:v>142.178</c:v>
                </c:pt>
                <c:pt idx="324">
                  <c:v>143.178</c:v>
                </c:pt>
                <c:pt idx="325">
                  <c:v>144.178</c:v>
                </c:pt>
                <c:pt idx="326">
                  <c:v>145.178</c:v>
                </c:pt>
                <c:pt idx="327">
                  <c:v>146.178</c:v>
                </c:pt>
                <c:pt idx="328">
                  <c:v>147.178</c:v>
                </c:pt>
                <c:pt idx="329">
                  <c:v>148.178</c:v>
                </c:pt>
                <c:pt idx="330">
                  <c:v>149.178</c:v>
                </c:pt>
                <c:pt idx="331">
                  <c:v>150.178</c:v>
                </c:pt>
                <c:pt idx="332">
                  <c:v>151.178</c:v>
                </c:pt>
                <c:pt idx="333">
                  <c:v>152.178</c:v>
                </c:pt>
                <c:pt idx="334">
                  <c:v>153.178</c:v>
                </c:pt>
                <c:pt idx="335">
                  <c:v>154.178</c:v>
                </c:pt>
                <c:pt idx="336">
                  <c:v>155.178</c:v>
                </c:pt>
                <c:pt idx="337">
                  <c:v>156.178</c:v>
                </c:pt>
                <c:pt idx="338">
                  <c:v>157.178</c:v>
                </c:pt>
                <c:pt idx="339">
                  <c:v>158.178</c:v>
                </c:pt>
                <c:pt idx="340">
                  <c:v>159.178</c:v>
                </c:pt>
                <c:pt idx="341">
                  <c:v>160.178</c:v>
                </c:pt>
                <c:pt idx="342">
                  <c:v>161.178</c:v>
                </c:pt>
                <c:pt idx="343">
                  <c:v>162.178</c:v>
                </c:pt>
                <c:pt idx="344">
                  <c:v>163.178</c:v>
                </c:pt>
                <c:pt idx="345">
                  <c:v>164.178</c:v>
                </c:pt>
                <c:pt idx="346">
                  <c:v>165.178</c:v>
                </c:pt>
                <c:pt idx="347">
                  <c:v>166.178</c:v>
                </c:pt>
                <c:pt idx="348">
                  <c:v>167.178</c:v>
                </c:pt>
                <c:pt idx="349">
                  <c:v>168.17800000000003</c:v>
                </c:pt>
                <c:pt idx="350">
                  <c:v>169.178</c:v>
                </c:pt>
                <c:pt idx="351">
                  <c:v>170.178</c:v>
                </c:pt>
                <c:pt idx="352">
                  <c:v>171.178</c:v>
                </c:pt>
                <c:pt idx="353">
                  <c:v>172.178</c:v>
                </c:pt>
                <c:pt idx="354">
                  <c:v>173.178</c:v>
                </c:pt>
                <c:pt idx="355">
                  <c:v>174.17800000000003</c:v>
                </c:pt>
                <c:pt idx="356">
                  <c:v>175.178</c:v>
                </c:pt>
                <c:pt idx="357">
                  <c:v>176.178</c:v>
                </c:pt>
                <c:pt idx="358">
                  <c:v>177.178</c:v>
                </c:pt>
                <c:pt idx="359">
                  <c:v>178.178</c:v>
                </c:pt>
                <c:pt idx="360">
                  <c:v>179.178</c:v>
                </c:pt>
                <c:pt idx="361">
                  <c:v>180.178</c:v>
                </c:pt>
                <c:pt idx="362">
                  <c:v>181.178</c:v>
                </c:pt>
                <c:pt idx="363">
                  <c:v>182.178</c:v>
                </c:pt>
                <c:pt idx="364">
                  <c:v>183.178</c:v>
                </c:pt>
                <c:pt idx="365">
                  <c:v>184.178</c:v>
                </c:pt>
                <c:pt idx="366">
                  <c:v>185.178</c:v>
                </c:pt>
                <c:pt idx="367">
                  <c:v>186.178</c:v>
                </c:pt>
                <c:pt idx="368">
                  <c:v>187.178</c:v>
                </c:pt>
                <c:pt idx="369">
                  <c:v>188.178</c:v>
                </c:pt>
                <c:pt idx="370">
                  <c:v>189.178</c:v>
                </c:pt>
                <c:pt idx="371">
                  <c:v>190.178</c:v>
                </c:pt>
                <c:pt idx="372">
                  <c:v>191.178</c:v>
                </c:pt>
                <c:pt idx="373">
                  <c:v>192.178</c:v>
                </c:pt>
                <c:pt idx="374">
                  <c:v>193.178</c:v>
                </c:pt>
                <c:pt idx="375">
                  <c:v>194.178</c:v>
                </c:pt>
                <c:pt idx="376">
                  <c:v>195.178</c:v>
                </c:pt>
                <c:pt idx="377">
                  <c:v>196.178</c:v>
                </c:pt>
                <c:pt idx="378">
                  <c:v>197.178</c:v>
                </c:pt>
                <c:pt idx="379">
                  <c:v>198.178</c:v>
                </c:pt>
                <c:pt idx="380">
                  <c:v>199.17800000000003</c:v>
                </c:pt>
                <c:pt idx="381">
                  <c:v>200.178</c:v>
                </c:pt>
                <c:pt idx="382">
                  <c:v>201.178</c:v>
                </c:pt>
                <c:pt idx="383">
                  <c:v>202.178</c:v>
                </c:pt>
                <c:pt idx="384">
                  <c:v>203.178</c:v>
                </c:pt>
                <c:pt idx="385">
                  <c:v>204.178</c:v>
                </c:pt>
                <c:pt idx="386">
                  <c:v>205.17800000000003</c:v>
                </c:pt>
                <c:pt idx="387">
                  <c:v>206.178</c:v>
                </c:pt>
                <c:pt idx="388">
                  <c:v>207.178</c:v>
                </c:pt>
                <c:pt idx="389">
                  <c:v>208.178</c:v>
                </c:pt>
                <c:pt idx="390">
                  <c:v>209.178</c:v>
                </c:pt>
                <c:pt idx="391">
                  <c:v>210.178</c:v>
                </c:pt>
                <c:pt idx="392">
                  <c:v>211.178</c:v>
                </c:pt>
                <c:pt idx="393">
                  <c:v>212.178</c:v>
                </c:pt>
                <c:pt idx="394">
                  <c:v>213.178</c:v>
                </c:pt>
                <c:pt idx="395">
                  <c:v>214.178</c:v>
                </c:pt>
                <c:pt idx="396">
                  <c:v>215.178</c:v>
                </c:pt>
                <c:pt idx="397">
                  <c:v>216.178</c:v>
                </c:pt>
                <c:pt idx="398">
                  <c:v>217.178</c:v>
                </c:pt>
                <c:pt idx="399">
                  <c:v>218.178</c:v>
                </c:pt>
                <c:pt idx="400">
                  <c:v>219.178</c:v>
                </c:pt>
                <c:pt idx="401">
                  <c:v>220.178</c:v>
                </c:pt>
                <c:pt idx="402">
                  <c:v>221.178</c:v>
                </c:pt>
                <c:pt idx="403">
                  <c:v>222.178</c:v>
                </c:pt>
                <c:pt idx="404">
                  <c:v>223.178</c:v>
                </c:pt>
                <c:pt idx="405">
                  <c:v>224.178</c:v>
                </c:pt>
                <c:pt idx="406">
                  <c:v>225.178</c:v>
                </c:pt>
                <c:pt idx="407">
                  <c:v>226.178</c:v>
                </c:pt>
                <c:pt idx="408">
                  <c:v>227.178</c:v>
                </c:pt>
                <c:pt idx="409">
                  <c:v>228.178</c:v>
                </c:pt>
                <c:pt idx="410">
                  <c:v>229.178</c:v>
                </c:pt>
                <c:pt idx="411">
                  <c:v>230.178</c:v>
                </c:pt>
                <c:pt idx="412">
                  <c:v>231.178</c:v>
                </c:pt>
                <c:pt idx="413">
                  <c:v>232.178</c:v>
                </c:pt>
                <c:pt idx="414">
                  <c:v>233.178</c:v>
                </c:pt>
                <c:pt idx="415">
                  <c:v>234.178</c:v>
                </c:pt>
                <c:pt idx="416">
                  <c:v>235.178</c:v>
                </c:pt>
                <c:pt idx="417">
                  <c:v>236.17800000000003</c:v>
                </c:pt>
                <c:pt idx="418">
                  <c:v>237.178</c:v>
                </c:pt>
                <c:pt idx="419">
                  <c:v>238.178</c:v>
                </c:pt>
                <c:pt idx="420">
                  <c:v>239.178</c:v>
                </c:pt>
                <c:pt idx="421">
                  <c:v>240.17800000000003</c:v>
                </c:pt>
                <c:pt idx="422">
                  <c:v>241.178</c:v>
                </c:pt>
                <c:pt idx="423">
                  <c:v>242.17800000000003</c:v>
                </c:pt>
                <c:pt idx="424">
                  <c:v>243.17799999999997</c:v>
                </c:pt>
                <c:pt idx="425">
                  <c:v>244.178</c:v>
                </c:pt>
                <c:pt idx="426">
                  <c:v>245.17799999999997</c:v>
                </c:pt>
                <c:pt idx="427">
                  <c:v>246.178</c:v>
                </c:pt>
                <c:pt idx="428">
                  <c:v>247.17800000000003</c:v>
                </c:pt>
                <c:pt idx="429">
                  <c:v>248.178</c:v>
                </c:pt>
                <c:pt idx="430">
                  <c:v>249.178</c:v>
                </c:pt>
                <c:pt idx="431">
                  <c:v>250.17799999999997</c:v>
                </c:pt>
                <c:pt idx="432">
                  <c:v>251.178</c:v>
                </c:pt>
                <c:pt idx="433">
                  <c:v>252.17800000000003</c:v>
                </c:pt>
                <c:pt idx="434">
                  <c:v>253.178</c:v>
                </c:pt>
                <c:pt idx="435">
                  <c:v>254.17800000000003</c:v>
                </c:pt>
                <c:pt idx="436">
                  <c:v>255.178</c:v>
                </c:pt>
                <c:pt idx="437">
                  <c:v>256.178</c:v>
                </c:pt>
                <c:pt idx="438">
                  <c:v>257.178</c:v>
                </c:pt>
                <c:pt idx="439">
                  <c:v>258.178</c:v>
                </c:pt>
                <c:pt idx="440">
                  <c:v>259.178</c:v>
                </c:pt>
                <c:pt idx="441">
                  <c:v>260.178</c:v>
                </c:pt>
                <c:pt idx="442">
                  <c:v>261.178</c:v>
                </c:pt>
                <c:pt idx="443">
                  <c:v>262.178</c:v>
                </c:pt>
                <c:pt idx="444">
                  <c:v>263.178</c:v>
                </c:pt>
                <c:pt idx="445">
                  <c:v>264.178</c:v>
                </c:pt>
                <c:pt idx="446">
                  <c:v>265.178</c:v>
                </c:pt>
                <c:pt idx="447">
                  <c:v>266.178</c:v>
                </c:pt>
                <c:pt idx="448">
                  <c:v>267.178</c:v>
                </c:pt>
                <c:pt idx="449">
                  <c:v>268.178</c:v>
                </c:pt>
                <c:pt idx="450">
                  <c:v>269.178</c:v>
                </c:pt>
                <c:pt idx="451">
                  <c:v>270.178</c:v>
                </c:pt>
                <c:pt idx="452">
                  <c:v>271.178</c:v>
                </c:pt>
                <c:pt idx="453">
                  <c:v>272.178</c:v>
                </c:pt>
                <c:pt idx="454">
                  <c:v>273.178</c:v>
                </c:pt>
                <c:pt idx="455">
                  <c:v>274.178</c:v>
                </c:pt>
                <c:pt idx="456">
                  <c:v>275.178</c:v>
                </c:pt>
                <c:pt idx="457">
                  <c:v>276.17800000000005</c:v>
                </c:pt>
                <c:pt idx="458">
                  <c:v>277.178</c:v>
                </c:pt>
                <c:pt idx="459">
                  <c:v>278.178</c:v>
                </c:pt>
                <c:pt idx="460">
                  <c:v>279.178</c:v>
                </c:pt>
                <c:pt idx="461">
                  <c:v>280.178</c:v>
                </c:pt>
                <c:pt idx="462">
                  <c:v>281.178</c:v>
                </c:pt>
                <c:pt idx="463">
                  <c:v>282.178</c:v>
                </c:pt>
                <c:pt idx="464">
                  <c:v>283.178</c:v>
                </c:pt>
                <c:pt idx="465">
                  <c:v>284.178</c:v>
                </c:pt>
                <c:pt idx="466">
                  <c:v>285.178</c:v>
                </c:pt>
                <c:pt idx="467">
                  <c:v>286.178</c:v>
                </c:pt>
                <c:pt idx="468">
                  <c:v>287.178</c:v>
                </c:pt>
                <c:pt idx="469">
                  <c:v>288.178</c:v>
                </c:pt>
                <c:pt idx="470">
                  <c:v>289.178</c:v>
                </c:pt>
                <c:pt idx="471">
                  <c:v>290.178</c:v>
                </c:pt>
                <c:pt idx="472">
                  <c:v>291.178</c:v>
                </c:pt>
                <c:pt idx="473">
                  <c:v>292.178</c:v>
                </c:pt>
                <c:pt idx="474">
                  <c:v>293.178</c:v>
                </c:pt>
                <c:pt idx="475">
                  <c:v>294.178</c:v>
                </c:pt>
                <c:pt idx="476">
                  <c:v>295.178</c:v>
                </c:pt>
                <c:pt idx="477">
                  <c:v>296.178</c:v>
                </c:pt>
                <c:pt idx="478">
                  <c:v>297.178</c:v>
                </c:pt>
                <c:pt idx="479">
                  <c:v>298.178</c:v>
                </c:pt>
                <c:pt idx="480">
                  <c:v>299.178</c:v>
                </c:pt>
                <c:pt idx="481">
                  <c:v>300.178</c:v>
                </c:pt>
                <c:pt idx="482">
                  <c:v>301.178</c:v>
                </c:pt>
                <c:pt idx="483">
                  <c:v>302.178</c:v>
                </c:pt>
                <c:pt idx="484">
                  <c:v>303.178</c:v>
                </c:pt>
                <c:pt idx="485">
                  <c:v>304.178</c:v>
                </c:pt>
                <c:pt idx="486">
                  <c:v>305.178</c:v>
                </c:pt>
                <c:pt idx="487">
                  <c:v>306.178</c:v>
                </c:pt>
                <c:pt idx="488">
                  <c:v>307.17800000000005</c:v>
                </c:pt>
                <c:pt idx="489">
                  <c:v>308.178</c:v>
                </c:pt>
                <c:pt idx="490">
                  <c:v>309.178</c:v>
                </c:pt>
                <c:pt idx="491">
                  <c:v>310.178</c:v>
                </c:pt>
                <c:pt idx="492">
                  <c:v>311.178</c:v>
                </c:pt>
                <c:pt idx="493">
                  <c:v>312.178</c:v>
                </c:pt>
                <c:pt idx="494">
                  <c:v>313.178</c:v>
                </c:pt>
                <c:pt idx="495">
                  <c:v>314.178</c:v>
                </c:pt>
                <c:pt idx="496">
                  <c:v>315.178</c:v>
                </c:pt>
                <c:pt idx="497">
                  <c:v>316.17699999999996</c:v>
                </c:pt>
                <c:pt idx="498">
                  <c:v>317.17700000000002</c:v>
                </c:pt>
                <c:pt idx="499">
                  <c:v>318.17699999999996</c:v>
                </c:pt>
                <c:pt idx="500">
                  <c:v>319.17700000000002</c:v>
                </c:pt>
                <c:pt idx="501">
                  <c:v>320.17700000000002</c:v>
                </c:pt>
                <c:pt idx="502">
                  <c:v>321.17699999999996</c:v>
                </c:pt>
                <c:pt idx="503">
                  <c:v>322.17700000000002</c:v>
                </c:pt>
                <c:pt idx="504">
                  <c:v>323.17699999999996</c:v>
                </c:pt>
                <c:pt idx="505">
                  <c:v>324.17700000000002</c:v>
                </c:pt>
                <c:pt idx="506">
                  <c:v>325.17699999999996</c:v>
                </c:pt>
                <c:pt idx="507">
                  <c:v>326.17700000000002</c:v>
                </c:pt>
                <c:pt idx="508">
                  <c:v>327.17700000000002</c:v>
                </c:pt>
                <c:pt idx="509">
                  <c:v>328.17699999999996</c:v>
                </c:pt>
                <c:pt idx="510">
                  <c:v>329.17700000000002</c:v>
                </c:pt>
                <c:pt idx="511">
                  <c:v>330.17699999999996</c:v>
                </c:pt>
                <c:pt idx="512">
                  <c:v>331.17700000000002</c:v>
                </c:pt>
                <c:pt idx="513">
                  <c:v>332.17700000000002</c:v>
                </c:pt>
                <c:pt idx="514">
                  <c:v>333.17700000000002</c:v>
                </c:pt>
                <c:pt idx="515">
                  <c:v>334.17700000000002</c:v>
                </c:pt>
                <c:pt idx="516">
                  <c:v>335.17699999999996</c:v>
                </c:pt>
                <c:pt idx="517">
                  <c:v>336.17700000000002</c:v>
                </c:pt>
                <c:pt idx="518">
                  <c:v>337.17699999999996</c:v>
                </c:pt>
                <c:pt idx="519">
                  <c:v>338.17700000000002</c:v>
                </c:pt>
                <c:pt idx="520">
                  <c:v>339.17700000000002</c:v>
                </c:pt>
                <c:pt idx="521">
                  <c:v>340.17699999999996</c:v>
                </c:pt>
                <c:pt idx="522">
                  <c:v>341.17700000000002</c:v>
                </c:pt>
                <c:pt idx="523">
                  <c:v>342.17699999999996</c:v>
                </c:pt>
                <c:pt idx="524">
                  <c:v>343.17700000000002</c:v>
                </c:pt>
                <c:pt idx="525">
                  <c:v>344.17700000000002</c:v>
                </c:pt>
                <c:pt idx="526">
                  <c:v>345.17700000000002</c:v>
                </c:pt>
                <c:pt idx="527">
                  <c:v>346.17700000000002</c:v>
                </c:pt>
                <c:pt idx="528">
                  <c:v>347.17699999999996</c:v>
                </c:pt>
                <c:pt idx="529">
                  <c:v>348.17700000000002</c:v>
                </c:pt>
                <c:pt idx="530">
                  <c:v>349.17699999999996</c:v>
                </c:pt>
                <c:pt idx="531">
                  <c:v>350.17700000000002</c:v>
                </c:pt>
                <c:pt idx="532">
                  <c:v>351.17700000000002</c:v>
                </c:pt>
                <c:pt idx="533">
                  <c:v>352.17699999999996</c:v>
                </c:pt>
                <c:pt idx="534">
                  <c:v>353.17700000000002</c:v>
                </c:pt>
                <c:pt idx="535">
                  <c:v>354.17699999999996</c:v>
                </c:pt>
                <c:pt idx="536">
                  <c:v>355.17700000000002</c:v>
                </c:pt>
                <c:pt idx="537">
                  <c:v>356.17699999999996</c:v>
                </c:pt>
                <c:pt idx="538">
                  <c:v>357.17700000000002</c:v>
                </c:pt>
                <c:pt idx="539">
                  <c:v>358.17700000000002</c:v>
                </c:pt>
                <c:pt idx="540">
                  <c:v>359.17699999999996</c:v>
                </c:pt>
                <c:pt idx="541">
                  <c:v>360.17700000000002</c:v>
                </c:pt>
                <c:pt idx="542">
                  <c:v>361.17699999999996</c:v>
                </c:pt>
                <c:pt idx="543">
                  <c:v>362.17700000000002</c:v>
                </c:pt>
                <c:pt idx="544">
                  <c:v>363.17700000000002</c:v>
                </c:pt>
                <c:pt idx="545">
                  <c:v>364.17700000000002</c:v>
                </c:pt>
                <c:pt idx="546">
                  <c:v>365.17700000000002</c:v>
                </c:pt>
                <c:pt idx="547">
                  <c:v>366.17699999999996</c:v>
                </c:pt>
                <c:pt idx="548">
                  <c:v>367.17700000000002</c:v>
                </c:pt>
                <c:pt idx="549">
                  <c:v>368.17699999999996</c:v>
                </c:pt>
                <c:pt idx="550">
                  <c:v>369.17700000000002</c:v>
                </c:pt>
                <c:pt idx="551">
                  <c:v>370.17700000000002</c:v>
                </c:pt>
                <c:pt idx="552">
                  <c:v>371.17699999999996</c:v>
                </c:pt>
                <c:pt idx="553">
                  <c:v>372.17700000000002</c:v>
                </c:pt>
                <c:pt idx="554">
                  <c:v>373.17699999999996</c:v>
                </c:pt>
                <c:pt idx="555">
                  <c:v>374.17700000000002</c:v>
                </c:pt>
                <c:pt idx="556">
                  <c:v>375.17700000000002</c:v>
                </c:pt>
                <c:pt idx="557">
                  <c:v>376.17700000000002</c:v>
                </c:pt>
                <c:pt idx="558">
                  <c:v>377.17700000000002</c:v>
                </c:pt>
                <c:pt idx="559">
                  <c:v>378.17699999999996</c:v>
                </c:pt>
                <c:pt idx="560">
                  <c:v>379.17700000000002</c:v>
                </c:pt>
                <c:pt idx="561">
                  <c:v>380.17699999999996</c:v>
                </c:pt>
                <c:pt idx="562">
                  <c:v>381.17700000000002</c:v>
                </c:pt>
                <c:pt idx="563">
                  <c:v>382.17700000000002</c:v>
                </c:pt>
                <c:pt idx="564">
                  <c:v>383.17699999999996</c:v>
                </c:pt>
                <c:pt idx="565">
                  <c:v>384.17700000000002</c:v>
                </c:pt>
                <c:pt idx="566">
                  <c:v>385.17699999999996</c:v>
                </c:pt>
                <c:pt idx="567">
                  <c:v>386.17700000000002</c:v>
                </c:pt>
                <c:pt idx="568">
                  <c:v>387.17699999999996</c:v>
                </c:pt>
                <c:pt idx="569">
                  <c:v>388.17700000000002</c:v>
                </c:pt>
                <c:pt idx="570">
                  <c:v>389.17700000000002</c:v>
                </c:pt>
                <c:pt idx="571">
                  <c:v>390.17699999999996</c:v>
                </c:pt>
                <c:pt idx="572">
                  <c:v>391.17700000000002</c:v>
                </c:pt>
                <c:pt idx="573">
                  <c:v>392.17699999999996</c:v>
                </c:pt>
                <c:pt idx="574">
                  <c:v>393.17700000000002</c:v>
                </c:pt>
                <c:pt idx="575">
                  <c:v>394.17700000000002</c:v>
                </c:pt>
                <c:pt idx="576">
                  <c:v>395.17699999999996</c:v>
                </c:pt>
                <c:pt idx="577">
                  <c:v>396.17700000000002</c:v>
                </c:pt>
                <c:pt idx="578">
                  <c:v>397.17699999999996</c:v>
                </c:pt>
                <c:pt idx="579">
                  <c:v>398.17700000000002</c:v>
                </c:pt>
                <c:pt idx="580">
                  <c:v>399.17699999999996</c:v>
                </c:pt>
                <c:pt idx="581">
                  <c:v>400.17700000000002</c:v>
                </c:pt>
                <c:pt idx="582">
                  <c:v>401.17700000000002</c:v>
                </c:pt>
                <c:pt idx="583">
                  <c:v>402.17699999999996</c:v>
                </c:pt>
                <c:pt idx="584">
                  <c:v>403.17700000000002</c:v>
                </c:pt>
                <c:pt idx="585">
                  <c:v>404.17699999999996</c:v>
                </c:pt>
                <c:pt idx="586">
                  <c:v>405.17700000000002</c:v>
                </c:pt>
                <c:pt idx="587">
                  <c:v>406.17700000000002</c:v>
                </c:pt>
                <c:pt idx="588">
                  <c:v>407.17700000000002</c:v>
                </c:pt>
                <c:pt idx="589">
                  <c:v>408.17700000000002</c:v>
                </c:pt>
                <c:pt idx="590">
                  <c:v>409.17699999999996</c:v>
                </c:pt>
                <c:pt idx="591">
                  <c:v>410.17700000000002</c:v>
                </c:pt>
                <c:pt idx="592">
                  <c:v>411.17599999999999</c:v>
                </c:pt>
                <c:pt idx="593">
                  <c:v>412.17600000000004</c:v>
                </c:pt>
                <c:pt idx="594">
                  <c:v>413.17599999999999</c:v>
                </c:pt>
                <c:pt idx="595">
                  <c:v>414.17599999999999</c:v>
                </c:pt>
                <c:pt idx="596">
                  <c:v>415.17599999999999</c:v>
                </c:pt>
                <c:pt idx="597">
                  <c:v>416.17599999999999</c:v>
                </c:pt>
                <c:pt idx="598">
                  <c:v>417.17599999999999</c:v>
                </c:pt>
                <c:pt idx="599">
                  <c:v>418.17599999999999</c:v>
                </c:pt>
                <c:pt idx="600">
                  <c:v>419.17600000000004</c:v>
                </c:pt>
                <c:pt idx="601">
                  <c:v>420.17599999999999</c:v>
                </c:pt>
                <c:pt idx="602">
                  <c:v>421.17599999999999</c:v>
                </c:pt>
                <c:pt idx="603">
                  <c:v>422.17599999999999</c:v>
                </c:pt>
                <c:pt idx="604">
                  <c:v>423.17599999999999</c:v>
                </c:pt>
                <c:pt idx="605">
                  <c:v>424.17600000000004</c:v>
                </c:pt>
                <c:pt idx="606">
                  <c:v>425.17599999999999</c:v>
                </c:pt>
                <c:pt idx="607">
                  <c:v>426.17600000000004</c:v>
                </c:pt>
                <c:pt idx="608">
                  <c:v>427.17599999999999</c:v>
                </c:pt>
                <c:pt idx="609">
                  <c:v>428.17599999999999</c:v>
                </c:pt>
                <c:pt idx="610">
                  <c:v>429.17599999999999</c:v>
                </c:pt>
                <c:pt idx="611">
                  <c:v>430.17599999999999</c:v>
                </c:pt>
                <c:pt idx="612">
                  <c:v>431.17600000000004</c:v>
                </c:pt>
                <c:pt idx="613">
                  <c:v>432.17599999999999</c:v>
                </c:pt>
                <c:pt idx="614">
                  <c:v>433.17599999999999</c:v>
                </c:pt>
                <c:pt idx="615">
                  <c:v>434.17599999999999</c:v>
                </c:pt>
                <c:pt idx="616">
                  <c:v>435.17599999999999</c:v>
                </c:pt>
                <c:pt idx="617">
                  <c:v>436.17599999999999</c:v>
                </c:pt>
                <c:pt idx="618">
                  <c:v>437.17599999999999</c:v>
                </c:pt>
                <c:pt idx="619">
                  <c:v>438.17600000000004</c:v>
                </c:pt>
                <c:pt idx="620">
                  <c:v>439.17599999999999</c:v>
                </c:pt>
                <c:pt idx="621">
                  <c:v>440.17599999999999</c:v>
                </c:pt>
                <c:pt idx="622">
                  <c:v>441.17599999999999</c:v>
                </c:pt>
                <c:pt idx="623">
                  <c:v>442.17599999999999</c:v>
                </c:pt>
                <c:pt idx="624">
                  <c:v>443.17600000000004</c:v>
                </c:pt>
                <c:pt idx="625">
                  <c:v>444.17599999999999</c:v>
                </c:pt>
                <c:pt idx="626">
                  <c:v>445.17599999999999</c:v>
                </c:pt>
                <c:pt idx="627">
                  <c:v>446.17599999999999</c:v>
                </c:pt>
                <c:pt idx="628">
                  <c:v>447.17599999999999</c:v>
                </c:pt>
                <c:pt idx="629">
                  <c:v>448.17599999999999</c:v>
                </c:pt>
                <c:pt idx="630">
                  <c:v>449.17599999999999</c:v>
                </c:pt>
                <c:pt idx="631">
                  <c:v>450.17600000000004</c:v>
                </c:pt>
                <c:pt idx="632">
                  <c:v>451.17599999999999</c:v>
                </c:pt>
                <c:pt idx="633">
                  <c:v>452.17599999999999</c:v>
                </c:pt>
                <c:pt idx="634">
                  <c:v>453.17599999999999</c:v>
                </c:pt>
                <c:pt idx="635">
                  <c:v>454.17599999999999</c:v>
                </c:pt>
                <c:pt idx="636">
                  <c:v>455.17600000000004</c:v>
                </c:pt>
                <c:pt idx="637">
                  <c:v>456.17599999999999</c:v>
                </c:pt>
                <c:pt idx="638">
                  <c:v>457.17600000000004</c:v>
                </c:pt>
                <c:pt idx="639">
                  <c:v>458.17599999999999</c:v>
                </c:pt>
                <c:pt idx="640">
                  <c:v>459.17599999999999</c:v>
                </c:pt>
                <c:pt idx="641">
                  <c:v>460.17599999999999</c:v>
                </c:pt>
                <c:pt idx="642">
                  <c:v>461.17599999999999</c:v>
                </c:pt>
                <c:pt idx="643">
                  <c:v>462.17600000000004</c:v>
                </c:pt>
                <c:pt idx="644">
                  <c:v>463.17599999999999</c:v>
                </c:pt>
                <c:pt idx="645">
                  <c:v>464.17599999999999</c:v>
                </c:pt>
                <c:pt idx="646">
                  <c:v>465.17599999999999</c:v>
                </c:pt>
                <c:pt idx="647">
                  <c:v>466.17599999999999</c:v>
                </c:pt>
                <c:pt idx="648">
                  <c:v>467.17599999999999</c:v>
                </c:pt>
                <c:pt idx="649">
                  <c:v>468.17599999999999</c:v>
                </c:pt>
                <c:pt idx="650">
                  <c:v>469.17600000000004</c:v>
                </c:pt>
                <c:pt idx="651">
                  <c:v>470.17599999999999</c:v>
                </c:pt>
                <c:pt idx="652">
                  <c:v>471.17599999999999</c:v>
                </c:pt>
                <c:pt idx="653">
                  <c:v>472.17599999999999</c:v>
                </c:pt>
                <c:pt idx="654">
                  <c:v>473.17599999999999</c:v>
                </c:pt>
                <c:pt idx="655">
                  <c:v>474.17600000000004</c:v>
                </c:pt>
                <c:pt idx="656">
                  <c:v>475.17599999999999</c:v>
                </c:pt>
                <c:pt idx="657">
                  <c:v>476.17599999999999</c:v>
                </c:pt>
                <c:pt idx="658">
                  <c:v>477.17600000000004</c:v>
                </c:pt>
                <c:pt idx="659">
                  <c:v>478.17599999999999</c:v>
                </c:pt>
                <c:pt idx="660">
                  <c:v>479.17599999999999</c:v>
                </c:pt>
                <c:pt idx="661">
                  <c:v>480.17600000000004</c:v>
                </c:pt>
                <c:pt idx="662">
                  <c:v>481.17600000000004</c:v>
                </c:pt>
                <c:pt idx="663">
                  <c:v>482.17599999999999</c:v>
                </c:pt>
                <c:pt idx="664">
                  <c:v>483.17599999999993</c:v>
                </c:pt>
                <c:pt idx="665">
                  <c:v>484.17600000000004</c:v>
                </c:pt>
                <c:pt idx="666">
                  <c:v>485.17599999999999</c:v>
                </c:pt>
                <c:pt idx="667">
                  <c:v>486.17599999999999</c:v>
                </c:pt>
                <c:pt idx="668">
                  <c:v>487.17600000000004</c:v>
                </c:pt>
                <c:pt idx="669">
                  <c:v>488.17600000000004</c:v>
                </c:pt>
                <c:pt idx="670">
                  <c:v>489.17599999999999</c:v>
                </c:pt>
                <c:pt idx="671">
                  <c:v>490.17599999999993</c:v>
                </c:pt>
                <c:pt idx="672">
                  <c:v>491.17600000000004</c:v>
                </c:pt>
                <c:pt idx="673">
                  <c:v>492.17599999999999</c:v>
                </c:pt>
                <c:pt idx="674">
                  <c:v>493.17599999999999</c:v>
                </c:pt>
                <c:pt idx="675">
                  <c:v>494.17600000000004</c:v>
                </c:pt>
                <c:pt idx="676">
                  <c:v>495.17599999999999</c:v>
                </c:pt>
                <c:pt idx="677">
                  <c:v>496.17599999999999</c:v>
                </c:pt>
                <c:pt idx="678">
                  <c:v>497.17599999999993</c:v>
                </c:pt>
                <c:pt idx="679">
                  <c:v>498.17600000000004</c:v>
                </c:pt>
                <c:pt idx="680">
                  <c:v>499.17599999999999</c:v>
                </c:pt>
                <c:pt idx="681">
                  <c:v>500.17599999999999</c:v>
                </c:pt>
                <c:pt idx="682">
                  <c:v>501.17600000000004</c:v>
                </c:pt>
                <c:pt idx="683">
                  <c:v>502.17599999999999</c:v>
                </c:pt>
                <c:pt idx="684">
                  <c:v>503.17599999999999</c:v>
                </c:pt>
                <c:pt idx="685">
                  <c:v>504.17599999999993</c:v>
                </c:pt>
                <c:pt idx="686">
                  <c:v>505.17600000000004</c:v>
                </c:pt>
                <c:pt idx="687">
                  <c:v>506.17599999999999</c:v>
                </c:pt>
                <c:pt idx="688">
                  <c:v>507.17599999999999</c:v>
                </c:pt>
                <c:pt idx="689">
                  <c:v>508.17500000000001</c:v>
                </c:pt>
                <c:pt idx="690">
                  <c:v>509.17499999999995</c:v>
                </c:pt>
                <c:pt idx="691">
                  <c:v>510.17499999999995</c:v>
                </c:pt>
                <c:pt idx="692">
                  <c:v>511.17500000000001</c:v>
                </c:pt>
                <c:pt idx="693">
                  <c:v>512.17499999999995</c:v>
                </c:pt>
                <c:pt idx="694">
                  <c:v>513.17499999999995</c:v>
                </c:pt>
                <c:pt idx="695">
                  <c:v>514.17500000000007</c:v>
                </c:pt>
                <c:pt idx="696">
                  <c:v>515.17499999999995</c:v>
                </c:pt>
                <c:pt idx="697">
                  <c:v>516.17499999999995</c:v>
                </c:pt>
                <c:pt idx="698">
                  <c:v>517.17500000000007</c:v>
                </c:pt>
                <c:pt idx="699">
                  <c:v>518.17500000000007</c:v>
                </c:pt>
                <c:pt idx="700">
                  <c:v>519.17499999999995</c:v>
                </c:pt>
                <c:pt idx="701">
                  <c:v>520.17499999999995</c:v>
                </c:pt>
                <c:pt idx="702">
                  <c:v>521.17500000000007</c:v>
                </c:pt>
                <c:pt idx="703">
                  <c:v>522.17499999999995</c:v>
                </c:pt>
                <c:pt idx="704">
                  <c:v>523.17499999999995</c:v>
                </c:pt>
                <c:pt idx="705">
                  <c:v>524.17500000000007</c:v>
                </c:pt>
                <c:pt idx="706">
                  <c:v>525.17500000000007</c:v>
                </c:pt>
                <c:pt idx="707">
                  <c:v>526.17499999999995</c:v>
                </c:pt>
                <c:pt idx="708">
                  <c:v>527.17499999999995</c:v>
                </c:pt>
                <c:pt idx="709">
                  <c:v>528.17500000000007</c:v>
                </c:pt>
                <c:pt idx="710">
                  <c:v>529.17499999999995</c:v>
                </c:pt>
                <c:pt idx="711">
                  <c:v>530.17499999999995</c:v>
                </c:pt>
                <c:pt idx="712">
                  <c:v>531.17500000000007</c:v>
                </c:pt>
                <c:pt idx="713">
                  <c:v>532.17500000000007</c:v>
                </c:pt>
                <c:pt idx="714">
                  <c:v>533.17499999999995</c:v>
                </c:pt>
                <c:pt idx="715">
                  <c:v>534.17499999999995</c:v>
                </c:pt>
                <c:pt idx="716">
                  <c:v>535.17500000000007</c:v>
                </c:pt>
                <c:pt idx="717">
                  <c:v>536.17499999999995</c:v>
                </c:pt>
                <c:pt idx="718">
                  <c:v>537.17499999999995</c:v>
                </c:pt>
                <c:pt idx="719">
                  <c:v>538.17500000000007</c:v>
                </c:pt>
                <c:pt idx="720">
                  <c:v>539.17499999999995</c:v>
                </c:pt>
                <c:pt idx="721">
                  <c:v>540.17499999999995</c:v>
                </c:pt>
                <c:pt idx="722">
                  <c:v>541.17499999999995</c:v>
                </c:pt>
                <c:pt idx="723">
                  <c:v>542.17500000000007</c:v>
                </c:pt>
                <c:pt idx="724">
                  <c:v>543.17499999999995</c:v>
                </c:pt>
                <c:pt idx="725">
                  <c:v>544.17499999999995</c:v>
                </c:pt>
                <c:pt idx="726">
                  <c:v>545.17500000000007</c:v>
                </c:pt>
                <c:pt idx="727">
                  <c:v>546.17499999999995</c:v>
                </c:pt>
                <c:pt idx="728">
                  <c:v>547.17499999999995</c:v>
                </c:pt>
                <c:pt idx="729">
                  <c:v>548.17500000000007</c:v>
                </c:pt>
                <c:pt idx="730">
                  <c:v>549.17500000000007</c:v>
                </c:pt>
                <c:pt idx="731">
                  <c:v>550.17499999999995</c:v>
                </c:pt>
                <c:pt idx="732">
                  <c:v>551.17499999999995</c:v>
                </c:pt>
                <c:pt idx="733">
                  <c:v>552.17500000000007</c:v>
                </c:pt>
                <c:pt idx="734">
                  <c:v>553.17499999999995</c:v>
                </c:pt>
                <c:pt idx="735">
                  <c:v>554.17499999999995</c:v>
                </c:pt>
                <c:pt idx="736">
                  <c:v>555.17500000000007</c:v>
                </c:pt>
                <c:pt idx="737">
                  <c:v>556.17500000000007</c:v>
                </c:pt>
                <c:pt idx="738">
                  <c:v>557.17499999999995</c:v>
                </c:pt>
                <c:pt idx="739">
                  <c:v>558.17499999999995</c:v>
                </c:pt>
                <c:pt idx="740">
                  <c:v>559.17500000000007</c:v>
                </c:pt>
                <c:pt idx="741">
                  <c:v>560.17499999999995</c:v>
                </c:pt>
                <c:pt idx="742">
                  <c:v>561.17499999999995</c:v>
                </c:pt>
                <c:pt idx="743">
                  <c:v>562.17500000000007</c:v>
                </c:pt>
                <c:pt idx="744">
                  <c:v>563.17500000000007</c:v>
                </c:pt>
                <c:pt idx="745">
                  <c:v>564.17499999999995</c:v>
                </c:pt>
                <c:pt idx="746">
                  <c:v>565.17499999999995</c:v>
                </c:pt>
                <c:pt idx="747">
                  <c:v>566.17500000000007</c:v>
                </c:pt>
                <c:pt idx="748">
                  <c:v>567.17499999999995</c:v>
                </c:pt>
                <c:pt idx="749">
                  <c:v>568.17499999999995</c:v>
                </c:pt>
                <c:pt idx="750">
                  <c:v>569.17500000000007</c:v>
                </c:pt>
                <c:pt idx="751">
                  <c:v>570.17499999999995</c:v>
                </c:pt>
                <c:pt idx="752">
                  <c:v>571.17499999999995</c:v>
                </c:pt>
                <c:pt idx="753">
                  <c:v>572.17500000000007</c:v>
                </c:pt>
                <c:pt idx="754">
                  <c:v>573.17500000000007</c:v>
                </c:pt>
                <c:pt idx="755">
                  <c:v>574.17499999999995</c:v>
                </c:pt>
                <c:pt idx="756">
                  <c:v>575.17499999999995</c:v>
                </c:pt>
                <c:pt idx="757">
                  <c:v>576.17500000000007</c:v>
                </c:pt>
                <c:pt idx="758">
                  <c:v>577.17499999999995</c:v>
                </c:pt>
                <c:pt idx="759">
                  <c:v>578.17499999999995</c:v>
                </c:pt>
                <c:pt idx="760">
                  <c:v>579.17500000000007</c:v>
                </c:pt>
                <c:pt idx="761">
                  <c:v>580.17500000000007</c:v>
                </c:pt>
                <c:pt idx="762">
                  <c:v>581.17499999999995</c:v>
                </c:pt>
                <c:pt idx="763">
                  <c:v>582.17499999999995</c:v>
                </c:pt>
                <c:pt idx="764">
                  <c:v>583.17500000000007</c:v>
                </c:pt>
                <c:pt idx="765">
                  <c:v>584.17499999999995</c:v>
                </c:pt>
                <c:pt idx="766">
                  <c:v>585.17499999999995</c:v>
                </c:pt>
                <c:pt idx="767">
                  <c:v>586.17500000000007</c:v>
                </c:pt>
                <c:pt idx="768">
                  <c:v>587.17500000000007</c:v>
                </c:pt>
                <c:pt idx="769">
                  <c:v>588.17499999999995</c:v>
                </c:pt>
                <c:pt idx="770">
                  <c:v>589.17499999999995</c:v>
                </c:pt>
                <c:pt idx="771">
                  <c:v>590.17500000000007</c:v>
                </c:pt>
                <c:pt idx="772">
                  <c:v>591.17499999999995</c:v>
                </c:pt>
                <c:pt idx="773">
                  <c:v>592.17499999999995</c:v>
                </c:pt>
                <c:pt idx="774">
                  <c:v>593.17500000000007</c:v>
                </c:pt>
                <c:pt idx="775">
                  <c:v>594.17500000000007</c:v>
                </c:pt>
                <c:pt idx="776">
                  <c:v>595.17499999999995</c:v>
                </c:pt>
                <c:pt idx="777">
                  <c:v>596.17499999999995</c:v>
                </c:pt>
                <c:pt idx="778">
                  <c:v>597.17500000000007</c:v>
                </c:pt>
                <c:pt idx="779">
                  <c:v>598.17499999999995</c:v>
                </c:pt>
                <c:pt idx="780">
                  <c:v>599.17499999999995</c:v>
                </c:pt>
                <c:pt idx="781">
                  <c:v>600.17500000000007</c:v>
                </c:pt>
                <c:pt idx="782">
                  <c:v>601.17499999999995</c:v>
                </c:pt>
                <c:pt idx="783">
                  <c:v>602.17399999999998</c:v>
                </c:pt>
                <c:pt idx="784">
                  <c:v>603.17399999999998</c:v>
                </c:pt>
                <c:pt idx="785">
                  <c:v>604.17399999999998</c:v>
                </c:pt>
                <c:pt idx="786">
                  <c:v>605.17399999999998</c:v>
                </c:pt>
                <c:pt idx="787">
                  <c:v>606.17400000000009</c:v>
                </c:pt>
                <c:pt idx="788">
                  <c:v>607.17399999999998</c:v>
                </c:pt>
                <c:pt idx="789">
                  <c:v>608.17399999999998</c:v>
                </c:pt>
                <c:pt idx="790">
                  <c:v>609.17400000000009</c:v>
                </c:pt>
                <c:pt idx="791">
                  <c:v>610.17399999999998</c:v>
                </c:pt>
                <c:pt idx="792">
                  <c:v>611.17399999999998</c:v>
                </c:pt>
                <c:pt idx="793">
                  <c:v>612.17399999999998</c:v>
                </c:pt>
                <c:pt idx="794">
                  <c:v>613.17400000000009</c:v>
                </c:pt>
                <c:pt idx="795">
                  <c:v>614.17399999999998</c:v>
                </c:pt>
                <c:pt idx="796">
                  <c:v>615.17399999999998</c:v>
                </c:pt>
                <c:pt idx="797">
                  <c:v>616.17400000000009</c:v>
                </c:pt>
                <c:pt idx="798">
                  <c:v>617.17399999999998</c:v>
                </c:pt>
                <c:pt idx="799">
                  <c:v>618.17399999999998</c:v>
                </c:pt>
                <c:pt idx="800">
                  <c:v>619.17399999999998</c:v>
                </c:pt>
                <c:pt idx="801">
                  <c:v>620.17399999999998</c:v>
                </c:pt>
                <c:pt idx="802">
                  <c:v>621.17399999999998</c:v>
                </c:pt>
                <c:pt idx="803">
                  <c:v>622.17399999999998</c:v>
                </c:pt>
                <c:pt idx="804">
                  <c:v>623.17400000000009</c:v>
                </c:pt>
                <c:pt idx="805">
                  <c:v>624.17399999999998</c:v>
                </c:pt>
                <c:pt idx="806">
                  <c:v>625.17399999999998</c:v>
                </c:pt>
                <c:pt idx="807">
                  <c:v>626.17399999999998</c:v>
                </c:pt>
                <c:pt idx="808">
                  <c:v>627.17399999999998</c:v>
                </c:pt>
                <c:pt idx="809">
                  <c:v>628.17399999999998</c:v>
                </c:pt>
                <c:pt idx="810">
                  <c:v>629.17399999999998</c:v>
                </c:pt>
                <c:pt idx="811">
                  <c:v>630.17400000000009</c:v>
                </c:pt>
                <c:pt idx="812">
                  <c:v>631.17399999999998</c:v>
                </c:pt>
                <c:pt idx="813">
                  <c:v>632.17399999999998</c:v>
                </c:pt>
                <c:pt idx="814">
                  <c:v>633.17399999999998</c:v>
                </c:pt>
                <c:pt idx="815">
                  <c:v>634.17399999999998</c:v>
                </c:pt>
                <c:pt idx="816">
                  <c:v>635.17399999999998</c:v>
                </c:pt>
                <c:pt idx="817">
                  <c:v>636.17399999999998</c:v>
                </c:pt>
                <c:pt idx="818">
                  <c:v>637.17400000000009</c:v>
                </c:pt>
                <c:pt idx="819">
                  <c:v>638.17399999999998</c:v>
                </c:pt>
                <c:pt idx="820">
                  <c:v>639.17399999999998</c:v>
                </c:pt>
                <c:pt idx="821">
                  <c:v>640.17400000000009</c:v>
                </c:pt>
                <c:pt idx="822">
                  <c:v>641.17399999999998</c:v>
                </c:pt>
                <c:pt idx="823">
                  <c:v>642.17399999999998</c:v>
                </c:pt>
                <c:pt idx="824">
                  <c:v>643.17399999999998</c:v>
                </c:pt>
                <c:pt idx="825">
                  <c:v>644.17399999999998</c:v>
                </c:pt>
                <c:pt idx="826">
                  <c:v>645.17399999999998</c:v>
                </c:pt>
                <c:pt idx="827">
                  <c:v>646.17399999999998</c:v>
                </c:pt>
                <c:pt idx="828">
                  <c:v>647.17400000000009</c:v>
                </c:pt>
                <c:pt idx="829">
                  <c:v>648.17399999999998</c:v>
                </c:pt>
                <c:pt idx="830">
                  <c:v>649.17399999999998</c:v>
                </c:pt>
                <c:pt idx="831">
                  <c:v>650.17399999999998</c:v>
                </c:pt>
                <c:pt idx="832">
                  <c:v>651.17399999999998</c:v>
                </c:pt>
                <c:pt idx="833">
                  <c:v>652.17399999999998</c:v>
                </c:pt>
                <c:pt idx="834">
                  <c:v>653.17399999999998</c:v>
                </c:pt>
                <c:pt idx="835">
                  <c:v>654.17400000000009</c:v>
                </c:pt>
                <c:pt idx="836">
                  <c:v>655.17399999999998</c:v>
                </c:pt>
                <c:pt idx="837">
                  <c:v>656.17399999999998</c:v>
                </c:pt>
                <c:pt idx="838">
                  <c:v>657.17399999999998</c:v>
                </c:pt>
                <c:pt idx="839">
                  <c:v>658.17399999999998</c:v>
                </c:pt>
                <c:pt idx="840">
                  <c:v>659.17399999999998</c:v>
                </c:pt>
                <c:pt idx="841">
                  <c:v>660.17399999999998</c:v>
                </c:pt>
                <c:pt idx="842">
                  <c:v>661.17400000000009</c:v>
                </c:pt>
                <c:pt idx="843">
                  <c:v>662.17399999999998</c:v>
                </c:pt>
                <c:pt idx="844">
                  <c:v>663.17399999999998</c:v>
                </c:pt>
                <c:pt idx="845">
                  <c:v>664.17399999999998</c:v>
                </c:pt>
                <c:pt idx="846">
                  <c:v>665.17399999999998</c:v>
                </c:pt>
                <c:pt idx="847">
                  <c:v>666.17399999999998</c:v>
                </c:pt>
                <c:pt idx="848">
                  <c:v>667.17399999999998</c:v>
                </c:pt>
                <c:pt idx="849">
                  <c:v>668.17400000000009</c:v>
                </c:pt>
                <c:pt idx="850">
                  <c:v>669.17399999999998</c:v>
                </c:pt>
                <c:pt idx="851">
                  <c:v>670.17399999999998</c:v>
                </c:pt>
                <c:pt idx="852">
                  <c:v>671.17400000000009</c:v>
                </c:pt>
                <c:pt idx="853">
                  <c:v>672.17399999999998</c:v>
                </c:pt>
                <c:pt idx="854">
                  <c:v>673.17399999999998</c:v>
                </c:pt>
                <c:pt idx="855">
                  <c:v>674.17399999999998</c:v>
                </c:pt>
                <c:pt idx="856">
                  <c:v>675.17399999999998</c:v>
                </c:pt>
                <c:pt idx="857">
                  <c:v>676.17399999999998</c:v>
                </c:pt>
                <c:pt idx="858">
                  <c:v>677.17399999999998</c:v>
                </c:pt>
                <c:pt idx="859">
                  <c:v>678.17400000000009</c:v>
                </c:pt>
                <c:pt idx="860">
                  <c:v>679.17399999999998</c:v>
                </c:pt>
                <c:pt idx="861">
                  <c:v>680.17399999999998</c:v>
                </c:pt>
                <c:pt idx="862">
                  <c:v>681.17399999999998</c:v>
                </c:pt>
                <c:pt idx="863">
                  <c:v>682.17399999999998</c:v>
                </c:pt>
                <c:pt idx="864">
                  <c:v>683.17399999999998</c:v>
                </c:pt>
                <c:pt idx="865">
                  <c:v>684.17399999999998</c:v>
                </c:pt>
                <c:pt idx="866">
                  <c:v>685.17400000000009</c:v>
                </c:pt>
                <c:pt idx="867">
                  <c:v>686.17399999999998</c:v>
                </c:pt>
                <c:pt idx="868">
                  <c:v>687.17399999999998</c:v>
                </c:pt>
                <c:pt idx="869">
                  <c:v>688.17399999999998</c:v>
                </c:pt>
                <c:pt idx="870">
                  <c:v>689.17399999999998</c:v>
                </c:pt>
                <c:pt idx="871">
                  <c:v>690.17399999999998</c:v>
                </c:pt>
                <c:pt idx="872">
                  <c:v>691.17399999999998</c:v>
                </c:pt>
                <c:pt idx="873">
                  <c:v>692.17400000000009</c:v>
                </c:pt>
                <c:pt idx="874">
                  <c:v>693.17399999999998</c:v>
                </c:pt>
                <c:pt idx="875">
                  <c:v>694.17399999999998</c:v>
                </c:pt>
                <c:pt idx="876">
                  <c:v>695.17399999999998</c:v>
                </c:pt>
                <c:pt idx="877">
                  <c:v>696.17399999999998</c:v>
                </c:pt>
                <c:pt idx="878">
                  <c:v>697.173</c:v>
                </c:pt>
                <c:pt idx="879">
                  <c:v>698.173</c:v>
                </c:pt>
                <c:pt idx="880">
                  <c:v>699.173</c:v>
                </c:pt>
                <c:pt idx="881">
                  <c:v>700.173</c:v>
                </c:pt>
                <c:pt idx="882">
                  <c:v>701.173</c:v>
                </c:pt>
                <c:pt idx="883">
                  <c:v>702.173</c:v>
                </c:pt>
                <c:pt idx="884">
                  <c:v>703.173</c:v>
                </c:pt>
                <c:pt idx="885">
                  <c:v>704.173</c:v>
                </c:pt>
                <c:pt idx="886">
                  <c:v>705.173</c:v>
                </c:pt>
                <c:pt idx="887">
                  <c:v>706.173</c:v>
                </c:pt>
                <c:pt idx="888">
                  <c:v>707.173</c:v>
                </c:pt>
                <c:pt idx="889">
                  <c:v>708.173</c:v>
                </c:pt>
                <c:pt idx="890">
                  <c:v>709.173</c:v>
                </c:pt>
                <c:pt idx="891">
                  <c:v>710.173</c:v>
                </c:pt>
                <c:pt idx="892">
                  <c:v>711.173</c:v>
                </c:pt>
                <c:pt idx="893">
                  <c:v>712.173</c:v>
                </c:pt>
                <c:pt idx="894">
                  <c:v>713.173</c:v>
                </c:pt>
                <c:pt idx="895">
                  <c:v>714.173</c:v>
                </c:pt>
                <c:pt idx="896">
                  <c:v>715.173</c:v>
                </c:pt>
                <c:pt idx="897">
                  <c:v>716.173</c:v>
                </c:pt>
                <c:pt idx="898">
                  <c:v>717.173</c:v>
                </c:pt>
                <c:pt idx="899">
                  <c:v>718.173</c:v>
                </c:pt>
                <c:pt idx="900">
                  <c:v>719.173</c:v>
                </c:pt>
                <c:pt idx="901">
                  <c:v>720.173</c:v>
                </c:pt>
                <c:pt idx="902">
                  <c:v>721.173</c:v>
                </c:pt>
                <c:pt idx="903">
                  <c:v>722.173</c:v>
                </c:pt>
                <c:pt idx="904">
                  <c:v>723.173</c:v>
                </c:pt>
                <c:pt idx="905">
                  <c:v>724.173</c:v>
                </c:pt>
                <c:pt idx="906">
                  <c:v>725.173</c:v>
                </c:pt>
                <c:pt idx="907">
                  <c:v>726.173</c:v>
                </c:pt>
                <c:pt idx="908">
                  <c:v>727.173</c:v>
                </c:pt>
                <c:pt idx="909">
                  <c:v>728.173</c:v>
                </c:pt>
                <c:pt idx="910">
                  <c:v>729.173</c:v>
                </c:pt>
                <c:pt idx="911">
                  <c:v>730.173</c:v>
                </c:pt>
                <c:pt idx="912">
                  <c:v>731.173</c:v>
                </c:pt>
                <c:pt idx="913">
                  <c:v>732.173</c:v>
                </c:pt>
                <c:pt idx="914">
                  <c:v>733.173</c:v>
                </c:pt>
                <c:pt idx="915">
                  <c:v>734.173</c:v>
                </c:pt>
                <c:pt idx="916">
                  <c:v>735.173</c:v>
                </c:pt>
                <c:pt idx="917">
                  <c:v>736.173</c:v>
                </c:pt>
                <c:pt idx="918">
                  <c:v>737.173</c:v>
                </c:pt>
                <c:pt idx="919">
                  <c:v>738.173</c:v>
                </c:pt>
                <c:pt idx="920">
                  <c:v>739.173</c:v>
                </c:pt>
                <c:pt idx="921">
                  <c:v>740.173</c:v>
                </c:pt>
                <c:pt idx="922">
                  <c:v>741.173</c:v>
                </c:pt>
                <c:pt idx="923">
                  <c:v>742.173</c:v>
                </c:pt>
                <c:pt idx="924">
                  <c:v>743.173</c:v>
                </c:pt>
                <c:pt idx="925">
                  <c:v>744.173</c:v>
                </c:pt>
                <c:pt idx="926">
                  <c:v>745.173</c:v>
                </c:pt>
                <c:pt idx="927">
                  <c:v>746.173</c:v>
                </c:pt>
                <c:pt idx="928">
                  <c:v>747.173</c:v>
                </c:pt>
                <c:pt idx="929">
                  <c:v>748.173</c:v>
                </c:pt>
                <c:pt idx="930">
                  <c:v>749.173</c:v>
                </c:pt>
                <c:pt idx="931">
                  <c:v>750.173</c:v>
                </c:pt>
                <c:pt idx="932">
                  <c:v>751.173</c:v>
                </c:pt>
                <c:pt idx="933">
                  <c:v>752.173</c:v>
                </c:pt>
                <c:pt idx="934">
                  <c:v>753.173</c:v>
                </c:pt>
                <c:pt idx="935">
                  <c:v>754.173</c:v>
                </c:pt>
                <c:pt idx="936">
                  <c:v>755.173</c:v>
                </c:pt>
                <c:pt idx="937">
                  <c:v>756.173</c:v>
                </c:pt>
                <c:pt idx="938">
                  <c:v>757.173</c:v>
                </c:pt>
                <c:pt idx="939">
                  <c:v>758.173</c:v>
                </c:pt>
                <c:pt idx="940">
                  <c:v>759.173</c:v>
                </c:pt>
                <c:pt idx="941">
                  <c:v>760.173</c:v>
                </c:pt>
                <c:pt idx="942">
                  <c:v>761.173</c:v>
                </c:pt>
                <c:pt idx="943">
                  <c:v>762.173</c:v>
                </c:pt>
                <c:pt idx="944">
                  <c:v>763.173</c:v>
                </c:pt>
                <c:pt idx="945">
                  <c:v>764.173</c:v>
                </c:pt>
                <c:pt idx="946">
                  <c:v>765.173</c:v>
                </c:pt>
                <c:pt idx="947">
                  <c:v>766.173</c:v>
                </c:pt>
                <c:pt idx="948">
                  <c:v>767.173</c:v>
                </c:pt>
                <c:pt idx="949">
                  <c:v>768.173</c:v>
                </c:pt>
                <c:pt idx="950">
                  <c:v>769.173</c:v>
                </c:pt>
                <c:pt idx="951">
                  <c:v>770.173</c:v>
                </c:pt>
                <c:pt idx="952">
                  <c:v>771.173</c:v>
                </c:pt>
                <c:pt idx="953">
                  <c:v>772.173</c:v>
                </c:pt>
                <c:pt idx="954">
                  <c:v>773.173</c:v>
                </c:pt>
                <c:pt idx="955">
                  <c:v>774.173</c:v>
                </c:pt>
                <c:pt idx="956">
                  <c:v>775.173</c:v>
                </c:pt>
                <c:pt idx="957">
                  <c:v>776.173</c:v>
                </c:pt>
                <c:pt idx="958">
                  <c:v>777.173</c:v>
                </c:pt>
                <c:pt idx="959">
                  <c:v>778.173</c:v>
                </c:pt>
                <c:pt idx="960">
                  <c:v>779.173</c:v>
                </c:pt>
                <c:pt idx="961">
                  <c:v>780.173</c:v>
                </c:pt>
                <c:pt idx="962">
                  <c:v>781.173</c:v>
                </c:pt>
                <c:pt idx="963">
                  <c:v>782.173</c:v>
                </c:pt>
                <c:pt idx="964">
                  <c:v>783.173</c:v>
                </c:pt>
                <c:pt idx="965">
                  <c:v>784.173</c:v>
                </c:pt>
                <c:pt idx="966">
                  <c:v>785.173</c:v>
                </c:pt>
                <c:pt idx="967">
                  <c:v>786.173</c:v>
                </c:pt>
                <c:pt idx="968">
                  <c:v>787.173</c:v>
                </c:pt>
                <c:pt idx="969">
                  <c:v>788.173</c:v>
                </c:pt>
                <c:pt idx="970">
                  <c:v>789.173</c:v>
                </c:pt>
                <c:pt idx="971">
                  <c:v>790.173</c:v>
                </c:pt>
                <c:pt idx="972">
                  <c:v>791.173</c:v>
                </c:pt>
                <c:pt idx="973">
                  <c:v>792.17200000000003</c:v>
                </c:pt>
                <c:pt idx="974">
                  <c:v>793.17199999999991</c:v>
                </c:pt>
                <c:pt idx="975">
                  <c:v>794.17200000000003</c:v>
                </c:pt>
                <c:pt idx="976">
                  <c:v>795.17200000000003</c:v>
                </c:pt>
                <c:pt idx="977">
                  <c:v>796.17199999999991</c:v>
                </c:pt>
                <c:pt idx="978">
                  <c:v>797.17200000000003</c:v>
                </c:pt>
                <c:pt idx="979">
                  <c:v>798.17200000000003</c:v>
                </c:pt>
                <c:pt idx="980">
                  <c:v>799.17200000000003</c:v>
                </c:pt>
                <c:pt idx="981">
                  <c:v>800.17200000000003</c:v>
                </c:pt>
                <c:pt idx="982">
                  <c:v>801.17200000000003</c:v>
                </c:pt>
                <c:pt idx="983">
                  <c:v>802.17200000000003</c:v>
                </c:pt>
                <c:pt idx="984">
                  <c:v>803.17199999999991</c:v>
                </c:pt>
                <c:pt idx="985">
                  <c:v>804.17200000000003</c:v>
                </c:pt>
                <c:pt idx="986">
                  <c:v>805.17200000000003</c:v>
                </c:pt>
                <c:pt idx="987">
                  <c:v>806.17200000000003</c:v>
                </c:pt>
                <c:pt idx="988">
                  <c:v>807.17200000000003</c:v>
                </c:pt>
                <c:pt idx="989">
                  <c:v>808.17200000000003</c:v>
                </c:pt>
                <c:pt idx="990">
                  <c:v>809.17200000000003</c:v>
                </c:pt>
                <c:pt idx="991">
                  <c:v>810.17199999999991</c:v>
                </c:pt>
                <c:pt idx="992">
                  <c:v>811.17200000000003</c:v>
                </c:pt>
                <c:pt idx="993">
                  <c:v>812.17200000000003</c:v>
                </c:pt>
                <c:pt idx="994">
                  <c:v>813.17200000000003</c:v>
                </c:pt>
                <c:pt idx="995">
                  <c:v>814.17200000000003</c:v>
                </c:pt>
                <c:pt idx="996">
                  <c:v>815.17200000000003</c:v>
                </c:pt>
                <c:pt idx="997">
                  <c:v>816.17200000000003</c:v>
                </c:pt>
                <c:pt idx="998">
                  <c:v>817.17199999999991</c:v>
                </c:pt>
              </c:numCache>
            </c:numRef>
          </c:xVal>
          <c:yVal>
            <c:numRef>
              <c:f>'Voltage Wfms Data'!$P$5:$P$1003</c:f>
              <c:numCache>
                <c:formatCode>General</c:formatCode>
                <c:ptCount val="999"/>
                <c:pt idx="0">
                  <c:v>0.50701549999999995</c:v>
                </c:pt>
                <c:pt idx="1">
                  <c:v>8.9204339999999993E-2</c:v>
                </c:pt>
                <c:pt idx="2">
                  <c:v>-3.5467949999999998E-2</c:v>
                </c:pt>
                <c:pt idx="3">
                  <c:v>0.91916200000000003</c:v>
                </c:pt>
                <c:pt idx="4">
                  <c:v>1.225668</c:v>
                </c:pt>
                <c:pt idx="5">
                  <c:v>0.38215349999999998</c:v>
                </c:pt>
                <c:pt idx="6">
                  <c:v>0.4742285</c:v>
                </c:pt>
                <c:pt idx="7">
                  <c:v>0.64250010000000002</c:v>
                </c:pt>
                <c:pt idx="8">
                  <c:v>0.25996259999999999</c:v>
                </c:pt>
                <c:pt idx="9">
                  <c:v>0.52818500000000002</c:v>
                </c:pt>
                <c:pt idx="10">
                  <c:v>0.26485900000000001</c:v>
                </c:pt>
                <c:pt idx="11">
                  <c:v>-0.96499610000000002</c:v>
                </c:pt>
                <c:pt idx="12">
                  <c:v>-1.5586120000000001</c:v>
                </c:pt>
                <c:pt idx="13">
                  <c:v>-1.2717400000000001</c:v>
                </c:pt>
                <c:pt idx="14">
                  <c:v>-1.2192689999999999</c:v>
                </c:pt>
                <c:pt idx="15">
                  <c:v>-1.4715100000000001</c:v>
                </c:pt>
                <c:pt idx="16">
                  <c:v>-0.53718520000000003</c:v>
                </c:pt>
                <c:pt idx="17">
                  <c:v>1.2925660000000001</c:v>
                </c:pt>
                <c:pt idx="18">
                  <c:v>1.7132080000000001</c:v>
                </c:pt>
                <c:pt idx="19">
                  <c:v>0.69659470000000001</c:v>
                </c:pt>
                <c:pt idx="20">
                  <c:v>0.19950509999999999</c:v>
                </c:pt>
                <c:pt idx="21">
                  <c:v>0.61534820000000001</c:v>
                </c:pt>
                <c:pt idx="22">
                  <c:v>0.76321539999999999</c:v>
                </c:pt>
                <c:pt idx="23">
                  <c:v>0.3906811</c:v>
                </c:pt>
                <c:pt idx="24">
                  <c:v>-8.4609909999999993E-3</c:v>
                </c:pt>
                <c:pt idx="25">
                  <c:v>-0.34489379999999997</c:v>
                </c:pt>
                <c:pt idx="26">
                  <c:v>1.6592429999999998E-2</c:v>
                </c:pt>
                <c:pt idx="27">
                  <c:v>1.2848790000000001</c:v>
                </c:pt>
                <c:pt idx="28">
                  <c:v>1.3378989999999999</c:v>
                </c:pt>
                <c:pt idx="29">
                  <c:v>-0.55637630000000005</c:v>
                </c:pt>
                <c:pt idx="30">
                  <c:v>-1.339181</c:v>
                </c:pt>
                <c:pt idx="31">
                  <c:v>-0.21584700000000001</c:v>
                </c:pt>
                <c:pt idx="32">
                  <c:v>0.54848149999999996</c:v>
                </c:pt>
                <c:pt idx="33">
                  <c:v>0.6953627</c:v>
                </c:pt>
                <c:pt idx="34">
                  <c:v>1.1235059999999999</c:v>
                </c:pt>
                <c:pt idx="35">
                  <c:v>1.127731</c:v>
                </c:pt>
                <c:pt idx="36">
                  <c:v>0.1560684</c:v>
                </c:pt>
                <c:pt idx="37">
                  <c:v>-8.2762130000000003E-2</c:v>
                </c:pt>
                <c:pt idx="38">
                  <c:v>0.52459960000000005</c:v>
                </c:pt>
                <c:pt idx="39">
                  <c:v>-7.174229E-2</c:v>
                </c:pt>
                <c:pt idx="40">
                  <c:v>-1.2826299999999999</c:v>
                </c:pt>
                <c:pt idx="41">
                  <c:v>-1.3183659999999999</c:v>
                </c:pt>
                <c:pt idx="42">
                  <c:v>-0.38755709999999999</c:v>
                </c:pt>
                <c:pt idx="43">
                  <c:v>0.46671469999999998</c:v>
                </c:pt>
                <c:pt idx="44">
                  <c:v>0.51818109999999995</c:v>
                </c:pt>
                <c:pt idx="45">
                  <c:v>-9.8624530000000002E-2</c:v>
                </c:pt>
                <c:pt idx="46">
                  <c:v>-0.18067059999999999</c:v>
                </c:pt>
                <c:pt idx="47">
                  <c:v>0.72008760000000005</c:v>
                </c:pt>
                <c:pt idx="48">
                  <c:v>1.7902530000000001</c:v>
                </c:pt>
                <c:pt idx="49">
                  <c:v>2.1317059999999999</c:v>
                </c:pt>
                <c:pt idx="50">
                  <c:v>1.2357089999999999</c:v>
                </c:pt>
                <c:pt idx="51">
                  <c:v>-0.37922660000000002</c:v>
                </c:pt>
                <c:pt idx="52">
                  <c:v>-1.7628619999999999</c:v>
                </c:pt>
                <c:pt idx="53">
                  <c:v>-2.1692239999999998</c:v>
                </c:pt>
                <c:pt idx="54">
                  <c:v>-1.3383389999999999</c:v>
                </c:pt>
                <c:pt idx="55">
                  <c:v>-0.44117040000000002</c:v>
                </c:pt>
                <c:pt idx="56">
                  <c:v>-0.10290879999999999</c:v>
                </c:pt>
                <c:pt idx="57">
                  <c:v>0.1810281</c:v>
                </c:pt>
                <c:pt idx="58">
                  <c:v>0.114367</c:v>
                </c:pt>
                <c:pt idx="59">
                  <c:v>-0.39636250000000001</c:v>
                </c:pt>
                <c:pt idx="60">
                  <c:v>-0.56975200000000004</c:v>
                </c:pt>
                <c:pt idx="61">
                  <c:v>-0.101046</c:v>
                </c:pt>
                <c:pt idx="62">
                  <c:v>-6.1435289999999997E-2</c:v>
                </c:pt>
                <c:pt idx="63">
                  <c:v>-0.67866539999999997</c:v>
                </c:pt>
                <c:pt idx="64">
                  <c:v>-0.51175669999999995</c:v>
                </c:pt>
                <c:pt idx="65">
                  <c:v>0.43093979999999998</c:v>
                </c:pt>
                <c:pt idx="66">
                  <c:v>1.1159479999999999</c:v>
                </c:pt>
                <c:pt idx="67">
                  <c:v>0.97637560000000001</c:v>
                </c:pt>
                <c:pt idx="68">
                  <c:v>-0.2659417</c:v>
                </c:pt>
                <c:pt idx="69">
                  <c:v>-1.369389</c:v>
                </c:pt>
                <c:pt idx="70">
                  <c:v>-0.77270649999999996</c:v>
                </c:pt>
                <c:pt idx="71">
                  <c:v>9.7459669999999998E-2</c:v>
                </c:pt>
                <c:pt idx="72">
                  <c:v>-1.000205</c:v>
                </c:pt>
                <c:pt idx="73">
                  <c:v>-2.1218379999999999</c:v>
                </c:pt>
                <c:pt idx="74">
                  <c:v>-1.0492809999999999</c:v>
                </c:pt>
                <c:pt idx="75">
                  <c:v>-2.8815049999999998E-2</c:v>
                </c:pt>
                <c:pt idx="76">
                  <c:v>-0.5760554</c:v>
                </c:pt>
                <c:pt idx="77">
                  <c:v>-1.1886890000000001</c:v>
                </c:pt>
                <c:pt idx="78">
                  <c:v>-1.1508039999999999</c:v>
                </c:pt>
                <c:pt idx="79">
                  <c:v>-1.5640400000000001</c:v>
                </c:pt>
                <c:pt idx="80">
                  <c:v>-2.119713</c:v>
                </c:pt>
                <c:pt idx="81">
                  <c:v>-1.235994</c:v>
                </c:pt>
                <c:pt idx="82">
                  <c:v>-0.7438669</c:v>
                </c:pt>
                <c:pt idx="83">
                  <c:v>-2.027593</c:v>
                </c:pt>
                <c:pt idx="84">
                  <c:v>-2.1290110000000002</c:v>
                </c:pt>
                <c:pt idx="85">
                  <c:v>-0.19109329999999999</c:v>
                </c:pt>
                <c:pt idx="86">
                  <c:v>1.338055</c:v>
                </c:pt>
                <c:pt idx="87">
                  <c:v>1.5722240000000001</c:v>
                </c:pt>
                <c:pt idx="88">
                  <c:v>1.202278</c:v>
                </c:pt>
                <c:pt idx="89">
                  <c:v>0.7716904</c:v>
                </c:pt>
                <c:pt idx="90">
                  <c:v>-3.3019630000000001E-2</c:v>
                </c:pt>
                <c:pt idx="91">
                  <c:v>-1.5548949999999999</c:v>
                </c:pt>
                <c:pt idx="92">
                  <c:v>-2.3152200000000001</c:v>
                </c:pt>
                <c:pt idx="93">
                  <c:v>-1.9368479999999999</c:v>
                </c:pt>
                <c:pt idx="94">
                  <c:v>-2.3239030000000001</c:v>
                </c:pt>
                <c:pt idx="95">
                  <c:v>-3.28518</c:v>
                </c:pt>
                <c:pt idx="96">
                  <c:v>-3.0143360000000001</c:v>
                </c:pt>
                <c:pt idx="97">
                  <c:v>-1.2242740000000001</c:v>
                </c:pt>
                <c:pt idx="98">
                  <c:v>0.31118259999999998</c:v>
                </c:pt>
                <c:pt idx="99">
                  <c:v>-4.8630920000000001E-2</c:v>
                </c:pt>
                <c:pt idx="100">
                  <c:v>-1.0163770000000001</c:v>
                </c:pt>
                <c:pt idx="101">
                  <c:v>-0.81486119999999995</c:v>
                </c:pt>
                <c:pt idx="102">
                  <c:v>-0.12989100000000001</c:v>
                </c:pt>
                <c:pt idx="103">
                  <c:v>-0.33523930000000002</c:v>
                </c:pt>
                <c:pt idx="104">
                  <c:v>-1.133983</c:v>
                </c:pt>
                <c:pt idx="105">
                  <c:v>-0.99051509999999998</c:v>
                </c:pt>
                <c:pt idx="106">
                  <c:v>0.29063600000000001</c:v>
                </c:pt>
                <c:pt idx="107">
                  <c:v>0.8011412</c:v>
                </c:pt>
                <c:pt idx="108">
                  <c:v>-0.40157340000000002</c:v>
                </c:pt>
                <c:pt idx="109">
                  <c:v>-1.2589239999999999</c:v>
                </c:pt>
                <c:pt idx="110">
                  <c:v>-0.2635034</c:v>
                </c:pt>
                <c:pt idx="111">
                  <c:v>0.58067159999999995</c:v>
                </c:pt>
                <c:pt idx="112">
                  <c:v>0.46127010000000002</c:v>
                </c:pt>
                <c:pt idx="113">
                  <c:v>1.3682570000000001</c:v>
                </c:pt>
                <c:pt idx="114">
                  <c:v>2.1352669999999998</c:v>
                </c:pt>
                <c:pt idx="115">
                  <c:v>1.32961</c:v>
                </c:pt>
                <c:pt idx="116">
                  <c:v>0.92651830000000002</c:v>
                </c:pt>
                <c:pt idx="117">
                  <c:v>0.74656160000000005</c:v>
                </c:pt>
                <c:pt idx="118">
                  <c:v>0.17140130000000001</c:v>
                </c:pt>
                <c:pt idx="119">
                  <c:v>0.24352989999999999</c:v>
                </c:pt>
                <c:pt idx="120">
                  <c:v>0.41410999999999998</c:v>
                </c:pt>
                <c:pt idx="121">
                  <c:v>0.45950609999999997</c:v>
                </c:pt>
                <c:pt idx="122">
                  <c:v>0.79882710000000001</c:v>
                </c:pt>
                <c:pt idx="123">
                  <c:v>1.433117</c:v>
                </c:pt>
                <c:pt idx="124">
                  <c:v>2.4507560000000002</c:v>
                </c:pt>
                <c:pt idx="125">
                  <c:v>2.567078</c:v>
                </c:pt>
                <c:pt idx="126">
                  <c:v>1.0290090000000001</c:v>
                </c:pt>
                <c:pt idx="127">
                  <c:v>-6.4905359999999999E-3</c:v>
                </c:pt>
                <c:pt idx="128">
                  <c:v>0.66996650000000002</c:v>
                </c:pt>
                <c:pt idx="129">
                  <c:v>1.315871</c:v>
                </c:pt>
                <c:pt idx="130">
                  <c:v>1.3032440000000001</c:v>
                </c:pt>
                <c:pt idx="131">
                  <c:v>1.28277</c:v>
                </c:pt>
                <c:pt idx="132">
                  <c:v>0.1499423</c:v>
                </c:pt>
                <c:pt idx="133">
                  <c:v>-1.6650780000000001</c:v>
                </c:pt>
                <c:pt idx="134">
                  <c:v>-1.326973</c:v>
                </c:pt>
                <c:pt idx="135">
                  <c:v>0.4729777</c:v>
                </c:pt>
                <c:pt idx="136">
                  <c:v>0.76007369999999996</c:v>
                </c:pt>
                <c:pt idx="137">
                  <c:v>0.1223042</c:v>
                </c:pt>
                <c:pt idx="138">
                  <c:v>0.1582644</c:v>
                </c:pt>
                <c:pt idx="139">
                  <c:v>-0.1091633</c:v>
                </c:pt>
                <c:pt idx="140">
                  <c:v>-0.27416030000000002</c:v>
                </c:pt>
                <c:pt idx="141">
                  <c:v>1.0854889999999999</c:v>
                </c:pt>
                <c:pt idx="142">
                  <c:v>2.2862979999999999</c:v>
                </c:pt>
                <c:pt idx="143">
                  <c:v>1.7701089999999999</c:v>
                </c:pt>
                <c:pt idx="144">
                  <c:v>0.55998400000000004</c:v>
                </c:pt>
                <c:pt idx="145">
                  <c:v>-4.7862139999999997E-2</c:v>
                </c:pt>
                <c:pt idx="146">
                  <c:v>-6.5760059999999995E-2</c:v>
                </c:pt>
                <c:pt idx="147">
                  <c:v>-0.70236169999999998</c:v>
                </c:pt>
                <c:pt idx="148">
                  <c:v>-1.416064</c:v>
                </c:pt>
                <c:pt idx="149">
                  <c:v>-0.35915750000000002</c:v>
                </c:pt>
                <c:pt idx="150">
                  <c:v>0.39102700000000001</c:v>
                </c:pt>
                <c:pt idx="151">
                  <c:v>-0.77132730000000005</c:v>
                </c:pt>
                <c:pt idx="152">
                  <c:v>-0.67618069999999997</c:v>
                </c:pt>
                <c:pt idx="153">
                  <c:v>1.0931839999999999</c:v>
                </c:pt>
                <c:pt idx="154">
                  <c:v>1.9132910000000001</c:v>
                </c:pt>
                <c:pt idx="155">
                  <c:v>1.4189929999999999</c:v>
                </c:pt>
                <c:pt idx="156">
                  <c:v>0.59651359999999998</c:v>
                </c:pt>
                <c:pt idx="157">
                  <c:v>8.9829210000000007E-2</c:v>
                </c:pt>
                <c:pt idx="158">
                  <c:v>0.42722290000000002</c:v>
                </c:pt>
                <c:pt idx="159">
                  <c:v>1.689222</c:v>
                </c:pt>
                <c:pt idx="160">
                  <c:v>1.7327570000000001</c:v>
                </c:pt>
                <c:pt idx="161">
                  <c:v>0.1275683</c:v>
                </c:pt>
                <c:pt idx="162">
                  <c:v>-6.9536870000000001E-2</c:v>
                </c:pt>
                <c:pt idx="163">
                  <c:v>0.56013369999999996</c:v>
                </c:pt>
                <c:pt idx="164">
                  <c:v>-0.47430299999999997</c:v>
                </c:pt>
                <c:pt idx="165">
                  <c:v>-1.3428610000000001</c:v>
                </c:pt>
                <c:pt idx="166">
                  <c:v>-0.52649860000000004</c:v>
                </c:pt>
                <c:pt idx="167">
                  <c:v>-8.2263059999999999E-2</c:v>
                </c:pt>
                <c:pt idx="168">
                  <c:v>-0.3055619</c:v>
                </c:pt>
                <c:pt idx="169">
                  <c:v>4.8536929999999999E-2</c:v>
                </c:pt>
                <c:pt idx="170">
                  <c:v>-0.2333298</c:v>
                </c:pt>
                <c:pt idx="171">
                  <c:v>-1.3958619999999999</c:v>
                </c:pt>
                <c:pt idx="172">
                  <c:v>-1.3317969999999999</c:v>
                </c:pt>
                <c:pt idx="173">
                  <c:v>-0.57615959999999999</c:v>
                </c:pt>
                <c:pt idx="174">
                  <c:v>-0.73140150000000004</c:v>
                </c:pt>
                <c:pt idx="175">
                  <c:v>9.6146990000000002E-2</c:v>
                </c:pt>
                <c:pt idx="176">
                  <c:v>2.775372</c:v>
                </c:pt>
                <c:pt idx="177">
                  <c:v>6.2482769999999999</c:v>
                </c:pt>
                <c:pt idx="178">
                  <c:v>10.69951</c:v>
                </c:pt>
                <c:pt idx="179">
                  <c:v>14.206329999999999</c:v>
                </c:pt>
                <c:pt idx="180">
                  <c:v>16.272659999999998</c:v>
                </c:pt>
                <c:pt idx="181">
                  <c:v>18.038139999999999</c:v>
                </c:pt>
                <c:pt idx="182">
                  <c:v>15.977690000000001</c:v>
                </c:pt>
                <c:pt idx="183">
                  <c:v>10.94107</c:v>
                </c:pt>
                <c:pt idx="184">
                  <c:v>7.7933779999999997</c:v>
                </c:pt>
                <c:pt idx="185">
                  <c:v>4.7950039999999996</c:v>
                </c:pt>
                <c:pt idx="186">
                  <c:v>1.7879769999999999</c:v>
                </c:pt>
                <c:pt idx="187">
                  <c:v>1.29169</c:v>
                </c:pt>
                <c:pt idx="188">
                  <c:v>1.0355350000000001</c:v>
                </c:pt>
                <c:pt idx="189">
                  <c:v>0.36915599999999998</c:v>
                </c:pt>
                <c:pt idx="190">
                  <c:v>0.83682250000000002</c:v>
                </c:pt>
                <c:pt idx="191">
                  <c:v>1.0896140000000001</c:v>
                </c:pt>
                <c:pt idx="192">
                  <c:v>0.54031549999999995</c:v>
                </c:pt>
                <c:pt idx="193">
                  <c:v>0.58381859999999997</c:v>
                </c:pt>
                <c:pt idx="194">
                  <c:v>1.5823039999999999</c:v>
                </c:pt>
                <c:pt idx="195">
                  <c:v>2.1526589999999999</c:v>
                </c:pt>
                <c:pt idx="196">
                  <c:v>1.241552</c:v>
                </c:pt>
                <c:pt idx="197">
                  <c:v>0.25757999999999998</c:v>
                </c:pt>
                <c:pt idx="198">
                  <c:v>8.1399180000000002E-2</c:v>
                </c:pt>
                <c:pt idx="199">
                  <c:v>-0.60133210000000004</c:v>
                </c:pt>
                <c:pt idx="200">
                  <c:v>-1.5365340000000001</c:v>
                </c:pt>
                <c:pt idx="201">
                  <c:v>-0.94261110000000004</c:v>
                </c:pt>
                <c:pt idx="202">
                  <c:v>0.29518709999999998</c:v>
                </c:pt>
                <c:pt idx="203">
                  <c:v>0.1841777</c:v>
                </c:pt>
                <c:pt idx="204">
                  <c:v>-0.16982939999999999</c:v>
                </c:pt>
                <c:pt idx="205">
                  <c:v>0.33414300000000002</c:v>
                </c:pt>
                <c:pt idx="206">
                  <c:v>1.061965</c:v>
                </c:pt>
                <c:pt idx="207">
                  <c:v>1.804306</c:v>
                </c:pt>
                <c:pt idx="208">
                  <c:v>1.7528809999999999</c:v>
                </c:pt>
                <c:pt idx="209">
                  <c:v>1.184987</c:v>
                </c:pt>
                <c:pt idx="210">
                  <c:v>1.1876850000000001</c:v>
                </c:pt>
                <c:pt idx="211">
                  <c:v>0.78322650000000005</c:v>
                </c:pt>
                <c:pt idx="212">
                  <c:v>0.24623120000000001</c:v>
                </c:pt>
                <c:pt idx="213">
                  <c:v>0.50966920000000004</c:v>
                </c:pt>
                <c:pt idx="214">
                  <c:v>0.94770319999999997</c:v>
                </c:pt>
                <c:pt idx="215">
                  <c:v>1.6691750000000001</c:v>
                </c:pt>
                <c:pt idx="216">
                  <c:v>2.1720060000000001</c:v>
                </c:pt>
                <c:pt idx="217">
                  <c:v>1.93129</c:v>
                </c:pt>
                <c:pt idx="218">
                  <c:v>1.759879</c:v>
                </c:pt>
                <c:pt idx="219">
                  <c:v>1.7749790000000001</c:v>
                </c:pt>
                <c:pt idx="220">
                  <c:v>1.3979459999999999</c:v>
                </c:pt>
                <c:pt idx="221">
                  <c:v>0.50830880000000001</c:v>
                </c:pt>
                <c:pt idx="222">
                  <c:v>-0.11165029999999999</c:v>
                </c:pt>
                <c:pt idx="223">
                  <c:v>-0.35863590000000001</c:v>
                </c:pt>
                <c:pt idx="224">
                  <c:v>-0.7761846</c:v>
                </c:pt>
                <c:pt idx="225">
                  <c:v>-0.7751884</c:v>
                </c:pt>
                <c:pt idx="226">
                  <c:v>-4.293984E-2</c:v>
                </c:pt>
                <c:pt idx="227">
                  <c:v>0.72799020000000003</c:v>
                </c:pt>
                <c:pt idx="228">
                  <c:v>1.49356</c:v>
                </c:pt>
                <c:pt idx="229">
                  <c:v>2.0421619999999998</c:v>
                </c:pt>
                <c:pt idx="230">
                  <c:v>0.97136619999999996</c:v>
                </c:pt>
                <c:pt idx="231">
                  <c:v>-0.71124109999999996</c:v>
                </c:pt>
                <c:pt idx="232">
                  <c:v>-0.14971110000000001</c:v>
                </c:pt>
                <c:pt idx="233">
                  <c:v>0.98309349999999995</c:v>
                </c:pt>
                <c:pt idx="234">
                  <c:v>0.26402009999999998</c:v>
                </c:pt>
                <c:pt idx="235">
                  <c:v>-0.2216012</c:v>
                </c:pt>
                <c:pt idx="236">
                  <c:v>0.39667849999999999</c:v>
                </c:pt>
                <c:pt idx="237">
                  <c:v>0.48560740000000002</c:v>
                </c:pt>
                <c:pt idx="238">
                  <c:v>-7.9848730000000007E-2</c:v>
                </c:pt>
                <c:pt idx="239">
                  <c:v>-2.250007E-2</c:v>
                </c:pt>
                <c:pt idx="240">
                  <c:v>1.195848</c:v>
                </c:pt>
                <c:pt idx="241">
                  <c:v>2.625896</c:v>
                </c:pt>
                <c:pt idx="242">
                  <c:v>3.3595130000000002</c:v>
                </c:pt>
                <c:pt idx="243">
                  <c:v>3.3551440000000001</c:v>
                </c:pt>
                <c:pt idx="244">
                  <c:v>2.2281749999999998</c:v>
                </c:pt>
                <c:pt idx="245">
                  <c:v>-0.19332379999999999</c:v>
                </c:pt>
                <c:pt idx="246">
                  <c:v>-1.6790719999999999</c:v>
                </c:pt>
                <c:pt idx="247">
                  <c:v>-0.63349339999999998</c:v>
                </c:pt>
                <c:pt idx="248">
                  <c:v>1.0701639999999999</c:v>
                </c:pt>
                <c:pt idx="249">
                  <c:v>1.9176770000000001</c:v>
                </c:pt>
                <c:pt idx="250">
                  <c:v>1.8706069999999999</c:v>
                </c:pt>
                <c:pt idx="251">
                  <c:v>1.4628829999999999</c:v>
                </c:pt>
                <c:pt idx="252">
                  <c:v>1.596638</c:v>
                </c:pt>
                <c:pt idx="253">
                  <c:v>1.084293</c:v>
                </c:pt>
                <c:pt idx="254">
                  <c:v>1.6527360000000001E-2</c:v>
                </c:pt>
                <c:pt idx="255">
                  <c:v>0.50415690000000002</c:v>
                </c:pt>
                <c:pt idx="256">
                  <c:v>0.56292319999999996</c:v>
                </c:pt>
                <c:pt idx="257">
                  <c:v>-0.71275560000000004</c:v>
                </c:pt>
                <c:pt idx="258">
                  <c:v>-0.4289598</c:v>
                </c:pt>
                <c:pt idx="259">
                  <c:v>0.14440320000000001</c:v>
                </c:pt>
                <c:pt idx="260">
                  <c:v>-0.19080829999999999</c:v>
                </c:pt>
                <c:pt idx="261">
                  <c:v>1.192726</c:v>
                </c:pt>
                <c:pt idx="262">
                  <c:v>2.9058380000000001</c:v>
                </c:pt>
                <c:pt idx="263">
                  <c:v>2.5402140000000002</c:v>
                </c:pt>
                <c:pt idx="264">
                  <c:v>1.5960749999999999</c:v>
                </c:pt>
                <c:pt idx="265">
                  <c:v>1.3072459999999999</c:v>
                </c:pt>
                <c:pt idx="266">
                  <c:v>2.2550479999999999</c:v>
                </c:pt>
                <c:pt idx="267">
                  <c:v>3.2859630000000002</c:v>
                </c:pt>
                <c:pt idx="268">
                  <c:v>1.7877909999999999</c:v>
                </c:pt>
                <c:pt idx="269">
                  <c:v>-0.48068729999999998</c:v>
                </c:pt>
                <c:pt idx="270">
                  <c:v>-0.3814728</c:v>
                </c:pt>
                <c:pt idx="271">
                  <c:v>0.64612570000000003</c:v>
                </c:pt>
                <c:pt idx="272">
                  <c:v>0.69184920000000005</c:v>
                </c:pt>
                <c:pt idx="273">
                  <c:v>0.74664450000000004</c:v>
                </c:pt>
                <c:pt idx="274">
                  <c:v>1.3334269999999999</c:v>
                </c:pt>
                <c:pt idx="275">
                  <c:v>1.035766</c:v>
                </c:pt>
                <c:pt idx="276">
                  <c:v>-0.12172719999999999</c:v>
                </c:pt>
                <c:pt idx="277">
                  <c:v>-0.1884729</c:v>
                </c:pt>
                <c:pt idx="278">
                  <c:v>0.60104930000000001</c:v>
                </c:pt>
                <c:pt idx="279">
                  <c:v>0.78920590000000002</c:v>
                </c:pt>
                <c:pt idx="280">
                  <c:v>1.192542</c:v>
                </c:pt>
                <c:pt idx="281">
                  <c:v>1.9500329999999999</c:v>
                </c:pt>
                <c:pt idx="282">
                  <c:v>1.3124830000000001</c:v>
                </c:pt>
                <c:pt idx="283">
                  <c:v>-8.9728359999999997E-3</c:v>
                </c:pt>
                <c:pt idx="284">
                  <c:v>3.135348E-3</c:v>
                </c:pt>
                <c:pt idx="285">
                  <c:v>0.87351089999999998</c:v>
                </c:pt>
                <c:pt idx="286">
                  <c:v>0.70635040000000004</c:v>
                </c:pt>
                <c:pt idx="287">
                  <c:v>-0.42600440000000001</c:v>
                </c:pt>
                <c:pt idx="288">
                  <c:v>-0.60197199999999995</c:v>
                </c:pt>
                <c:pt idx="289">
                  <c:v>0.38085540000000001</c:v>
                </c:pt>
                <c:pt idx="290">
                  <c:v>1.535064</c:v>
                </c:pt>
                <c:pt idx="291">
                  <c:v>2.2516120000000002</c:v>
                </c:pt>
                <c:pt idx="292">
                  <c:v>2.2841629999999999</c:v>
                </c:pt>
                <c:pt idx="293">
                  <c:v>1.371831</c:v>
                </c:pt>
                <c:pt idx="294">
                  <c:v>-0.24351539999999999</c:v>
                </c:pt>
                <c:pt idx="295">
                  <c:v>-0.62415200000000004</c:v>
                </c:pt>
                <c:pt idx="296">
                  <c:v>0.73067219999999999</c:v>
                </c:pt>
                <c:pt idx="297">
                  <c:v>1.4823500000000001</c:v>
                </c:pt>
                <c:pt idx="298">
                  <c:v>0.4153849</c:v>
                </c:pt>
                <c:pt idx="299">
                  <c:v>-0.41741030000000001</c:v>
                </c:pt>
                <c:pt idx="300">
                  <c:v>0.25870979999999999</c:v>
                </c:pt>
                <c:pt idx="301">
                  <c:v>1.6833739999999999</c:v>
                </c:pt>
                <c:pt idx="302">
                  <c:v>3.2776770000000002</c:v>
                </c:pt>
                <c:pt idx="303">
                  <c:v>3.1190169999999999</c:v>
                </c:pt>
                <c:pt idx="304">
                  <c:v>1.0029950000000001</c:v>
                </c:pt>
                <c:pt idx="305">
                  <c:v>-0.1156427</c:v>
                </c:pt>
                <c:pt idx="306">
                  <c:v>0.20365730000000001</c:v>
                </c:pt>
                <c:pt idx="307">
                  <c:v>4.2848440000000002E-2</c:v>
                </c:pt>
                <c:pt idx="308">
                  <c:v>-0.27426489999999998</c:v>
                </c:pt>
                <c:pt idx="309">
                  <c:v>0.62715600000000005</c:v>
                </c:pt>
                <c:pt idx="310">
                  <c:v>1.566306</c:v>
                </c:pt>
                <c:pt idx="311">
                  <c:v>1.4362029999999999</c:v>
                </c:pt>
                <c:pt idx="312">
                  <c:v>1.0018800000000001</c:v>
                </c:pt>
                <c:pt idx="313">
                  <c:v>0.49176340000000002</c:v>
                </c:pt>
                <c:pt idx="314">
                  <c:v>-4.4522659999999999E-2</c:v>
                </c:pt>
                <c:pt idx="315">
                  <c:v>-0.32320910000000003</c:v>
                </c:pt>
                <c:pt idx="316">
                  <c:v>-7.464076E-2</c:v>
                </c:pt>
                <c:pt idx="317">
                  <c:v>0.49258479999999999</c:v>
                </c:pt>
                <c:pt idx="318">
                  <c:v>0.54654049999999998</c:v>
                </c:pt>
                <c:pt idx="319">
                  <c:v>0.44006010000000001</c:v>
                </c:pt>
                <c:pt idx="320">
                  <c:v>0.89342100000000002</c:v>
                </c:pt>
                <c:pt idx="321">
                  <c:v>1.2206649999999999</c:v>
                </c:pt>
                <c:pt idx="322">
                  <c:v>0.70974429999999999</c:v>
                </c:pt>
                <c:pt idx="323">
                  <c:v>-0.1779995</c:v>
                </c:pt>
                <c:pt idx="324">
                  <c:v>-0.83393200000000001</c:v>
                </c:pt>
                <c:pt idx="325">
                  <c:v>-0.62418240000000003</c:v>
                </c:pt>
                <c:pt idx="326">
                  <c:v>0.72760150000000001</c:v>
                </c:pt>
                <c:pt idx="327">
                  <c:v>1.9173849999999999</c:v>
                </c:pt>
                <c:pt idx="328">
                  <c:v>2.0518369999999999</c:v>
                </c:pt>
                <c:pt idx="329">
                  <c:v>1.536338</c:v>
                </c:pt>
                <c:pt idx="330">
                  <c:v>0.71275370000000005</c:v>
                </c:pt>
                <c:pt idx="331">
                  <c:v>0.22111739999999999</c:v>
                </c:pt>
                <c:pt idx="332">
                  <c:v>0.47993649999999999</c:v>
                </c:pt>
                <c:pt idx="333">
                  <c:v>1.0816349999999999</c:v>
                </c:pt>
                <c:pt idx="334">
                  <c:v>1.0257620000000001</c:v>
                </c:pt>
                <c:pt idx="335">
                  <c:v>0.31753399999999998</c:v>
                </c:pt>
                <c:pt idx="336">
                  <c:v>0.84368969999999999</c:v>
                </c:pt>
                <c:pt idx="337">
                  <c:v>1.817833</c:v>
                </c:pt>
                <c:pt idx="338">
                  <c:v>0.99230260000000003</c:v>
                </c:pt>
                <c:pt idx="339">
                  <c:v>0.13070619999999999</c:v>
                </c:pt>
                <c:pt idx="340">
                  <c:v>0.20522770000000001</c:v>
                </c:pt>
                <c:pt idx="341">
                  <c:v>-0.74542799999999998</c:v>
                </c:pt>
                <c:pt idx="342">
                  <c:v>-1.730472</c:v>
                </c:pt>
                <c:pt idx="343">
                  <c:v>-1.0751470000000001</c:v>
                </c:pt>
                <c:pt idx="344">
                  <c:v>-0.51555799999999996</c:v>
                </c:pt>
                <c:pt idx="345">
                  <c:v>-0.72926500000000005</c:v>
                </c:pt>
                <c:pt idx="346">
                  <c:v>-0.2620844</c:v>
                </c:pt>
                <c:pt idx="347">
                  <c:v>0.63860419999999996</c:v>
                </c:pt>
                <c:pt idx="348">
                  <c:v>1.1944900000000001</c:v>
                </c:pt>
                <c:pt idx="349">
                  <c:v>1.6452500000000001</c:v>
                </c:pt>
                <c:pt idx="350">
                  <c:v>1.539919</c:v>
                </c:pt>
                <c:pt idx="351">
                  <c:v>0.91929170000000004</c:v>
                </c:pt>
                <c:pt idx="352">
                  <c:v>0.64950350000000001</c:v>
                </c:pt>
                <c:pt idx="353">
                  <c:v>0.53839630000000005</c:v>
                </c:pt>
                <c:pt idx="354">
                  <c:v>0.11963550000000001</c:v>
                </c:pt>
                <c:pt idx="355">
                  <c:v>-0.84253199999999995</c:v>
                </c:pt>
                <c:pt idx="356">
                  <c:v>-1.417786</c:v>
                </c:pt>
                <c:pt idx="357">
                  <c:v>-0.77248459999999997</c:v>
                </c:pt>
                <c:pt idx="358">
                  <c:v>6.6237000000000004E-2</c:v>
                </c:pt>
                <c:pt idx="359">
                  <c:v>0.88115410000000005</c:v>
                </c:pt>
                <c:pt idx="360">
                  <c:v>1.4238459999999999</c:v>
                </c:pt>
                <c:pt idx="361">
                  <c:v>1.1460060000000001</c:v>
                </c:pt>
                <c:pt idx="362">
                  <c:v>0.98067760000000004</c:v>
                </c:pt>
                <c:pt idx="363">
                  <c:v>0.50497510000000001</c:v>
                </c:pt>
                <c:pt idx="364">
                  <c:v>-0.74434109999999998</c:v>
                </c:pt>
                <c:pt idx="365">
                  <c:v>-0.96056169999999996</c:v>
                </c:pt>
                <c:pt idx="366">
                  <c:v>-0.10728119999999999</c:v>
                </c:pt>
                <c:pt idx="367">
                  <c:v>-5.8666240000000001E-2</c:v>
                </c:pt>
                <c:pt idx="368">
                  <c:v>-0.43496269999999998</c:v>
                </c:pt>
                <c:pt idx="369">
                  <c:v>6.0301069999999998E-2</c:v>
                </c:pt>
                <c:pt idx="370">
                  <c:v>0.76678579999999996</c:v>
                </c:pt>
                <c:pt idx="371">
                  <c:v>1.012356</c:v>
                </c:pt>
                <c:pt idx="372">
                  <c:v>0.66392949999999995</c:v>
                </c:pt>
                <c:pt idx="373">
                  <c:v>-0.54333509999999996</c:v>
                </c:pt>
                <c:pt idx="374">
                  <c:v>-1.5211159999999999</c:v>
                </c:pt>
                <c:pt idx="375">
                  <c:v>-1.3358509999999999</c:v>
                </c:pt>
                <c:pt idx="376">
                  <c:v>-0.78329890000000002</c:v>
                </c:pt>
                <c:pt idx="377">
                  <c:v>-7.7680410000000005E-2</c:v>
                </c:pt>
                <c:pt idx="378">
                  <c:v>0.62020319999999995</c:v>
                </c:pt>
                <c:pt idx="379">
                  <c:v>-2.5981219999999999E-2</c:v>
                </c:pt>
                <c:pt idx="380">
                  <c:v>-1.626101</c:v>
                </c:pt>
                <c:pt idx="381">
                  <c:v>-2.8899949999999999</c:v>
                </c:pt>
                <c:pt idx="382">
                  <c:v>-3.1600100000000002</c:v>
                </c:pt>
                <c:pt idx="383">
                  <c:v>-1.8332090000000001</c:v>
                </c:pt>
                <c:pt idx="384">
                  <c:v>-7.6785669999999999E-3</c:v>
                </c:pt>
                <c:pt idx="385">
                  <c:v>1.317728</c:v>
                </c:pt>
                <c:pt idx="386">
                  <c:v>2.2732809999999999</c:v>
                </c:pt>
                <c:pt idx="387">
                  <c:v>2.5518450000000001</c:v>
                </c:pt>
                <c:pt idx="388">
                  <c:v>1.542788</c:v>
                </c:pt>
                <c:pt idx="389">
                  <c:v>5.7355629999999998E-2</c:v>
                </c:pt>
                <c:pt idx="390">
                  <c:v>0.53634079999999995</c:v>
                </c:pt>
                <c:pt idx="391">
                  <c:v>1.679181</c:v>
                </c:pt>
                <c:pt idx="392">
                  <c:v>0.99077159999999997</c:v>
                </c:pt>
                <c:pt idx="393">
                  <c:v>-1.7636929999999999E-2</c:v>
                </c:pt>
                <c:pt idx="394">
                  <c:v>-0.54840409999999995</c:v>
                </c:pt>
                <c:pt idx="395">
                  <c:v>-0.86826630000000005</c:v>
                </c:pt>
                <c:pt idx="396">
                  <c:v>-0.3222351</c:v>
                </c:pt>
                <c:pt idx="397">
                  <c:v>0.54933240000000005</c:v>
                </c:pt>
                <c:pt idx="398">
                  <c:v>0.96251399999999998</c:v>
                </c:pt>
                <c:pt idx="399">
                  <c:v>1.0547299999999999</c:v>
                </c:pt>
                <c:pt idx="400">
                  <c:v>0.53992490000000004</c:v>
                </c:pt>
                <c:pt idx="401">
                  <c:v>-0.1928774</c:v>
                </c:pt>
                <c:pt idx="402">
                  <c:v>0.29029070000000001</c:v>
                </c:pt>
                <c:pt idx="403">
                  <c:v>1.542986</c:v>
                </c:pt>
                <c:pt idx="404">
                  <c:v>1.3173790000000001</c:v>
                </c:pt>
                <c:pt idx="405">
                  <c:v>-0.74833050000000001</c:v>
                </c:pt>
                <c:pt idx="406">
                  <c:v>-1.9371480000000001</c:v>
                </c:pt>
                <c:pt idx="407">
                  <c:v>-1.003728</c:v>
                </c:pt>
                <c:pt idx="408">
                  <c:v>-4.2774710000000001E-2</c:v>
                </c:pt>
                <c:pt idx="409">
                  <c:v>-0.3025679</c:v>
                </c:pt>
                <c:pt idx="410">
                  <c:v>-0.89156389999999996</c:v>
                </c:pt>
                <c:pt idx="411">
                  <c:v>-0.70947629999999995</c:v>
                </c:pt>
                <c:pt idx="412">
                  <c:v>-0.18025720000000001</c:v>
                </c:pt>
                <c:pt idx="413">
                  <c:v>-0.47912569999999999</c:v>
                </c:pt>
                <c:pt idx="414">
                  <c:v>-0.77578760000000002</c:v>
                </c:pt>
                <c:pt idx="415">
                  <c:v>0.24623590000000001</c:v>
                </c:pt>
                <c:pt idx="416">
                  <c:v>1.4282280000000001</c:v>
                </c:pt>
                <c:pt idx="417">
                  <c:v>1.5808610000000001</c:v>
                </c:pt>
                <c:pt idx="418">
                  <c:v>1.290097</c:v>
                </c:pt>
                <c:pt idx="419">
                  <c:v>0.4607327</c:v>
                </c:pt>
                <c:pt idx="420">
                  <c:v>-0.89308259999999995</c:v>
                </c:pt>
                <c:pt idx="421">
                  <c:v>-1.3822430000000001</c:v>
                </c:pt>
                <c:pt idx="422">
                  <c:v>-0.87036139999999995</c:v>
                </c:pt>
                <c:pt idx="423">
                  <c:v>-0.57604259999999996</c:v>
                </c:pt>
                <c:pt idx="424">
                  <c:v>-0.52028680000000005</c:v>
                </c:pt>
                <c:pt idx="425">
                  <c:v>0.3247353</c:v>
                </c:pt>
                <c:pt idx="426">
                  <c:v>0.79205890000000001</c:v>
                </c:pt>
                <c:pt idx="427">
                  <c:v>-0.12812970000000001</c:v>
                </c:pt>
                <c:pt idx="428">
                  <c:v>0.24055760000000001</c:v>
                </c:pt>
                <c:pt idx="429">
                  <c:v>1.5444180000000001</c:v>
                </c:pt>
                <c:pt idx="430">
                  <c:v>1.12388</c:v>
                </c:pt>
                <c:pt idx="431">
                  <c:v>0.74519369999999996</c:v>
                </c:pt>
                <c:pt idx="432">
                  <c:v>1.1364590000000001</c:v>
                </c:pt>
                <c:pt idx="433">
                  <c:v>0.67779429999999996</c:v>
                </c:pt>
                <c:pt idx="434">
                  <c:v>8.2343520000000003E-2</c:v>
                </c:pt>
                <c:pt idx="435">
                  <c:v>0.18056910000000001</c:v>
                </c:pt>
                <c:pt idx="436">
                  <c:v>0.62694680000000003</c:v>
                </c:pt>
                <c:pt idx="437">
                  <c:v>1.0712520000000001</c:v>
                </c:pt>
                <c:pt idx="438">
                  <c:v>1.3002549999999999</c:v>
                </c:pt>
                <c:pt idx="439">
                  <c:v>0.73401050000000001</c:v>
                </c:pt>
                <c:pt idx="440">
                  <c:v>-0.7605497</c:v>
                </c:pt>
                <c:pt idx="441">
                  <c:v>-1.3920429999999999</c:v>
                </c:pt>
                <c:pt idx="442">
                  <c:v>-0.84761109999999995</c:v>
                </c:pt>
                <c:pt idx="443">
                  <c:v>-0.447073</c:v>
                </c:pt>
                <c:pt idx="444">
                  <c:v>0.57895960000000002</c:v>
                </c:pt>
                <c:pt idx="445">
                  <c:v>2.5116200000000002</c:v>
                </c:pt>
                <c:pt idx="446">
                  <c:v>3.430806</c:v>
                </c:pt>
                <c:pt idx="447">
                  <c:v>2.069715</c:v>
                </c:pt>
                <c:pt idx="448">
                  <c:v>-0.38045810000000002</c:v>
                </c:pt>
                <c:pt idx="449">
                  <c:v>-1.3190170000000001</c:v>
                </c:pt>
                <c:pt idx="450">
                  <c:v>-5.4217969999999997E-2</c:v>
                </c:pt>
                <c:pt idx="451">
                  <c:v>0.87796379999999996</c:v>
                </c:pt>
                <c:pt idx="452">
                  <c:v>6.1947800000000004E-3</c:v>
                </c:pt>
                <c:pt idx="453">
                  <c:v>0.1461394</c:v>
                </c:pt>
                <c:pt idx="454">
                  <c:v>1.650118</c:v>
                </c:pt>
                <c:pt idx="455">
                  <c:v>1.4117649999999999</c:v>
                </c:pt>
                <c:pt idx="456">
                  <c:v>0.65853620000000002</c:v>
                </c:pt>
                <c:pt idx="457">
                  <c:v>0.9438396</c:v>
                </c:pt>
                <c:pt idx="458">
                  <c:v>0.98284930000000004</c:v>
                </c:pt>
                <c:pt idx="459">
                  <c:v>1.0355209999999999</c:v>
                </c:pt>
                <c:pt idx="460">
                  <c:v>1.4714719999999999</c:v>
                </c:pt>
                <c:pt idx="461">
                  <c:v>1.7191430000000001</c:v>
                </c:pt>
                <c:pt idx="462">
                  <c:v>1.436167</c:v>
                </c:pt>
                <c:pt idx="463">
                  <c:v>0.75242019999999998</c:v>
                </c:pt>
                <c:pt idx="464">
                  <c:v>0.52485009999999999</c:v>
                </c:pt>
                <c:pt idx="465">
                  <c:v>0.58219460000000001</c:v>
                </c:pt>
                <c:pt idx="466">
                  <c:v>0.27311740000000001</c:v>
                </c:pt>
                <c:pt idx="467">
                  <c:v>0.60396130000000003</c:v>
                </c:pt>
                <c:pt idx="468">
                  <c:v>1.3684080000000001</c:v>
                </c:pt>
                <c:pt idx="469">
                  <c:v>0.58261620000000003</c:v>
                </c:pt>
                <c:pt idx="470">
                  <c:v>-1.5220899999999999</c:v>
                </c:pt>
                <c:pt idx="471">
                  <c:v>-3.0197910000000001</c:v>
                </c:pt>
                <c:pt idx="472">
                  <c:v>-2.2234970000000001</c:v>
                </c:pt>
                <c:pt idx="473">
                  <c:v>0.43845669999999998</c:v>
                </c:pt>
                <c:pt idx="474">
                  <c:v>1.8077019999999999</c:v>
                </c:pt>
                <c:pt idx="475">
                  <c:v>0.75562050000000003</c:v>
                </c:pt>
                <c:pt idx="476">
                  <c:v>-0.86452850000000003</c:v>
                </c:pt>
                <c:pt idx="477">
                  <c:v>-1.267609</c:v>
                </c:pt>
                <c:pt idx="478">
                  <c:v>-0.34956110000000001</c:v>
                </c:pt>
                <c:pt idx="479">
                  <c:v>0.69263580000000002</c:v>
                </c:pt>
                <c:pt idx="480">
                  <c:v>1.6587149999999999</c:v>
                </c:pt>
                <c:pt idx="481">
                  <c:v>1.970674</c:v>
                </c:pt>
                <c:pt idx="482">
                  <c:v>0.76755510000000005</c:v>
                </c:pt>
                <c:pt idx="483">
                  <c:v>-0.39114739999999998</c:v>
                </c:pt>
                <c:pt idx="484">
                  <c:v>-0.62431349999999997</c:v>
                </c:pt>
                <c:pt idx="485">
                  <c:v>-1.0161990000000001</c:v>
                </c:pt>
                <c:pt idx="486">
                  <c:v>-1.2400599999999999</c:v>
                </c:pt>
                <c:pt idx="487">
                  <c:v>-0.74064280000000005</c:v>
                </c:pt>
                <c:pt idx="488">
                  <c:v>-0.82422079999999998</c:v>
                </c:pt>
                <c:pt idx="489">
                  <c:v>-1.584997</c:v>
                </c:pt>
                <c:pt idx="490">
                  <c:v>-1.5647279999999999</c:v>
                </c:pt>
                <c:pt idx="491">
                  <c:v>-1.1565300000000001</c:v>
                </c:pt>
                <c:pt idx="492">
                  <c:v>-0.86339080000000001</c:v>
                </c:pt>
                <c:pt idx="493">
                  <c:v>-0.26974759999999998</c:v>
                </c:pt>
                <c:pt idx="494">
                  <c:v>0.20523630000000001</c:v>
                </c:pt>
                <c:pt idx="495">
                  <c:v>0.8846754</c:v>
                </c:pt>
                <c:pt idx="496">
                  <c:v>1.285469</c:v>
                </c:pt>
                <c:pt idx="497">
                  <c:v>0.1612973</c:v>
                </c:pt>
                <c:pt idx="498">
                  <c:v>-0.67859100000000006</c:v>
                </c:pt>
                <c:pt idx="499">
                  <c:v>7.1415849999999998E-3</c:v>
                </c:pt>
                <c:pt idx="500">
                  <c:v>0.92832119999999996</c:v>
                </c:pt>
                <c:pt idx="501">
                  <c:v>1.7934099999999999</c:v>
                </c:pt>
                <c:pt idx="502">
                  <c:v>2.542694</c:v>
                </c:pt>
                <c:pt idx="503">
                  <c:v>1.9679739999999999</c:v>
                </c:pt>
                <c:pt idx="504">
                  <c:v>0.28586790000000001</c:v>
                </c:pt>
                <c:pt idx="505">
                  <c:v>-0.63691569999999997</c:v>
                </c:pt>
                <c:pt idx="506">
                  <c:v>-0.62301930000000005</c:v>
                </c:pt>
                <c:pt idx="507">
                  <c:v>-0.2576061</c:v>
                </c:pt>
                <c:pt idx="508">
                  <c:v>0.50099709999999997</c:v>
                </c:pt>
                <c:pt idx="509">
                  <c:v>0.49840200000000001</c:v>
                </c:pt>
                <c:pt idx="510">
                  <c:v>-0.70924330000000002</c:v>
                </c:pt>
                <c:pt idx="511">
                  <c:v>-1.500672</c:v>
                </c:pt>
                <c:pt idx="512">
                  <c:v>-0.90182119999999999</c:v>
                </c:pt>
                <c:pt idx="513">
                  <c:v>0.33055709999999999</c:v>
                </c:pt>
                <c:pt idx="514">
                  <c:v>0.48793130000000001</c:v>
                </c:pt>
                <c:pt idx="515">
                  <c:v>-0.6475649</c:v>
                </c:pt>
                <c:pt idx="516">
                  <c:v>-1.1936659999999999</c:v>
                </c:pt>
                <c:pt idx="517">
                  <c:v>-0.10721940000000001</c:v>
                </c:pt>
                <c:pt idx="518">
                  <c:v>0.95745119999999995</c:v>
                </c:pt>
                <c:pt idx="519">
                  <c:v>0.16651170000000001</c:v>
                </c:pt>
                <c:pt idx="520">
                  <c:v>-0.61317690000000002</c:v>
                </c:pt>
                <c:pt idx="521">
                  <c:v>0.30439870000000002</c:v>
                </c:pt>
                <c:pt idx="522">
                  <c:v>0.76983800000000002</c:v>
                </c:pt>
                <c:pt idx="523">
                  <c:v>-0.29595120000000003</c:v>
                </c:pt>
                <c:pt idx="524">
                  <c:v>-1.1668970000000001</c:v>
                </c:pt>
                <c:pt idx="525">
                  <c:v>-0.66865889999999994</c:v>
                </c:pt>
                <c:pt idx="526">
                  <c:v>0.49774940000000001</c:v>
                </c:pt>
                <c:pt idx="527">
                  <c:v>0.2036338</c:v>
                </c:pt>
                <c:pt idx="528">
                  <c:v>-1.687325</c:v>
                </c:pt>
                <c:pt idx="529">
                  <c:v>-2.054068</c:v>
                </c:pt>
                <c:pt idx="530">
                  <c:v>-0.4836183</c:v>
                </c:pt>
                <c:pt idx="531">
                  <c:v>0.82933489999999999</c:v>
                </c:pt>
                <c:pt idx="532">
                  <c:v>1.397035</c:v>
                </c:pt>
                <c:pt idx="533">
                  <c:v>1.2592650000000001</c:v>
                </c:pt>
                <c:pt idx="534">
                  <c:v>0.82214089999999995</c:v>
                </c:pt>
                <c:pt idx="535">
                  <c:v>0.54016980000000003</c:v>
                </c:pt>
                <c:pt idx="536">
                  <c:v>0.39831539999999999</c:v>
                </c:pt>
                <c:pt idx="537">
                  <c:v>1.031417</c:v>
                </c:pt>
                <c:pt idx="538">
                  <c:v>1.786332</c:v>
                </c:pt>
                <c:pt idx="539">
                  <c:v>0.50933099999999998</c:v>
                </c:pt>
                <c:pt idx="540">
                  <c:v>-1.1372059999999999</c:v>
                </c:pt>
                <c:pt idx="541">
                  <c:v>0.2609667</c:v>
                </c:pt>
                <c:pt idx="542">
                  <c:v>2.154112</c:v>
                </c:pt>
                <c:pt idx="543">
                  <c:v>0.94295569999999995</c:v>
                </c:pt>
                <c:pt idx="544">
                  <c:v>-1.422909</c:v>
                </c:pt>
                <c:pt idx="545">
                  <c:v>-2.2224170000000001</c:v>
                </c:pt>
                <c:pt idx="546">
                  <c:v>-1.514718</c:v>
                </c:pt>
                <c:pt idx="547">
                  <c:v>-0.35201890000000002</c:v>
                </c:pt>
                <c:pt idx="548">
                  <c:v>7.0528690000000005E-2</c:v>
                </c:pt>
                <c:pt idx="549">
                  <c:v>-0.69632150000000004</c:v>
                </c:pt>
                <c:pt idx="550">
                  <c:v>-1.1384730000000001</c:v>
                </c:pt>
                <c:pt idx="551">
                  <c:v>-0.43407620000000002</c:v>
                </c:pt>
                <c:pt idx="552">
                  <c:v>0.26498119999999997</c:v>
                </c:pt>
                <c:pt idx="553">
                  <c:v>0.33952510000000002</c:v>
                </c:pt>
                <c:pt idx="554">
                  <c:v>7.0597469999999996E-2</c:v>
                </c:pt>
                <c:pt idx="555">
                  <c:v>-5.1701690000000002E-2</c:v>
                </c:pt>
                <c:pt idx="556">
                  <c:v>-0.19283049999999999</c:v>
                </c:pt>
                <c:pt idx="557">
                  <c:v>-0.89084359999999996</c:v>
                </c:pt>
                <c:pt idx="558">
                  <c:v>-1.0926480000000001</c:v>
                </c:pt>
                <c:pt idx="559">
                  <c:v>0.12883939999999999</c:v>
                </c:pt>
                <c:pt idx="560">
                  <c:v>1.420123</c:v>
                </c:pt>
                <c:pt idx="561">
                  <c:v>1.703959</c:v>
                </c:pt>
                <c:pt idx="562">
                  <c:v>1.0546759999999999</c:v>
                </c:pt>
                <c:pt idx="563">
                  <c:v>0.30513899999999999</c:v>
                </c:pt>
                <c:pt idx="564">
                  <c:v>0.42445240000000001</c:v>
                </c:pt>
                <c:pt idx="565">
                  <c:v>0.3783996</c:v>
                </c:pt>
                <c:pt idx="566">
                  <c:v>-0.40605210000000003</c:v>
                </c:pt>
                <c:pt idx="567">
                  <c:v>-1.326532</c:v>
                </c:pt>
                <c:pt idx="568">
                  <c:v>-2.1743009999999998</c:v>
                </c:pt>
                <c:pt idx="569">
                  <c:v>-1.471069</c:v>
                </c:pt>
                <c:pt idx="570">
                  <c:v>0.34103480000000003</c:v>
                </c:pt>
                <c:pt idx="571">
                  <c:v>0.65641079999999996</c:v>
                </c:pt>
                <c:pt idx="572">
                  <c:v>0.14021639999999999</c:v>
                </c:pt>
                <c:pt idx="573">
                  <c:v>0.24229619999999999</c:v>
                </c:pt>
                <c:pt idx="574">
                  <c:v>0.55519490000000005</c:v>
                </c:pt>
                <c:pt idx="575">
                  <c:v>8.3611759999999993E-2</c:v>
                </c:pt>
                <c:pt idx="576">
                  <c:v>-1.3564149999999999</c:v>
                </c:pt>
                <c:pt idx="577">
                  <c:v>-1.367664</c:v>
                </c:pt>
                <c:pt idx="578">
                  <c:v>0.74175639999999998</c:v>
                </c:pt>
                <c:pt idx="579">
                  <c:v>1.379956</c:v>
                </c:pt>
                <c:pt idx="580">
                  <c:v>9.1871229999999998E-2</c:v>
                </c:pt>
                <c:pt idx="581">
                  <c:v>0.2541929</c:v>
                </c:pt>
                <c:pt idx="582">
                  <c:v>1.098249</c:v>
                </c:pt>
                <c:pt idx="583">
                  <c:v>0.83007569999999997</c:v>
                </c:pt>
                <c:pt idx="584">
                  <c:v>0.27711200000000002</c:v>
                </c:pt>
                <c:pt idx="585">
                  <c:v>-0.4787708</c:v>
                </c:pt>
                <c:pt idx="586">
                  <c:v>-0.89892090000000002</c:v>
                </c:pt>
                <c:pt idx="587">
                  <c:v>-0.47775200000000001</c:v>
                </c:pt>
                <c:pt idx="588">
                  <c:v>-0.16488</c:v>
                </c:pt>
                <c:pt idx="589">
                  <c:v>-0.1140747</c:v>
                </c:pt>
                <c:pt idx="590">
                  <c:v>0.1080474</c:v>
                </c:pt>
                <c:pt idx="591">
                  <c:v>-0.22389390000000001</c:v>
                </c:pt>
                <c:pt idx="592">
                  <c:v>-0.61362479999999997</c:v>
                </c:pt>
                <c:pt idx="593">
                  <c:v>0.60676430000000003</c:v>
                </c:pt>
                <c:pt idx="594">
                  <c:v>1.678383</c:v>
                </c:pt>
                <c:pt idx="595">
                  <c:v>0.20930650000000001</c:v>
                </c:pt>
                <c:pt idx="596">
                  <c:v>-1.662237</c:v>
                </c:pt>
                <c:pt idx="597">
                  <c:v>-1.0176499999999999</c:v>
                </c:pt>
                <c:pt idx="598">
                  <c:v>0.98310129999999996</c:v>
                </c:pt>
                <c:pt idx="599">
                  <c:v>1.6049690000000001</c:v>
                </c:pt>
                <c:pt idx="600">
                  <c:v>0.94394049999999996</c:v>
                </c:pt>
                <c:pt idx="601">
                  <c:v>0.31765310000000002</c:v>
                </c:pt>
                <c:pt idx="602">
                  <c:v>-0.45384200000000002</c:v>
                </c:pt>
                <c:pt idx="603">
                  <c:v>-0.72617299999999996</c:v>
                </c:pt>
                <c:pt idx="604">
                  <c:v>0.31472099999999997</c:v>
                </c:pt>
                <c:pt idx="605">
                  <c:v>1.70825</c:v>
                </c:pt>
                <c:pt idx="606">
                  <c:v>2.4823680000000001</c:v>
                </c:pt>
                <c:pt idx="607">
                  <c:v>2.1288179999999999</c:v>
                </c:pt>
                <c:pt idx="608">
                  <c:v>1.4893209999999999</c:v>
                </c:pt>
                <c:pt idx="609">
                  <c:v>1.364708</c:v>
                </c:pt>
                <c:pt idx="610">
                  <c:v>0.90334170000000003</c:v>
                </c:pt>
                <c:pt idx="611">
                  <c:v>7.7924460000000001E-2</c:v>
                </c:pt>
                <c:pt idx="612">
                  <c:v>-0.53254460000000003</c:v>
                </c:pt>
                <c:pt idx="613">
                  <c:v>-0.1058823</c:v>
                </c:pt>
                <c:pt idx="614">
                  <c:v>1.1639139999999999</c:v>
                </c:pt>
                <c:pt idx="615">
                  <c:v>1.130646</c:v>
                </c:pt>
                <c:pt idx="616">
                  <c:v>9.7112290000000004E-2</c:v>
                </c:pt>
                <c:pt idx="617">
                  <c:v>-0.14192399999999999</c:v>
                </c:pt>
                <c:pt idx="618">
                  <c:v>0.40423819999999999</c:v>
                </c:pt>
                <c:pt idx="619">
                  <c:v>1.465743</c:v>
                </c:pt>
                <c:pt idx="620">
                  <c:v>2.4698509999999998</c:v>
                </c:pt>
                <c:pt idx="621">
                  <c:v>2.6830850000000002</c:v>
                </c:pt>
                <c:pt idx="622">
                  <c:v>2.2612429999999999</c:v>
                </c:pt>
                <c:pt idx="623">
                  <c:v>0.87306830000000002</c:v>
                </c:pt>
                <c:pt idx="624">
                  <c:v>-0.72025790000000001</c:v>
                </c:pt>
                <c:pt idx="625">
                  <c:v>-0.20417160000000001</c:v>
                </c:pt>
                <c:pt idx="626">
                  <c:v>0.65346389999999999</c:v>
                </c:pt>
                <c:pt idx="627">
                  <c:v>-0.72443409999999997</c:v>
                </c:pt>
                <c:pt idx="628">
                  <c:v>-1.6697649999999999</c:v>
                </c:pt>
                <c:pt idx="629">
                  <c:v>-0.17576739999999999</c:v>
                </c:pt>
                <c:pt idx="630">
                  <c:v>1.6223129999999999</c:v>
                </c:pt>
                <c:pt idx="631">
                  <c:v>1.5668280000000001</c:v>
                </c:pt>
                <c:pt idx="632">
                  <c:v>0.15042910000000001</c:v>
                </c:pt>
                <c:pt idx="633">
                  <c:v>-0.2427879</c:v>
                </c:pt>
                <c:pt idx="634">
                  <c:v>0.69124450000000004</c:v>
                </c:pt>
                <c:pt idx="635">
                  <c:v>1.1731400000000001</c:v>
                </c:pt>
                <c:pt idx="636">
                  <c:v>1.2777590000000001</c:v>
                </c:pt>
                <c:pt idx="637">
                  <c:v>1.382001</c:v>
                </c:pt>
                <c:pt idx="638">
                  <c:v>0.96410390000000001</c:v>
                </c:pt>
                <c:pt idx="639">
                  <c:v>0.20857390000000001</c:v>
                </c:pt>
                <c:pt idx="640">
                  <c:v>-0.37390489999999998</c:v>
                </c:pt>
                <c:pt idx="641">
                  <c:v>-0.36768919999999999</c:v>
                </c:pt>
                <c:pt idx="642">
                  <c:v>0.82869789999999999</c:v>
                </c:pt>
                <c:pt idx="643">
                  <c:v>2.3478119999999998</c:v>
                </c:pt>
                <c:pt idx="644">
                  <c:v>1.7824530000000001</c:v>
                </c:pt>
                <c:pt idx="645">
                  <c:v>0.17460800000000001</c:v>
                </c:pt>
                <c:pt idx="646">
                  <c:v>-4.1562370000000001E-3</c:v>
                </c:pt>
                <c:pt idx="647">
                  <c:v>0.76002970000000003</c:v>
                </c:pt>
                <c:pt idx="648">
                  <c:v>1.425144</c:v>
                </c:pt>
                <c:pt idx="649">
                  <c:v>1.47468</c:v>
                </c:pt>
                <c:pt idx="650">
                  <c:v>1.5298389999999999</c:v>
                </c:pt>
                <c:pt idx="651">
                  <c:v>1.7191639999999999</c:v>
                </c:pt>
                <c:pt idx="652">
                  <c:v>0.84615419999999997</c:v>
                </c:pt>
                <c:pt idx="653">
                  <c:v>-0.35177239999999999</c:v>
                </c:pt>
                <c:pt idx="654">
                  <c:v>-0.72973969999999999</c:v>
                </c:pt>
                <c:pt idx="655">
                  <c:v>-0.56651359999999995</c:v>
                </c:pt>
                <c:pt idx="656">
                  <c:v>-0.18674360000000001</c:v>
                </c:pt>
                <c:pt idx="657">
                  <c:v>0.29804829999999999</c:v>
                </c:pt>
                <c:pt idx="658">
                  <c:v>1.190828</c:v>
                </c:pt>
                <c:pt idx="659">
                  <c:v>1.8297909999999999</c:v>
                </c:pt>
                <c:pt idx="660">
                  <c:v>1.2025870000000001</c:v>
                </c:pt>
                <c:pt idx="661">
                  <c:v>0.84588490000000005</c:v>
                </c:pt>
                <c:pt idx="662">
                  <c:v>1.2713829999999999</c:v>
                </c:pt>
                <c:pt idx="663">
                  <c:v>0.87099749999999998</c:v>
                </c:pt>
                <c:pt idx="664">
                  <c:v>0.76534040000000003</c:v>
                </c:pt>
                <c:pt idx="665">
                  <c:v>1.633972</c:v>
                </c:pt>
                <c:pt idx="666">
                  <c:v>1.0796699999999999</c:v>
                </c:pt>
                <c:pt idx="667">
                  <c:v>-0.94116659999999996</c:v>
                </c:pt>
                <c:pt idx="668">
                  <c:v>-2.011161</c:v>
                </c:pt>
                <c:pt idx="669">
                  <c:v>-1.4892129999999999</c:v>
                </c:pt>
                <c:pt idx="670">
                  <c:v>-1.0293920000000001</c:v>
                </c:pt>
                <c:pt idx="671">
                  <c:v>-1.7939160000000001</c:v>
                </c:pt>
                <c:pt idx="672">
                  <c:v>-2.0083739999999999</c:v>
                </c:pt>
                <c:pt idx="673">
                  <c:v>-0.64021859999999997</c:v>
                </c:pt>
                <c:pt idx="674">
                  <c:v>0.10097689999999999</c:v>
                </c:pt>
                <c:pt idx="675">
                  <c:v>-0.18873519999999999</c:v>
                </c:pt>
                <c:pt idx="676">
                  <c:v>8.1983970000000003E-2</c:v>
                </c:pt>
                <c:pt idx="677">
                  <c:v>0.71553520000000004</c:v>
                </c:pt>
                <c:pt idx="678">
                  <c:v>1.2632479999999999</c:v>
                </c:pt>
                <c:pt idx="679">
                  <c:v>1.348015</c:v>
                </c:pt>
                <c:pt idx="680">
                  <c:v>0.38999660000000003</c:v>
                </c:pt>
                <c:pt idx="681">
                  <c:v>-0.52067699999999995</c:v>
                </c:pt>
                <c:pt idx="682">
                  <c:v>-0.45248149999999998</c:v>
                </c:pt>
                <c:pt idx="683">
                  <c:v>-2.7018549999999999E-2</c:v>
                </c:pt>
                <c:pt idx="684">
                  <c:v>0.263212</c:v>
                </c:pt>
                <c:pt idx="685">
                  <c:v>0.5684669</c:v>
                </c:pt>
                <c:pt idx="686">
                  <c:v>0.70168260000000005</c:v>
                </c:pt>
                <c:pt idx="687">
                  <c:v>3.680129E-2</c:v>
                </c:pt>
                <c:pt idx="688">
                  <c:v>-0.79090720000000003</c:v>
                </c:pt>
                <c:pt idx="689">
                  <c:v>-0.6418066</c:v>
                </c:pt>
                <c:pt idx="690">
                  <c:v>8.7337819999999997E-2</c:v>
                </c:pt>
                <c:pt idx="691">
                  <c:v>0.33739390000000002</c:v>
                </c:pt>
                <c:pt idx="692">
                  <c:v>-8.7306560000000005E-2</c:v>
                </c:pt>
                <c:pt idx="693">
                  <c:v>-0.22973209999999999</c:v>
                </c:pt>
                <c:pt idx="694">
                  <c:v>0.50253429999999999</c:v>
                </c:pt>
                <c:pt idx="695">
                  <c:v>1.372884</c:v>
                </c:pt>
                <c:pt idx="696">
                  <c:v>1.3750089999999999</c:v>
                </c:pt>
                <c:pt idx="697">
                  <c:v>0.73283160000000003</c:v>
                </c:pt>
                <c:pt idx="698">
                  <c:v>0.52811839999999999</c:v>
                </c:pt>
                <c:pt idx="699">
                  <c:v>0.1100069</c:v>
                </c:pt>
                <c:pt idx="700">
                  <c:v>-1.1511420000000001</c:v>
                </c:pt>
                <c:pt idx="701">
                  <c:v>-1.5778840000000001</c:v>
                </c:pt>
                <c:pt idx="702">
                  <c:v>-0.64068250000000004</c:v>
                </c:pt>
                <c:pt idx="703">
                  <c:v>0.25797049999999999</c:v>
                </c:pt>
                <c:pt idx="704">
                  <c:v>0.4891354</c:v>
                </c:pt>
                <c:pt idx="705">
                  <c:v>0.67205630000000005</c:v>
                </c:pt>
                <c:pt idx="706">
                  <c:v>0.82214920000000002</c:v>
                </c:pt>
                <c:pt idx="707">
                  <c:v>9.2966569999999998E-2</c:v>
                </c:pt>
                <c:pt idx="708">
                  <c:v>-0.69668419999999998</c:v>
                </c:pt>
                <c:pt idx="709">
                  <c:v>-0.38957989999999998</c:v>
                </c:pt>
                <c:pt idx="710">
                  <c:v>-9.1871099999999997E-2</c:v>
                </c:pt>
                <c:pt idx="711">
                  <c:v>-0.82466349999999999</c:v>
                </c:pt>
                <c:pt idx="712">
                  <c:v>-0.90989609999999999</c:v>
                </c:pt>
                <c:pt idx="713">
                  <c:v>0.31851849999999998</c:v>
                </c:pt>
                <c:pt idx="714">
                  <c:v>0.50979600000000003</c:v>
                </c:pt>
                <c:pt idx="715">
                  <c:v>-0.29867830000000001</c:v>
                </c:pt>
                <c:pt idx="716">
                  <c:v>-0.72658440000000002</c:v>
                </c:pt>
                <c:pt idx="717">
                  <c:v>-0.89847220000000005</c:v>
                </c:pt>
                <c:pt idx="718">
                  <c:v>-0.48839969999999999</c:v>
                </c:pt>
                <c:pt idx="719">
                  <c:v>0.4683599</c:v>
                </c:pt>
                <c:pt idx="720">
                  <c:v>1.541633</c:v>
                </c:pt>
                <c:pt idx="721">
                  <c:v>2.235055</c:v>
                </c:pt>
                <c:pt idx="722">
                  <c:v>1.874177</c:v>
                </c:pt>
                <c:pt idx="723">
                  <c:v>0.38412449999999998</c:v>
                </c:pt>
                <c:pt idx="724">
                  <c:v>-0.82882900000000004</c:v>
                </c:pt>
                <c:pt idx="725">
                  <c:v>-0.49853540000000002</c:v>
                </c:pt>
                <c:pt idx="726">
                  <c:v>-0.1493477</c:v>
                </c:pt>
                <c:pt idx="727">
                  <c:v>-0.72419129999999998</c:v>
                </c:pt>
                <c:pt idx="728">
                  <c:v>-1.1351340000000001</c:v>
                </c:pt>
                <c:pt idx="729">
                  <c:v>-0.89855450000000003</c:v>
                </c:pt>
                <c:pt idx="730">
                  <c:v>-0.26987349999999999</c:v>
                </c:pt>
                <c:pt idx="731">
                  <c:v>7.9801399999999995E-2</c:v>
                </c:pt>
                <c:pt idx="732">
                  <c:v>-0.33204939999999999</c:v>
                </c:pt>
                <c:pt idx="733">
                  <c:v>-0.54167290000000001</c:v>
                </c:pt>
                <c:pt idx="734">
                  <c:v>0.47097090000000003</c:v>
                </c:pt>
                <c:pt idx="735">
                  <c:v>0.98654730000000002</c:v>
                </c:pt>
                <c:pt idx="736">
                  <c:v>-0.12902520000000001</c:v>
                </c:pt>
                <c:pt idx="737">
                  <c:v>-0.53366979999999997</c:v>
                </c:pt>
                <c:pt idx="738">
                  <c:v>0.52000869999999999</c:v>
                </c:pt>
                <c:pt idx="739">
                  <c:v>0.77825279999999997</c:v>
                </c:pt>
                <c:pt idx="740">
                  <c:v>0.34526960000000001</c:v>
                </c:pt>
                <c:pt idx="741">
                  <c:v>0.55479619999999996</c:v>
                </c:pt>
                <c:pt idx="742">
                  <c:v>-0.16289880000000001</c:v>
                </c:pt>
                <c:pt idx="743">
                  <c:v>-1.4266810000000001</c:v>
                </c:pt>
                <c:pt idx="744">
                  <c:v>-0.91949309999999995</c:v>
                </c:pt>
                <c:pt idx="745">
                  <c:v>-0.31131259999999999</c:v>
                </c:pt>
                <c:pt idx="746">
                  <c:v>-0.50406759999999995</c:v>
                </c:pt>
                <c:pt idx="747">
                  <c:v>0.1761537</c:v>
                </c:pt>
                <c:pt idx="748">
                  <c:v>0.59814040000000002</c:v>
                </c:pt>
                <c:pt idx="749">
                  <c:v>-0.18392069999999999</c:v>
                </c:pt>
                <c:pt idx="750">
                  <c:v>-8.0278440000000006E-2</c:v>
                </c:pt>
                <c:pt idx="751">
                  <c:v>1.199594</c:v>
                </c:pt>
                <c:pt idx="752">
                  <c:v>1.4832510000000001</c:v>
                </c:pt>
                <c:pt idx="753">
                  <c:v>1.532179</c:v>
                </c:pt>
                <c:pt idx="754">
                  <c:v>2.6960730000000002</c:v>
                </c:pt>
                <c:pt idx="755">
                  <c:v>1.991414</c:v>
                </c:pt>
                <c:pt idx="756">
                  <c:v>-1.271666</c:v>
                </c:pt>
                <c:pt idx="757">
                  <c:v>-3.1507019999999999</c:v>
                </c:pt>
                <c:pt idx="758">
                  <c:v>-2.759398</c:v>
                </c:pt>
                <c:pt idx="759">
                  <c:v>-2.193953</c:v>
                </c:pt>
                <c:pt idx="760">
                  <c:v>-1.6422939999999999</c:v>
                </c:pt>
                <c:pt idx="761">
                  <c:v>-1.017692</c:v>
                </c:pt>
                <c:pt idx="762">
                  <c:v>-0.97657799999999995</c:v>
                </c:pt>
                <c:pt idx="763">
                  <c:v>-6.0614500000000002E-2</c:v>
                </c:pt>
                <c:pt idx="764">
                  <c:v>1.501835</c:v>
                </c:pt>
                <c:pt idx="765">
                  <c:v>1.8238570000000001</c:v>
                </c:pt>
                <c:pt idx="766">
                  <c:v>2.2768769999999998</c:v>
                </c:pt>
                <c:pt idx="767">
                  <c:v>2.744103</c:v>
                </c:pt>
                <c:pt idx="768">
                  <c:v>1.8460589999999999</c:v>
                </c:pt>
                <c:pt idx="769">
                  <c:v>0.91567670000000001</c:v>
                </c:pt>
                <c:pt idx="770">
                  <c:v>0.73115030000000003</c:v>
                </c:pt>
                <c:pt idx="771">
                  <c:v>0.32010149999999998</c:v>
                </c:pt>
                <c:pt idx="772">
                  <c:v>-0.39985179999999998</c:v>
                </c:pt>
                <c:pt idx="773">
                  <c:v>8.0473249999999996E-2</c:v>
                </c:pt>
                <c:pt idx="774">
                  <c:v>1.08291</c:v>
                </c:pt>
                <c:pt idx="775">
                  <c:v>0.60948279999999999</c:v>
                </c:pt>
                <c:pt idx="776">
                  <c:v>-0.63679419999999998</c:v>
                </c:pt>
                <c:pt idx="777">
                  <c:v>-1.074621</c:v>
                </c:pt>
                <c:pt idx="778">
                  <c:v>-0.1187544</c:v>
                </c:pt>
                <c:pt idx="779">
                  <c:v>1.14951</c:v>
                </c:pt>
                <c:pt idx="780">
                  <c:v>1.3373440000000001</c:v>
                </c:pt>
                <c:pt idx="781">
                  <c:v>1.4203380000000001</c:v>
                </c:pt>
                <c:pt idx="782">
                  <c:v>1.8398220000000001</c:v>
                </c:pt>
                <c:pt idx="783">
                  <c:v>0.97366929999999996</c:v>
                </c:pt>
                <c:pt idx="784">
                  <c:v>-0.41930299999999998</c:v>
                </c:pt>
                <c:pt idx="785">
                  <c:v>-0.14875920000000001</c:v>
                </c:pt>
                <c:pt idx="786">
                  <c:v>0.8763128</c:v>
                </c:pt>
                <c:pt idx="787">
                  <c:v>0.8123011</c:v>
                </c:pt>
                <c:pt idx="788">
                  <c:v>0.10902240000000001</c:v>
                </c:pt>
                <c:pt idx="789">
                  <c:v>0.22153039999999999</c:v>
                </c:pt>
                <c:pt idx="790">
                  <c:v>0.96723400000000004</c:v>
                </c:pt>
                <c:pt idx="791">
                  <c:v>0.47443689999999999</c:v>
                </c:pt>
                <c:pt idx="792">
                  <c:v>-1.1363719999999999</c:v>
                </c:pt>
                <c:pt idx="793">
                  <c:v>-1.5158860000000001</c:v>
                </c:pt>
                <c:pt idx="794">
                  <c:v>-0.34513339999999998</c:v>
                </c:pt>
                <c:pt idx="795">
                  <c:v>0.61081669999999999</c:v>
                </c:pt>
                <c:pt idx="796">
                  <c:v>0.74120010000000003</c:v>
                </c:pt>
                <c:pt idx="797">
                  <c:v>0.81494869999999997</c:v>
                </c:pt>
                <c:pt idx="798">
                  <c:v>0.62269039999999998</c:v>
                </c:pt>
                <c:pt idx="799">
                  <c:v>-0.46048729999999999</c:v>
                </c:pt>
                <c:pt idx="800">
                  <c:v>-1.302643</c:v>
                </c:pt>
                <c:pt idx="801">
                  <c:v>-0.87373979999999996</c:v>
                </c:pt>
                <c:pt idx="802">
                  <c:v>-0.1870492</c:v>
                </c:pt>
                <c:pt idx="803">
                  <c:v>-0.93684480000000003</c:v>
                </c:pt>
                <c:pt idx="804">
                  <c:v>-2.3177479999999999</c:v>
                </c:pt>
                <c:pt idx="805">
                  <c:v>-1.693343</c:v>
                </c:pt>
                <c:pt idx="806">
                  <c:v>-0.13744590000000001</c:v>
                </c:pt>
                <c:pt idx="807">
                  <c:v>-3.9562060000000003E-2</c:v>
                </c:pt>
                <c:pt idx="808">
                  <c:v>-8.0533540000000001E-2</c:v>
                </c:pt>
                <c:pt idx="809">
                  <c:v>0.11819010000000001</c:v>
                </c:pt>
                <c:pt idx="810">
                  <c:v>-0.94669139999999996</c:v>
                </c:pt>
                <c:pt idx="811">
                  <c:v>-1.95485</c:v>
                </c:pt>
                <c:pt idx="812">
                  <c:v>-1.426156</c:v>
                </c:pt>
                <c:pt idx="813">
                  <c:v>-4.0580329999999998E-2</c:v>
                </c:pt>
                <c:pt idx="814">
                  <c:v>0.75111059999999996</c:v>
                </c:pt>
                <c:pt idx="815">
                  <c:v>-0.23851939999999999</c:v>
                </c:pt>
                <c:pt idx="816">
                  <c:v>-1.243117</c:v>
                </c:pt>
                <c:pt idx="817">
                  <c:v>-5.9161539999999999E-2</c:v>
                </c:pt>
                <c:pt idx="818">
                  <c:v>1.6088229999999999</c:v>
                </c:pt>
                <c:pt idx="819">
                  <c:v>1.2979959999999999</c:v>
                </c:pt>
                <c:pt idx="820">
                  <c:v>7.2614880000000007E-2</c:v>
                </c:pt>
                <c:pt idx="821">
                  <c:v>8.1136150000000004E-2</c:v>
                </c:pt>
                <c:pt idx="822">
                  <c:v>1.065528</c:v>
                </c:pt>
                <c:pt idx="823">
                  <c:v>1.365917</c:v>
                </c:pt>
                <c:pt idx="824">
                  <c:v>0.22395709999999999</c:v>
                </c:pt>
                <c:pt idx="825">
                  <c:v>-1.0844100000000001</c:v>
                </c:pt>
                <c:pt idx="826">
                  <c:v>-1.565358</c:v>
                </c:pt>
                <c:pt idx="827">
                  <c:v>-1.645977</c:v>
                </c:pt>
                <c:pt idx="828">
                  <c:v>-1.2983290000000001</c:v>
                </c:pt>
                <c:pt idx="829">
                  <c:v>-0.48697259999999998</c:v>
                </c:pt>
                <c:pt idx="830">
                  <c:v>0.49314390000000002</c:v>
                </c:pt>
                <c:pt idx="831">
                  <c:v>1.130096</c:v>
                </c:pt>
                <c:pt idx="832">
                  <c:v>0.79945449999999996</c:v>
                </c:pt>
                <c:pt idx="833">
                  <c:v>0.32128250000000003</c:v>
                </c:pt>
                <c:pt idx="834">
                  <c:v>0.57762659999999999</c:v>
                </c:pt>
                <c:pt idx="835">
                  <c:v>0.55382560000000003</c:v>
                </c:pt>
                <c:pt idx="836">
                  <c:v>-0.1566505</c:v>
                </c:pt>
                <c:pt idx="837">
                  <c:v>0.1173496</c:v>
                </c:pt>
                <c:pt idx="838">
                  <c:v>1.3473440000000001</c:v>
                </c:pt>
                <c:pt idx="839">
                  <c:v>0.99275570000000002</c:v>
                </c:pt>
                <c:pt idx="840">
                  <c:v>-0.40729599999999999</c:v>
                </c:pt>
                <c:pt idx="841">
                  <c:v>-0.3221716</c:v>
                </c:pt>
                <c:pt idx="842">
                  <c:v>5.8364050000000002E-4</c:v>
                </c:pt>
                <c:pt idx="843">
                  <c:v>-1.0031840000000001</c:v>
                </c:pt>
                <c:pt idx="844">
                  <c:v>-1.60762</c:v>
                </c:pt>
                <c:pt idx="845">
                  <c:v>-0.87445759999999995</c:v>
                </c:pt>
                <c:pt idx="846">
                  <c:v>-0.31362790000000002</c:v>
                </c:pt>
                <c:pt idx="847">
                  <c:v>-0.44802570000000003</c:v>
                </c:pt>
                <c:pt idx="848">
                  <c:v>-0.2091529</c:v>
                </c:pt>
                <c:pt idx="849">
                  <c:v>0.25586890000000001</c:v>
                </c:pt>
                <c:pt idx="850">
                  <c:v>0.5289914</c:v>
                </c:pt>
                <c:pt idx="851">
                  <c:v>1.344211</c:v>
                </c:pt>
                <c:pt idx="852">
                  <c:v>1.963166</c:v>
                </c:pt>
                <c:pt idx="853">
                  <c:v>0.97936140000000005</c:v>
                </c:pt>
                <c:pt idx="854">
                  <c:v>-0.53196540000000003</c:v>
                </c:pt>
                <c:pt idx="855">
                  <c:v>-0.81798800000000005</c:v>
                </c:pt>
                <c:pt idx="856">
                  <c:v>-0.46122800000000003</c:v>
                </c:pt>
                <c:pt idx="857">
                  <c:v>-0.46935729999999998</c:v>
                </c:pt>
                <c:pt idx="858">
                  <c:v>0.17088200000000001</c:v>
                </c:pt>
                <c:pt idx="859">
                  <c:v>1.2574799999999999</c:v>
                </c:pt>
                <c:pt idx="860">
                  <c:v>1.3493440000000001</c:v>
                </c:pt>
                <c:pt idx="861">
                  <c:v>1.0001</c:v>
                </c:pt>
                <c:pt idx="862">
                  <c:v>0.73359779999999997</c:v>
                </c:pt>
                <c:pt idx="863">
                  <c:v>0.34532810000000003</c:v>
                </c:pt>
                <c:pt idx="864">
                  <c:v>-1.052027E-2</c:v>
                </c:pt>
                <c:pt idx="865">
                  <c:v>-0.1527908</c:v>
                </c:pt>
                <c:pt idx="866">
                  <c:v>3.6962059999999998E-2</c:v>
                </c:pt>
                <c:pt idx="867">
                  <c:v>-0.2369097</c:v>
                </c:pt>
                <c:pt idx="868">
                  <c:v>-1.2564580000000001</c:v>
                </c:pt>
                <c:pt idx="869">
                  <c:v>-1.46709</c:v>
                </c:pt>
                <c:pt idx="870">
                  <c:v>-0.9567985</c:v>
                </c:pt>
                <c:pt idx="871">
                  <c:v>-0.8548249</c:v>
                </c:pt>
                <c:pt idx="872">
                  <c:v>0.24456439999999999</c:v>
                </c:pt>
                <c:pt idx="873">
                  <c:v>1.798443</c:v>
                </c:pt>
                <c:pt idx="874">
                  <c:v>0.75372039999999996</c:v>
                </c:pt>
                <c:pt idx="875">
                  <c:v>-1.1613309999999999</c:v>
                </c:pt>
                <c:pt idx="876">
                  <c:v>-1.036707</c:v>
                </c:pt>
                <c:pt idx="877">
                  <c:v>-0.54921799999999998</c:v>
                </c:pt>
                <c:pt idx="878">
                  <c:v>-0.60981620000000003</c:v>
                </c:pt>
                <c:pt idx="879">
                  <c:v>-0.44309670000000001</c:v>
                </c:pt>
                <c:pt idx="880">
                  <c:v>-0.73498770000000002</c:v>
                </c:pt>
                <c:pt idx="881">
                  <c:v>-1.0910880000000001</c:v>
                </c:pt>
                <c:pt idx="882">
                  <c:v>-0.64807049999999999</c:v>
                </c:pt>
                <c:pt idx="883">
                  <c:v>-0.19778899999999999</c:v>
                </c:pt>
                <c:pt idx="884">
                  <c:v>0.19327150000000001</c:v>
                </c:pt>
                <c:pt idx="885">
                  <c:v>0.97617069999999995</c:v>
                </c:pt>
                <c:pt idx="886">
                  <c:v>1.2724279999999999</c:v>
                </c:pt>
                <c:pt idx="887">
                  <c:v>0.44616270000000002</c:v>
                </c:pt>
                <c:pt idx="888">
                  <c:v>-0.18188480000000001</c:v>
                </c:pt>
                <c:pt idx="889">
                  <c:v>6.0397739999999998E-2</c:v>
                </c:pt>
                <c:pt idx="890">
                  <c:v>-0.51371520000000004</c:v>
                </c:pt>
                <c:pt idx="891">
                  <c:v>-1.113834</c:v>
                </c:pt>
                <c:pt idx="892">
                  <c:v>9.0946340000000001E-2</c:v>
                </c:pt>
                <c:pt idx="893">
                  <c:v>0.73856060000000001</c:v>
                </c:pt>
                <c:pt idx="894">
                  <c:v>-0.86321740000000002</c:v>
                </c:pt>
                <c:pt idx="895">
                  <c:v>-2.3377560000000002</c:v>
                </c:pt>
                <c:pt idx="896">
                  <c:v>-1.4083680000000001</c:v>
                </c:pt>
                <c:pt idx="897">
                  <c:v>0.83763860000000001</c:v>
                </c:pt>
                <c:pt idx="898">
                  <c:v>1.8803859999999999</c:v>
                </c:pt>
                <c:pt idx="899">
                  <c:v>1.5412589999999999</c:v>
                </c:pt>
                <c:pt idx="900">
                  <c:v>1.2769809999999999</c:v>
                </c:pt>
                <c:pt idx="901">
                  <c:v>1.328254</c:v>
                </c:pt>
                <c:pt idx="902">
                  <c:v>1.024966</c:v>
                </c:pt>
                <c:pt idx="903">
                  <c:v>0.34954489999999999</c:v>
                </c:pt>
                <c:pt idx="904">
                  <c:v>-0.1663702</c:v>
                </c:pt>
                <c:pt idx="905">
                  <c:v>-0.1243639</c:v>
                </c:pt>
                <c:pt idx="906">
                  <c:v>-5.1249669999999997E-2</c:v>
                </c:pt>
                <c:pt idx="907">
                  <c:v>-0.48337649999999999</c:v>
                </c:pt>
                <c:pt idx="908">
                  <c:v>-1.2226950000000001</c:v>
                </c:pt>
                <c:pt idx="909">
                  <c:v>-2.3953190000000002</c:v>
                </c:pt>
                <c:pt idx="910">
                  <c:v>-3.067215</c:v>
                </c:pt>
                <c:pt idx="911">
                  <c:v>-2.163567</c:v>
                </c:pt>
                <c:pt idx="912">
                  <c:v>-1.2171019999999999</c:v>
                </c:pt>
                <c:pt idx="913">
                  <c:v>-1.2261709999999999</c:v>
                </c:pt>
                <c:pt idx="914">
                  <c:v>-1.403586</c:v>
                </c:pt>
                <c:pt idx="915">
                  <c:v>-1.539126</c:v>
                </c:pt>
                <c:pt idx="916">
                  <c:v>-1.65568</c:v>
                </c:pt>
                <c:pt idx="917">
                  <c:v>-1.599799</c:v>
                </c:pt>
                <c:pt idx="918">
                  <c:v>-0.77141539999999997</c:v>
                </c:pt>
                <c:pt idx="919">
                  <c:v>0.66641139999999999</c:v>
                </c:pt>
                <c:pt idx="920">
                  <c:v>1.001717</c:v>
                </c:pt>
                <c:pt idx="921">
                  <c:v>-0.1479906</c:v>
                </c:pt>
                <c:pt idx="922">
                  <c:v>-1.740456</c:v>
                </c:pt>
                <c:pt idx="923">
                  <c:v>-2.5439470000000002</c:v>
                </c:pt>
                <c:pt idx="924">
                  <c:v>-1.1896310000000001</c:v>
                </c:pt>
                <c:pt idx="925">
                  <c:v>0.95659090000000002</c:v>
                </c:pt>
                <c:pt idx="926">
                  <c:v>1.3226850000000001</c:v>
                </c:pt>
                <c:pt idx="927">
                  <c:v>0.48131269999999998</c:v>
                </c:pt>
                <c:pt idx="928">
                  <c:v>0.20021539999999999</c:v>
                </c:pt>
                <c:pt idx="929">
                  <c:v>0.23538970000000001</c:v>
                </c:pt>
                <c:pt idx="930">
                  <c:v>-0.50649920000000004</c:v>
                </c:pt>
                <c:pt idx="931">
                  <c:v>-0.62857839999999998</c:v>
                </c:pt>
                <c:pt idx="932">
                  <c:v>0.71969709999999998</c:v>
                </c:pt>
                <c:pt idx="933">
                  <c:v>1.4466000000000001</c:v>
                </c:pt>
                <c:pt idx="934">
                  <c:v>0.82357139999999995</c:v>
                </c:pt>
                <c:pt idx="935">
                  <c:v>-0.3140136</c:v>
                </c:pt>
                <c:pt idx="936">
                  <c:v>-0.84572749999999997</c:v>
                </c:pt>
                <c:pt idx="937">
                  <c:v>-0.18034310000000001</c:v>
                </c:pt>
                <c:pt idx="938">
                  <c:v>0.61143349999999996</c:v>
                </c:pt>
                <c:pt idx="939">
                  <c:v>0.48690480000000003</c:v>
                </c:pt>
                <c:pt idx="940">
                  <c:v>-0.35715940000000002</c:v>
                </c:pt>
                <c:pt idx="941">
                  <c:v>-0.66519779999999995</c:v>
                </c:pt>
                <c:pt idx="942">
                  <c:v>-0.47304350000000001</c:v>
                </c:pt>
                <c:pt idx="943">
                  <c:v>-1.279633</c:v>
                </c:pt>
                <c:pt idx="944">
                  <c:v>-2.1227390000000002</c:v>
                </c:pt>
                <c:pt idx="945">
                  <c:v>-1.5942350000000001</c:v>
                </c:pt>
                <c:pt idx="946">
                  <c:v>-0.74700310000000003</c:v>
                </c:pt>
                <c:pt idx="947">
                  <c:v>-0.45119090000000001</c:v>
                </c:pt>
                <c:pt idx="948">
                  <c:v>-0.51162180000000002</c:v>
                </c:pt>
                <c:pt idx="949">
                  <c:v>-0.2245394</c:v>
                </c:pt>
                <c:pt idx="950">
                  <c:v>0.39200980000000002</c:v>
                </c:pt>
                <c:pt idx="951">
                  <c:v>0.47709059999999998</c:v>
                </c:pt>
                <c:pt idx="952">
                  <c:v>0.28211310000000001</c:v>
                </c:pt>
                <c:pt idx="953">
                  <c:v>0.37498340000000002</c:v>
                </c:pt>
                <c:pt idx="954">
                  <c:v>0.77366789999999996</c:v>
                </c:pt>
                <c:pt idx="955">
                  <c:v>0.98721199999999998</c:v>
                </c:pt>
                <c:pt idx="956">
                  <c:v>0.45125379999999998</c:v>
                </c:pt>
                <c:pt idx="957">
                  <c:v>-7.2257619999999995E-2</c:v>
                </c:pt>
                <c:pt idx="958">
                  <c:v>8.4564559999999997E-2</c:v>
                </c:pt>
                <c:pt idx="959">
                  <c:v>-4.1061390000000003E-2</c:v>
                </c:pt>
                <c:pt idx="960">
                  <c:v>-0.72078710000000001</c:v>
                </c:pt>
                <c:pt idx="961">
                  <c:v>-0.65308730000000004</c:v>
                </c:pt>
                <c:pt idx="962">
                  <c:v>0.12138640000000001</c:v>
                </c:pt>
                <c:pt idx="963">
                  <c:v>0.29223850000000001</c:v>
                </c:pt>
                <c:pt idx="964">
                  <c:v>8.0761319999999998E-2</c:v>
                </c:pt>
                <c:pt idx="965">
                  <c:v>6.8605139999999995E-2</c:v>
                </c:pt>
                <c:pt idx="966">
                  <c:v>-0.36882379999999998</c:v>
                </c:pt>
                <c:pt idx="967">
                  <c:v>-1.5290649999999999</c:v>
                </c:pt>
                <c:pt idx="968">
                  <c:v>-2.5377429999999999</c:v>
                </c:pt>
                <c:pt idx="969">
                  <c:v>-2.18452</c:v>
                </c:pt>
                <c:pt idx="970">
                  <c:v>-0.97672360000000003</c:v>
                </c:pt>
                <c:pt idx="971">
                  <c:v>-0.20928169999999999</c:v>
                </c:pt>
                <c:pt idx="972">
                  <c:v>0.33119680000000001</c:v>
                </c:pt>
                <c:pt idx="973">
                  <c:v>0.4065069</c:v>
                </c:pt>
                <c:pt idx="974">
                  <c:v>-4.252881E-2</c:v>
                </c:pt>
                <c:pt idx="975">
                  <c:v>0.15224789999999999</c:v>
                </c:pt>
                <c:pt idx="976">
                  <c:v>0.58571059999999997</c:v>
                </c:pt>
                <c:pt idx="977">
                  <c:v>0.3665737</c:v>
                </c:pt>
                <c:pt idx="978">
                  <c:v>0.2118997</c:v>
                </c:pt>
                <c:pt idx="979">
                  <c:v>1.00302</c:v>
                </c:pt>
                <c:pt idx="980">
                  <c:v>1.970345</c:v>
                </c:pt>
                <c:pt idx="981">
                  <c:v>1.812608</c:v>
                </c:pt>
                <c:pt idx="982">
                  <c:v>0.79997079999999998</c:v>
                </c:pt>
                <c:pt idx="983">
                  <c:v>-3.0145970000000001E-2</c:v>
                </c:pt>
                <c:pt idx="984">
                  <c:v>0.18293599999999999</c:v>
                </c:pt>
                <c:pt idx="985">
                  <c:v>0.82093700000000003</c:v>
                </c:pt>
                <c:pt idx="986">
                  <c:v>0.23992830000000001</c:v>
                </c:pt>
                <c:pt idx="987">
                  <c:v>-1.011247</c:v>
                </c:pt>
                <c:pt idx="988">
                  <c:v>-1.2467379999999999</c:v>
                </c:pt>
                <c:pt idx="989">
                  <c:v>-0.57751660000000005</c:v>
                </c:pt>
                <c:pt idx="990">
                  <c:v>-0.12435889999999999</c:v>
                </c:pt>
                <c:pt idx="991">
                  <c:v>-0.59402719999999998</c:v>
                </c:pt>
                <c:pt idx="992">
                  <c:v>-1.8412170000000001</c:v>
                </c:pt>
                <c:pt idx="993">
                  <c:v>-2.028276</c:v>
                </c:pt>
                <c:pt idx="994">
                  <c:v>-0.65389719999999996</c:v>
                </c:pt>
                <c:pt idx="995">
                  <c:v>0.31569560000000002</c:v>
                </c:pt>
                <c:pt idx="996">
                  <c:v>0.45917429999999998</c:v>
                </c:pt>
                <c:pt idx="997">
                  <c:v>0.63972119999999999</c:v>
                </c:pt>
                <c:pt idx="998">
                  <c:v>1.200588</c:v>
                </c:pt>
              </c:numCache>
            </c:numRef>
          </c:yVal>
          <c:smooth val="0"/>
        </c:ser>
        <c:ser>
          <c:idx val="15"/>
          <c:order val="15"/>
          <c:tx>
            <c:v>+500V (#16)</c:v>
          </c:tx>
          <c:spPr>
            <a:ln w="19050">
              <a:solidFill>
                <a:srgbClr val="0000FF"/>
              </a:solidFill>
            </a:ln>
          </c:spPr>
          <c:marker>
            <c:symbol val="none"/>
          </c:marker>
          <c:xVal>
            <c:numRef>
              <c:f>'Voltage Wfms Data'!$A$5:$A$1003</c:f>
              <c:numCache>
                <c:formatCode>General</c:formatCode>
                <c:ptCount val="999"/>
                <c:pt idx="0">
                  <c:v>-180.822</c:v>
                </c:pt>
                <c:pt idx="1">
                  <c:v>-179.822</c:v>
                </c:pt>
                <c:pt idx="2">
                  <c:v>-178.822</c:v>
                </c:pt>
                <c:pt idx="3">
                  <c:v>-177.822</c:v>
                </c:pt>
                <c:pt idx="4">
                  <c:v>-176.822</c:v>
                </c:pt>
                <c:pt idx="5">
                  <c:v>-175.822</c:v>
                </c:pt>
                <c:pt idx="6">
                  <c:v>-174.822</c:v>
                </c:pt>
                <c:pt idx="7">
                  <c:v>-173.822</c:v>
                </c:pt>
                <c:pt idx="8">
                  <c:v>-172.822</c:v>
                </c:pt>
                <c:pt idx="9">
                  <c:v>-171.82199999999997</c:v>
                </c:pt>
                <c:pt idx="10">
                  <c:v>-170.822</c:v>
                </c:pt>
                <c:pt idx="11">
                  <c:v>-169.822</c:v>
                </c:pt>
                <c:pt idx="12">
                  <c:v>-168.822</c:v>
                </c:pt>
                <c:pt idx="13">
                  <c:v>-167.822</c:v>
                </c:pt>
                <c:pt idx="14">
                  <c:v>-166.822</c:v>
                </c:pt>
                <c:pt idx="15">
                  <c:v>-165.82199999999997</c:v>
                </c:pt>
                <c:pt idx="16">
                  <c:v>-164.822</c:v>
                </c:pt>
                <c:pt idx="17">
                  <c:v>-163.822</c:v>
                </c:pt>
                <c:pt idx="18">
                  <c:v>-162.822</c:v>
                </c:pt>
                <c:pt idx="19">
                  <c:v>-161.822</c:v>
                </c:pt>
                <c:pt idx="20">
                  <c:v>-160.822</c:v>
                </c:pt>
                <c:pt idx="21">
                  <c:v>-159.82199999999997</c:v>
                </c:pt>
                <c:pt idx="22">
                  <c:v>-158.822</c:v>
                </c:pt>
                <c:pt idx="23">
                  <c:v>-157.822</c:v>
                </c:pt>
                <c:pt idx="24">
                  <c:v>-156.822</c:v>
                </c:pt>
                <c:pt idx="25">
                  <c:v>-155.822</c:v>
                </c:pt>
                <c:pt idx="26">
                  <c:v>-154.822</c:v>
                </c:pt>
                <c:pt idx="27">
                  <c:v>-153.822</c:v>
                </c:pt>
                <c:pt idx="28">
                  <c:v>-152.822</c:v>
                </c:pt>
                <c:pt idx="29">
                  <c:v>-151.822</c:v>
                </c:pt>
                <c:pt idx="30">
                  <c:v>-150.822</c:v>
                </c:pt>
                <c:pt idx="31">
                  <c:v>-149.822</c:v>
                </c:pt>
                <c:pt idx="32">
                  <c:v>-148.822</c:v>
                </c:pt>
                <c:pt idx="33">
                  <c:v>-147.822</c:v>
                </c:pt>
                <c:pt idx="34">
                  <c:v>-146.822</c:v>
                </c:pt>
                <c:pt idx="35">
                  <c:v>-145.822</c:v>
                </c:pt>
                <c:pt idx="36">
                  <c:v>-144.822</c:v>
                </c:pt>
                <c:pt idx="37">
                  <c:v>-143.822</c:v>
                </c:pt>
                <c:pt idx="38">
                  <c:v>-142.822</c:v>
                </c:pt>
                <c:pt idx="39">
                  <c:v>-141.822</c:v>
                </c:pt>
                <c:pt idx="40">
                  <c:v>-140.822</c:v>
                </c:pt>
                <c:pt idx="41">
                  <c:v>-139.822</c:v>
                </c:pt>
                <c:pt idx="42">
                  <c:v>-138.822</c:v>
                </c:pt>
                <c:pt idx="43">
                  <c:v>-137.822</c:v>
                </c:pt>
                <c:pt idx="44">
                  <c:v>-136.822</c:v>
                </c:pt>
                <c:pt idx="45">
                  <c:v>-135.822</c:v>
                </c:pt>
                <c:pt idx="46">
                  <c:v>-134.82199999999997</c:v>
                </c:pt>
                <c:pt idx="47">
                  <c:v>-133.822</c:v>
                </c:pt>
                <c:pt idx="48">
                  <c:v>-132.822</c:v>
                </c:pt>
                <c:pt idx="49">
                  <c:v>-131.822</c:v>
                </c:pt>
                <c:pt idx="50">
                  <c:v>-130.822</c:v>
                </c:pt>
                <c:pt idx="51">
                  <c:v>-129.822</c:v>
                </c:pt>
                <c:pt idx="52">
                  <c:v>-128.82199999999997</c:v>
                </c:pt>
                <c:pt idx="53">
                  <c:v>-127.82199999999999</c:v>
                </c:pt>
                <c:pt idx="54">
                  <c:v>-126.822</c:v>
                </c:pt>
                <c:pt idx="55">
                  <c:v>-125.822</c:v>
                </c:pt>
                <c:pt idx="56">
                  <c:v>-124.822</c:v>
                </c:pt>
                <c:pt idx="57">
                  <c:v>-123.822</c:v>
                </c:pt>
                <c:pt idx="58">
                  <c:v>-122.82200000000002</c:v>
                </c:pt>
                <c:pt idx="59">
                  <c:v>-121.82199999999999</c:v>
                </c:pt>
                <c:pt idx="60">
                  <c:v>-120.82199999999999</c:v>
                </c:pt>
                <c:pt idx="61">
                  <c:v>-119.822</c:v>
                </c:pt>
                <c:pt idx="62">
                  <c:v>-118.822</c:v>
                </c:pt>
                <c:pt idx="63">
                  <c:v>-117.82199999999999</c:v>
                </c:pt>
                <c:pt idx="64">
                  <c:v>-116.822</c:v>
                </c:pt>
                <c:pt idx="65">
                  <c:v>-115.822</c:v>
                </c:pt>
                <c:pt idx="66">
                  <c:v>-114.82199999999999</c:v>
                </c:pt>
                <c:pt idx="67">
                  <c:v>-113.822</c:v>
                </c:pt>
                <c:pt idx="68">
                  <c:v>-112.822</c:v>
                </c:pt>
                <c:pt idx="69">
                  <c:v>-111.82199999999999</c:v>
                </c:pt>
                <c:pt idx="70">
                  <c:v>-110.822</c:v>
                </c:pt>
                <c:pt idx="71">
                  <c:v>-109.822</c:v>
                </c:pt>
                <c:pt idx="72">
                  <c:v>-108.822</c:v>
                </c:pt>
                <c:pt idx="73">
                  <c:v>-107.822</c:v>
                </c:pt>
                <c:pt idx="74">
                  <c:v>-106.822</c:v>
                </c:pt>
                <c:pt idx="75">
                  <c:v>-105.822</c:v>
                </c:pt>
                <c:pt idx="76">
                  <c:v>-104.822</c:v>
                </c:pt>
                <c:pt idx="77">
                  <c:v>-103.822</c:v>
                </c:pt>
                <c:pt idx="78">
                  <c:v>-102.822</c:v>
                </c:pt>
                <c:pt idx="79">
                  <c:v>-101.822</c:v>
                </c:pt>
                <c:pt idx="80">
                  <c:v>-100.822</c:v>
                </c:pt>
                <c:pt idx="81">
                  <c:v>-99.822000000000003</c:v>
                </c:pt>
                <c:pt idx="82">
                  <c:v>-98.822000000000003</c:v>
                </c:pt>
                <c:pt idx="83">
                  <c:v>-97.822000000000003</c:v>
                </c:pt>
                <c:pt idx="84">
                  <c:v>-96.822000000000003</c:v>
                </c:pt>
                <c:pt idx="85">
                  <c:v>-95.822000000000003</c:v>
                </c:pt>
                <c:pt idx="86">
                  <c:v>-94.822000000000003</c:v>
                </c:pt>
                <c:pt idx="87">
                  <c:v>-93.822000000000003</c:v>
                </c:pt>
                <c:pt idx="88">
                  <c:v>-92.822000000000003</c:v>
                </c:pt>
                <c:pt idx="89">
                  <c:v>-91.822000000000003</c:v>
                </c:pt>
                <c:pt idx="90">
                  <c:v>-90.822000000000003</c:v>
                </c:pt>
                <c:pt idx="91">
                  <c:v>-89.821999999999989</c:v>
                </c:pt>
                <c:pt idx="92">
                  <c:v>-88.822000000000003</c:v>
                </c:pt>
                <c:pt idx="93">
                  <c:v>-87.822000000000003</c:v>
                </c:pt>
                <c:pt idx="94">
                  <c:v>-86.821999999999989</c:v>
                </c:pt>
                <c:pt idx="95">
                  <c:v>-85.822000000000003</c:v>
                </c:pt>
                <c:pt idx="96">
                  <c:v>-84.822000000000003</c:v>
                </c:pt>
                <c:pt idx="97">
                  <c:v>-83.821999999999989</c:v>
                </c:pt>
                <c:pt idx="98">
                  <c:v>-82.822000000000003</c:v>
                </c:pt>
                <c:pt idx="99">
                  <c:v>-81.822000000000003</c:v>
                </c:pt>
                <c:pt idx="100">
                  <c:v>-80.821999999999989</c:v>
                </c:pt>
                <c:pt idx="101">
                  <c:v>-79.822000000000003</c:v>
                </c:pt>
                <c:pt idx="102">
                  <c:v>-78.822000000000003</c:v>
                </c:pt>
                <c:pt idx="103">
                  <c:v>-77.821999999999989</c:v>
                </c:pt>
                <c:pt idx="104">
                  <c:v>-76.822000000000003</c:v>
                </c:pt>
                <c:pt idx="105">
                  <c:v>-75.822000000000003</c:v>
                </c:pt>
                <c:pt idx="106">
                  <c:v>-74.822000000000003</c:v>
                </c:pt>
                <c:pt idx="107">
                  <c:v>-73.822000000000003</c:v>
                </c:pt>
                <c:pt idx="108">
                  <c:v>-72.822000000000003</c:v>
                </c:pt>
                <c:pt idx="109">
                  <c:v>-71.822000000000003</c:v>
                </c:pt>
                <c:pt idx="110">
                  <c:v>-70.822000000000003</c:v>
                </c:pt>
                <c:pt idx="111">
                  <c:v>-69.822000000000003</c:v>
                </c:pt>
                <c:pt idx="112">
                  <c:v>-68.822000000000003</c:v>
                </c:pt>
                <c:pt idx="113">
                  <c:v>-67.822000000000003</c:v>
                </c:pt>
                <c:pt idx="114">
                  <c:v>-66.822000000000003</c:v>
                </c:pt>
                <c:pt idx="115">
                  <c:v>-65.822000000000003</c:v>
                </c:pt>
                <c:pt idx="116">
                  <c:v>-64.822000000000003</c:v>
                </c:pt>
                <c:pt idx="117">
                  <c:v>-63.822000000000003</c:v>
                </c:pt>
                <c:pt idx="118">
                  <c:v>-62.822000000000003</c:v>
                </c:pt>
                <c:pt idx="119">
                  <c:v>-61.821999999999996</c:v>
                </c:pt>
                <c:pt idx="120">
                  <c:v>-60.822000000000003</c:v>
                </c:pt>
                <c:pt idx="121">
                  <c:v>-59.822000000000003</c:v>
                </c:pt>
                <c:pt idx="122">
                  <c:v>-58.822000000000003</c:v>
                </c:pt>
                <c:pt idx="123">
                  <c:v>-57.822000000000003</c:v>
                </c:pt>
                <c:pt idx="124">
                  <c:v>-56.821999999999996</c:v>
                </c:pt>
                <c:pt idx="125">
                  <c:v>-55.822000000000003</c:v>
                </c:pt>
                <c:pt idx="126">
                  <c:v>-54.822000000000003</c:v>
                </c:pt>
                <c:pt idx="127">
                  <c:v>-53.821999999999996</c:v>
                </c:pt>
                <c:pt idx="128">
                  <c:v>-52.822000000000003</c:v>
                </c:pt>
                <c:pt idx="129">
                  <c:v>-51.821999999999996</c:v>
                </c:pt>
                <c:pt idx="130">
                  <c:v>-50.821999999999996</c:v>
                </c:pt>
                <c:pt idx="131">
                  <c:v>-49.822000000000003</c:v>
                </c:pt>
                <c:pt idx="132">
                  <c:v>-48.821999999999996</c:v>
                </c:pt>
                <c:pt idx="133">
                  <c:v>-47.822000000000003</c:v>
                </c:pt>
                <c:pt idx="134">
                  <c:v>-46.822000000000003</c:v>
                </c:pt>
                <c:pt idx="135">
                  <c:v>-45.821999999999996</c:v>
                </c:pt>
                <c:pt idx="136">
                  <c:v>-44.822000000000003</c:v>
                </c:pt>
                <c:pt idx="137">
                  <c:v>-43.822000000000003</c:v>
                </c:pt>
                <c:pt idx="138">
                  <c:v>-42.821999999999996</c:v>
                </c:pt>
                <c:pt idx="139">
                  <c:v>-41.822000000000003</c:v>
                </c:pt>
                <c:pt idx="140">
                  <c:v>-40.822000000000003</c:v>
                </c:pt>
                <c:pt idx="141">
                  <c:v>-39.821999999999996</c:v>
                </c:pt>
                <c:pt idx="142">
                  <c:v>-38.822000000000003</c:v>
                </c:pt>
                <c:pt idx="143">
                  <c:v>-37.822000000000003</c:v>
                </c:pt>
                <c:pt idx="144">
                  <c:v>-36.821999999999996</c:v>
                </c:pt>
                <c:pt idx="145">
                  <c:v>-35.822000000000003</c:v>
                </c:pt>
                <c:pt idx="146">
                  <c:v>-34.821999999999996</c:v>
                </c:pt>
                <c:pt idx="147">
                  <c:v>-33.821999999999996</c:v>
                </c:pt>
                <c:pt idx="148">
                  <c:v>-32.822000000000003</c:v>
                </c:pt>
                <c:pt idx="149">
                  <c:v>-31.821999999999999</c:v>
                </c:pt>
                <c:pt idx="150">
                  <c:v>-30.822000000000003</c:v>
                </c:pt>
                <c:pt idx="151">
                  <c:v>-29.821999999999999</c:v>
                </c:pt>
                <c:pt idx="152">
                  <c:v>-28.822000000000003</c:v>
                </c:pt>
                <c:pt idx="153">
                  <c:v>-27.821999999999999</c:v>
                </c:pt>
                <c:pt idx="154">
                  <c:v>-26.821999999999999</c:v>
                </c:pt>
                <c:pt idx="155">
                  <c:v>-25.822000000000003</c:v>
                </c:pt>
                <c:pt idx="156">
                  <c:v>-24.821999999999999</c:v>
                </c:pt>
                <c:pt idx="157">
                  <c:v>-23.821999999999999</c:v>
                </c:pt>
                <c:pt idx="158">
                  <c:v>-22.821999999999999</c:v>
                </c:pt>
                <c:pt idx="159">
                  <c:v>-21.821999999999999</c:v>
                </c:pt>
                <c:pt idx="160">
                  <c:v>-20.821999999999999</c:v>
                </c:pt>
                <c:pt idx="161">
                  <c:v>-19.821999999999999</c:v>
                </c:pt>
                <c:pt idx="162">
                  <c:v>-18.822000000000003</c:v>
                </c:pt>
                <c:pt idx="163">
                  <c:v>-17.821999999999999</c:v>
                </c:pt>
                <c:pt idx="164">
                  <c:v>-16.821999999999999</c:v>
                </c:pt>
                <c:pt idx="165">
                  <c:v>-15.822000000000001</c:v>
                </c:pt>
                <c:pt idx="166">
                  <c:v>-14.822000000000001</c:v>
                </c:pt>
                <c:pt idx="167">
                  <c:v>-13.821999999999999</c:v>
                </c:pt>
                <c:pt idx="168">
                  <c:v>-12.822000000000001</c:v>
                </c:pt>
                <c:pt idx="169">
                  <c:v>-11.821999999999999</c:v>
                </c:pt>
                <c:pt idx="170">
                  <c:v>-10.821999999999999</c:v>
                </c:pt>
                <c:pt idx="171">
                  <c:v>-9.822000000000001</c:v>
                </c:pt>
                <c:pt idx="172">
                  <c:v>-8.8219999999999992</c:v>
                </c:pt>
                <c:pt idx="173">
                  <c:v>-7.8220000000000001</c:v>
                </c:pt>
                <c:pt idx="174">
                  <c:v>-6.8220000000000001</c:v>
                </c:pt>
                <c:pt idx="175">
                  <c:v>-5.8220000000000001</c:v>
                </c:pt>
                <c:pt idx="176">
                  <c:v>-4.8220000000000001</c:v>
                </c:pt>
                <c:pt idx="177">
                  <c:v>-3.8220000000000001</c:v>
                </c:pt>
                <c:pt idx="178">
                  <c:v>-2.8220000000000001</c:v>
                </c:pt>
                <c:pt idx="179">
                  <c:v>-1.8219999999999998</c:v>
                </c:pt>
                <c:pt idx="180">
                  <c:v>-0.82199999999999995</c:v>
                </c:pt>
                <c:pt idx="181">
                  <c:v>0.17800000000000002</c:v>
                </c:pt>
                <c:pt idx="182">
                  <c:v>1.1780000000000002</c:v>
                </c:pt>
                <c:pt idx="183">
                  <c:v>2.1779999999999999</c:v>
                </c:pt>
                <c:pt idx="184">
                  <c:v>3.1779999999999999</c:v>
                </c:pt>
                <c:pt idx="185">
                  <c:v>4.1779999999999999</c:v>
                </c:pt>
                <c:pt idx="186">
                  <c:v>5.1779999999999999</c:v>
                </c:pt>
                <c:pt idx="187">
                  <c:v>6.1779999999999999</c:v>
                </c:pt>
                <c:pt idx="188">
                  <c:v>7.1779999999999999</c:v>
                </c:pt>
                <c:pt idx="189">
                  <c:v>8.1780000000000008</c:v>
                </c:pt>
                <c:pt idx="190">
                  <c:v>9.177999999999999</c:v>
                </c:pt>
                <c:pt idx="191">
                  <c:v>10.178000000000001</c:v>
                </c:pt>
                <c:pt idx="192">
                  <c:v>11.177999999999999</c:v>
                </c:pt>
                <c:pt idx="193">
                  <c:v>12.177999999999999</c:v>
                </c:pt>
                <c:pt idx="194">
                  <c:v>13.178000000000001</c:v>
                </c:pt>
                <c:pt idx="195">
                  <c:v>14.177999999999999</c:v>
                </c:pt>
                <c:pt idx="196">
                  <c:v>15.177999999999999</c:v>
                </c:pt>
                <c:pt idx="197">
                  <c:v>16.178000000000001</c:v>
                </c:pt>
                <c:pt idx="198">
                  <c:v>17.178000000000001</c:v>
                </c:pt>
                <c:pt idx="199">
                  <c:v>18.178000000000001</c:v>
                </c:pt>
                <c:pt idx="200">
                  <c:v>19.178000000000001</c:v>
                </c:pt>
                <c:pt idx="201">
                  <c:v>20.178000000000001</c:v>
                </c:pt>
                <c:pt idx="202">
                  <c:v>21.178000000000001</c:v>
                </c:pt>
                <c:pt idx="203">
                  <c:v>22.177999999999997</c:v>
                </c:pt>
                <c:pt idx="204">
                  <c:v>23.178000000000001</c:v>
                </c:pt>
                <c:pt idx="205">
                  <c:v>24.178000000000001</c:v>
                </c:pt>
                <c:pt idx="206">
                  <c:v>25.177999999999997</c:v>
                </c:pt>
                <c:pt idx="207">
                  <c:v>26.178000000000001</c:v>
                </c:pt>
                <c:pt idx="208">
                  <c:v>27.178000000000001</c:v>
                </c:pt>
                <c:pt idx="209">
                  <c:v>28.178000000000001</c:v>
                </c:pt>
                <c:pt idx="210">
                  <c:v>29.178000000000001</c:v>
                </c:pt>
                <c:pt idx="211">
                  <c:v>30.178000000000001</c:v>
                </c:pt>
                <c:pt idx="212">
                  <c:v>31.178000000000004</c:v>
                </c:pt>
                <c:pt idx="213">
                  <c:v>32.177999999999997</c:v>
                </c:pt>
                <c:pt idx="214">
                  <c:v>33.178000000000004</c:v>
                </c:pt>
                <c:pt idx="215">
                  <c:v>34.177999999999997</c:v>
                </c:pt>
                <c:pt idx="216">
                  <c:v>35.177999999999997</c:v>
                </c:pt>
                <c:pt idx="217">
                  <c:v>36.178000000000004</c:v>
                </c:pt>
                <c:pt idx="218">
                  <c:v>37.177999999999997</c:v>
                </c:pt>
                <c:pt idx="219">
                  <c:v>38.177999999999997</c:v>
                </c:pt>
                <c:pt idx="220">
                  <c:v>39.178000000000004</c:v>
                </c:pt>
                <c:pt idx="221">
                  <c:v>40.177999999999997</c:v>
                </c:pt>
                <c:pt idx="222">
                  <c:v>41.177999999999997</c:v>
                </c:pt>
                <c:pt idx="223">
                  <c:v>42.178000000000004</c:v>
                </c:pt>
                <c:pt idx="224">
                  <c:v>43.177999999999997</c:v>
                </c:pt>
                <c:pt idx="225">
                  <c:v>44.177999999999997</c:v>
                </c:pt>
                <c:pt idx="226">
                  <c:v>45.178000000000004</c:v>
                </c:pt>
                <c:pt idx="227">
                  <c:v>46.177999999999997</c:v>
                </c:pt>
                <c:pt idx="228">
                  <c:v>47.177999999999997</c:v>
                </c:pt>
                <c:pt idx="229">
                  <c:v>48.178000000000004</c:v>
                </c:pt>
                <c:pt idx="230">
                  <c:v>49.177999999999997</c:v>
                </c:pt>
                <c:pt idx="231">
                  <c:v>50.178000000000004</c:v>
                </c:pt>
                <c:pt idx="232">
                  <c:v>51.177999999999997</c:v>
                </c:pt>
                <c:pt idx="233">
                  <c:v>52.177999999999997</c:v>
                </c:pt>
                <c:pt idx="234">
                  <c:v>53.178000000000004</c:v>
                </c:pt>
                <c:pt idx="235">
                  <c:v>54.177999999999997</c:v>
                </c:pt>
                <c:pt idx="236">
                  <c:v>55.177999999999997</c:v>
                </c:pt>
                <c:pt idx="237">
                  <c:v>56.178000000000004</c:v>
                </c:pt>
                <c:pt idx="238">
                  <c:v>57.177999999999997</c:v>
                </c:pt>
                <c:pt idx="239">
                  <c:v>58.177999999999997</c:v>
                </c:pt>
                <c:pt idx="240">
                  <c:v>59.178000000000004</c:v>
                </c:pt>
                <c:pt idx="241">
                  <c:v>60.177999999999997</c:v>
                </c:pt>
                <c:pt idx="242">
                  <c:v>61.17799999999999</c:v>
                </c:pt>
                <c:pt idx="243">
                  <c:v>62.178000000000004</c:v>
                </c:pt>
                <c:pt idx="244">
                  <c:v>63.177999999999997</c:v>
                </c:pt>
                <c:pt idx="245">
                  <c:v>64.177999999999997</c:v>
                </c:pt>
                <c:pt idx="246">
                  <c:v>65.177999999999997</c:v>
                </c:pt>
                <c:pt idx="247">
                  <c:v>66.177999999999997</c:v>
                </c:pt>
                <c:pt idx="248">
                  <c:v>67.177999999999997</c:v>
                </c:pt>
                <c:pt idx="249">
                  <c:v>68.177999999999997</c:v>
                </c:pt>
                <c:pt idx="250">
                  <c:v>69.177999999999997</c:v>
                </c:pt>
                <c:pt idx="251">
                  <c:v>70.177999999999997</c:v>
                </c:pt>
                <c:pt idx="252">
                  <c:v>71.177999999999997</c:v>
                </c:pt>
                <c:pt idx="253">
                  <c:v>72.177999999999997</c:v>
                </c:pt>
                <c:pt idx="254">
                  <c:v>73.177999999999997</c:v>
                </c:pt>
                <c:pt idx="255">
                  <c:v>74.177999999999997</c:v>
                </c:pt>
                <c:pt idx="256">
                  <c:v>75.177999999999997</c:v>
                </c:pt>
                <c:pt idx="257">
                  <c:v>76.177999999999997</c:v>
                </c:pt>
                <c:pt idx="258">
                  <c:v>77.178000000000011</c:v>
                </c:pt>
                <c:pt idx="259">
                  <c:v>78.177999999999997</c:v>
                </c:pt>
                <c:pt idx="260">
                  <c:v>79.177999999999997</c:v>
                </c:pt>
                <c:pt idx="261">
                  <c:v>80.178000000000011</c:v>
                </c:pt>
                <c:pt idx="262">
                  <c:v>81.177999999999997</c:v>
                </c:pt>
                <c:pt idx="263">
                  <c:v>82.177999999999997</c:v>
                </c:pt>
                <c:pt idx="264">
                  <c:v>83.178000000000011</c:v>
                </c:pt>
                <c:pt idx="265">
                  <c:v>84.177999999999997</c:v>
                </c:pt>
                <c:pt idx="266">
                  <c:v>85.177999999999997</c:v>
                </c:pt>
                <c:pt idx="267">
                  <c:v>86.178000000000011</c:v>
                </c:pt>
                <c:pt idx="268">
                  <c:v>87.177999999999997</c:v>
                </c:pt>
                <c:pt idx="269">
                  <c:v>88.177999999999997</c:v>
                </c:pt>
                <c:pt idx="270">
                  <c:v>89.178000000000011</c:v>
                </c:pt>
                <c:pt idx="271">
                  <c:v>90.177999999999997</c:v>
                </c:pt>
                <c:pt idx="272">
                  <c:v>91.177999999999997</c:v>
                </c:pt>
                <c:pt idx="273">
                  <c:v>92.178000000000011</c:v>
                </c:pt>
                <c:pt idx="274">
                  <c:v>93.177999999999997</c:v>
                </c:pt>
                <c:pt idx="275">
                  <c:v>94.177999999999997</c:v>
                </c:pt>
                <c:pt idx="276">
                  <c:v>95.177999999999997</c:v>
                </c:pt>
                <c:pt idx="277">
                  <c:v>96.177999999999997</c:v>
                </c:pt>
                <c:pt idx="278">
                  <c:v>97.177999999999997</c:v>
                </c:pt>
                <c:pt idx="279">
                  <c:v>98.177999999999997</c:v>
                </c:pt>
                <c:pt idx="280">
                  <c:v>99.177999999999997</c:v>
                </c:pt>
                <c:pt idx="281">
                  <c:v>100.178</c:v>
                </c:pt>
                <c:pt idx="282">
                  <c:v>101.178</c:v>
                </c:pt>
                <c:pt idx="283">
                  <c:v>102.178</c:v>
                </c:pt>
                <c:pt idx="284">
                  <c:v>103.178</c:v>
                </c:pt>
                <c:pt idx="285">
                  <c:v>104.178</c:v>
                </c:pt>
                <c:pt idx="286">
                  <c:v>105.178</c:v>
                </c:pt>
                <c:pt idx="287">
                  <c:v>106.178</c:v>
                </c:pt>
                <c:pt idx="288">
                  <c:v>107.178</c:v>
                </c:pt>
                <c:pt idx="289">
                  <c:v>108.178</c:v>
                </c:pt>
                <c:pt idx="290">
                  <c:v>109.178</c:v>
                </c:pt>
                <c:pt idx="291">
                  <c:v>110.178</c:v>
                </c:pt>
                <c:pt idx="292">
                  <c:v>111.17800000000001</c:v>
                </c:pt>
                <c:pt idx="293">
                  <c:v>112.178</c:v>
                </c:pt>
                <c:pt idx="294">
                  <c:v>113.178</c:v>
                </c:pt>
                <c:pt idx="295">
                  <c:v>114.17800000000001</c:v>
                </c:pt>
                <c:pt idx="296">
                  <c:v>115.178</c:v>
                </c:pt>
                <c:pt idx="297">
                  <c:v>116.178</c:v>
                </c:pt>
                <c:pt idx="298">
                  <c:v>117.17800000000001</c:v>
                </c:pt>
                <c:pt idx="299">
                  <c:v>118.178</c:v>
                </c:pt>
                <c:pt idx="300">
                  <c:v>119.178</c:v>
                </c:pt>
                <c:pt idx="301">
                  <c:v>120.17800000000001</c:v>
                </c:pt>
                <c:pt idx="302">
                  <c:v>121.178</c:v>
                </c:pt>
                <c:pt idx="303">
                  <c:v>122.178</c:v>
                </c:pt>
                <c:pt idx="304">
                  <c:v>123.178</c:v>
                </c:pt>
                <c:pt idx="305">
                  <c:v>124.17799999999998</c:v>
                </c:pt>
                <c:pt idx="306">
                  <c:v>125.17800000000001</c:v>
                </c:pt>
                <c:pt idx="307">
                  <c:v>126.17800000000001</c:v>
                </c:pt>
                <c:pt idx="308">
                  <c:v>127.178</c:v>
                </c:pt>
                <c:pt idx="309">
                  <c:v>128.178</c:v>
                </c:pt>
                <c:pt idx="310">
                  <c:v>129.178</c:v>
                </c:pt>
                <c:pt idx="311">
                  <c:v>130.178</c:v>
                </c:pt>
                <c:pt idx="312">
                  <c:v>131.17800000000003</c:v>
                </c:pt>
                <c:pt idx="313">
                  <c:v>132.178</c:v>
                </c:pt>
                <c:pt idx="314">
                  <c:v>133.178</c:v>
                </c:pt>
                <c:pt idx="315">
                  <c:v>134.178</c:v>
                </c:pt>
                <c:pt idx="316">
                  <c:v>135.178</c:v>
                </c:pt>
                <c:pt idx="317">
                  <c:v>136.178</c:v>
                </c:pt>
                <c:pt idx="318">
                  <c:v>137.17800000000003</c:v>
                </c:pt>
                <c:pt idx="319">
                  <c:v>138.178</c:v>
                </c:pt>
                <c:pt idx="320">
                  <c:v>139.178</c:v>
                </c:pt>
                <c:pt idx="321">
                  <c:v>140.178</c:v>
                </c:pt>
                <c:pt idx="322">
                  <c:v>141.178</c:v>
                </c:pt>
                <c:pt idx="323">
                  <c:v>142.178</c:v>
                </c:pt>
                <c:pt idx="324">
                  <c:v>143.178</c:v>
                </c:pt>
                <c:pt idx="325">
                  <c:v>144.178</c:v>
                </c:pt>
                <c:pt idx="326">
                  <c:v>145.178</c:v>
                </c:pt>
                <c:pt idx="327">
                  <c:v>146.178</c:v>
                </c:pt>
                <c:pt idx="328">
                  <c:v>147.178</c:v>
                </c:pt>
                <c:pt idx="329">
                  <c:v>148.178</c:v>
                </c:pt>
                <c:pt idx="330">
                  <c:v>149.178</c:v>
                </c:pt>
                <c:pt idx="331">
                  <c:v>150.178</c:v>
                </c:pt>
                <c:pt idx="332">
                  <c:v>151.178</c:v>
                </c:pt>
                <c:pt idx="333">
                  <c:v>152.178</c:v>
                </c:pt>
                <c:pt idx="334">
                  <c:v>153.178</c:v>
                </c:pt>
                <c:pt idx="335">
                  <c:v>154.178</c:v>
                </c:pt>
                <c:pt idx="336">
                  <c:v>155.178</c:v>
                </c:pt>
                <c:pt idx="337">
                  <c:v>156.178</c:v>
                </c:pt>
                <c:pt idx="338">
                  <c:v>157.178</c:v>
                </c:pt>
                <c:pt idx="339">
                  <c:v>158.178</c:v>
                </c:pt>
                <c:pt idx="340">
                  <c:v>159.178</c:v>
                </c:pt>
                <c:pt idx="341">
                  <c:v>160.178</c:v>
                </c:pt>
                <c:pt idx="342">
                  <c:v>161.178</c:v>
                </c:pt>
                <c:pt idx="343">
                  <c:v>162.178</c:v>
                </c:pt>
                <c:pt idx="344">
                  <c:v>163.178</c:v>
                </c:pt>
                <c:pt idx="345">
                  <c:v>164.178</c:v>
                </c:pt>
                <c:pt idx="346">
                  <c:v>165.178</c:v>
                </c:pt>
                <c:pt idx="347">
                  <c:v>166.178</c:v>
                </c:pt>
                <c:pt idx="348">
                  <c:v>167.178</c:v>
                </c:pt>
                <c:pt idx="349">
                  <c:v>168.17800000000003</c:v>
                </c:pt>
                <c:pt idx="350">
                  <c:v>169.178</c:v>
                </c:pt>
                <c:pt idx="351">
                  <c:v>170.178</c:v>
                </c:pt>
                <c:pt idx="352">
                  <c:v>171.178</c:v>
                </c:pt>
                <c:pt idx="353">
                  <c:v>172.178</c:v>
                </c:pt>
                <c:pt idx="354">
                  <c:v>173.178</c:v>
                </c:pt>
                <c:pt idx="355">
                  <c:v>174.17800000000003</c:v>
                </c:pt>
                <c:pt idx="356">
                  <c:v>175.178</c:v>
                </c:pt>
                <c:pt idx="357">
                  <c:v>176.178</c:v>
                </c:pt>
                <c:pt idx="358">
                  <c:v>177.178</c:v>
                </c:pt>
                <c:pt idx="359">
                  <c:v>178.178</c:v>
                </c:pt>
                <c:pt idx="360">
                  <c:v>179.178</c:v>
                </c:pt>
                <c:pt idx="361">
                  <c:v>180.178</c:v>
                </c:pt>
                <c:pt idx="362">
                  <c:v>181.178</c:v>
                </c:pt>
                <c:pt idx="363">
                  <c:v>182.178</c:v>
                </c:pt>
                <c:pt idx="364">
                  <c:v>183.178</c:v>
                </c:pt>
                <c:pt idx="365">
                  <c:v>184.178</c:v>
                </c:pt>
                <c:pt idx="366">
                  <c:v>185.178</c:v>
                </c:pt>
                <c:pt idx="367">
                  <c:v>186.178</c:v>
                </c:pt>
                <c:pt idx="368">
                  <c:v>187.178</c:v>
                </c:pt>
                <c:pt idx="369">
                  <c:v>188.178</c:v>
                </c:pt>
                <c:pt idx="370">
                  <c:v>189.178</c:v>
                </c:pt>
                <c:pt idx="371">
                  <c:v>190.178</c:v>
                </c:pt>
                <c:pt idx="372">
                  <c:v>191.178</c:v>
                </c:pt>
                <c:pt idx="373">
                  <c:v>192.178</c:v>
                </c:pt>
                <c:pt idx="374">
                  <c:v>193.178</c:v>
                </c:pt>
                <c:pt idx="375">
                  <c:v>194.178</c:v>
                </c:pt>
                <c:pt idx="376">
                  <c:v>195.178</c:v>
                </c:pt>
                <c:pt idx="377">
                  <c:v>196.178</c:v>
                </c:pt>
                <c:pt idx="378">
                  <c:v>197.178</c:v>
                </c:pt>
                <c:pt idx="379">
                  <c:v>198.178</c:v>
                </c:pt>
                <c:pt idx="380">
                  <c:v>199.17800000000003</c:v>
                </c:pt>
                <c:pt idx="381">
                  <c:v>200.178</c:v>
                </c:pt>
                <c:pt idx="382">
                  <c:v>201.178</c:v>
                </c:pt>
                <c:pt idx="383">
                  <c:v>202.178</c:v>
                </c:pt>
                <c:pt idx="384">
                  <c:v>203.178</c:v>
                </c:pt>
                <c:pt idx="385">
                  <c:v>204.178</c:v>
                </c:pt>
                <c:pt idx="386">
                  <c:v>205.17800000000003</c:v>
                </c:pt>
                <c:pt idx="387">
                  <c:v>206.178</c:v>
                </c:pt>
                <c:pt idx="388">
                  <c:v>207.178</c:v>
                </c:pt>
                <c:pt idx="389">
                  <c:v>208.178</c:v>
                </c:pt>
                <c:pt idx="390">
                  <c:v>209.178</c:v>
                </c:pt>
                <c:pt idx="391">
                  <c:v>210.178</c:v>
                </c:pt>
                <c:pt idx="392">
                  <c:v>211.178</c:v>
                </c:pt>
                <c:pt idx="393">
                  <c:v>212.178</c:v>
                </c:pt>
                <c:pt idx="394">
                  <c:v>213.178</c:v>
                </c:pt>
                <c:pt idx="395">
                  <c:v>214.178</c:v>
                </c:pt>
                <c:pt idx="396">
                  <c:v>215.178</c:v>
                </c:pt>
                <c:pt idx="397">
                  <c:v>216.178</c:v>
                </c:pt>
                <c:pt idx="398">
                  <c:v>217.178</c:v>
                </c:pt>
                <c:pt idx="399">
                  <c:v>218.178</c:v>
                </c:pt>
                <c:pt idx="400">
                  <c:v>219.178</c:v>
                </c:pt>
                <c:pt idx="401">
                  <c:v>220.178</c:v>
                </c:pt>
                <c:pt idx="402">
                  <c:v>221.178</c:v>
                </c:pt>
                <c:pt idx="403">
                  <c:v>222.178</c:v>
                </c:pt>
                <c:pt idx="404">
                  <c:v>223.178</c:v>
                </c:pt>
                <c:pt idx="405">
                  <c:v>224.178</c:v>
                </c:pt>
                <c:pt idx="406">
                  <c:v>225.178</c:v>
                </c:pt>
                <c:pt idx="407">
                  <c:v>226.178</c:v>
                </c:pt>
                <c:pt idx="408">
                  <c:v>227.178</c:v>
                </c:pt>
                <c:pt idx="409">
                  <c:v>228.178</c:v>
                </c:pt>
                <c:pt idx="410">
                  <c:v>229.178</c:v>
                </c:pt>
                <c:pt idx="411">
                  <c:v>230.178</c:v>
                </c:pt>
                <c:pt idx="412">
                  <c:v>231.178</c:v>
                </c:pt>
                <c:pt idx="413">
                  <c:v>232.178</c:v>
                </c:pt>
                <c:pt idx="414">
                  <c:v>233.178</c:v>
                </c:pt>
                <c:pt idx="415">
                  <c:v>234.178</c:v>
                </c:pt>
                <c:pt idx="416">
                  <c:v>235.178</c:v>
                </c:pt>
                <c:pt idx="417">
                  <c:v>236.17800000000003</c:v>
                </c:pt>
                <c:pt idx="418">
                  <c:v>237.178</c:v>
                </c:pt>
                <c:pt idx="419">
                  <c:v>238.178</c:v>
                </c:pt>
                <c:pt idx="420">
                  <c:v>239.178</c:v>
                </c:pt>
                <c:pt idx="421">
                  <c:v>240.17800000000003</c:v>
                </c:pt>
                <c:pt idx="422">
                  <c:v>241.178</c:v>
                </c:pt>
                <c:pt idx="423">
                  <c:v>242.17800000000003</c:v>
                </c:pt>
                <c:pt idx="424">
                  <c:v>243.17799999999997</c:v>
                </c:pt>
                <c:pt idx="425">
                  <c:v>244.178</c:v>
                </c:pt>
                <c:pt idx="426">
                  <c:v>245.17799999999997</c:v>
                </c:pt>
                <c:pt idx="427">
                  <c:v>246.178</c:v>
                </c:pt>
                <c:pt idx="428">
                  <c:v>247.17800000000003</c:v>
                </c:pt>
                <c:pt idx="429">
                  <c:v>248.178</c:v>
                </c:pt>
                <c:pt idx="430">
                  <c:v>249.178</c:v>
                </c:pt>
                <c:pt idx="431">
                  <c:v>250.17799999999997</c:v>
                </c:pt>
                <c:pt idx="432">
                  <c:v>251.178</c:v>
                </c:pt>
                <c:pt idx="433">
                  <c:v>252.17800000000003</c:v>
                </c:pt>
                <c:pt idx="434">
                  <c:v>253.178</c:v>
                </c:pt>
                <c:pt idx="435">
                  <c:v>254.17800000000003</c:v>
                </c:pt>
                <c:pt idx="436">
                  <c:v>255.178</c:v>
                </c:pt>
                <c:pt idx="437">
                  <c:v>256.178</c:v>
                </c:pt>
                <c:pt idx="438">
                  <c:v>257.178</c:v>
                </c:pt>
                <c:pt idx="439">
                  <c:v>258.178</c:v>
                </c:pt>
                <c:pt idx="440">
                  <c:v>259.178</c:v>
                </c:pt>
                <c:pt idx="441">
                  <c:v>260.178</c:v>
                </c:pt>
                <c:pt idx="442">
                  <c:v>261.178</c:v>
                </c:pt>
                <c:pt idx="443">
                  <c:v>262.178</c:v>
                </c:pt>
                <c:pt idx="444">
                  <c:v>263.178</c:v>
                </c:pt>
                <c:pt idx="445">
                  <c:v>264.178</c:v>
                </c:pt>
                <c:pt idx="446">
                  <c:v>265.178</c:v>
                </c:pt>
                <c:pt idx="447">
                  <c:v>266.178</c:v>
                </c:pt>
                <c:pt idx="448">
                  <c:v>267.178</c:v>
                </c:pt>
                <c:pt idx="449">
                  <c:v>268.178</c:v>
                </c:pt>
                <c:pt idx="450">
                  <c:v>269.178</c:v>
                </c:pt>
                <c:pt idx="451">
                  <c:v>270.178</c:v>
                </c:pt>
                <c:pt idx="452">
                  <c:v>271.178</c:v>
                </c:pt>
                <c:pt idx="453">
                  <c:v>272.178</c:v>
                </c:pt>
                <c:pt idx="454">
                  <c:v>273.178</c:v>
                </c:pt>
                <c:pt idx="455">
                  <c:v>274.178</c:v>
                </c:pt>
                <c:pt idx="456">
                  <c:v>275.178</c:v>
                </c:pt>
                <c:pt idx="457">
                  <c:v>276.17800000000005</c:v>
                </c:pt>
                <c:pt idx="458">
                  <c:v>277.178</c:v>
                </c:pt>
                <c:pt idx="459">
                  <c:v>278.178</c:v>
                </c:pt>
                <c:pt idx="460">
                  <c:v>279.178</c:v>
                </c:pt>
                <c:pt idx="461">
                  <c:v>280.178</c:v>
                </c:pt>
                <c:pt idx="462">
                  <c:v>281.178</c:v>
                </c:pt>
                <c:pt idx="463">
                  <c:v>282.178</c:v>
                </c:pt>
                <c:pt idx="464">
                  <c:v>283.178</c:v>
                </c:pt>
                <c:pt idx="465">
                  <c:v>284.178</c:v>
                </c:pt>
                <c:pt idx="466">
                  <c:v>285.178</c:v>
                </c:pt>
                <c:pt idx="467">
                  <c:v>286.178</c:v>
                </c:pt>
                <c:pt idx="468">
                  <c:v>287.178</c:v>
                </c:pt>
                <c:pt idx="469">
                  <c:v>288.178</c:v>
                </c:pt>
                <c:pt idx="470">
                  <c:v>289.178</c:v>
                </c:pt>
                <c:pt idx="471">
                  <c:v>290.178</c:v>
                </c:pt>
                <c:pt idx="472">
                  <c:v>291.178</c:v>
                </c:pt>
                <c:pt idx="473">
                  <c:v>292.178</c:v>
                </c:pt>
                <c:pt idx="474">
                  <c:v>293.178</c:v>
                </c:pt>
                <c:pt idx="475">
                  <c:v>294.178</c:v>
                </c:pt>
                <c:pt idx="476">
                  <c:v>295.178</c:v>
                </c:pt>
                <c:pt idx="477">
                  <c:v>296.178</c:v>
                </c:pt>
                <c:pt idx="478">
                  <c:v>297.178</c:v>
                </c:pt>
                <c:pt idx="479">
                  <c:v>298.178</c:v>
                </c:pt>
                <c:pt idx="480">
                  <c:v>299.178</c:v>
                </c:pt>
                <c:pt idx="481">
                  <c:v>300.178</c:v>
                </c:pt>
                <c:pt idx="482">
                  <c:v>301.178</c:v>
                </c:pt>
                <c:pt idx="483">
                  <c:v>302.178</c:v>
                </c:pt>
                <c:pt idx="484">
                  <c:v>303.178</c:v>
                </c:pt>
                <c:pt idx="485">
                  <c:v>304.178</c:v>
                </c:pt>
                <c:pt idx="486">
                  <c:v>305.178</c:v>
                </c:pt>
                <c:pt idx="487">
                  <c:v>306.178</c:v>
                </c:pt>
                <c:pt idx="488">
                  <c:v>307.17800000000005</c:v>
                </c:pt>
                <c:pt idx="489">
                  <c:v>308.178</c:v>
                </c:pt>
                <c:pt idx="490">
                  <c:v>309.178</c:v>
                </c:pt>
                <c:pt idx="491">
                  <c:v>310.178</c:v>
                </c:pt>
                <c:pt idx="492">
                  <c:v>311.178</c:v>
                </c:pt>
                <c:pt idx="493">
                  <c:v>312.178</c:v>
                </c:pt>
                <c:pt idx="494">
                  <c:v>313.178</c:v>
                </c:pt>
                <c:pt idx="495">
                  <c:v>314.178</c:v>
                </c:pt>
                <c:pt idx="496">
                  <c:v>315.178</c:v>
                </c:pt>
                <c:pt idx="497">
                  <c:v>316.17699999999996</c:v>
                </c:pt>
                <c:pt idx="498">
                  <c:v>317.17700000000002</c:v>
                </c:pt>
                <c:pt idx="499">
                  <c:v>318.17699999999996</c:v>
                </c:pt>
                <c:pt idx="500">
                  <c:v>319.17700000000002</c:v>
                </c:pt>
                <c:pt idx="501">
                  <c:v>320.17700000000002</c:v>
                </c:pt>
                <c:pt idx="502">
                  <c:v>321.17699999999996</c:v>
                </c:pt>
                <c:pt idx="503">
                  <c:v>322.17700000000002</c:v>
                </c:pt>
                <c:pt idx="504">
                  <c:v>323.17699999999996</c:v>
                </c:pt>
                <c:pt idx="505">
                  <c:v>324.17700000000002</c:v>
                </c:pt>
                <c:pt idx="506">
                  <c:v>325.17699999999996</c:v>
                </c:pt>
                <c:pt idx="507">
                  <c:v>326.17700000000002</c:v>
                </c:pt>
                <c:pt idx="508">
                  <c:v>327.17700000000002</c:v>
                </c:pt>
                <c:pt idx="509">
                  <c:v>328.17699999999996</c:v>
                </c:pt>
                <c:pt idx="510">
                  <c:v>329.17700000000002</c:v>
                </c:pt>
                <c:pt idx="511">
                  <c:v>330.17699999999996</c:v>
                </c:pt>
                <c:pt idx="512">
                  <c:v>331.17700000000002</c:v>
                </c:pt>
                <c:pt idx="513">
                  <c:v>332.17700000000002</c:v>
                </c:pt>
                <c:pt idx="514">
                  <c:v>333.17700000000002</c:v>
                </c:pt>
                <c:pt idx="515">
                  <c:v>334.17700000000002</c:v>
                </c:pt>
                <c:pt idx="516">
                  <c:v>335.17699999999996</c:v>
                </c:pt>
                <c:pt idx="517">
                  <c:v>336.17700000000002</c:v>
                </c:pt>
                <c:pt idx="518">
                  <c:v>337.17699999999996</c:v>
                </c:pt>
                <c:pt idx="519">
                  <c:v>338.17700000000002</c:v>
                </c:pt>
                <c:pt idx="520">
                  <c:v>339.17700000000002</c:v>
                </c:pt>
                <c:pt idx="521">
                  <c:v>340.17699999999996</c:v>
                </c:pt>
                <c:pt idx="522">
                  <c:v>341.17700000000002</c:v>
                </c:pt>
                <c:pt idx="523">
                  <c:v>342.17699999999996</c:v>
                </c:pt>
                <c:pt idx="524">
                  <c:v>343.17700000000002</c:v>
                </c:pt>
                <c:pt idx="525">
                  <c:v>344.17700000000002</c:v>
                </c:pt>
                <c:pt idx="526">
                  <c:v>345.17700000000002</c:v>
                </c:pt>
                <c:pt idx="527">
                  <c:v>346.17700000000002</c:v>
                </c:pt>
                <c:pt idx="528">
                  <c:v>347.17699999999996</c:v>
                </c:pt>
                <c:pt idx="529">
                  <c:v>348.17700000000002</c:v>
                </c:pt>
                <c:pt idx="530">
                  <c:v>349.17699999999996</c:v>
                </c:pt>
                <c:pt idx="531">
                  <c:v>350.17700000000002</c:v>
                </c:pt>
                <c:pt idx="532">
                  <c:v>351.17700000000002</c:v>
                </c:pt>
                <c:pt idx="533">
                  <c:v>352.17699999999996</c:v>
                </c:pt>
                <c:pt idx="534">
                  <c:v>353.17700000000002</c:v>
                </c:pt>
                <c:pt idx="535">
                  <c:v>354.17699999999996</c:v>
                </c:pt>
                <c:pt idx="536">
                  <c:v>355.17700000000002</c:v>
                </c:pt>
                <c:pt idx="537">
                  <c:v>356.17699999999996</c:v>
                </c:pt>
                <c:pt idx="538">
                  <c:v>357.17700000000002</c:v>
                </c:pt>
                <c:pt idx="539">
                  <c:v>358.17700000000002</c:v>
                </c:pt>
                <c:pt idx="540">
                  <c:v>359.17699999999996</c:v>
                </c:pt>
                <c:pt idx="541">
                  <c:v>360.17700000000002</c:v>
                </c:pt>
                <c:pt idx="542">
                  <c:v>361.17699999999996</c:v>
                </c:pt>
                <c:pt idx="543">
                  <c:v>362.17700000000002</c:v>
                </c:pt>
                <c:pt idx="544">
                  <c:v>363.17700000000002</c:v>
                </c:pt>
                <c:pt idx="545">
                  <c:v>364.17700000000002</c:v>
                </c:pt>
                <c:pt idx="546">
                  <c:v>365.17700000000002</c:v>
                </c:pt>
                <c:pt idx="547">
                  <c:v>366.17699999999996</c:v>
                </c:pt>
                <c:pt idx="548">
                  <c:v>367.17700000000002</c:v>
                </c:pt>
                <c:pt idx="549">
                  <c:v>368.17699999999996</c:v>
                </c:pt>
                <c:pt idx="550">
                  <c:v>369.17700000000002</c:v>
                </c:pt>
                <c:pt idx="551">
                  <c:v>370.17700000000002</c:v>
                </c:pt>
                <c:pt idx="552">
                  <c:v>371.17699999999996</c:v>
                </c:pt>
                <c:pt idx="553">
                  <c:v>372.17700000000002</c:v>
                </c:pt>
                <c:pt idx="554">
                  <c:v>373.17699999999996</c:v>
                </c:pt>
                <c:pt idx="555">
                  <c:v>374.17700000000002</c:v>
                </c:pt>
                <c:pt idx="556">
                  <c:v>375.17700000000002</c:v>
                </c:pt>
                <c:pt idx="557">
                  <c:v>376.17700000000002</c:v>
                </c:pt>
                <c:pt idx="558">
                  <c:v>377.17700000000002</c:v>
                </c:pt>
                <c:pt idx="559">
                  <c:v>378.17699999999996</c:v>
                </c:pt>
                <c:pt idx="560">
                  <c:v>379.17700000000002</c:v>
                </c:pt>
                <c:pt idx="561">
                  <c:v>380.17699999999996</c:v>
                </c:pt>
                <c:pt idx="562">
                  <c:v>381.17700000000002</c:v>
                </c:pt>
                <c:pt idx="563">
                  <c:v>382.17700000000002</c:v>
                </c:pt>
                <c:pt idx="564">
                  <c:v>383.17699999999996</c:v>
                </c:pt>
                <c:pt idx="565">
                  <c:v>384.17700000000002</c:v>
                </c:pt>
                <c:pt idx="566">
                  <c:v>385.17699999999996</c:v>
                </c:pt>
                <c:pt idx="567">
                  <c:v>386.17700000000002</c:v>
                </c:pt>
                <c:pt idx="568">
                  <c:v>387.17699999999996</c:v>
                </c:pt>
                <c:pt idx="569">
                  <c:v>388.17700000000002</c:v>
                </c:pt>
                <c:pt idx="570">
                  <c:v>389.17700000000002</c:v>
                </c:pt>
                <c:pt idx="571">
                  <c:v>390.17699999999996</c:v>
                </c:pt>
                <c:pt idx="572">
                  <c:v>391.17700000000002</c:v>
                </c:pt>
                <c:pt idx="573">
                  <c:v>392.17699999999996</c:v>
                </c:pt>
                <c:pt idx="574">
                  <c:v>393.17700000000002</c:v>
                </c:pt>
                <c:pt idx="575">
                  <c:v>394.17700000000002</c:v>
                </c:pt>
                <c:pt idx="576">
                  <c:v>395.17699999999996</c:v>
                </c:pt>
                <c:pt idx="577">
                  <c:v>396.17700000000002</c:v>
                </c:pt>
                <c:pt idx="578">
                  <c:v>397.17699999999996</c:v>
                </c:pt>
                <c:pt idx="579">
                  <c:v>398.17700000000002</c:v>
                </c:pt>
                <c:pt idx="580">
                  <c:v>399.17699999999996</c:v>
                </c:pt>
                <c:pt idx="581">
                  <c:v>400.17700000000002</c:v>
                </c:pt>
                <c:pt idx="582">
                  <c:v>401.17700000000002</c:v>
                </c:pt>
                <c:pt idx="583">
                  <c:v>402.17699999999996</c:v>
                </c:pt>
                <c:pt idx="584">
                  <c:v>403.17700000000002</c:v>
                </c:pt>
                <c:pt idx="585">
                  <c:v>404.17699999999996</c:v>
                </c:pt>
                <c:pt idx="586">
                  <c:v>405.17700000000002</c:v>
                </c:pt>
                <c:pt idx="587">
                  <c:v>406.17700000000002</c:v>
                </c:pt>
                <c:pt idx="588">
                  <c:v>407.17700000000002</c:v>
                </c:pt>
                <c:pt idx="589">
                  <c:v>408.17700000000002</c:v>
                </c:pt>
                <c:pt idx="590">
                  <c:v>409.17699999999996</c:v>
                </c:pt>
                <c:pt idx="591">
                  <c:v>410.17700000000002</c:v>
                </c:pt>
                <c:pt idx="592">
                  <c:v>411.17599999999999</c:v>
                </c:pt>
                <c:pt idx="593">
                  <c:v>412.17600000000004</c:v>
                </c:pt>
                <c:pt idx="594">
                  <c:v>413.17599999999999</c:v>
                </c:pt>
                <c:pt idx="595">
                  <c:v>414.17599999999999</c:v>
                </c:pt>
                <c:pt idx="596">
                  <c:v>415.17599999999999</c:v>
                </c:pt>
                <c:pt idx="597">
                  <c:v>416.17599999999999</c:v>
                </c:pt>
                <c:pt idx="598">
                  <c:v>417.17599999999999</c:v>
                </c:pt>
                <c:pt idx="599">
                  <c:v>418.17599999999999</c:v>
                </c:pt>
                <c:pt idx="600">
                  <c:v>419.17600000000004</c:v>
                </c:pt>
                <c:pt idx="601">
                  <c:v>420.17599999999999</c:v>
                </c:pt>
                <c:pt idx="602">
                  <c:v>421.17599999999999</c:v>
                </c:pt>
                <c:pt idx="603">
                  <c:v>422.17599999999999</c:v>
                </c:pt>
                <c:pt idx="604">
                  <c:v>423.17599999999999</c:v>
                </c:pt>
                <c:pt idx="605">
                  <c:v>424.17600000000004</c:v>
                </c:pt>
                <c:pt idx="606">
                  <c:v>425.17599999999999</c:v>
                </c:pt>
                <c:pt idx="607">
                  <c:v>426.17600000000004</c:v>
                </c:pt>
                <c:pt idx="608">
                  <c:v>427.17599999999999</c:v>
                </c:pt>
                <c:pt idx="609">
                  <c:v>428.17599999999999</c:v>
                </c:pt>
                <c:pt idx="610">
                  <c:v>429.17599999999999</c:v>
                </c:pt>
                <c:pt idx="611">
                  <c:v>430.17599999999999</c:v>
                </c:pt>
                <c:pt idx="612">
                  <c:v>431.17600000000004</c:v>
                </c:pt>
                <c:pt idx="613">
                  <c:v>432.17599999999999</c:v>
                </c:pt>
                <c:pt idx="614">
                  <c:v>433.17599999999999</c:v>
                </c:pt>
                <c:pt idx="615">
                  <c:v>434.17599999999999</c:v>
                </c:pt>
                <c:pt idx="616">
                  <c:v>435.17599999999999</c:v>
                </c:pt>
                <c:pt idx="617">
                  <c:v>436.17599999999999</c:v>
                </c:pt>
                <c:pt idx="618">
                  <c:v>437.17599999999999</c:v>
                </c:pt>
                <c:pt idx="619">
                  <c:v>438.17600000000004</c:v>
                </c:pt>
                <c:pt idx="620">
                  <c:v>439.17599999999999</c:v>
                </c:pt>
                <c:pt idx="621">
                  <c:v>440.17599999999999</c:v>
                </c:pt>
                <c:pt idx="622">
                  <c:v>441.17599999999999</c:v>
                </c:pt>
                <c:pt idx="623">
                  <c:v>442.17599999999999</c:v>
                </c:pt>
                <c:pt idx="624">
                  <c:v>443.17600000000004</c:v>
                </c:pt>
                <c:pt idx="625">
                  <c:v>444.17599999999999</c:v>
                </c:pt>
                <c:pt idx="626">
                  <c:v>445.17599999999999</c:v>
                </c:pt>
                <c:pt idx="627">
                  <c:v>446.17599999999999</c:v>
                </c:pt>
                <c:pt idx="628">
                  <c:v>447.17599999999999</c:v>
                </c:pt>
                <c:pt idx="629">
                  <c:v>448.17599999999999</c:v>
                </c:pt>
                <c:pt idx="630">
                  <c:v>449.17599999999999</c:v>
                </c:pt>
                <c:pt idx="631">
                  <c:v>450.17600000000004</c:v>
                </c:pt>
                <c:pt idx="632">
                  <c:v>451.17599999999999</c:v>
                </c:pt>
                <c:pt idx="633">
                  <c:v>452.17599999999999</c:v>
                </c:pt>
                <c:pt idx="634">
                  <c:v>453.17599999999999</c:v>
                </c:pt>
                <c:pt idx="635">
                  <c:v>454.17599999999999</c:v>
                </c:pt>
                <c:pt idx="636">
                  <c:v>455.17600000000004</c:v>
                </c:pt>
                <c:pt idx="637">
                  <c:v>456.17599999999999</c:v>
                </c:pt>
                <c:pt idx="638">
                  <c:v>457.17600000000004</c:v>
                </c:pt>
                <c:pt idx="639">
                  <c:v>458.17599999999999</c:v>
                </c:pt>
                <c:pt idx="640">
                  <c:v>459.17599999999999</c:v>
                </c:pt>
                <c:pt idx="641">
                  <c:v>460.17599999999999</c:v>
                </c:pt>
                <c:pt idx="642">
                  <c:v>461.17599999999999</c:v>
                </c:pt>
                <c:pt idx="643">
                  <c:v>462.17600000000004</c:v>
                </c:pt>
                <c:pt idx="644">
                  <c:v>463.17599999999999</c:v>
                </c:pt>
                <c:pt idx="645">
                  <c:v>464.17599999999999</c:v>
                </c:pt>
                <c:pt idx="646">
                  <c:v>465.17599999999999</c:v>
                </c:pt>
                <c:pt idx="647">
                  <c:v>466.17599999999999</c:v>
                </c:pt>
                <c:pt idx="648">
                  <c:v>467.17599999999999</c:v>
                </c:pt>
                <c:pt idx="649">
                  <c:v>468.17599999999999</c:v>
                </c:pt>
                <c:pt idx="650">
                  <c:v>469.17600000000004</c:v>
                </c:pt>
                <c:pt idx="651">
                  <c:v>470.17599999999999</c:v>
                </c:pt>
                <c:pt idx="652">
                  <c:v>471.17599999999999</c:v>
                </c:pt>
                <c:pt idx="653">
                  <c:v>472.17599999999999</c:v>
                </c:pt>
                <c:pt idx="654">
                  <c:v>473.17599999999999</c:v>
                </c:pt>
                <c:pt idx="655">
                  <c:v>474.17600000000004</c:v>
                </c:pt>
                <c:pt idx="656">
                  <c:v>475.17599999999999</c:v>
                </c:pt>
                <c:pt idx="657">
                  <c:v>476.17599999999999</c:v>
                </c:pt>
                <c:pt idx="658">
                  <c:v>477.17600000000004</c:v>
                </c:pt>
                <c:pt idx="659">
                  <c:v>478.17599999999999</c:v>
                </c:pt>
                <c:pt idx="660">
                  <c:v>479.17599999999999</c:v>
                </c:pt>
                <c:pt idx="661">
                  <c:v>480.17600000000004</c:v>
                </c:pt>
                <c:pt idx="662">
                  <c:v>481.17600000000004</c:v>
                </c:pt>
                <c:pt idx="663">
                  <c:v>482.17599999999999</c:v>
                </c:pt>
                <c:pt idx="664">
                  <c:v>483.17599999999993</c:v>
                </c:pt>
                <c:pt idx="665">
                  <c:v>484.17600000000004</c:v>
                </c:pt>
                <c:pt idx="666">
                  <c:v>485.17599999999999</c:v>
                </c:pt>
                <c:pt idx="667">
                  <c:v>486.17599999999999</c:v>
                </c:pt>
                <c:pt idx="668">
                  <c:v>487.17600000000004</c:v>
                </c:pt>
                <c:pt idx="669">
                  <c:v>488.17600000000004</c:v>
                </c:pt>
                <c:pt idx="670">
                  <c:v>489.17599999999999</c:v>
                </c:pt>
                <c:pt idx="671">
                  <c:v>490.17599999999993</c:v>
                </c:pt>
                <c:pt idx="672">
                  <c:v>491.17600000000004</c:v>
                </c:pt>
                <c:pt idx="673">
                  <c:v>492.17599999999999</c:v>
                </c:pt>
                <c:pt idx="674">
                  <c:v>493.17599999999999</c:v>
                </c:pt>
                <c:pt idx="675">
                  <c:v>494.17600000000004</c:v>
                </c:pt>
                <c:pt idx="676">
                  <c:v>495.17599999999999</c:v>
                </c:pt>
                <c:pt idx="677">
                  <c:v>496.17599999999999</c:v>
                </c:pt>
                <c:pt idx="678">
                  <c:v>497.17599999999993</c:v>
                </c:pt>
                <c:pt idx="679">
                  <c:v>498.17600000000004</c:v>
                </c:pt>
                <c:pt idx="680">
                  <c:v>499.17599999999999</c:v>
                </c:pt>
                <c:pt idx="681">
                  <c:v>500.17599999999999</c:v>
                </c:pt>
                <c:pt idx="682">
                  <c:v>501.17600000000004</c:v>
                </c:pt>
                <c:pt idx="683">
                  <c:v>502.17599999999999</c:v>
                </c:pt>
                <c:pt idx="684">
                  <c:v>503.17599999999999</c:v>
                </c:pt>
                <c:pt idx="685">
                  <c:v>504.17599999999993</c:v>
                </c:pt>
                <c:pt idx="686">
                  <c:v>505.17600000000004</c:v>
                </c:pt>
                <c:pt idx="687">
                  <c:v>506.17599999999999</c:v>
                </c:pt>
                <c:pt idx="688">
                  <c:v>507.17599999999999</c:v>
                </c:pt>
                <c:pt idx="689">
                  <c:v>508.17500000000001</c:v>
                </c:pt>
                <c:pt idx="690">
                  <c:v>509.17499999999995</c:v>
                </c:pt>
                <c:pt idx="691">
                  <c:v>510.17499999999995</c:v>
                </c:pt>
                <c:pt idx="692">
                  <c:v>511.17500000000001</c:v>
                </c:pt>
                <c:pt idx="693">
                  <c:v>512.17499999999995</c:v>
                </c:pt>
                <c:pt idx="694">
                  <c:v>513.17499999999995</c:v>
                </c:pt>
                <c:pt idx="695">
                  <c:v>514.17500000000007</c:v>
                </c:pt>
                <c:pt idx="696">
                  <c:v>515.17499999999995</c:v>
                </c:pt>
                <c:pt idx="697">
                  <c:v>516.17499999999995</c:v>
                </c:pt>
                <c:pt idx="698">
                  <c:v>517.17500000000007</c:v>
                </c:pt>
                <c:pt idx="699">
                  <c:v>518.17500000000007</c:v>
                </c:pt>
                <c:pt idx="700">
                  <c:v>519.17499999999995</c:v>
                </c:pt>
                <c:pt idx="701">
                  <c:v>520.17499999999995</c:v>
                </c:pt>
                <c:pt idx="702">
                  <c:v>521.17500000000007</c:v>
                </c:pt>
                <c:pt idx="703">
                  <c:v>522.17499999999995</c:v>
                </c:pt>
                <c:pt idx="704">
                  <c:v>523.17499999999995</c:v>
                </c:pt>
                <c:pt idx="705">
                  <c:v>524.17500000000007</c:v>
                </c:pt>
                <c:pt idx="706">
                  <c:v>525.17500000000007</c:v>
                </c:pt>
                <c:pt idx="707">
                  <c:v>526.17499999999995</c:v>
                </c:pt>
                <c:pt idx="708">
                  <c:v>527.17499999999995</c:v>
                </c:pt>
                <c:pt idx="709">
                  <c:v>528.17500000000007</c:v>
                </c:pt>
                <c:pt idx="710">
                  <c:v>529.17499999999995</c:v>
                </c:pt>
                <c:pt idx="711">
                  <c:v>530.17499999999995</c:v>
                </c:pt>
                <c:pt idx="712">
                  <c:v>531.17500000000007</c:v>
                </c:pt>
                <c:pt idx="713">
                  <c:v>532.17500000000007</c:v>
                </c:pt>
                <c:pt idx="714">
                  <c:v>533.17499999999995</c:v>
                </c:pt>
                <c:pt idx="715">
                  <c:v>534.17499999999995</c:v>
                </c:pt>
                <c:pt idx="716">
                  <c:v>535.17500000000007</c:v>
                </c:pt>
                <c:pt idx="717">
                  <c:v>536.17499999999995</c:v>
                </c:pt>
                <c:pt idx="718">
                  <c:v>537.17499999999995</c:v>
                </c:pt>
                <c:pt idx="719">
                  <c:v>538.17500000000007</c:v>
                </c:pt>
                <c:pt idx="720">
                  <c:v>539.17499999999995</c:v>
                </c:pt>
                <c:pt idx="721">
                  <c:v>540.17499999999995</c:v>
                </c:pt>
                <c:pt idx="722">
                  <c:v>541.17499999999995</c:v>
                </c:pt>
                <c:pt idx="723">
                  <c:v>542.17500000000007</c:v>
                </c:pt>
                <c:pt idx="724">
                  <c:v>543.17499999999995</c:v>
                </c:pt>
                <c:pt idx="725">
                  <c:v>544.17499999999995</c:v>
                </c:pt>
                <c:pt idx="726">
                  <c:v>545.17500000000007</c:v>
                </c:pt>
                <c:pt idx="727">
                  <c:v>546.17499999999995</c:v>
                </c:pt>
                <c:pt idx="728">
                  <c:v>547.17499999999995</c:v>
                </c:pt>
                <c:pt idx="729">
                  <c:v>548.17500000000007</c:v>
                </c:pt>
                <c:pt idx="730">
                  <c:v>549.17500000000007</c:v>
                </c:pt>
                <c:pt idx="731">
                  <c:v>550.17499999999995</c:v>
                </c:pt>
                <c:pt idx="732">
                  <c:v>551.17499999999995</c:v>
                </c:pt>
                <c:pt idx="733">
                  <c:v>552.17500000000007</c:v>
                </c:pt>
                <c:pt idx="734">
                  <c:v>553.17499999999995</c:v>
                </c:pt>
                <c:pt idx="735">
                  <c:v>554.17499999999995</c:v>
                </c:pt>
                <c:pt idx="736">
                  <c:v>555.17500000000007</c:v>
                </c:pt>
                <c:pt idx="737">
                  <c:v>556.17500000000007</c:v>
                </c:pt>
                <c:pt idx="738">
                  <c:v>557.17499999999995</c:v>
                </c:pt>
                <c:pt idx="739">
                  <c:v>558.17499999999995</c:v>
                </c:pt>
                <c:pt idx="740">
                  <c:v>559.17500000000007</c:v>
                </c:pt>
                <c:pt idx="741">
                  <c:v>560.17499999999995</c:v>
                </c:pt>
                <c:pt idx="742">
                  <c:v>561.17499999999995</c:v>
                </c:pt>
                <c:pt idx="743">
                  <c:v>562.17500000000007</c:v>
                </c:pt>
                <c:pt idx="744">
                  <c:v>563.17500000000007</c:v>
                </c:pt>
                <c:pt idx="745">
                  <c:v>564.17499999999995</c:v>
                </c:pt>
                <c:pt idx="746">
                  <c:v>565.17499999999995</c:v>
                </c:pt>
                <c:pt idx="747">
                  <c:v>566.17500000000007</c:v>
                </c:pt>
                <c:pt idx="748">
                  <c:v>567.17499999999995</c:v>
                </c:pt>
                <c:pt idx="749">
                  <c:v>568.17499999999995</c:v>
                </c:pt>
                <c:pt idx="750">
                  <c:v>569.17500000000007</c:v>
                </c:pt>
                <c:pt idx="751">
                  <c:v>570.17499999999995</c:v>
                </c:pt>
                <c:pt idx="752">
                  <c:v>571.17499999999995</c:v>
                </c:pt>
                <c:pt idx="753">
                  <c:v>572.17500000000007</c:v>
                </c:pt>
                <c:pt idx="754">
                  <c:v>573.17500000000007</c:v>
                </c:pt>
                <c:pt idx="755">
                  <c:v>574.17499999999995</c:v>
                </c:pt>
                <c:pt idx="756">
                  <c:v>575.17499999999995</c:v>
                </c:pt>
                <c:pt idx="757">
                  <c:v>576.17500000000007</c:v>
                </c:pt>
                <c:pt idx="758">
                  <c:v>577.17499999999995</c:v>
                </c:pt>
                <c:pt idx="759">
                  <c:v>578.17499999999995</c:v>
                </c:pt>
                <c:pt idx="760">
                  <c:v>579.17500000000007</c:v>
                </c:pt>
                <c:pt idx="761">
                  <c:v>580.17500000000007</c:v>
                </c:pt>
                <c:pt idx="762">
                  <c:v>581.17499999999995</c:v>
                </c:pt>
                <c:pt idx="763">
                  <c:v>582.17499999999995</c:v>
                </c:pt>
                <c:pt idx="764">
                  <c:v>583.17500000000007</c:v>
                </c:pt>
                <c:pt idx="765">
                  <c:v>584.17499999999995</c:v>
                </c:pt>
                <c:pt idx="766">
                  <c:v>585.17499999999995</c:v>
                </c:pt>
                <c:pt idx="767">
                  <c:v>586.17500000000007</c:v>
                </c:pt>
                <c:pt idx="768">
                  <c:v>587.17500000000007</c:v>
                </c:pt>
                <c:pt idx="769">
                  <c:v>588.17499999999995</c:v>
                </c:pt>
                <c:pt idx="770">
                  <c:v>589.17499999999995</c:v>
                </c:pt>
                <c:pt idx="771">
                  <c:v>590.17500000000007</c:v>
                </c:pt>
                <c:pt idx="772">
                  <c:v>591.17499999999995</c:v>
                </c:pt>
                <c:pt idx="773">
                  <c:v>592.17499999999995</c:v>
                </c:pt>
                <c:pt idx="774">
                  <c:v>593.17500000000007</c:v>
                </c:pt>
                <c:pt idx="775">
                  <c:v>594.17500000000007</c:v>
                </c:pt>
                <c:pt idx="776">
                  <c:v>595.17499999999995</c:v>
                </c:pt>
                <c:pt idx="777">
                  <c:v>596.17499999999995</c:v>
                </c:pt>
                <c:pt idx="778">
                  <c:v>597.17500000000007</c:v>
                </c:pt>
                <c:pt idx="779">
                  <c:v>598.17499999999995</c:v>
                </c:pt>
                <c:pt idx="780">
                  <c:v>599.17499999999995</c:v>
                </c:pt>
                <c:pt idx="781">
                  <c:v>600.17500000000007</c:v>
                </c:pt>
                <c:pt idx="782">
                  <c:v>601.17499999999995</c:v>
                </c:pt>
                <c:pt idx="783">
                  <c:v>602.17399999999998</c:v>
                </c:pt>
                <c:pt idx="784">
                  <c:v>603.17399999999998</c:v>
                </c:pt>
                <c:pt idx="785">
                  <c:v>604.17399999999998</c:v>
                </c:pt>
                <c:pt idx="786">
                  <c:v>605.17399999999998</c:v>
                </c:pt>
                <c:pt idx="787">
                  <c:v>606.17400000000009</c:v>
                </c:pt>
                <c:pt idx="788">
                  <c:v>607.17399999999998</c:v>
                </c:pt>
                <c:pt idx="789">
                  <c:v>608.17399999999998</c:v>
                </c:pt>
                <c:pt idx="790">
                  <c:v>609.17400000000009</c:v>
                </c:pt>
                <c:pt idx="791">
                  <c:v>610.17399999999998</c:v>
                </c:pt>
                <c:pt idx="792">
                  <c:v>611.17399999999998</c:v>
                </c:pt>
                <c:pt idx="793">
                  <c:v>612.17399999999998</c:v>
                </c:pt>
                <c:pt idx="794">
                  <c:v>613.17400000000009</c:v>
                </c:pt>
                <c:pt idx="795">
                  <c:v>614.17399999999998</c:v>
                </c:pt>
                <c:pt idx="796">
                  <c:v>615.17399999999998</c:v>
                </c:pt>
                <c:pt idx="797">
                  <c:v>616.17400000000009</c:v>
                </c:pt>
                <c:pt idx="798">
                  <c:v>617.17399999999998</c:v>
                </c:pt>
                <c:pt idx="799">
                  <c:v>618.17399999999998</c:v>
                </c:pt>
                <c:pt idx="800">
                  <c:v>619.17399999999998</c:v>
                </c:pt>
                <c:pt idx="801">
                  <c:v>620.17399999999998</c:v>
                </c:pt>
                <c:pt idx="802">
                  <c:v>621.17399999999998</c:v>
                </c:pt>
                <c:pt idx="803">
                  <c:v>622.17399999999998</c:v>
                </c:pt>
                <c:pt idx="804">
                  <c:v>623.17400000000009</c:v>
                </c:pt>
                <c:pt idx="805">
                  <c:v>624.17399999999998</c:v>
                </c:pt>
                <c:pt idx="806">
                  <c:v>625.17399999999998</c:v>
                </c:pt>
                <c:pt idx="807">
                  <c:v>626.17399999999998</c:v>
                </c:pt>
                <c:pt idx="808">
                  <c:v>627.17399999999998</c:v>
                </c:pt>
                <c:pt idx="809">
                  <c:v>628.17399999999998</c:v>
                </c:pt>
                <c:pt idx="810">
                  <c:v>629.17399999999998</c:v>
                </c:pt>
                <c:pt idx="811">
                  <c:v>630.17400000000009</c:v>
                </c:pt>
                <c:pt idx="812">
                  <c:v>631.17399999999998</c:v>
                </c:pt>
                <c:pt idx="813">
                  <c:v>632.17399999999998</c:v>
                </c:pt>
                <c:pt idx="814">
                  <c:v>633.17399999999998</c:v>
                </c:pt>
                <c:pt idx="815">
                  <c:v>634.17399999999998</c:v>
                </c:pt>
                <c:pt idx="816">
                  <c:v>635.17399999999998</c:v>
                </c:pt>
                <c:pt idx="817">
                  <c:v>636.17399999999998</c:v>
                </c:pt>
                <c:pt idx="818">
                  <c:v>637.17400000000009</c:v>
                </c:pt>
                <c:pt idx="819">
                  <c:v>638.17399999999998</c:v>
                </c:pt>
                <c:pt idx="820">
                  <c:v>639.17399999999998</c:v>
                </c:pt>
                <c:pt idx="821">
                  <c:v>640.17400000000009</c:v>
                </c:pt>
                <c:pt idx="822">
                  <c:v>641.17399999999998</c:v>
                </c:pt>
                <c:pt idx="823">
                  <c:v>642.17399999999998</c:v>
                </c:pt>
                <c:pt idx="824">
                  <c:v>643.17399999999998</c:v>
                </c:pt>
                <c:pt idx="825">
                  <c:v>644.17399999999998</c:v>
                </c:pt>
                <c:pt idx="826">
                  <c:v>645.17399999999998</c:v>
                </c:pt>
                <c:pt idx="827">
                  <c:v>646.17399999999998</c:v>
                </c:pt>
                <c:pt idx="828">
                  <c:v>647.17400000000009</c:v>
                </c:pt>
                <c:pt idx="829">
                  <c:v>648.17399999999998</c:v>
                </c:pt>
                <c:pt idx="830">
                  <c:v>649.17399999999998</c:v>
                </c:pt>
                <c:pt idx="831">
                  <c:v>650.17399999999998</c:v>
                </c:pt>
                <c:pt idx="832">
                  <c:v>651.17399999999998</c:v>
                </c:pt>
                <c:pt idx="833">
                  <c:v>652.17399999999998</c:v>
                </c:pt>
                <c:pt idx="834">
                  <c:v>653.17399999999998</c:v>
                </c:pt>
                <c:pt idx="835">
                  <c:v>654.17400000000009</c:v>
                </c:pt>
                <c:pt idx="836">
                  <c:v>655.17399999999998</c:v>
                </c:pt>
                <c:pt idx="837">
                  <c:v>656.17399999999998</c:v>
                </c:pt>
                <c:pt idx="838">
                  <c:v>657.17399999999998</c:v>
                </c:pt>
                <c:pt idx="839">
                  <c:v>658.17399999999998</c:v>
                </c:pt>
                <c:pt idx="840">
                  <c:v>659.17399999999998</c:v>
                </c:pt>
                <c:pt idx="841">
                  <c:v>660.17399999999998</c:v>
                </c:pt>
                <c:pt idx="842">
                  <c:v>661.17400000000009</c:v>
                </c:pt>
                <c:pt idx="843">
                  <c:v>662.17399999999998</c:v>
                </c:pt>
                <c:pt idx="844">
                  <c:v>663.17399999999998</c:v>
                </c:pt>
                <c:pt idx="845">
                  <c:v>664.17399999999998</c:v>
                </c:pt>
                <c:pt idx="846">
                  <c:v>665.17399999999998</c:v>
                </c:pt>
                <c:pt idx="847">
                  <c:v>666.17399999999998</c:v>
                </c:pt>
                <c:pt idx="848">
                  <c:v>667.17399999999998</c:v>
                </c:pt>
                <c:pt idx="849">
                  <c:v>668.17400000000009</c:v>
                </c:pt>
                <c:pt idx="850">
                  <c:v>669.17399999999998</c:v>
                </c:pt>
                <c:pt idx="851">
                  <c:v>670.17399999999998</c:v>
                </c:pt>
                <c:pt idx="852">
                  <c:v>671.17400000000009</c:v>
                </c:pt>
                <c:pt idx="853">
                  <c:v>672.17399999999998</c:v>
                </c:pt>
                <c:pt idx="854">
                  <c:v>673.17399999999998</c:v>
                </c:pt>
                <c:pt idx="855">
                  <c:v>674.17399999999998</c:v>
                </c:pt>
                <c:pt idx="856">
                  <c:v>675.17399999999998</c:v>
                </c:pt>
                <c:pt idx="857">
                  <c:v>676.17399999999998</c:v>
                </c:pt>
                <c:pt idx="858">
                  <c:v>677.17399999999998</c:v>
                </c:pt>
                <c:pt idx="859">
                  <c:v>678.17400000000009</c:v>
                </c:pt>
                <c:pt idx="860">
                  <c:v>679.17399999999998</c:v>
                </c:pt>
                <c:pt idx="861">
                  <c:v>680.17399999999998</c:v>
                </c:pt>
                <c:pt idx="862">
                  <c:v>681.17399999999998</c:v>
                </c:pt>
                <c:pt idx="863">
                  <c:v>682.17399999999998</c:v>
                </c:pt>
                <c:pt idx="864">
                  <c:v>683.17399999999998</c:v>
                </c:pt>
                <c:pt idx="865">
                  <c:v>684.17399999999998</c:v>
                </c:pt>
                <c:pt idx="866">
                  <c:v>685.17400000000009</c:v>
                </c:pt>
                <c:pt idx="867">
                  <c:v>686.17399999999998</c:v>
                </c:pt>
                <c:pt idx="868">
                  <c:v>687.17399999999998</c:v>
                </c:pt>
                <c:pt idx="869">
                  <c:v>688.17399999999998</c:v>
                </c:pt>
                <c:pt idx="870">
                  <c:v>689.17399999999998</c:v>
                </c:pt>
                <c:pt idx="871">
                  <c:v>690.17399999999998</c:v>
                </c:pt>
                <c:pt idx="872">
                  <c:v>691.17399999999998</c:v>
                </c:pt>
                <c:pt idx="873">
                  <c:v>692.17400000000009</c:v>
                </c:pt>
                <c:pt idx="874">
                  <c:v>693.17399999999998</c:v>
                </c:pt>
                <c:pt idx="875">
                  <c:v>694.17399999999998</c:v>
                </c:pt>
                <c:pt idx="876">
                  <c:v>695.17399999999998</c:v>
                </c:pt>
                <c:pt idx="877">
                  <c:v>696.17399999999998</c:v>
                </c:pt>
                <c:pt idx="878">
                  <c:v>697.173</c:v>
                </c:pt>
                <c:pt idx="879">
                  <c:v>698.173</c:v>
                </c:pt>
                <c:pt idx="880">
                  <c:v>699.173</c:v>
                </c:pt>
                <c:pt idx="881">
                  <c:v>700.173</c:v>
                </c:pt>
                <c:pt idx="882">
                  <c:v>701.173</c:v>
                </c:pt>
                <c:pt idx="883">
                  <c:v>702.173</c:v>
                </c:pt>
                <c:pt idx="884">
                  <c:v>703.173</c:v>
                </c:pt>
                <c:pt idx="885">
                  <c:v>704.173</c:v>
                </c:pt>
                <c:pt idx="886">
                  <c:v>705.173</c:v>
                </c:pt>
                <c:pt idx="887">
                  <c:v>706.173</c:v>
                </c:pt>
                <c:pt idx="888">
                  <c:v>707.173</c:v>
                </c:pt>
                <c:pt idx="889">
                  <c:v>708.173</c:v>
                </c:pt>
                <c:pt idx="890">
                  <c:v>709.173</c:v>
                </c:pt>
                <c:pt idx="891">
                  <c:v>710.173</c:v>
                </c:pt>
                <c:pt idx="892">
                  <c:v>711.173</c:v>
                </c:pt>
                <c:pt idx="893">
                  <c:v>712.173</c:v>
                </c:pt>
                <c:pt idx="894">
                  <c:v>713.173</c:v>
                </c:pt>
                <c:pt idx="895">
                  <c:v>714.173</c:v>
                </c:pt>
                <c:pt idx="896">
                  <c:v>715.173</c:v>
                </c:pt>
                <c:pt idx="897">
                  <c:v>716.173</c:v>
                </c:pt>
                <c:pt idx="898">
                  <c:v>717.173</c:v>
                </c:pt>
                <c:pt idx="899">
                  <c:v>718.173</c:v>
                </c:pt>
                <c:pt idx="900">
                  <c:v>719.173</c:v>
                </c:pt>
                <c:pt idx="901">
                  <c:v>720.173</c:v>
                </c:pt>
                <c:pt idx="902">
                  <c:v>721.173</c:v>
                </c:pt>
                <c:pt idx="903">
                  <c:v>722.173</c:v>
                </c:pt>
                <c:pt idx="904">
                  <c:v>723.173</c:v>
                </c:pt>
                <c:pt idx="905">
                  <c:v>724.173</c:v>
                </c:pt>
                <c:pt idx="906">
                  <c:v>725.173</c:v>
                </c:pt>
                <c:pt idx="907">
                  <c:v>726.173</c:v>
                </c:pt>
                <c:pt idx="908">
                  <c:v>727.173</c:v>
                </c:pt>
                <c:pt idx="909">
                  <c:v>728.173</c:v>
                </c:pt>
                <c:pt idx="910">
                  <c:v>729.173</c:v>
                </c:pt>
                <c:pt idx="911">
                  <c:v>730.173</c:v>
                </c:pt>
                <c:pt idx="912">
                  <c:v>731.173</c:v>
                </c:pt>
                <c:pt idx="913">
                  <c:v>732.173</c:v>
                </c:pt>
                <c:pt idx="914">
                  <c:v>733.173</c:v>
                </c:pt>
                <c:pt idx="915">
                  <c:v>734.173</c:v>
                </c:pt>
                <c:pt idx="916">
                  <c:v>735.173</c:v>
                </c:pt>
                <c:pt idx="917">
                  <c:v>736.173</c:v>
                </c:pt>
                <c:pt idx="918">
                  <c:v>737.173</c:v>
                </c:pt>
                <c:pt idx="919">
                  <c:v>738.173</c:v>
                </c:pt>
                <c:pt idx="920">
                  <c:v>739.173</c:v>
                </c:pt>
                <c:pt idx="921">
                  <c:v>740.173</c:v>
                </c:pt>
                <c:pt idx="922">
                  <c:v>741.173</c:v>
                </c:pt>
                <c:pt idx="923">
                  <c:v>742.173</c:v>
                </c:pt>
                <c:pt idx="924">
                  <c:v>743.173</c:v>
                </c:pt>
                <c:pt idx="925">
                  <c:v>744.173</c:v>
                </c:pt>
                <c:pt idx="926">
                  <c:v>745.173</c:v>
                </c:pt>
                <c:pt idx="927">
                  <c:v>746.173</c:v>
                </c:pt>
                <c:pt idx="928">
                  <c:v>747.173</c:v>
                </c:pt>
                <c:pt idx="929">
                  <c:v>748.173</c:v>
                </c:pt>
                <c:pt idx="930">
                  <c:v>749.173</c:v>
                </c:pt>
                <c:pt idx="931">
                  <c:v>750.173</c:v>
                </c:pt>
                <c:pt idx="932">
                  <c:v>751.173</c:v>
                </c:pt>
                <c:pt idx="933">
                  <c:v>752.173</c:v>
                </c:pt>
                <c:pt idx="934">
                  <c:v>753.173</c:v>
                </c:pt>
                <c:pt idx="935">
                  <c:v>754.173</c:v>
                </c:pt>
                <c:pt idx="936">
                  <c:v>755.173</c:v>
                </c:pt>
                <c:pt idx="937">
                  <c:v>756.173</c:v>
                </c:pt>
                <c:pt idx="938">
                  <c:v>757.173</c:v>
                </c:pt>
                <c:pt idx="939">
                  <c:v>758.173</c:v>
                </c:pt>
                <c:pt idx="940">
                  <c:v>759.173</c:v>
                </c:pt>
                <c:pt idx="941">
                  <c:v>760.173</c:v>
                </c:pt>
                <c:pt idx="942">
                  <c:v>761.173</c:v>
                </c:pt>
                <c:pt idx="943">
                  <c:v>762.173</c:v>
                </c:pt>
                <c:pt idx="944">
                  <c:v>763.173</c:v>
                </c:pt>
                <c:pt idx="945">
                  <c:v>764.173</c:v>
                </c:pt>
                <c:pt idx="946">
                  <c:v>765.173</c:v>
                </c:pt>
                <c:pt idx="947">
                  <c:v>766.173</c:v>
                </c:pt>
                <c:pt idx="948">
                  <c:v>767.173</c:v>
                </c:pt>
                <c:pt idx="949">
                  <c:v>768.173</c:v>
                </c:pt>
                <c:pt idx="950">
                  <c:v>769.173</c:v>
                </c:pt>
                <c:pt idx="951">
                  <c:v>770.173</c:v>
                </c:pt>
                <c:pt idx="952">
                  <c:v>771.173</c:v>
                </c:pt>
                <c:pt idx="953">
                  <c:v>772.173</c:v>
                </c:pt>
                <c:pt idx="954">
                  <c:v>773.173</c:v>
                </c:pt>
                <c:pt idx="955">
                  <c:v>774.173</c:v>
                </c:pt>
                <c:pt idx="956">
                  <c:v>775.173</c:v>
                </c:pt>
                <c:pt idx="957">
                  <c:v>776.173</c:v>
                </c:pt>
                <c:pt idx="958">
                  <c:v>777.173</c:v>
                </c:pt>
                <c:pt idx="959">
                  <c:v>778.173</c:v>
                </c:pt>
                <c:pt idx="960">
                  <c:v>779.173</c:v>
                </c:pt>
                <c:pt idx="961">
                  <c:v>780.173</c:v>
                </c:pt>
                <c:pt idx="962">
                  <c:v>781.173</c:v>
                </c:pt>
                <c:pt idx="963">
                  <c:v>782.173</c:v>
                </c:pt>
                <c:pt idx="964">
                  <c:v>783.173</c:v>
                </c:pt>
                <c:pt idx="965">
                  <c:v>784.173</c:v>
                </c:pt>
                <c:pt idx="966">
                  <c:v>785.173</c:v>
                </c:pt>
                <c:pt idx="967">
                  <c:v>786.173</c:v>
                </c:pt>
                <c:pt idx="968">
                  <c:v>787.173</c:v>
                </c:pt>
                <c:pt idx="969">
                  <c:v>788.173</c:v>
                </c:pt>
                <c:pt idx="970">
                  <c:v>789.173</c:v>
                </c:pt>
                <c:pt idx="971">
                  <c:v>790.173</c:v>
                </c:pt>
                <c:pt idx="972">
                  <c:v>791.173</c:v>
                </c:pt>
                <c:pt idx="973">
                  <c:v>792.17200000000003</c:v>
                </c:pt>
                <c:pt idx="974">
                  <c:v>793.17199999999991</c:v>
                </c:pt>
                <c:pt idx="975">
                  <c:v>794.17200000000003</c:v>
                </c:pt>
                <c:pt idx="976">
                  <c:v>795.17200000000003</c:v>
                </c:pt>
                <c:pt idx="977">
                  <c:v>796.17199999999991</c:v>
                </c:pt>
                <c:pt idx="978">
                  <c:v>797.17200000000003</c:v>
                </c:pt>
                <c:pt idx="979">
                  <c:v>798.17200000000003</c:v>
                </c:pt>
                <c:pt idx="980">
                  <c:v>799.17200000000003</c:v>
                </c:pt>
                <c:pt idx="981">
                  <c:v>800.17200000000003</c:v>
                </c:pt>
                <c:pt idx="982">
                  <c:v>801.17200000000003</c:v>
                </c:pt>
                <c:pt idx="983">
                  <c:v>802.17200000000003</c:v>
                </c:pt>
                <c:pt idx="984">
                  <c:v>803.17199999999991</c:v>
                </c:pt>
                <c:pt idx="985">
                  <c:v>804.17200000000003</c:v>
                </c:pt>
                <c:pt idx="986">
                  <c:v>805.17200000000003</c:v>
                </c:pt>
                <c:pt idx="987">
                  <c:v>806.17200000000003</c:v>
                </c:pt>
                <c:pt idx="988">
                  <c:v>807.17200000000003</c:v>
                </c:pt>
                <c:pt idx="989">
                  <c:v>808.17200000000003</c:v>
                </c:pt>
                <c:pt idx="990">
                  <c:v>809.17200000000003</c:v>
                </c:pt>
                <c:pt idx="991">
                  <c:v>810.17199999999991</c:v>
                </c:pt>
                <c:pt idx="992">
                  <c:v>811.17200000000003</c:v>
                </c:pt>
                <c:pt idx="993">
                  <c:v>812.17200000000003</c:v>
                </c:pt>
                <c:pt idx="994">
                  <c:v>813.17200000000003</c:v>
                </c:pt>
                <c:pt idx="995">
                  <c:v>814.17200000000003</c:v>
                </c:pt>
                <c:pt idx="996">
                  <c:v>815.17200000000003</c:v>
                </c:pt>
                <c:pt idx="997">
                  <c:v>816.17200000000003</c:v>
                </c:pt>
                <c:pt idx="998">
                  <c:v>817.17199999999991</c:v>
                </c:pt>
              </c:numCache>
            </c:numRef>
          </c:xVal>
          <c:yVal>
            <c:numRef>
              <c:f>'Voltage Wfms Data'!$Q$5:$Q$1003</c:f>
              <c:numCache>
                <c:formatCode>General</c:formatCode>
                <c:ptCount val="999"/>
                <c:pt idx="0">
                  <c:v>0.38991730000000002</c:v>
                </c:pt>
                <c:pt idx="1">
                  <c:v>1.273944</c:v>
                </c:pt>
                <c:pt idx="2">
                  <c:v>0.65531010000000001</c:v>
                </c:pt>
                <c:pt idx="3">
                  <c:v>-1.214415</c:v>
                </c:pt>
                <c:pt idx="4">
                  <c:v>-1.7400910000000001</c:v>
                </c:pt>
                <c:pt idx="5">
                  <c:v>-1.0523990000000001</c:v>
                </c:pt>
                <c:pt idx="6">
                  <c:v>0.2441654</c:v>
                </c:pt>
                <c:pt idx="7">
                  <c:v>1.583548</c:v>
                </c:pt>
                <c:pt idx="8">
                  <c:v>1.094965</c:v>
                </c:pt>
                <c:pt idx="9">
                  <c:v>-0.18629380000000001</c:v>
                </c:pt>
                <c:pt idx="10">
                  <c:v>2.9655089999999999E-2</c:v>
                </c:pt>
                <c:pt idx="11">
                  <c:v>0.75252169999999996</c:v>
                </c:pt>
                <c:pt idx="12">
                  <c:v>0.65885760000000004</c:v>
                </c:pt>
                <c:pt idx="13">
                  <c:v>0.82478910000000005</c:v>
                </c:pt>
                <c:pt idx="14">
                  <c:v>1.358924</c:v>
                </c:pt>
                <c:pt idx="15">
                  <c:v>0.4354654</c:v>
                </c:pt>
                <c:pt idx="16">
                  <c:v>-1.134099</c:v>
                </c:pt>
                <c:pt idx="17">
                  <c:v>-1.085107</c:v>
                </c:pt>
                <c:pt idx="18">
                  <c:v>-0.40049709999999999</c:v>
                </c:pt>
                <c:pt idx="19">
                  <c:v>-0.30427120000000002</c:v>
                </c:pt>
                <c:pt idx="20">
                  <c:v>-0.16871729999999999</c:v>
                </c:pt>
                <c:pt idx="21">
                  <c:v>0.29254459999999999</c:v>
                </c:pt>
                <c:pt idx="22">
                  <c:v>0.75081030000000004</c:v>
                </c:pt>
                <c:pt idx="23">
                  <c:v>1.0353939999999999</c:v>
                </c:pt>
                <c:pt idx="24">
                  <c:v>1.2561059999999999</c:v>
                </c:pt>
                <c:pt idx="25">
                  <c:v>1.2810060000000001</c:v>
                </c:pt>
                <c:pt idx="26">
                  <c:v>0.76830949999999998</c:v>
                </c:pt>
                <c:pt idx="27">
                  <c:v>-0.1665971</c:v>
                </c:pt>
                <c:pt idx="28">
                  <c:v>-0.26888210000000001</c:v>
                </c:pt>
                <c:pt idx="29">
                  <c:v>0.39758349999999998</c:v>
                </c:pt>
                <c:pt idx="30">
                  <c:v>-9.5957950000000007E-3</c:v>
                </c:pt>
                <c:pt idx="31">
                  <c:v>-1.0324500000000001</c:v>
                </c:pt>
                <c:pt idx="32">
                  <c:v>-0.89954199999999995</c:v>
                </c:pt>
                <c:pt idx="33">
                  <c:v>-5.9816319999999999E-2</c:v>
                </c:pt>
                <c:pt idx="34">
                  <c:v>-6.9060239999999995E-2</c:v>
                </c:pt>
                <c:pt idx="35">
                  <c:v>-0.84059899999999999</c:v>
                </c:pt>
                <c:pt idx="36">
                  <c:v>-0.92366300000000001</c:v>
                </c:pt>
                <c:pt idx="37">
                  <c:v>0.19746250000000001</c:v>
                </c:pt>
                <c:pt idx="38">
                  <c:v>1.210961</c:v>
                </c:pt>
                <c:pt idx="39">
                  <c:v>0.96515919999999999</c:v>
                </c:pt>
                <c:pt idx="40">
                  <c:v>0.41880800000000001</c:v>
                </c:pt>
                <c:pt idx="41">
                  <c:v>-0.20339679999999999</c:v>
                </c:pt>
                <c:pt idx="42">
                  <c:v>-1.7335499999999999</c:v>
                </c:pt>
                <c:pt idx="43">
                  <c:v>-2.3351500000000001</c:v>
                </c:pt>
                <c:pt idx="44">
                  <c:v>-0.98492069999999998</c:v>
                </c:pt>
                <c:pt idx="45">
                  <c:v>0.28361890000000001</c:v>
                </c:pt>
                <c:pt idx="46">
                  <c:v>0.54096860000000002</c:v>
                </c:pt>
                <c:pt idx="47">
                  <c:v>0.47481449999999997</c:v>
                </c:pt>
                <c:pt idx="48">
                  <c:v>0.57846399999999998</c:v>
                </c:pt>
                <c:pt idx="49">
                  <c:v>0.43300060000000001</c:v>
                </c:pt>
                <c:pt idx="50">
                  <c:v>-0.33714929999999999</c:v>
                </c:pt>
                <c:pt idx="51">
                  <c:v>-1.0630980000000001</c:v>
                </c:pt>
                <c:pt idx="52">
                  <c:v>-0.9810894</c:v>
                </c:pt>
                <c:pt idx="53">
                  <c:v>-0.39397270000000001</c:v>
                </c:pt>
                <c:pt idx="54">
                  <c:v>-5.78387E-2</c:v>
                </c:pt>
                <c:pt idx="55">
                  <c:v>0.38603720000000002</c:v>
                </c:pt>
                <c:pt idx="56">
                  <c:v>1.056424</c:v>
                </c:pt>
                <c:pt idx="57">
                  <c:v>1.140436</c:v>
                </c:pt>
                <c:pt idx="58">
                  <c:v>0.95781249999999996</c:v>
                </c:pt>
                <c:pt idx="59">
                  <c:v>0.73659949999999996</c:v>
                </c:pt>
                <c:pt idx="60">
                  <c:v>-0.231542</c:v>
                </c:pt>
                <c:pt idx="61">
                  <c:v>-1.076938</c:v>
                </c:pt>
                <c:pt idx="62">
                  <c:v>-0.193137</c:v>
                </c:pt>
                <c:pt idx="63">
                  <c:v>0.98557830000000002</c:v>
                </c:pt>
                <c:pt idx="64">
                  <c:v>-0.32330589999999998</c:v>
                </c:pt>
                <c:pt idx="65">
                  <c:v>-2.4868420000000002</c:v>
                </c:pt>
                <c:pt idx="66">
                  <c:v>-2.0894370000000002</c:v>
                </c:pt>
                <c:pt idx="67">
                  <c:v>-0.29983280000000001</c:v>
                </c:pt>
                <c:pt idx="68">
                  <c:v>8.4798479999999996E-2</c:v>
                </c:pt>
                <c:pt idx="69">
                  <c:v>-0.99952759999999996</c:v>
                </c:pt>
                <c:pt idx="70">
                  <c:v>-2.0846110000000002</c:v>
                </c:pt>
                <c:pt idx="71">
                  <c:v>-1.6883109999999999</c:v>
                </c:pt>
                <c:pt idx="72">
                  <c:v>-0.15374209999999999</c:v>
                </c:pt>
                <c:pt idx="73">
                  <c:v>0.57379760000000002</c:v>
                </c:pt>
                <c:pt idx="74">
                  <c:v>0.19050619999999999</c:v>
                </c:pt>
                <c:pt idx="75">
                  <c:v>-0.19522890000000001</c:v>
                </c:pt>
                <c:pt idx="76">
                  <c:v>0.2195018</c:v>
                </c:pt>
                <c:pt idx="77">
                  <c:v>1.1836530000000001</c:v>
                </c:pt>
                <c:pt idx="78">
                  <c:v>1.4927840000000001</c:v>
                </c:pt>
                <c:pt idx="79">
                  <c:v>1.6151329999999999</c:v>
                </c:pt>
                <c:pt idx="80">
                  <c:v>2.2764700000000002</c:v>
                </c:pt>
                <c:pt idx="81">
                  <c:v>1.8707510000000001</c:v>
                </c:pt>
                <c:pt idx="82">
                  <c:v>0.38262499999999999</c:v>
                </c:pt>
                <c:pt idx="83">
                  <c:v>-0.4017867</c:v>
                </c:pt>
                <c:pt idx="84">
                  <c:v>-3.1556050000000002E-2</c:v>
                </c:pt>
                <c:pt idx="85">
                  <c:v>0.4531345</c:v>
                </c:pt>
                <c:pt idx="86">
                  <c:v>-0.28667300000000001</c:v>
                </c:pt>
                <c:pt idx="87">
                  <c:v>-1.5217769999999999</c:v>
                </c:pt>
                <c:pt idx="88">
                  <c:v>-2.2312880000000002</c:v>
                </c:pt>
                <c:pt idx="89">
                  <c:v>-1.9428030000000001</c:v>
                </c:pt>
                <c:pt idx="90">
                  <c:v>-0.38956649999999998</c:v>
                </c:pt>
                <c:pt idx="91">
                  <c:v>0.46480700000000003</c:v>
                </c:pt>
                <c:pt idx="92">
                  <c:v>3.587282E-2</c:v>
                </c:pt>
                <c:pt idx="93">
                  <c:v>-1.9357849999999999E-2</c:v>
                </c:pt>
                <c:pt idx="94">
                  <c:v>9.2715210000000006E-2</c:v>
                </c:pt>
                <c:pt idx="95">
                  <c:v>-0.2133449</c:v>
                </c:pt>
                <c:pt idx="96">
                  <c:v>-8.4440970000000004E-2</c:v>
                </c:pt>
                <c:pt idx="97">
                  <c:v>0.20371040000000001</c:v>
                </c:pt>
                <c:pt idx="98">
                  <c:v>-0.2632834</c:v>
                </c:pt>
                <c:pt idx="99">
                  <c:v>-0.4885969</c:v>
                </c:pt>
                <c:pt idx="100">
                  <c:v>-3.1109729999999999E-2</c:v>
                </c:pt>
                <c:pt idx="101">
                  <c:v>-9.6227010000000002E-2</c:v>
                </c:pt>
                <c:pt idx="102">
                  <c:v>-1.0920529999999999</c:v>
                </c:pt>
                <c:pt idx="103">
                  <c:v>-1.5388660000000001</c:v>
                </c:pt>
                <c:pt idx="104">
                  <c:v>-0.170567</c:v>
                </c:pt>
                <c:pt idx="105">
                  <c:v>1.0388710000000001</c:v>
                </c:pt>
                <c:pt idx="106">
                  <c:v>0.30149759999999998</c:v>
                </c:pt>
                <c:pt idx="107">
                  <c:v>-0.3690813</c:v>
                </c:pt>
                <c:pt idx="108">
                  <c:v>0.61936420000000003</c:v>
                </c:pt>
                <c:pt idx="109">
                  <c:v>0.96144249999999998</c:v>
                </c:pt>
                <c:pt idx="110">
                  <c:v>-1.0015050000000001</c:v>
                </c:pt>
                <c:pt idx="111">
                  <c:v>-2.732256</c:v>
                </c:pt>
                <c:pt idx="112">
                  <c:v>-1.8810880000000001</c:v>
                </c:pt>
                <c:pt idx="113">
                  <c:v>0.4479534</c:v>
                </c:pt>
                <c:pt idx="114">
                  <c:v>1.627624</c:v>
                </c:pt>
                <c:pt idx="115">
                  <c:v>0.95014410000000005</c:v>
                </c:pt>
                <c:pt idx="116">
                  <c:v>0.12418360000000001</c:v>
                </c:pt>
                <c:pt idx="117">
                  <c:v>0.36376760000000002</c:v>
                </c:pt>
                <c:pt idx="118">
                  <c:v>1.2057580000000001</c:v>
                </c:pt>
                <c:pt idx="119">
                  <c:v>1.543285</c:v>
                </c:pt>
                <c:pt idx="120">
                  <c:v>1.513514</c:v>
                </c:pt>
                <c:pt idx="121">
                  <c:v>1.700785</c:v>
                </c:pt>
                <c:pt idx="122">
                  <c:v>1.3960889999999999</c:v>
                </c:pt>
                <c:pt idx="123">
                  <c:v>0.57731759999999999</c:v>
                </c:pt>
                <c:pt idx="124">
                  <c:v>2.3286180000000002E-3</c:v>
                </c:pt>
                <c:pt idx="125">
                  <c:v>-0.58646830000000005</c:v>
                </c:pt>
                <c:pt idx="126">
                  <c:v>-1.766116</c:v>
                </c:pt>
                <c:pt idx="127">
                  <c:v>-2.5392939999999999</c:v>
                </c:pt>
                <c:pt idx="128">
                  <c:v>-1.472518</c:v>
                </c:pt>
                <c:pt idx="129">
                  <c:v>0.48929010000000001</c:v>
                </c:pt>
                <c:pt idx="130">
                  <c:v>1.544262</c:v>
                </c:pt>
                <c:pt idx="131">
                  <c:v>0.84496629999999995</c:v>
                </c:pt>
                <c:pt idx="132">
                  <c:v>-0.6033326</c:v>
                </c:pt>
                <c:pt idx="133">
                  <c:v>-0.33928180000000002</c:v>
                </c:pt>
                <c:pt idx="134">
                  <c:v>1.2104470000000001</c:v>
                </c:pt>
                <c:pt idx="135">
                  <c:v>1.1545460000000001</c:v>
                </c:pt>
                <c:pt idx="136">
                  <c:v>-8.56209E-2</c:v>
                </c:pt>
                <c:pt idx="137">
                  <c:v>3.6583009999999999E-2</c:v>
                </c:pt>
                <c:pt idx="138">
                  <c:v>1.1383540000000001</c:v>
                </c:pt>
                <c:pt idx="139">
                  <c:v>1.685629</c:v>
                </c:pt>
                <c:pt idx="140">
                  <c:v>1.7180820000000001</c:v>
                </c:pt>
                <c:pt idx="141">
                  <c:v>1.251649</c:v>
                </c:pt>
                <c:pt idx="142">
                  <c:v>0.18039810000000001</c:v>
                </c:pt>
                <c:pt idx="143">
                  <c:v>0.1317179</c:v>
                </c:pt>
                <c:pt idx="144">
                  <c:v>1.209238</c:v>
                </c:pt>
                <c:pt idx="145">
                  <c:v>0.82102390000000003</c:v>
                </c:pt>
                <c:pt idx="146">
                  <c:v>-0.689882</c:v>
                </c:pt>
                <c:pt idx="147">
                  <c:v>-0.82049669999999997</c:v>
                </c:pt>
                <c:pt idx="148">
                  <c:v>0.18640370000000001</c:v>
                </c:pt>
                <c:pt idx="149">
                  <c:v>0.38932529999999999</c:v>
                </c:pt>
                <c:pt idx="150">
                  <c:v>-0.21054580000000001</c:v>
                </c:pt>
                <c:pt idx="151">
                  <c:v>-0.35804750000000002</c:v>
                </c:pt>
                <c:pt idx="152">
                  <c:v>7.5321310000000002E-2</c:v>
                </c:pt>
                <c:pt idx="153">
                  <c:v>-0.189497</c:v>
                </c:pt>
                <c:pt idx="154">
                  <c:v>-1.678186</c:v>
                </c:pt>
                <c:pt idx="155">
                  <c:v>-1.5397449999999999</c:v>
                </c:pt>
                <c:pt idx="156">
                  <c:v>0.93364449999999999</c:v>
                </c:pt>
                <c:pt idx="157">
                  <c:v>1.8432059999999999</c:v>
                </c:pt>
                <c:pt idx="158">
                  <c:v>0.36673309999999998</c:v>
                </c:pt>
                <c:pt idx="159">
                  <c:v>-1.1989259999999999</c:v>
                </c:pt>
                <c:pt idx="160">
                  <c:v>-1.7487280000000001</c:v>
                </c:pt>
                <c:pt idx="161">
                  <c:v>-1.824473</c:v>
                </c:pt>
                <c:pt idx="162">
                  <c:v>-2.10541</c:v>
                </c:pt>
                <c:pt idx="163">
                  <c:v>-1.2193560000000001</c:v>
                </c:pt>
                <c:pt idx="164">
                  <c:v>0.50683560000000005</c:v>
                </c:pt>
                <c:pt idx="165">
                  <c:v>0.2402928</c:v>
                </c:pt>
                <c:pt idx="166">
                  <c:v>-1.443783</c:v>
                </c:pt>
                <c:pt idx="167">
                  <c:v>-1.6681269999999999</c:v>
                </c:pt>
                <c:pt idx="168">
                  <c:v>-0.61852280000000004</c:v>
                </c:pt>
                <c:pt idx="169">
                  <c:v>0.32370680000000002</c:v>
                </c:pt>
                <c:pt idx="170">
                  <c:v>1.330686</c:v>
                </c:pt>
                <c:pt idx="171">
                  <c:v>1.106123</c:v>
                </c:pt>
                <c:pt idx="172">
                  <c:v>-0.1751192</c:v>
                </c:pt>
                <c:pt idx="173">
                  <c:v>-0.10204969999999999</c:v>
                </c:pt>
                <c:pt idx="174">
                  <c:v>0.63237589999999999</c:v>
                </c:pt>
                <c:pt idx="175">
                  <c:v>1.907878</c:v>
                </c:pt>
                <c:pt idx="176">
                  <c:v>4.2384000000000004</c:v>
                </c:pt>
                <c:pt idx="177">
                  <c:v>6.7312019999999997</c:v>
                </c:pt>
                <c:pt idx="178">
                  <c:v>9.6819089999999992</c:v>
                </c:pt>
                <c:pt idx="179">
                  <c:v>11.413880000000001</c:v>
                </c:pt>
                <c:pt idx="180">
                  <c:v>11.535819999999999</c:v>
                </c:pt>
                <c:pt idx="181">
                  <c:v>13.78523</c:v>
                </c:pt>
                <c:pt idx="182">
                  <c:v>15.81015</c:v>
                </c:pt>
                <c:pt idx="183">
                  <c:v>12.10721</c:v>
                </c:pt>
                <c:pt idx="184">
                  <c:v>6.6966539999999997</c:v>
                </c:pt>
                <c:pt idx="185">
                  <c:v>6.0619389999999997</c:v>
                </c:pt>
                <c:pt idx="186">
                  <c:v>7.1042750000000003</c:v>
                </c:pt>
                <c:pt idx="187">
                  <c:v>4.7535990000000004</c:v>
                </c:pt>
                <c:pt idx="188">
                  <c:v>1.895322</c:v>
                </c:pt>
                <c:pt idx="189">
                  <c:v>1.1721410000000001</c:v>
                </c:pt>
                <c:pt idx="190">
                  <c:v>0.61585630000000002</c:v>
                </c:pt>
                <c:pt idx="191">
                  <c:v>-5.6112059999999998E-2</c:v>
                </c:pt>
                <c:pt idx="192">
                  <c:v>-0.55026039999999998</c:v>
                </c:pt>
                <c:pt idx="193">
                  <c:v>-0.1580155</c:v>
                </c:pt>
                <c:pt idx="194">
                  <c:v>1.6181209999999999</c:v>
                </c:pt>
                <c:pt idx="195">
                  <c:v>2.253568</c:v>
                </c:pt>
                <c:pt idx="196">
                  <c:v>0.89691350000000003</c:v>
                </c:pt>
                <c:pt idx="197">
                  <c:v>-0.42627599999999999</c:v>
                </c:pt>
                <c:pt idx="198">
                  <c:v>-0.89249650000000003</c:v>
                </c:pt>
                <c:pt idx="199">
                  <c:v>-1.09839</c:v>
                </c:pt>
                <c:pt idx="200">
                  <c:v>-1.035126</c:v>
                </c:pt>
                <c:pt idx="201">
                  <c:v>-0.60202900000000004</c:v>
                </c:pt>
                <c:pt idx="202">
                  <c:v>-0.4023274</c:v>
                </c:pt>
                <c:pt idx="203">
                  <c:v>-5.7099370000000003E-2</c:v>
                </c:pt>
                <c:pt idx="204">
                  <c:v>0.6192126</c:v>
                </c:pt>
                <c:pt idx="205">
                  <c:v>0.18281649999999999</c:v>
                </c:pt>
                <c:pt idx="206">
                  <c:v>-1.2823910000000001</c:v>
                </c:pt>
                <c:pt idx="207">
                  <c:v>-0.97163100000000002</c:v>
                </c:pt>
                <c:pt idx="208">
                  <c:v>1.7956890000000001</c:v>
                </c:pt>
                <c:pt idx="209">
                  <c:v>3.4401470000000001</c:v>
                </c:pt>
                <c:pt idx="210">
                  <c:v>2.1127020000000001</c:v>
                </c:pt>
                <c:pt idx="211">
                  <c:v>7.1683140000000006E-2</c:v>
                </c:pt>
                <c:pt idx="212">
                  <c:v>-0.39544010000000002</c:v>
                </c:pt>
                <c:pt idx="213">
                  <c:v>0.80729629999999997</c:v>
                </c:pt>
                <c:pt idx="214">
                  <c:v>2.0326780000000002</c:v>
                </c:pt>
                <c:pt idx="215">
                  <c:v>2.157241</c:v>
                </c:pt>
                <c:pt idx="216">
                  <c:v>1.525495</c:v>
                </c:pt>
                <c:pt idx="217">
                  <c:v>1.7183550000000001</c:v>
                </c:pt>
                <c:pt idx="218">
                  <c:v>3.3572820000000001</c:v>
                </c:pt>
                <c:pt idx="219">
                  <c:v>3.711792</c:v>
                </c:pt>
                <c:pt idx="220">
                  <c:v>2.139796</c:v>
                </c:pt>
                <c:pt idx="221">
                  <c:v>1.1451359999999999</c:v>
                </c:pt>
                <c:pt idx="222">
                  <c:v>0.69249329999999998</c:v>
                </c:pt>
                <c:pt idx="223">
                  <c:v>0.1557992</c:v>
                </c:pt>
                <c:pt idx="224">
                  <c:v>-2.012243E-2</c:v>
                </c:pt>
                <c:pt idx="225">
                  <c:v>-5.3515340000000002E-2</c:v>
                </c:pt>
                <c:pt idx="226">
                  <c:v>-0.2417009</c:v>
                </c:pt>
                <c:pt idx="227">
                  <c:v>-0.70621800000000001</c:v>
                </c:pt>
                <c:pt idx="228">
                  <c:v>-0.70622529999999994</c:v>
                </c:pt>
                <c:pt idx="229">
                  <c:v>0.50024060000000004</c:v>
                </c:pt>
                <c:pt idx="230">
                  <c:v>1.6282179999999999</c:v>
                </c:pt>
                <c:pt idx="231">
                  <c:v>1.781677</c:v>
                </c:pt>
                <c:pt idx="232">
                  <c:v>2.4848159999999999</c:v>
                </c:pt>
                <c:pt idx="233">
                  <c:v>3.8091499999999998</c:v>
                </c:pt>
                <c:pt idx="234">
                  <c:v>3.3715280000000001</c:v>
                </c:pt>
                <c:pt idx="235">
                  <c:v>1.4750939999999999</c:v>
                </c:pt>
                <c:pt idx="236">
                  <c:v>0.42163010000000001</c:v>
                </c:pt>
                <c:pt idx="237">
                  <c:v>0.16769120000000001</c:v>
                </c:pt>
                <c:pt idx="238">
                  <c:v>0.18937490000000001</c:v>
                </c:pt>
                <c:pt idx="239">
                  <c:v>0.64400919999999995</c:v>
                </c:pt>
                <c:pt idx="240">
                  <c:v>0.86064609999999997</c:v>
                </c:pt>
                <c:pt idx="241">
                  <c:v>0.92803999999999998</c:v>
                </c:pt>
                <c:pt idx="242">
                  <c:v>1.3109690000000001</c:v>
                </c:pt>
                <c:pt idx="243">
                  <c:v>1.176766</c:v>
                </c:pt>
                <c:pt idx="244">
                  <c:v>0.83926590000000001</c:v>
                </c:pt>
                <c:pt idx="245">
                  <c:v>1.5047740000000001</c:v>
                </c:pt>
                <c:pt idx="246">
                  <c:v>1.9663219999999999</c:v>
                </c:pt>
                <c:pt idx="247">
                  <c:v>0.71758100000000002</c:v>
                </c:pt>
                <c:pt idx="248">
                  <c:v>-1.0205740000000001</c:v>
                </c:pt>
                <c:pt idx="249">
                  <c:v>-1.3672789999999999</c:v>
                </c:pt>
                <c:pt idx="250">
                  <c:v>-0.37105139999999998</c:v>
                </c:pt>
                <c:pt idx="251">
                  <c:v>0.1207757</c:v>
                </c:pt>
                <c:pt idx="252">
                  <c:v>-0.45625120000000002</c:v>
                </c:pt>
                <c:pt idx="253">
                  <c:v>-0.66551070000000001</c:v>
                </c:pt>
                <c:pt idx="254">
                  <c:v>-0.71547079999999996</c:v>
                </c:pt>
                <c:pt idx="255">
                  <c:v>-1.1190089999999999</c:v>
                </c:pt>
                <c:pt idx="256">
                  <c:v>-0.85101130000000003</c:v>
                </c:pt>
                <c:pt idx="257">
                  <c:v>-0.50885530000000001</c:v>
                </c:pt>
                <c:pt idx="258">
                  <c:v>-1.0714520000000001</c:v>
                </c:pt>
                <c:pt idx="259">
                  <c:v>-1.1736359999999999</c:v>
                </c:pt>
                <c:pt idx="260">
                  <c:v>-3.010668E-2</c:v>
                </c:pt>
                <c:pt idx="261">
                  <c:v>0.31554840000000001</c:v>
                </c:pt>
                <c:pt idx="262">
                  <c:v>-0.7396066</c:v>
                </c:pt>
                <c:pt idx="263">
                  <c:v>-1.157103</c:v>
                </c:pt>
                <c:pt idx="264">
                  <c:v>-0.29593249999999999</c:v>
                </c:pt>
                <c:pt idx="265">
                  <c:v>0.89736700000000003</c:v>
                </c:pt>
                <c:pt idx="266">
                  <c:v>0.99915189999999998</c:v>
                </c:pt>
                <c:pt idx="267">
                  <c:v>2.4470490000000001E-2</c:v>
                </c:pt>
                <c:pt idx="268">
                  <c:v>-0.61323799999999995</c:v>
                </c:pt>
                <c:pt idx="269">
                  <c:v>-0.98603580000000002</c:v>
                </c:pt>
                <c:pt idx="270">
                  <c:v>-1.8596010000000001</c:v>
                </c:pt>
                <c:pt idx="271">
                  <c:v>-2.7833480000000002</c:v>
                </c:pt>
                <c:pt idx="272">
                  <c:v>-2.3364639999999999</c:v>
                </c:pt>
                <c:pt idx="273">
                  <c:v>-0.49979269999999998</c:v>
                </c:pt>
                <c:pt idx="274">
                  <c:v>1.0605960000000001</c:v>
                </c:pt>
                <c:pt idx="275">
                  <c:v>1.9408430000000001</c:v>
                </c:pt>
                <c:pt idx="276">
                  <c:v>2.5383040000000001</c:v>
                </c:pt>
                <c:pt idx="277">
                  <c:v>1.9526190000000001</c:v>
                </c:pt>
                <c:pt idx="278">
                  <c:v>0.42790319999999998</c:v>
                </c:pt>
                <c:pt idx="279">
                  <c:v>-0.13540350000000001</c:v>
                </c:pt>
                <c:pt idx="280">
                  <c:v>0.1468419</c:v>
                </c:pt>
                <c:pt idx="281">
                  <c:v>0.42230190000000001</c:v>
                </c:pt>
                <c:pt idx="282">
                  <c:v>0.60311320000000002</c:v>
                </c:pt>
                <c:pt idx="283">
                  <c:v>0.44786819999999999</c:v>
                </c:pt>
                <c:pt idx="284">
                  <c:v>0.60013649999999996</c:v>
                </c:pt>
                <c:pt idx="285">
                  <c:v>0.68122950000000004</c:v>
                </c:pt>
                <c:pt idx="286">
                  <c:v>-0.36539070000000001</c:v>
                </c:pt>
                <c:pt idx="287">
                  <c:v>-0.99777150000000003</c:v>
                </c:pt>
                <c:pt idx="288">
                  <c:v>-0.34057969999999999</c:v>
                </c:pt>
                <c:pt idx="289">
                  <c:v>0.30022470000000001</c:v>
                </c:pt>
                <c:pt idx="290">
                  <c:v>0.98992539999999996</c:v>
                </c:pt>
                <c:pt idx="291">
                  <c:v>1.6714549999999999</c:v>
                </c:pt>
                <c:pt idx="292">
                  <c:v>0.98769399999999996</c:v>
                </c:pt>
                <c:pt idx="293">
                  <c:v>-0.42369059999999997</c:v>
                </c:pt>
                <c:pt idx="294">
                  <c:v>-0.72469530000000004</c:v>
                </c:pt>
                <c:pt idx="295">
                  <c:v>0.42648209999999998</c:v>
                </c:pt>
                <c:pt idx="296">
                  <c:v>1.346587</c:v>
                </c:pt>
                <c:pt idx="297">
                  <c:v>0.67747979999999997</c:v>
                </c:pt>
                <c:pt idx="298">
                  <c:v>-2.8667700000000001E-2</c:v>
                </c:pt>
                <c:pt idx="299">
                  <c:v>0.44570900000000002</c:v>
                </c:pt>
                <c:pt idx="300">
                  <c:v>0.95098020000000005</c:v>
                </c:pt>
                <c:pt idx="301">
                  <c:v>0.80789200000000005</c:v>
                </c:pt>
                <c:pt idx="302">
                  <c:v>1.0281439999999999</c:v>
                </c:pt>
                <c:pt idx="303">
                  <c:v>1.57992</c:v>
                </c:pt>
                <c:pt idx="304">
                  <c:v>1.4803809999999999</c:v>
                </c:pt>
                <c:pt idx="305">
                  <c:v>1.9721120000000001</c:v>
                </c:pt>
                <c:pt idx="306">
                  <c:v>2.6963370000000002</c:v>
                </c:pt>
                <c:pt idx="307">
                  <c:v>1.798476</c:v>
                </c:pt>
                <c:pt idx="308">
                  <c:v>0.89298509999999998</c:v>
                </c:pt>
                <c:pt idx="309">
                  <c:v>0.68593479999999996</c:v>
                </c:pt>
                <c:pt idx="310">
                  <c:v>-7.017118E-2</c:v>
                </c:pt>
                <c:pt idx="311">
                  <c:v>-0.55246700000000004</c:v>
                </c:pt>
                <c:pt idx="312">
                  <c:v>-1.6333770000000001E-2</c:v>
                </c:pt>
                <c:pt idx="313">
                  <c:v>0.6855945</c:v>
                </c:pt>
                <c:pt idx="314">
                  <c:v>0.74454200000000004</c:v>
                </c:pt>
                <c:pt idx="315">
                  <c:v>5.2675909999999999E-2</c:v>
                </c:pt>
                <c:pt idx="316">
                  <c:v>-0.64814419999999995</c:v>
                </c:pt>
                <c:pt idx="317">
                  <c:v>-0.59582999999999997</c:v>
                </c:pt>
                <c:pt idx="318">
                  <c:v>0.1397333</c:v>
                </c:pt>
                <c:pt idx="319">
                  <c:v>0.61392360000000001</c:v>
                </c:pt>
                <c:pt idx="320">
                  <c:v>0.28999150000000001</c:v>
                </c:pt>
                <c:pt idx="321">
                  <c:v>0.35875059999999998</c:v>
                </c:pt>
                <c:pt idx="322">
                  <c:v>0.80025800000000002</c:v>
                </c:pt>
                <c:pt idx="323">
                  <c:v>0.459173</c:v>
                </c:pt>
                <c:pt idx="324">
                  <c:v>-1.833809E-3</c:v>
                </c:pt>
                <c:pt idx="325">
                  <c:v>7.1344439999999995E-2</c:v>
                </c:pt>
                <c:pt idx="326">
                  <c:v>0.61110509999999996</c:v>
                </c:pt>
                <c:pt idx="327">
                  <c:v>0.83822189999999996</c:v>
                </c:pt>
                <c:pt idx="328">
                  <c:v>-0.2912286</c:v>
                </c:pt>
                <c:pt idx="329">
                  <c:v>-1.4768490000000001</c:v>
                </c:pt>
                <c:pt idx="330">
                  <c:v>-1.3507439999999999</c:v>
                </c:pt>
                <c:pt idx="331">
                  <c:v>-0.7090341</c:v>
                </c:pt>
                <c:pt idx="332">
                  <c:v>0.14060239999999999</c:v>
                </c:pt>
                <c:pt idx="333">
                  <c:v>0.81918599999999997</c:v>
                </c:pt>
                <c:pt idx="334">
                  <c:v>0.36048540000000001</c:v>
                </c:pt>
                <c:pt idx="335">
                  <c:v>-0.20253350000000001</c:v>
                </c:pt>
                <c:pt idx="336">
                  <c:v>0.15976380000000001</c:v>
                </c:pt>
                <c:pt idx="337">
                  <c:v>0.67947570000000002</c:v>
                </c:pt>
                <c:pt idx="338">
                  <c:v>0.52860019999999996</c:v>
                </c:pt>
                <c:pt idx="339">
                  <c:v>-0.57384270000000004</c:v>
                </c:pt>
                <c:pt idx="340">
                  <c:v>-1.252615</c:v>
                </c:pt>
                <c:pt idx="341">
                  <c:v>-0.38235279999999999</c:v>
                </c:pt>
                <c:pt idx="342">
                  <c:v>0.92319030000000002</c:v>
                </c:pt>
                <c:pt idx="343">
                  <c:v>1.1772260000000001</c:v>
                </c:pt>
                <c:pt idx="344">
                  <c:v>-1.606366E-2</c:v>
                </c:pt>
                <c:pt idx="345">
                  <c:v>-0.85418000000000005</c:v>
                </c:pt>
                <c:pt idx="346">
                  <c:v>-0.55083990000000005</c:v>
                </c:pt>
                <c:pt idx="347">
                  <c:v>-0.23699990000000001</c:v>
                </c:pt>
                <c:pt idx="348">
                  <c:v>0.51757410000000004</c:v>
                </c:pt>
                <c:pt idx="349">
                  <c:v>1.4836339999999999</c:v>
                </c:pt>
                <c:pt idx="350">
                  <c:v>0.85854509999999995</c:v>
                </c:pt>
                <c:pt idx="351">
                  <c:v>-0.69913939999999997</c:v>
                </c:pt>
                <c:pt idx="352">
                  <c:v>-0.67412369999999999</c:v>
                </c:pt>
                <c:pt idx="353">
                  <c:v>0.34004000000000001</c:v>
                </c:pt>
                <c:pt idx="354">
                  <c:v>0.5463827</c:v>
                </c:pt>
                <c:pt idx="355">
                  <c:v>0.38831260000000001</c:v>
                </c:pt>
                <c:pt idx="356">
                  <c:v>-0.2208369</c:v>
                </c:pt>
                <c:pt idx="357">
                  <c:v>-0.95129090000000005</c:v>
                </c:pt>
                <c:pt idx="358">
                  <c:v>-0.27609250000000002</c:v>
                </c:pt>
                <c:pt idx="359">
                  <c:v>0.8551841</c:v>
                </c:pt>
                <c:pt idx="360">
                  <c:v>0.79314110000000004</c:v>
                </c:pt>
                <c:pt idx="361">
                  <c:v>0.27345009999999997</c:v>
                </c:pt>
                <c:pt idx="362">
                  <c:v>0.2774488</c:v>
                </c:pt>
                <c:pt idx="363">
                  <c:v>0.2327494</c:v>
                </c:pt>
                <c:pt idx="364">
                  <c:v>-0.70354229999999995</c:v>
                </c:pt>
                <c:pt idx="365">
                  <c:v>-1.7764150000000001</c:v>
                </c:pt>
                <c:pt idx="366">
                  <c:v>-2.023609</c:v>
                </c:pt>
                <c:pt idx="367">
                  <c:v>-2.2832509999999999</c:v>
                </c:pt>
                <c:pt idx="368">
                  <c:v>-1.811685</c:v>
                </c:pt>
                <c:pt idx="369">
                  <c:v>0.46295969999999997</c:v>
                </c:pt>
                <c:pt idx="370">
                  <c:v>1.405432</c:v>
                </c:pt>
                <c:pt idx="371">
                  <c:v>0.16012399999999999</c:v>
                </c:pt>
                <c:pt idx="372">
                  <c:v>-0.1091419</c:v>
                </c:pt>
                <c:pt idx="373">
                  <c:v>0.35556599999999999</c:v>
                </c:pt>
                <c:pt idx="374">
                  <c:v>-0.44190829999999998</c:v>
                </c:pt>
                <c:pt idx="375">
                  <c:v>-1.240928</c:v>
                </c:pt>
                <c:pt idx="376">
                  <c:v>0.17015559999999999</c:v>
                </c:pt>
                <c:pt idx="377">
                  <c:v>1.999015</c:v>
                </c:pt>
                <c:pt idx="378">
                  <c:v>1.4996309999999999</c:v>
                </c:pt>
                <c:pt idx="379">
                  <c:v>0.1211594</c:v>
                </c:pt>
                <c:pt idx="380">
                  <c:v>-0.49481140000000001</c:v>
                </c:pt>
                <c:pt idx="381">
                  <c:v>-0.91352820000000001</c:v>
                </c:pt>
                <c:pt idx="382">
                  <c:v>-1.1724859999999999</c:v>
                </c:pt>
                <c:pt idx="383">
                  <c:v>-1.32047</c:v>
                </c:pt>
                <c:pt idx="384">
                  <c:v>-2.1064759999999998</c:v>
                </c:pt>
                <c:pt idx="385">
                  <c:v>-2.6165280000000002</c:v>
                </c:pt>
                <c:pt idx="386">
                  <c:v>-1.5783130000000001</c:v>
                </c:pt>
                <c:pt idx="387">
                  <c:v>4.9910330000000003E-2</c:v>
                </c:pt>
                <c:pt idx="388">
                  <c:v>1.0932949999999999</c:v>
                </c:pt>
                <c:pt idx="389">
                  <c:v>0.77837820000000002</c:v>
                </c:pt>
                <c:pt idx="390">
                  <c:v>-0.65308759999999999</c:v>
                </c:pt>
                <c:pt idx="391">
                  <c:v>-1.4805699999999999</c:v>
                </c:pt>
                <c:pt idx="392">
                  <c:v>-1.428061</c:v>
                </c:pt>
                <c:pt idx="393">
                  <c:v>-1.832498</c:v>
                </c:pt>
                <c:pt idx="394">
                  <c:v>-2.5807890000000002</c:v>
                </c:pt>
                <c:pt idx="395">
                  <c:v>-1.4512910000000001</c:v>
                </c:pt>
                <c:pt idx="396">
                  <c:v>1.0189699999999999</c:v>
                </c:pt>
                <c:pt idx="397">
                  <c:v>1.338357</c:v>
                </c:pt>
                <c:pt idx="398">
                  <c:v>7.0514549999999995E-2</c:v>
                </c:pt>
                <c:pt idx="399">
                  <c:v>-0.1072502</c:v>
                </c:pt>
                <c:pt idx="400">
                  <c:v>0.36053489999999999</c:v>
                </c:pt>
                <c:pt idx="401">
                  <c:v>0.2174652</c:v>
                </c:pt>
                <c:pt idx="402">
                  <c:v>-8.87212E-2</c:v>
                </c:pt>
                <c:pt idx="403">
                  <c:v>0.397899</c:v>
                </c:pt>
                <c:pt idx="404">
                  <c:v>0.81221160000000003</c:v>
                </c:pt>
                <c:pt idx="405">
                  <c:v>0.50033159999999999</c:v>
                </c:pt>
                <c:pt idx="406">
                  <c:v>0.76452830000000005</c:v>
                </c:pt>
                <c:pt idx="407">
                  <c:v>1.910774</c:v>
                </c:pt>
                <c:pt idx="408">
                  <c:v>2.6972640000000001</c:v>
                </c:pt>
                <c:pt idx="409">
                  <c:v>2.1426729999999998</c:v>
                </c:pt>
                <c:pt idx="410">
                  <c:v>0.32569730000000002</c:v>
                </c:pt>
                <c:pt idx="411">
                  <c:v>-1.697756</c:v>
                </c:pt>
                <c:pt idx="412">
                  <c:v>-2.3809019999999999</c:v>
                </c:pt>
                <c:pt idx="413">
                  <c:v>-1.239873</c:v>
                </c:pt>
                <c:pt idx="414">
                  <c:v>-6.1304959999999999E-2</c:v>
                </c:pt>
                <c:pt idx="415">
                  <c:v>0.255444</c:v>
                </c:pt>
                <c:pt idx="416">
                  <c:v>1.2312320000000001</c:v>
                </c:pt>
                <c:pt idx="417">
                  <c:v>2.4407079999999999</c:v>
                </c:pt>
                <c:pt idx="418">
                  <c:v>2.0916389999999998</c:v>
                </c:pt>
                <c:pt idx="419">
                  <c:v>1.065768</c:v>
                </c:pt>
                <c:pt idx="420">
                  <c:v>1.1252500000000001</c:v>
                </c:pt>
                <c:pt idx="421">
                  <c:v>1.6942010000000001</c:v>
                </c:pt>
                <c:pt idx="422">
                  <c:v>1.1392580000000001</c:v>
                </c:pt>
                <c:pt idx="423">
                  <c:v>6.3858270000000002E-3</c:v>
                </c:pt>
                <c:pt idx="424">
                  <c:v>-0.24470529999999999</c:v>
                </c:pt>
                <c:pt idx="425">
                  <c:v>-9.6080020000000002E-2</c:v>
                </c:pt>
                <c:pt idx="426">
                  <c:v>-0.97250550000000002</c:v>
                </c:pt>
                <c:pt idx="427">
                  <c:v>-2.2234419999999999</c:v>
                </c:pt>
                <c:pt idx="428">
                  <c:v>-1.99929</c:v>
                </c:pt>
                <c:pt idx="429">
                  <c:v>-0.84713579999999999</c:v>
                </c:pt>
                <c:pt idx="430">
                  <c:v>-0.1728925</c:v>
                </c:pt>
                <c:pt idx="431">
                  <c:v>6.8303900000000001E-2</c:v>
                </c:pt>
                <c:pt idx="432">
                  <c:v>0.21755859999999999</c:v>
                </c:pt>
                <c:pt idx="433">
                  <c:v>0.30319099999999999</c:v>
                </c:pt>
                <c:pt idx="434">
                  <c:v>0.15484010000000001</c:v>
                </c:pt>
                <c:pt idx="435">
                  <c:v>-0.1671483</c:v>
                </c:pt>
                <c:pt idx="436">
                  <c:v>-0.25685400000000003</c:v>
                </c:pt>
                <c:pt idx="437">
                  <c:v>-8.0354759999999997E-2</c:v>
                </c:pt>
                <c:pt idx="438">
                  <c:v>0.26871060000000002</c:v>
                </c:pt>
                <c:pt idx="439">
                  <c:v>0.66937210000000003</c:v>
                </c:pt>
                <c:pt idx="440">
                  <c:v>1.065151</c:v>
                </c:pt>
                <c:pt idx="441">
                  <c:v>1.6706639999999999</c:v>
                </c:pt>
                <c:pt idx="442">
                  <c:v>1.6870579999999999</c:v>
                </c:pt>
                <c:pt idx="443">
                  <c:v>0.63392749999999998</c:v>
                </c:pt>
                <c:pt idx="444">
                  <c:v>-0.18246309999999999</c:v>
                </c:pt>
                <c:pt idx="445">
                  <c:v>-0.4586305</c:v>
                </c:pt>
                <c:pt idx="446">
                  <c:v>-0.54732840000000005</c:v>
                </c:pt>
                <c:pt idx="447">
                  <c:v>0.3049347</c:v>
                </c:pt>
                <c:pt idx="448">
                  <c:v>1.371224</c:v>
                </c:pt>
                <c:pt idx="449">
                  <c:v>0.87570060000000005</c:v>
                </c:pt>
                <c:pt idx="450">
                  <c:v>-0.47760819999999998</c:v>
                </c:pt>
                <c:pt idx="451">
                  <c:v>-0.60960840000000005</c:v>
                </c:pt>
                <c:pt idx="452">
                  <c:v>0.13024169999999999</c:v>
                </c:pt>
                <c:pt idx="453">
                  <c:v>6.9697380000000003E-2</c:v>
                </c:pt>
                <c:pt idx="454">
                  <c:v>-0.53653799999999996</c:v>
                </c:pt>
                <c:pt idx="455">
                  <c:v>-1.206404</c:v>
                </c:pt>
                <c:pt idx="456">
                  <c:v>-1.7249140000000001</c:v>
                </c:pt>
                <c:pt idx="457">
                  <c:v>-1.445697</c:v>
                </c:pt>
                <c:pt idx="458">
                  <c:v>-1.208566</c:v>
                </c:pt>
                <c:pt idx="459">
                  <c:v>-1.224758</c:v>
                </c:pt>
                <c:pt idx="460">
                  <c:v>-0.79979809999999996</c:v>
                </c:pt>
                <c:pt idx="461">
                  <c:v>-0.82982330000000004</c:v>
                </c:pt>
                <c:pt idx="462">
                  <c:v>-0.82930979999999999</c:v>
                </c:pt>
                <c:pt idx="463">
                  <c:v>0.56733809999999996</c:v>
                </c:pt>
                <c:pt idx="464">
                  <c:v>2.0456460000000001</c:v>
                </c:pt>
                <c:pt idx="465">
                  <c:v>1.8643529999999999</c:v>
                </c:pt>
                <c:pt idx="466">
                  <c:v>0.71679959999999998</c:v>
                </c:pt>
                <c:pt idx="467">
                  <c:v>0.1346852</c:v>
                </c:pt>
                <c:pt idx="468">
                  <c:v>0.1912152</c:v>
                </c:pt>
                <c:pt idx="469">
                  <c:v>0.37278519999999998</c:v>
                </c:pt>
                <c:pt idx="470">
                  <c:v>0.43594450000000001</c:v>
                </c:pt>
                <c:pt idx="471">
                  <c:v>0.27315099999999998</c:v>
                </c:pt>
                <c:pt idx="472">
                  <c:v>0.22671350000000001</c:v>
                </c:pt>
                <c:pt idx="473">
                  <c:v>0.59355420000000003</c:v>
                </c:pt>
                <c:pt idx="474">
                  <c:v>0.96650709999999995</c:v>
                </c:pt>
                <c:pt idx="475">
                  <c:v>0.43323679999999998</c:v>
                </c:pt>
                <c:pt idx="476">
                  <c:v>-0.94160630000000001</c:v>
                </c:pt>
                <c:pt idx="477">
                  <c:v>-1.8325689999999999</c:v>
                </c:pt>
                <c:pt idx="478">
                  <c:v>-1.864428</c:v>
                </c:pt>
                <c:pt idx="479">
                  <c:v>-1.443999</c:v>
                </c:pt>
                <c:pt idx="480">
                  <c:v>-0.82166810000000001</c:v>
                </c:pt>
                <c:pt idx="481">
                  <c:v>-0.43959799999999999</c:v>
                </c:pt>
                <c:pt idx="482">
                  <c:v>-0.2132425</c:v>
                </c:pt>
                <c:pt idx="483">
                  <c:v>-0.62118090000000004</c:v>
                </c:pt>
                <c:pt idx="484">
                  <c:v>-1.7376419999999999</c:v>
                </c:pt>
                <c:pt idx="485">
                  <c:v>-1.9943379999999999</c:v>
                </c:pt>
                <c:pt idx="486">
                  <c:v>-1.6335170000000001</c:v>
                </c:pt>
                <c:pt idx="487">
                  <c:v>-1.216621</c:v>
                </c:pt>
                <c:pt idx="488">
                  <c:v>0.12854160000000001</c:v>
                </c:pt>
                <c:pt idx="489">
                  <c:v>1.934544</c:v>
                </c:pt>
                <c:pt idx="490">
                  <c:v>2.9155790000000001</c:v>
                </c:pt>
                <c:pt idx="491">
                  <c:v>2.2381679999999999</c:v>
                </c:pt>
                <c:pt idx="492">
                  <c:v>0.74097089999999999</c:v>
                </c:pt>
                <c:pt idx="493">
                  <c:v>-0.153502</c:v>
                </c:pt>
                <c:pt idx="494">
                  <c:v>-0.56352159999999996</c:v>
                </c:pt>
                <c:pt idx="495">
                  <c:v>-0.4367856</c:v>
                </c:pt>
                <c:pt idx="496">
                  <c:v>9.7080450000000002E-3</c:v>
                </c:pt>
                <c:pt idx="497">
                  <c:v>0.32970050000000001</c:v>
                </c:pt>
                <c:pt idx="498">
                  <c:v>0.29427609999999998</c:v>
                </c:pt>
                <c:pt idx="499">
                  <c:v>-0.3545623</c:v>
                </c:pt>
                <c:pt idx="500">
                  <c:v>-0.44059730000000003</c:v>
                </c:pt>
                <c:pt idx="501">
                  <c:v>-0.40843790000000002</c:v>
                </c:pt>
                <c:pt idx="502">
                  <c:v>-0.95585600000000004</c:v>
                </c:pt>
                <c:pt idx="503">
                  <c:v>-0.61985199999999996</c:v>
                </c:pt>
                <c:pt idx="504">
                  <c:v>-0.43505559999999999</c:v>
                </c:pt>
                <c:pt idx="505">
                  <c:v>-0.60787729999999995</c:v>
                </c:pt>
                <c:pt idx="506">
                  <c:v>0.52602709999999997</c:v>
                </c:pt>
                <c:pt idx="507">
                  <c:v>1.0894900000000001</c:v>
                </c:pt>
                <c:pt idx="508">
                  <c:v>-1.887515E-2</c:v>
                </c:pt>
                <c:pt idx="509">
                  <c:v>-0.55553949999999996</c:v>
                </c:pt>
                <c:pt idx="510">
                  <c:v>0.1604119</c:v>
                </c:pt>
                <c:pt idx="511">
                  <c:v>0.51079969999999997</c:v>
                </c:pt>
                <c:pt idx="512">
                  <c:v>0.29665340000000001</c:v>
                </c:pt>
                <c:pt idx="513">
                  <c:v>0.47342610000000002</c:v>
                </c:pt>
                <c:pt idx="514">
                  <c:v>0.230934</c:v>
                </c:pt>
                <c:pt idx="515">
                  <c:v>-0.4434053</c:v>
                </c:pt>
                <c:pt idx="516">
                  <c:v>0.1546546</c:v>
                </c:pt>
                <c:pt idx="517">
                  <c:v>1.216343</c:v>
                </c:pt>
                <c:pt idx="518">
                  <c:v>0.91087030000000002</c:v>
                </c:pt>
                <c:pt idx="519">
                  <c:v>3.2811420000000001E-2</c:v>
                </c:pt>
                <c:pt idx="520">
                  <c:v>-0.10266069999999999</c:v>
                </c:pt>
                <c:pt idx="521">
                  <c:v>8.1920729999999997E-2</c:v>
                </c:pt>
                <c:pt idx="522">
                  <c:v>-0.50324150000000001</c:v>
                </c:pt>
                <c:pt idx="523">
                  <c:v>-1.5263249999999999</c:v>
                </c:pt>
                <c:pt idx="524">
                  <c:v>-1.8551800000000001</c:v>
                </c:pt>
                <c:pt idx="525">
                  <c:v>-1.4830490000000001</c:v>
                </c:pt>
                <c:pt idx="526">
                  <c:v>-1.262586</c:v>
                </c:pt>
                <c:pt idx="527">
                  <c:v>-1.567258</c:v>
                </c:pt>
                <c:pt idx="528">
                  <c:v>-1.6311359999999999</c:v>
                </c:pt>
                <c:pt idx="529">
                  <c:v>-0.81190689999999999</c:v>
                </c:pt>
                <c:pt idx="530">
                  <c:v>0.55161519999999997</c:v>
                </c:pt>
                <c:pt idx="531">
                  <c:v>1.2577119999999999</c:v>
                </c:pt>
                <c:pt idx="532">
                  <c:v>0.50453479999999995</c:v>
                </c:pt>
                <c:pt idx="533">
                  <c:v>-0.40547650000000002</c:v>
                </c:pt>
                <c:pt idx="534">
                  <c:v>-0.50726789999999999</c:v>
                </c:pt>
                <c:pt idx="535">
                  <c:v>-0.81066780000000005</c:v>
                </c:pt>
                <c:pt idx="536">
                  <c:v>-1.407599</c:v>
                </c:pt>
                <c:pt idx="537">
                  <c:v>-1.269107</c:v>
                </c:pt>
                <c:pt idx="538">
                  <c:v>-0.55000550000000004</c:v>
                </c:pt>
                <c:pt idx="539">
                  <c:v>1.19255E-2</c:v>
                </c:pt>
                <c:pt idx="540">
                  <c:v>0.27381339999999998</c:v>
                </c:pt>
                <c:pt idx="541">
                  <c:v>0.41188570000000002</c:v>
                </c:pt>
                <c:pt idx="542">
                  <c:v>0.83004299999999998</c:v>
                </c:pt>
                <c:pt idx="543">
                  <c:v>1.3910119999999999</c:v>
                </c:pt>
                <c:pt idx="544">
                  <c:v>1.2459290000000001</c:v>
                </c:pt>
                <c:pt idx="545">
                  <c:v>0.61045329999999998</c:v>
                </c:pt>
                <c:pt idx="546">
                  <c:v>0.81259669999999995</c:v>
                </c:pt>
                <c:pt idx="547">
                  <c:v>1.7483569999999999</c:v>
                </c:pt>
                <c:pt idx="548">
                  <c:v>1.7492700000000001</c:v>
                </c:pt>
                <c:pt idx="549">
                  <c:v>-2.6028599999999999E-2</c:v>
                </c:pt>
                <c:pt idx="550">
                  <c:v>-1.8532519999999999</c:v>
                </c:pt>
                <c:pt idx="551">
                  <c:v>-1.430453</c:v>
                </c:pt>
                <c:pt idx="552">
                  <c:v>-0.27604000000000001</c:v>
                </c:pt>
                <c:pt idx="553">
                  <c:v>-0.1244495</c:v>
                </c:pt>
                <c:pt idx="554">
                  <c:v>-5.7810199999999999E-2</c:v>
                </c:pt>
                <c:pt idx="555">
                  <c:v>-0.34126400000000001</c:v>
                </c:pt>
                <c:pt idx="556">
                  <c:v>-1.008899</c:v>
                </c:pt>
                <c:pt idx="557">
                  <c:v>-1.21513</c:v>
                </c:pt>
                <c:pt idx="558">
                  <c:v>-1.05853</c:v>
                </c:pt>
                <c:pt idx="559">
                  <c:v>-0.73114319999999999</c:v>
                </c:pt>
                <c:pt idx="560">
                  <c:v>-8.732695E-2</c:v>
                </c:pt>
                <c:pt idx="561">
                  <c:v>0.52379580000000003</c:v>
                </c:pt>
                <c:pt idx="562">
                  <c:v>0.19804069999999999</c:v>
                </c:pt>
                <c:pt idx="563">
                  <c:v>-0.41117870000000001</c:v>
                </c:pt>
                <c:pt idx="564">
                  <c:v>5.3102499999999999E-3</c:v>
                </c:pt>
                <c:pt idx="565">
                  <c:v>0.60353299999999999</c:v>
                </c:pt>
                <c:pt idx="566">
                  <c:v>3.4605160000000003E-2</c:v>
                </c:pt>
                <c:pt idx="567">
                  <c:v>-0.83493649999999997</c:v>
                </c:pt>
                <c:pt idx="568">
                  <c:v>-0.831206</c:v>
                </c:pt>
                <c:pt idx="569">
                  <c:v>-0.47769859999999997</c:v>
                </c:pt>
                <c:pt idx="570">
                  <c:v>-0.21647150000000001</c:v>
                </c:pt>
                <c:pt idx="571">
                  <c:v>0.19563120000000001</c:v>
                </c:pt>
                <c:pt idx="572">
                  <c:v>1.013862</c:v>
                </c:pt>
                <c:pt idx="573">
                  <c:v>2.0605639999999998</c:v>
                </c:pt>
                <c:pt idx="574">
                  <c:v>2.4522780000000002</c:v>
                </c:pt>
                <c:pt idx="575">
                  <c:v>1.3827769999999999</c:v>
                </c:pt>
                <c:pt idx="576">
                  <c:v>2.3893259999999999E-2</c:v>
                </c:pt>
                <c:pt idx="577">
                  <c:v>-9.3338809999999994E-2</c:v>
                </c:pt>
                <c:pt idx="578">
                  <c:v>0.1383595</c:v>
                </c:pt>
                <c:pt idx="579">
                  <c:v>0.48679749999999999</c:v>
                </c:pt>
                <c:pt idx="580">
                  <c:v>1.008562</c:v>
                </c:pt>
                <c:pt idx="581">
                  <c:v>0.40083849999999999</c:v>
                </c:pt>
                <c:pt idx="582">
                  <c:v>-0.59704800000000002</c:v>
                </c:pt>
                <c:pt idx="583">
                  <c:v>-0.43605480000000002</c:v>
                </c:pt>
                <c:pt idx="584">
                  <c:v>-9.6861320000000001E-2</c:v>
                </c:pt>
                <c:pt idx="585">
                  <c:v>-0.63068659999999999</c:v>
                </c:pt>
                <c:pt idx="586">
                  <c:v>-1.137254</c:v>
                </c:pt>
                <c:pt idx="587">
                  <c:v>-1.2597020000000001</c:v>
                </c:pt>
                <c:pt idx="588">
                  <c:v>-0.71048210000000001</c:v>
                </c:pt>
                <c:pt idx="589">
                  <c:v>0.47037129999999999</c:v>
                </c:pt>
                <c:pt idx="590">
                  <c:v>0.70691119999999996</c:v>
                </c:pt>
                <c:pt idx="591">
                  <c:v>0.1103526</c:v>
                </c:pt>
                <c:pt idx="592">
                  <c:v>-0.1061376</c:v>
                </c:pt>
                <c:pt idx="593">
                  <c:v>0.28934609999999999</c:v>
                </c:pt>
                <c:pt idx="594">
                  <c:v>0.99530320000000005</c:v>
                </c:pt>
                <c:pt idx="595">
                  <c:v>1.326897</c:v>
                </c:pt>
                <c:pt idx="596">
                  <c:v>1.300543</c:v>
                </c:pt>
                <c:pt idx="597">
                  <c:v>0.9085647</c:v>
                </c:pt>
                <c:pt idx="598">
                  <c:v>-0.33429880000000001</c:v>
                </c:pt>
                <c:pt idx="599">
                  <c:v>-1.1954739999999999</c:v>
                </c:pt>
                <c:pt idx="600">
                  <c:v>-0.4210025</c:v>
                </c:pt>
                <c:pt idx="601">
                  <c:v>0.63794819999999997</c:v>
                </c:pt>
                <c:pt idx="602">
                  <c:v>0.49373149999999999</c:v>
                </c:pt>
                <c:pt idx="603">
                  <c:v>-0.27509250000000002</c:v>
                </c:pt>
                <c:pt idx="604">
                  <c:v>-1.076757</c:v>
                </c:pt>
                <c:pt idx="605">
                  <c:v>-1.919513</c:v>
                </c:pt>
                <c:pt idx="606">
                  <c:v>-1.4826140000000001</c:v>
                </c:pt>
                <c:pt idx="607">
                  <c:v>0.86868909999999999</c:v>
                </c:pt>
                <c:pt idx="608">
                  <c:v>2.5106670000000002</c:v>
                </c:pt>
                <c:pt idx="609">
                  <c:v>1.320738</c:v>
                </c:pt>
                <c:pt idx="610">
                  <c:v>-0.86036210000000002</c:v>
                </c:pt>
                <c:pt idx="611">
                  <c:v>-1.7451719999999999</c:v>
                </c:pt>
                <c:pt idx="612">
                  <c:v>-0.89214990000000005</c:v>
                </c:pt>
                <c:pt idx="613">
                  <c:v>0.55636330000000001</c:v>
                </c:pt>
                <c:pt idx="614">
                  <c:v>0.2863734</c:v>
                </c:pt>
                <c:pt idx="615">
                  <c:v>-0.9588293</c:v>
                </c:pt>
                <c:pt idx="616">
                  <c:v>-0.56869060000000005</c:v>
                </c:pt>
                <c:pt idx="617">
                  <c:v>0.63062300000000004</c:v>
                </c:pt>
                <c:pt idx="618">
                  <c:v>0.52596140000000002</c:v>
                </c:pt>
                <c:pt idx="619">
                  <c:v>-0.55517090000000002</c:v>
                </c:pt>
                <c:pt idx="620">
                  <c:v>-0.4761859</c:v>
                </c:pt>
                <c:pt idx="621">
                  <c:v>0.54595090000000002</c:v>
                </c:pt>
                <c:pt idx="622">
                  <c:v>0.3157142</c:v>
                </c:pt>
                <c:pt idx="623">
                  <c:v>-0.59650320000000001</c:v>
                </c:pt>
                <c:pt idx="624">
                  <c:v>-1.041922</c:v>
                </c:pt>
                <c:pt idx="625">
                  <c:v>-1.2514730000000001</c:v>
                </c:pt>
                <c:pt idx="626">
                  <c:v>-1.61165</c:v>
                </c:pt>
                <c:pt idx="627">
                  <c:v>-2.0443530000000001</c:v>
                </c:pt>
                <c:pt idx="628">
                  <c:v>-1.3272010000000001</c:v>
                </c:pt>
                <c:pt idx="629">
                  <c:v>-6.6093410000000005E-2</c:v>
                </c:pt>
                <c:pt idx="630">
                  <c:v>-2.8121159999999999E-2</c:v>
                </c:pt>
                <c:pt idx="631">
                  <c:v>-0.42708230000000003</c:v>
                </c:pt>
                <c:pt idx="632">
                  <c:v>-0.24825040000000001</c:v>
                </c:pt>
                <c:pt idx="633">
                  <c:v>0.39896589999999998</c:v>
                </c:pt>
                <c:pt idx="634">
                  <c:v>1.3202510000000001</c:v>
                </c:pt>
                <c:pt idx="635">
                  <c:v>1.305509</c:v>
                </c:pt>
                <c:pt idx="636">
                  <c:v>0.5919063</c:v>
                </c:pt>
                <c:pt idx="637">
                  <c:v>0.63988500000000004</c:v>
                </c:pt>
                <c:pt idx="638">
                  <c:v>-7.380167E-3</c:v>
                </c:pt>
                <c:pt idx="639">
                  <c:v>-1.718615</c:v>
                </c:pt>
                <c:pt idx="640">
                  <c:v>-1.5519320000000001</c:v>
                </c:pt>
                <c:pt idx="641">
                  <c:v>0.2893694</c:v>
                </c:pt>
                <c:pt idx="642">
                  <c:v>0.58270339999999998</c:v>
                </c:pt>
                <c:pt idx="643">
                  <c:v>-0.56679310000000005</c:v>
                </c:pt>
                <c:pt idx="644">
                  <c:v>-1.172423</c:v>
                </c:pt>
                <c:pt idx="645">
                  <c:v>-1.398784</c:v>
                </c:pt>
                <c:pt idx="646">
                  <c:v>-1.5485930000000001</c:v>
                </c:pt>
                <c:pt idx="647">
                  <c:v>-0.64945569999999997</c:v>
                </c:pt>
                <c:pt idx="648">
                  <c:v>0.92329830000000002</c:v>
                </c:pt>
                <c:pt idx="649">
                  <c:v>1.5429139999999999</c:v>
                </c:pt>
                <c:pt idx="650">
                  <c:v>1.118765</c:v>
                </c:pt>
                <c:pt idx="651">
                  <c:v>0.45974690000000001</c:v>
                </c:pt>
                <c:pt idx="652">
                  <c:v>0.62496350000000001</c:v>
                </c:pt>
                <c:pt idx="653">
                  <c:v>1.5621259999999999</c:v>
                </c:pt>
                <c:pt idx="654">
                  <c:v>1.3402529999999999</c:v>
                </c:pt>
                <c:pt idx="655">
                  <c:v>0.44903700000000002</c:v>
                </c:pt>
                <c:pt idx="656">
                  <c:v>0.117105</c:v>
                </c:pt>
                <c:pt idx="657">
                  <c:v>-1.0311539999999999</c:v>
                </c:pt>
                <c:pt idx="658">
                  <c:v>-2.5138370000000001</c:v>
                </c:pt>
                <c:pt idx="659">
                  <c:v>-2.0859230000000002</c:v>
                </c:pt>
                <c:pt idx="660">
                  <c:v>-0.34910360000000001</c:v>
                </c:pt>
                <c:pt idx="661">
                  <c:v>0.34679949999999998</c:v>
                </c:pt>
                <c:pt idx="662">
                  <c:v>-0.13383829999999999</c:v>
                </c:pt>
                <c:pt idx="663">
                  <c:v>-0.69612689999999999</c:v>
                </c:pt>
                <c:pt idx="664">
                  <c:v>-1.2466120000000001</c:v>
                </c:pt>
                <c:pt idx="665">
                  <c:v>-1.2635719999999999</c:v>
                </c:pt>
                <c:pt idx="666">
                  <c:v>-0.99414250000000004</c:v>
                </c:pt>
                <c:pt idx="667">
                  <c:v>-1.613434</c:v>
                </c:pt>
                <c:pt idx="668">
                  <c:v>-1.856177</c:v>
                </c:pt>
                <c:pt idx="669">
                  <c:v>-0.2113273</c:v>
                </c:pt>
                <c:pt idx="670">
                  <c:v>1.2466090000000001</c:v>
                </c:pt>
                <c:pt idx="671">
                  <c:v>0.58291159999999997</c:v>
                </c:pt>
                <c:pt idx="672">
                  <c:v>-0.45367960000000002</c:v>
                </c:pt>
                <c:pt idx="673">
                  <c:v>-0.15178059999999999</c:v>
                </c:pt>
                <c:pt idx="674">
                  <c:v>0.96547769999999999</c:v>
                </c:pt>
                <c:pt idx="675">
                  <c:v>1.81003</c:v>
                </c:pt>
                <c:pt idx="676">
                  <c:v>1.571555</c:v>
                </c:pt>
                <c:pt idx="677">
                  <c:v>0.72633130000000001</c:v>
                </c:pt>
                <c:pt idx="678">
                  <c:v>0.58181249999999995</c:v>
                </c:pt>
                <c:pt idx="679">
                  <c:v>0.72260219999999997</c:v>
                </c:pt>
                <c:pt idx="680">
                  <c:v>0.26385370000000002</c:v>
                </c:pt>
                <c:pt idx="681">
                  <c:v>-1.820954E-2</c:v>
                </c:pt>
                <c:pt idx="682">
                  <c:v>-0.32771640000000002</c:v>
                </c:pt>
                <c:pt idx="683">
                  <c:v>-1.131092</c:v>
                </c:pt>
                <c:pt idx="684">
                  <c:v>-1.20842</c:v>
                </c:pt>
                <c:pt idx="685">
                  <c:v>-0.58371209999999996</c:v>
                </c:pt>
                <c:pt idx="686">
                  <c:v>-0.24472659999999999</c:v>
                </c:pt>
                <c:pt idx="687">
                  <c:v>-0.65666049999999998</c:v>
                </c:pt>
                <c:pt idx="688">
                  <c:v>-1.4036310000000001</c:v>
                </c:pt>
                <c:pt idx="689">
                  <c:v>-0.76066889999999998</c:v>
                </c:pt>
                <c:pt idx="690">
                  <c:v>1.291263</c:v>
                </c:pt>
                <c:pt idx="691">
                  <c:v>1.982729</c:v>
                </c:pt>
                <c:pt idx="692">
                  <c:v>0.59248860000000003</c:v>
                </c:pt>
                <c:pt idx="693">
                  <c:v>-0.2429646</c:v>
                </c:pt>
                <c:pt idx="694">
                  <c:v>7.3128100000000001E-2</c:v>
                </c:pt>
                <c:pt idx="695">
                  <c:v>0.1015563</c:v>
                </c:pt>
                <c:pt idx="696">
                  <c:v>-0.26920060000000001</c:v>
                </c:pt>
                <c:pt idx="697">
                  <c:v>-0.25933479999999998</c:v>
                </c:pt>
                <c:pt idx="698">
                  <c:v>0.69006679999999998</c:v>
                </c:pt>
                <c:pt idx="699">
                  <c:v>1.2732889999999999</c:v>
                </c:pt>
                <c:pt idx="700">
                  <c:v>-2.4481800000000001E-2</c:v>
                </c:pt>
                <c:pt idx="701">
                  <c:v>-1.3050740000000001</c:v>
                </c:pt>
                <c:pt idx="702">
                  <c:v>0.13323119999999999</c:v>
                </c:pt>
                <c:pt idx="703">
                  <c:v>2.6077439999999998</c:v>
                </c:pt>
                <c:pt idx="704">
                  <c:v>2.3844859999999999</c:v>
                </c:pt>
                <c:pt idx="705">
                  <c:v>0.3304243</c:v>
                </c:pt>
                <c:pt idx="706">
                  <c:v>-0.11245579999999999</c:v>
                </c:pt>
                <c:pt idx="707">
                  <c:v>0.41105819999999998</c:v>
                </c:pt>
                <c:pt idx="708">
                  <c:v>5.3993850000000003E-2</c:v>
                </c:pt>
                <c:pt idx="709">
                  <c:v>9.9831069999999994E-2</c:v>
                </c:pt>
                <c:pt idx="710">
                  <c:v>0.50382329999999997</c:v>
                </c:pt>
                <c:pt idx="711">
                  <c:v>-0.65391840000000001</c:v>
                </c:pt>
                <c:pt idx="712">
                  <c:v>-1.83707</c:v>
                </c:pt>
                <c:pt idx="713">
                  <c:v>-0.50331720000000002</c:v>
                </c:pt>
                <c:pt idx="714">
                  <c:v>1.1127130000000001</c:v>
                </c:pt>
                <c:pt idx="715">
                  <c:v>0.4845197</c:v>
                </c:pt>
                <c:pt idx="716">
                  <c:v>-0.19185540000000001</c:v>
                </c:pt>
                <c:pt idx="717">
                  <c:v>0.53131229999999996</c:v>
                </c:pt>
                <c:pt idx="718">
                  <c:v>1.182077</c:v>
                </c:pt>
                <c:pt idx="719">
                  <c:v>0.81954320000000003</c:v>
                </c:pt>
                <c:pt idx="720">
                  <c:v>-0.38231229999999999</c:v>
                </c:pt>
                <c:pt idx="721">
                  <c:v>-1.4193739999999999</c:v>
                </c:pt>
                <c:pt idx="722">
                  <c:v>-1.4999990000000001</c:v>
                </c:pt>
                <c:pt idx="723">
                  <c:v>-0.42508800000000002</c:v>
                </c:pt>
                <c:pt idx="724">
                  <c:v>1.087232</c:v>
                </c:pt>
                <c:pt idx="725">
                  <c:v>1.0133030000000001</c:v>
                </c:pt>
                <c:pt idx="726">
                  <c:v>-0.34012300000000001</c:v>
                </c:pt>
                <c:pt idx="727">
                  <c:v>-0.76421139999999999</c:v>
                </c:pt>
                <c:pt idx="728">
                  <c:v>6.9400459999999997E-2</c:v>
                </c:pt>
                <c:pt idx="729">
                  <c:v>1.0994060000000001</c:v>
                </c:pt>
                <c:pt idx="730">
                  <c:v>0.33428340000000001</c:v>
                </c:pt>
                <c:pt idx="731">
                  <c:v>-1.363162</c:v>
                </c:pt>
                <c:pt idx="732">
                  <c:v>-0.77667629999999999</c:v>
                </c:pt>
                <c:pt idx="733">
                  <c:v>0.9329307</c:v>
                </c:pt>
                <c:pt idx="734">
                  <c:v>1.554405</c:v>
                </c:pt>
                <c:pt idx="735">
                  <c:v>1.2604740000000001</c:v>
                </c:pt>
                <c:pt idx="736">
                  <c:v>0.59510110000000005</c:v>
                </c:pt>
                <c:pt idx="737">
                  <c:v>5.5196149999999999E-2</c:v>
                </c:pt>
                <c:pt idx="738">
                  <c:v>-0.79357149999999999</c:v>
                </c:pt>
                <c:pt idx="739">
                  <c:v>-1.003398</c:v>
                </c:pt>
                <c:pt idx="740">
                  <c:v>0.51975780000000005</c:v>
                </c:pt>
                <c:pt idx="741">
                  <c:v>1.196628</c:v>
                </c:pt>
                <c:pt idx="742">
                  <c:v>0.3552361</c:v>
                </c:pt>
                <c:pt idx="743">
                  <c:v>0.2189767</c:v>
                </c:pt>
                <c:pt idx="744">
                  <c:v>0.57894310000000004</c:v>
                </c:pt>
                <c:pt idx="745">
                  <c:v>0.85774700000000004</c:v>
                </c:pt>
                <c:pt idx="746">
                  <c:v>1.100528</c:v>
                </c:pt>
                <c:pt idx="747">
                  <c:v>0.44645099999999999</c:v>
                </c:pt>
                <c:pt idx="748">
                  <c:v>-0.54820340000000001</c:v>
                </c:pt>
                <c:pt idx="749">
                  <c:v>-0.37554470000000001</c:v>
                </c:pt>
                <c:pt idx="750">
                  <c:v>0.33376040000000001</c:v>
                </c:pt>
                <c:pt idx="751">
                  <c:v>3.4234239999999999E-2</c:v>
                </c:pt>
                <c:pt idx="752">
                  <c:v>-0.60712999999999995</c:v>
                </c:pt>
                <c:pt idx="753">
                  <c:v>0.12347329999999999</c:v>
                </c:pt>
                <c:pt idx="754">
                  <c:v>1.4442950000000001</c:v>
                </c:pt>
                <c:pt idx="755">
                  <c:v>0.96031520000000004</c:v>
                </c:pt>
                <c:pt idx="756">
                  <c:v>-0.91195510000000002</c:v>
                </c:pt>
                <c:pt idx="757">
                  <c:v>-1.4611879999999999</c:v>
                </c:pt>
                <c:pt idx="758">
                  <c:v>-0.54491299999999998</c:v>
                </c:pt>
                <c:pt idx="759">
                  <c:v>0.1784792</c:v>
                </c:pt>
                <c:pt idx="760">
                  <c:v>0.32955299999999998</c:v>
                </c:pt>
                <c:pt idx="761">
                  <c:v>7.1926340000000005E-2</c:v>
                </c:pt>
                <c:pt idx="762">
                  <c:v>-0.17598759999999999</c:v>
                </c:pt>
                <c:pt idx="763">
                  <c:v>0.38667479999999999</c:v>
                </c:pt>
                <c:pt idx="764">
                  <c:v>1.3267500000000001</c:v>
                </c:pt>
                <c:pt idx="765">
                  <c:v>1.1799139999999999</c:v>
                </c:pt>
                <c:pt idx="766">
                  <c:v>0.12512590000000001</c:v>
                </c:pt>
                <c:pt idx="767">
                  <c:v>-6.5710719999999999E-3</c:v>
                </c:pt>
                <c:pt idx="768">
                  <c:v>1.252046</c:v>
                </c:pt>
                <c:pt idx="769">
                  <c:v>1.719144</c:v>
                </c:pt>
                <c:pt idx="770">
                  <c:v>0.50709899999999997</c:v>
                </c:pt>
                <c:pt idx="771">
                  <c:v>-0.3652512</c:v>
                </c:pt>
                <c:pt idx="772">
                  <c:v>-0.47982859999999999</c:v>
                </c:pt>
                <c:pt idx="773">
                  <c:v>-0.82014620000000005</c:v>
                </c:pt>
                <c:pt idx="774">
                  <c:v>-0.95585100000000001</c:v>
                </c:pt>
                <c:pt idx="775">
                  <c:v>-0.53168579999999999</c:v>
                </c:pt>
                <c:pt idx="776">
                  <c:v>0.16279569999999999</c:v>
                </c:pt>
                <c:pt idx="777">
                  <c:v>1.0004029999999999</c:v>
                </c:pt>
                <c:pt idx="778">
                  <c:v>1.089342</c:v>
                </c:pt>
                <c:pt idx="779">
                  <c:v>0.23991489999999999</c:v>
                </c:pt>
                <c:pt idx="780">
                  <c:v>0.15164839999999999</c:v>
                </c:pt>
                <c:pt idx="781">
                  <c:v>0.97761529999999996</c:v>
                </c:pt>
                <c:pt idx="782">
                  <c:v>1.8332660000000001</c:v>
                </c:pt>
                <c:pt idx="783">
                  <c:v>2.7861859999999998</c:v>
                </c:pt>
                <c:pt idx="784">
                  <c:v>2.669184</c:v>
                </c:pt>
                <c:pt idx="785">
                  <c:v>1.094527</c:v>
                </c:pt>
                <c:pt idx="786">
                  <c:v>-0.65184819999999999</c:v>
                </c:pt>
                <c:pt idx="787">
                  <c:v>-1.358692</c:v>
                </c:pt>
                <c:pt idx="788">
                  <c:v>0.2157213</c:v>
                </c:pt>
                <c:pt idx="789">
                  <c:v>1.4043079999999999</c:v>
                </c:pt>
                <c:pt idx="790">
                  <c:v>5.3739230000000001E-3</c:v>
                </c:pt>
                <c:pt idx="791">
                  <c:v>-0.46243119999999999</c:v>
                </c:pt>
                <c:pt idx="792">
                  <c:v>0.62100829999999996</c:v>
                </c:pt>
                <c:pt idx="793">
                  <c:v>0.8358833</c:v>
                </c:pt>
                <c:pt idx="794">
                  <c:v>0.14235329999999999</c:v>
                </c:pt>
                <c:pt idx="795">
                  <c:v>-1.0652429999999999</c:v>
                </c:pt>
                <c:pt idx="796">
                  <c:v>-1.777817</c:v>
                </c:pt>
                <c:pt idx="797">
                  <c:v>-0.82017580000000001</c:v>
                </c:pt>
                <c:pt idx="798">
                  <c:v>0.93197640000000004</c:v>
                </c:pt>
                <c:pt idx="799">
                  <c:v>1.708213</c:v>
                </c:pt>
                <c:pt idx="800">
                  <c:v>1.1144289999999999</c:v>
                </c:pt>
                <c:pt idx="801">
                  <c:v>0.2360409</c:v>
                </c:pt>
                <c:pt idx="802">
                  <c:v>0.20946899999999999</c:v>
                </c:pt>
                <c:pt idx="803">
                  <c:v>0.83461810000000003</c:v>
                </c:pt>
                <c:pt idx="804">
                  <c:v>0.2596946</c:v>
                </c:pt>
                <c:pt idx="805">
                  <c:v>-1.26888</c:v>
                </c:pt>
                <c:pt idx="806">
                  <c:v>-1.2189810000000001</c:v>
                </c:pt>
                <c:pt idx="807">
                  <c:v>2.9463360000000001E-2</c:v>
                </c:pt>
                <c:pt idx="808">
                  <c:v>0.48970930000000001</c:v>
                </c:pt>
                <c:pt idx="809">
                  <c:v>0.2253588</c:v>
                </c:pt>
                <c:pt idx="810">
                  <c:v>0.2089116</c:v>
                </c:pt>
                <c:pt idx="811">
                  <c:v>0.33794560000000001</c:v>
                </c:pt>
                <c:pt idx="812">
                  <c:v>0.41343869999999999</c:v>
                </c:pt>
                <c:pt idx="813">
                  <c:v>0.6662846</c:v>
                </c:pt>
                <c:pt idx="814">
                  <c:v>0.38366080000000002</c:v>
                </c:pt>
                <c:pt idx="815">
                  <c:v>-0.2474153</c:v>
                </c:pt>
                <c:pt idx="816">
                  <c:v>-0.1081694</c:v>
                </c:pt>
                <c:pt idx="817">
                  <c:v>0.2172423</c:v>
                </c:pt>
                <c:pt idx="818">
                  <c:v>-7.9177220000000001E-4</c:v>
                </c:pt>
                <c:pt idx="819">
                  <c:v>-0.39890789999999998</c:v>
                </c:pt>
                <c:pt idx="820">
                  <c:v>-0.67077249999999999</c:v>
                </c:pt>
                <c:pt idx="821">
                  <c:v>-0.81155849999999996</c:v>
                </c:pt>
                <c:pt idx="822">
                  <c:v>-1.4172089999999999</c:v>
                </c:pt>
                <c:pt idx="823">
                  <c:v>-1.8060909999999999</c:v>
                </c:pt>
                <c:pt idx="824">
                  <c:v>-0.63044579999999995</c:v>
                </c:pt>
                <c:pt idx="825">
                  <c:v>9.8224519999999996E-2</c:v>
                </c:pt>
                <c:pt idx="826">
                  <c:v>-1.1902140000000001</c:v>
                </c:pt>
                <c:pt idx="827">
                  <c:v>-2.1055670000000002</c:v>
                </c:pt>
                <c:pt idx="828">
                  <c:v>-0.90639999999999998</c:v>
                </c:pt>
                <c:pt idx="829">
                  <c:v>0.72357749999999998</c:v>
                </c:pt>
                <c:pt idx="830">
                  <c:v>0.68646819999999997</c:v>
                </c:pt>
                <c:pt idx="831">
                  <c:v>-0.53815780000000002</c:v>
                </c:pt>
                <c:pt idx="832">
                  <c:v>-1.0485679999999999</c:v>
                </c:pt>
                <c:pt idx="833">
                  <c:v>-0.50885809999999998</c:v>
                </c:pt>
                <c:pt idx="834">
                  <c:v>-0.43026409999999998</c:v>
                </c:pt>
                <c:pt idx="835">
                  <c:v>-0.95861790000000002</c:v>
                </c:pt>
                <c:pt idx="836">
                  <c:v>-1.077369</c:v>
                </c:pt>
                <c:pt idx="837">
                  <c:v>-0.67568850000000003</c:v>
                </c:pt>
                <c:pt idx="838">
                  <c:v>1.7505529999999998E-2</c:v>
                </c:pt>
                <c:pt idx="839">
                  <c:v>0.4973476</c:v>
                </c:pt>
                <c:pt idx="840">
                  <c:v>0.74369229999999997</c:v>
                </c:pt>
                <c:pt idx="841">
                  <c:v>0.81421900000000003</c:v>
                </c:pt>
                <c:pt idx="842">
                  <c:v>0.65967140000000002</c:v>
                </c:pt>
                <c:pt idx="843">
                  <c:v>0.73808130000000005</c:v>
                </c:pt>
                <c:pt idx="844">
                  <c:v>0.59867709999999996</c:v>
                </c:pt>
                <c:pt idx="845">
                  <c:v>9.5752889999999993E-2</c:v>
                </c:pt>
                <c:pt idx="846">
                  <c:v>-0.53162140000000002</c:v>
                </c:pt>
                <c:pt idx="847">
                  <c:v>-1.322052</c:v>
                </c:pt>
                <c:pt idx="848">
                  <c:v>-1.2297400000000001</c:v>
                </c:pt>
                <c:pt idx="849">
                  <c:v>-0.33276339999999999</c:v>
                </c:pt>
                <c:pt idx="850">
                  <c:v>-0.43539949999999999</c:v>
                </c:pt>
                <c:pt idx="851">
                  <c:v>-1.5300260000000001</c:v>
                </c:pt>
                <c:pt idx="852">
                  <c:v>-1.455104</c:v>
                </c:pt>
                <c:pt idx="853">
                  <c:v>-0.26054129999999998</c:v>
                </c:pt>
                <c:pt idx="854">
                  <c:v>-0.4694932</c:v>
                </c:pt>
                <c:pt idx="855">
                  <c:v>-1.1293280000000001</c:v>
                </c:pt>
                <c:pt idx="856">
                  <c:v>-0.30133290000000001</c:v>
                </c:pt>
                <c:pt idx="857">
                  <c:v>-0.30238559999999998</c:v>
                </c:pt>
                <c:pt idx="858">
                  <c:v>-1.118099</c:v>
                </c:pt>
                <c:pt idx="859">
                  <c:v>2.1575150000000001E-2</c:v>
                </c:pt>
                <c:pt idx="860">
                  <c:v>1.2326550000000001</c:v>
                </c:pt>
                <c:pt idx="861">
                  <c:v>0.37188749999999998</c:v>
                </c:pt>
                <c:pt idx="862">
                  <c:v>-0.43569859999999999</c:v>
                </c:pt>
                <c:pt idx="863">
                  <c:v>-0.1473642</c:v>
                </c:pt>
                <c:pt idx="864">
                  <c:v>-0.30173529999999998</c:v>
                </c:pt>
                <c:pt idx="865">
                  <c:v>-0.78158070000000002</c:v>
                </c:pt>
                <c:pt idx="866">
                  <c:v>-0.16927829999999999</c:v>
                </c:pt>
                <c:pt idx="867">
                  <c:v>0.92158660000000003</c:v>
                </c:pt>
                <c:pt idx="868">
                  <c:v>1.0123629999999999</c:v>
                </c:pt>
                <c:pt idx="869">
                  <c:v>0.12053410000000001</c:v>
                </c:pt>
                <c:pt idx="870">
                  <c:v>-0.73166260000000005</c:v>
                </c:pt>
                <c:pt idx="871">
                  <c:v>-0.62406150000000005</c:v>
                </c:pt>
                <c:pt idx="872">
                  <c:v>0.2203861</c:v>
                </c:pt>
                <c:pt idx="873">
                  <c:v>0.50715969999999999</c:v>
                </c:pt>
                <c:pt idx="874">
                  <c:v>-0.75547439999999999</c:v>
                </c:pt>
                <c:pt idx="875">
                  <c:v>-2.6009479999999998</c:v>
                </c:pt>
                <c:pt idx="876">
                  <c:v>-2.676768</c:v>
                </c:pt>
                <c:pt idx="877">
                  <c:v>-1.472518</c:v>
                </c:pt>
                <c:pt idx="878">
                  <c:v>-1.3282830000000001</c:v>
                </c:pt>
                <c:pt idx="879">
                  <c:v>-1.793709</c:v>
                </c:pt>
                <c:pt idx="880">
                  <c:v>-1.2395449999999999</c:v>
                </c:pt>
                <c:pt idx="881">
                  <c:v>-8.2199800000000003E-2</c:v>
                </c:pt>
                <c:pt idx="882">
                  <c:v>0.32179079999999999</c:v>
                </c:pt>
                <c:pt idx="883">
                  <c:v>9.1404440000000003E-2</c:v>
                </c:pt>
                <c:pt idx="884">
                  <c:v>0.23764109999999999</c:v>
                </c:pt>
                <c:pt idx="885">
                  <c:v>0.55286639999999998</c:v>
                </c:pt>
                <c:pt idx="886">
                  <c:v>0.32247710000000002</c:v>
                </c:pt>
                <c:pt idx="887">
                  <c:v>9.3171019999999993E-2</c:v>
                </c:pt>
                <c:pt idx="888">
                  <c:v>2.8437859999999999E-2</c:v>
                </c:pt>
                <c:pt idx="889">
                  <c:v>-0.37766430000000001</c:v>
                </c:pt>
                <c:pt idx="890">
                  <c:v>-1.0088539999999999</c:v>
                </c:pt>
                <c:pt idx="891">
                  <c:v>-1.1978279999999999</c:v>
                </c:pt>
                <c:pt idx="892">
                  <c:v>-0.2194043</c:v>
                </c:pt>
                <c:pt idx="893">
                  <c:v>1.4018569999999999</c:v>
                </c:pt>
                <c:pt idx="894">
                  <c:v>2.4089719999999999</c:v>
                </c:pt>
                <c:pt idx="895">
                  <c:v>1.4452469999999999</c:v>
                </c:pt>
                <c:pt idx="896">
                  <c:v>-0.53493049999999998</c:v>
                </c:pt>
                <c:pt idx="897">
                  <c:v>-0.73977539999999997</c:v>
                </c:pt>
                <c:pt idx="898">
                  <c:v>0.42619810000000002</c:v>
                </c:pt>
                <c:pt idx="899">
                  <c:v>1.3936770000000001</c:v>
                </c:pt>
                <c:pt idx="900">
                  <c:v>2.1683020000000002</c:v>
                </c:pt>
                <c:pt idx="901">
                  <c:v>2.2902399999999998</c:v>
                </c:pt>
                <c:pt idx="902">
                  <c:v>0.65842529999999999</c:v>
                </c:pt>
                <c:pt idx="903">
                  <c:v>-1.1990529999999999</c:v>
                </c:pt>
                <c:pt idx="904">
                  <c:v>-1.044206</c:v>
                </c:pt>
                <c:pt idx="905">
                  <c:v>-0.1843795</c:v>
                </c:pt>
                <c:pt idx="906">
                  <c:v>0.54793539999999996</c:v>
                </c:pt>
                <c:pt idx="907">
                  <c:v>1.523407</c:v>
                </c:pt>
                <c:pt idx="908">
                  <c:v>2.0333950000000001</c:v>
                </c:pt>
                <c:pt idx="909">
                  <c:v>1.3162039999999999</c:v>
                </c:pt>
                <c:pt idx="910">
                  <c:v>-0.27874339999999997</c:v>
                </c:pt>
                <c:pt idx="911">
                  <c:v>-0.9337607</c:v>
                </c:pt>
                <c:pt idx="912">
                  <c:v>-0.2911666</c:v>
                </c:pt>
                <c:pt idx="913">
                  <c:v>0.71309690000000003</c:v>
                </c:pt>
                <c:pt idx="914">
                  <c:v>0.88156400000000001</c:v>
                </c:pt>
                <c:pt idx="915">
                  <c:v>-0.50598730000000003</c:v>
                </c:pt>
                <c:pt idx="916">
                  <c:v>-1.309158</c:v>
                </c:pt>
                <c:pt idx="917">
                  <c:v>-0.27938259999999998</c:v>
                </c:pt>
                <c:pt idx="918">
                  <c:v>0.36032350000000002</c:v>
                </c:pt>
                <c:pt idx="919">
                  <c:v>-0.63627979999999995</c:v>
                </c:pt>
                <c:pt idx="920">
                  <c:v>-2.1211519999999999</c:v>
                </c:pt>
                <c:pt idx="921">
                  <c:v>-2.8958689999999998</c:v>
                </c:pt>
                <c:pt idx="922">
                  <c:v>-2.1697860000000002</c:v>
                </c:pt>
                <c:pt idx="923">
                  <c:v>-0.98634730000000004</c:v>
                </c:pt>
                <c:pt idx="924">
                  <c:v>-0.54831909999999995</c:v>
                </c:pt>
                <c:pt idx="925">
                  <c:v>0.1623366</c:v>
                </c:pt>
                <c:pt idx="926">
                  <c:v>0.1168018</c:v>
                </c:pt>
                <c:pt idx="927">
                  <c:v>-1.540721</c:v>
                </c:pt>
                <c:pt idx="928">
                  <c:v>-1.8538159999999999</c:v>
                </c:pt>
                <c:pt idx="929">
                  <c:v>-0.3830075</c:v>
                </c:pt>
                <c:pt idx="930">
                  <c:v>0.22413130000000001</c:v>
                </c:pt>
                <c:pt idx="931">
                  <c:v>-0.65236559999999999</c:v>
                </c:pt>
                <c:pt idx="932">
                  <c:v>-1.760132</c:v>
                </c:pt>
                <c:pt idx="933">
                  <c:v>-1.7710440000000001</c:v>
                </c:pt>
                <c:pt idx="934">
                  <c:v>-0.43226520000000002</c:v>
                </c:pt>
                <c:pt idx="935">
                  <c:v>1.170701</c:v>
                </c:pt>
                <c:pt idx="936">
                  <c:v>1.968496</c:v>
                </c:pt>
                <c:pt idx="937">
                  <c:v>1.8355490000000001</c:v>
                </c:pt>
                <c:pt idx="938">
                  <c:v>0.51505999999999996</c:v>
                </c:pt>
                <c:pt idx="939">
                  <c:v>-1.0661769999999999</c:v>
                </c:pt>
                <c:pt idx="940">
                  <c:v>-0.68638840000000001</c:v>
                </c:pt>
                <c:pt idx="941">
                  <c:v>0.6536225</c:v>
                </c:pt>
                <c:pt idx="942">
                  <c:v>0.46944760000000002</c:v>
                </c:pt>
                <c:pt idx="943">
                  <c:v>-0.67543759999999997</c:v>
                </c:pt>
                <c:pt idx="944">
                  <c:v>-1.339351</c:v>
                </c:pt>
                <c:pt idx="945">
                  <c:v>-1.636506</c:v>
                </c:pt>
                <c:pt idx="946">
                  <c:v>-1.918444</c:v>
                </c:pt>
                <c:pt idx="947">
                  <c:v>-2.120927</c:v>
                </c:pt>
                <c:pt idx="948">
                  <c:v>-1.8649739999999999</c:v>
                </c:pt>
                <c:pt idx="949">
                  <c:v>-1.2657080000000001</c:v>
                </c:pt>
                <c:pt idx="950">
                  <c:v>-1.164512</c:v>
                </c:pt>
                <c:pt idx="951">
                  <c:v>-1.360522</c:v>
                </c:pt>
                <c:pt idx="952">
                  <c:v>-0.82171170000000004</c:v>
                </c:pt>
                <c:pt idx="953">
                  <c:v>0.2224661</c:v>
                </c:pt>
                <c:pt idx="954">
                  <c:v>0.32351000000000002</c:v>
                </c:pt>
                <c:pt idx="955">
                  <c:v>-0.20821039999999999</c:v>
                </c:pt>
                <c:pt idx="956">
                  <c:v>-3.3734109999999998E-2</c:v>
                </c:pt>
                <c:pt idx="957">
                  <c:v>0.1883484</c:v>
                </c:pt>
                <c:pt idx="958">
                  <c:v>-0.3934281</c:v>
                </c:pt>
                <c:pt idx="959">
                  <c:v>-0.2940006</c:v>
                </c:pt>
                <c:pt idx="960">
                  <c:v>1.4259630000000001</c:v>
                </c:pt>
                <c:pt idx="961">
                  <c:v>2.1992039999999999</c:v>
                </c:pt>
                <c:pt idx="962">
                  <c:v>0.93286409999999997</c:v>
                </c:pt>
                <c:pt idx="963">
                  <c:v>-3.1504539999999998E-2</c:v>
                </c:pt>
                <c:pt idx="964">
                  <c:v>0.1540532</c:v>
                </c:pt>
                <c:pt idx="965">
                  <c:v>0.2384946</c:v>
                </c:pt>
                <c:pt idx="966">
                  <c:v>-0.4834716</c:v>
                </c:pt>
                <c:pt idx="967">
                  <c:v>-0.43002620000000003</c:v>
                </c:pt>
                <c:pt idx="968">
                  <c:v>0.84050309999999995</c:v>
                </c:pt>
                <c:pt idx="969">
                  <c:v>0.31681219999999999</c:v>
                </c:pt>
                <c:pt idx="970">
                  <c:v>-2.0132430000000001</c:v>
                </c:pt>
                <c:pt idx="971">
                  <c:v>-2.6185299999999998</c:v>
                </c:pt>
                <c:pt idx="972">
                  <c:v>-0.70261289999999998</c:v>
                </c:pt>
                <c:pt idx="973">
                  <c:v>0.85250890000000001</c:v>
                </c:pt>
                <c:pt idx="974">
                  <c:v>2.790406E-3</c:v>
                </c:pt>
                <c:pt idx="975">
                  <c:v>-0.98478960000000004</c:v>
                </c:pt>
                <c:pt idx="976">
                  <c:v>-0.15668509999999999</c:v>
                </c:pt>
                <c:pt idx="977">
                  <c:v>0.60751029999999995</c:v>
                </c:pt>
                <c:pt idx="978">
                  <c:v>-1.8729969999999999E-2</c:v>
                </c:pt>
                <c:pt idx="979">
                  <c:v>-0.55210309999999996</c:v>
                </c:pt>
                <c:pt idx="980">
                  <c:v>0.5161964</c:v>
                </c:pt>
                <c:pt idx="981">
                  <c:v>2.2386219999999999</c:v>
                </c:pt>
                <c:pt idx="982">
                  <c:v>2.0895389999999998</c:v>
                </c:pt>
                <c:pt idx="983">
                  <c:v>-7.0577340000000002E-2</c:v>
                </c:pt>
                <c:pt idx="984">
                  <c:v>-1.5260210000000001</c:v>
                </c:pt>
                <c:pt idx="985">
                  <c:v>-1.6426210000000001</c:v>
                </c:pt>
                <c:pt idx="986">
                  <c:v>-1.599532</c:v>
                </c:pt>
                <c:pt idx="987">
                  <c:v>-1.1346750000000001</c:v>
                </c:pt>
                <c:pt idx="988">
                  <c:v>-0.29556870000000002</c:v>
                </c:pt>
                <c:pt idx="989">
                  <c:v>-0.22193399999999999</c:v>
                </c:pt>
                <c:pt idx="990">
                  <c:v>-0.91964579999999996</c:v>
                </c:pt>
                <c:pt idx="991">
                  <c:v>-1.0144709999999999</c:v>
                </c:pt>
                <c:pt idx="992">
                  <c:v>-0.10659150000000001</c:v>
                </c:pt>
                <c:pt idx="993">
                  <c:v>0.27549439999999997</c:v>
                </c:pt>
                <c:pt idx="994">
                  <c:v>-1.4067369999999999</c:v>
                </c:pt>
                <c:pt idx="995">
                  <c:v>-3.4575680000000002</c:v>
                </c:pt>
                <c:pt idx="996">
                  <c:v>-2.4682330000000001</c:v>
                </c:pt>
                <c:pt idx="997">
                  <c:v>0.33881699999999998</c:v>
                </c:pt>
                <c:pt idx="998">
                  <c:v>1.4860500000000001</c:v>
                </c:pt>
              </c:numCache>
            </c:numRef>
          </c:yVal>
          <c:smooth val="0"/>
        </c:ser>
        <c:ser>
          <c:idx val="16"/>
          <c:order val="16"/>
          <c:tx>
            <c:v>+500V (#17)</c:v>
          </c:tx>
          <c:spPr>
            <a:ln w="19050">
              <a:solidFill>
                <a:srgbClr val="0000FF"/>
              </a:solidFill>
            </a:ln>
          </c:spPr>
          <c:marker>
            <c:symbol val="none"/>
          </c:marker>
          <c:xVal>
            <c:numRef>
              <c:f>'Voltage Wfms Data'!$A$5:$A$1003</c:f>
              <c:numCache>
                <c:formatCode>General</c:formatCode>
                <c:ptCount val="999"/>
                <c:pt idx="0">
                  <c:v>-180.822</c:v>
                </c:pt>
                <c:pt idx="1">
                  <c:v>-179.822</c:v>
                </c:pt>
                <c:pt idx="2">
                  <c:v>-178.822</c:v>
                </c:pt>
                <c:pt idx="3">
                  <c:v>-177.822</c:v>
                </c:pt>
                <c:pt idx="4">
                  <c:v>-176.822</c:v>
                </c:pt>
                <c:pt idx="5">
                  <c:v>-175.822</c:v>
                </c:pt>
                <c:pt idx="6">
                  <c:v>-174.822</c:v>
                </c:pt>
                <c:pt idx="7">
                  <c:v>-173.822</c:v>
                </c:pt>
                <c:pt idx="8">
                  <c:v>-172.822</c:v>
                </c:pt>
                <c:pt idx="9">
                  <c:v>-171.82199999999997</c:v>
                </c:pt>
                <c:pt idx="10">
                  <c:v>-170.822</c:v>
                </c:pt>
                <c:pt idx="11">
                  <c:v>-169.822</c:v>
                </c:pt>
                <c:pt idx="12">
                  <c:v>-168.822</c:v>
                </c:pt>
                <c:pt idx="13">
                  <c:v>-167.822</c:v>
                </c:pt>
                <c:pt idx="14">
                  <c:v>-166.822</c:v>
                </c:pt>
                <c:pt idx="15">
                  <c:v>-165.82199999999997</c:v>
                </c:pt>
                <c:pt idx="16">
                  <c:v>-164.822</c:v>
                </c:pt>
                <c:pt idx="17">
                  <c:v>-163.822</c:v>
                </c:pt>
                <c:pt idx="18">
                  <c:v>-162.822</c:v>
                </c:pt>
                <c:pt idx="19">
                  <c:v>-161.822</c:v>
                </c:pt>
                <c:pt idx="20">
                  <c:v>-160.822</c:v>
                </c:pt>
                <c:pt idx="21">
                  <c:v>-159.82199999999997</c:v>
                </c:pt>
                <c:pt idx="22">
                  <c:v>-158.822</c:v>
                </c:pt>
                <c:pt idx="23">
                  <c:v>-157.822</c:v>
                </c:pt>
                <c:pt idx="24">
                  <c:v>-156.822</c:v>
                </c:pt>
                <c:pt idx="25">
                  <c:v>-155.822</c:v>
                </c:pt>
                <c:pt idx="26">
                  <c:v>-154.822</c:v>
                </c:pt>
                <c:pt idx="27">
                  <c:v>-153.822</c:v>
                </c:pt>
                <c:pt idx="28">
                  <c:v>-152.822</c:v>
                </c:pt>
                <c:pt idx="29">
                  <c:v>-151.822</c:v>
                </c:pt>
                <c:pt idx="30">
                  <c:v>-150.822</c:v>
                </c:pt>
                <c:pt idx="31">
                  <c:v>-149.822</c:v>
                </c:pt>
                <c:pt idx="32">
                  <c:v>-148.822</c:v>
                </c:pt>
                <c:pt idx="33">
                  <c:v>-147.822</c:v>
                </c:pt>
                <c:pt idx="34">
                  <c:v>-146.822</c:v>
                </c:pt>
                <c:pt idx="35">
                  <c:v>-145.822</c:v>
                </c:pt>
                <c:pt idx="36">
                  <c:v>-144.822</c:v>
                </c:pt>
                <c:pt idx="37">
                  <c:v>-143.822</c:v>
                </c:pt>
                <c:pt idx="38">
                  <c:v>-142.822</c:v>
                </c:pt>
                <c:pt idx="39">
                  <c:v>-141.822</c:v>
                </c:pt>
                <c:pt idx="40">
                  <c:v>-140.822</c:v>
                </c:pt>
                <c:pt idx="41">
                  <c:v>-139.822</c:v>
                </c:pt>
                <c:pt idx="42">
                  <c:v>-138.822</c:v>
                </c:pt>
                <c:pt idx="43">
                  <c:v>-137.822</c:v>
                </c:pt>
                <c:pt idx="44">
                  <c:v>-136.822</c:v>
                </c:pt>
                <c:pt idx="45">
                  <c:v>-135.822</c:v>
                </c:pt>
                <c:pt idx="46">
                  <c:v>-134.82199999999997</c:v>
                </c:pt>
                <c:pt idx="47">
                  <c:v>-133.822</c:v>
                </c:pt>
                <c:pt idx="48">
                  <c:v>-132.822</c:v>
                </c:pt>
                <c:pt idx="49">
                  <c:v>-131.822</c:v>
                </c:pt>
                <c:pt idx="50">
                  <c:v>-130.822</c:v>
                </c:pt>
                <c:pt idx="51">
                  <c:v>-129.822</c:v>
                </c:pt>
                <c:pt idx="52">
                  <c:v>-128.82199999999997</c:v>
                </c:pt>
                <c:pt idx="53">
                  <c:v>-127.82199999999999</c:v>
                </c:pt>
                <c:pt idx="54">
                  <c:v>-126.822</c:v>
                </c:pt>
                <c:pt idx="55">
                  <c:v>-125.822</c:v>
                </c:pt>
                <c:pt idx="56">
                  <c:v>-124.822</c:v>
                </c:pt>
                <c:pt idx="57">
                  <c:v>-123.822</c:v>
                </c:pt>
                <c:pt idx="58">
                  <c:v>-122.82200000000002</c:v>
                </c:pt>
                <c:pt idx="59">
                  <c:v>-121.82199999999999</c:v>
                </c:pt>
                <c:pt idx="60">
                  <c:v>-120.82199999999999</c:v>
                </c:pt>
                <c:pt idx="61">
                  <c:v>-119.822</c:v>
                </c:pt>
                <c:pt idx="62">
                  <c:v>-118.822</c:v>
                </c:pt>
                <c:pt idx="63">
                  <c:v>-117.82199999999999</c:v>
                </c:pt>
                <c:pt idx="64">
                  <c:v>-116.822</c:v>
                </c:pt>
                <c:pt idx="65">
                  <c:v>-115.822</c:v>
                </c:pt>
                <c:pt idx="66">
                  <c:v>-114.82199999999999</c:v>
                </c:pt>
                <c:pt idx="67">
                  <c:v>-113.822</c:v>
                </c:pt>
                <c:pt idx="68">
                  <c:v>-112.822</c:v>
                </c:pt>
                <c:pt idx="69">
                  <c:v>-111.82199999999999</c:v>
                </c:pt>
                <c:pt idx="70">
                  <c:v>-110.822</c:v>
                </c:pt>
                <c:pt idx="71">
                  <c:v>-109.822</c:v>
                </c:pt>
                <c:pt idx="72">
                  <c:v>-108.822</c:v>
                </c:pt>
                <c:pt idx="73">
                  <c:v>-107.822</c:v>
                </c:pt>
                <c:pt idx="74">
                  <c:v>-106.822</c:v>
                </c:pt>
                <c:pt idx="75">
                  <c:v>-105.822</c:v>
                </c:pt>
                <c:pt idx="76">
                  <c:v>-104.822</c:v>
                </c:pt>
                <c:pt idx="77">
                  <c:v>-103.822</c:v>
                </c:pt>
                <c:pt idx="78">
                  <c:v>-102.822</c:v>
                </c:pt>
                <c:pt idx="79">
                  <c:v>-101.822</c:v>
                </c:pt>
                <c:pt idx="80">
                  <c:v>-100.822</c:v>
                </c:pt>
                <c:pt idx="81">
                  <c:v>-99.822000000000003</c:v>
                </c:pt>
                <c:pt idx="82">
                  <c:v>-98.822000000000003</c:v>
                </c:pt>
                <c:pt idx="83">
                  <c:v>-97.822000000000003</c:v>
                </c:pt>
                <c:pt idx="84">
                  <c:v>-96.822000000000003</c:v>
                </c:pt>
                <c:pt idx="85">
                  <c:v>-95.822000000000003</c:v>
                </c:pt>
                <c:pt idx="86">
                  <c:v>-94.822000000000003</c:v>
                </c:pt>
                <c:pt idx="87">
                  <c:v>-93.822000000000003</c:v>
                </c:pt>
                <c:pt idx="88">
                  <c:v>-92.822000000000003</c:v>
                </c:pt>
                <c:pt idx="89">
                  <c:v>-91.822000000000003</c:v>
                </c:pt>
                <c:pt idx="90">
                  <c:v>-90.822000000000003</c:v>
                </c:pt>
                <c:pt idx="91">
                  <c:v>-89.821999999999989</c:v>
                </c:pt>
                <c:pt idx="92">
                  <c:v>-88.822000000000003</c:v>
                </c:pt>
                <c:pt idx="93">
                  <c:v>-87.822000000000003</c:v>
                </c:pt>
                <c:pt idx="94">
                  <c:v>-86.821999999999989</c:v>
                </c:pt>
                <c:pt idx="95">
                  <c:v>-85.822000000000003</c:v>
                </c:pt>
                <c:pt idx="96">
                  <c:v>-84.822000000000003</c:v>
                </c:pt>
                <c:pt idx="97">
                  <c:v>-83.821999999999989</c:v>
                </c:pt>
                <c:pt idx="98">
                  <c:v>-82.822000000000003</c:v>
                </c:pt>
                <c:pt idx="99">
                  <c:v>-81.822000000000003</c:v>
                </c:pt>
                <c:pt idx="100">
                  <c:v>-80.821999999999989</c:v>
                </c:pt>
                <c:pt idx="101">
                  <c:v>-79.822000000000003</c:v>
                </c:pt>
                <c:pt idx="102">
                  <c:v>-78.822000000000003</c:v>
                </c:pt>
                <c:pt idx="103">
                  <c:v>-77.821999999999989</c:v>
                </c:pt>
                <c:pt idx="104">
                  <c:v>-76.822000000000003</c:v>
                </c:pt>
                <c:pt idx="105">
                  <c:v>-75.822000000000003</c:v>
                </c:pt>
                <c:pt idx="106">
                  <c:v>-74.822000000000003</c:v>
                </c:pt>
                <c:pt idx="107">
                  <c:v>-73.822000000000003</c:v>
                </c:pt>
                <c:pt idx="108">
                  <c:v>-72.822000000000003</c:v>
                </c:pt>
                <c:pt idx="109">
                  <c:v>-71.822000000000003</c:v>
                </c:pt>
                <c:pt idx="110">
                  <c:v>-70.822000000000003</c:v>
                </c:pt>
                <c:pt idx="111">
                  <c:v>-69.822000000000003</c:v>
                </c:pt>
                <c:pt idx="112">
                  <c:v>-68.822000000000003</c:v>
                </c:pt>
                <c:pt idx="113">
                  <c:v>-67.822000000000003</c:v>
                </c:pt>
                <c:pt idx="114">
                  <c:v>-66.822000000000003</c:v>
                </c:pt>
                <c:pt idx="115">
                  <c:v>-65.822000000000003</c:v>
                </c:pt>
                <c:pt idx="116">
                  <c:v>-64.822000000000003</c:v>
                </c:pt>
                <c:pt idx="117">
                  <c:v>-63.822000000000003</c:v>
                </c:pt>
                <c:pt idx="118">
                  <c:v>-62.822000000000003</c:v>
                </c:pt>
                <c:pt idx="119">
                  <c:v>-61.821999999999996</c:v>
                </c:pt>
                <c:pt idx="120">
                  <c:v>-60.822000000000003</c:v>
                </c:pt>
                <c:pt idx="121">
                  <c:v>-59.822000000000003</c:v>
                </c:pt>
                <c:pt idx="122">
                  <c:v>-58.822000000000003</c:v>
                </c:pt>
                <c:pt idx="123">
                  <c:v>-57.822000000000003</c:v>
                </c:pt>
                <c:pt idx="124">
                  <c:v>-56.821999999999996</c:v>
                </c:pt>
                <c:pt idx="125">
                  <c:v>-55.822000000000003</c:v>
                </c:pt>
                <c:pt idx="126">
                  <c:v>-54.822000000000003</c:v>
                </c:pt>
                <c:pt idx="127">
                  <c:v>-53.821999999999996</c:v>
                </c:pt>
                <c:pt idx="128">
                  <c:v>-52.822000000000003</c:v>
                </c:pt>
                <c:pt idx="129">
                  <c:v>-51.821999999999996</c:v>
                </c:pt>
                <c:pt idx="130">
                  <c:v>-50.821999999999996</c:v>
                </c:pt>
                <c:pt idx="131">
                  <c:v>-49.822000000000003</c:v>
                </c:pt>
                <c:pt idx="132">
                  <c:v>-48.821999999999996</c:v>
                </c:pt>
                <c:pt idx="133">
                  <c:v>-47.822000000000003</c:v>
                </c:pt>
                <c:pt idx="134">
                  <c:v>-46.822000000000003</c:v>
                </c:pt>
                <c:pt idx="135">
                  <c:v>-45.821999999999996</c:v>
                </c:pt>
                <c:pt idx="136">
                  <c:v>-44.822000000000003</c:v>
                </c:pt>
                <c:pt idx="137">
                  <c:v>-43.822000000000003</c:v>
                </c:pt>
                <c:pt idx="138">
                  <c:v>-42.821999999999996</c:v>
                </c:pt>
                <c:pt idx="139">
                  <c:v>-41.822000000000003</c:v>
                </c:pt>
                <c:pt idx="140">
                  <c:v>-40.822000000000003</c:v>
                </c:pt>
                <c:pt idx="141">
                  <c:v>-39.821999999999996</c:v>
                </c:pt>
                <c:pt idx="142">
                  <c:v>-38.822000000000003</c:v>
                </c:pt>
                <c:pt idx="143">
                  <c:v>-37.822000000000003</c:v>
                </c:pt>
                <c:pt idx="144">
                  <c:v>-36.821999999999996</c:v>
                </c:pt>
                <c:pt idx="145">
                  <c:v>-35.822000000000003</c:v>
                </c:pt>
                <c:pt idx="146">
                  <c:v>-34.821999999999996</c:v>
                </c:pt>
                <c:pt idx="147">
                  <c:v>-33.821999999999996</c:v>
                </c:pt>
                <c:pt idx="148">
                  <c:v>-32.822000000000003</c:v>
                </c:pt>
                <c:pt idx="149">
                  <c:v>-31.821999999999999</c:v>
                </c:pt>
                <c:pt idx="150">
                  <c:v>-30.822000000000003</c:v>
                </c:pt>
                <c:pt idx="151">
                  <c:v>-29.821999999999999</c:v>
                </c:pt>
                <c:pt idx="152">
                  <c:v>-28.822000000000003</c:v>
                </c:pt>
                <c:pt idx="153">
                  <c:v>-27.821999999999999</c:v>
                </c:pt>
                <c:pt idx="154">
                  <c:v>-26.821999999999999</c:v>
                </c:pt>
                <c:pt idx="155">
                  <c:v>-25.822000000000003</c:v>
                </c:pt>
                <c:pt idx="156">
                  <c:v>-24.821999999999999</c:v>
                </c:pt>
                <c:pt idx="157">
                  <c:v>-23.821999999999999</c:v>
                </c:pt>
                <c:pt idx="158">
                  <c:v>-22.821999999999999</c:v>
                </c:pt>
                <c:pt idx="159">
                  <c:v>-21.821999999999999</c:v>
                </c:pt>
                <c:pt idx="160">
                  <c:v>-20.821999999999999</c:v>
                </c:pt>
                <c:pt idx="161">
                  <c:v>-19.821999999999999</c:v>
                </c:pt>
                <c:pt idx="162">
                  <c:v>-18.822000000000003</c:v>
                </c:pt>
                <c:pt idx="163">
                  <c:v>-17.821999999999999</c:v>
                </c:pt>
                <c:pt idx="164">
                  <c:v>-16.821999999999999</c:v>
                </c:pt>
                <c:pt idx="165">
                  <c:v>-15.822000000000001</c:v>
                </c:pt>
                <c:pt idx="166">
                  <c:v>-14.822000000000001</c:v>
                </c:pt>
                <c:pt idx="167">
                  <c:v>-13.821999999999999</c:v>
                </c:pt>
                <c:pt idx="168">
                  <c:v>-12.822000000000001</c:v>
                </c:pt>
                <c:pt idx="169">
                  <c:v>-11.821999999999999</c:v>
                </c:pt>
                <c:pt idx="170">
                  <c:v>-10.821999999999999</c:v>
                </c:pt>
                <c:pt idx="171">
                  <c:v>-9.822000000000001</c:v>
                </c:pt>
                <c:pt idx="172">
                  <c:v>-8.8219999999999992</c:v>
                </c:pt>
                <c:pt idx="173">
                  <c:v>-7.8220000000000001</c:v>
                </c:pt>
                <c:pt idx="174">
                  <c:v>-6.8220000000000001</c:v>
                </c:pt>
                <c:pt idx="175">
                  <c:v>-5.8220000000000001</c:v>
                </c:pt>
                <c:pt idx="176">
                  <c:v>-4.8220000000000001</c:v>
                </c:pt>
                <c:pt idx="177">
                  <c:v>-3.8220000000000001</c:v>
                </c:pt>
                <c:pt idx="178">
                  <c:v>-2.8220000000000001</c:v>
                </c:pt>
                <c:pt idx="179">
                  <c:v>-1.8219999999999998</c:v>
                </c:pt>
                <c:pt idx="180">
                  <c:v>-0.82199999999999995</c:v>
                </c:pt>
                <c:pt idx="181">
                  <c:v>0.17800000000000002</c:v>
                </c:pt>
                <c:pt idx="182">
                  <c:v>1.1780000000000002</c:v>
                </c:pt>
                <c:pt idx="183">
                  <c:v>2.1779999999999999</c:v>
                </c:pt>
                <c:pt idx="184">
                  <c:v>3.1779999999999999</c:v>
                </c:pt>
                <c:pt idx="185">
                  <c:v>4.1779999999999999</c:v>
                </c:pt>
                <c:pt idx="186">
                  <c:v>5.1779999999999999</c:v>
                </c:pt>
                <c:pt idx="187">
                  <c:v>6.1779999999999999</c:v>
                </c:pt>
                <c:pt idx="188">
                  <c:v>7.1779999999999999</c:v>
                </c:pt>
                <c:pt idx="189">
                  <c:v>8.1780000000000008</c:v>
                </c:pt>
                <c:pt idx="190">
                  <c:v>9.177999999999999</c:v>
                </c:pt>
                <c:pt idx="191">
                  <c:v>10.178000000000001</c:v>
                </c:pt>
                <c:pt idx="192">
                  <c:v>11.177999999999999</c:v>
                </c:pt>
                <c:pt idx="193">
                  <c:v>12.177999999999999</c:v>
                </c:pt>
                <c:pt idx="194">
                  <c:v>13.178000000000001</c:v>
                </c:pt>
                <c:pt idx="195">
                  <c:v>14.177999999999999</c:v>
                </c:pt>
                <c:pt idx="196">
                  <c:v>15.177999999999999</c:v>
                </c:pt>
                <c:pt idx="197">
                  <c:v>16.178000000000001</c:v>
                </c:pt>
                <c:pt idx="198">
                  <c:v>17.178000000000001</c:v>
                </c:pt>
                <c:pt idx="199">
                  <c:v>18.178000000000001</c:v>
                </c:pt>
                <c:pt idx="200">
                  <c:v>19.178000000000001</c:v>
                </c:pt>
                <c:pt idx="201">
                  <c:v>20.178000000000001</c:v>
                </c:pt>
                <c:pt idx="202">
                  <c:v>21.178000000000001</c:v>
                </c:pt>
                <c:pt idx="203">
                  <c:v>22.177999999999997</c:v>
                </c:pt>
                <c:pt idx="204">
                  <c:v>23.178000000000001</c:v>
                </c:pt>
                <c:pt idx="205">
                  <c:v>24.178000000000001</c:v>
                </c:pt>
                <c:pt idx="206">
                  <c:v>25.177999999999997</c:v>
                </c:pt>
                <c:pt idx="207">
                  <c:v>26.178000000000001</c:v>
                </c:pt>
                <c:pt idx="208">
                  <c:v>27.178000000000001</c:v>
                </c:pt>
                <c:pt idx="209">
                  <c:v>28.178000000000001</c:v>
                </c:pt>
                <c:pt idx="210">
                  <c:v>29.178000000000001</c:v>
                </c:pt>
                <c:pt idx="211">
                  <c:v>30.178000000000001</c:v>
                </c:pt>
                <c:pt idx="212">
                  <c:v>31.178000000000004</c:v>
                </c:pt>
                <c:pt idx="213">
                  <c:v>32.177999999999997</c:v>
                </c:pt>
                <c:pt idx="214">
                  <c:v>33.178000000000004</c:v>
                </c:pt>
                <c:pt idx="215">
                  <c:v>34.177999999999997</c:v>
                </c:pt>
                <c:pt idx="216">
                  <c:v>35.177999999999997</c:v>
                </c:pt>
                <c:pt idx="217">
                  <c:v>36.178000000000004</c:v>
                </c:pt>
                <c:pt idx="218">
                  <c:v>37.177999999999997</c:v>
                </c:pt>
                <c:pt idx="219">
                  <c:v>38.177999999999997</c:v>
                </c:pt>
                <c:pt idx="220">
                  <c:v>39.178000000000004</c:v>
                </c:pt>
                <c:pt idx="221">
                  <c:v>40.177999999999997</c:v>
                </c:pt>
                <c:pt idx="222">
                  <c:v>41.177999999999997</c:v>
                </c:pt>
                <c:pt idx="223">
                  <c:v>42.178000000000004</c:v>
                </c:pt>
                <c:pt idx="224">
                  <c:v>43.177999999999997</c:v>
                </c:pt>
                <c:pt idx="225">
                  <c:v>44.177999999999997</c:v>
                </c:pt>
                <c:pt idx="226">
                  <c:v>45.178000000000004</c:v>
                </c:pt>
                <c:pt idx="227">
                  <c:v>46.177999999999997</c:v>
                </c:pt>
                <c:pt idx="228">
                  <c:v>47.177999999999997</c:v>
                </c:pt>
                <c:pt idx="229">
                  <c:v>48.178000000000004</c:v>
                </c:pt>
                <c:pt idx="230">
                  <c:v>49.177999999999997</c:v>
                </c:pt>
                <c:pt idx="231">
                  <c:v>50.178000000000004</c:v>
                </c:pt>
                <c:pt idx="232">
                  <c:v>51.177999999999997</c:v>
                </c:pt>
                <c:pt idx="233">
                  <c:v>52.177999999999997</c:v>
                </c:pt>
                <c:pt idx="234">
                  <c:v>53.178000000000004</c:v>
                </c:pt>
                <c:pt idx="235">
                  <c:v>54.177999999999997</c:v>
                </c:pt>
                <c:pt idx="236">
                  <c:v>55.177999999999997</c:v>
                </c:pt>
                <c:pt idx="237">
                  <c:v>56.178000000000004</c:v>
                </c:pt>
                <c:pt idx="238">
                  <c:v>57.177999999999997</c:v>
                </c:pt>
                <c:pt idx="239">
                  <c:v>58.177999999999997</c:v>
                </c:pt>
                <c:pt idx="240">
                  <c:v>59.178000000000004</c:v>
                </c:pt>
                <c:pt idx="241">
                  <c:v>60.177999999999997</c:v>
                </c:pt>
                <c:pt idx="242">
                  <c:v>61.17799999999999</c:v>
                </c:pt>
                <c:pt idx="243">
                  <c:v>62.178000000000004</c:v>
                </c:pt>
                <c:pt idx="244">
                  <c:v>63.177999999999997</c:v>
                </c:pt>
                <c:pt idx="245">
                  <c:v>64.177999999999997</c:v>
                </c:pt>
                <c:pt idx="246">
                  <c:v>65.177999999999997</c:v>
                </c:pt>
                <c:pt idx="247">
                  <c:v>66.177999999999997</c:v>
                </c:pt>
                <c:pt idx="248">
                  <c:v>67.177999999999997</c:v>
                </c:pt>
                <c:pt idx="249">
                  <c:v>68.177999999999997</c:v>
                </c:pt>
                <c:pt idx="250">
                  <c:v>69.177999999999997</c:v>
                </c:pt>
                <c:pt idx="251">
                  <c:v>70.177999999999997</c:v>
                </c:pt>
                <c:pt idx="252">
                  <c:v>71.177999999999997</c:v>
                </c:pt>
                <c:pt idx="253">
                  <c:v>72.177999999999997</c:v>
                </c:pt>
                <c:pt idx="254">
                  <c:v>73.177999999999997</c:v>
                </c:pt>
                <c:pt idx="255">
                  <c:v>74.177999999999997</c:v>
                </c:pt>
                <c:pt idx="256">
                  <c:v>75.177999999999997</c:v>
                </c:pt>
                <c:pt idx="257">
                  <c:v>76.177999999999997</c:v>
                </c:pt>
                <c:pt idx="258">
                  <c:v>77.178000000000011</c:v>
                </c:pt>
                <c:pt idx="259">
                  <c:v>78.177999999999997</c:v>
                </c:pt>
                <c:pt idx="260">
                  <c:v>79.177999999999997</c:v>
                </c:pt>
                <c:pt idx="261">
                  <c:v>80.178000000000011</c:v>
                </c:pt>
                <c:pt idx="262">
                  <c:v>81.177999999999997</c:v>
                </c:pt>
                <c:pt idx="263">
                  <c:v>82.177999999999997</c:v>
                </c:pt>
                <c:pt idx="264">
                  <c:v>83.178000000000011</c:v>
                </c:pt>
                <c:pt idx="265">
                  <c:v>84.177999999999997</c:v>
                </c:pt>
                <c:pt idx="266">
                  <c:v>85.177999999999997</c:v>
                </c:pt>
                <c:pt idx="267">
                  <c:v>86.178000000000011</c:v>
                </c:pt>
                <c:pt idx="268">
                  <c:v>87.177999999999997</c:v>
                </c:pt>
                <c:pt idx="269">
                  <c:v>88.177999999999997</c:v>
                </c:pt>
                <c:pt idx="270">
                  <c:v>89.178000000000011</c:v>
                </c:pt>
                <c:pt idx="271">
                  <c:v>90.177999999999997</c:v>
                </c:pt>
                <c:pt idx="272">
                  <c:v>91.177999999999997</c:v>
                </c:pt>
                <c:pt idx="273">
                  <c:v>92.178000000000011</c:v>
                </c:pt>
                <c:pt idx="274">
                  <c:v>93.177999999999997</c:v>
                </c:pt>
                <c:pt idx="275">
                  <c:v>94.177999999999997</c:v>
                </c:pt>
                <c:pt idx="276">
                  <c:v>95.177999999999997</c:v>
                </c:pt>
                <c:pt idx="277">
                  <c:v>96.177999999999997</c:v>
                </c:pt>
                <c:pt idx="278">
                  <c:v>97.177999999999997</c:v>
                </c:pt>
                <c:pt idx="279">
                  <c:v>98.177999999999997</c:v>
                </c:pt>
                <c:pt idx="280">
                  <c:v>99.177999999999997</c:v>
                </c:pt>
                <c:pt idx="281">
                  <c:v>100.178</c:v>
                </c:pt>
                <c:pt idx="282">
                  <c:v>101.178</c:v>
                </c:pt>
                <c:pt idx="283">
                  <c:v>102.178</c:v>
                </c:pt>
                <c:pt idx="284">
                  <c:v>103.178</c:v>
                </c:pt>
                <c:pt idx="285">
                  <c:v>104.178</c:v>
                </c:pt>
                <c:pt idx="286">
                  <c:v>105.178</c:v>
                </c:pt>
                <c:pt idx="287">
                  <c:v>106.178</c:v>
                </c:pt>
                <c:pt idx="288">
                  <c:v>107.178</c:v>
                </c:pt>
                <c:pt idx="289">
                  <c:v>108.178</c:v>
                </c:pt>
                <c:pt idx="290">
                  <c:v>109.178</c:v>
                </c:pt>
                <c:pt idx="291">
                  <c:v>110.178</c:v>
                </c:pt>
                <c:pt idx="292">
                  <c:v>111.17800000000001</c:v>
                </c:pt>
                <c:pt idx="293">
                  <c:v>112.178</c:v>
                </c:pt>
                <c:pt idx="294">
                  <c:v>113.178</c:v>
                </c:pt>
                <c:pt idx="295">
                  <c:v>114.17800000000001</c:v>
                </c:pt>
                <c:pt idx="296">
                  <c:v>115.178</c:v>
                </c:pt>
                <c:pt idx="297">
                  <c:v>116.178</c:v>
                </c:pt>
                <c:pt idx="298">
                  <c:v>117.17800000000001</c:v>
                </c:pt>
                <c:pt idx="299">
                  <c:v>118.178</c:v>
                </c:pt>
                <c:pt idx="300">
                  <c:v>119.178</c:v>
                </c:pt>
                <c:pt idx="301">
                  <c:v>120.17800000000001</c:v>
                </c:pt>
                <c:pt idx="302">
                  <c:v>121.178</c:v>
                </c:pt>
                <c:pt idx="303">
                  <c:v>122.178</c:v>
                </c:pt>
                <c:pt idx="304">
                  <c:v>123.178</c:v>
                </c:pt>
                <c:pt idx="305">
                  <c:v>124.17799999999998</c:v>
                </c:pt>
                <c:pt idx="306">
                  <c:v>125.17800000000001</c:v>
                </c:pt>
                <c:pt idx="307">
                  <c:v>126.17800000000001</c:v>
                </c:pt>
                <c:pt idx="308">
                  <c:v>127.178</c:v>
                </c:pt>
                <c:pt idx="309">
                  <c:v>128.178</c:v>
                </c:pt>
                <c:pt idx="310">
                  <c:v>129.178</c:v>
                </c:pt>
                <c:pt idx="311">
                  <c:v>130.178</c:v>
                </c:pt>
                <c:pt idx="312">
                  <c:v>131.17800000000003</c:v>
                </c:pt>
                <c:pt idx="313">
                  <c:v>132.178</c:v>
                </c:pt>
                <c:pt idx="314">
                  <c:v>133.178</c:v>
                </c:pt>
                <c:pt idx="315">
                  <c:v>134.178</c:v>
                </c:pt>
                <c:pt idx="316">
                  <c:v>135.178</c:v>
                </c:pt>
                <c:pt idx="317">
                  <c:v>136.178</c:v>
                </c:pt>
                <c:pt idx="318">
                  <c:v>137.17800000000003</c:v>
                </c:pt>
                <c:pt idx="319">
                  <c:v>138.178</c:v>
                </c:pt>
                <c:pt idx="320">
                  <c:v>139.178</c:v>
                </c:pt>
                <c:pt idx="321">
                  <c:v>140.178</c:v>
                </c:pt>
                <c:pt idx="322">
                  <c:v>141.178</c:v>
                </c:pt>
                <c:pt idx="323">
                  <c:v>142.178</c:v>
                </c:pt>
                <c:pt idx="324">
                  <c:v>143.178</c:v>
                </c:pt>
                <c:pt idx="325">
                  <c:v>144.178</c:v>
                </c:pt>
                <c:pt idx="326">
                  <c:v>145.178</c:v>
                </c:pt>
                <c:pt idx="327">
                  <c:v>146.178</c:v>
                </c:pt>
                <c:pt idx="328">
                  <c:v>147.178</c:v>
                </c:pt>
                <c:pt idx="329">
                  <c:v>148.178</c:v>
                </c:pt>
                <c:pt idx="330">
                  <c:v>149.178</c:v>
                </c:pt>
                <c:pt idx="331">
                  <c:v>150.178</c:v>
                </c:pt>
                <c:pt idx="332">
                  <c:v>151.178</c:v>
                </c:pt>
                <c:pt idx="333">
                  <c:v>152.178</c:v>
                </c:pt>
                <c:pt idx="334">
                  <c:v>153.178</c:v>
                </c:pt>
                <c:pt idx="335">
                  <c:v>154.178</c:v>
                </c:pt>
                <c:pt idx="336">
                  <c:v>155.178</c:v>
                </c:pt>
                <c:pt idx="337">
                  <c:v>156.178</c:v>
                </c:pt>
                <c:pt idx="338">
                  <c:v>157.178</c:v>
                </c:pt>
                <c:pt idx="339">
                  <c:v>158.178</c:v>
                </c:pt>
                <c:pt idx="340">
                  <c:v>159.178</c:v>
                </c:pt>
                <c:pt idx="341">
                  <c:v>160.178</c:v>
                </c:pt>
                <c:pt idx="342">
                  <c:v>161.178</c:v>
                </c:pt>
                <c:pt idx="343">
                  <c:v>162.178</c:v>
                </c:pt>
                <c:pt idx="344">
                  <c:v>163.178</c:v>
                </c:pt>
                <c:pt idx="345">
                  <c:v>164.178</c:v>
                </c:pt>
                <c:pt idx="346">
                  <c:v>165.178</c:v>
                </c:pt>
                <c:pt idx="347">
                  <c:v>166.178</c:v>
                </c:pt>
                <c:pt idx="348">
                  <c:v>167.178</c:v>
                </c:pt>
                <c:pt idx="349">
                  <c:v>168.17800000000003</c:v>
                </c:pt>
                <c:pt idx="350">
                  <c:v>169.178</c:v>
                </c:pt>
                <c:pt idx="351">
                  <c:v>170.178</c:v>
                </c:pt>
                <c:pt idx="352">
                  <c:v>171.178</c:v>
                </c:pt>
                <c:pt idx="353">
                  <c:v>172.178</c:v>
                </c:pt>
                <c:pt idx="354">
                  <c:v>173.178</c:v>
                </c:pt>
                <c:pt idx="355">
                  <c:v>174.17800000000003</c:v>
                </c:pt>
                <c:pt idx="356">
                  <c:v>175.178</c:v>
                </c:pt>
                <c:pt idx="357">
                  <c:v>176.178</c:v>
                </c:pt>
                <c:pt idx="358">
                  <c:v>177.178</c:v>
                </c:pt>
                <c:pt idx="359">
                  <c:v>178.178</c:v>
                </c:pt>
                <c:pt idx="360">
                  <c:v>179.178</c:v>
                </c:pt>
                <c:pt idx="361">
                  <c:v>180.178</c:v>
                </c:pt>
                <c:pt idx="362">
                  <c:v>181.178</c:v>
                </c:pt>
                <c:pt idx="363">
                  <c:v>182.178</c:v>
                </c:pt>
                <c:pt idx="364">
                  <c:v>183.178</c:v>
                </c:pt>
                <c:pt idx="365">
                  <c:v>184.178</c:v>
                </c:pt>
                <c:pt idx="366">
                  <c:v>185.178</c:v>
                </c:pt>
                <c:pt idx="367">
                  <c:v>186.178</c:v>
                </c:pt>
                <c:pt idx="368">
                  <c:v>187.178</c:v>
                </c:pt>
                <c:pt idx="369">
                  <c:v>188.178</c:v>
                </c:pt>
                <c:pt idx="370">
                  <c:v>189.178</c:v>
                </c:pt>
                <c:pt idx="371">
                  <c:v>190.178</c:v>
                </c:pt>
                <c:pt idx="372">
                  <c:v>191.178</c:v>
                </c:pt>
                <c:pt idx="373">
                  <c:v>192.178</c:v>
                </c:pt>
                <c:pt idx="374">
                  <c:v>193.178</c:v>
                </c:pt>
                <c:pt idx="375">
                  <c:v>194.178</c:v>
                </c:pt>
                <c:pt idx="376">
                  <c:v>195.178</c:v>
                </c:pt>
                <c:pt idx="377">
                  <c:v>196.178</c:v>
                </c:pt>
                <c:pt idx="378">
                  <c:v>197.178</c:v>
                </c:pt>
                <c:pt idx="379">
                  <c:v>198.178</c:v>
                </c:pt>
                <c:pt idx="380">
                  <c:v>199.17800000000003</c:v>
                </c:pt>
                <c:pt idx="381">
                  <c:v>200.178</c:v>
                </c:pt>
                <c:pt idx="382">
                  <c:v>201.178</c:v>
                </c:pt>
                <c:pt idx="383">
                  <c:v>202.178</c:v>
                </c:pt>
                <c:pt idx="384">
                  <c:v>203.178</c:v>
                </c:pt>
                <c:pt idx="385">
                  <c:v>204.178</c:v>
                </c:pt>
                <c:pt idx="386">
                  <c:v>205.17800000000003</c:v>
                </c:pt>
                <c:pt idx="387">
                  <c:v>206.178</c:v>
                </c:pt>
                <c:pt idx="388">
                  <c:v>207.178</c:v>
                </c:pt>
                <c:pt idx="389">
                  <c:v>208.178</c:v>
                </c:pt>
                <c:pt idx="390">
                  <c:v>209.178</c:v>
                </c:pt>
                <c:pt idx="391">
                  <c:v>210.178</c:v>
                </c:pt>
                <c:pt idx="392">
                  <c:v>211.178</c:v>
                </c:pt>
                <c:pt idx="393">
                  <c:v>212.178</c:v>
                </c:pt>
                <c:pt idx="394">
                  <c:v>213.178</c:v>
                </c:pt>
                <c:pt idx="395">
                  <c:v>214.178</c:v>
                </c:pt>
                <c:pt idx="396">
                  <c:v>215.178</c:v>
                </c:pt>
                <c:pt idx="397">
                  <c:v>216.178</c:v>
                </c:pt>
                <c:pt idx="398">
                  <c:v>217.178</c:v>
                </c:pt>
                <c:pt idx="399">
                  <c:v>218.178</c:v>
                </c:pt>
                <c:pt idx="400">
                  <c:v>219.178</c:v>
                </c:pt>
                <c:pt idx="401">
                  <c:v>220.178</c:v>
                </c:pt>
                <c:pt idx="402">
                  <c:v>221.178</c:v>
                </c:pt>
                <c:pt idx="403">
                  <c:v>222.178</c:v>
                </c:pt>
                <c:pt idx="404">
                  <c:v>223.178</c:v>
                </c:pt>
                <c:pt idx="405">
                  <c:v>224.178</c:v>
                </c:pt>
                <c:pt idx="406">
                  <c:v>225.178</c:v>
                </c:pt>
                <c:pt idx="407">
                  <c:v>226.178</c:v>
                </c:pt>
                <c:pt idx="408">
                  <c:v>227.178</c:v>
                </c:pt>
                <c:pt idx="409">
                  <c:v>228.178</c:v>
                </c:pt>
                <c:pt idx="410">
                  <c:v>229.178</c:v>
                </c:pt>
                <c:pt idx="411">
                  <c:v>230.178</c:v>
                </c:pt>
                <c:pt idx="412">
                  <c:v>231.178</c:v>
                </c:pt>
                <c:pt idx="413">
                  <c:v>232.178</c:v>
                </c:pt>
                <c:pt idx="414">
                  <c:v>233.178</c:v>
                </c:pt>
                <c:pt idx="415">
                  <c:v>234.178</c:v>
                </c:pt>
                <c:pt idx="416">
                  <c:v>235.178</c:v>
                </c:pt>
                <c:pt idx="417">
                  <c:v>236.17800000000003</c:v>
                </c:pt>
                <c:pt idx="418">
                  <c:v>237.178</c:v>
                </c:pt>
                <c:pt idx="419">
                  <c:v>238.178</c:v>
                </c:pt>
                <c:pt idx="420">
                  <c:v>239.178</c:v>
                </c:pt>
                <c:pt idx="421">
                  <c:v>240.17800000000003</c:v>
                </c:pt>
                <c:pt idx="422">
                  <c:v>241.178</c:v>
                </c:pt>
                <c:pt idx="423">
                  <c:v>242.17800000000003</c:v>
                </c:pt>
                <c:pt idx="424">
                  <c:v>243.17799999999997</c:v>
                </c:pt>
                <c:pt idx="425">
                  <c:v>244.178</c:v>
                </c:pt>
                <c:pt idx="426">
                  <c:v>245.17799999999997</c:v>
                </c:pt>
                <c:pt idx="427">
                  <c:v>246.178</c:v>
                </c:pt>
                <c:pt idx="428">
                  <c:v>247.17800000000003</c:v>
                </c:pt>
                <c:pt idx="429">
                  <c:v>248.178</c:v>
                </c:pt>
                <c:pt idx="430">
                  <c:v>249.178</c:v>
                </c:pt>
                <c:pt idx="431">
                  <c:v>250.17799999999997</c:v>
                </c:pt>
                <c:pt idx="432">
                  <c:v>251.178</c:v>
                </c:pt>
                <c:pt idx="433">
                  <c:v>252.17800000000003</c:v>
                </c:pt>
                <c:pt idx="434">
                  <c:v>253.178</c:v>
                </c:pt>
                <c:pt idx="435">
                  <c:v>254.17800000000003</c:v>
                </c:pt>
                <c:pt idx="436">
                  <c:v>255.178</c:v>
                </c:pt>
                <c:pt idx="437">
                  <c:v>256.178</c:v>
                </c:pt>
                <c:pt idx="438">
                  <c:v>257.178</c:v>
                </c:pt>
                <c:pt idx="439">
                  <c:v>258.178</c:v>
                </c:pt>
                <c:pt idx="440">
                  <c:v>259.178</c:v>
                </c:pt>
                <c:pt idx="441">
                  <c:v>260.178</c:v>
                </c:pt>
                <c:pt idx="442">
                  <c:v>261.178</c:v>
                </c:pt>
                <c:pt idx="443">
                  <c:v>262.178</c:v>
                </c:pt>
                <c:pt idx="444">
                  <c:v>263.178</c:v>
                </c:pt>
                <c:pt idx="445">
                  <c:v>264.178</c:v>
                </c:pt>
                <c:pt idx="446">
                  <c:v>265.178</c:v>
                </c:pt>
                <c:pt idx="447">
                  <c:v>266.178</c:v>
                </c:pt>
                <c:pt idx="448">
                  <c:v>267.178</c:v>
                </c:pt>
                <c:pt idx="449">
                  <c:v>268.178</c:v>
                </c:pt>
                <c:pt idx="450">
                  <c:v>269.178</c:v>
                </c:pt>
                <c:pt idx="451">
                  <c:v>270.178</c:v>
                </c:pt>
                <c:pt idx="452">
                  <c:v>271.178</c:v>
                </c:pt>
                <c:pt idx="453">
                  <c:v>272.178</c:v>
                </c:pt>
                <c:pt idx="454">
                  <c:v>273.178</c:v>
                </c:pt>
                <c:pt idx="455">
                  <c:v>274.178</c:v>
                </c:pt>
                <c:pt idx="456">
                  <c:v>275.178</c:v>
                </c:pt>
                <c:pt idx="457">
                  <c:v>276.17800000000005</c:v>
                </c:pt>
                <c:pt idx="458">
                  <c:v>277.178</c:v>
                </c:pt>
                <c:pt idx="459">
                  <c:v>278.178</c:v>
                </c:pt>
                <c:pt idx="460">
                  <c:v>279.178</c:v>
                </c:pt>
                <c:pt idx="461">
                  <c:v>280.178</c:v>
                </c:pt>
                <c:pt idx="462">
                  <c:v>281.178</c:v>
                </c:pt>
                <c:pt idx="463">
                  <c:v>282.178</c:v>
                </c:pt>
                <c:pt idx="464">
                  <c:v>283.178</c:v>
                </c:pt>
                <c:pt idx="465">
                  <c:v>284.178</c:v>
                </c:pt>
                <c:pt idx="466">
                  <c:v>285.178</c:v>
                </c:pt>
                <c:pt idx="467">
                  <c:v>286.178</c:v>
                </c:pt>
                <c:pt idx="468">
                  <c:v>287.178</c:v>
                </c:pt>
                <c:pt idx="469">
                  <c:v>288.178</c:v>
                </c:pt>
                <c:pt idx="470">
                  <c:v>289.178</c:v>
                </c:pt>
                <c:pt idx="471">
                  <c:v>290.178</c:v>
                </c:pt>
                <c:pt idx="472">
                  <c:v>291.178</c:v>
                </c:pt>
                <c:pt idx="473">
                  <c:v>292.178</c:v>
                </c:pt>
                <c:pt idx="474">
                  <c:v>293.178</c:v>
                </c:pt>
                <c:pt idx="475">
                  <c:v>294.178</c:v>
                </c:pt>
                <c:pt idx="476">
                  <c:v>295.178</c:v>
                </c:pt>
                <c:pt idx="477">
                  <c:v>296.178</c:v>
                </c:pt>
                <c:pt idx="478">
                  <c:v>297.178</c:v>
                </c:pt>
                <c:pt idx="479">
                  <c:v>298.178</c:v>
                </c:pt>
                <c:pt idx="480">
                  <c:v>299.178</c:v>
                </c:pt>
                <c:pt idx="481">
                  <c:v>300.178</c:v>
                </c:pt>
                <c:pt idx="482">
                  <c:v>301.178</c:v>
                </c:pt>
                <c:pt idx="483">
                  <c:v>302.178</c:v>
                </c:pt>
                <c:pt idx="484">
                  <c:v>303.178</c:v>
                </c:pt>
                <c:pt idx="485">
                  <c:v>304.178</c:v>
                </c:pt>
                <c:pt idx="486">
                  <c:v>305.178</c:v>
                </c:pt>
                <c:pt idx="487">
                  <c:v>306.178</c:v>
                </c:pt>
                <c:pt idx="488">
                  <c:v>307.17800000000005</c:v>
                </c:pt>
                <c:pt idx="489">
                  <c:v>308.178</c:v>
                </c:pt>
                <c:pt idx="490">
                  <c:v>309.178</c:v>
                </c:pt>
                <c:pt idx="491">
                  <c:v>310.178</c:v>
                </c:pt>
                <c:pt idx="492">
                  <c:v>311.178</c:v>
                </c:pt>
                <c:pt idx="493">
                  <c:v>312.178</c:v>
                </c:pt>
                <c:pt idx="494">
                  <c:v>313.178</c:v>
                </c:pt>
                <c:pt idx="495">
                  <c:v>314.178</c:v>
                </c:pt>
                <c:pt idx="496">
                  <c:v>315.178</c:v>
                </c:pt>
                <c:pt idx="497">
                  <c:v>316.17699999999996</c:v>
                </c:pt>
                <c:pt idx="498">
                  <c:v>317.17700000000002</c:v>
                </c:pt>
                <c:pt idx="499">
                  <c:v>318.17699999999996</c:v>
                </c:pt>
                <c:pt idx="500">
                  <c:v>319.17700000000002</c:v>
                </c:pt>
                <c:pt idx="501">
                  <c:v>320.17700000000002</c:v>
                </c:pt>
                <c:pt idx="502">
                  <c:v>321.17699999999996</c:v>
                </c:pt>
                <c:pt idx="503">
                  <c:v>322.17700000000002</c:v>
                </c:pt>
                <c:pt idx="504">
                  <c:v>323.17699999999996</c:v>
                </c:pt>
                <c:pt idx="505">
                  <c:v>324.17700000000002</c:v>
                </c:pt>
                <c:pt idx="506">
                  <c:v>325.17699999999996</c:v>
                </c:pt>
                <c:pt idx="507">
                  <c:v>326.17700000000002</c:v>
                </c:pt>
                <c:pt idx="508">
                  <c:v>327.17700000000002</c:v>
                </c:pt>
                <c:pt idx="509">
                  <c:v>328.17699999999996</c:v>
                </c:pt>
                <c:pt idx="510">
                  <c:v>329.17700000000002</c:v>
                </c:pt>
                <c:pt idx="511">
                  <c:v>330.17699999999996</c:v>
                </c:pt>
                <c:pt idx="512">
                  <c:v>331.17700000000002</c:v>
                </c:pt>
                <c:pt idx="513">
                  <c:v>332.17700000000002</c:v>
                </c:pt>
                <c:pt idx="514">
                  <c:v>333.17700000000002</c:v>
                </c:pt>
                <c:pt idx="515">
                  <c:v>334.17700000000002</c:v>
                </c:pt>
                <c:pt idx="516">
                  <c:v>335.17699999999996</c:v>
                </c:pt>
                <c:pt idx="517">
                  <c:v>336.17700000000002</c:v>
                </c:pt>
                <c:pt idx="518">
                  <c:v>337.17699999999996</c:v>
                </c:pt>
                <c:pt idx="519">
                  <c:v>338.17700000000002</c:v>
                </c:pt>
                <c:pt idx="520">
                  <c:v>339.17700000000002</c:v>
                </c:pt>
                <c:pt idx="521">
                  <c:v>340.17699999999996</c:v>
                </c:pt>
                <c:pt idx="522">
                  <c:v>341.17700000000002</c:v>
                </c:pt>
                <c:pt idx="523">
                  <c:v>342.17699999999996</c:v>
                </c:pt>
                <c:pt idx="524">
                  <c:v>343.17700000000002</c:v>
                </c:pt>
                <c:pt idx="525">
                  <c:v>344.17700000000002</c:v>
                </c:pt>
                <c:pt idx="526">
                  <c:v>345.17700000000002</c:v>
                </c:pt>
                <c:pt idx="527">
                  <c:v>346.17700000000002</c:v>
                </c:pt>
                <c:pt idx="528">
                  <c:v>347.17699999999996</c:v>
                </c:pt>
                <c:pt idx="529">
                  <c:v>348.17700000000002</c:v>
                </c:pt>
                <c:pt idx="530">
                  <c:v>349.17699999999996</c:v>
                </c:pt>
                <c:pt idx="531">
                  <c:v>350.17700000000002</c:v>
                </c:pt>
                <c:pt idx="532">
                  <c:v>351.17700000000002</c:v>
                </c:pt>
                <c:pt idx="533">
                  <c:v>352.17699999999996</c:v>
                </c:pt>
                <c:pt idx="534">
                  <c:v>353.17700000000002</c:v>
                </c:pt>
                <c:pt idx="535">
                  <c:v>354.17699999999996</c:v>
                </c:pt>
                <c:pt idx="536">
                  <c:v>355.17700000000002</c:v>
                </c:pt>
                <c:pt idx="537">
                  <c:v>356.17699999999996</c:v>
                </c:pt>
                <c:pt idx="538">
                  <c:v>357.17700000000002</c:v>
                </c:pt>
                <c:pt idx="539">
                  <c:v>358.17700000000002</c:v>
                </c:pt>
                <c:pt idx="540">
                  <c:v>359.17699999999996</c:v>
                </c:pt>
                <c:pt idx="541">
                  <c:v>360.17700000000002</c:v>
                </c:pt>
                <c:pt idx="542">
                  <c:v>361.17699999999996</c:v>
                </c:pt>
                <c:pt idx="543">
                  <c:v>362.17700000000002</c:v>
                </c:pt>
                <c:pt idx="544">
                  <c:v>363.17700000000002</c:v>
                </c:pt>
                <c:pt idx="545">
                  <c:v>364.17700000000002</c:v>
                </c:pt>
                <c:pt idx="546">
                  <c:v>365.17700000000002</c:v>
                </c:pt>
                <c:pt idx="547">
                  <c:v>366.17699999999996</c:v>
                </c:pt>
                <c:pt idx="548">
                  <c:v>367.17700000000002</c:v>
                </c:pt>
                <c:pt idx="549">
                  <c:v>368.17699999999996</c:v>
                </c:pt>
                <c:pt idx="550">
                  <c:v>369.17700000000002</c:v>
                </c:pt>
                <c:pt idx="551">
                  <c:v>370.17700000000002</c:v>
                </c:pt>
                <c:pt idx="552">
                  <c:v>371.17699999999996</c:v>
                </c:pt>
                <c:pt idx="553">
                  <c:v>372.17700000000002</c:v>
                </c:pt>
                <c:pt idx="554">
                  <c:v>373.17699999999996</c:v>
                </c:pt>
                <c:pt idx="555">
                  <c:v>374.17700000000002</c:v>
                </c:pt>
                <c:pt idx="556">
                  <c:v>375.17700000000002</c:v>
                </c:pt>
                <c:pt idx="557">
                  <c:v>376.17700000000002</c:v>
                </c:pt>
                <c:pt idx="558">
                  <c:v>377.17700000000002</c:v>
                </c:pt>
                <c:pt idx="559">
                  <c:v>378.17699999999996</c:v>
                </c:pt>
                <c:pt idx="560">
                  <c:v>379.17700000000002</c:v>
                </c:pt>
                <c:pt idx="561">
                  <c:v>380.17699999999996</c:v>
                </c:pt>
                <c:pt idx="562">
                  <c:v>381.17700000000002</c:v>
                </c:pt>
                <c:pt idx="563">
                  <c:v>382.17700000000002</c:v>
                </c:pt>
                <c:pt idx="564">
                  <c:v>383.17699999999996</c:v>
                </c:pt>
                <c:pt idx="565">
                  <c:v>384.17700000000002</c:v>
                </c:pt>
                <c:pt idx="566">
                  <c:v>385.17699999999996</c:v>
                </c:pt>
                <c:pt idx="567">
                  <c:v>386.17700000000002</c:v>
                </c:pt>
                <c:pt idx="568">
                  <c:v>387.17699999999996</c:v>
                </c:pt>
                <c:pt idx="569">
                  <c:v>388.17700000000002</c:v>
                </c:pt>
                <c:pt idx="570">
                  <c:v>389.17700000000002</c:v>
                </c:pt>
                <c:pt idx="571">
                  <c:v>390.17699999999996</c:v>
                </c:pt>
                <c:pt idx="572">
                  <c:v>391.17700000000002</c:v>
                </c:pt>
                <c:pt idx="573">
                  <c:v>392.17699999999996</c:v>
                </c:pt>
                <c:pt idx="574">
                  <c:v>393.17700000000002</c:v>
                </c:pt>
                <c:pt idx="575">
                  <c:v>394.17700000000002</c:v>
                </c:pt>
                <c:pt idx="576">
                  <c:v>395.17699999999996</c:v>
                </c:pt>
                <c:pt idx="577">
                  <c:v>396.17700000000002</c:v>
                </c:pt>
                <c:pt idx="578">
                  <c:v>397.17699999999996</c:v>
                </c:pt>
                <c:pt idx="579">
                  <c:v>398.17700000000002</c:v>
                </c:pt>
                <c:pt idx="580">
                  <c:v>399.17699999999996</c:v>
                </c:pt>
                <c:pt idx="581">
                  <c:v>400.17700000000002</c:v>
                </c:pt>
                <c:pt idx="582">
                  <c:v>401.17700000000002</c:v>
                </c:pt>
                <c:pt idx="583">
                  <c:v>402.17699999999996</c:v>
                </c:pt>
                <c:pt idx="584">
                  <c:v>403.17700000000002</c:v>
                </c:pt>
                <c:pt idx="585">
                  <c:v>404.17699999999996</c:v>
                </c:pt>
                <c:pt idx="586">
                  <c:v>405.17700000000002</c:v>
                </c:pt>
                <c:pt idx="587">
                  <c:v>406.17700000000002</c:v>
                </c:pt>
                <c:pt idx="588">
                  <c:v>407.17700000000002</c:v>
                </c:pt>
                <c:pt idx="589">
                  <c:v>408.17700000000002</c:v>
                </c:pt>
                <c:pt idx="590">
                  <c:v>409.17699999999996</c:v>
                </c:pt>
                <c:pt idx="591">
                  <c:v>410.17700000000002</c:v>
                </c:pt>
                <c:pt idx="592">
                  <c:v>411.17599999999999</c:v>
                </c:pt>
                <c:pt idx="593">
                  <c:v>412.17600000000004</c:v>
                </c:pt>
                <c:pt idx="594">
                  <c:v>413.17599999999999</c:v>
                </c:pt>
                <c:pt idx="595">
                  <c:v>414.17599999999999</c:v>
                </c:pt>
                <c:pt idx="596">
                  <c:v>415.17599999999999</c:v>
                </c:pt>
                <c:pt idx="597">
                  <c:v>416.17599999999999</c:v>
                </c:pt>
                <c:pt idx="598">
                  <c:v>417.17599999999999</c:v>
                </c:pt>
                <c:pt idx="599">
                  <c:v>418.17599999999999</c:v>
                </c:pt>
                <c:pt idx="600">
                  <c:v>419.17600000000004</c:v>
                </c:pt>
                <c:pt idx="601">
                  <c:v>420.17599999999999</c:v>
                </c:pt>
                <c:pt idx="602">
                  <c:v>421.17599999999999</c:v>
                </c:pt>
                <c:pt idx="603">
                  <c:v>422.17599999999999</c:v>
                </c:pt>
                <c:pt idx="604">
                  <c:v>423.17599999999999</c:v>
                </c:pt>
                <c:pt idx="605">
                  <c:v>424.17600000000004</c:v>
                </c:pt>
                <c:pt idx="606">
                  <c:v>425.17599999999999</c:v>
                </c:pt>
                <c:pt idx="607">
                  <c:v>426.17600000000004</c:v>
                </c:pt>
                <c:pt idx="608">
                  <c:v>427.17599999999999</c:v>
                </c:pt>
                <c:pt idx="609">
                  <c:v>428.17599999999999</c:v>
                </c:pt>
                <c:pt idx="610">
                  <c:v>429.17599999999999</c:v>
                </c:pt>
                <c:pt idx="611">
                  <c:v>430.17599999999999</c:v>
                </c:pt>
                <c:pt idx="612">
                  <c:v>431.17600000000004</c:v>
                </c:pt>
                <c:pt idx="613">
                  <c:v>432.17599999999999</c:v>
                </c:pt>
                <c:pt idx="614">
                  <c:v>433.17599999999999</c:v>
                </c:pt>
                <c:pt idx="615">
                  <c:v>434.17599999999999</c:v>
                </c:pt>
                <c:pt idx="616">
                  <c:v>435.17599999999999</c:v>
                </c:pt>
                <c:pt idx="617">
                  <c:v>436.17599999999999</c:v>
                </c:pt>
                <c:pt idx="618">
                  <c:v>437.17599999999999</c:v>
                </c:pt>
                <c:pt idx="619">
                  <c:v>438.17600000000004</c:v>
                </c:pt>
                <c:pt idx="620">
                  <c:v>439.17599999999999</c:v>
                </c:pt>
                <c:pt idx="621">
                  <c:v>440.17599999999999</c:v>
                </c:pt>
                <c:pt idx="622">
                  <c:v>441.17599999999999</c:v>
                </c:pt>
                <c:pt idx="623">
                  <c:v>442.17599999999999</c:v>
                </c:pt>
                <c:pt idx="624">
                  <c:v>443.17600000000004</c:v>
                </c:pt>
                <c:pt idx="625">
                  <c:v>444.17599999999999</c:v>
                </c:pt>
                <c:pt idx="626">
                  <c:v>445.17599999999999</c:v>
                </c:pt>
                <c:pt idx="627">
                  <c:v>446.17599999999999</c:v>
                </c:pt>
                <c:pt idx="628">
                  <c:v>447.17599999999999</c:v>
                </c:pt>
                <c:pt idx="629">
                  <c:v>448.17599999999999</c:v>
                </c:pt>
                <c:pt idx="630">
                  <c:v>449.17599999999999</c:v>
                </c:pt>
                <c:pt idx="631">
                  <c:v>450.17600000000004</c:v>
                </c:pt>
                <c:pt idx="632">
                  <c:v>451.17599999999999</c:v>
                </c:pt>
                <c:pt idx="633">
                  <c:v>452.17599999999999</c:v>
                </c:pt>
                <c:pt idx="634">
                  <c:v>453.17599999999999</c:v>
                </c:pt>
                <c:pt idx="635">
                  <c:v>454.17599999999999</c:v>
                </c:pt>
                <c:pt idx="636">
                  <c:v>455.17600000000004</c:v>
                </c:pt>
                <c:pt idx="637">
                  <c:v>456.17599999999999</c:v>
                </c:pt>
                <c:pt idx="638">
                  <c:v>457.17600000000004</c:v>
                </c:pt>
                <c:pt idx="639">
                  <c:v>458.17599999999999</c:v>
                </c:pt>
                <c:pt idx="640">
                  <c:v>459.17599999999999</c:v>
                </c:pt>
                <c:pt idx="641">
                  <c:v>460.17599999999999</c:v>
                </c:pt>
                <c:pt idx="642">
                  <c:v>461.17599999999999</c:v>
                </c:pt>
                <c:pt idx="643">
                  <c:v>462.17600000000004</c:v>
                </c:pt>
                <c:pt idx="644">
                  <c:v>463.17599999999999</c:v>
                </c:pt>
                <c:pt idx="645">
                  <c:v>464.17599999999999</c:v>
                </c:pt>
                <c:pt idx="646">
                  <c:v>465.17599999999999</c:v>
                </c:pt>
                <c:pt idx="647">
                  <c:v>466.17599999999999</c:v>
                </c:pt>
                <c:pt idx="648">
                  <c:v>467.17599999999999</c:v>
                </c:pt>
                <c:pt idx="649">
                  <c:v>468.17599999999999</c:v>
                </c:pt>
                <c:pt idx="650">
                  <c:v>469.17600000000004</c:v>
                </c:pt>
                <c:pt idx="651">
                  <c:v>470.17599999999999</c:v>
                </c:pt>
                <c:pt idx="652">
                  <c:v>471.17599999999999</c:v>
                </c:pt>
                <c:pt idx="653">
                  <c:v>472.17599999999999</c:v>
                </c:pt>
                <c:pt idx="654">
                  <c:v>473.17599999999999</c:v>
                </c:pt>
                <c:pt idx="655">
                  <c:v>474.17600000000004</c:v>
                </c:pt>
                <c:pt idx="656">
                  <c:v>475.17599999999999</c:v>
                </c:pt>
                <c:pt idx="657">
                  <c:v>476.17599999999999</c:v>
                </c:pt>
                <c:pt idx="658">
                  <c:v>477.17600000000004</c:v>
                </c:pt>
                <c:pt idx="659">
                  <c:v>478.17599999999999</c:v>
                </c:pt>
                <c:pt idx="660">
                  <c:v>479.17599999999999</c:v>
                </c:pt>
                <c:pt idx="661">
                  <c:v>480.17600000000004</c:v>
                </c:pt>
                <c:pt idx="662">
                  <c:v>481.17600000000004</c:v>
                </c:pt>
                <c:pt idx="663">
                  <c:v>482.17599999999999</c:v>
                </c:pt>
                <c:pt idx="664">
                  <c:v>483.17599999999993</c:v>
                </c:pt>
                <c:pt idx="665">
                  <c:v>484.17600000000004</c:v>
                </c:pt>
                <c:pt idx="666">
                  <c:v>485.17599999999999</c:v>
                </c:pt>
                <c:pt idx="667">
                  <c:v>486.17599999999999</c:v>
                </c:pt>
                <c:pt idx="668">
                  <c:v>487.17600000000004</c:v>
                </c:pt>
                <c:pt idx="669">
                  <c:v>488.17600000000004</c:v>
                </c:pt>
                <c:pt idx="670">
                  <c:v>489.17599999999999</c:v>
                </c:pt>
                <c:pt idx="671">
                  <c:v>490.17599999999993</c:v>
                </c:pt>
                <c:pt idx="672">
                  <c:v>491.17600000000004</c:v>
                </c:pt>
                <c:pt idx="673">
                  <c:v>492.17599999999999</c:v>
                </c:pt>
                <c:pt idx="674">
                  <c:v>493.17599999999999</c:v>
                </c:pt>
                <c:pt idx="675">
                  <c:v>494.17600000000004</c:v>
                </c:pt>
                <c:pt idx="676">
                  <c:v>495.17599999999999</c:v>
                </c:pt>
                <c:pt idx="677">
                  <c:v>496.17599999999999</c:v>
                </c:pt>
                <c:pt idx="678">
                  <c:v>497.17599999999993</c:v>
                </c:pt>
                <c:pt idx="679">
                  <c:v>498.17600000000004</c:v>
                </c:pt>
                <c:pt idx="680">
                  <c:v>499.17599999999999</c:v>
                </c:pt>
                <c:pt idx="681">
                  <c:v>500.17599999999999</c:v>
                </c:pt>
                <c:pt idx="682">
                  <c:v>501.17600000000004</c:v>
                </c:pt>
                <c:pt idx="683">
                  <c:v>502.17599999999999</c:v>
                </c:pt>
                <c:pt idx="684">
                  <c:v>503.17599999999999</c:v>
                </c:pt>
                <c:pt idx="685">
                  <c:v>504.17599999999993</c:v>
                </c:pt>
                <c:pt idx="686">
                  <c:v>505.17600000000004</c:v>
                </c:pt>
                <c:pt idx="687">
                  <c:v>506.17599999999999</c:v>
                </c:pt>
                <c:pt idx="688">
                  <c:v>507.17599999999999</c:v>
                </c:pt>
                <c:pt idx="689">
                  <c:v>508.17500000000001</c:v>
                </c:pt>
                <c:pt idx="690">
                  <c:v>509.17499999999995</c:v>
                </c:pt>
                <c:pt idx="691">
                  <c:v>510.17499999999995</c:v>
                </c:pt>
                <c:pt idx="692">
                  <c:v>511.17500000000001</c:v>
                </c:pt>
                <c:pt idx="693">
                  <c:v>512.17499999999995</c:v>
                </c:pt>
                <c:pt idx="694">
                  <c:v>513.17499999999995</c:v>
                </c:pt>
                <c:pt idx="695">
                  <c:v>514.17500000000007</c:v>
                </c:pt>
                <c:pt idx="696">
                  <c:v>515.17499999999995</c:v>
                </c:pt>
                <c:pt idx="697">
                  <c:v>516.17499999999995</c:v>
                </c:pt>
                <c:pt idx="698">
                  <c:v>517.17500000000007</c:v>
                </c:pt>
                <c:pt idx="699">
                  <c:v>518.17500000000007</c:v>
                </c:pt>
                <c:pt idx="700">
                  <c:v>519.17499999999995</c:v>
                </c:pt>
                <c:pt idx="701">
                  <c:v>520.17499999999995</c:v>
                </c:pt>
                <c:pt idx="702">
                  <c:v>521.17500000000007</c:v>
                </c:pt>
                <c:pt idx="703">
                  <c:v>522.17499999999995</c:v>
                </c:pt>
                <c:pt idx="704">
                  <c:v>523.17499999999995</c:v>
                </c:pt>
                <c:pt idx="705">
                  <c:v>524.17500000000007</c:v>
                </c:pt>
                <c:pt idx="706">
                  <c:v>525.17500000000007</c:v>
                </c:pt>
                <c:pt idx="707">
                  <c:v>526.17499999999995</c:v>
                </c:pt>
                <c:pt idx="708">
                  <c:v>527.17499999999995</c:v>
                </c:pt>
                <c:pt idx="709">
                  <c:v>528.17500000000007</c:v>
                </c:pt>
                <c:pt idx="710">
                  <c:v>529.17499999999995</c:v>
                </c:pt>
                <c:pt idx="711">
                  <c:v>530.17499999999995</c:v>
                </c:pt>
                <c:pt idx="712">
                  <c:v>531.17500000000007</c:v>
                </c:pt>
                <c:pt idx="713">
                  <c:v>532.17500000000007</c:v>
                </c:pt>
                <c:pt idx="714">
                  <c:v>533.17499999999995</c:v>
                </c:pt>
                <c:pt idx="715">
                  <c:v>534.17499999999995</c:v>
                </c:pt>
                <c:pt idx="716">
                  <c:v>535.17500000000007</c:v>
                </c:pt>
                <c:pt idx="717">
                  <c:v>536.17499999999995</c:v>
                </c:pt>
                <c:pt idx="718">
                  <c:v>537.17499999999995</c:v>
                </c:pt>
                <c:pt idx="719">
                  <c:v>538.17500000000007</c:v>
                </c:pt>
                <c:pt idx="720">
                  <c:v>539.17499999999995</c:v>
                </c:pt>
                <c:pt idx="721">
                  <c:v>540.17499999999995</c:v>
                </c:pt>
                <c:pt idx="722">
                  <c:v>541.17499999999995</c:v>
                </c:pt>
                <c:pt idx="723">
                  <c:v>542.17500000000007</c:v>
                </c:pt>
                <c:pt idx="724">
                  <c:v>543.17499999999995</c:v>
                </c:pt>
                <c:pt idx="725">
                  <c:v>544.17499999999995</c:v>
                </c:pt>
                <c:pt idx="726">
                  <c:v>545.17500000000007</c:v>
                </c:pt>
                <c:pt idx="727">
                  <c:v>546.17499999999995</c:v>
                </c:pt>
                <c:pt idx="728">
                  <c:v>547.17499999999995</c:v>
                </c:pt>
                <c:pt idx="729">
                  <c:v>548.17500000000007</c:v>
                </c:pt>
                <c:pt idx="730">
                  <c:v>549.17500000000007</c:v>
                </c:pt>
                <c:pt idx="731">
                  <c:v>550.17499999999995</c:v>
                </c:pt>
                <c:pt idx="732">
                  <c:v>551.17499999999995</c:v>
                </c:pt>
                <c:pt idx="733">
                  <c:v>552.17500000000007</c:v>
                </c:pt>
                <c:pt idx="734">
                  <c:v>553.17499999999995</c:v>
                </c:pt>
                <c:pt idx="735">
                  <c:v>554.17499999999995</c:v>
                </c:pt>
                <c:pt idx="736">
                  <c:v>555.17500000000007</c:v>
                </c:pt>
                <c:pt idx="737">
                  <c:v>556.17500000000007</c:v>
                </c:pt>
                <c:pt idx="738">
                  <c:v>557.17499999999995</c:v>
                </c:pt>
                <c:pt idx="739">
                  <c:v>558.17499999999995</c:v>
                </c:pt>
                <c:pt idx="740">
                  <c:v>559.17500000000007</c:v>
                </c:pt>
                <c:pt idx="741">
                  <c:v>560.17499999999995</c:v>
                </c:pt>
                <c:pt idx="742">
                  <c:v>561.17499999999995</c:v>
                </c:pt>
                <c:pt idx="743">
                  <c:v>562.17500000000007</c:v>
                </c:pt>
                <c:pt idx="744">
                  <c:v>563.17500000000007</c:v>
                </c:pt>
                <c:pt idx="745">
                  <c:v>564.17499999999995</c:v>
                </c:pt>
                <c:pt idx="746">
                  <c:v>565.17499999999995</c:v>
                </c:pt>
                <c:pt idx="747">
                  <c:v>566.17500000000007</c:v>
                </c:pt>
                <c:pt idx="748">
                  <c:v>567.17499999999995</c:v>
                </c:pt>
                <c:pt idx="749">
                  <c:v>568.17499999999995</c:v>
                </c:pt>
                <c:pt idx="750">
                  <c:v>569.17500000000007</c:v>
                </c:pt>
                <c:pt idx="751">
                  <c:v>570.17499999999995</c:v>
                </c:pt>
                <c:pt idx="752">
                  <c:v>571.17499999999995</c:v>
                </c:pt>
                <c:pt idx="753">
                  <c:v>572.17500000000007</c:v>
                </c:pt>
                <c:pt idx="754">
                  <c:v>573.17500000000007</c:v>
                </c:pt>
                <c:pt idx="755">
                  <c:v>574.17499999999995</c:v>
                </c:pt>
                <c:pt idx="756">
                  <c:v>575.17499999999995</c:v>
                </c:pt>
                <c:pt idx="757">
                  <c:v>576.17500000000007</c:v>
                </c:pt>
                <c:pt idx="758">
                  <c:v>577.17499999999995</c:v>
                </c:pt>
                <c:pt idx="759">
                  <c:v>578.17499999999995</c:v>
                </c:pt>
                <c:pt idx="760">
                  <c:v>579.17500000000007</c:v>
                </c:pt>
                <c:pt idx="761">
                  <c:v>580.17500000000007</c:v>
                </c:pt>
                <c:pt idx="762">
                  <c:v>581.17499999999995</c:v>
                </c:pt>
                <c:pt idx="763">
                  <c:v>582.17499999999995</c:v>
                </c:pt>
                <c:pt idx="764">
                  <c:v>583.17500000000007</c:v>
                </c:pt>
                <c:pt idx="765">
                  <c:v>584.17499999999995</c:v>
                </c:pt>
                <c:pt idx="766">
                  <c:v>585.17499999999995</c:v>
                </c:pt>
                <c:pt idx="767">
                  <c:v>586.17500000000007</c:v>
                </c:pt>
                <c:pt idx="768">
                  <c:v>587.17500000000007</c:v>
                </c:pt>
                <c:pt idx="769">
                  <c:v>588.17499999999995</c:v>
                </c:pt>
                <c:pt idx="770">
                  <c:v>589.17499999999995</c:v>
                </c:pt>
                <c:pt idx="771">
                  <c:v>590.17500000000007</c:v>
                </c:pt>
                <c:pt idx="772">
                  <c:v>591.17499999999995</c:v>
                </c:pt>
                <c:pt idx="773">
                  <c:v>592.17499999999995</c:v>
                </c:pt>
                <c:pt idx="774">
                  <c:v>593.17500000000007</c:v>
                </c:pt>
                <c:pt idx="775">
                  <c:v>594.17500000000007</c:v>
                </c:pt>
                <c:pt idx="776">
                  <c:v>595.17499999999995</c:v>
                </c:pt>
                <c:pt idx="777">
                  <c:v>596.17499999999995</c:v>
                </c:pt>
                <c:pt idx="778">
                  <c:v>597.17500000000007</c:v>
                </c:pt>
                <c:pt idx="779">
                  <c:v>598.17499999999995</c:v>
                </c:pt>
                <c:pt idx="780">
                  <c:v>599.17499999999995</c:v>
                </c:pt>
                <c:pt idx="781">
                  <c:v>600.17500000000007</c:v>
                </c:pt>
                <c:pt idx="782">
                  <c:v>601.17499999999995</c:v>
                </c:pt>
                <c:pt idx="783">
                  <c:v>602.17399999999998</c:v>
                </c:pt>
                <c:pt idx="784">
                  <c:v>603.17399999999998</c:v>
                </c:pt>
                <c:pt idx="785">
                  <c:v>604.17399999999998</c:v>
                </c:pt>
                <c:pt idx="786">
                  <c:v>605.17399999999998</c:v>
                </c:pt>
                <c:pt idx="787">
                  <c:v>606.17400000000009</c:v>
                </c:pt>
                <c:pt idx="788">
                  <c:v>607.17399999999998</c:v>
                </c:pt>
                <c:pt idx="789">
                  <c:v>608.17399999999998</c:v>
                </c:pt>
                <c:pt idx="790">
                  <c:v>609.17400000000009</c:v>
                </c:pt>
                <c:pt idx="791">
                  <c:v>610.17399999999998</c:v>
                </c:pt>
                <c:pt idx="792">
                  <c:v>611.17399999999998</c:v>
                </c:pt>
                <c:pt idx="793">
                  <c:v>612.17399999999998</c:v>
                </c:pt>
                <c:pt idx="794">
                  <c:v>613.17400000000009</c:v>
                </c:pt>
                <c:pt idx="795">
                  <c:v>614.17399999999998</c:v>
                </c:pt>
                <c:pt idx="796">
                  <c:v>615.17399999999998</c:v>
                </c:pt>
                <c:pt idx="797">
                  <c:v>616.17400000000009</c:v>
                </c:pt>
                <c:pt idx="798">
                  <c:v>617.17399999999998</c:v>
                </c:pt>
                <c:pt idx="799">
                  <c:v>618.17399999999998</c:v>
                </c:pt>
                <c:pt idx="800">
                  <c:v>619.17399999999998</c:v>
                </c:pt>
                <c:pt idx="801">
                  <c:v>620.17399999999998</c:v>
                </c:pt>
                <c:pt idx="802">
                  <c:v>621.17399999999998</c:v>
                </c:pt>
                <c:pt idx="803">
                  <c:v>622.17399999999998</c:v>
                </c:pt>
                <c:pt idx="804">
                  <c:v>623.17400000000009</c:v>
                </c:pt>
                <c:pt idx="805">
                  <c:v>624.17399999999998</c:v>
                </c:pt>
                <c:pt idx="806">
                  <c:v>625.17399999999998</c:v>
                </c:pt>
                <c:pt idx="807">
                  <c:v>626.17399999999998</c:v>
                </c:pt>
                <c:pt idx="808">
                  <c:v>627.17399999999998</c:v>
                </c:pt>
                <c:pt idx="809">
                  <c:v>628.17399999999998</c:v>
                </c:pt>
                <c:pt idx="810">
                  <c:v>629.17399999999998</c:v>
                </c:pt>
                <c:pt idx="811">
                  <c:v>630.17400000000009</c:v>
                </c:pt>
                <c:pt idx="812">
                  <c:v>631.17399999999998</c:v>
                </c:pt>
                <c:pt idx="813">
                  <c:v>632.17399999999998</c:v>
                </c:pt>
                <c:pt idx="814">
                  <c:v>633.17399999999998</c:v>
                </c:pt>
                <c:pt idx="815">
                  <c:v>634.17399999999998</c:v>
                </c:pt>
                <c:pt idx="816">
                  <c:v>635.17399999999998</c:v>
                </c:pt>
                <c:pt idx="817">
                  <c:v>636.17399999999998</c:v>
                </c:pt>
                <c:pt idx="818">
                  <c:v>637.17400000000009</c:v>
                </c:pt>
                <c:pt idx="819">
                  <c:v>638.17399999999998</c:v>
                </c:pt>
                <c:pt idx="820">
                  <c:v>639.17399999999998</c:v>
                </c:pt>
                <c:pt idx="821">
                  <c:v>640.17400000000009</c:v>
                </c:pt>
                <c:pt idx="822">
                  <c:v>641.17399999999998</c:v>
                </c:pt>
                <c:pt idx="823">
                  <c:v>642.17399999999998</c:v>
                </c:pt>
                <c:pt idx="824">
                  <c:v>643.17399999999998</c:v>
                </c:pt>
                <c:pt idx="825">
                  <c:v>644.17399999999998</c:v>
                </c:pt>
                <c:pt idx="826">
                  <c:v>645.17399999999998</c:v>
                </c:pt>
                <c:pt idx="827">
                  <c:v>646.17399999999998</c:v>
                </c:pt>
                <c:pt idx="828">
                  <c:v>647.17400000000009</c:v>
                </c:pt>
                <c:pt idx="829">
                  <c:v>648.17399999999998</c:v>
                </c:pt>
                <c:pt idx="830">
                  <c:v>649.17399999999998</c:v>
                </c:pt>
                <c:pt idx="831">
                  <c:v>650.17399999999998</c:v>
                </c:pt>
                <c:pt idx="832">
                  <c:v>651.17399999999998</c:v>
                </c:pt>
                <c:pt idx="833">
                  <c:v>652.17399999999998</c:v>
                </c:pt>
                <c:pt idx="834">
                  <c:v>653.17399999999998</c:v>
                </c:pt>
                <c:pt idx="835">
                  <c:v>654.17400000000009</c:v>
                </c:pt>
                <c:pt idx="836">
                  <c:v>655.17399999999998</c:v>
                </c:pt>
                <c:pt idx="837">
                  <c:v>656.17399999999998</c:v>
                </c:pt>
                <c:pt idx="838">
                  <c:v>657.17399999999998</c:v>
                </c:pt>
                <c:pt idx="839">
                  <c:v>658.17399999999998</c:v>
                </c:pt>
                <c:pt idx="840">
                  <c:v>659.17399999999998</c:v>
                </c:pt>
                <c:pt idx="841">
                  <c:v>660.17399999999998</c:v>
                </c:pt>
                <c:pt idx="842">
                  <c:v>661.17400000000009</c:v>
                </c:pt>
                <c:pt idx="843">
                  <c:v>662.17399999999998</c:v>
                </c:pt>
                <c:pt idx="844">
                  <c:v>663.17399999999998</c:v>
                </c:pt>
                <c:pt idx="845">
                  <c:v>664.17399999999998</c:v>
                </c:pt>
                <c:pt idx="846">
                  <c:v>665.17399999999998</c:v>
                </c:pt>
                <c:pt idx="847">
                  <c:v>666.17399999999998</c:v>
                </c:pt>
                <c:pt idx="848">
                  <c:v>667.17399999999998</c:v>
                </c:pt>
                <c:pt idx="849">
                  <c:v>668.17400000000009</c:v>
                </c:pt>
                <c:pt idx="850">
                  <c:v>669.17399999999998</c:v>
                </c:pt>
                <c:pt idx="851">
                  <c:v>670.17399999999998</c:v>
                </c:pt>
                <c:pt idx="852">
                  <c:v>671.17400000000009</c:v>
                </c:pt>
                <c:pt idx="853">
                  <c:v>672.17399999999998</c:v>
                </c:pt>
                <c:pt idx="854">
                  <c:v>673.17399999999998</c:v>
                </c:pt>
                <c:pt idx="855">
                  <c:v>674.17399999999998</c:v>
                </c:pt>
                <c:pt idx="856">
                  <c:v>675.17399999999998</c:v>
                </c:pt>
                <c:pt idx="857">
                  <c:v>676.17399999999998</c:v>
                </c:pt>
                <c:pt idx="858">
                  <c:v>677.17399999999998</c:v>
                </c:pt>
                <c:pt idx="859">
                  <c:v>678.17400000000009</c:v>
                </c:pt>
                <c:pt idx="860">
                  <c:v>679.17399999999998</c:v>
                </c:pt>
                <c:pt idx="861">
                  <c:v>680.17399999999998</c:v>
                </c:pt>
                <c:pt idx="862">
                  <c:v>681.17399999999998</c:v>
                </c:pt>
                <c:pt idx="863">
                  <c:v>682.17399999999998</c:v>
                </c:pt>
                <c:pt idx="864">
                  <c:v>683.17399999999998</c:v>
                </c:pt>
                <c:pt idx="865">
                  <c:v>684.17399999999998</c:v>
                </c:pt>
                <c:pt idx="866">
                  <c:v>685.17400000000009</c:v>
                </c:pt>
                <c:pt idx="867">
                  <c:v>686.17399999999998</c:v>
                </c:pt>
                <c:pt idx="868">
                  <c:v>687.17399999999998</c:v>
                </c:pt>
                <c:pt idx="869">
                  <c:v>688.17399999999998</c:v>
                </c:pt>
                <c:pt idx="870">
                  <c:v>689.17399999999998</c:v>
                </c:pt>
                <c:pt idx="871">
                  <c:v>690.17399999999998</c:v>
                </c:pt>
                <c:pt idx="872">
                  <c:v>691.17399999999998</c:v>
                </c:pt>
                <c:pt idx="873">
                  <c:v>692.17400000000009</c:v>
                </c:pt>
                <c:pt idx="874">
                  <c:v>693.17399999999998</c:v>
                </c:pt>
                <c:pt idx="875">
                  <c:v>694.17399999999998</c:v>
                </c:pt>
                <c:pt idx="876">
                  <c:v>695.17399999999998</c:v>
                </c:pt>
                <c:pt idx="877">
                  <c:v>696.17399999999998</c:v>
                </c:pt>
                <c:pt idx="878">
                  <c:v>697.173</c:v>
                </c:pt>
                <c:pt idx="879">
                  <c:v>698.173</c:v>
                </c:pt>
                <c:pt idx="880">
                  <c:v>699.173</c:v>
                </c:pt>
                <c:pt idx="881">
                  <c:v>700.173</c:v>
                </c:pt>
                <c:pt idx="882">
                  <c:v>701.173</c:v>
                </c:pt>
                <c:pt idx="883">
                  <c:v>702.173</c:v>
                </c:pt>
                <c:pt idx="884">
                  <c:v>703.173</c:v>
                </c:pt>
                <c:pt idx="885">
                  <c:v>704.173</c:v>
                </c:pt>
                <c:pt idx="886">
                  <c:v>705.173</c:v>
                </c:pt>
                <c:pt idx="887">
                  <c:v>706.173</c:v>
                </c:pt>
                <c:pt idx="888">
                  <c:v>707.173</c:v>
                </c:pt>
                <c:pt idx="889">
                  <c:v>708.173</c:v>
                </c:pt>
                <c:pt idx="890">
                  <c:v>709.173</c:v>
                </c:pt>
                <c:pt idx="891">
                  <c:v>710.173</c:v>
                </c:pt>
                <c:pt idx="892">
                  <c:v>711.173</c:v>
                </c:pt>
                <c:pt idx="893">
                  <c:v>712.173</c:v>
                </c:pt>
                <c:pt idx="894">
                  <c:v>713.173</c:v>
                </c:pt>
                <c:pt idx="895">
                  <c:v>714.173</c:v>
                </c:pt>
                <c:pt idx="896">
                  <c:v>715.173</c:v>
                </c:pt>
                <c:pt idx="897">
                  <c:v>716.173</c:v>
                </c:pt>
                <c:pt idx="898">
                  <c:v>717.173</c:v>
                </c:pt>
                <c:pt idx="899">
                  <c:v>718.173</c:v>
                </c:pt>
                <c:pt idx="900">
                  <c:v>719.173</c:v>
                </c:pt>
                <c:pt idx="901">
                  <c:v>720.173</c:v>
                </c:pt>
                <c:pt idx="902">
                  <c:v>721.173</c:v>
                </c:pt>
                <c:pt idx="903">
                  <c:v>722.173</c:v>
                </c:pt>
                <c:pt idx="904">
                  <c:v>723.173</c:v>
                </c:pt>
                <c:pt idx="905">
                  <c:v>724.173</c:v>
                </c:pt>
                <c:pt idx="906">
                  <c:v>725.173</c:v>
                </c:pt>
                <c:pt idx="907">
                  <c:v>726.173</c:v>
                </c:pt>
                <c:pt idx="908">
                  <c:v>727.173</c:v>
                </c:pt>
                <c:pt idx="909">
                  <c:v>728.173</c:v>
                </c:pt>
                <c:pt idx="910">
                  <c:v>729.173</c:v>
                </c:pt>
                <c:pt idx="911">
                  <c:v>730.173</c:v>
                </c:pt>
                <c:pt idx="912">
                  <c:v>731.173</c:v>
                </c:pt>
                <c:pt idx="913">
                  <c:v>732.173</c:v>
                </c:pt>
                <c:pt idx="914">
                  <c:v>733.173</c:v>
                </c:pt>
                <c:pt idx="915">
                  <c:v>734.173</c:v>
                </c:pt>
                <c:pt idx="916">
                  <c:v>735.173</c:v>
                </c:pt>
                <c:pt idx="917">
                  <c:v>736.173</c:v>
                </c:pt>
                <c:pt idx="918">
                  <c:v>737.173</c:v>
                </c:pt>
                <c:pt idx="919">
                  <c:v>738.173</c:v>
                </c:pt>
                <c:pt idx="920">
                  <c:v>739.173</c:v>
                </c:pt>
                <c:pt idx="921">
                  <c:v>740.173</c:v>
                </c:pt>
                <c:pt idx="922">
                  <c:v>741.173</c:v>
                </c:pt>
                <c:pt idx="923">
                  <c:v>742.173</c:v>
                </c:pt>
                <c:pt idx="924">
                  <c:v>743.173</c:v>
                </c:pt>
                <c:pt idx="925">
                  <c:v>744.173</c:v>
                </c:pt>
                <c:pt idx="926">
                  <c:v>745.173</c:v>
                </c:pt>
                <c:pt idx="927">
                  <c:v>746.173</c:v>
                </c:pt>
                <c:pt idx="928">
                  <c:v>747.173</c:v>
                </c:pt>
                <c:pt idx="929">
                  <c:v>748.173</c:v>
                </c:pt>
                <c:pt idx="930">
                  <c:v>749.173</c:v>
                </c:pt>
                <c:pt idx="931">
                  <c:v>750.173</c:v>
                </c:pt>
                <c:pt idx="932">
                  <c:v>751.173</c:v>
                </c:pt>
                <c:pt idx="933">
                  <c:v>752.173</c:v>
                </c:pt>
                <c:pt idx="934">
                  <c:v>753.173</c:v>
                </c:pt>
                <c:pt idx="935">
                  <c:v>754.173</c:v>
                </c:pt>
                <c:pt idx="936">
                  <c:v>755.173</c:v>
                </c:pt>
                <c:pt idx="937">
                  <c:v>756.173</c:v>
                </c:pt>
                <c:pt idx="938">
                  <c:v>757.173</c:v>
                </c:pt>
                <c:pt idx="939">
                  <c:v>758.173</c:v>
                </c:pt>
                <c:pt idx="940">
                  <c:v>759.173</c:v>
                </c:pt>
                <c:pt idx="941">
                  <c:v>760.173</c:v>
                </c:pt>
                <c:pt idx="942">
                  <c:v>761.173</c:v>
                </c:pt>
                <c:pt idx="943">
                  <c:v>762.173</c:v>
                </c:pt>
                <c:pt idx="944">
                  <c:v>763.173</c:v>
                </c:pt>
                <c:pt idx="945">
                  <c:v>764.173</c:v>
                </c:pt>
                <c:pt idx="946">
                  <c:v>765.173</c:v>
                </c:pt>
                <c:pt idx="947">
                  <c:v>766.173</c:v>
                </c:pt>
                <c:pt idx="948">
                  <c:v>767.173</c:v>
                </c:pt>
                <c:pt idx="949">
                  <c:v>768.173</c:v>
                </c:pt>
                <c:pt idx="950">
                  <c:v>769.173</c:v>
                </c:pt>
                <c:pt idx="951">
                  <c:v>770.173</c:v>
                </c:pt>
                <c:pt idx="952">
                  <c:v>771.173</c:v>
                </c:pt>
                <c:pt idx="953">
                  <c:v>772.173</c:v>
                </c:pt>
                <c:pt idx="954">
                  <c:v>773.173</c:v>
                </c:pt>
                <c:pt idx="955">
                  <c:v>774.173</c:v>
                </c:pt>
                <c:pt idx="956">
                  <c:v>775.173</c:v>
                </c:pt>
                <c:pt idx="957">
                  <c:v>776.173</c:v>
                </c:pt>
                <c:pt idx="958">
                  <c:v>777.173</c:v>
                </c:pt>
                <c:pt idx="959">
                  <c:v>778.173</c:v>
                </c:pt>
                <c:pt idx="960">
                  <c:v>779.173</c:v>
                </c:pt>
                <c:pt idx="961">
                  <c:v>780.173</c:v>
                </c:pt>
                <c:pt idx="962">
                  <c:v>781.173</c:v>
                </c:pt>
                <c:pt idx="963">
                  <c:v>782.173</c:v>
                </c:pt>
                <c:pt idx="964">
                  <c:v>783.173</c:v>
                </c:pt>
                <c:pt idx="965">
                  <c:v>784.173</c:v>
                </c:pt>
                <c:pt idx="966">
                  <c:v>785.173</c:v>
                </c:pt>
                <c:pt idx="967">
                  <c:v>786.173</c:v>
                </c:pt>
                <c:pt idx="968">
                  <c:v>787.173</c:v>
                </c:pt>
                <c:pt idx="969">
                  <c:v>788.173</c:v>
                </c:pt>
                <c:pt idx="970">
                  <c:v>789.173</c:v>
                </c:pt>
                <c:pt idx="971">
                  <c:v>790.173</c:v>
                </c:pt>
                <c:pt idx="972">
                  <c:v>791.173</c:v>
                </c:pt>
                <c:pt idx="973">
                  <c:v>792.17200000000003</c:v>
                </c:pt>
                <c:pt idx="974">
                  <c:v>793.17199999999991</c:v>
                </c:pt>
                <c:pt idx="975">
                  <c:v>794.17200000000003</c:v>
                </c:pt>
                <c:pt idx="976">
                  <c:v>795.17200000000003</c:v>
                </c:pt>
                <c:pt idx="977">
                  <c:v>796.17199999999991</c:v>
                </c:pt>
                <c:pt idx="978">
                  <c:v>797.17200000000003</c:v>
                </c:pt>
                <c:pt idx="979">
                  <c:v>798.17200000000003</c:v>
                </c:pt>
                <c:pt idx="980">
                  <c:v>799.17200000000003</c:v>
                </c:pt>
                <c:pt idx="981">
                  <c:v>800.17200000000003</c:v>
                </c:pt>
                <c:pt idx="982">
                  <c:v>801.17200000000003</c:v>
                </c:pt>
                <c:pt idx="983">
                  <c:v>802.17200000000003</c:v>
                </c:pt>
                <c:pt idx="984">
                  <c:v>803.17199999999991</c:v>
                </c:pt>
                <c:pt idx="985">
                  <c:v>804.17200000000003</c:v>
                </c:pt>
                <c:pt idx="986">
                  <c:v>805.17200000000003</c:v>
                </c:pt>
                <c:pt idx="987">
                  <c:v>806.17200000000003</c:v>
                </c:pt>
                <c:pt idx="988">
                  <c:v>807.17200000000003</c:v>
                </c:pt>
                <c:pt idx="989">
                  <c:v>808.17200000000003</c:v>
                </c:pt>
                <c:pt idx="990">
                  <c:v>809.17200000000003</c:v>
                </c:pt>
                <c:pt idx="991">
                  <c:v>810.17199999999991</c:v>
                </c:pt>
                <c:pt idx="992">
                  <c:v>811.17200000000003</c:v>
                </c:pt>
                <c:pt idx="993">
                  <c:v>812.17200000000003</c:v>
                </c:pt>
                <c:pt idx="994">
                  <c:v>813.17200000000003</c:v>
                </c:pt>
                <c:pt idx="995">
                  <c:v>814.17200000000003</c:v>
                </c:pt>
                <c:pt idx="996">
                  <c:v>815.17200000000003</c:v>
                </c:pt>
                <c:pt idx="997">
                  <c:v>816.17200000000003</c:v>
                </c:pt>
                <c:pt idx="998">
                  <c:v>817.17199999999991</c:v>
                </c:pt>
              </c:numCache>
            </c:numRef>
          </c:xVal>
          <c:yVal>
            <c:numRef>
              <c:f>'Voltage Wfms Data'!$R$5:$R$1003</c:f>
              <c:numCache>
                <c:formatCode>General</c:formatCode>
                <c:ptCount val="999"/>
                <c:pt idx="0">
                  <c:v>9.4655059999999999E-2</c:v>
                </c:pt>
                <c:pt idx="1">
                  <c:v>-9.3037330000000001E-2</c:v>
                </c:pt>
                <c:pt idx="2">
                  <c:v>9.7520679999999998E-2</c:v>
                </c:pt>
                <c:pt idx="3">
                  <c:v>0.75477170000000005</c:v>
                </c:pt>
                <c:pt idx="4">
                  <c:v>1.0849329999999999</c:v>
                </c:pt>
                <c:pt idx="5">
                  <c:v>0.43527650000000001</c:v>
                </c:pt>
                <c:pt idx="6">
                  <c:v>-0.67312439999999996</c:v>
                </c:pt>
                <c:pt idx="7">
                  <c:v>-1.2912710000000001</c:v>
                </c:pt>
                <c:pt idx="8">
                  <c:v>-0.61975340000000001</c:v>
                </c:pt>
                <c:pt idx="9">
                  <c:v>0.29433510000000002</c:v>
                </c:pt>
                <c:pt idx="10">
                  <c:v>-0.47187610000000002</c:v>
                </c:pt>
                <c:pt idx="11">
                  <c:v>-1.307512</c:v>
                </c:pt>
                <c:pt idx="12">
                  <c:v>-0.58311190000000002</c:v>
                </c:pt>
                <c:pt idx="13">
                  <c:v>4.1095710000000001E-2</c:v>
                </c:pt>
                <c:pt idx="14">
                  <c:v>-0.13275149999999999</c:v>
                </c:pt>
                <c:pt idx="15">
                  <c:v>-9.2404029999999998E-2</c:v>
                </c:pt>
                <c:pt idx="16">
                  <c:v>0.27544000000000002</c:v>
                </c:pt>
                <c:pt idx="17">
                  <c:v>0.51441579999999998</c:v>
                </c:pt>
                <c:pt idx="18">
                  <c:v>0.50527250000000001</c:v>
                </c:pt>
                <c:pt idx="19">
                  <c:v>2.4318409999999999E-2</c:v>
                </c:pt>
                <c:pt idx="20">
                  <c:v>-0.18563859999999999</c:v>
                </c:pt>
                <c:pt idx="21">
                  <c:v>1.0086379999999999</c:v>
                </c:pt>
                <c:pt idx="22">
                  <c:v>2.015997</c:v>
                </c:pt>
                <c:pt idx="23">
                  <c:v>0.7652274</c:v>
                </c:pt>
                <c:pt idx="24">
                  <c:v>-0.75804389999999999</c:v>
                </c:pt>
                <c:pt idx="25">
                  <c:v>-0.1150534</c:v>
                </c:pt>
                <c:pt idx="26">
                  <c:v>1.0603929999999999</c:v>
                </c:pt>
                <c:pt idx="27">
                  <c:v>1.026257</c:v>
                </c:pt>
                <c:pt idx="28">
                  <c:v>0.39174199999999998</c:v>
                </c:pt>
                <c:pt idx="29">
                  <c:v>-0.19030569999999999</c:v>
                </c:pt>
                <c:pt idx="30">
                  <c:v>-0.3199496</c:v>
                </c:pt>
                <c:pt idx="31">
                  <c:v>-7.8245129999999996E-2</c:v>
                </c:pt>
                <c:pt idx="32">
                  <c:v>3.1506680000000002E-2</c:v>
                </c:pt>
                <c:pt idx="33">
                  <c:v>-0.23230390000000001</c:v>
                </c:pt>
                <c:pt idx="34">
                  <c:v>-0.98341160000000005</c:v>
                </c:pt>
                <c:pt idx="35">
                  <c:v>-1.176337</c:v>
                </c:pt>
                <c:pt idx="36">
                  <c:v>-9.6975889999999995E-2</c:v>
                </c:pt>
                <c:pt idx="37">
                  <c:v>0.43429099999999998</c:v>
                </c:pt>
                <c:pt idx="38">
                  <c:v>-0.28029860000000001</c:v>
                </c:pt>
                <c:pt idx="39">
                  <c:v>-0.34864679999999998</c:v>
                </c:pt>
                <c:pt idx="40">
                  <c:v>0.2683413</c:v>
                </c:pt>
                <c:pt idx="41">
                  <c:v>-9.382923E-2</c:v>
                </c:pt>
                <c:pt idx="42">
                  <c:v>-1.217147</c:v>
                </c:pt>
                <c:pt idx="43">
                  <c:v>-1.8408519999999999</c:v>
                </c:pt>
                <c:pt idx="44">
                  <c:v>-1.259255</c:v>
                </c:pt>
                <c:pt idx="45">
                  <c:v>8.8080790000000006E-2</c:v>
                </c:pt>
                <c:pt idx="46">
                  <c:v>0.62888480000000002</c:v>
                </c:pt>
                <c:pt idx="47">
                  <c:v>0.48830289999999998</c:v>
                </c:pt>
                <c:pt idx="48">
                  <c:v>0.55661590000000005</c:v>
                </c:pt>
                <c:pt idx="49">
                  <c:v>0.1070282</c:v>
                </c:pt>
                <c:pt idx="50">
                  <c:v>-0.61775760000000002</c:v>
                </c:pt>
                <c:pt idx="51">
                  <c:v>-0.5275436</c:v>
                </c:pt>
                <c:pt idx="52">
                  <c:v>-7.1307110000000007E-2</c:v>
                </c:pt>
                <c:pt idx="53">
                  <c:v>-0.71634880000000001</c:v>
                </c:pt>
                <c:pt idx="54">
                  <c:v>-1.9970810000000001</c:v>
                </c:pt>
                <c:pt idx="55">
                  <c:v>-1.702861</c:v>
                </c:pt>
                <c:pt idx="56">
                  <c:v>-0.15823760000000001</c:v>
                </c:pt>
                <c:pt idx="57">
                  <c:v>0.7087466</c:v>
                </c:pt>
                <c:pt idx="58">
                  <c:v>0.36371829999999999</c:v>
                </c:pt>
                <c:pt idx="59">
                  <c:v>0.18976599999999999</c:v>
                </c:pt>
                <c:pt idx="60">
                  <c:v>1.304095</c:v>
                </c:pt>
                <c:pt idx="61">
                  <c:v>2.00576</c:v>
                </c:pt>
                <c:pt idx="62">
                  <c:v>1.412129</c:v>
                </c:pt>
                <c:pt idx="63">
                  <c:v>1.049083</c:v>
                </c:pt>
                <c:pt idx="64">
                  <c:v>1.087048</c:v>
                </c:pt>
                <c:pt idx="65">
                  <c:v>0.39185110000000001</c:v>
                </c:pt>
                <c:pt idx="66">
                  <c:v>-0.45751039999999998</c:v>
                </c:pt>
                <c:pt idx="67">
                  <c:v>-0.77953220000000001</c:v>
                </c:pt>
                <c:pt idx="68">
                  <c:v>-1.143187</c:v>
                </c:pt>
                <c:pt idx="69">
                  <c:v>-0.28050920000000001</c:v>
                </c:pt>
                <c:pt idx="70">
                  <c:v>1.751717</c:v>
                </c:pt>
                <c:pt idx="71">
                  <c:v>1.9126860000000001</c:v>
                </c:pt>
                <c:pt idx="72">
                  <c:v>0.49251889999999998</c:v>
                </c:pt>
                <c:pt idx="73">
                  <c:v>-0.45850210000000002</c:v>
                </c:pt>
                <c:pt idx="74">
                  <c:v>-1.478369</c:v>
                </c:pt>
                <c:pt idx="75">
                  <c:v>-1.9316</c:v>
                </c:pt>
                <c:pt idx="76">
                  <c:v>-0.63090009999999996</c:v>
                </c:pt>
                <c:pt idx="77">
                  <c:v>0.75818470000000004</c:v>
                </c:pt>
                <c:pt idx="78">
                  <c:v>1.3381080000000001</c:v>
                </c:pt>
                <c:pt idx="79">
                  <c:v>1.2421739999999999</c:v>
                </c:pt>
                <c:pt idx="80">
                  <c:v>0.39761669999999999</c:v>
                </c:pt>
                <c:pt idx="81">
                  <c:v>-0.25586690000000001</c:v>
                </c:pt>
                <c:pt idx="82">
                  <c:v>-0.34902670000000002</c:v>
                </c:pt>
                <c:pt idx="83">
                  <c:v>-0.19668350000000001</c:v>
                </c:pt>
                <c:pt idx="84">
                  <c:v>-0.21059330000000001</c:v>
                </c:pt>
                <c:pt idx="85">
                  <c:v>-0.54093069999999999</c:v>
                </c:pt>
                <c:pt idx="86">
                  <c:v>-0.63787260000000001</c:v>
                </c:pt>
                <c:pt idx="87">
                  <c:v>-0.246943</c:v>
                </c:pt>
                <c:pt idx="88">
                  <c:v>0.60596329999999998</c:v>
                </c:pt>
                <c:pt idx="89">
                  <c:v>1.4933320000000001</c:v>
                </c:pt>
                <c:pt idx="90">
                  <c:v>1.6956819999999999</c:v>
                </c:pt>
                <c:pt idx="91">
                  <c:v>1.253676</c:v>
                </c:pt>
                <c:pt idx="92">
                  <c:v>9.2712269999999999E-2</c:v>
                </c:pt>
                <c:pt idx="93">
                  <c:v>-1.263336</c:v>
                </c:pt>
                <c:pt idx="94">
                  <c:v>-1.096592</c:v>
                </c:pt>
                <c:pt idx="95">
                  <c:v>0.198269</c:v>
                </c:pt>
                <c:pt idx="96">
                  <c:v>0.41349829999999999</c:v>
                </c:pt>
                <c:pt idx="97">
                  <c:v>-1.3266100000000001</c:v>
                </c:pt>
                <c:pt idx="98">
                  <c:v>-2.9336609999999999</c:v>
                </c:pt>
                <c:pt idx="99">
                  <c:v>-1.584767</c:v>
                </c:pt>
                <c:pt idx="100">
                  <c:v>0.41333490000000001</c:v>
                </c:pt>
                <c:pt idx="101">
                  <c:v>-0.2012729</c:v>
                </c:pt>
                <c:pt idx="102">
                  <c:v>-0.92913409999999996</c:v>
                </c:pt>
                <c:pt idx="103">
                  <c:v>3.2715769999999998E-2</c:v>
                </c:pt>
                <c:pt idx="104">
                  <c:v>0.8093494</c:v>
                </c:pt>
                <c:pt idx="105">
                  <c:v>0.54541039999999996</c:v>
                </c:pt>
                <c:pt idx="106">
                  <c:v>0.13262550000000001</c:v>
                </c:pt>
                <c:pt idx="107">
                  <c:v>0.41592800000000002</c:v>
                </c:pt>
                <c:pt idx="108">
                  <c:v>0.52056409999999997</c:v>
                </c:pt>
                <c:pt idx="109">
                  <c:v>0.38505089999999997</c:v>
                </c:pt>
                <c:pt idx="110">
                  <c:v>0.73831290000000005</c:v>
                </c:pt>
                <c:pt idx="111">
                  <c:v>0.84085209999999999</c:v>
                </c:pt>
                <c:pt idx="112">
                  <c:v>0.83741520000000003</c:v>
                </c:pt>
                <c:pt idx="113">
                  <c:v>0.70162049999999998</c:v>
                </c:pt>
                <c:pt idx="114">
                  <c:v>0.52648539999999999</c:v>
                </c:pt>
                <c:pt idx="115">
                  <c:v>1.440984</c:v>
                </c:pt>
                <c:pt idx="116">
                  <c:v>2.3715820000000001</c:v>
                </c:pt>
                <c:pt idx="117">
                  <c:v>1.4336960000000001</c:v>
                </c:pt>
                <c:pt idx="118">
                  <c:v>-0.64224579999999998</c:v>
                </c:pt>
                <c:pt idx="119">
                  <c:v>-1.294605</c:v>
                </c:pt>
                <c:pt idx="120">
                  <c:v>0.12629899999999999</c:v>
                </c:pt>
                <c:pt idx="121">
                  <c:v>1.0998509999999999</c:v>
                </c:pt>
                <c:pt idx="122">
                  <c:v>0.19700870000000001</c:v>
                </c:pt>
                <c:pt idx="123">
                  <c:v>-0.45430999999999999</c:v>
                </c:pt>
                <c:pt idx="124">
                  <c:v>0.1740447</c:v>
                </c:pt>
                <c:pt idx="125">
                  <c:v>2.8431760000000002E-3</c:v>
                </c:pt>
                <c:pt idx="126">
                  <c:v>-0.82942329999999997</c:v>
                </c:pt>
                <c:pt idx="127">
                  <c:v>-0.39127109999999998</c:v>
                </c:pt>
                <c:pt idx="128">
                  <c:v>0.56758509999999995</c:v>
                </c:pt>
                <c:pt idx="129">
                  <c:v>0.24854760000000001</c:v>
                </c:pt>
                <c:pt idx="130">
                  <c:v>-0.8865227</c:v>
                </c:pt>
                <c:pt idx="131">
                  <c:v>-0.64516700000000005</c:v>
                </c:pt>
                <c:pt idx="132">
                  <c:v>0.66943560000000002</c:v>
                </c:pt>
                <c:pt idx="133">
                  <c:v>1.084805</c:v>
                </c:pt>
                <c:pt idx="134">
                  <c:v>0.93686990000000003</c:v>
                </c:pt>
                <c:pt idx="135">
                  <c:v>1.0904510000000001</c:v>
                </c:pt>
                <c:pt idx="136">
                  <c:v>1.2656480000000001</c:v>
                </c:pt>
                <c:pt idx="137">
                  <c:v>0.77266069999999998</c:v>
                </c:pt>
                <c:pt idx="138">
                  <c:v>-0.79735979999999995</c:v>
                </c:pt>
                <c:pt idx="139">
                  <c:v>-1.9497690000000001</c:v>
                </c:pt>
                <c:pt idx="140">
                  <c:v>-1.26136</c:v>
                </c:pt>
                <c:pt idx="141">
                  <c:v>-0.91915279999999999</c:v>
                </c:pt>
                <c:pt idx="142">
                  <c:v>-1.8782559999999999</c:v>
                </c:pt>
                <c:pt idx="143">
                  <c:v>-1.2336499999999999</c:v>
                </c:pt>
                <c:pt idx="144">
                  <c:v>0.37664619999999999</c:v>
                </c:pt>
                <c:pt idx="145">
                  <c:v>0.1035721</c:v>
                </c:pt>
                <c:pt idx="146">
                  <c:v>-0.16358130000000001</c:v>
                </c:pt>
                <c:pt idx="147">
                  <c:v>1.369653</c:v>
                </c:pt>
                <c:pt idx="148">
                  <c:v>2.3123670000000001</c:v>
                </c:pt>
                <c:pt idx="149">
                  <c:v>1.1884809999999999</c:v>
                </c:pt>
                <c:pt idx="150">
                  <c:v>-0.34673850000000001</c:v>
                </c:pt>
                <c:pt idx="151">
                  <c:v>-0.24711279999999999</c:v>
                </c:pt>
                <c:pt idx="152">
                  <c:v>0.84073370000000003</c:v>
                </c:pt>
                <c:pt idx="153">
                  <c:v>0.3597168</c:v>
                </c:pt>
                <c:pt idx="154">
                  <c:v>-0.48778579999999999</c:v>
                </c:pt>
                <c:pt idx="155">
                  <c:v>0.34696100000000002</c:v>
                </c:pt>
                <c:pt idx="156">
                  <c:v>0.19790859999999999</c:v>
                </c:pt>
                <c:pt idx="157">
                  <c:v>-1.7026509999999999</c:v>
                </c:pt>
                <c:pt idx="158">
                  <c:v>-2.0879089999999998</c:v>
                </c:pt>
                <c:pt idx="159">
                  <c:v>-0.27097830000000001</c:v>
                </c:pt>
                <c:pt idx="160">
                  <c:v>1.054052</c:v>
                </c:pt>
                <c:pt idx="161">
                  <c:v>0.34923419999999999</c:v>
                </c:pt>
                <c:pt idx="162">
                  <c:v>-1.2303360000000001</c:v>
                </c:pt>
                <c:pt idx="163">
                  <c:v>-1.950572</c:v>
                </c:pt>
                <c:pt idx="164">
                  <c:v>-1.361885</c:v>
                </c:pt>
                <c:pt idx="165">
                  <c:v>-0.91553689999999999</c:v>
                </c:pt>
                <c:pt idx="166">
                  <c:v>-1.105764</c:v>
                </c:pt>
                <c:pt idx="167">
                  <c:v>-0.43905690000000003</c:v>
                </c:pt>
                <c:pt idx="168">
                  <c:v>0.53472569999999997</c:v>
                </c:pt>
                <c:pt idx="169">
                  <c:v>0.46142129999999998</c:v>
                </c:pt>
                <c:pt idx="170">
                  <c:v>0.37139939999999999</c:v>
                </c:pt>
                <c:pt idx="171">
                  <c:v>1.0357069999999999</c:v>
                </c:pt>
                <c:pt idx="172">
                  <c:v>1.1204080000000001</c:v>
                </c:pt>
                <c:pt idx="173">
                  <c:v>-0.23625869999999999</c:v>
                </c:pt>
                <c:pt idx="174">
                  <c:v>-0.37865850000000001</c:v>
                </c:pt>
                <c:pt idx="175">
                  <c:v>2.219144</c:v>
                </c:pt>
                <c:pt idx="176">
                  <c:v>5.1456629999999999</c:v>
                </c:pt>
                <c:pt idx="177">
                  <c:v>7.9698279999999997</c:v>
                </c:pt>
                <c:pt idx="178">
                  <c:v>11.56315</c:v>
                </c:pt>
                <c:pt idx="179">
                  <c:v>14.130509999999999</c:v>
                </c:pt>
                <c:pt idx="180">
                  <c:v>13.643689999999999</c:v>
                </c:pt>
                <c:pt idx="181">
                  <c:v>11.75156</c:v>
                </c:pt>
                <c:pt idx="182">
                  <c:v>10.660600000000001</c:v>
                </c:pt>
                <c:pt idx="183">
                  <c:v>9.2416540000000005</c:v>
                </c:pt>
                <c:pt idx="184">
                  <c:v>7.219919</c:v>
                </c:pt>
                <c:pt idx="185">
                  <c:v>5.6228420000000003</c:v>
                </c:pt>
                <c:pt idx="186">
                  <c:v>3.1605270000000001</c:v>
                </c:pt>
                <c:pt idx="187">
                  <c:v>-1.913515E-2</c:v>
                </c:pt>
                <c:pt idx="188">
                  <c:v>-0.83529589999999998</c:v>
                </c:pt>
                <c:pt idx="189">
                  <c:v>0.85463449999999996</c:v>
                </c:pt>
                <c:pt idx="190">
                  <c:v>2.495031</c:v>
                </c:pt>
                <c:pt idx="191">
                  <c:v>2.5630280000000001</c:v>
                </c:pt>
                <c:pt idx="192">
                  <c:v>1.1955579999999999</c:v>
                </c:pt>
                <c:pt idx="193">
                  <c:v>-2.4591499999999999E-2</c:v>
                </c:pt>
                <c:pt idx="194">
                  <c:v>-0.63509009999999999</c:v>
                </c:pt>
                <c:pt idx="195">
                  <c:v>-0.88705500000000004</c:v>
                </c:pt>
                <c:pt idx="196">
                  <c:v>0.29648740000000001</c:v>
                </c:pt>
                <c:pt idx="197">
                  <c:v>1.4559280000000001</c:v>
                </c:pt>
                <c:pt idx="198">
                  <c:v>0.13514200000000001</c:v>
                </c:pt>
                <c:pt idx="199">
                  <c:v>-1.1250709999999999</c:v>
                </c:pt>
                <c:pt idx="200">
                  <c:v>-0.69043520000000003</c:v>
                </c:pt>
                <c:pt idx="201">
                  <c:v>-0.57625219999999999</c:v>
                </c:pt>
                <c:pt idx="202">
                  <c:v>-0.42361130000000002</c:v>
                </c:pt>
                <c:pt idx="203">
                  <c:v>0.32026959999999999</c:v>
                </c:pt>
                <c:pt idx="204">
                  <c:v>1.0261769999999999</c:v>
                </c:pt>
                <c:pt idx="205">
                  <c:v>1.7705329999999999</c:v>
                </c:pt>
                <c:pt idx="206">
                  <c:v>2.0780460000000001</c:v>
                </c:pt>
                <c:pt idx="207">
                  <c:v>2.2217790000000002</c:v>
                </c:pt>
                <c:pt idx="208">
                  <c:v>2.7084739999999998</c:v>
                </c:pt>
                <c:pt idx="209">
                  <c:v>2.9243679999999999</c:v>
                </c:pt>
                <c:pt idx="210">
                  <c:v>3.0076559999999999</c:v>
                </c:pt>
                <c:pt idx="211">
                  <c:v>3.314282</c:v>
                </c:pt>
                <c:pt idx="212">
                  <c:v>3.2383570000000002</c:v>
                </c:pt>
                <c:pt idx="213">
                  <c:v>2.5878860000000001</c:v>
                </c:pt>
                <c:pt idx="214">
                  <c:v>2.2101320000000002</c:v>
                </c:pt>
                <c:pt idx="215">
                  <c:v>1.755331</c:v>
                </c:pt>
                <c:pt idx="216">
                  <c:v>0.74823930000000005</c:v>
                </c:pt>
                <c:pt idx="217">
                  <c:v>0.48823850000000002</c:v>
                </c:pt>
                <c:pt idx="218">
                  <c:v>0.77086600000000005</c:v>
                </c:pt>
                <c:pt idx="219">
                  <c:v>0.3211561</c:v>
                </c:pt>
                <c:pt idx="220">
                  <c:v>-0.29363860000000003</c:v>
                </c:pt>
                <c:pt idx="221">
                  <c:v>-0.67155860000000001</c:v>
                </c:pt>
                <c:pt idx="222">
                  <c:v>-1.279522</c:v>
                </c:pt>
                <c:pt idx="223">
                  <c:v>-1.094354</c:v>
                </c:pt>
                <c:pt idx="224">
                  <c:v>0.24207480000000001</c:v>
                </c:pt>
                <c:pt idx="225">
                  <c:v>1.4153739999999999</c:v>
                </c:pt>
                <c:pt idx="226">
                  <c:v>1.7145509999999999</c:v>
                </c:pt>
                <c:pt idx="227">
                  <c:v>0.91730650000000002</c:v>
                </c:pt>
                <c:pt idx="228">
                  <c:v>0.17101069999999999</c:v>
                </c:pt>
                <c:pt idx="229">
                  <c:v>0.22989999999999999</c:v>
                </c:pt>
                <c:pt idx="230">
                  <c:v>0.33632840000000003</c:v>
                </c:pt>
                <c:pt idx="231">
                  <c:v>0.40593869999999999</c:v>
                </c:pt>
                <c:pt idx="232">
                  <c:v>0.34523169999999997</c:v>
                </c:pt>
                <c:pt idx="233">
                  <c:v>-5.6917509999999998E-2</c:v>
                </c:pt>
                <c:pt idx="234">
                  <c:v>-0.46635850000000001</c:v>
                </c:pt>
                <c:pt idx="235">
                  <c:v>-0.26159379999999999</c:v>
                </c:pt>
                <c:pt idx="236">
                  <c:v>-0.1065734</c:v>
                </c:pt>
                <c:pt idx="237">
                  <c:v>-0.84131900000000004</c:v>
                </c:pt>
                <c:pt idx="238">
                  <c:v>-0.4490768</c:v>
                </c:pt>
                <c:pt idx="239">
                  <c:v>1.4298850000000001</c:v>
                </c:pt>
                <c:pt idx="240">
                  <c:v>1.631149</c:v>
                </c:pt>
                <c:pt idx="241">
                  <c:v>0.15101429999999999</c:v>
                </c:pt>
                <c:pt idx="242">
                  <c:v>0.1728498</c:v>
                </c:pt>
                <c:pt idx="243">
                  <c:v>1.749811</c:v>
                </c:pt>
                <c:pt idx="244">
                  <c:v>2.256205</c:v>
                </c:pt>
                <c:pt idx="245">
                  <c:v>1.565313</c:v>
                </c:pt>
                <c:pt idx="246">
                  <c:v>1.1525890000000001</c:v>
                </c:pt>
                <c:pt idx="247">
                  <c:v>1.164193</c:v>
                </c:pt>
                <c:pt idx="248">
                  <c:v>1.63717</c:v>
                </c:pt>
                <c:pt idx="249">
                  <c:v>1.9932639999999999</c:v>
                </c:pt>
                <c:pt idx="250">
                  <c:v>1.5148170000000001</c:v>
                </c:pt>
                <c:pt idx="251">
                  <c:v>1.3526279999999999</c:v>
                </c:pt>
                <c:pt idx="252">
                  <c:v>1.2598940000000001</c:v>
                </c:pt>
                <c:pt idx="253">
                  <c:v>0.1143636</c:v>
                </c:pt>
                <c:pt idx="254">
                  <c:v>-0.74335419999999996</c:v>
                </c:pt>
                <c:pt idx="255">
                  <c:v>-0.4862937</c:v>
                </c:pt>
                <c:pt idx="256">
                  <c:v>0.62293419999999999</c:v>
                </c:pt>
                <c:pt idx="257">
                  <c:v>2.0463110000000002</c:v>
                </c:pt>
                <c:pt idx="258">
                  <c:v>2.4827469999999998</c:v>
                </c:pt>
                <c:pt idx="259">
                  <c:v>1.9829540000000001</c:v>
                </c:pt>
                <c:pt idx="260">
                  <c:v>1.2403409999999999</c:v>
                </c:pt>
                <c:pt idx="261">
                  <c:v>5.9049780000000003E-2</c:v>
                </c:pt>
                <c:pt idx="262">
                  <c:v>-0.54282889999999995</c:v>
                </c:pt>
                <c:pt idx="263">
                  <c:v>0.87560280000000001</c:v>
                </c:pt>
                <c:pt idx="264">
                  <c:v>2.2637</c:v>
                </c:pt>
                <c:pt idx="265">
                  <c:v>1.408636</c:v>
                </c:pt>
                <c:pt idx="266">
                  <c:v>-9.2537140000000004E-2</c:v>
                </c:pt>
                <c:pt idx="267">
                  <c:v>-0.60401899999999997</c:v>
                </c:pt>
                <c:pt idx="268">
                  <c:v>-0.42333569999999998</c:v>
                </c:pt>
                <c:pt idx="269">
                  <c:v>-7.8609899999999996E-2</c:v>
                </c:pt>
                <c:pt idx="270">
                  <c:v>0.75719599999999998</c:v>
                </c:pt>
                <c:pt idx="271">
                  <c:v>1.9542459999999999</c:v>
                </c:pt>
                <c:pt idx="272">
                  <c:v>2.1019990000000002</c:v>
                </c:pt>
                <c:pt idx="273">
                  <c:v>1.2190939999999999</c:v>
                </c:pt>
                <c:pt idx="274">
                  <c:v>0.61014979999999996</c:v>
                </c:pt>
                <c:pt idx="275">
                  <c:v>0.13915040000000001</c:v>
                </c:pt>
                <c:pt idx="276">
                  <c:v>-0.45034689999999999</c:v>
                </c:pt>
                <c:pt idx="277">
                  <c:v>-0.34412949999999998</c:v>
                </c:pt>
                <c:pt idx="278">
                  <c:v>0.28142830000000002</c:v>
                </c:pt>
                <c:pt idx="279">
                  <c:v>0.58016659999999998</c:v>
                </c:pt>
                <c:pt idx="280">
                  <c:v>0.78463769999999999</c:v>
                </c:pt>
                <c:pt idx="281">
                  <c:v>1.120714</c:v>
                </c:pt>
                <c:pt idx="282">
                  <c:v>1.2658400000000001</c:v>
                </c:pt>
                <c:pt idx="283">
                  <c:v>1.486448</c:v>
                </c:pt>
                <c:pt idx="284">
                  <c:v>2.166595</c:v>
                </c:pt>
                <c:pt idx="285">
                  <c:v>2.5300310000000001</c:v>
                </c:pt>
                <c:pt idx="286">
                  <c:v>1.837815</c:v>
                </c:pt>
                <c:pt idx="287">
                  <c:v>0.79820550000000001</c:v>
                </c:pt>
                <c:pt idx="288">
                  <c:v>0.216922</c:v>
                </c:pt>
                <c:pt idx="289">
                  <c:v>0.48303859999999998</c:v>
                </c:pt>
                <c:pt idx="290">
                  <c:v>1.3248439999999999</c:v>
                </c:pt>
                <c:pt idx="291">
                  <c:v>1.5454870000000001</c:v>
                </c:pt>
                <c:pt idx="292">
                  <c:v>1.032619</c:v>
                </c:pt>
                <c:pt idx="293">
                  <c:v>1.318176</c:v>
                </c:pt>
                <c:pt idx="294">
                  <c:v>2.466056</c:v>
                </c:pt>
                <c:pt idx="295">
                  <c:v>2.8626499999999999</c:v>
                </c:pt>
                <c:pt idx="296">
                  <c:v>2.7801149999999999</c:v>
                </c:pt>
                <c:pt idx="297">
                  <c:v>2.4786969999999999</c:v>
                </c:pt>
                <c:pt idx="298">
                  <c:v>1.037272</c:v>
                </c:pt>
                <c:pt idx="299">
                  <c:v>-0.79163490000000003</c:v>
                </c:pt>
                <c:pt idx="300">
                  <c:v>-1.716486</c:v>
                </c:pt>
                <c:pt idx="301">
                  <c:v>-1.2179089999999999</c:v>
                </c:pt>
                <c:pt idx="302">
                  <c:v>1.8104269999999999E-2</c:v>
                </c:pt>
                <c:pt idx="303">
                  <c:v>0.53738169999999996</c:v>
                </c:pt>
                <c:pt idx="304">
                  <c:v>0.40294839999999998</c:v>
                </c:pt>
                <c:pt idx="305">
                  <c:v>0.4831955</c:v>
                </c:pt>
                <c:pt idx="306">
                  <c:v>1.1623699999999999</c:v>
                </c:pt>
                <c:pt idx="307">
                  <c:v>2.2543169999999999</c:v>
                </c:pt>
                <c:pt idx="308">
                  <c:v>2.7710729999999999</c:v>
                </c:pt>
                <c:pt idx="309">
                  <c:v>2.6411380000000002</c:v>
                </c:pt>
                <c:pt idx="310">
                  <c:v>2.105988</c:v>
                </c:pt>
                <c:pt idx="311">
                  <c:v>1.0085660000000001</c:v>
                </c:pt>
                <c:pt idx="312">
                  <c:v>0.4601519</c:v>
                </c:pt>
                <c:pt idx="313">
                  <c:v>0.71870730000000005</c:v>
                </c:pt>
                <c:pt idx="314">
                  <c:v>1.2080280000000001</c:v>
                </c:pt>
                <c:pt idx="315">
                  <c:v>2.2068180000000002</c:v>
                </c:pt>
                <c:pt idx="316">
                  <c:v>2.7443010000000001</c:v>
                </c:pt>
                <c:pt idx="317">
                  <c:v>1.5458209999999999</c:v>
                </c:pt>
                <c:pt idx="318">
                  <c:v>-0.38980920000000002</c:v>
                </c:pt>
                <c:pt idx="319">
                  <c:v>-0.97206789999999998</c:v>
                </c:pt>
                <c:pt idx="320">
                  <c:v>3.5373179999999997E-2</c:v>
                </c:pt>
                <c:pt idx="321">
                  <c:v>0.89001140000000001</c:v>
                </c:pt>
                <c:pt idx="322">
                  <c:v>0.97329889999999997</c:v>
                </c:pt>
                <c:pt idx="323">
                  <c:v>1.0154049999999999</c:v>
                </c:pt>
                <c:pt idx="324">
                  <c:v>1.148719</c:v>
                </c:pt>
                <c:pt idx="325">
                  <c:v>0.65367710000000001</c:v>
                </c:pt>
                <c:pt idx="326">
                  <c:v>-0.1386416</c:v>
                </c:pt>
                <c:pt idx="327">
                  <c:v>0.57281029999999999</c:v>
                </c:pt>
                <c:pt idx="328">
                  <c:v>1.8487130000000001</c:v>
                </c:pt>
                <c:pt idx="329">
                  <c:v>1.8748020000000001</c:v>
                </c:pt>
                <c:pt idx="330">
                  <c:v>2.1845219999999999</c:v>
                </c:pt>
                <c:pt idx="331">
                  <c:v>2.7853110000000001</c:v>
                </c:pt>
                <c:pt idx="332">
                  <c:v>1.5576669999999999</c:v>
                </c:pt>
                <c:pt idx="333">
                  <c:v>-0.73160709999999995</c:v>
                </c:pt>
                <c:pt idx="334">
                  <c:v>-1.467176</c:v>
                </c:pt>
                <c:pt idx="335">
                  <c:v>-0.36209039999999998</c:v>
                </c:pt>
                <c:pt idx="336">
                  <c:v>0.39754810000000002</c:v>
                </c:pt>
                <c:pt idx="337">
                  <c:v>0.12943009999999999</c:v>
                </c:pt>
                <c:pt idx="338">
                  <c:v>-0.59437930000000005</c:v>
                </c:pt>
                <c:pt idx="339">
                  <c:v>-1.243358</c:v>
                </c:pt>
                <c:pt idx="340">
                  <c:v>-0.55036819999999997</c:v>
                </c:pt>
                <c:pt idx="341">
                  <c:v>0.63485460000000005</c:v>
                </c:pt>
                <c:pt idx="342">
                  <c:v>0.72768880000000002</c:v>
                </c:pt>
                <c:pt idx="343">
                  <c:v>0.87294020000000005</c:v>
                </c:pt>
                <c:pt idx="344">
                  <c:v>1.7844599999999999</c:v>
                </c:pt>
                <c:pt idx="345">
                  <c:v>1.7553289999999999</c:v>
                </c:pt>
                <c:pt idx="346">
                  <c:v>0.1247867</c:v>
                </c:pt>
                <c:pt idx="347">
                  <c:v>-1.2142459999999999</c:v>
                </c:pt>
                <c:pt idx="348">
                  <c:v>-0.60441900000000004</c:v>
                </c:pt>
                <c:pt idx="349">
                  <c:v>1.180258</c:v>
                </c:pt>
                <c:pt idx="350">
                  <c:v>1.3027409999999999</c:v>
                </c:pt>
                <c:pt idx="351">
                  <c:v>0.28548390000000001</c:v>
                </c:pt>
                <c:pt idx="352">
                  <c:v>1.053884</c:v>
                </c:pt>
                <c:pt idx="353">
                  <c:v>1.7829159999999999</c:v>
                </c:pt>
                <c:pt idx="354">
                  <c:v>0.73899649999999995</c:v>
                </c:pt>
                <c:pt idx="355">
                  <c:v>-0.25003599999999998</c:v>
                </c:pt>
                <c:pt idx="356">
                  <c:v>-0.88641309999999995</c:v>
                </c:pt>
                <c:pt idx="357">
                  <c:v>-1.754713</c:v>
                </c:pt>
                <c:pt idx="358">
                  <c:v>-1.6853880000000001</c:v>
                </c:pt>
                <c:pt idx="359">
                  <c:v>-0.67714479999999999</c:v>
                </c:pt>
                <c:pt idx="360">
                  <c:v>-0.96436809999999995</c:v>
                </c:pt>
                <c:pt idx="361">
                  <c:v>-2.3916729999999999</c:v>
                </c:pt>
                <c:pt idx="362">
                  <c:v>-2.1239249999999998</c:v>
                </c:pt>
                <c:pt idx="363">
                  <c:v>-6.3936729999999997E-2</c:v>
                </c:pt>
                <c:pt idx="364">
                  <c:v>0.99128119999999997</c:v>
                </c:pt>
                <c:pt idx="365">
                  <c:v>0.53019289999999997</c:v>
                </c:pt>
                <c:pt idx="366">
                  <c:v>-0.1770833</c:v>
                </c:pt>
                <c:pt idx="367">
                  <c:v>-1.0509809999999999</c:v>
                </c:pt>
                <c:pt idx="368">
                  <c:v>-1.6934279999999999</c:v>
                </c:pt>
                <c:pt idx="369">
                  <c:v>-0.92547299999999999</c:v>
                </c:pt>
                <c:pt idx="370">
                  <c:v>0.46588039999999997</c:v>
                </c:pt>
                <c:pt idx="371">
                  <c:v>9.7523029999999997E-2</c:v>
                </c:pt>
                <c:pt idx="372">
                  <c:v>-1.1726300000000001</c:v>
                </c:pt>
                <c:pt idx="373">
                  <c:v>-1.0625929999999999</c:v>
                </c:pt>
                <c:pt idx="374">
                  <c:v>-0.55033410000000005</c:v>
                </c:pt>
                <c:pt idx="375">
                  <c:v>-0.16838310000000001</c:v>
                </c:pt>
                <c:pt idx="376">
                  <c:v>0.80196999999999996</c:v>
                </c:pt>
                <c:pt idx="377">
                  <c:v>1.0534559999999999</c:v>
                </c:pt>
                <c:pt idx="378">
                  <c:v>0.41515079999999999</c:v>
                </c:pt>
                <c:pt idx="379">
                  <c:v>0.85935059999999996</c:v>
                </c:pt>
                <c:pt idx="380">
                  <c:v>1.9341680000000001</c:v>
                </c:pt>
                <c:pt idx="381">
                  <c:v>1.797566</c:v>
                </c:pt>
                <c:pt idx="382">
                  <c:v>0.96656359999999997</c:v>
                </c:pt>
                <c:pt idx="383">
                  <c:v>0.47168589999999999</c:v>
                </c:pt>
                <c:pt idx="384">
                  <c:v>0.1088281</c:v>
                </c:pt>
                <c:pt idx="385">
                  <c:v>-0.26146839999999999</c:v>
                </c:pt>
                <c:pt idx="386">
                  <c:v>-0.79122400000000004</c:v>
                </c:pt>
                <c:pt idx="387">
                  <c:v>-1.1677150000000001</c:v>
                </c:pt>
                <c:pt idx="388">
                  <c:v>-0.6515417</c:v>
                </c:pt>
                <c:pt idx="389">
                  <c:v>6.3950770000000004E-2</c:v>
                </c:pt>
                <c:pt idx="390">
                  <c:v>0.2684184</c:v>
                </c:pt>
                <c:pt idx="391">
                  <c:v>-0.18684310000000001</c:v>
                </c:pt>
                <c:pt idx="392">
                  <c:v>-1.276837</c:v>
                </c:pt>
                <c:pt idx="393">
                  <c:v>-1.4794860000000001</c:v>
                </c:pt>
                <c:pt idx="394">
                  <c:v>-0.33988010000000002</c:v>
                </c:pt>
                <c:pt idx="395">
                  <c:v>1.0197130000000001</c:v>
                </c:pt>
                <c:pt idx="396">
                  <c:v>2.0499619999999998</c:v>
                </c:pt>
                <c:pt idx="397">
                  <c:v>1.7039610000000001</c:v>
                </c:pt>
                <c:pt idx="398">
                  <c:v>0.1760226</c:v>
                </c:pt>
                <c:pt idx="399">
                  <c:v>-0.40014660000000002</c:v>
                </c:pt>
                <c:pt idx="400">
                  <c:v>0.1867299</c:v>
                </c:pt>
                <c:pt idx="401">
                  <c:v>0.51202230000000004</c:v>
                </c:pt>
                <c:pt idx="402">
                  <c:v>0.21290890000000001</c:v>
                </c:pt>
                <c:pt idx="403">
                  <c:v>0.1195166</c:v>
                </c:pt>
                <c:pt idx="404">
                  <c:v>0.69150880000000003</c:v>
                </c:pt>
                <c:pt idx="405">
                  <c:v>0.8832797</c:v>
                </c:pt>
                <c:pt idx="406">
                  <c:v>0.30979269999999998</c:v>
                </c:pt>
                <c:pt idx="407">
                  <c:v>0.1883708</c:v>
                </c:pt>
                <c:pt idx="408">
                  <c:v>0.53912230000000005</c:v>
                </c:pt>
                <c:pt idx="409">
                  <c:v>0.28089120000000001</c:v>
                </c:pt>
                <c:pt idx="410">
                  <c:v>-0.42265570000000002</c:v>
                </c:pt>
                <c:pt idx="411">
                  <c:v>-0.63300380000000001</c:v>
                </c:pt>
                <c:pt idx="412">
                  <c:v>0.12927</c:v>
                </c:pt>
                <c:pt idx="413">
                  <c:v>0.75062609999999996</c:v>
                </c:pt>
                <c:pt idx="414">
                  <c:v>-0.41524509999999998</c:v>
                </c:pt>
                <c:pt idx="415">
                  <c:v>-2.0924830000000001</c:v>
                </c:pt>
                <c:pt idx="416">
                  <c:v>-2.0268030000000001</c:v>
                </c:pt>
                <c:pt idx="417">
                  <c:v>-1.1118110000000001</c:v>
                </c:pt>
                <c:pt idx="418">
                  <c:v>-1.017549</c:v>
                </c:pt>
                <c:pt idx="419">
                  <c:v>-0.57303029999999999</c:v>
                </c:pt>
                <c:pt idx="420">
                  <c:v>0.58165339999999999</c:v>
                </c:pt>
                <c:pt idx="421">
                  <c:v>0.27292480000000002</c:v>
                </c:pt>
                <c:pt idx="422">
                  <c:v>-0.95045489999999999</c:v>
                </c:pt>
                <c:pt idx="423">
                  <c:v>-0.80870030000000004</c:v>
                </c:pt>
                <c:pt idx="424">
                  <c:v>0.2354947</c:v>
                </c:pt>
                <c:pt idx="425">
                  <c:v>0.72063949999999999</c:v>
                </c:pt>
                <c:pt idx="426">
                  <c:v>0.37147570000000002</c:v>
                </c:pt>
                <c:pt idx="427">
                  <c:v>-0.72497069999999997</c:v>
                </c:pt>
                <c:pt idx="428">
                  <c:v>-1.652685</c:v>
                </c:pt>
                <c:pt idx="429">
                  <c:v>-1.249622</c:v>
                </c:pt>
                <c:pt idx="430">
                  <c:v>-0.2389164</c:v>
                </c:pt>
                <c:pt idx="431">
                  <c:v>0.45984829999999999</c:v>
                </c:pt>
                <c:pt idx="432">
                  <c:v>0.62428649999999997</c:v>
                </c:pt>
                <c:pt idx="433">
                  <c:v>-0.2894254</c:v>
                </c:pt>
                <c:pt idx="434">
                  <c:v>-0.93824790000000002</c:v>
                </c:pt>
                <c:pt idx="435">
                  <c:v>0.22054180000000001</c:v>
                </c:pt>
                <c:pt idx="436">
                  <c:v>1.1768179999999999</c:v>
                </c:pt>
                <c:pt idx="437">
                  <c:v>0.7515174</c:v>
                </c:pt>
                <c:pt idx="438">
                  <c:v>0.37965320000000002</c:v>
                </c:pt>
                <c:pt idx="439">
                  <c:v>0.31234879999999998</c:v>
                </c:pt>
                <c:pt idx="440">
                  <c:v>-0.2151382</c:v>
                </c:pt>
                <c:pt idx="441">
                  <c:v>-1.026206</c:v>
                </c:pt>
                <c:pt idx="442">
                  <c:v>-0.92541309999999999</c:v>
                </c:pt>
                <c:pt idx="443">
                  <c:v>-0.13613149999999999</c:v>
                </c:pt>
                <c:pt idx="444">
                  <c:v>-2.5374520000000001E-2</c:v>
                </c:pt>
                <c:pt idx="445">
                  <c:v>-0.28952559999999999</c:v>
                </c:pt>
                <c:pt idx="446">
                  <c:v>-4.997795E-2</c:v>
                </c:pt>
                <c:pt idx="447">
                  <c:v>0.48290490000000003</c:v>
                </c:pt>
                <c:pt idx="448">
                  <c:v>0.85779539999999999</c:v>
                </c:pt>
                <c:pt idx="449">
                  <c:v>0.77199600000000002</c:v>
                </c:pt>
                <c:pt idx="450">
                  <c:v>0.24113789999999999</c:v>
                </c:pt>
                <c:pt idx="451">
                  <c:v>-0.1239492</c:v>
                </c:pt>
                <c:pt idx="452">
                  <c:v>-0.14956810000000001</c:v>
                </c:pt>
                <c:pt idx="453">
                  <c:v>6.2789680000000002E-3</c:v>
                </c:pt>
                <c:pt idx="454">
                  <c:v>0.57123179999999996</c:v>
                </c:pt>
                <c:pt idx="455">
                  <c:v>1.7109110000000001</c:v>
                </c:pt>
                <c:pt idx="456">
                  <c:v>2.5148839999999999</c:v>
                </c:pt>
                <c:pt idx="457">
                  <c:v>1.529871</c:v>
                </c:pt>
                <c:pt idx="458">
                  <c:v>-0.15992529999999999</c:v>
                </c:pt>
                <c:pt idx="459">
                  <c:v>-0.42204449999999999</c:v>
                </c:pt>
                <c:pt idx="460">
                  <c:v>-0.40785060000000001</c:v>
                </c:pt>
                <c:pt idx="461">
                  <c:v>-1.3585290000000001</c:v>
                </c:pt>
                <c:pt idx="462">
                  <c:v>-1.598252</c:v>
                </c:pt>
                <c:pt idx="463">
                  <c:v>-0.99871169999999998</c:v>
                </c:pt>
                <c:pt idx="464">
                  <c:v>-1.0678259999999999</c:v>
                </c:pt>
                <c:pt idx="465">
                  <c:v>-1.2299709999999999</c:v>
                </c:pt>
                <c:pt idx="466">
                  <c:v>-0.75206569999999995</c:v>
                </c:pt>
                <c:pt idx="467">
                  <c:v>-0.33565129999999999</c:v>
                </c:pt>
                <c:pt idx="468">
                  <c:v>0.18319779999999999</c:v>
                </c:pt>
                <c:pt idx="469">
                  <c:v>1.0479830000000001</c:v>
                </c:pt>
                <c:pt idx="470">
                  <c:v>1.2528410000000001</c:v>
                </c:pt>
                <c:pt idx="471">
                  <c:v>0.68407419999999997</c:v>
                </c:pt>
                <c:pt idx="472">
                  <c:v>0.21789829999999999</c:v>
                </c:pt>
                <c:pt idx="473">
                  <c:v>0.77091620000000005</c:v>
                </c:pt>
                <c:pt idx="474">
                  <c:v>1.804044</c:v>
                </c:pt>
                <c:pt idx="475">
                  <c:v>1.546181</c:v>
                </c:pt>
                <c:pt idx="476">
                  <c:v>0.52116859999999998</c:v>
                </c:pt>
                <c:pt idx="477">
                  <c:v>-9.6480899999999994E-2</c:v>
                </c:pt>
                <c:pt idx="478">
                  <c:v>-0.1306078</c:v>
                </c:pt>
                <c:pt idx="479">
                  <c:v>0.41304760000000001</c:v>
                </c:pt>
                <c:pt idx="480">
                  <c:v>0.41427389999999997</c:v>
                </c:pt>
                <c:pt idx="481">
                  <c:v>-5.983753E-2</c:v>
                </c:pt>
                <c:pt idx="482">
                  <c:v>-0.51058899999999996</c:v>
                </c:pt>
                <c:pt idx="483">
                  <c:v>-1.372539</c:v>
                </c:pt>
                <c:pt idx="484">
                  <c:v>-1.6182970000000001</c:v>
                </c:pt>
                <c:pt idx="485">
                  <c:v>-1.471795</c:v>
                </c:pt>
                <c:pt idx="486">
                  <c:v>-1.83314</c:v>
                </c:pt>
                <c:pt idx="487">
                  <c:v>-0.91122979999999998</c:v>
                </c:pt>
                <c:pt idx="488">
                  <c:v>0.95544079999999998</c:v>
                </c:pt>
                <c:pt idx="489">
                  <c:v>1.0871679999999999</c:v>
                </c:pt>
                <c:pt idx="490">
                  <c:v>0.34032279999999998</c:v>
                </c:pt>
                <c:pt idx="491">
                  <c:v>0.80514149999999995</c:v>
                </c:pt>
                <c:pt idx="492">
                  <c:v>1.370379</c:v>
                </c:pt>
                <c:pt idx="493">
                  <c:v>0.43556020000000001</c:v>
                </c:pt>
                <c:pt idx="494">
                  <c:v>-0.15752720000000001</c:v>
                </c:pt>
                <c:pt idx="495">
                  <c:v>0.56761130000000004</c:v>
                </c:pt>
                <c:pt idx="496">
                  <c:v>0.41321760000000002</c:v>
                </c:pt>
                <c:pt idx="497">
                  <c:v>-5.6713939999999997E-2</c:v>
                </c:pt>
                <c:pt idx="498">
                  <c:v>1.230775</c:v>
                </c:pt>
                <c:pt idx="499">
                  <c:v>2.7802389999999999</c:v>
                </c:pt>
                <c:pt idx="500">
                  <c:v>2.4273129999999998</c:v>
                </c:pt>
                <c:pt idx="501">
                  <c:v>1.444191</c:v>
                </c:pt>
                <c:pt idx="502">
                  <c:v>1.665062</c:v>
                </c:pt>
                <c:pt idx="503">
                  <c:v>2.019774</c:v>
                </c:pt>
                <c:pt idx="504">
                  <c:v>1.183686</c:v>
                </c:pt>
                <c:pt idx="505">
                  <c:v>0.65626700000000004</c:v>
                </c:pt>
                <c:pt idx="506">
                  <c:v>1.5214890000000001</c:v>
                </c:pt>
                <c:pt idx="507">
                  <c:v>1.724613</c:v>
                </c:pt>
                <c:pt idx="508">
                  <c:v>0.28066069999999999</c:v>
                </c:pt>
                <c:pt idx="509">
                  <c:v>-0.761849</c:v>
                </c:pt>
                <c:pt idx="510">
                  <c:v>0.2475995</c:v>
                </c:pt>
                <c:pt idx="511">
                  <c:v>1.50173</c:v>
                </c:pt>
                <c:pt idx="512">
                  <c:v>0.62619709999999995</c:v>
                </c:pt>
                <c:pt idx="513">
                  <c:v>-1.049434</c:v>
                </c:pt>
                <c:pt idx="514">
                  <c:v>-1.2598579999999999</c:v>
                </c:pt>
                <c:pt idx="515">
                  <c:v>0.32458809999999999</c:v>
                </c:pt>
                <c:pt idx="516">
                  <c:v>1.031652</c:v>
                </c:pt>
                <c:pt idx="517">
                  <c:v>-1.0601560000000001</c:v>
                </c:pt>
                <c:pt idx="518">
                  <c:v>-1.8752530000000001</c:v>
                </c:pt>
                <c:pt idx="519">
                  <c:v>0.35844140000000002</c:v>
                </c:pt>
                <c:pt idx="520">
                  <c:v>1.754618</c:v>
                </c:pt>
                <c:pt idx="521">
                  <c:v>1.1760900000000001</c:v>
                </c:pt>
                <c:pt idx="522">
                  <c:v>-0.26939380000000002</c:v>
                </c:pt>
                <c:pt idx="523">
                  <c:v>-1.583467</c:v>
                </c:pt>
                <c:pt idx="524">
                  <c:v>-1.252189</c:v>
                </c:pt>
                <c:pt idx="525">
                  <c:v>6.8284869999999998E-2</c:v>
                </c:pt>
                <c:pt idx="526">
                  <c:v>0.3767858</c:v>
                </c:pt>
                <c:pt idx="527">
                  <c:v>0.24795139999999999</c:v>
                </c:pt>
                <c:pt idx="528">
                  <c:v>0.78321549999999995</c:v>
                </c:pt>
                <c:pt idx="529">
                  <c:v>0.97690160000000004</c:v>
                </c:pt>
                <c:pt idx="530">
                  <c:v>0.45514090000000001</c:v>
                </c:pt>
                <c:pt idx="531">
                  <c:v>0.5497824</c:v>
                </c:pt>
                <c:pt idx="532">
                  <c:v>1.736723</c:v>
                </c:pt>
                <c:pt idx="533">
                  <c:v>2.1080350000000001</c:v>
                </c:pt>
                <c:pt idx="534">
                  <c:v>0.99412739999999999</c:v>
                </c:pt>
                <c:pt idx="535">
                  <c:v>0.1461143</c:v>
                </c:pt>
                <c:pt idx="536">
                  <c:v>-0.30776829999999999</c:v>
                </c:pt>
                <c:pt idx="537">
                  <c:v>-0.73624900000000004</c:v>
                </c:pt>
                <c:pt idx="538">
                  <c:v>-0.83616550000000001</c:v>
                </c:pt>
                <c:pt idx="539">
                  <c:v>-1.0345489999999999</c:v>
                </c:pt>
                <c:pt idx="540">
                  <c:v>-1.235114</c:v>
                </c:pt>
                <c:pt idx="541">
                  <c:v>-0.85216210000000003</c:v>
                </c:pt>
                <c:pt idx="542">
                  <c:v>0.14400589999999999</c:v>
                </c:pt>
                <c:pt idx="543">
                  <c:v>0.30646430000000002</c:v>
                </c:pt>
                <c:pt idx="544">
                  <c:v>-1.335</c:v>
                </c:pt>
                <c:pt idx="545">
                  <c:v>-2.093</c:v>
                </c:pt>
                <c:pt idx="546">
                  <c:v>-0.94210760000000004</c:v>
                </c:pt>
                <c:pt idx="547">
                  <c:v>-0.1282394</c:v>
                </c:pt>
                <c:pt idx="548">
                  <c:v>0.19386639999999999</c:v>
                </c:pt>
                <c:pt idx="549">
                  <c:v>0.23484759999999999</c:v>
                </c:pt>
                <c:pt idx="550">
                  <c:v>-5.1616049999999997E-2</c:v>
                </c:pt>
                <c:pt idx="551">
                  <c:v>0.2133728</c:v>
                </c:pt>
                <c:pt idx="552">
                  <c:v>0.86650300000000002</c:v>
                </c:pt>
                <c:pt idx="553">
                  <c:v>0.81112079999999998</c:v>
                </c:pt>
                <c:pt idx="554">
                  <c:v>-0.21057380000000001</c:v>
                </c:pt>
                <c:pt idx="555">
                  <c:v>-0.95773819999999998</c:v>
                </c:pt>
                <c:pt idx="556">
                  <c:v>-0.98276819999999998</c:v>
                </c:pt>
                <c:pt idx="557">
                  <c:v>-0.99965539999999997</c:v>
                </c:pt>
                <c:pt idx="558">
                  <c:v>-1.529399</c:v>
                </c:pt>
                <c:pt idx="559">
                  <c:v>-2.1490290000000001</c:v>
                </c:pt>
                <c:pt idx="560">
                  <c:v>-1.4645440000000001</c:v>
                </c:pt>
                <c:pt idx="561">
                  <c:v>-0.17740620000000001</c:v>
                </c:pt>
                <c:pt idx="562">
                  <c:v>0.23022049999999999</c:v>
                </c:pt>
                <c:pt idx="563">
                  <c:v>0.87705670000000002</c:v>
                </c:pt>
                <c:pt idx="564">
                  <c:v>1.941044</c:v>
                </c:pt>
                <c:pt idx="565">
                  <c:v>1.1587160000000001</c:v>
                </c:pt>
                <c:pt idx="566">
                  <c:v>-0.9081226</c:v>
                </c:pt>
                <c:pt idx="567">
                  <c:v>-1.327231</c:v>
                </c:pt>
                <c:pt idx="568">
                  <c:v>-0.63544599999999996</c:v>
                </c:pt>
                <c:pt idx="569">
                  <c:v>-0.75496160000000001</c:v>
                </c:pt>
                <c:pt idx="570">
                  <c:v>-0.66389390000000004</c:v>
                </c:pt>
                <c:pt idx="571">
                  <c:v>0.35247529999999999</c:v>
                </c:pt>
                <c:pt idx="572">
                  <c:v>0.89611580000000002</c:v>
                </c:pt>
                <c:pt idx="573">
                  <c:v>0.61220249999999998</c:v>
                </c:pt>
                <c:pt idx="574">
                  <c:v>1.8612900000000002E-2</c:v>
                </c:pt>
                <c:pt idx="575">
                  <c:v>-0.4876238</c:v>
                </c:pt>
                <c:pt idx="576">
                  <c:v>-0.54367909999999997</c:v>
                </c:pt>
                <c:pt idx="577">
                  <c:v>-1.0798160000000001</c:v>
                </c:pt>
                <c:pt idx="578">
                  <c:v>-1.931956</c:v>
                </c:pt>
                <c:pt idx="579">
                  <c:v>-1.3094520000000001</c:v>
                </c:pt>
                <c:pt idx="580">
                  <c:v>-4.7906039999999997E-2</c:v>
                </c:pt>
                <c:pt idx="581">
                  <c:v>0.120977</c:v>
                </c:pt>
                <c:pt idx="582">
                  <c:v>-0.29201719999999998</c:v>
                </c:pt>
                <c:pt idx="583">
                  <c:v>-0.1018457</c:v>
                </c:pt>
                <c:pt idx="584">
                  <c:v>0.66416889999999995</c:v>
                </c:pt>
                <c:pt idx="585">
                  <c:v>0.51449959999999995</c:v>
                </c:pt>
                <c:pt idx="586">
                  <c:v>-0.3200943</c:v>
                </c:pt>
                <c:pt idx="587">
                  <c:v>5.8980060000000001E-2</c:v>
                </c:pt>
                <c:pt idx="588">
                  <c:v>1.1461779999999999</c:v>
                </c:pt>
                <c:pt idx="589">
                  <c:v>1.4543470000000001</c:v>
                </c:pt>
                <c:pt idx="590">
                  <c:v>0.83913890000000002</c:v>
                </c:pt>
                <c:pt idx="591">
                  <c:v>0.35839320000000002</c:v>
                </c:pt>
                <c:pt idx="592">
                  <c:v>0.87241780000000002</c:v>
                </c:pt>
                <c:pt idx="593">
                  <c:v>1.1315740000000001</c:v>
                </c:pt>
                <c:pt idx="594">
                  <c:v>0.8274937</c:v>
                </c:pt>
                <c:pt idx="595">
                  <c:v>0.97147459999999997</c:v>
                </c:pt>
                <c:pt idx="596">
                  <c:v>0.38481120000000002</c:v>
                </c:pt>
                <c:pt idx="597">
                  <c:v>-1.2315510000000001</c:v>
                </c:pt>
                <c:pt idx="598">
                  <c:v>-1.928814</c:v>
                </c:pt>
                <c:pt idx="599">
                  <c:v>-1.1491199999999999</c:v>
                </c:pt>
                <c:pt idx="600">
                  <c:v>-4.1419860000000003E-2</c:v>
                </c:pt>
                <c:pt idx="601">
                  <c:v>0.45541189999999998</c:v>
                </c:pt>
                <c:pt idx="602">
                  <c:v>0.52791290000000002</c:v>
                </c:pt>
                <c:pt idx="603">
                  <c:v>0.26002380000000003</c:v>
                </c:pt>
                <c:pt idx="604">
                  <c:v>9.8783650000000001E-2</c:v>
                </c:pt>
                <c:pt idx="605">
                  <c:v>1.0406759999999999</c:v>
                </c:pt>
                <c:pt idx="606">
                  <c:v>1.979932</c:v>
                </c:pt>
                <c:pt idx="607">
                  <c:v>1.9131039999999999</c:v>
                </c:pt>
                <c:pt idx="608">
                  <c:v>1.417664</c:v>
                </c:pt>
                <c:pt idx="609">
                  <c:v>0.63110650000000001</c:v>
                </c:pt>
                <c:pt idx="610">
                  <c:v>0.29826859999999999</c:v>
                </c:pt>
                <c:pt idx="611">
                  <c:v>0.68425480000000005</c:v>
                </c:pt>
                <c:pt idx="612">
                  <c:v>0.27979120000000002</c:v>
                </c:pt>
                <c:pt idx="613">
                  <c:v>-0.73708130000000005</c:v>
                </c:pt>
                <c:pt idx="614">
                  <c:v>-0.50670769999999998</c:v>
                </c:pt>
                <c:pt idx="615">
                  <c:v>0.29052</c:v>
                </c:pt>
                <c:pt idx="616">
                  <c:v>0.20930879999999999</c:v>
                </c:pt>
                <c:pt idx="617">
                  <c:v>-0.57755959999999995</c:v>
                </c:pt>
                <c:pt idx="618">
                  <c:v>-1.4496340000000001</c:v>
                </c:pt>
                <c:pt idx="619">
                  <c:v>-0.52109989999999995</c:v>
                </c:pt>
                <c:pt idx="620">
                  <c:v>1.3685229999999999</c:v>
                </c:pt>
                <c:pt idx="621">
                  <c:v>0.56362520000000005</c:v>
                </c:pt>
                <c:pt idx="622">
                  <c:v>-1.523927</c:v>
                </c:pt>
                <c:pt idx="623">
                  <c:v>-1.481433</c:v>
                </c:pt>
                <c:pt idx="624">
                  <c:v>8.0067569999999998E-3</c:v>
                </c:pt>
                <c:pt idx="625">
                  <c:v>0.97685730000000004</c:v>
                </c:pt>
                <c:pt idx="626">
                  <c:v>0.71656790000000004</c:v>
                </c:pt>
                <c:pt idx="627">
                  <c:v>0.14527309999999999</c:v>
                </c:pt>
                <c:pt idx="628">
                  <c:v>0.72023389999999998</c:v>
                </c:pt>
                <c:pt idx="629">
                  <c:v>1.9612620000000001</c:v>
                </c:pt>
                <c:pt idx="630">
                  <c:v>2.3573940000000002</c:v>
                </c:pt>
                <c:pt idx="631">
                  <c:v>1.45475</c:v>
                </c:pt>
                <c:pt idx="632">
                  <c:v>0.1147326</c:v>
                </c:pt>
                <c:pt idx="633">
                  <c:v>-0.56326089999999995</c:v>
                </c:pt>
                <c:pt idx="634">
                  <c:v>-0.26817370000000001</c:v>
                </c:pt>
                <c:pt idx="635">
                  <c:v>0.6260057</c:v>
                </c:pt>
                <c:pt idx="636">
                  <c:v>0.61486510000000005</c:v>
                </c:pt>
                <c:pt idx="637">
                  <c:v>-0.77718730000000003</c:v>
                </c:pt>
                <c:pt idx="638">
                  <c:v>-1.5953520000000001</c:v>
                </c:pt>
                <c:pt idx="639">
                  <c:v>-0.81065560000000003</c:v>
                </c:pt>
                <c:pt idx="640">
                  <c:v>0.50409479999999995</c:v>
                </c:pt>
                <c:pt idx="641">
                  <c:v>0.17072960000000001</c:v>
                </c:pt>
                <c:pt idx="642">
                  <c:v>-1.858695</c:v>
                </c:pt>
                <c:pt idx="643">
                  <c:v>-2.1891409999999998</c:v>
                </c:pt>
                <c:pt idx="644">
                  <c:v>-0.1106389</c:v>
                </c:pt>
                <c:pt idx="645">
                  <c:v>1.587928</c:v>
                </c:pt>
                <c:pt idx="646">
                  <c:v>1.123462</c:v>
                </c:pt>
                <c:pt idx="647">
                  <c:v>-0.5444909</c:v>
                </c:pt>
                <c:pt idx="648">
                  <c:v>-0.21361340000000001</c:v>
                </c:pt>
                <c:pt idx="649">
                  <c:v>2.087904</c:v>
                </c:pt>
                <c:pt idx="650">
                  <c:v>2.7475869999999998</c:v>
                </c:pt>
                <c:pt idx="651">
                  <c:v>1.21471</c:v>
                </c:pt>
                <c:pt idx="652">
                  <c:v>0.1107564</c:v>
                </c:pt>
                <c:pt idx="653">
                  <c:v>0.49211830000000001</c:v>
                </c:pt>
                <c:pt idx="654">
                  <c:v>0.94775500000000001</c:v>
                </c:pt>
                <c:pt idx="655">
                  <c:v>1.118527</c:v>
                </c:pt>
                <c:pt idx="656">
                  <c:v>1.442178</c:v>
                </c:pt>
                <c:pt idx="657">
                  <c:v>0.8230383</c:v>
                </c:pt>
                <c:pt idx="658">
                  <c:v>-0.44682680000000002</c:v>
                </c:pt>
                <c:pt idx="659">
                  <c:v>-0.11208</c:v>
                </c:pt>
                <c:pt idx="660">
                  <c:v>1.7167490000000001</c:v>
                </c:pt>
                <c:pt idx="661">
                  <c:v>2.2200489999999999</c:v>
                </c:pt>
                <c:pt idx="662">
                  <c:v>1.11168</c:v>
                </c:pt>
                <c:pt idx="663">
                  <c:v>0.83265049999999996</c:v>
                </c:pt>
                <c:pt idx="664">
                  <c:v>1.4041999999999999</c:v>
                </c:pt>
                <c:pt idx="665">
                  <c:v>0.67743229999999999</c:v>
                </c:pt>
                <c:pt idx="666">
                  <c:v>-1.5866180000000001</c:v>
                </c:pt>
                <c:pt idx="667">
                  <c:v>-2.2159239999999998</c:v>
                </c:pt>
                <c:pt idx="668">
                  <c:v>3.5506860000000001E-2</c:v>
                </c:pt>
                <c:pt idx="669">
                  <c:v>1.8761669999999999</c:v>
                </c:pt>
                <c:pt idx="670">
                  <c:v>1.4810080000000001</c:v>
                </c:pt>
                <c:pt idx="671">
                  <c:v>4.3942200000000001E-2</c:v>
                </c:pt>
                <c:pt idx="672">
                  <c:v>-0.66616160000000002</c:v>
                </c:pt>
                <c:pt idx="673">
                  <c:v>-0.27410489999999998</c:v>
                </c:pt>
                <c:pt idx="674">
                  <c:v>-0.43666060000000001</c:v>
                </c:pt>
                <c:pt idx="675">
                  <c:v>-1.6522239999999999</c:v>
                </c:pt>
                <c:pt idx="676">
                  <c:v>-2.280322</c:v>
                </c:pt>
                <c:pt idx="677">
                  <c:v>-1.6470180000000001</c:v>
                </c:pt>
                <c:pt idx="678">
                  <c:v>-1.0473079999999999</c:v>
                </c:pt>
                <c:pt idx="679">
                  <c:v>-1.0943369999999999</c:v>
                </c:pt>
                <c:pt idx="680">
                  <c:v>-1.1325510000000001</c:v>
                </c:pt>
                <c:pt idx="681">
                  <c:v>-0.57881130000000003</c:v>
                </c:pt>
                <c:pt idx="682">
                  <c:v>0.61862260000000002</c:v>
                </c:pt>
                <c:pt idx="683">
                  <c:v>1.563733</c:v>
                </c:pt>
                <c:pt idx="684">
                  <c:v>1.403233</c:v>
                </c:pt>
                <c:pt idx="685">
                  <c:v>0.3406845</c:v>
                </c:pt>
                <c:pt idx="686">
                  <c:v>-0.62034840000000002</c:v>
                </c:pt>
                <c:pt idx="687">
                  <c:v>-0.57784250000000004</c:v>
                </c:pt>
                <c:pt idx="688">
                  <c:v>0.14623739999999999</c:v>
                </c:pt>
                <c:pt idx="689">
                  <c:v>0.62052529999999995</c:v>
                </c:pt>
                <c:pt idx="690">
                  <c:v>0.85578509999999997</c:v>
                </c:pt>
                <c:pt idx="691">
                  <c:v>0.91285890000000003</c:v>
                </c:pt>
                <c:pt idx="692">
                  <c:v>0.51936360000000004</c:v>
                </c:pt>
                <c:pt idx="693">
                  <c:v>0.2008945</c:v>
                </c:pt>
                <c:pt idx="694">
                  <c:v>0.50891319999999995</c:v>
                </c:pt>
                <c:pt idx="695">
                  <c:v>0.77640030000000004</c:v>
                </c:pt>
                <c:pt idx="696">
                  <c:v>-0.28224630000000001</c:v>
                </c:pt>
                <c:pt idx="697">
                  <c:v>-1.3221210000000001</c:v>
                </c:pt>
                <c:pt idx="698">
                  <c:v>-0.5046503</c:v>
                </c:pt>
                <c:pt idx="699">
                  <c:v>0.5801596</c:v>
                </c:pt>
                <c:pt idx="700">
                  <c:v>1.15482</c:v>
                </c:pt>
                <c:pt idx="701">
                  <c:v>1.9334519999999999</c:v>
                </c:pt>
                <c:pt idx="702">
                  <c:v>2.4224429999999999</c:v>
                </c:pt>
                <c:pt idx="703">
                  <c:v>2.279379</c:v>
                </c:pt>
                <c:pt idx="704">
                  <c:v>1.7290939999999999</c:v>
                </c:pt>
                <c:pt idx="705">
                  <c:v>0.94232610000000006</c:v>
                </c:pt>
                <c:pt idx="706">
                  <c:v>0.1229238</c:v>
                </c:pt>
                <c:pt idx="707">
                  <c:v>-0.13614329999999999</c:v>
                </c:pt>
                <c:pt idx="708">
                  <c:v>-0.12715860000000001</c:v>
                </c:pt>
                <c:pt idx="709">
                  <c:v>-0.69250990000000001</c:v>
                </c:pt>
                <c:pt idx="710">
                  <c:v>-0.63562410000000003</c:v>
                </c:pt>
                <c:pt idx="711">
                  <c:v>0.81038860000000001</c:v>
                </c:pt>
                <c:pt idx="712">
                  <c:v>1.8250999999999999</c:v>
                </c:pt>
                <c:pt idx="713">
                  <c:v>1.4211130000000001</c:v>
                </c:pt>
                <c:pt idx="714">
                  <c:v>0.64253420000000006</c:v>
                </c:pt>
                <c:pt idx="715">
                  <c:v>0.89460819999999996</c:v>
                </c:pt>
                <c:pt idx="716">
                  <c:v>2.1106250000000002</c:v>
                </c:pt>
                <c:pt idx="717">
                  <c:v>1.8360259999999999</c:v>
                </c:pt>
                <c:pt idx="718">
                  <c:v>-0.15453520000000001</c:v>
                </c:pt>
                <c:pt idx="719">
                  <c:v>-0.50666109999999998</c:v>
                </c:pt>
                <c:pt idx="720">
                  <c:v>1.2019139999999999</c:v>
                </c:pt>
                <c:pt idx="721">
                  <c:v>1.7317070000000001</c:v>
                </c:pt>
                <c:pt idx="722">
                  <c:v>0.1141783</c:v>
                </c:pt>
                <c:pt idx="723">
                  <c:v>-0.75283049999999996</c:v>
                </c:pt>
                <c:pt idx="724">
                  <c:v>0.1264257</c:v>
                </c:pt>
                <c:pt idx="725">
                  <c:v>0.35752640000000002</c:v>
                </c:pt>
                <c:pt idx="726">
                  <c:v>-0.14241980000000001</c:v>
                </c:pt>
                <c:pt idx="727">
                  <c:v>0.1265184</c:v>
                </c:pt>
                <c:pt idx="728">
                  <c:v>0.49666840000000001</c:v>
                </c:pt>
                <c:pt idx="729">
                  <c:v>9.5448900000000003E-2</c:v>
                </c:pt>
                <c:pt idx="730">
                  <c:v>7.3895500000000003E-2</c:v>
                </c:pt>
                <c:pt idx="731">
                  <c:v>1.4047989999999999</c:v>
                </c:pt>
                <c:pt idx="732">
                  <c:v>2.3221989999999999</c:v>
                </c:pt>
                <c:pt idx="733">
                  <c:v>1.626039</c:v>
                </c:pt>
                <c:pt idx="734">
                  <c:v>0.76243669999999997</c:v>
                </c:pt>
                <c:pt idx="735">
                  <c:v>0.45956979999999997</c:v>
                </c:pt>
                <c:pt idx="736">
                  <c:v>0.76044769999999995</c:v>
                </c:pt>
                <c:pt idx="737">
                  <c:v>1.448455</c:v>
                </c:pt>
                <c:pt idx="738">
                  <c:v>1.3378369999999999</c:v>
                </c:pt>
                <c:pt idx="739">
                  <c:v>0.74908730000000001</c:v>
                </c:pt>
                <c:pt idx="740">
                  <c:v>0.58744759999999996</c:v>
                </c:pt>
                <c:pt idx="741">
                  <c:v>-1.7735899999999999E-2</c:v>
                </c:pt>
                <c:pt idx="742">
                  <c:v>-0.96764050000000001</c:v>
                </c:pt>
                <c:pt idx="743">
                  <c:v>-0.79964000000000002</c:v>
                </c:pt>
                <c:pt idx="744">
                  <c:v>0.20002310000000001</c:v>
                </c:pt>
                <c:pt idx="745">
                  <c:v>0.42850739999999998</c:v>
                </c:pt>
                <c:pt idx="746">
                  <c:v>-0.54840840000000002</c:v>
                </c:pt>
                <c:pt idx="747">
                  <c:v>-0.77069810000000005</c:v>
                </c:pt>
                <c:pt idx="748">
                  <c:v>0.58194749999999995</c:v>
                </c:pt>
                <c:pt idx="749">
                  <c:v>1.4335869999999999</c:v>
                </c:pt>
                <c:pt idx="750">
                  <c:v>1.310268</c:v>
                </c:pt>
                <c:pt idx="751">
                  <c:v>1.2850440000000001</c:v>
                </c:pt>
                <c:pt idx="752">
                  <c:v>1.291093</c:v>
                </c:pt>
                <c:pt idx="753">
                  <c:v>0.4950213</c:v>
                </c:pt>
                <c:pt idx="754">
                  <c:v>-0.69460259999999996</c:v>
                </c:pt>
                <c:pt idx="755">
                  <c:v>-1.2989390000000001</c:v>
                </c:pt>
                <c:pt idx="756">
                  <c:v>-1.5714600000000001</c:v>
                </c:pt>
                <c:pt idx="757">
                  <c:v>-1.376952</c:v>
                </c:pt>
                <c:pt idx="758">
                  <c:v>-0.60192409999999996</c:v>
                </c:pt>
                <c:pt idx="759">
                  <c:v>0.3856578</c:v>
                </c:pt>
                <c:pt idx="760">
                  <c:v>0.68593550000000003</c:v>
                </c:pt>
                <c:pt idx="761">
                  <c:v>-0.65007020000000004</c:v>
                </c:pt>
                <c:pt idx="762">
                  <c:v>-1.792465</c:v>
                </c:pt>
                <c:pt idx="763">
                  <c:v>-0.47907369999999999</c:v>
                </c:pt>
                <c:pt idx="764">
                  <c:v>1.475131</c:v>
                </c:pt>
                <c:pt idx="765">
                  <c:v>1.201362</c:v>
                </c:pt>
                <c:pt idx="766">
                  <c:v>-3.781619E-2</c:v>
                </c:pt>
                <c:pt idx="767">
                  <c:v>-0.61962729999999999</c:v>
                </c:pt>
                <c:pt idx="768">
                  <c:v>-1.124387</c:v>
                </c:pt>
                <c:pt idx="769">
                  <c:v>-1.053796</c:v>
                </c:pt>
                <c:pt idx="770">
                  <c:v>-0.49851519999999999</c:v>
                </c:pt>
                <c:pt idx="771">
                  <c:v>-4.697689E-2</c:v>
                </c:pt>
                <c:pt idx="772">
                  <c:v>0.50290820000000003</c:v>
                </c:pt>
                <c:pt idx="773">
                  <c:v>0.15524560000000001</c:v>
                </c:pt>
                <c:pt idx="774">
                  <c:v>-1.040095</c:v>
                </c:pt>
                <c:pt idx="775">
                  <c:v>-1.4958</c:v>
                </c:pt>
                <c:pt idx="776">
                  <c:v>-0.96315410000000001</c:v>
                </c:pt>
                <c:pt idx="777">
                  <c:v>2.5366049999999999E-3</c:v>
                </c:pt>
                <c:pt idx="778">
                  <c:v>0.72967760000000004</c:v>
                </c:pt>
                <c:pt idx="779">
                  <c:v>0.96056850000000005</c:v>
                </c:pt>
                <c:pt idx="780">
                  <c:v>1.0649949999999999</c:v>
                </c:pt>
                <c:pt idx="781">
                  <c:v>1.0247850000000001</c:v>
                </c:pt>
                <c:pt idx="782">
                  <c:v>0.6600106</c:v>
                </c:pt>
                <c:pt idx="783">
                  <c:v>-0.45922109999999999</c:v>
                </c:pt>
                <c:pt idx="784">
                  <c:v>-1.5626990000000001</c:v>
                </c:pt>
                <c:pt idx="785">
                  <c:v>-1.1131470000000001</c:v>
                </c:pt>
                <c:pt idx="786">
                  <c:v>-0.81967290000000004</c:v>
                </c:pt>
                <c:pt idx="787">
                  <c:v>-1.5329140000000001</c:v>
                </c:pt>
                <c:pt idx="788">
                  <c:v>-0.61135220000000001</c:v>
                </c:pt>
                <c:pt idx="789">
                  <c:v>1.198753</c:v>
                </c:pt>
                <c:pt idx="790">
                  <c:v>1.060778</c:v>
                </c:pt>
                <c:pt idx="791">
                  <c:v>-6.6341409999999996E-3</c:v>
                </c:pt>
                <c:pt idx="792">
                  <c:v>-0.43671910000000003</c:v>
                </c:pt>
                <c:pt idx="793">
                  <c:v>-0.77886949999999999</c:v>
                </c:pt>
                <c:pt idx="794">
                  <c:v>-0.74162349999999999</c:v>
                </c:pt>
                <c:pt idx="795">
                  <c:v>0.50321380000000004</c:v>
                </c:pt>
                <c:pt idx="796">
                  <c:v>1.704399</c:v>
                </c:pt>
                <c:pt idx="797">
                  <c:v>1.2006110000000001</c:v>
                </c:pt>
                <c:pt idx="798">
                  <c:v>0.30595729999999999</c:v>
                </c:pt>
                <c:pt idx="799">
                  <c:v>0.4659722</c:v>
                </c:pt>
                <c:pt idx="800">
                  <c:v>0.54448470000000004</c:v>
                </c:pt>
                <c:pt idx="801">
                  <c:v>0.13695589999999999</c:v>
                </c:pt>
                <c:pt idx="802">
                  <c:v>-0.45504240000000001</c:v>
                </c:pt>
                <c:pt idx="803">
                  <c:v>-1.659529</c:v>
                </c:pt>
                <c:pt idx="804">
                  <c:v>-2.2170969999999999</c:v>
                </c:pt>
                <c:pt idx="805">
                  <c:v>-1.134239</c:v>
                </c:pt>
                <c:pt idx="806">
                  <c:v>-9.8751690000000003E-2</c:v>
                </c:pt>
                <c:pt idx="807">
                  <c:v>0.2198203</c:v>
                </c:pt>
                <c:pt idx="808">
                  <c:v>0.23968829999999999</c:v>
                </c:pt>
                <c:pt idx="809">
                  <c:v>8.827372E-2</c:v>
                </c:pt>
                <c:pt idx="810">
                  <c:v>0.266683</c:v>
                </c:pt>
                <c:pt idx="811">
                  <c:v>0.45009149999999998</c:v>
                </c:pt>
                <c:pt idx="812">
                  <c:v>0.1718277</c:v>
                </c:pt>
                <c:pt idx="813">
                  <c:v>-0.1674417</c:v>
                </c:pt>
                <c:pt idx="814">
                  <c:v>0.77418759999999998</c:v>
                </c:pt>
                <c:pt idx="815">
                  <c:v>2.6855440000000002</c:v>
                </c:pt>
                <c:pt idx="816">
                  <c:v>2.428172</c:v>
                </c:pt>
                <c:pt idx="817">
                  <c:v>0.2551155</c:v>
                </c:pt>
                <c:pt idx="818">
                  <c:v>-0.86840150000000005</c:v>
                </c:pt>
                <c:pt idx="819">
                  <c:v>-0.40646500000000002</c:v>
                </c:pt>
                <c:pt idx="820">
                  <c:v>0.69361249999999997</c:v>
                </c:pt>
                <c:pt idx="821">
                  <c:v>0.72620839999999998</c:v>
                </c:pt>
                <c:pt idx="822">
                  <c:v>-0.36213309999999999</c:v>
                </c:pt>
                <c:pt idx="823">
                  <c:v>-0.77044579999999996</c:v>
                </c:pt>
                <c:pt idx="824">
                  <c:v>-0.54779560000000005</c:v>
                </c:pt>
                <c:pt idx="825">
                  <c:v>-0.4873941</c:v>
                </c:pt>
                <c:pt idx="826">
                  <c:v>-0.48888409999999999</c:v>
                </c:pt>
                <c:pt idx="827">
                  <c:v>-0.2603182</c:v>
                </c:pt>
                <c:pt idx="828">
                  <c:v>0.41196329999999998</c:v>
                </c:pt>
                <c:pt idx="829">
                  <c:v>0.82114129999999996</c:v>
                </c:pt>
                <c:pt idx="830">
                  <c:v>-1.6805279999999999E-2</c:v>
                </c:pt>
                <c:pt idx="831">
                  <c:v>-1.3241830000000001</c:v>
                </c:pt>
                <c:pt idx="832">
                  <c:v>-1.600787</c:v>
                </c:pt>
                <c:pt idx="833">
                  <c:v>-0.204927</c:v>
                </c:pt>
                <c:pt idx="834">
                  <c:v>1.8975059999999999</c:v>
                </c:pt>
                <c:pt idx="835">
                  <c:v>1.6546000000000001</c:v>
                </c:pt>
                <c:pt idx="836">
                  <c:v>-0.43313269999999998</c:v>
                </c:pt>
                <c:pt idx="837">
                  <c:v>0.1098338</c:v>
                </c:pt>
                <c:pt idx="838">
                  <c:v>2.1719719999999998</c:v>
                </c:pt>
                <c:pt idx="839">
                  <c:v>1.477687</c:v>
                </c:pt>
                <c:pt idx="840">
                  <c:v>-0.78773459999999995</c:v>
                </c:pt>
                <c:pt idx="841">
                  <c:v>-1.6035900000000001</c:v>
                </c:pt>
                <c:pt idx="842">
                  <c:v>-0.86897869999999999</c:v>
                </c:pt>
                <c:pt idx="843">
                  <c:v>0.56504430000000005</c:v>
                </c:pt>
                <c:pt idx="844">
                  <c:v>1.7755240000000001</c:v>
                </c:pt>
                <c:pt idx="845">
                  <c:v>1.9515469999999999</c:v>
                </c:pt>
                <c:pt idx="846">
                  <c:v>1.5135829999999999</c:v>
                </c:pt>
                <c:pt idx="847">
                  <c:v>0.69581380000000004</c:v>
                </c:pt>
                <c:pt idx="848">
                  <c:v>-0.608622</c:v>
                </c:pt>
                <c:pt idx="849">
                  <c:v>-1.367977</c:v>
                </c:pt>
                <c:pt idx="850">
                  <c:v>-0.78601829999999995</c:v>
                </c:pt>
                <c:pt idx="851">
                  <c:v>0.43912499999999999</c:v>
                </c:pt>
                <c:pt idx="852">
                  <c:v>0.87871080000000001</c:v>
                </c:pt>
                <c:pt idx="853">
                  <c:v>-0.14795739999999999</c:v>
                </c:pt>
                <c:pt idx="854">
                  <c:v>-1.5805149999999999</c:v>
                </c:pt>
                <c:pt idx="855">
                  <c:v>-1.7361880000000001</c:v>
                </c:pt>
                <c:pt idx="856">
                  <c:v>-0.94704670000000002</c:v>
                </c:pt>
                <c:pt idx="857">
                  <c:v>-1.1748749999999999</c:v>
                </c:pt>
                <c:pt idx="858">
                  <c:v>-2.2243270000000002</c:v>
                </c:pt>
                <c:pt idx="859">
                  <c:v>-2.4419970000000002</c:v>
                </c:pt>
                <c:pt idx="860">
                  <c:v>-2.1367790000000002</c:v>
                </c:pt>
                <c:pt idx="861">
                  <c:v>-2.6053540000000002</c:v>
                </c:pt>
                <c:pt idx="862">
                  <c:v>-3.4027099999999999</c:v>
                </c:pt>
                <c:pt idx="863">
                  <c:v>-2.639589</c:v>
                </c:pt>
                <c:pt idx="864">
                  <c:v>-0.63438890000000003</c:v>
                </c:pt>
                <c:pt idx="865">
                  <c:v>-4.2138689999999999E-2</c:v>
                </c:pt>
                <c:pt idx="866">
                  <c:v>-1.1868069999999999</c:v>
                </c:pt>
                <c:pt idx="867">
                  <c:v>-1.732143</c:v>
                </c:pt>
                <c:pt idx="868">
                  <c:v>-1.1466810000000001</c:v>
                </c:pt>
                <c:pt idx="869">
                  <c:v>-0.3806409</c:v>
                </c:pt>
                <c:pt idx="870">
                  <c:v>0.49805860000000002</c:v>
                </c:pt>
                <c:pt idx="871">
                  <c:v>0.56922379999999995</c:v>
                </c:pt>
                <c:pt idx="872">
                  <c:v>-0.49221880000000001</c:v>
                </c:pt>
                <c:pt idx="873">
                  <c:v>-1.0550630000000001</c:v>
                </c:pt>
                <c:pt idx="874">
                  <c:v>-8.4202330000000006E-2</c:v>
                </c:pt>
                <c:pt idx="875">
                  <c:v>1.4251259999999999</c:v>
                </c:pt>
                <c:pt idx="876">
                  <c:v>0.78654270000000004</c:v>
                </c:pt>
                <c:pt idx="877">
                  <c:v>-1.3882620000000001</c:v>
                </c:pt>
                <c:pt idx="878">
                  <c:v>-0.86122770000000004</c:v>
                </c:pt>
                <c:pt idx="879">
                  <c:v>1.2729459999999999</c:v>
                </c:pt>
                <c:pt idx="880">
                  <c:v>0.90399490000000005</c:v>
                </c:pt>
                <c:pt idx="881">
                  <c:v>-0.26354620000000001</c:v>
                </c:pt>
                <c:pt idx="882">
                  <c:v>0.19633020000000001</c:v>
                </c:pt>
                <c:pt idx="883">
                  <c:v>0.99320889999999995</c:v>
                </c:pt>
                <c:pt idx="884">
                  <c:v>1.0902829999999999</c:v>
                </c:pt>
                <c:pt idx="885">
                  <c:v>0.4151938</c:v>
                </c:pt>
                <c:pt idx="886">
                  <c:v>-0.21118719999999999</c:v>
                </c:pt>
                <c:pt idx="887">
                  <c:v>0.28632039999999997</c:v>
                </c:pt>
                <c:pt idx="888">
                  <c:v>0.72687959999999996</c:v>
                </c:pt>
                <c:pt idx="889">
                  <c:v>-0.32430789999999998</c:v>
                </c:pt>
                <c:pt idx="890">
                  <c:v>-1.4588509999999999</c:v>
                </c:pt>
                <c:pt idx="891">
                  <c:v>-0.71827149999999995</c:v>
                </c:pt>
                <c:pt idx="892">
                  <c:v>0.73463909999999999</c:v>
                </c:pt>
                <c:pt idx="893">
                  <c:v>0.71993830000000003</c:v>
                </c:pt>
                <c:pt idx="894">
                  <c:v>7.8753110000000001E-2</c:v>
                </c:pt>
                <c:pt idx="895">
                  <c:v>-0.4490731</c:v>
                </c:pt>
                <c:pt idx="896">
                  <c:v>-1.3963319999999999</c:v>
                </c:pt>
                <c:pt idx="897">
                  <c:v>-1.014284</c:v>
                </c:pt>
                <c:pt idx="898">
                  <c:v>0.67299549999999997</c:v>
                </c:pt>
                <c:pt idx="899">
                  <c:v>0.98569189999999995</c:v>
                </c:pt>
                <c:pt idx="900">
                  <c:v>0.5940569</c:v>
                </c:pt>
                <c:pt idx="901">
                  <c:v>0.92215270000000005</c:v>
                </c:pt>
                <c:pt idx="902">
                  <c:v>0.92717369999999999</c:v>
                </c:pt>
                <c:pt idx="903">
                  <c:v>0.6900636</c:v>
                </c:pt>
                <c:pt idx="904">
                  <c:v>0.78358479999999997</c:v>
                </c:pt>
                <c:pt idx="905">
                  <c:v>0.53903420000000002</c:v>
                </c:pt>
                <c:pt idx="906">
                  <c:v>0.60547249999999997</c:v>
                </c:pt>
                <c:pt idx="907">
                  <c:v>1.5175670000000001</c:v>
                </c:pt>
                <c:pt idx="908">
                  <c:v>1.389256</c:v>
                </c:pt>
                <c:pt idx="909">
                  <c:v>-0.51063250000000004</c:v>
                </c:pt>
                <c:pt idx="910">
                  <c:v>-1.6966889999999999</c:v>
                </c:pt>
                <c:pt idx="911">
                  <c:v>-0.91466069999999999</c:v>
                </c:pt>
                <c:pt idx="912">
                  <c:v>-0.42989480000000002</c:v>
                </c:pt>
                <c:pt idx="913">
                  <c:v>-1.3651059999999999</c:v>
                </c:pt>
                <c:pt idx="914">
                  <c:v>-1.6980109999999999</c:v>
                </c:pt>
                <c:pt idx="915">
                  <c:v>-0.3486223</c:v>
                </c:pt>
                <c:pt idx="916">
                  <c:v>0.40484619999999999</c:v>
                </c:pt>
                <c:pt idx="917">
                  <c:v>-1.0146189999999999</c:v>
                </c:pt>
                <c:pt idx="918">
                  <c:v>-1.7903279999999999</c:v>
                </c:pt>
                <c:pt idx="919">
                  <c:v>0.2915449</c:v>
                </c:pt>
                <c:pt idx="920">
                  <c:v>2.5065400000000002</c:v>
                </c:pt>
                <c:pt idx="921">
                  <c:v>2.2341869999999999</c:v>
                </c:pt>
                <c:pt idx="922">
                  <c:v>1.089491</c:v>
                </c:pt>
                <c:pt idx="923">
                  <c:v>0.78716039999999998</c:v>
                </c:pt>
                <c:pt idx="924">
                  <c:v>0.52701120000000001</c:v>
                </c:pt>
                <c:pt idx="925">
                  <c:v>0.10056329999999999</c:v>
                </c:pt>
                <c:pt idx="926">
                  <c:v>-0.30961519999999998</c:v>
                </c:pt>
                <c:pt idx="927">
                  <c:v>-0.83867860000000005</c:v>
                </c:pt>
                <c:pt idx="928">
                  <c:v>-0.83579979999999998</c:v>
                </c:pt>
                <c:pt idx="929">
                  <c:v>-0.54081800000000002</c:v>
                </c:pt>
                <c:pt idx="930">
                  <c:v>-0.50311680000000003</c:v>
                </c:pt>
                <c:pt idx="931">
                  <c:v>0.21488989999999999</c:v>
                </c:pt>
                <c:pt idx="932">
                  <c:v>1.2230989999999999</c:v>
                </c:pt>
                <c:pt idx="933">
                  <c:v>0.34057609999999999</c:v>
                </c:pt>
                <c:pt idx="934">
                  <c:v>-1.1246480000000001</c:v>
                </c:pt>
                <c:pt idx="935">
                  <c:v>-0.67958629999999998</c:v>
                </c:pt>
                <c:pt idx="936">
                  <c:v>0.43477719999999997</c:v>
                </c:pt>
                <c:pt idx="937">
                  <c:v>0.76209360000000004</c:v>
                </c:pt>
                <c:pt idx="938">
                  <c:v>3.1175230000000002E-2</c:v>
                </c:pt>
                <c:pt idx="939">
                  <c:v>-0.4828385</c:v>
                </c:pt>
                <c:pt idx="940">
                  <c:v>0.63622990000000001</c:v>
                </c:pt>
                <c:pt idx="941">
                  <c:v>0.82103729999999997</c:v>
                </c:pt>
                <c:pt idx="942">
                  <c:v>-0.92490570000000005</c:v>
                </c:pt>
                <c:pt idx="943">
                  <c:v>-1.373577</c:v>
                </c:pt>
                <c:pt idx="944">
                  <c:v>-0.50348130000000002</c:v>
                </c:pt>
                <c:pt idx="945">
                  <c:v>-0.85973330000000003</c:v>
                </c:pt>
                <c:pt idx="946">
                  <c:v>-1.655184</c:v>
                </c:pt>
                <c:pt idx="947">
                  <c:v>-0.79587920000000001</c:v>
                </c:pt>
                <c:pt idx="948">
                  <c:v>1.0798209999999999</c:v>
                </c:pt>
                <c:pt idx="949">
                  <c:v>2.0065019999999998</c:v>
                </c:pt>
                <c:pt idx="950">
                  <c:v>1.1861189999999999</c:v>
                </c:pt>
                <c:pt idx="951">
                  <c:v>-0.13612750000000001</c:v>
                </c:pt>
                <c:pt idx="952">
                  <c:v>3.3597420000000003E-2</c:v>
                </c:pt>
                <c:pt idx="953">
                  <c:v>1.0900840000000001</c:v>
                </c:pt>
                <c:pt idx="954">
                  <c:v>1.1992799999999999</c:v>
                </c:pt>
                <c:pt idx="955">
                  <c:v>0.73866600000000004</c:v>
                </c:pt>
                <c:pt idx="956">
                  <c:v>0.27455380000000001</c:v>
                </c:pt>
                <c:pt idx="957">
                  <c:v>0.12064950000000001</c:v>
                </c:pt>
                <c:pt idx="958">
                  <c:v>0.74182789999999998</c:v>
                </c:pt>
                <c:pt idx="959">
                  <c:v>0.75980570000000003</c:v>
                </c:pt>
                <c:pt idx="960">
                  <c:v>-0.19312360000000001</c:v>
                </c:pt>
                <c:pt idx="961">
                  <c:v>-0.18159420000000001</c:v>
                </c:pt>
                <c:pt idx="962">
                  <c:v>1.176512</c:v>
                </c:pt>
                <c:pt idx="963">
                  <c:v>1.548319</c:v>
                </c:pt>
                <c:pt idx="964">
                  <c:v>-0.47232229999999997</c:v>
                </c:pt>
                <c:pt idx="965">
                  <c:v>-2.0064259999999998</c:v>
                </c:pt>
                <c:pt idx="966">
                  <c:v>-0.54539170000000003</c:v>
                </c:pt>
                <c:pt idx="967">
                  <c:v>1.0052300000000001</c:v>
                </c:pt>
                <c:pt idx="968">
                  <c:v>0.10560269999999999</c:v>
                </c:pt>
                <c:pt idx="969">
                  <c:v>-0.85315200000000002</c:v>
                </c:pt>
                <c:pt idx="970">
                  <c:v>-0.40974929999999998</c:v>
                </c:pt>
                <c:pt idx="971">
                  <c:v>0.43195080000000002</c:v>
                </c:pt>
                <c:pt idx="972">
                  <c:v>1.696429</c:v>
                </c:pt>
                <c:pt idx="973">
                  <c:v>2.4065409999999998</c:v>
                </c:pt>
                <c:pt idx="974">
                  <c:v>1.8720380000000001</c:v>
                </c:pt>
                <c:pt idx="975">
                  <c:v>1.2329840000000001</c:v>
                </c:pt>
                <c:pt idx="976">
                  <c:v>0.53845719999999997</c:v>
                </c:pt>
                <c:pt idx="977">
                  <c:v>0.3612457</c:v>
                </c:pt>
                <c:pt idx="978">
                  <c:v>0.73450340000000003</c:v>
                </c:pt>
                <c:pt idx="979">
                  <c:v>0.3644983</c:v>
                </c:pt>
                <c:pt idx="980">
                  <c:v>-0.1399715</c:v>
                </c:pt>
                <c:pt idx="981">
                  <c:v>-0.42039959999999998</c:v>
                </c:pt>
                <c:pt idx="982">
                  <c:v>-0.48736370000000001</c:v>
                </c:pt>
                <c:pt idx="983">
                  <c:v>0.43154399999999998</c:v>
                </c:pt>
                <c:pt idx="984">
                  <c:v>1.541366</c:v>
                </c:pt>
                <c:pt idx="985">
                  <c:v>1.786694</c:v>
                </c:pt>
                <c:pt idx="986">
                  <c:v>1.7711790000000001</c:v>
                </c:pt>
                <c:pt idx="987">
                  <c:v>1.9480390000000001</c:v>
                </c:pt>
                <c:pt idx="988">
                  <c:v>1.4930289999999999</c:v>
                </c:pt>
                <c:pt idx="989">
                  <c:v>0.25442779999999998</c:v>
                </c:pt>
                <c:pt idx="990">
                  <c:v>-0.63850589999999996</c:v>
                </c:pt>
                <c:pt idx="991">
                  <c:v>-0.57390419999999998</c:v>
                </c:pt>
                <c:pt idx="992">
                  <c:v>9.0656189999999998E-2</c:v>
                </c:pt>
                <c:pt idx="993">
                  <c:v>0.46695589999999998</c:v>
                </c:pt>
                <c:pt idx="994">
                  <c:v>0.54161389999999998</c:v>
                </c:pt>
                <c:pt idx="995">
                  <c:v>1.146712</c:v>
                </c:pt>
                <c:pt idx="996">
                  <c:v>1.3273969999999999</c:v>
                </c:pt>
                <c:pt idx="997">
                  <c:v>0.58576220000000001</c:v>
                </c:pt>
                <c:pt idx="998">
                  <c:v>0.70593030000000001</c:v>
                </c:pt>
              </c:numCache>
            </c:numRef>
          </c:yVal>
          <c:smooth val="0"/>
        </c:ser>
        <c:ser>
          <c:idx val="17"/>
          <c:order val="17"/>
          <c:tx>
            <c:v>+500V (#18)</c:v>
          </c:tx>
          <c:spPr>
            <a:ln w="19050">
              <a:solidFill>
                <a:srgbClr val="0000FF"/>
              </a:solidFill>
            </a:ln>
          </c:spPr>
          <c:marker>
            <c:symbol val="none"/>
          </c:marker>
          <c:xVal>
            <c:numRef>
              <c:f>'Voltage Wfms Data'!$A$5:$A$1003</c:f>
              <c:numCache>
                <c:formatCode>General</c:formatCode>
                <c:ptCount val="999"/>
                <c:pt idx="0">
                  <c:v>-180.822</c:v>
                </c:pt>
                <c:pt idx="1">
                  <c:v>-179.822</c:v>
                </c:pt>
                <c:pt idx="2">
                  <c:v>-178.822</c:v>
                </c:pt>
                <c:pt idx="3">
                  <c:v>-177.822</c:v>
                </c:pt>
                <c:pt idx="4">
                  <c:v>-176.822</c:v>
                </c:pt>
                <c:pt idx="5">
                  <c:v>-175.822</c:v>
                </c:pt>
                <c:pt idx="6">
                  <c:v>-174.822</c:v>
                </c:pt>
                <c:pt idx="7">
                  <c:v>-173.822</c:v>
                </c:pt>
                <c:pt idx="8">
                  <c:v>-172.822</c:v>
                </c:pt>
                <c:pt idx="9">
                  <c:v>-171.82199999999997</c:v>
                </c:pt>
                <c:pt idx="10">
                  <c:v>-170.822</c:v>
                </c:pt>
                <c:pt idx="11">
                  <c:v>-169.822</c:v>
                </c:pt>
                <c:pt idx="12">
                  <c:v>-168.822</c:v>
                </c:pt>
                <c:pt idx="13">
                  <c:v>-167.822</c:v>
                </c:pt>
                <c:pt idx="14">
                  <c:v>-166.822</c:v>
                </c:pt>
                <c:pt idx="15">
                  <c:v>-165.82199999999997</c:v>
                </c:pt>
                <c:pt idx="16">
                  <c:v>-164.822</c:v>
                </c:pt>
                <c:pt idx="17">
                  <c:v>-163.822</c:v>
                </c:pt>
                <c:pt idx="18">
                  <c:v>-162.822</c:v>
                </c:pt>
                <c:pt idx="19">
                  <c:v>-161.822</c:v>
                </c:pt>
                <c:pt idx="20">
                  <c:v>-160.822</c:v>
                </c:pt>
                <c:pt idx="21">
                  <c:v>-159.82199999999997</c:v>
                </c:pt>
                <c:pt idx="22">
                  <c:v>-158.822</c:v>
                </c:pt>
                <c:pt idx="23">
                  <c:v>-157.822</c:v>
                </c:pt>
                <c:pt idx="24">
                  <c:v>-156.822</c:v>
                </c:pt>
                <c:pt idx="25">
                  <c:v>-155.822</c:v>
                </c:pt>
                <c:pt idx="26">
                  <c:v>-154.822</c:v>
                </c:pt>
                <c:pt idx="27">
                  <c:v>-153.822</c:v>
                </c:pt>
                <c:pt idx="28">
                  <c:v>-152.822</c:v>
                </c:pt>
                <c:pt idx="29">
                  <c:v>-151.822</c:v>
                </c:pt>
                <c:pt idx="30">
                  <c:v>-150.822</c:v>
                </c:pt>
                <c:pt idx="31">
                  <c:v>-149.822</c:v>
                </c:pt>
                <c:pt idx="32">
                  <c:v>-148.822</c:v>
                </c:pt>
                <c:pt idx="33">
                  <c:v>-147.822</c:v>
                </c:pt>
                <c:pt idx="34">
                  <c:v>-146.822</c:v>
                </c:pt>
                <c:pt idx="35">
                  <c:v>-145.822</c:v>
                </c:pt>
                <c:pt idx="36">
                  <c:v>-144.822</c:v>
                </c:pt>
                <c:pt idx="37">
                  <c:v>-143.822</c:v>
                </c:pt>
                <c:pt idx="38">
                  <c:v>-142.822</c:v>
                </c:pt>
                <c:pt idx="39">
                  <c:v>-141.822</c:v>
                </c:pt>
                <c:pt idx="40">
                  <c:v>-140.822</c:v>
                </c:pt>
                <c:pt idx="41">
                  <c:v>-139.822</c:v>
                </c:pt>
                <c:pt idx="42">
                  <c:v>-138.822</c:v>
                </c:pt>
                <c:pt idx="43">
                  <c:v>-137.822</c:v>
                </c:pt>
                <c:pt idx="44">
                  <c:v>-136.822</c:v>
                </c:pt>
                <c:pt idx="45">
                  <c:v>-135.822</c:v>
                </c:pt>
                <c:pt idx="46">
                  <c:v>-134.82199999999997</c:v>
                </c:pt>
                <c:pt idx="47">
                  <c:v>-133.822</c:v>
                </c:pt>
                <c:pt idx="48">
                  <c:v>-132.822</c:v>
                </c:pt>
                <c:pt idx="49">
                  <c:v>-131.822</c:v>
                </c:pt>
                <c:pt idx="50">
                  <c:v>-130.822</c:v>
                </c:pt>
                <c:pt idx="51">
                  <c:v>-129.822</c:v>
                </c:pt>
                <c:pt idx="52">
                  <c:v>-128.82199999999997</c:v>
                </c:pt>
                <c:pt idx="53">
                  <c:v>-127.82199999999999</c:v>
                </c:pt>
                <c:pt idx="54">
                  <c:v>-126.822</c:v>
                </c:pt>
                <c:pt idx="55">
                  <c:v>-125.822</c:v>
                </c:pt>
                <c:pt idx="56">
                  <c:v>-124.822</c:v>
                </c:pt>
                <c:pt idx="57">
                  <c:v>-123.822</c:v>
                </c:pt>
                <c:pt idx="58">
                  <c:v>-122.82200000000002</c:v>
                </c:pt>
                <c:pt idx="59">
                  <c:v>-121.82199999999999</c:v>
                </c:pt>
                <c:pt idx="60">
                  <c:v>-120.82199999999999</c:v>
                </c:pt>
                <c:pt idx="61">
                  <c:v>-119.822</c:v>
                </c:pt>
                <c:pt idx="62">
                  <c:v>-118.822</c:v>
                </c:pt>
                <c:pt idx="63">
                  <c:v>-117.82199999999999</c:v>
                </c:pt>
                <c:pt idx="64">
                  <c:v>-116.822</c:v>
                </c:pt>
                <c:pt idx="65">
                  <c:v>-115.822</c:v>
                </c:pt>
                <c:pt idx="66">
                  <c:v>-114.82199999999999</c:v>
                </c:pt>
                <c:pt idx="67">
                  <c:v>-113.822</c:v>
                </c:pt>
                <c:pt idx="68">
                  <c:v>-112.822</c:v>
                </c:pt>
                <c:pt idx="69">
                  <c:v>-111.82199999999999</c:v>
                </c:pt>
                <c:pt idx="70">
                  <c:v>-110.822</c:v>
                </c:pt>
                <c:pt idx="71">
                  <c:v>-109.822</c:v>
                </c:pt>
                <c:pt idx="72">
                  <c:v>-108.822</c:v>
                </c:pt>
                <c:pt idx="73">
                  <c:v>-107.822</c:v>
                </c:pt>
                <c:pt idx="74">
                  <c:v>-106.822</c:v>
                </c:pt>
                <c:pt idx="75">
                  <c:v>-105.822</c:v>
                </c:pt>
                <c:pt idx="76">
                  <c:v>-104.822</c:v>
                </c:pt>
                <c:pt idx="77">
                  <c:v>-103.822</c:v>
                </c:pt>
                <c:pt idx="78">
                  <c:v>-102.822</c:v>
                </c:pt>
                <c:pt idx="79">
                  <c:v>-101.822</c:v>
                </c:pt>
                <c:pt idx="80">
                  <c:v>-100.822</c:v>
                </c:pt>
                <c:pt idx="81">
                  <c:v>-99.822000000000003</c:v>
                </c:pt>
                <c:pt idx="82">
                  <c:v>-98.822000000000003</c:v>
                </c:pt>
                <c:pt idx="83">
                  <c:v>-97.822000000000003</c:v>
                </c:pt>
                <c:pt idx="84">
                  <c:v>-96.822000000000003</c:v>
                </c:pt>
                <c:pt idx="85">
                  <c:v>-95.822000000000003</c:v>
                </c:pt>
                <c:pt idx="86">
                  <c:v>-94.822000000000003</c:v>
                </c:pt>
                <c:pt idx="87">
                  <c:v>-93.822000000000003</c:v>
                </c:pt>
                <c:pt idx="88">
                  <c:v>-92.822000000000003</c:v>
                </c:pt>
                <c:pt idx="89">
                  <c:v>-91.822000000000003</c:v>
                </c:pt>
                <c:pt idx="90">
                  <c:v>-90.822000000000003</c:v>
                </c:pt>
                <c:pt idx="91">
                  <c:v>-89.821999999999989</c:v>
                </c:pt>
                <c:pt idx="92">
                  <c:v>-88.822000000000003</c:v>
                </c:pt>
                <c:pt idx="93">
                  <c:v>-87.822000000000003</c:v>
                </c:pt>
                <c:pt idx="94">
                  <c:v>-86.821999999999989</c:v>
                </c:pt>
                <c:pt idx="95">
                  <c:v>-85.822000000000003</c:v>
                </c:pt>
                <c:pt idx="96">
                  <c:v>-84.822000000000003</c:v>
                </c:pt>
                <c:pt idx="97">
                  <c:v>-83.821999999999989</c:v>
                </c:pt>
                <c:pt idx="98">
                  <c:v>-82.822000000000003</c:v>
                </c:pt>
                <c:pt idx="99">
                  <c:v>-81.822000000000003</c:v>
                </c:pt>
                <c:pt idx="100">
                  <c:v>-80.821999999999989</c:v>
                </c:pt>
                <c:pt idx="101">
                  <c:v>-79.822000000000003</c:v>
                </c:pt>
                <c:pt idx="102">
                  <c:v>-78.822000000000003</c:v>
                </c:pt>
                <c:pt idx="103">
                  <c:v>-77.821999999999989</c:v>
                </c:pt>
                <c:pt idx="104">
                  <c:v>-76.822000000000003</c:v>
                </c:pt>
                <c:pt idx="105">
                  <c:v>-75.822000000000003</c:v>
                </c:pt>
                <c:pt idx="106">
                  <c:v>-74.822000000000003</c:v>
                </c:pt>
                <c:pt idx="107">
                  <c:v>-73.822000000000003</c:v>
                </c:pt>
                <c:pt idx="108">
                  <c:v>-72.822000000000003</c:v>
                </c:pt>
                <c:pt idx="109">
                  <c:v>-71.822000000000003</c:v>
                </c:pt>
                <c:pt idx="110">
                  <c:v>-70.822000000000003</c:v>
                </c:pt>
                <c:pt idx="111">
                  <c:v>-69.822000000000003</c:v>
                </c:pt>
                <c:pt idx="112">
                  <c:v>-68.822000000000003</c:v>
                </c:pt>
                <c:pt idx="113">
                  <c:v>-67.822000000000003</c:v>
                </c:pt>
                <c:pt idx="114">
                  <c:v>-66.822000000000003</c:v>
                </c:pt>
                <c:pt idx="115">
                  <c:v>-65.822000000000003</c:v>
                </c:pt>
                <c:pt idx="116">
                  <c:v>-64.822000000000003</c:v>
                </c:pt>
                <c:pt idx="117">
                  <c:v>-63.822000000000003</c:v>
                </c:pt>
                <c:pt idx="118">
                  <c:v>-62.822000000000003</c:v>
                </c:pt>
                <c:pt idx="119">
                  <c:v>-61.821999999999996</c:v>
                </c:pt>
                <c:pt idx="120">
                  <c:v>-60.822000000000003</c:v>
                </c:pt>
                <c:pt idx="121">
                  <c:v>-59.822000000000003</c:v>
                </c:pt>
                <c:pt idx="122">
                  <c:v>-58.822000000000003</c:v>
                </c:pt>
                <c:pt idx="123">
                  <c:v>-57.822000000000003</c:v>
                </c:pt>
                <c:pt idx="124">
                  <c:v>-56.821999999999996</c:v>
                </c:pt>
                <c:pt idx="125">
                  <c:v>-55.822000000000003</c:v>
                </c:pt>
                <c:pt idx="126">
                  <c:v>-54.822000000000003</c:v>
                </c:pt>
                <c:pt idx="127">
                  <c:v>-53.821999999999996</c:v>
                </c:pt>
                <c:pt idx="128">
                  <c:v>-52.822000000000003</c:v>
                </c:pt>
                <c:pt idx="129">
                  <c:v>-51.821999999999996</c:v>
                </c:pt>
                <c:pt idx="130">
                  <c:v>-50.821999999999996</c:v>
                </c:pt>
                <c:pt idx="131">
                  <c:v>-49.822000000000003</c:v>
                </c:pt>
                <c:pt idx="132">
                  <c:v>-48.821999999999996</c:v>
                </c:pt>
                <c:pt idx="133">
                  <c:v>-47.822000000000003</c:v>
                </c:pt>
                <c:pt idx="134">
                  <c:v>-46.822000000000003</c:v>
                </c:pt>
                <c:pt idx="135">
                  <c:v>-45.821999999999996</c:v>
                </c:pt>
                <c:pt idx="136">
                  <c:v>-44.822000000000003</c:v>
                </c:pt>
                <c:pt idx="137">
                  <c:v>-43.822000000000003</c:v>
                </c:pt>
                <c:pt idx="138">
                  <c:v>-42.821999999999996</c:v>
                </c:pt>
                <c:pt idx="139">
                  <c:v>-41.822000000000003</c:v>
                </c:pt>
                <c:pt idx="140">
                  <c:v>-40.822000000000003</c:v>
                </c:pt>
                <c:pt idx="141">
                  <c:v>-39.821999999999996</c:v>
                </c:pt>
                <c:pt idx="142">
                  <c:v>-38.822000000000003</c:v>
                </c:pt>
                <c:pt idx="143">
                  <c:v>-37.822000000000003</c:v>
                </c:pt>
                <c:pt idx="144">
                  <c:v>-36.821999999999996</c:v>
                </c:pt>
                <c:pt idx="145">
                  <c:v>-35.822000000000003</c:v>
                </c:pt>
                <c:pt idx="146">
                  <c:v>-34.821999999999996</c:v>
                </c:pt>
                <c:pt idx="147">
                  <c:v>-33.821999999999996</c:v>
                </c:pt>
                <c:pt idx="148">
                  <c:v>-32.822000000000003</c:v>
                </c:pt>
                <c:pt idx="149">
                  <c:v>-31.821999999999999</c:v>
                </c:pt>
                <c:pt idx="150">
                  <c:v>-30.822000000000003</c:v>
                </c:pt>
                <c:pt idx="151">
                  <c:v>-29.821999999999999</c:v>
                </c:pt>
                <c:pt idx="152">
                  <c:v>-28.822000000000003</c:v>
                </c:pt>
                <c:pt idx="153">
                  <c:v>-27.821999999999999</c:v>
                </c:pt>
                <c:pt idx="154">
                  <c:v>-26.821999999999999</c:v>
                </c:pt>
                <c:pt idx="155">
                  <c:v>-25.822000000000003</c:v>
                </c:pt>
                <c:pt idx="156">
                  <c:v>-24.821999999999999</c:v>
                </c:pt>
                <c:pt idx="157">
                  <c:v>-23.821999999999999</c:v>
                </c:pt>
                <c:pt idx="158">
                  <c:v>-22.821999999999999</c:v>
                </c:pt>
                <c:pt idx="159">
                  <c:v>-21.821999999999999</c:v>
                </c:pt>
                <c:pt idx="160">
                  <c:v>-20.821999999999999</c:v>
                </c:pt>
                <c:pt idx="161">
                  <c:v>-19.821999999999999</c:v>
                </c:pt>
                <c:pt idx="162">
                  <c:v>-18.822000000000003</c:v>
                </c:pt>
                <c:pt idx="163">
                  <c:v>-17.821999999999999</c:v>
                </c:pt>
                <c:pt idx="164">
                  <c:v>-16.821999999999999</c:v>
                </c:pt>
                <c:pt idx="165">
                  <c:v>-15.822000000000001</c:v>
                </c:pt>
                <c:pt idx="166">
                  <c:v>-14.822000000000001</c:v>
                </c:pt>
                <c:pt idx="167">
                  <c:v>-13.821999999999999</c:v>
                </c:pt>
                <c:pt idx="168">
                  <c:v>-12.822000000000001</c:v>
                </c:pt>
                <c:pt idx="169">
                  <c:v>-11.821999999999999</c:v>
                </c:pt>
                <c:pt idx="170">
                  <c:v>-10.821999999999999</c:v>
                </c:pt>
                <c:pt idx="171">
                  <c:v>-9.822000000000001</c:v>
                </c:pt>
                <c:pt idx="172">
                  <c:v>-8.8219999999999992</c:v>
                </c:pt>
                <c:pt idx="173">
                  <c:v>-7.8220000000000001</c:v>
                </c:pt>
                <c:pt idx="174">
                  <c:v>-6.8220000000000001</c:v>
                </c:pt>
                <c:pt idx="175">
                  <c:v>-5.8220000000000001</c:v>
                </c:pt>
                <c:pt idx="176">
                  <c:v>-4.8220000000000001</c:v>
                </c:pt>
                <c:pt idx="177">
                  <c:v>-3.8220000000000001</c:v>
                </c:pt>
                <c:pt idx="178">
                  <c:v>-2.8220000000000001</c:v>
                </c:pt>
                <c:pt idx="179">
                  <c:v>-1.8219999999999998</c:v>
                </c:pt>
                <c:pt idx="180">
                  <c:v>-0.82199999999999995</c:v>
                </c:pt>
                <c:pt idx="181">
                  <c:v>0.17800000000000002</c:v>
                </c:pt>
                <c:pt idx="182">
                  <c:v>1.1780000000000002</c:v>
                </c:pt>
                <c:pt idx="183">
                  <c:v>2.1779999999999999</c:v>
                </c:pt>
                <c:pt idx="184">
                  <c:v>3.1779999999999999</c:v>
                </c:pt>
                <c:pt idx="185">
                  <c:v>4.1779999999999999</c:v>
                </c:pt>
                <c:pt idx="186">
                  <c:v>5.1779999999999999</c:v>
                </c:pt>
                <c:pt idx="187">
                  <c:v>6.1779999999999999</c:v>
                </c:pt>
                <c:pt idx="188">
                  <c:v>7.1779999999999999</c:v>
                </c:pt>
                <c:pt idx="189">
                  <c:v>8.1780000000000008</c:v>
                </c:pt>
                <c:pt idx="190">
                  <c:v>9.177999999999999</c:v>
                </c:pt>
                <c:pt idx="191">
                  <c:v>10.178000000000001</c:v>
                </c:pt>
                <c:pt idx="192">
                  <c:v>11.177999999999999</c:v>
                </c:pt>
                <c:pt idx="193">
                  <c:v>12.177999999999999</c:v>
                </c:pt>
                <c:pt idx="194">
                  <c:v>13.178000000000001</c:v>
                </c:pt>
                <c:pt idx="195">
                  <c:v>14.177999999999999</c:v>
                </c:pt>
                <c:pt idx="196">
                  <c:v>15.177999999999999</c:v>
                </c:pt>
                <c:pt idx="197">
                  <c:v>16.178000000000001</c:v>
                </c:pt>
                <c:pt idx="198">
                  <c:v>17.178000000000001</c:v>
                </c:pt>
                <c:pt idx="199">
                  <c:v>18.178000000000001</c:v>
                </c:pt>
                <c:pt idx="200">
                  <c:v>19.178000000000001</c:v>
                </c:pt>
                <c:pt idx="201">
                  <c:v>20.178000000000001</c:v>
                </c:pt>
                <c:pt idx="202">
                  <c:v>21.178000000000001</c:v>
                </c:pt>
                <c:pt idx="203">
                  <c:v>22.177999999999997</c:v>
                </c:pt>
                <c:pt idx="204">
                  <c:v>23.178000000000001</c:v>
                </c:pt>
                <c:pt idx="205">
                  <c:v>24.178000000000001</c:v>
                </c:pt>
                <c:pt idx="206">
                  <c:v>25.177999999999997</c:v>
                </c:pt>
                <c:pt idx="207">
                  <c:v>26.178000000000001</c:v>
                </c:pt>
                <c:pt idx="208">
                  <c:v>27.178000000000001</c:v>
                </c:pt>
                <c:pt idx="209">
                  <c:v>28.178000000000001</c:v>
                </c:pt>
                <c:pt idx="210">
                  <c:v>29.178000000000001</c:v>
                </c:pt>
                <c:pt idx="211">
                  <c:v>30.178000000000001</c:v>
                </c:pt>
                <c:pt idx="212">
                  <c:v>31.178000000000004</c:v>
                </c:pt>
                <c:pt idx="213">
                  <c:v>32.177999999999997</c:v>
                </c:pt>
                <c:pt idx="214">
                  <c:v>33.178000000000004</c:v>
                </c:pt>
                <c:pt idx="215">
                  <c:v>34.177999999999997</c:v>
                </c:pt>
                <c:pt idx="216">
                  <c:v>35.177999999999997</c:v>
                </c:pt>
                <c:pt idx="217">
                  <c:v>36.178000000000004</c:v>
                </c:pt>
                <c:pt idx="218">
                  <c:v>37.177999999999997</c:v>
                </c:pt>
                <c:pt idx="219">
                  <c:v>38.177999999999997</c:v>
                </c:pt>
                <c:pt idx="220">
                  <c:v>39.178000000000004</c:v>
                </c:pt>
                <c:pt idx="221">
                  <c:v>40.177999999999997</c:v>
                </c:pt>
                <c:pt idx="222">
                  <c:v>41.177999999999997</c:v>
                </c:pt>
                <c:pt idx="223">
                  <c:v>42.178000000000004</c:v>
                </c:pt>
                <c:pt idx="224">
                  <c:v>43.177999999999997</c:v>
                </c:pt>
                <c:pt idx="225">
                  <c:v>44.177999999999997</c:v>
                </c:pt>
                <c:pt idx="226">
                  <c:v>45.178000000000004</c:v>
                </c:pt>
                <c:pt idx="227">
                  <c:v>46.177999999999997</c:v>
                </c:pt>
                <c:pt idx="228">
                  <c:v>47.177999999999997</c:v>
                </c:pt>
                <c:pt idx="229">
                  <c:v>48.178000000000004</c:v>
                </c:pt>
                <c:pt idx="230">
                  <c:v>49.177999999999997</c:v>
                </c:pt>
                <c:pt idx="231">
                  <c:v>50.178000000000004</c:v>
                </c:pt>
                <c:pt idx="232">
                  <c:v>51.177999999999997</c:v>
                </c:pt>
                <c:pt idx="233">
                  <c:v>52.177999999999997</c:v>
                </c:pt>
                <c:pt idx="234">
                  <c:v>53.178000000000004</c:v>
                </c:pt>
                <c:pt idx="235">
                  <c:v>54.177999999999997</c:v>
                </c:pt>
                <c:pt idx="236">
                  <c:v>55.177999999999997</c:v>
                </c:pt>
                <c:pt idx="237">
                  <c:v>56.178000000000004</c:v>
                </c:pt>
                <c:pt idx="238">
                  <c:v>57.177999999999997</c:v>
                </c:pt>
                <c:pt idx="239">
                  <c:v>58.177999999999997</c:v>
                </c:pt>
                <c:pt idx="240">
                  <c:v>59.178000000000004</c:v>
                </c:pt>
                <c:pt idx="241">
                  <c:v>60.177999999999997</c:v>
                </c:pt>
                <c:pt idx="242">
                  <c:v>61.17799999999999</c:v>
                </c:pt>
                <c:pt idx="243">
                  <c:v>62.178000000000004</c:v>
                </c:pt>
                <c:pt idx="244">
                  <c:v>63.177999999999997</c:v>
                </c:pt>
                <c:pt idx="245">
                  <c:v>64.177999999999997</c:v>
                </c:pt>
                <c:pt idx="246">
                  <c:v>65.177999999999997</c:v>
                </c:pt>
                <c:pt idx="247">
                  <c:v>66.177999999999997</c:v>
                </c:pt>
                <c:pt idx="248">
                  <c:v>67.177999999999997</c:v>
                </c:pt>
                <c:pt idx="249">
                  <c:v>68.177999999999997</c:v>
                </c:pt>
                <c:pt idx="250">
                  <c:v>69.177999999999997</c:v>
                </c:pt>
                <c:pt idx="251">
                  <c:v>70.177999999999997</c:v>
                </c:pt>
                <c:pt idx="252">
                  <c:v>71.177999999999997</c:v>
                </c:pt>
                <c:pt idx="253">
                  <c:v>72.177999999999997</c:v>
                </c:pt>
                <c:pt idx="254">
                  <c:v>73.177999999999997</c:v>
                </c:pt>
                <c:pt idx="255">
                  <c:v>74.177999999999997</c:v>
                </c:pt>
                <c:pt idx="256">
                  <c:v>75.177999999999997</c:v>
                </c:pt>
                <c:pt idx="257">
                  <c:v>76.177999999999997</c:v>
                </c:pt>
                <c:pt idx="258">
                  <c:v>77.178000000000011</c:v>
                </c:pt>
                <c:pt idx="259">
                  <c:v>78.177999999999997</c:v>
                </c:pt>
                <c:pt idx="260">
                  <c:v>79.177999999999997</c:v>
                </c:pt>
                <c:pt idx="261">
                  <c:v>80.178000000000011</c:v>
                </c:pt>
                <c:pt idx="262">
                  <c:v>81.177999999999997</c:v>
                </c:pt>
                <c:pt idx="263">
                  <c:v>82.177999999999997</c:v>
                </c:pt>
                <c:pt idx="264">
                  <c:v>83.178000000000011</c:v>
                </c:pt>
                <c:pt idx="265">
                  <c:v>84.177999999999997</c:v>
                </c:pt>
                <c:pt idx="266">
                  <c:v>85.177999999999997</c:v>
                </c:pt>
                <c:pt idx="267">
                  <c:v>86.178000000000011</c:v>
                </c:pt>
                <c:pt idx="268">
                  <c:v>87.177999999999997</c:v>
                </c:pt>
                <c:pt idx="269">
                  <c:v>88.177999999999997</c:v>
                </c:pt>
                <c:pt idx="270">
                  <c:v>89.178000000000011</c:v>
                </c:pt>
                <c:pt idx="271">
                  <c:v>90.177999999999997</c:v>
                </c:pt>
                <c:pt idx="272">
                  <c:v>91.177999999999997</c:v>
                </c:pt>
                <c:pt idx="273">
                  <c:v>92.178000000000011</c:v>
                </c:pt>
                <c:pt idx="274">
                  <c:v>93.177999999999997</c:v>
                </c:pt>
                <c:pt idx="275">
                  <c:v>94.177999999999997</c:v>
                </c:pt>
                <c:pt idx="276">
                  <c:v>95.177999999999997</c:v>
                </c:pt>
                <c:pt idx="277">
                  <c:v>96.177999999999997</c:v>
                </c:pt>
                <c:pt idx="278">
                  <c:v>97.177999999999997</c:v>
                </c:pt>
                <c:pt idx="279">
                  <c:v>98.177999999999997</c:v>
                </c:pt>
                <c:pt idx="280">
                  <c:v>99.177999999999997</c:v>
                </c:pt>
                <c:pt idx="281">
                  <c:v>100.178</c:v>
                </c:pt>
                <c:pt idx="282">
                  <c:v>101.178</c:v>
                </c:pt>
                <c:pt idx="283">
                  <c:v>102.178</c:v>
                </c:pt>
                <c:pt idx="284">
                  <c:v>103.178</c:v>
                </c:pt>
                <c:pt idx="285">
                  <c:v>104.178</c:v>
                </c:pt>
                <c:pt idx="286">
                  <c:v>105.178</c:v>
                </c:pt>
                <c:pt idx="287">
                  <c:v>106.178</c:v>
                </c:pt>
                <c:pt idx="288">
                  <c:v>107.178</c:v>
                </c:pt>
                <c:pt idx="289">
                  <c:v>108.178</c:v>
                </c:pt>
                <c:pt idx="290">
                  <c:v>109.178</c:v>
                </c:pt>
                <c:pt idx="291">
                  <c:v>110.178</c:v>
                </c:pt>
                <c:pt idx="292">
                  <c:v>111.17800000000001</c:v>
                </c:pt>
                <c:pt idx="293">
                  <c:v>112.178</c:v>
                </c:pt>
                <c:pt idx="294">
                  <c:v>113.178</c:v>
                </c:pt>
                <c:pt idx="295">
                  <c:v>114.17800000000001</c:v>
                </c:pt>
                <c:pt idx="296">
                  <c:v>115.178</c:v>
                </c:pt>
                <c:pt idx="297">
                  <c:v>116.178</c:v>
                </c:pt>
                <c:pt idx="298">
                  <c:v>117.17800000000001</c:v>
                </c:pt>
                <c:pt idx="299">
                  <c:v>118.178</c:v>
                </c:pt>
                <c:pt idx="300">
                  <c:v>119.178</c:v>
                </c:pt>
                <c:pt idx="301">
                  <c:v>120.17800000000001</c:v>
                </c:pt>
                <c:pt idx="302">
                  <c:v>121.178</c:v>
                </c:pt>
                <c:pt idx="303">
                  <c:v>122.178</c:v>
                </c:pt>
                <c:pt idx="304">
                  <c:v>123.178</c:v>
                </c:pt>
                <c:pt idx="305">
                  <c:v>124.17799999999998</c:v>
                </c:pt>
                <c:pt idx="306">
                  <c:v>125.17800000000001</c:v>
                </c:pt>
                <c:pt idx="307">
                  <c:v>126.17800000000001</c:v>
                </c:pt>
                <c:pt idx="308">
                  <c:v>127.178</c:v>
                </c:pt>
                <c:pt idx="309">
                  <c:v>128.178</c:v>
                </c:pt>
                <c:pt idx="310">
                  <c:v>129.178</c:v>
                </c:pt>
                <c:pt idx="311">
                  <c:v>130.178</c:v>
                </c:pt>
                <c:pt idx="312">
                  <c:v>131.17800000000003</c:v>
                </c:pt>
                <c:pt idx="313">
                  <c:v>132.178</c:v>
                </c:pt>
                <c:pt idx="314">
                  <c:v>133.178</c:v>
                </c:pt>
                <c:pt idx="315">
                  <c:v>134.178</c:v>
                </c:pt>
                <c:pt idx="316">
                  <c:v>135.178</c:v>
                </c:pt>
                <c:pt idx="317">
                  <c:v>136.178</c:v>
                </c:pt>
                <c:pt idx="318">
                  <c:v>137.17800000000003</c:v>
                </c:pt>
                <c:pt idx="319">
                  <c:v>138.178</c:v>
                </c:pt>
                <c:pt idx="320">
                  <c:v>139.178</c:v>
                </c:pt>
                <c:pt idx="321">
                  <c:v>140.178</c:v>
                </c:pt>
                <c:pt idx="322">
                  <c:v>141.178</c:v>
                </c:pt>
                <c:pt idx="323">
                  <c:v>142.178</c:v>
                </c:pt>
                <c:pt idx="324">
                  <c:v>143.178</c:v>
                </c:pt>
                <c:pt idx="325">
                  <c:v>144.178</c:v>
                </c:pt>
                <c:pt idx="326">
                  <c:v>145.178</c:v>
                </c:pt>
                <c:pt idx="327">
                  <c:v>146.178</c:v>
                </c:pt>
                <c:pt idx="328">
                  <c:v>147.178</c:v>
                </c:pt>
                <c:pt idx="329">
                  <c:v>148.178</c:v>
                </c:pt>
                <c:pt idx="330">
                  <c:v>149.178</c:v>
                </c:pt>
                <c:pt idx="331">
                  <c:v>150.178</c:v>
                </c:pt>
                <c:pt idx="332">
                  <c:v>151.178</c:v>
                </c:pt>
                <c:pt idx="333">
                  <c:v>152.178</c:v>
                </c:pt>
                <c:pt idx="334">
                  <c:v>153.178</c:v>
                </c:pt>
                <c:pt idx="335">
                  <c:v>154.178</c:v>
                </c:pt>
                <c:pt idx="336">
                  <c:v>155.178</c:v>
                </c:pt>
                <c:pt idx="337">
                  <c:v>156.178</c:v>
                </c:pt>
                <c:pt idx="338">
                  <c:v>157.178</c:v>
                </c:pt>
                <c:pt idx="339">
                  <c:v>158.178</c:v>
                </c:pt>
                <c:pt idx="340">
                  <c:v>159.178</c:v>
                </c:pt>
                <c:pt idx="341">
                  <c:v>160.178</c:v>
                </c:pt>
                <c:pt idx="342">
                  <c:v>161.178</c:v>
                </c:pt>
                <c:pt idx="343">
                  <c:v>162.178</c:v>
                </c:pt>
                <c:pt idx="344">
                  <c:v>163.178</c:v>
                </c:pt>
                <c:pt idx="345">
                  <c:v>164.178</c:v>
                </c:pt>
                <c:pt idx="346">
                  <c:v>165.178</c:v>
                </c:pt>
                <c:pt idx="347">
                  <c:v>166.178</c:v>
                </c:pt>
                <c:pt idx="348">
                  <c:v>167.178</c:v>
                </c:pt>
                <c:pt idx="349">
                  <c:v>168.17800000000003</c:v>
                </c:pt>
                <c:pt idx="350">
                  <c:v>169.178</c:v>
                </c:pt>
                <c:pt idx="351">
                  <c:v>170.178</c:v>
                </c:pt>
                <c:pt idx="352">
                  <c:v>171.178</c:v>
                </c:pt>
                <c:pt idx="353">
                  <c:v>172.178</c:v>
                </c:pt>
                <c:pt idx="354">
                  <c:v>173.178</c:v>
                </c:pt>
                <c:pt idx="355">
                  <c:v>174.17800000000003</c:v>
                </c:pt>
                <c:pt idx="356">
                  <c:v>175.178</c:v>
                </c:pt>
                <c:pt idx="357">
                  <c:v>176.178</c:v>
                </c:pt>
                <c:pt idx="358">
                  <c:v>177.178</c:v>
                </c:pt>
                <c:pt idx="359">
                  <c:v>178.178</c:v>
                </c:pt>
                <c:pt idx="360">
                  <c:v>179.178</c:v>
                </c:pt>
                <c:pt idx="361">
                  <c:v>180.178</c:v>
                </c:pt>
                <c:pt idx="362">
                  <c:v>181.178</c:v>
                </c:pt>
                <c:pt idx="363">
                  <c:v>182.178</c:v>
                </c:pt>
                <c:pt idx="364">
                  <c:v>183.178</c:v>
                </c:pt>
                <c:pt idx="365">
                  <c:v>184.178</c:v>
                </c:pt>
                <c:pt idx="366">
                  <c:v>185.178</c:v>
                </c:pt>
                <c:pt idx="367">
                  <c:v>186.178</c:v>
                </c:pt>
                <c:pt idx="368">
                  <c:v>187.178</c:v>
                </c:pt>
                <c:pt idx="369">
                  <c:v>188.178</c:v>
                </c:pt>
                <c:pt idx="370">
                  <c:v>189.178</c:v>
                </c:pt>
                <c:pt idx="371">
                  <c:v>190.178</c:v>
                </c:pt>
                <c:pt idx="372">
                  <c:v>191.178</c:v>
                </c:pt>
                <c:pt idx="373">
                  <c:v>192.178</c:v>
                </c:pt>
                <c:pt idx="374">
                  <c:v>193.178</c:v>
                </c:pt>
                <c:pt idx="375">
                  <c:v>194.178</c:v>
                </c:pt>
                <c:pt idx="376">
                  <c:v>195.178</c:v>
                </c:pt>
                <c:pt idx="377">
                  <c:v>196.178</c:v>
                </c:pt>
                <c:pt idx="378">
                  <c:v>197.178</c:v>
                </c:pt>
                <c:pt idx="379">
                  <c:v>198.178</c:v>
                </c:pt>
                <c:pt idx="380">
                  <c:v>199.17800000000003</c:v>
                </c:pt>
                <c:pt idx="381">
                  <c:v>200.178</c:v>
                </c:pt>
                <c:pt idx="382">
                  <c:v>201.178</c:v>
                </c:pt>
                <c:pt idx="383">
                  <c:v>202.178</c:v>
                </c:pt>
                <c:pt idx="384">
                  <c:v>203.178</c:v>
                </c:pt>
                <c:pt idx="385">
                  <c:v>204.178</c:v>
                </c:pt>
                <c:pt idx="386">
                  <c:v>205.17800000000003</c:v>
                </c:pt>
                <c:pt idx="387">
                  <c:v>206.178</c:v>
                </c:pt>
                <c:pt idx="388">
                  <c:v>207.178</c:v>
                </c:pt>
                <c:pt idx="389">
                  <c:v>208.178</c:v>
                </c:pt>
                <c:pt idx="390">
                  <c:v>209.178</c:v>
                </c:pt>
                <c:pt idx="391">
                  <c:v>210.178</c:v>
                </c:pt>
                <c:pt idx="392">
                  <c:v>211.178</c:v>
                </c:pt>
                <c:pt idx="393">
                  <c:v>212.178</c:v>
                </c:pt>
                <c:pt idx="394">
                  <c:v>213.178</c:v>
                </c:pt>
                <c:pt idx="395">
                  <c:v>214.178</c:v>
                </c:pt>
                <c:pt idx="396">
                  <c:v>215.178</c:v>
                </c:pt>
                <c:pt idx="397">
                  <c:v>216.178</c:v>
                </c:pt>
                <c:pt idx="398">
                  <c:v>217.178</c:v>
                </c:pt>
                <c:pt idx="399">
                  <c:v>218.178</c:v>
                </c:pt>
                <c:pt idx="400">
                  <c:v>219.178</c:v>
                </c:pt>
                <c:pt idx="401">
                  <c:v>220.178</c:v>
                </c:pt>
                <c:pt idx="402">
                  <c:v>221.178</c:v>
                </c:pt>
                <c:pt idx="403">
                  <c:v>222.178</c:v>
                </c:pt>
                <c:pt idx="404">
                  <c:v>223.178</c:v>
                </c:pt>
                <c:pt idx="405">
                  <c:v>224.178</c:v>
                </c:pt>
                <c:pt idx="406">
                  <c:v>225.178</c:v>
                </c:pt>
                <c:pt idx="407">
                  <c:v>226.178</c:v>
                </c:pt>
                <c:pt idx="408">
                  <c:v>227.178</c:v>
                </c:pt>
                <c:pt idx="409">
                  <c:v>228.178</c:v>
                </c:pt>
                <c:pt idx="410">
                  <c:v>229.178</c:v>
                </c:pt>
                <c:pt idx="411">
                  <c:v>230.178</c:v>
                </c:pt>
                <c:pt idx="412">
                  <c:v>231.178</c:v>
                </c:pt>
                <c:pt idx="413">
                  <c:v>232.178</c:v>
                </c:pt>
                <c:pt idx="414">
                  <c:v>233.178</c:v>
                </c:pt>
                <c:pt idx="415">
                  <c:v>234.178</c:v>
                </c:pt>
                <c:pt idx="416">
                  <c:v>235.178</c:v>
                </c:pt>
                <c:pt idx="417">
                  <c:v>236.17800000000003</c:v>
                </c:pt>
                <c:pt idx="418">
                  <c:v>237.178</c:v>
                </c:pt>
                <c:pt idx="419">
                  <c:v>238.178</c:v>
                </c:pt>
                <c:pt idx="420">
                  <c:v>239.178</c:v>
                </c:pt>
                <c:pt idx="421">
                  <c:v>240.17800000000003</c:v>
                </c:pt>
                <c:pt idx="422">
                  <c:v>241.178</c:v>
                </c:pt>
                <c:pt idx="423">
                  <c:v>242.17800000000003</c:v>
                </c:pt>
                <c:pt idx="424">
                  <c:v>243.17799999999997</c:v>
                </c:pt>
                <c:pt idx="425">
                  <c:v>244.178</c:v>
                </c:pt>
                <c:pt idx="426">
                  <c:v>245.17799999999997</c:v>
                </c:pt>
                <c:pt idx="427">
                  <c:v>246.178</c:v>
                </c:pt>
                <c:pt idx="428">
                  <c:v>247.17800000000003</c:v>
                </c:pt>
                <c:pt idx="429">
                  <c:v>248.178</c:v>
                </c:pt>
                <c:pt idx="430">
                  <c:v>249.178</c:v>
                </c:pt>
                <c:pt idx="431">
                  <c:v>250.17799999999997</c:v>
                </c:pt>
                <c:pt idx="432">
                  <c:v>251.178</c:v>
                </c:pt>
                <c:pt idx="433">
                  <c:v>252.17800000000003</c:v>
                </c:pt>
                <c:pt idx="434">
                  <c:v>253.178</c:v>
                </c:pt>
                <c:pt idx="435">
                  <c:v>254.17800000000003</c:v>
                </c:pt>
                <c:pt idx="436">
                  <c:v>255.178</c:v>
                </c:pt>
                <c:pt idx="437">
                  <c:v>256.178</c:v>
                </c:pt>
                <c:pt idx="438">
                  <c:v>257.178</c:v>
                </c:pt>
                <c:pt idx="439">
                  <c:v>258.178</c:v>
                </c:pt>
                <c:pt idx="440">
                  <c:v>259.178</c:v>
                </c:pt>
                <c:pt idx="441">
                  <c:v>260.178</c:v>
                </c:pt>
                <c:pt idx="442">
                  <c:v>261.178</c:v>
                </c:pt>
                <c:pt idx="443">
                  <c:v>262.178</c:v>
                </c:pt>
                <c:pt idx="444">
                  <c:v>263.178</c:v>
                </c:pt>
                <c:pt idx="445">
                  <c:v>264.178</c:v>
                </c:pt>
                <c:pt idx="446">
                  <c:v>265.178</c:v>
                </c:pt>
                <c:pt idx="447">
                  <c:v>266.178</c:v>
                </c:pt>
                <c:pt idx="448">
                  <c:v>267.178</c:v>
                </c:pt>
                <c:pt idx="449">
                  <c:v>268.178</c:v>
                </c:pt>
                <c:pt idx="450">
                  <c:v>269.178</c:v>
                </c:pt>
                <c:pt idx="451">
                  <c:v>270.178</c:v>
                </c:pt>
                <c:pt idx="452">
                  <c:v>271.178</c:v>
                </c:pt>
                <c:pt idx="453">
                  <c:v>272.178</c:v>
                </c:pt>
                <c:pt idx="454">
                  <c:v>273.178</c:v>
                </c:pt>
                <c:pt idx="455">
                  <c:v>274.178</c:v>
                </c:pt>
                <c:pt idx="456">
                  <c:v>275.178</c:v>
                </c:pt>
                <c:pt idx="457">
                  <c:v>276.17800000000005</c:v>
                </c:pt>
                <c:pt idx="458">
                  <c:v>277.178</c:v>
                </c:pt>
                <c:pt idx="459">
                  <c:v>278.178</c:v>
                </c:pt>
                <c:pt idx="460">
                  <c:v>279.178</c:v>
                </c:pt>
                <c:pt idx="461">
                  <c:v>280.178</c:v>
                </c:pt>
                <c:pt idx="462">
                  <c:v>281.178</c:v>
                </c:pt>
                <c:pt idx="463">
                  <c:v>282.178</c:v>
                </c:pt>
                <c:pt idx="464">
                  <c:v>283.178</c:v>
                </c:pt>
                <c:pt idx="465">
                  <c:v>284.178</c:v>
                </c:pt>
                <c:pt idx="466">
                  <c:v>285.178</c:v>
                </c:pt>
                <c:pt idx="467">
                  <c:v>286.178</c:v>
                </c:pt>
                <c:pt idx="468">
                  <c:v>287.178</c:v>
                </c:pt>
                <c:pt idx="469">
                  <c:v>288.178</c:v>
                </c:pt>
                <c:pt idx="470">
                  <c:v>289.178</c:v>
                </c:pt>
                <c:pt idx="471">
                  <c:v>290.178</c:v>
                </c:pt>
                <c:pt idx="472">
                  <c:v>291.178</c:v>
                </c:pt>
                <c:pt idx="473">
                  <c:v>292.178</c:v>
                </c:pt>
                <c:pt idx="474">
                  <c:v>293.178</c:v>
                </c:pt>
                <c:pt idx="475">
                  <c:v>294.178</c:v>
                </c:pt>
                <c:pt idx="476">
                  <c:v>295.178</c:v>
                </c:pt>
                <c:pt idx="477">
                  <c:v>296.178</c:v>
                </c:pt>
                <c:pt idx="478">
                  <c:v>297.178</c:v>
                </c:pt>
                <c:pt idx="479">
                  <c:v>298.178</c:v>
                </c:pt>
                <c:pt idx="480">
                  <c:v>299.178</c:v>
                </c:pt>
                <c:pt idx="481">
                  <c:v>300.178</c:v>
                </c:pt>
                <c:pt idx="482">
                  <c:v>301.178</c:v>
                </c:pt>
                <c:pt idx="483">
                  <c:v>302.178</c:v>
                </c:pt>
                <c:pt idx="484">
                  <c:v>303.178</c:v>
                </c:pt>
                <c:pt idx="485">
                  <c:v>304.178</c:v>
                </c:pt>
                <c:pt idx="486">
                  <c:v>305.178</c:v>
                </c:pt>
                <c:pt idx="487">
                  <c:v>306.178</c:v>
                </c:pt>
                <c:pt idx="488">
                  <c:v>307.17800000000005</c:v>
                </c:pt>
                <c:pt idx="489">
                  <c:v>308.178</c:v>
                </c:pt>
                <c:pt idx="490">
                  <c:v>309.178</c:v>
                </c:pt>
                <c:pt idx="491">
                  <c:v>310.178</c:v>
                </c:pt>
                <c:pt idx="492">
                  <c:v>311.178</c:v>
                </c:pt>
                <c:pt idx="493">
                  <c:v>312.178</c:v>
                </c:pt>
                <c:pt idx="494">
                  <c:v>313.178</c:v>
                </c:pt>
                <c:pt idx="495">
                  <c:v>314.178</c:v>
                </c:pt>
                <c:pt idx="496">
                  <c:v>315.178</c:v>
                </c:pt>
                <c:pt idx="497">
                  <c:v>316.17699999999996</c:v>
                </c:pt>
                <c:pt idx="498">
                  <c:v>317.17700000000002</c:v>
                </c:pt>
                <c:pt idx="499">
                  <c:v>318.17699999999996</c:v>
                </c:pt>
                <c:pt idx="500">
                  <c:v>319.17700000000002</c:v>
                </c:pt>
                <c:pt idx="501">
                  <c:v>320.17700000000002</c:v>
                </c:pt>
                <c:pt idx="502">
                  <c:v>321.17699999999996</c:v>
                </c:pt>
                <c:pt idx="503">
                  <c:v>322.17700000000002</c:v>
                </c:pt>
                <c:pt idx="504">
                  <c:v>323.17699999999996</c:v>
                </c:pt>
                <c:pt idx="505">
                  <c:v>324.17700000000002</c:v>
                </c:pt>
                <c:pt idx="506">
                  <c:v>325.17699999999996</c:v>
                </c:pt>
                <c:pt idx="507">
                  <c:v>326.17700000000002</c:v>
                </c:pt>
                <c:pt idx="508">
                  <c:v>327.17700000000002</c:v>
                </c:pt>
                <c:pt idx="509">
                  <c:v>328.17699999999996</c:v>
                </c:pt>
                <c:pt idx="510">
                  <c:v>329.17700000000002</c:v>
                </c:pt>
                <c:pt idx="511">
                  <c:v>330.17699999999996</c:v>
                </c:pt>
                <c:pt idx="512">
                  <c:v>331.17700000000002</c:v>
                </c:pt>
                <c:pt idx="513">
                  <c:v>332.17700000000002</c:v>
                </c:pt>
                <c:pt idx="514">
                  <c:v>333.17700000000002</c:v>
                </c:pt>
                <c:pt idx="515">
                  <c:v>334.17700000000002</c:v>
                </c:pt>
                <c:pt idx="516">
                  <c:v>335.17699999999996</c:v>
                </c:pt>
                <c:pt idx="517">
                  <c:v>336.17700000000002</c:v>
                </c:pt>
                <c:pt idx="518">
                  <c:v>337.17699999999996</c:v>
                </c:pt>
                <c:pt idx="519">
                  <c:v>338.17700000000002</c:v>
                </c:pt>
                <c:pt idx="520">
                  <c:v>339.17700000000002</c:v>
                </c:pt>
                <c:pt idx="521">
                  <c:v>340.17699999999996</c:v>
                </c:pt>
                <c:pt idx="522">
                  <c:v>341.17700000000002</c:v>
                </c:pt>
                <c:pt idx="523">
                  <c:v>342.17699999999996</c:v>
                </c:pt>
                <c:pt idx="524">
                  <c:v>343.17700000000002</c:v>
                </c:pt>
                <c:pt idx="525">
                  <c:v>344.17700000000002</c:v>
                </c:pt>
                <c:pt idx="526">
                  <c:v>345.17700000000002</c:v>
                </c:pt>
                <c:pt idx="527">
                  <c:v>346.17700000000002</c:v>
                </c:pt>
                <c:pt idx="528">
                  <c:v>347.17699999999996</c:v>
                </c:pt>
                <c:pt idx="529">
                  <c:v>348.17700000000002</c:v>
                </c:pt>
                <c:pt idx="530">
                  <c:v>349.17699999999996</c:v>
                </c:pt>
                <c:pt idx="531">
                  <c:v>350.17700000000002</c:v>
                </c:pt>
                <c:pt idx="532">
                  <c:v>351.17700000000002</c:v>
                </c:pt>
                <c:pt idx="533">
                  <c:v>352.17699999999996</c:v>
                </c:pt>
                <c:pt idx="534">
                  <c:v>353.17700000000002</c:v>
                </c:pt>
                <c:pt idx="535">
                  <c:v>354.17699999999996</c:v>
                </c:pt>
                <c:pt idx="536">
                  <c:v>355.17700000000002</c:v>
                </c:pt>
                <c:pt idx="537">
                  <c:v>356.17699999999996</c:v>
                </c:pt>
                <c:pt idx="538">
                  <c:v>357.17700000000002</c:v>
                </c:pt>
                <c:pt idx="539">
                  <c:v>358.17700000000002</c:v>
                </c:pt>
                <c:pt idx="540">
                  <c:v>359.17699999999996</c:v>
                </c:pt>
                <c:pt idx="541">
                  <c:v>360.17700000000002</c:v>
                </c:pt>
                <c:pt idx="542">
                  <c:v>361.17699999999996</c:v>
                </c:pt>
                <c:pt idx="543">
                  <c:v>362.17700000000002</c:v>
                </c:pt>
                <c:pt idx="544">
                  <c:v>363.17700000000002</c:v>
                </c:pt>
                <c:pt idx="545">
                  <c:v>364.17700000000002</c:v>
                </c:pt>
                <c:pt idx="546">
                  <c:v>365.17700000000002</c:v>
                </c:pt>
                <c:pt idx="547">
                  <c:v>366.17699999999996</c:v>
                </c:pt>
                <c:pt idx="548">
                  <c:v>367.17700000000002</c:v>
                </c:pt>
                <c:pt idx="549">
                  <c:v>368.17699999999996</c:v>
                </c:pt>
                <c:pt idx="550">
                  <c:v>369.17700000000002</c:v>
                </c:pt>
                <c:pt idx="551">
                  <c:v>370.17700000000002</c:v>
                </c:pt>
                <c:pt idx="552">
                  <c:v>371.17699999999996</c:v>
                </c:pt>
                <c:pt idx="553">
                  <c:v>372.17700000000002</c:v>
                </c:pt>
                <c:pt idx="554">
                  <c:v>373.17699999999996</c:v>
                </c:pt>
                <c:pt idx="555">
                  <c:v>374.17700000000002</c:v>
                </c:pt>
                <c:pt idx="556">
                  <c:v>375.17700000000002</c:v>
                </c:pt>
                <c:pt idx="557">
                  <c:v>376.17700000000002</c:v>
                </c:pt>
                <c:pt idx="558">
                  <c:v>377.17700000000002</c:v>
                </c:pt>
                <c:pt idx="559">
                  <c:v>378.17699999999996</c:v>
                </c:pt>
                <c:pt idx="560">
                  <c:v>379.17700000000002</c:v>
                </c:pt>
                <c:pt idx="561">
                  <c:v>380.17699999999996</c:v>
                </c:pt>
                <c:pt idx="562">
                  <c:v>381.17700000000002</c:v>
                </c:pt>
                <c:pt idx="563">
                  <c:v>382.17700000000002</c:v>
                </c:pt>
                <c:pt idx="564">
                  <c:v>383.17699999999996</c:v>
                </c:pt>
                <c:pt idx="565">
                  <c:v>384.17700000000002</c:v>
                </c:pt>
                <c:pt idx="566">
                  <c:v>385.17699999999996</c:v>
                </c:pt>
                <c:pt idx="567">
                  <c:v>386.17700000000002</c:v>
                </c:pt>
                <c:pt idx="568">
                  <c:v>387.17699999999996</c:v>
                </c:pt>
                <c:pt idx="569">
                  <c:v>388.17700000000002</c:v>
                </c:pt>
                <c:pt idx="570">
                  <c:v>389.17700000000002</c:v>
                </c:pt>
                <c:pt idx="571">
                  <c:v>390.17699999999996</c:v>
                </c:pt>
                <c:pt idx="572">
                  <c:v>391.17700000000002</c:v>
                </c:pt>
                <c:pt idx="573">
                  <c:v>392.17699999999996</c:v>
                </c:pt>
                <c:pt idx="574">
                  <c:v>393.17700000000002</c:v>
                </c:pt>
                <c:pt idx="575">
                  <c:v>394.17700000000002</c:v>
                </c:pt>
                <c:pt idx="576">
                  <c:v>395.17699999999996</c:v>
                </c:pt>
                <c:pt idx="577">
                  <c:v>396.17700000000002</c:v>
                </c:pt>
                <c:pt idx="578">
                  <c:v>397.17699999999996</c:v>
                </c:pt>
                <c:pt idx="579">
                  <c:v>398.17700000000002</c:v>
                </c:pt>
                <c:pt idx="580">
                  <c:v>399.17699999999996</c:v>
                </c:pt>
                <c:pt idx="581">
                  <c:v>400.17700000000002</c:v>
                </c:pt>
                <c:pt idx="582">
                  <c:v>401.17700000000002</c:v>
                </c:pt>
                <c:pt idx="583">
                  <c:v>402.17699999999996</c:v>
                </c:pt>
                <c:pt idx="584">
                  <c:v>403.17700000000002</c:v>
                </c:pt>
                <c:pt idx="585">
                  <c:v>404.17699999999996</c:v>
                </c:pt>
                <c:pt idx="586">
                  <c:v>405.17700000000002</c:v>
                </c:pt>
                <c:pt idx="587">
                  <c:v>406.17700000000002</c:v>
                </c:pt>
                <c:pt idx="588">
                  <c:v>407.17700000000002</c:v>
                </c:pt>
                <c:pt idx="589">
                  <c:v>408.17700000000002</c:v>
                </c:pt>
                <c:pt idx="590">
                  <c:v>409.17699999999996</c:v>
                </c:pt>
                <c:pt idx="591">
                  <c:v>410.17700000000002</c:v>
                </c:pt>
                <c:pt idx="592">
                  <c:v>411.17599999999999</c:v>
                </c:pt>
                <c:pt idx="593">
                  <c:v>412.17600000000004</c:v>
                </c:pt>
                <c:pt idx="594">
                  <c:v>413.17599999999999</c:v>
                </c:pt>
                <c:pt idx="595">
                  <c:v>414.17599999999999</c:v>
                </c:pt>
                <c:pt idx="596">
                  <c:v>415.17599999999999</c:v>
                </c:pt>
                <c:pt idx="597">
                  <c:v>416.17599999999999</c:v>
                </c:pt>
                <c:pt idx="598">
                  <c:v>417.17599999999999</c:v>
                </c:pt>
                <c:pt idx="599">
                  <c:v>418.17599999999999</c:v>
                </c:pt>
                <c:pt idx="600">
                  <c:v>419.17600000000004</c:v>
                </c:pt>
                <c:pt idx="601">
                  <c:v>420.17599999999999</c:v>
                </c:pt>
                <c:pt idx="602">
                  <c:v>421.17599999999999</c:v>
                </c:pt>
                <c:pt idx="603">
                  <c:v>422.17599999999999</c:v>
                </c:pt>
                <c:pt idx="604">
                  <c:v>423.17599999999999</c:v>
                </c:pt>
                <c:pt idx="605">
                  <c:v>424.17600000000004</c:v>
                </c:pt>
                <c:pt idx="606">
                  <c:v>425.17599999999999</c:v>
                </c:pt>
                <c:pt idx="607">
                  <c:v>426.17600000000004</c:v>
                </c:pt>
                <c:pt idx="608">
                  <c:v>427.17599999999999</c:v>
                </c:pt>
                <c:pt idx="609">
                  <c:v>428.17599999999999</c:v>
                </c:pt>
                <c:pt idx="610">
                  <c:v>429.17599999999999</c:v>
                </c:pt>
                <c:pt idx="611">
                  <c:v>430.17599999999999</c:v>
                </c:pt>
                <c:pt idx="612">
                  <c:v>431.17600000000004</c:v>
                </c:pt>
                <c:pt idx="613">
                  <c:v>432.17599999999999</c:v>
                </c:pt>
                <c:pt idx="614">
                  <c:v>433.17599999999999</c:v>
                </c:pt>
                <c:pt idx="615">
                  <c:v>434.17599999999999</c:v>
                </c:pt>
                <c:pt idx="616">
                  <c:v>435.17599999999999</c:v>
                </c:pt>
                <c:pt idx="617">
                  <c:v>436.17599999999999</c:v>
                </c:pt>
                <c:pt idx="618">
                  <c:v>437.17599999999999</c:v>
                </c:pt>
                <c:pt idx="619">
                  <c:v>438.17600000000004</c:v>
                </c:pt>
                <c:pt idx="620">
                  <c:v>439.17599999999999</c:v>
                </c:pt>
                <c:pt idx="621">
                  <c:v>440.17599999999999</c:v>
                </c:pt>
                <c:pt idx="622">
                  <c:v>441.17599999999999</c:v>
                </c:pt>
                <c:pt idx="623">
                  <c:v>442.17599999999999</c:v>
                </c:pt>
                <c:pt idx="624">
                  <c:v>443.17600000000004</c:v>
                </c:pt>
                <c:pt idx="625">
                  <c:v>444.17599999999999</c:v>
                </c:pt>
                <c:pt idx="626">
                  <c:v>445.17599999999999</c:v>
                </c:pt>
                <c:pt idx="627">
                  <c:v>446.17599999999999</c:v>
                </c:pt>
                <c:pt idx="628">
                  <c:v>447.17599999999999</c:v>
                </c:pt>
                <c:pt idx="629">
                  <c:v>448.17599999999999</c:v>
                </c:pt>
                <c:pt idx="630">
                  <c:v>449.17599999999999</c:v>
                </c:pt>
                <c:pt idx="631">
                  <c:v>450.17600000000004</c:v>
                </c:pt>
                <c:pt idx="632">
                  <c:v>451.17599999999999</c:v>
                </c:pt>
                <c:pt idx="633">
                  <c:v>452.17599999999999</c:v>
                </c:pt>
                <c:pt idx="634">
                  <c:v>453.17599999999999</c:v>
                </c:pt>
                <c:pt idx="635">
                  <c:v>454.17599999999999</c:v>
                </c:pt>
                <c:pt idx="636">
                  <c:v>455.17600000000004</c:v>
                </c:pt>
                <c:pt idx="637">
                  <c:v>456.17599999999999</c:v>
                </c:pt>
                <c:pt idx="638">
                  <c:v>457.17600000000004</c:v>
                </c:pt>
                <c:pt idx="639">
                  <c:v>458.17599999999999</c:v>
                </c:pt>
                <c:pt idx="640">
                  <c:v>459.17599999999999</c:v>
                </c:pt>
                <c:pt idx="641">
                  <c:v>460.17599999999999</c:v>
                </c:pt>
                <c:pt idx="642">
                  <c:v>461.17599999999999</c:v>
                </c:pt>
                <c:pt idx="643">
                  <c:v>462.17600000000004</c:v>
                </c:pt>
                <c:pt idx="644">
                  <c:v>463.17599999999999</c:v>
                </c:pt>
                <c:pt idx="645">
                  <c:v>464.17599999999999</c:v>
                </c:pt>
                <c:pt idx="646">
                  <c:v>465.17599999999999</c:v>
                </c:pt>
                <c:pt idx="647">
                  <c:v>466.17599999999999</c:v>
                </c:pt>
                <c:pt idx="648">
                  <c:v>467.17599999999999</c:v>
                </c:pt>
                <c:pt idx="649">
                  <c:v>468.17599999999999</c:v>
                </c:pt>
                <c:pt idx="650">
                  <c:v>469.17600000000004</c:v>
                </c:pt>
                <c:pt idx="651">
                  <c:v>470.17599999999999</c:v>
                </c:pt>
                <c:pt idx="652">
                  <c:v>471.17599999999999</c:v>
                </c:pt>
                <c:pt idx="653">
                  <c:v>472.17599999999999</c:v>
                </c:pt>
                <c:pt idx="654">
                  <c:v>473.17599999999999</c:v>
                </c:pt>
                <c:pt idx="655">
                  <c:v>474.17600000000004</c:v>
                </c:pt>
                <c:pt idx="656">
                  <c:v>475.17599999999999</c:v>
                </c:pt>
                <c:pt idx="657">
                  <c:v>476.17599999999999</c:v>
                </c:pt>
                <c:pt idx="658">
                  <c:v>477.17600000000004</c:v>
                </c:pt>
                <c:pt idx="659">
                  <c:v>478.17599999999999</c:v>
                </c:pt>
                <c:pt idx="660">
                  <c:v>479.17599999999999</c:v>
                </c:pt>
                <c:pt idx="661">
                  <c:v>480.17600000000004</c:v>
                </c:pt>
                <c:pt idx="662">
                  <c:v>481.17600000000004</c:v>
                </c:pt>
                <c:pt idx="663">
                  <c:v>482.17599999999999</c:v>
                </c:pt>
                <c:pt idx="664">
                  <c:v>483.17599999999993</c:v>
                </c:pt>
                <c:pt idx="665">
                  <c:v>484.17600000000004</c:v>
                </c:pt>
                <c:pt idx="666">
                  <c:v>485.17599999999999</c:v>
                </c:pt>
                <c:pt idx="667">
                  <c:v>486.17599999999999</c:v>
                </c:pt>
                <c:pt idx="668">
                  <c:v>487.17600000000004</c:v>
                </c:pt>
                <c:pt idx="669">
                  <c:v>488.17600000000004</c:v>
                </c:pt>
                <c:pt idx="670">
                  <c:v>489.17599999999999</c:v>
                </c:pt>
                <c:pt idx="671">
                  <c:v>490.17599999999993</c:v>
                </c:pt>
                <c:pt idx="672">
                  <c:v>491.17600000000004</c:v>
                </c:pt>
                <c:pt idx="673">
                  <c:v>492.17599999999999</c:v>
                </c:pt>
                <c:pt idx="674">
                  <c:v>493.17599999999999</c:v>
                </c:pt>
                <c:pt idx="675">
                  <c:v>494.17600000000004</c:v>
                </c:pt>
                <c:pt idx="676">
                  <c:v>495.17599999999999</c:v>
                </c:pt>
                <c:pt idx="677">
                  <c:v>496.17599999999999</c:v>
                </c:pt>
                <c:pt idx="678">
                  <c:v>497.17599999999993</c:v>
                </c:pt>
                <c:pt idx="679">
                  <c:v>498.17600000000004</c:v>
                </c:pt>
                <c:pt idx="680">
                  <c:v>499.17599999999999</c:v>
                </c:pt>
                <c:pt idx="681">
                  <c:v>500.17599999999999</c:v>
                </c:pt>
                <c:pt idx="682">
                  <c:v>501.17600000000004</c:v>
                </c:pt>
                <c:pt idx="683">
                  <c:v>502.17599999999999</c:v>
                </c:pt>
                <c:pt idx="684">
                  <c:v>503.17599999999999</c:v>
                </c:pt>
                <c:pt idx="685">
                  <c:v>504.17599999999993</c:v>
                </c:pt>
                <c:pt idx="686">
                  <c:v>505.17600000000004</c:v>
                </c:pt>
                <c:pt idx="687">
                  <c:v>506.17599999999999</c:v>
                </c:pt>
                <c:pt idx="688">
                  <c:v>507.17599999999999</c:v>
                </c:pt>
                <c:pt idx="689">
                  <c:v>508.17500000000001</c:v>
                </c:pt>
                <c:pt idx="690">
                  <c:v>509.17499999999995</c:v>
                </c:pt>
                <c:pt idx="691">
                  <c:v>510.17499999999995</c:v>
                </c:pt>
                <c:pt idx="692">
                  <c:v>511.17500000000001</c:v>
                </c:pt>
                <c:pt idx="693">
                  <c:v>512.17499999999995</c:v>
                </c:pt>
                <c:pt idx="694">
                  <c:v>513.17499999999995</c:v>
                </c:pt>
                <c:pt idx="695">
                  <c:v>514.17500000000007</c:v>
                </c:pt>
                <c:pt idx="696">
                  <c:v>515.17499999999995</c:v>
                </c:pt>
                <c:pt idx="697">
                  <c:v>516.17499999999995</c:v>
                </c:pt>
                <c:pt idx="698">
                  <c:v>517.17500000000007</c:v>
                </c:pt>
                <c:pt idx="699">
                  <c:v>518.17500000000007</c:v>
                </c:pt>
                <c:pt idx="700">
                  <c:v>519.17499999999995</c:v>
                </c:pt>
                <c:pt idx="701">
                  <c:v>520.17499999999995</c:v>
                </c:pt>
                <c:pt idx="702">
                  <c:v>521.17500000000007</c:v>
                </c:pt>
                <c:pt idx="703">
                  <c:v>522.17499999999995</c:v>
                </c:pt>
                <c:pt idx="704">
                  <c:v>523.17499999999995</c:v>
                </c:pt>
                <c:pt idx="705">
                  <c:v>524.17500000000007</c:v>
                </c:pt>
                <c:pt idx="706">
                  <c:v>525.17500000000007</c:v>
                </c:pt>
                <c:pt idx="707">
                  <c:v>526.17499999999995</c:v>
                </c:pt>
                <c:pt idx="708">
                  <c:v>527.17499999999995</c:v>
                </c:pt>
                <c:pt idx="709">
                  <c:v>528.17500000000007</c:v>
                </c:pt>
                <c:pt idx="710">
                  <c:v>529.17499999999995</c:v>
                </c:pt>
                <c:pt idx="711">
                  <c:v>530.17499999999995</c:v>
                </c:pt>
                <c:pt idx="712">
                  <c:v>531.17500000000007</c:v>
                </c:pt>
                <c:pt idx="713">
                  <c:v>532.17500000000007</c:v>
                </c:pt>
                <c:pt idx="714">
                  <c:v>533.17499999999995</c:v>
                </c:pt>
                <c:pt idx="715">
                  <c:v>534.17499999999995</c:v>
                </c:pt>
                <c:pt idx="716">
                  <c:v>535.17500000000007</c:v>
                </c:pt>
                <c:pt idx="717">
                  <c:v>536.17499999999995</c:v>
                </c:pt>
                <c:pt idx="718">
                  <c:v>537.17499999999995</c:v>
                </c:pt>
                <c:pt idx="719">
                  <c:v>538.17500000000007</c:v>
                </c:pt>
                <c:pt idx="720">
                  <c:v>539.17499999999995</c:v>
                </c:pt>
                <c:pt idx="721">
                  <c:v>540.17499999999995</c:v>
                </c:pt>
                <c:pt idx="722">
                  <c:v>541.17499999999995</c:v>
                </c:pt>
                <c:pt idx="723">
                  <c:v>542.17500000000007</c:v>
                </c:pt>
                <c:pt idx="724">
                  <c:v>543.17499999999995</c:v>
                </c:pt>
                <c:pt idx="725">
                  <c:v>544.17499999999995</c:v>
                </c:pt>
                <c:pt idx="726">
                  <c:v>545.17500000000007</c:v>
                </c:pt>
                <c:pt idx="727">
                  <c:v>546.17499999999995</c:v>
                </c:pt>
                <c:pt idx="728">
                  <c:v>547.17499999999995</c:v>
                </c:pt>
                <c:pt idx="729">
                  <c:v>548.17500000000007</c:v>
                </c:pt>
                <c:pt idx="730">
                  <c:v>549.17500000000007</c:v>
                </c:pt>
                <c:pt idx="731">
                  <c:v>550.17499999999995</c:v>
                </c:pt>
                <c:pt idx="732">
                  <c:v>551.17499999999995</c:v>
                </c:pt>
                <c:pt idx="733">
                  <c:v>552.17500000000007</c:v>
                </c:pt>
                <c:pt idx="734">
                  <c:v>553.17499999999995</c:v>
                </c:pt>
                <c:pt idx="735">
                  <c:v>554.17499999999995</c:v>
                </c:pt>
                <c:pt idx="736">
                  <c:v>555.17500000000007</c:v>
                </c:pt>
                <c:pt idx="737">
                  <c:v>556.17500000000007</c:v>
                </c:pt>
                <c:pt idx="738">
                  <c:v>557.17499999999995</c:v>
                </c:pt>
                <c:pt idx="739">
                  <c:v>558.17499999999995</c:v>
                </c:pt>
                <c:pt idx="740">
                  <c:v>559.17500000000007</c:v>
                </c:pt>
                <c:pt idx="741">
                  <c:v>560.17499999999995</c:v>
                </c:pt>
                <c:pt idx="742">
                  <c:v>561.17499999999995</c:v>
                </c:pt>
                <c:pt idx="743">
                  <c:v>562.17500000000007</c:v>
                </c:pt>
                <c:pt idx="744">
                  <c:v>563.17500000000007</c:v>
                </c:pt>
                <c:pt idx="745">
                  <c:v>564.17499999999995</c:v>
                </c:pt>
                <c:pt idx="746">
                  <c:v>565.17499999999995</c:v>
                </c:pt>
                <c:pt idx="747">
                  <c:v>566.17500000000007</c:v>
                </c:pt>
                <c:pt idx="748">
                  <c:v>567.17499999999995</c:v>
                </c:pt>
                <c:pt idx="749">
                  <c:v>568.17499999999995</c:v>
                </c:pt>
                <c:pt idx="750">
                  <c:v>569.17500000000007</c:v>
                </c:pt>
                <c:pt idx="751">
                  <c:v>570.17499999999995</c:v>
                </c:pt>
                <c:pt idx="752">
                  <c:v>571.17499999999995</c:v>
                </c:pt>
                <c:pt idx="753">
                  <c:v>572.17500000000007</c:v>
                </c:pt>
                <c:pt idx="754">
                  <c:v>573.17500000000007</c:v>
                </c:pt>
                <c:pt idx="755">
                  <c:v>574.17499999999995</c:v>
                </c:pt>
                <c:pt idx="756">
                  <c:v>575.17499999999995</c:v>
                </c:pt>
                <c:pt idx="757">
                  <c:v>576.17500000000007</c:v>
                </c:pt>
                <c:pt idx="758">
                  <c:v>577.17499999999995</c:v>
                </c:pt>
                <c:pt idx="759">
                  <c:v>578.17499999999995</c:v>
                </c:pt>
                <c:pt idx="760">
                  <c:v>579.17500000000007</c:v>
                </c:pt>
                <c:pt idx="761">
                  <c:v>580.17500000000007</c:v>
                </c:pt>
                <c:pt idx="762">
                  <c:v>581.17499999999995</c:v>
                </c:pt>
                <c:pt idx="763">
                  <c:v>582.17499999999995</c:v>
                </c:pt>
                <c:pt idx="764">
                  <c:v>583.17500000000007</c:v>
                </c:pt>
                <c:pt idx="765">
                  <c:v>584.17499999999995</c:v>
                </c:pt>
                <c:pt idx="766">
                  <c:v>585.17499999999995</c:v>
                </c:pt>
                <c:pt idx="767">
                  <c:v>586.17500000000007</c:v>
                </c:pt>
                <c:pt idx="768">
                  <c:v>587.17500000000007</c:v>
                </c:pt>
                <c:pt idx="769">
                  <c:v>588.17499999999995</c:v>
                </c:pt>
                <c:pt idx="770">
                  <c:v>589.17499999999995</c:v>
                </c:pt>
                <c:pt idx="771">
                  <c:v>590.17500000000007</c:v>
                </c:pt>
                <c:pt idx="772">
                  <c:v>591.17499999999995</c:v>
                </c:pt>
                <c:pt idx="773">
                  <c:v>592.17499999999995</c:v>
                </c:pt>
                <c:pt idx="774">
                  <c:v>593.17500000000007</c:v>
                </c:pt>
                <c:pt idx="775">
                  <c:v>594.17500000000007</c:v>
                </c:pt>
                <c:pt idx="776">
                  <c:v>595.17499999999995</c:v>
                </c:pt>
                <c:pt idx="777">
                  <c:v>596.17499999999995</c:v>
                </c:pt>
                <c:pt idx="778">
                  <c:v>597.17500000000007</c:v>
                </c:pt>
                <c:pt idx="779">
                  <c:v>598.17499999999995</c:v>
                </c:pt>
                <c:pt idx="780">
                  <c:v>599.17499999999995</c:v>
                </c:pt>
                <c:pt idx="781">
                  <c:v>600.17500000000007</c:v>
                </c:pt>
                <c:pt idx="782">
                  <c:v>601.17499999999995</c:v>
                </c:pt>
                <c:pt idx="783">
                  <c:v>602.17399999999998</c:v>
                </c:pt>
                <c:pt idx="784">
                  <c:v>603.17399999999998</c:v>
                </c:pt>
                <c:pt idx="785">
                  <c:v>604.17399999999998</c:v>
                </c:pt>
                <c:pt idx="786">
                  <c:v>605.17399999999998</c:v>
                </c:pt>
                <c:pt idx="787">
                  <c:v>606.17400000000009</c:v>
                </c:pt>
                <c:pt idx="788">
                  <c:v>607.17399999999998</c:v>
                </c:pt>
                <c:pt idx="789">
                  <c:v>608.17399999999998</c:v>
                </c:pt>
                <c:pt idx="790">
                  <c:v>609.17400000000009</c:v>
                </c:pt>
                <c:pt idx="791">
                  <c:v>610.17399999999998</c:v>
                </c:pt>
                <c:pt idx="792">
                  <c:v>611.17399999999998</c:v>
                </c:pt>
                <c:pt idx="793">
                  <c:v>612.17399999999998</c:v>
                </c:pt>
                <c:pt idx="794">
                  <c:v>613.17400000000009</c:v>
                </c:pt>
                <c:pt idx="795">
                  <c:v>614.17399999999998</c:v>
                </c:pt>
                <c:pt idx="796">
                  <c:v>615.17399999999998</c:v>
                </c:pt>
                <c:pt idx="797">
                  <c:v>616.17400000000009</c:v>
                </c:pt>
                <c:pt idx="798">
                  <c:v>617.17399999999998</c:v>
                </c:pt>
                <c:pt idx="799">
                  <c:v>618.17399999999998</c:v>
                </c:pt>
                <c:pt idx="800">
                  <c:v>619.17399999999998</c:v>
                </c:pt>
                <c:pt idx="801">
                  <c:v>620.17399999999998</c:v>
                </c:pt>
                <c:pt idx="802">
                  <c:v>621.17399999999998</c:v>
                </c:pt>
                <c:pt idx="803">
                  <c:v>622.17399999999998</c:v>
                </c:pt>
                <c:pt idx="804">
                  <c:v>623.17400000000009</c:v>
                </c:pt>
                <c:pt idx="805">
                  <c:v>624.17399999999998</c:v>
                </c:pt>
                <c:pt idx="806">
                  <c:v>625.17399999999998</c:v>
                </c:pt>
                <c:pt idx="807">
                  <c:v>626.17399999999998</c:v>
                </c:pt>
                <c:pt idx="808">
                  <c:v>627.17399999999998</c:v>
                </c:pt>
                <c:pt idx="809">
                  <c:v>628.17399999999998</c:v>
                </c:pt>
                <c:pt idx="810">
                  <c:v>629.17399999999998</c:v>
                </c:pt>
                <c:pt idx="811">
                  <c:v>630.17400000000009</c:v>
                </c:pt>
                <c:pt idx="812">
                  <c:v>631.17399999999998</c:v>
                </c:pt>
                <c:pt idx="813">
                  <c:v>632.17399999999998</c:v>
                </c:pt>
                <c:pt idx="814">
                  <c:v>633.17399999999998</c:v>
                </c:pt>
                <c:pt idx="815">
                  <c:v>634.17399999999998</c:v>
                </c:pt>
                <c:pt idx="816">
                  <c:v>635.17399999999998</c:v>
                </c:pt>
                <c:pt idx="817">
                  <c:v>636.17399999999998</c:v>
                </c:pt>
                <c:pt idx="818">
                  <c:v>637.17400000000009</c:v>
                </c:pt>
                <c:pt idx="819">
                  <c:v>638.17399999999998</c:v>
                </c:pt>
                <c:pt idx="820">
                  <c:v>639.17399999999998</c:v>
                </c:pt>
                <c:pt idx="821">
                  <c:v>640.17400000000009</c:v>
                </c:pt>
                <c:pt idx="822">
                  <c:v>641.17399999999998</c:v>
                </c:pt>
                <c:pt idx="823">
                  <c:v>642.17399999999998</c:v>
                </c:pt>
                <c:pt idx="824">
                  <c:v>643.17399999999998</c:v>
                </c:pt>
                <c:pt idx="825">
                  <c:v>644.17399999999998</c:v>
                </c:pt>
                <c:pt idx="826">
                  <c:v>645.17399999999998</c:v>
                </c:pt>
                <c:pt idx="827">
                  <c:v>646.17399999999998</c:v>
                </c:pt>
                <c:pt idx="828">
                  <c:v>647.17400000000009</c:v>
                </c:pt>
                <c:pt idx="829">
                  <c:v>648.17399999999998</c:v>
                </c:pt>
                <c:pt idx="830">
                  <c:v>649.17399999999998</c:v>
                </c:pt>
                <c:pt idx="831">
                  <c:v>650.17399999999998</c:v>
                </c:pt>
                <c:pt idx="832">
                  <c:v>651.17399999999998</c:v>
                </c:pt>
                <c:pt idx="833">
                  <c:v>652.17399999999998</c:v>
                </c:pt>
                <c:pt idx="834">
                  <c:v>653.17399999999998</c:v>
                </c:pt>
                <c:pt idx="835">
                  <c:v>654.17400000000009</c:v>
                </c:pt>
                <c:pt idx="836">
                  <c:v>655.17399999999998</c:v>
                </c:pt>
                <c:pt idx="837">
                  <c:v>656.17399999999998</c:v>
                </c:pt>
                <c:pt idx="838">
                  <c:v>657.17399999999998</c:v>
                </c:pt>
                <c:pt idx="839">
                  <c:v>658.17399999999998</c:v>
                </c:pt>
                <c:pt idx="840">
                  <c:v>659.17399999999998</c:v>
                </c:pt>
                <c:pt idx="841">
                  <c:v>660.17399999999998</c:v>
                </c:pt>
                <c:pt idx="842">
                  <c:v>661.17400000000009</c:v>
                </c:pt>
                <c:pt idx="843">
                  <c:v>662.17399999999998</c:v>
                </c:pt>
                <c:pt idx="844">
                  <c:v>663.17399999999998</c:v>
                </c:pt>
                <c:pt idx="845">
                  <c:v>664.17399999999998</c:v>
                </c:pt>
                <c:pt idx="846">
                  <c:v>665.17399999999998</c:v>
                </c:pt>
                <c:pt idx="847">
                  <c:v>666.17399999999998</c:v>
                </c:pt>
                <c:pt idx="848">
                  <c:v>667.17399999999998</c:v>
                </c:pt>
                <c:pt idx="849">
                  <c:v>668.17400000000009</c:v>
                </c:pt>
                <c:pt idx="850">
                  <c:v>669.17399999999998</c:v>
                </c:pt>
                <c:pt idx="851">
                  <c:v>670.17399999999998</c:v>
                </c:pt>
                <c:pt idx="852">
                  <c:v>671.17400000000009</c:v>
                </c:pt>
                <c:pt idx="853">
                  <c:v>672.17399999999998</c:v>
                </c:pt>
                <c:pt idx="854">
                  <c:v>673.17399999999998</c:v>
                </c:pt>
                <c:pt idx="855">
                  <c:v>674.17399999999998</c:v>
                </c:pt>
                <c:pt idx="856">
                  <c:v>675.17399999999998</c:v>
                </c:pt>
                <c:pt idx="857">
                  <c:v>676.17399999999998</c:v>
                </c:pt>
                <c:pt idx="858">
                  <c:v>677.17399999999998</c:v>
                </c:pt>
                <c:pt idx="859">
                  <c:v>678.17400000000009</c:v>
                </c:pt>
                <c:pt idx="860">
                  <c:v>679.17399999999998</c:v>
                </c:pt>
                <c:pt idx="861">
                  <c:v>680.17399999999998</c:v>
                </c:pt>
                <c:pt idx="862">
                  <c:v>681.17399999999998</c:v>
                </c:pt>
                <c:pt idx="863">
                  <c:v>682.17399999999998</c:v>
                </c:pt>
                <c:pt idx="864">
                  <c:v>683.17399999999998</c:v>
                </c:pt>
                <c:pt idx="865">
                  <c:v>684.17399999999998</c:v>
                </c:pt>
                <c:pt idx="866">
                  <c:v>685.17400000000009</c:v>
                </c:pt>
                <c:pt idx="867">
                  <c:v>686.17399999999998</c:v>
                </c:pt>
                <c:pt idx="868">
                  <c:v>687.17399999999998</c:v>
                </c:pt>
                <c:pt idx="869">
                  <c:v>688.17399999999998</c:v>
                </c:pt>
                <c:pt idx="870">
                  <c:v>689.17399999999998</c:v>
                </c:pt>
                <c:pt idx="871">
                  <c:v>690.17399999999998</c:v>
                </c:pt>
                <c:pt idx="872">
                  <c:v>691.17399999999998</c:v>
                </c:pt>
                <c:pt idx="873">
                  <c:v>692.17400000000009</c:v>
                </c:pt>
                <c:pt idx="874">
                  <c:v>693.17399999999998</c:v>
                </c:pt>
                <c:pt idx="875">
                  <c:v>694.17399999999998</c:v>
                </c:pt>
                <c:pt idx="876">
                  <c:v>695.17399999999998</c:v>
                </c:pt>
                <c:pt idx="877">
                  <c:v>696.17399999999998</c:v>
                </c:pt>
                <c:pt idx="878">
                  <c:v>697.173</c:v>
                </c:pt>
                <c:pt idx="879">
                  <c:v>698.173</c:v>
                </c:pt>
                <c:pt idx="880">
                  <c:v>699.173</c:v>
                </c:pt>
                <c:pt idx="881">
                  <c:v>700.173</c:v>
                </c:pt>
                <c:pt idx="882">
                  <c:v>701.173</c:v>
                </c:pt>
                <c:pt idx="883">
                  <c:v>702.173</c:v>
                </c:pt>
                <c:pt idx="884">
                  <c:v>703.173</c:v>
                </c:pt>
                <c:pt idx="885">
                  <c:v>704.173</c:v>
                </c:pt>
                <c:pt idx="886">
                  <c:v>705.173</c:v>
                </c:pt>
                <c:pt idx="887">
                  <c:v>706.173</c:v>
                </c:pt>
                <c:pt idx="888">
                  <c:v>707.173</c:v>
                </c:pt>
                <c:pt idx="889">
                  <c:v>708.173</c:v>
                </c:pt>
                <c:pt idx="890">
                  <c:v>709.173</c:v>
                </c:pt>
                <c:pt idx="891">
                  <c:v>710.173</c:v>
                </c:pt>
                <c:pt idx="892">
                  <c:v>711.173</c:v>
                </c:pt>
                <c:pt idx="893">
                  <c:v>712.173</c:v>
                </c:pt>
                <c:pt idx="894">
                  <c:v>713.173</c:v>
                </c:pt>
                <c:pt idx="895">
                  <c:v>714.173</c:v>
                </c:pt>
                <c:pt idx="896">
                  <c:v>715.173</c:v>
                </c:pt>
                <c:pt idx="897">
                  <c:v>716.173</c:v>
                </c:pt>
                <c:pt idx="898">
                  <c:v>717.173</c:v>
                </c:pt>
                <c:pt idx="899">
                  <c:v>718.173</c:v>
                </c:pt>
                <c:pt idx="900">
                  <c:v>719.173</c:v>
                </c:pt>
                <c:pt idx="901">
                  <c:v>720.173</c:v>
                </c:pt>
                <c:pt idx="902">
                  <c:v>721.173</c:v>
                </c:pt>
                <c:pt idx="903">
                  <c:v>722.173</c:v>
                </c:pt>
                <c:pt idx="904">
                  <c:v>723.173</c:v>
                </c:pt>
                <c:pt idx="905">
                  <c:v>724.173</c:v>
                </c:pt>
                <c:pt idx="906">
                  <c:v>725.173</c:v>
                </c:pt>
                <c:pt idx="907">
                  <c:v>726.173</c:v>
                </c:pt>
                <c:pt idx="908">
                  <c:v>727.173</c:v>
                </c:pt>
                <c:pt idx="909">
                  <c:v>728.173</c:v>
                </c:pt>
                <c:pt idx="910">
                  <c:v>729.173</c:v>
                </c:pt>
                <c:pt idx="911">
                  <c:v>730.173</c:v>
                </c:pt>
                <c:pt idx="912">
                  <c:v>731.173</c:v>
                </c:pt>
                <c:pt idx="913">
                  <c:v>732.173</c:v>
                </c:pt>
                <c:pt idx="914">
                  <c:v>733.173</c:v>
                </c:pt>
                <c:pt idx="915">
                  <c:v>734.173</c:v>
                </c:pt>
                <c:pt idx="916">
                  <c:v>735.173</c:v>
                </c:pt>
                <c:pt idx="917">
                  <c:v>736.173</c:v>
                </c:pt>
                <c:pt idx="918">
                  <c:v>737.173</c:v>
                </c:pt>
                <c:pt idx="919">
                  <c:v>738.173</c:v>
                </c:pt>
                <c:pt idx="920">
                  <c:v>739.173</c:v>
                </c:pt>
                <c:pt idx="921">
                  <c:v>740.173</c:v>
                </c:pt>
                <c:pt idx="922">
                  <c:v>741.173</c:v>
                </c:pt>
                <c:pt idx="923">
                  <c:v>742.173</c:v>
                </c:pt>
                <c:pt idx="924">
                  <c:v>743.173</c:v>
                </c:pt>
                <c:pt idx="925">
                  <c:v>744.173</c:v>
                </c:pt>
                <c:pt idx="926">
                  <c:v>745.173</c:v>
                </c:pt>
                <c:pt idx="927">
                  <c:v>746.173</c:v>
                </c:pt>
                <c:pt idx="928">
                  <c:v>747.173</c:v>
                </c:pt>
                <c:pt idx="929">
                  <c:v>748.173</c:v>
                </c:pt>
                <c:pt idx="930">
                  <c:v>749.173</c:v>
                </c:pt>
                <c:pt idx="931">
                  <c:v>750.173</c:v>
                </c:pt>
                <c:pt idx="932">
                  <c:v>751.173</c:v>
                </c:pt>
                <c:pt idx="933">
                  <c:v>752.173</c:v>
                </c:pt>
                <c:pt idx="934">
                  <c:v>753.173</c:v>
                </c:pt>
                <c:pt idx="935">
                  <c:v>754.173</c:v>
                </c:pt>
                <c:pt idx="936">
                  <c:v>755.173</c:v>
                </c:pt>
                <c:pt idx="937">
                  <c:v>756.173</c:v>
                </c:pt>
                <c:pt idx="938">
                  <c:v>757.173</c:v>
                </c:pt>
                <c:pt idx="939">
                  <c:v>758.173</c:v>
                </c:pt>
                <c:pt idx="940">
                  <c:v>759.173</c:v>
                </c:pt>
                <c:pt idx="941">
                  <c:v>760.173</c:v>
                </c:pt>
                <c:pt idx="942">
                  <c:v>761.173</c:v>
                </c:pt>
                <c:pt idx="943">
                  <c:v>762.173</c:v>
                </c:pt>
                <c:pt idx="944">
                  <c:v>763.173</c:v>
                </c:pt>
                <c:pt idx="945">
                  <c:v>764.173</c:v>
                </c:pt>
                <c:pt idx="946">
                  <c:v>765.173</c:v>
                </c:pt>
                <c:pt idx="947">
                  <c:v>766.173</c:v>
                </c:pt>
                <c:pt idx="948">
                  <c:v>767.173</c:v>
                </c:pt>
                <c:pt idx="949">
                  <c:v>768.173</c:v>
                </c:pt>
                <c:pt idx="950">
                  <c:v>769.173</c:v>
                </c:pt>
                <c:pt idx="951">
                  <c:v>770.173</c:v>
                </c:pt>
                <c:pt idx="952">
                  <c:v>771.173</c:v>
                </c:pt>
                <c:pt idx="953">
                  <c:v>772.173</c:v>
                </c:pt>
                <c:pt idx="954">
                  <c:v>773.173</c:v>
                </c:pt>
                <c:pt idx="955">
                  <c:v>774.173</c:v>
                </c:pt>
                <c:pt idx="956">
                  <c:v>775.173</c:v>
                </c:pt>
                <c:pt idx="957">
                  <c:v>776.173</c:v>
                </c:pt>
                <c:pt idx="958">
                  <c:v>777.173</c:v>
                </c:pt>
                <c:pt idx="959">
                  <c:v>778.173</c:v>
                </c:pt>
                <c:pt idx="960">
                  <c:v>779.173</c:v>
                </c:pt>
                <c:pt idx="961">
                  <c:v>780.173</c:v>
                </c:pt>
                <c:pt idx="962">
                  <c:v>781.173</c:v>
                </c:pt>
                <c:pt idx="963">
                  <c:v>782.173</c:v>
                </c:pt>
                <c:pt idx="964">
                  <c:v>783.173</c:v>
                </c:pt>
                <c:pt idx="965">
                  <c:v>784.173</c:v>
                </c:pt>
                <c:pt idx="966">
                  <c:v>785.173</c:v>
                </c:pt>
                <c:pt idx="967">
                  <c:v>786.173</c:v>
                </c:pt>
                <c:pt idx="968">
                  <c:v>787.173</c:v>
                </c:pt>
                <c:pt idx="969">
                  <c:v>788.173</c:v>
                </c:pt>
                <c:pt idx="970">
                  <c:v>789.173</c:v>
                </c:pt>
                <c:pt idx="971">
                  <c:v>790.173</c:v>
                </c:pt>
                <c:pt idx="972">
                  <c:v>791.173</c:v>
                </c:pt>
                <c:pt idx="973">
                  <c:v>792.17200000000003</c:v>
                </c:pt>
                <c:pt idx="974">
                  <c:v>793.17199999999991</c:v>
                </c:pt>
                <c:pt idx="975">
                  <c:v>794.17200000000003</c:v>
                </c:pt>
                <c:pt idx="976">
                  <c:v>795.17200000000003</c:v>
                </c:pt>
                <c:pt idx="977">
                  <c:v>796.17199999999991</c:v>
                </c:pt>
                <c:pt idx="978">
                  <c:v>797.17200000000003</c:v>
                </c:pt>
                <c:pt idx="979">
                  <c:v>798.17200000000003</c:v>
                </c:pt>
                <c:pt idx="980">
                  <c:v>799.17200000000003</c:v>
                </c:pt>
                <c:pt idx="981">
                  <c:v>800.17200000000003</c:v>
                </c:pt>
                <c:pt idx="982">
                  <c:v>801.17200000000003</c:v>
                </c:pt>
                <c:pt idx="983">
                  <c:v>802.17200000000003</c:v>
                </c:pt>
                <c:pt idx="984">
                  <c:v>803.17199999999991</c:v>
                </c:pt>
                <c:pt idx="985">
                  <c:v>804.17200000000003</c:v>
                </c:pt>
                <c:pt idx="986">
                  <c:v>805.17200000000003</c:v>
                </c:pt>
                <c:pt idx="987">
                  <c:v>806.17200000000003</c:v>
                </c:pt>
                <c:pt idx="988">
                  <c:v>807.17200000000003</c:v>
                </c:pt>
                <c:pt idx="989">
                  <c:v>808.17200000000003</c:v>
                </c:pt>
                <c:pt idx="990">
                  <c:v>809.17200000000003</c:v>
                </c:pt>
                <c:pt idx="991">
                  <c:v>810.17199999999991</c:v>
                </c:pt>
                <c:pt idx="992">
                  <c:v>811.17200000000003</c:v>
                </c:pt>
                <c:pt idx="993">
                  <c:v>812.17200000000003</c:v>
                </c:pt>
                <c:pt idx="994">
                  <c:v>813.17200000000003</c:v>
                </c:pt>
                <c:pt idx="995">
                  <c:v>814.17200000000003</c:v>
                </c:pt>
                <c:pt idx="996">
                  <c:v>815.17200000000003</c:v>
                </c:pt>
                <c:pt idx="997">
                  <c:v>816.17200000000003</c:v>
                </c:pt>
                <c:pt idx="998">
                  <c:v>817.17199999999991</c:v>
                </c:pt>
              </c:numCache>
            </c:numRef>
          </c:xVal>
          <c:yVal>
            <c:numRef>
              <c:f>'Voltage Wfms Data'!$S$5:$S$1003</c:f>
              <c:numCache>
                <c:formatCode>General</c:formatCode>
                <c:ptCount val="999"/>
                <c:pt idx="0">
                  <c:v>-1.3472150000000001</c:v>
                </c:pt>
                <c:pt idx="1">
                  <c:v>-1.0933459999999999</c:v>
                </c:pt>
                <c:pt idx="2">
                  <c:v>-1.3662110000000001</c:v>
                </c:pt>
                <c:pt idx="3">
                  <c:v>-1.5799339999999999</c:v>
                </c:pt>
                <c:pt idx="4">
                  <c:v>-0.51850240000000003</c:v>
                </c:pt>
                <c:pt idx="5">
                  <c:v>0.57878949999999996</c:v>
                </c:pt>
                <c:pt idx="6">
                  <c:v>-5.377755E-2</c:v>
                </c:pt>
                <c:pt idx="7">
                  <c:v>-1.2477339999999999</c:v>
                </c:pt>
                <c:pt idx="8">
                  <c:v>-1.466691</c:v>
                </c:pt>
                <c:pt idx="9">
                  <c:v>-1.2292080000000001</c:v>
                </c:pt>
                <c:pt idx="10">
                  <c:v>-0.74337310000000001</c:v>
                </c:pt>
                <c:pt idx="11">
                  <c:v>0.38993650000000002</c:v>
                </c:pt>
                <c:pt idx="12">
                  <c:v>1.2278230000000001</c:v>
                </c:pt>
                <c:pt idx="13">
                  <c:v>0.17770059999999999</c:v>
                </c:pt>
                <c:pt idx="14">
                  <c:v>-1.3166059999999999</c:v>
                </c:pt>
                <c:pt idx="15">
                  <c:v>-0.4562716</c:v>
                </c:pt>
                <c:pt idx="16">
                  <c:v>0.72199840000000004</c:v>
                </c:pt>
                <c:pt idx="17">
                  <c:v>-0.51518229999999998</c:v>
                </c:pt>
                <c:pt idx="18">
                  <c:v>-1.76193</c:v>
                </c:pt>
                <c:pt idx="19">
                  <c:v>-0.72898189999999996</c:v>
                </c:pt>
                <c:pt idx="20">
                  <c:v>0.96313400000000005</c:v>
                </c:pt>
                <c:pt idx="21">
                  <c:v>1.386274</c:v>
                </c:pt>
                <c:pt idx="22">
                  <c:v>0.40840539999999997</c:v>
                </c:pt>
                <c:pt idx="23">
                  <c:v>-0.27287309999999998</c:v>
                </c:pt>
                <c:pt idx="24">
                  <c:v>0.31323640000000003</c:v>
                </c:pt>
                <c:pt idx="25">
                  <c:v>0.40472710000000001</c:v>
                </c:pt>
                <c:pt idx="26">
                  <c:v>-0.87217230000000001</c:v>
                </c:pt>
                <c:pt idx="27">
                  <c:v>-1.8769819999999999</c:v>
                </c:pt>
                <c:pt idx="28">
                  <c:v>-1.019447</c:v>
                </c:pt>
                <c:pt idx="29">
                  <c:v>0.56079670000000004</c:v>
                </c:pt>
                <c:pt idx="30">
                  <c:v>0.93568779999999996</c:v>
                </c:pt>
                <c:pt idx="31">
                  <c:v>0.83177909999999999</c:v>
                </c:pt>
                <c:pt idx="32">
                  <c:v>0.99548130000000001</c:v>
                </c:pt>
                <c:pt idx="33">
                  <c:v>0.49452410000000002</c:v>
                </c:pt>
                <c:pt idx="34">
                  <c:v>-0.14974509999999999</c:v>
                </c:pt>
                <c:pt idx="35">
                  <c:v>0.56399500000000002</c:v>
                </c:pt>
                <c:pt idx="36">
                  <c:v>1.6379140000000001</c:v>
                </c:pt>
                <c:pt idx="37">
                  <c:v>1.0882350000000001</c:v>
                </c:pt>
                <c:pt idx="38">
                  <c:v>-0.4564935</c:v>
                </c:pt>
                <c:pt idx="39">
                  <c:v>-0.58551790000000004</c:v>
                </c:pt>
                <c:pt idx="40">
                  <c:v>1.018186</c:v>
                </c:pt>
                <c:pt idx="41">
                  <c:v>1.94594</c:v>
                </c:pt>
                <c:pt idx="42">
                  <c:v>1.347326</c:v>
                </c:pt>
                <c:pt idx="43">
                  <c:v>0.88430339999999996</c:v>
                </c:pt>
                <c:pt idx="44">
                  <c:v>0.56681749999999997</c:v>
                </c:pt>
                <c:pt idx="45">
                  <c:v>-0.90715780000000001</c:v>
                </c:pt>
                <c:pt idx="46">
                  <c:v>-1.9024890000000001</c:v>
                </c:pt>
                <c:pt idx="47">
                  <c:v>-0.70855120000000005</c:v>
                </c:pt>
                <c:pt idx="48">
                  <c:v>0.27567520000000001</c:v>
                </c:pt>
                <c:pt idx="49">
                  <c:v>-0.74920189999999998</c:v>
                </c:pt>
                <c:pt idx="50">
                  <c:v>-2.1060099999999999</c:v>
                </c:pt>
                <c:pt idx="51">
                  <c:v>-1.9635579999999999</c:v>
                </c:pt>
                <c:pt idx="52">
                  <c:v>-0.14307819999999999</c:v>
                </c:pt>
                <c:pt idx="53">
                  <c:v>1.4324399999999999</c:v>
                </c:pt>
                <c:pt idx="54">
                  <c:v>0.70862950000000002</c:v>
                </c:pt>
                <c:pt idx="55">
                  <c:v>-0.85723990000000005</c:v>
                </c:pt>
                <c:pt idx="56">
                  <c:v>-0.84694119999999995</c:v>
                </c:pt>
                <c:pt idx="57">
                  <c:v>-0.38594699999999998</c:v>
                </c:pt>
                <c:pt idx="58">
                  <c:v>-1.1527339999999999</c:v>
                </c:pt>
                <c:pt idx="59">
                  <c:v>-1.4853240000000001</c:v>
                </c:pt>
                <c:pt idx="60">
                  <c:v>0.22069</c:v>
                </c:pt>
                <c:pt idx="61">
                  <c:v>1.6324069999999999</c:v>
                </c:pt>
                <c:pt idx="62">
                  <c:v>0.48881140000000001</c:v>
                </c:pt>
                <c:pt idx="63">
                  <c:v>-0.84068520000000002</c:v>
                </c:pt>
                <c:pt idx="64">
                  <c:v>0.23278850000000001</c:v>
                </c:pt>
                <c:pt idx="65">
                  <c:v>1.9261870000000001</c:v>
                </c:pt>
                <c:pt idx="66">
                  <c:v>1.721263</c:v>
                </c:pt>
                <c:pt idx="67">
                  <c:v>0.30492639999999999</c:v>
                </c:pt>
                <c:pt idx="68">
                  <c:v>-0.50288860000000002</c:v>
                </c:pt>
                <c:pt idx="69">
                  <c:v>-0.61857700000000004</c:v>
                </c:pt>
                <c:pt idx="70">
                  <c:v>-0.1572501</c:v>
                </c:pt>
                <c:pt idx="71">
                  <c:v>0.2196273</c:v>
                </c:pt>
                <c:pt idx="72">
                  <c:v>-0.75198359999999997</c:v>
                </c:pt>
                <c:pt idx="73">
                  <c:v>-0.98577859999999995</c:v>
                </c:pt>
                <c:pt idx="74">
                  <c:v>0.51634749999999996</c:v>
                </c:pt>
                <c:pt idx="75">
                  <c:v>0.62802840000000004</c:v>
                </c:pt>
                <c:pt idx="76">
                  <c:v>-0.55635610000000002</c:v>
                </c:pt>
                <c:pt idx="77">
                  <c:v>-0.51851809999999998</c:v>
                </c:pt>
                <c:pt idx="78">
                  <c:v>0.43134260000000002</c:v>
                </c:pt>
                <c:pt idx="79">
                  <c:v>1.224607</c:v>
                </c:pt>
                <c:pt idx="80">
                  <c:v>1.3138270000000001</c:v>
                </c:pt>
                <c:pt idx="81">
                  <c:v>0.91950359999999998</c:v>
                </c:pt>
                <c:pt idx="82">
                  <c:v>1.4727809999999999</c:v>
                </c:pt>
                <c:pt idx="83">
                  <c:v>1.833561</c:v>
                </c:pt>
                <c:pt idx="84">
                  <c:v>-5.9280359999999997E-2</c:v>
                </c:pt>
                <c:pt idx="85">
                  <c:v>-1.5648439999999999</c:v>
                </c:pt>
                <c:pt idx="86">
                  <c:v>-0.58851209999999998</c:v>
                </c:pt>
                <c:pt idx="87">
                  <c:v>0.3674075</c:v>
                </c:pt>
                <c:pt idx="88">
                  <c:v>0.37534580000000001</c:v>
                </c:pt>
                <c:pt idx="89">
                  <c:v>1.0252950000000001</c:v>
                </c:pt>
                <c:pt idx="90">
                  <c:v>1.333663</c:v>
                </c:pt>
                <c:pt idx="91">
                  <c:v>-0.17498649999999999</c:v>
                </c:pt>
                <c:pt idx="92">
                  <c:v>-1.131305</c:v>
                </c:pt>
                <c:pt idx="93">
                  <c:v>-0.46625749999999999</c:v>
                </c:pt>
                <c:pt idx="94">
                  <c:v>-0.37008370000000002</c:v>
                </c:pt>
                <c:pt idx="95">
                  <c:v>-0.63685069999999999</c:v>
                </c:pt>
                <c:pt idx="96">
                  <c:v>-0.17247689999999999</c:v>
                </c:pt>
                <c:pt idx="97">
                  <c:v>-0.15085229999999999</c:v>
                </c:pt>
                <c:pt idx="98">
                  <c:v>-1.403524</c:v>
                </c:pt>
                <c:pt idx="99">
                  <c:v>-2.2370869999999998</c:v>
                </c:pt>
                <c:pt idx="100">
                  <c:v>-1.095218</c:v>
                </c:pt>
                <c:pt idx="101">
                  <c:v>0.39361740000000001</c:v>
                </c:pt>
                <c:pt idx="102">
                  <c:v>0.55730020000000002</c:v>
                </c:pt>
                <c:pt idx="103">
                  <c:v>-7.1788570000000003E-3</c:v>
                </c:pt>
                <c:pt idx="104">
                  <c:v>-1.0681660000000001E-2</c:v>
                </c:pt>
                <c:pt idx="105">
                  <c:v>1.0018199999999999</c:v>
                </c:pt>
                <c:pt idx="106">
                  <c:v>1.2558100000000001</c:v>
                </c:pt>
                <c:pt idx="107">
                  <c:v>-0.2266109</c:v>
                </c:pt>
                <c:pt idx="108">
                  <c:v>-1.020505</c:v>
                </c:pt>
                <c:pt idx="109">
                  <c:v>9.1275960000000003E-2</c:v>
                </c:pt>
                <c:pt idx="110">
                  <c:v>0.87980080000000005</c:v>
                </c:pt>
                <c:pt idx="111">
                  <c:v>0.59128749999999997</c:v>
                </c:pt>
                <c:pt idx="112">
                  <c:v>0.70644750000000001</c:v>
                </c:pt>
                <c:pt idx="113">
                  <c:v>0.65664469999999997</c:v>
                </c:pt>
                <c:pt idx="114">
                  <c:v>-0.63139679999999998</c:v>
                </c:pt>
                <c:pt idx="115">
                  <c:v>-1.6473690000000001</c:v>
                </c:pt>
                <c:pt idx="116">
                  <c:v>-1.012521</c:v>
                </c:pt>
                <c:pt idx="117">
                  <c:v>-6.7113010000000001E-2</c:v>
                </c:pt>
                <c:pt idx="118">
                  <c:v>-0.24519550000000001</c:v>
                </c:pt>
                <c:pt idx="119">
                  <c:v>-0.89682949999999995</c:v>
                </c:pt>
                <c:pt idx="120">
                  <c:v>-1.076648</c:v>
                </c:pt>
                <c:pt idx="121">
                  <c:v>-0.76984240000000004</c:v>
                </c:pt>
                <c:pt idx="122">
                  <c:v>-0.39942369999999999</c:v>
                </c:pt>
                <c:pt idx="123">
                  <c:v>-9.7965570000000002E-2</c:v>
                </c:pt>
                <c:pt idx="124">
                  <c:v>0.1911254</c:v>
                </c:pt>
                <c:pt idx="125">
                  <c:v>0.38921650000000002</c:v>
                </c:pt>
                <c:pt idx="126">
                  <c:v>0.62676659999999995</c:v>
                </c:pt>
                <c:pt idx="127">
                  <c:v>0.59723510000000002</c:v>
                </c:pt>
                <c:pt idx="128">
                  <c:v>5.3859589999999999E-2</c:v>
                </c:pt>
                <c:pt idx="129">
                  <c:v>-0.50468690000000005</c:v>
                </c:pt>
                <c:pt idx="130">
                  <c:v>-0.95346010000000003</c:v>
                </c:pt>
                <c:pt idx="131">
                  <c:v>-0.77432659999999998</c:v>
                </c:pt>
                <c:pt idx="132">
                  <c:v>0.23893500000000001</c:v>
                </c:pt>
                <c:pt idx="133">
                  <c:v>0.70173949999999996</c:v>
                </c:pt>
                <c:pt idx="134">
                  <c:v>0.349497</c:v>
                </c:pt>
                <c:pt idx="135">
                  <c:v>9.6000829999999995E-2</c:v>
                </c:pt>
                <c:pt idx="136">
                  <c:v>-0.27673310000000001</c:v>
                </c:pt>
                <c:pt idx="137">
                  <c:v>-0.62929100000000004</c:v>
                </c:pt>
                <c:pt idx="138">
                  <c:v>-0.28435240000000001</c:v>
                </c:pt>
                <c:pt idx="139">
                  <c:v>0.14931900000000001</c:v>
                </c:pt>
                <c:pt idx="140">
                  <c:v>-6.4983780000000005E-2</c:v>
                </c:pt>
                <c:pt idx="141">
                  <c:v>-0.41133520000000001</c:v>
                </c:pt>
                <c:pt idx="142">
                  <c:v>0.45743739999999999</c:v>
                </c:pt>
                <c:pt idx="143">
                  <c:v>2.0505330000000002</c:v>
                </c:pt>
                <c:pt idx="144">
                  <c:v>2.0891190000000002</c:v>
                </c:pt>
                <c:pt idx="145">
                  <c:v>0.71800249999999999</c:v>
                </c:pt>
                <c:pt idx="146">
                  <c:v>-0.2094491</c:v>
                </c:pt>
                <c:pt idx="147">
                  <c:v>-0.128439</c:v>
                </c:pt>
                <c:pt idx="148">
                  <c:v>0.62031420000000004</c:v>
                </c:pt>
                <c:pt idx="149">
                  <c:v>1.133302</c:v>
                </c:pt>
                <c:pt idx="150">
                  <c:v>0.73635830000000002</c:v>
                </c:pt>
                <c:pt idx="151">
                  <c:v>0.31385930000000001</c:v>
                </c:pt>
                <c:pt idx="152">
                  <c:v>0.55922499999999997</c:v>
                </c:pt>
                <c:pt idx="153">
                  <c:v>0.88282079999999996</c:v>
                </c:pt>
                <c:pt idx="154">
                  <c:v>0.98632209999999998</c:v>
                </c:pt>
                <c:pt idx="155">
                  <c:v>0.84712989999999999</c:v>
                </c:pt>
                <c:pt idx="156">
                  <c:v>0.36805510000000002</c:v>
                </c:pt>
                <c:pt idx="157">
                  <c:v>-0.17679410000000001</c:v>
                </c:pt>
                <c:pt idx="158">
                  <c:v>-0.47640250000000001</c:v>
                </c:pt>
                <c:pt idx="159">
                  <c:v>-0.7506564</c:v>
                </c:pt>
                <c:pt idx="160">
                  <c:v>-1.327577</c:v>
                </c:pt>
                <c:pt idx="161">
                  <c:v>-1.196412</c:v>
                </c:pt>
                <c:pt idx="162">
                  <c:v>0.54863649999999997</c:v>
                </c:pt>
                <c:pt idx="163">
                  <c:v>1.5494380000000001</c:v>
                </c:pt>
                <c:pt idx="164">
                  <c:v>0.47815039999999998</c:v>
                </c:pt>
                <c:pt idx="165">
                  <c:v>-4.9487509999999998E-2</c:v>
                </c:pt>
                <c:pt idx="166">
                  <c:v>0.4822476</c:v>
                </c:pt>
                <c:pt idx="167">
                  <c:v>0.6843186</c:v>
                </c:pt>
                <c:pt idx="168">
                  <c:v>0.18752379999999999</c:v>
                </c:pt>
                <c:pt idx="169">
                  <c:v>-0.93861910000000004</c:v>
                </c:pt>
                <c:pt idx="170">
                  <c:v>-1.2538419999999999</c:v>
                </c:pt>
                <c:pt idx="171">
                  <c:v>-0.2720089</c:v>
                </c:pt>
                <c:pt idx="172">
                  <c:v>0.29582000000000003</c:v>
                </c:pt>
                <c:pt idx="173">
                  <c:v>-0.2221071</c:v>
                </c:pt>
                <c:pt idx="174">
                  <c:v>-0.38285089999999999</c:v>
                </c:pt>
                <c:pt idx="175">
                  <c:v>0.74379399999999996</c:v>
                </c:pt>
                <c:pt idx="176">
                  <c:v>3.791846</c:v>
                </c:pt>
                <c:pt idx="177">
                  <c:v>9.004035</c:v>
                </c:pt>
                <c:pt idx="178">
                  <c:v>12.757860000000001</c:v>
                </c:pt>
                <c:pt idx="179">
                  <c:v>13.02908</c:v>
                </c:pt>
                <c:pt idx="180">
                  <c:v>12.581569999999999</c:v>
                </c:pt>
                <c:pt idx="181">
                  <c:v>12.407019999999999</c:v>
                </c:pt>
                <c:pt idx="182">
                  <c:v>11.527670000000001</c:v>
                </c:pt>
                <c:pt idx="183">
                  <c:v>9.6812640000000005</c:v>
                </c:pt>
                <c:pt idx="184">
                  <c:v>7.5254979999999998</c:v>
                </c:pt>
                <c:pt idx="185">
                  <c:v>6.2740819999999999</c:v>
                </c:pt>
                <c:pt idx="186">
                  <c:v>4.9143509999999999</c:v>
                </c:pt>
                <c:pt idx="187">
                  <c:v>2.2556790000000002</c:v>
                </c:pt>
                <c:pt idx="188">
                  <c:v>0.76744760000000001</c:v>
                </c:pt>
                <c:pt idx="189">
                  <c:v>0.98899970000000004</c:v>
                </c:pt>
                <c:pt idx="190">
                  <c:v>0.16575790000000001</c:v>
                </c:pt>
                <c:pt idx="191">
                  <c:v>-0.6522464</c:v>
                </c:pt>
                <c:pt idx="192">
                  <c:v>0.92126470000000005</c:v>
                </c:pt>
                <c:pt idx="193">
                  <c:v>2.7944979999999999</c:v>
                </c:pt>
                <c:pt idx="194">
                  <c:v>3.0432329999999999</c:v>
                </c:pt>
                <c:pt idx="195">
                  <c:v>2.8595199999999998</c:v>
                </c:pt>
                <c:pt idx="196">
                  <c:v>1.8157319999999999</c:v>
                </c:pt>
                <c:pt idx="197">
                  <c:v>-0.54071970000000003</c:v>
                </c:pt>
                <c:pt idx="198">
                  <c:v>-1.5180560000000001</c:v>
                </c:pt>
                <c:pt idx="199">
                  <c:v>-0.91051210000000005</c:v>
                </c:pt>
                <c:pt idx="200">
                  <c:v>-1.4756590000000001</c:v>
                </c:pt>
                <c:pt idx="201">
                  <c:v>-2.4632909999999999</c:v>
                </c:pt>
                <c:pt idx="202">
                  <c:v>-1.3074399999999999</c:v>
                </c:pt>
                <c:pt idx="203">
                  <c:v>1.072905</c:v>
                </c:pt>
                <c:pt idx="204">
                  <c:v>2.0726460000000002</c:v>
                </c:pt>
                <c:pt idx="205">
                  <c:v>1.2910539999999999</c:v>
                </c:pt>
                <c:pt idx="206">
                  <c:v>-0.2376479</c:v>
                </c:pt>
                <c:pt idx="207">
                  <c:v>-1.0974280000000001</c:v>
                </c:pt>
                <c:pt idx="208">
                  <c:v>0.32005729999999999</c:v>
                </c:pt>
                <c:pt idx="209">
                  <c:v>2.6439910000000002</c:v>
                </c:pt>
                <c:pt idx="210">
                  <c:v>2.8644690000000002</c:v>
                </c:pt>
                <c:pt idx="211">
                  <c:v>1.4617830000000001</c:v>
                </c:pt>
                <c:pt idx="212">
                  <c:v>0.43545469999999997</c:v>
                </c:pt>
                <c:pt idx="213">
                  <c:v>-0.2474672</c:v>
                </c:pt>
                <c:pt idx="214">
                  <c:v>-0.60011729999999996</c:v>
                </c:pt>
                <c:pt idx="215">
                  <c:v>0.32129469999999999</c:v>
                </c:pt>
                <c:pt idx="216">
                  <c:v>1.807498</c:v>
                </c:pt>
                <c:pt idx="217">
                  <c:v>1.9452849999999999</c:v>
                </c:pt>
                <c:pt idx="218">
                  <c:v>0.62773449999999997</c:v>
                </c:pt>
                <c:pt idx="219">
                  <c:v>-0.30517830000000001</c:v>
                </c:pt>
                <c:pt idx="220">
                  <c:v>0.45751989999999998</c:v>
                </c:pt>
                <c:pt idx="221">
                  <c:v>2.0528970000000002</c:v>
                </c:pt>
                <c:pt idx="222">
                  <c:v>2.4924249999999999</c:v>
                </c:pt>
                <c:pt idx="223">
                  <c:v>1.244656</c:v>
                </c:pt>
                <c:pt idx="224">
                  <c:v>0.3180635</c:v>
                </c:pt>
                <c:pt idx="225">
                  <c:v>0.3262736</c:v>
                </c:pt>
                <c:pt idx="226">
                  <c:v>-0.44516099999999997</c:v>
                </c:pt>
                <c:pt idx="227">
                  <c:v>-0.6702806</c:v>
                </c:pt>
                <c:pt idx="228">
                  <c:v>0.69157939999999996</c:v>
                </c:pt>
                <c:pt idx="229">
                  <c:v>1.0021169999999999</c:v>
                </c:pt>
                <c:pt idx="230">
                  <c:v>-1.847611E-2</c:v>
                </c:pt>
                <c:pt idx="231">
                  <c:v>-0.30497360000000001</c:v>
                </c:pt>
                <c:pt idx="232">
                  <c:v>0.45645330000000001</c:v>
                </c:pt>
                <c:pt idx="233">
                  <c:v>0.72365699999999999</c:v>
                </c:pt>
                <c:pt idx="234">
                  <c:v>2.2197999999999999E-2</c:v>
                </c:pt>
                <c:pt idx="235">
                  <c:v>0.39540560000000002</c:v>
                </c:pt>
                <c:pt idx="236">
                  <c:v>2.0144790000000001</c:v>
                </c:pt>
                <c:pt idx="237">
                  <c:v>2.724974</c:v>
                </c:pt>
                <c:pt idx="238">
                  <c:v>1.9347479999999999</c:v>
                </c:pt>
                <c:pt idx="239">
                  <c:v>0.705955</c:v>
                </c:pt>
                <c:pt idx="240">
                  <c:v>1.891458E-2</c:v>
                </c:pt>
                <c:pt idx="241">
                  <c:v>-0.48881869999999999</c:v>
                </c:pt>
                <c:pt idx="242">
                  <c:v>-1.1638569999999999</c:v>
                </c:pt>
                <c:pt idx="243">
                  <c:v>-1.0453300000000001</c:v>
                </c:pt>
                <c:pt idx="244">
                  <c:v>0.56299330000000003</c:v>
                </c:pt>
                <c:pt idx="245">
                  <c:v>1.6187309999999999</c:v>
                </c:pt>
                <c:pt idx="246">
                  <c:v>0.19401170000000001</c:v>
                </c:pt>
                <c:pt idx="247">
                  <c:v>-1.031641</c:v>
                </c:pt>
                <c:pt idx="248">
                  <c:v>-0.13127949999999999</c:v>
                </c:pt>
                <c:pt idx="249">
                  <c:v>0.59654770000000001</c:v>
                </c:pt>
                <c:pt idx="250">
                  <c:v>7.6558570000000006E-2</c:v>
                </c:pt>
                <c:pt idx="251">
                  <c:v>0.28645399999999999</c:v>
                </c:pt>
                <c:pt idx="252">
                  <c:v>1.808713</c:v>
                </c:pt>
                <c:pt idx="253">
                  <c:v>2.2301820000000001</c:v>
                </c:pt>
                <c:pt idx="254">
                  <c:v>0.92892220000000003</c:v>
                </c:pt>
                <c:pt idx="255">
                  <c:v>7.4421349999999997E-2</c:v>
                </c:pt>
                <c:pt idx="256">
                  <c:v>0.1919409</c:v>
                </c:pt>
                <c:pt idx="257">
                  <c:v>5.596711E-2</c:v>
                </c:pt>
                <c:pt idx="258">
                  <c:v>-0.32642710000000003</c:v>
                </c:pt>
                <c:pt idx="259">
                  <c:v>-0.2400137</c:v>
                </c:pt>
                <c:pt idx="260">
                  <c:v>0.17670620000000001</c:v>
                </c:pt>
                <c:pt idx="261">
                  <c:v>0.17378669999999999</c:v>
                </c:pt>
                <c:pt idx="262">
                  <c:v>-0.76926930000000004</c:v>
                </c:pt>
                <c:pt idx="263">
                  <c:v>-1.571566</c:v>
                </c:pt>
                <c:pt idx="264">
                  <c:v>-1.255865</c:v>
                </c:pt>
                <c:pt idx="265">
                  <c:v>-0.71052490000000001</c:v>
                </c:pt>
                <c:pt idx="266">
                  <c:v>-0.11369990000000001</c:v>
                </c:pt>
                <c:pt idx="267">
                  <c:v>0.98422339999999997</c:v>
                </c:pt>
                <c:pt idx="268">
                  <c:v>1.5754589999999999</c:v>
                </c:pt>
                <c:pt idx="269">
                  <c:v>0.9898903</c:v>
                </c:pt>
                <c:pt idx="270">
                  <c:v>0.24537349999999999</c:v>
                </c:pt>
                <c:pt idx="271">
                  <c:v>0.24289479999999999</c:v>
                </c:pt>
                <c:pt idx="272">
                  <c:v>0.9952744</c:v>
                </c:pt>
                <c:pt idx="273">
                  <c:v>1.814273</c:v>
                </c:pt>
                <c:pt idx="274">
                  <c:v>2.155535</c:v>
                </c:pt>
                <c:pt idx="275">
                  <c:v>2.1376240000000002</c:v>
                </c:pt>
                <c:pt idx="276">
                  <c:v>2.1868810000000001</c:v>
                </c:pt>
                <c:pt idx="277">
                  <c:v>2.4425189999999999</c:v>
                </c:pt>
                <c:pt idx="278">
                  <c:v>2.188437</c:v>
                </c:pt>
                <c:pt idx="279">
                  <c:v>2.196755</c:v>
                </c:pt>
                <c:pt idx="280">
                  <c:v>2.7953410000000001</c:v>
                </c:pt>
                <c:pt idx="281">
                  <c:v>1.680156</c:v>
                </c:pt>
                <c:pt idx="282">
                  <c:v>-0.3691604</c:v>
                </c:pt>
                <c:pt idx="283">
                  <c:v>-0.60297650000000003</c:v>
                </c:pt>
                <c:pt idx="284">
                  <c:v>-0.2821283</c:v>
                </c:pt>
                <c:pt idx="285">
                  <c:v>-1.4724170000000001</c:v>
                </c:pt>
                <c:pt idx="286">
                  <c:v>-2.60968</c:v>
                </c:pt>
                <c:pt idx="287">
                  <c:v>-1.29735</c:v>
                </c:pt>
                <c:pt idx="288">
                  <c:v>1.188601</c:v>
                </c:pt>
                <c:pt idx="289">
                  <c:v>1.629284</c:v>
                </c:pt>
                <c:pt idx="290">
                  <c:v>8.2110050000000004E-2</c:v>
                </c:pt>
                <c:pt idx="291">
                  <c:v>-0.77192439999999996</c:v>
                </c:pt>
                <c:pt idx="292">
                  <c:v>-0.37857059999999998</c:v>
                </c:pt>
                <c:pt idx="293">
                  <c:v>-0.43595610000000001</c:v>
                </c:pt>
                <c:pt idx="294">
                  <c:v>-0.66367089999999995</c:v>
                </c:pt>
                <c:pt idx="295">
                  <c:v>0.32945940000000001</c:v>
                </c:pt>
                <c:pt idx="296">
                  <c:v>1.0167710000000001</c:v>
                </c:pt>
                <c:pt idx="297">
                  <c:v>0.28538180000000002</c:v>
                </c:pt>
                <c:pt idx="298">
                  <c:v>0.15556880000000001</c:v>
                </c:pt>
                <c:pt idx="299">
                  <c:v>0.64830429999999994</c:v>
                </c:pt>
                <c:pt idx="300">
                  <c:v>0.22741259999999999</c:v>
                </c:pt>
                <c:pt idx="301">
                  <c:v>0.367261</c:v>
                </c:pt>
                <c:pt idx="302">
                  <c:v>1.4899610000000001</c:v>
                </c:pt>
                <c:pt idx="303">
                  <c:v>1.023242</c:v>
                </c:pt>
                <c:pt idx="304">
                  <c:v>-0.73185940000000005</c:v>
                </c:pt>
                <c:pt idx="305">
                  <c:v>-1.165116</c:v>
                </c:pt>
                <c:pt idx="306">
                  <c:v>-0.67296180000000005</c:v>
                </c:pt>
                <c:pt idx="307">
                  <c:v>-0.96903729999999999</c:v>
                </c:pt>
                <c:pt idx="308">
                  <c:v>-1.4531750000000001</c:v>
                </c:pt>
                <c:pt idx="309">
                  <c:v>-0.67910579999999998</c:v>
                </c:pt>
                <c:pt idx="310">
                  <c:v>0.73327759999999997</c:v>
                </c:pt>
                <c:pt idx="311">
                  <c:v>1.225044</c:v>
                </c:pt>
                <c:pt idx="312">
                  <c:v>1.1755869999999999</c:v>
                </c:pt>
                <c:pt idx="313">
                  <c:v>1.4543299999999999</c:v>
                </c:pt>
                <c:pt idx="314">
                  <c:v>1.9809270000000001</c:v>
                </c:pt>
                <c:pt idx="315">
                  <c:v>2.0797759999999998</c:v>
                </c:pt>
                <c:pt idx="316">
                  <c:v>1.2220040000000001</c:v>
                </c:pt>
                <c:pt idx="317">
                  <c:v>0.79739680000000002</c:v>
                </c:pt>
                <c:pt idx="318">
                  <c:v>1.0654459999999999</c:v>
                </c:pt>
                <c:pt idx="319">
                  <c:v>0.68840820000000003</c:v>
                </c:pt>
                <c:pt idx="320">
                  <c:v>0.3277854</c:v>
                </c:pt>
                <c:pt idx="321">
                  <c:v>-5.9705010000000003E-2</c:v>
                </c:pt>
                <c:pt idx="322">
                  <c:v>-1.210286</c:v>
                </c:pt>
                <c:pt idx="323">
                  <c:v>-1.951438</c:v>
                </c:pt>
                <c:pt idx="324">
                  <c:v>-1.283785</c:v>
                </c:pt>
                <c:pt idx="325">
                  <c:v>0.22212570000000001</c:v>
                </c:pt>
                <c:pt idx="326">
                  <c:v>0.38593040000000001</c:v>
                </c:pt>
                <c:pt idx="327">
                  <c:v>-1.4658040000000001</c:v>
                </c:pt>
                <c:pt idx="328">
                  <c:v>-1.8755820000000001</c:v>
                </c:pt>
                <c:pt idx="329">
                  <c:v>0.47182249999999998</c:v>
                </c:pt>
                <c:pt idx="330">
                  <c:v>2.2893119999999998</c:v>
                </c:pt>
                <c:pt idx="331">
                  <c:v>2.2733210000000001</c:v>
                </c:pt>
                <c:pt idx="332">
                  <c:v>1.577577</c:v>
                </c:pt>
                <c:pt idx="333">
                  <c:v>0.83818839999999994</c:v>
                </c:pt>
                <c:pt idx="334">
                  <c:v>0.66868720000000004</c:v>
                </c:pt>
                <c:pt idx="335">
                  <c:v>0.77389010000000003</c:v>
                </c:pt>
                <c:pt idx="336">
                  <c:v>0.50532909999999998</c:v>
                </c:pt>
                <c:pt idx="337">
                  <c:v>0.84592849999999997</c:v>
                </c:pt>
                <c:pt idx="338">
                  <c:v>2.1562209999999999</c:v>
                </c:pt>
                <c:pt idx="339">
                  <c:v>2.5756139999999998</c:v>
                </c:pt>
                <c:pt idx="340">
                  <c:v>1.2311460000000001</c:v>
                </c:pt>
                <c:pt idx="341">
                  <c:v>-0.17191709999999999</c:v>
                </c:pt>
                <c:pt idx="342">
                  <c:v>-0.59270109999999998</c:v>
                </c:pt>
                <c:pt idx="343">
                  <c:v>-0.40417950000000002</c:v>
                </c:pt>
                <c:pt idx="344">
                  <c:v>-0.15365190000000001</c:v>
                </c:pt>
                <c:pt idx="345">
                  <c:v>-0.75842639999999995</c:v>
                </c:pt>
                <c:pt idx="346">
                  <c:v>-1.3270390000000001</c:v>
                </c:pt>
                <c:pt idx="347">
                  <c:v>-0.64143890000000003</c:v>
                </c:pt>
                <c:pt idx="348">
                  <c:v>-0.31356139999999999</c:v>
                </c:pt>
                <c:pt idx="349">
                  <c:v>-0.98681039999999998</c:v>
                </c:pt>
                <c:pt idx="350">
                  <c:v>-1.0521259999999999</c:v>
                </c:pt>
                <c:pt idx="351">
                  <c:v>-0.60746440000000002</c:v>
                </c:pt>
                <c:pt idx="352">
                  <c:v>-0.65487640000000003</c:v>
                </c:pt>
                <c:pt idx="353">
                  <c:v>-0.79395300000000002</c:v>
                </c:pt>
                <c:pt idx="354">
                  <c:v>-0.751525</c:v>
                </c:pt>
                <c:pt idx="355">
                  <c:v>-0.5457748</c:v>
                </c:pt>
                <c:pt idx="356">
                  <c:v>-0.238451</c:v>
                </c:pt>
                <c:pt idx="357">
                  <c:v>-0.67892640000000004</c:v>
                </c:pt>
                <c:pt idx="358">
                  <c:v>-0.87160890000000002</c:v>
                </c:pt>
                <c:pt idx="359">
                  <c:v>0.9016672</c:v>
                </c:pt>
                <c:pt idx="360">
                  <c:v>1.8833800000000001</c:v>
                </c:pt>
                <c:pt idx="361">
                  <c:v>0.5466936</c:v>
                </c:pt>
                <c:pt idx="362">
                  <c:v>0.26466279999999998</c:v>
                </c:pt>
                <c:pt idx="363">
                  <c:v>1.2943579999999999</c:v>
                </c:pt>
                <c:pt idx="364">
                  <c:v>1.588913</c:v>
                </c:pt>
                <c:pt idx="365">
                  <c:v>1.0645519999999999</c:v>
                </c:pt>
                <c:pt idx="366">
                  <c:v>0.35197529999999999</c:v>
                </c:pt>
                <c:pt idx="367">
                  <c:v>0.54014419999999996</c:v>
                </c:pt>
                <c:pt idx="368">
                  <c:v>0.97354359999999995</c:v>
                </c:pt>
                <c:pt idx="369">
                  <c:v>4.0182890000000004E-3</c:v>
                </c:pt>
                <c:pt idx="370">
                  <c:v>-0.95310589999999995</c:v>
                </c:pt>
                <c:pt idx="371">
                  <c:v>-5.7005340000000002E-2</c:v>
                </c:pt>
                <c:pt idx="372">
                  <c:v>1.0995029999999999</c:v>
                </c:pt>
                <c:pt idx="373">
                  <c:v>0.94344399999999995</c:v>
                </c:pt>
                <c:pt idx="374">
                  <c:v>-0.17443159999999999</c:v>
                </c:pt>
                <c:pt idx="375">
                  <c:v>-1.40384</c:v>
                </c:pt>
                <c:pt idx="376">
                  <c:v>-0.89302780000000004</c:v>
                </c:pt>
                <c:pt idx="377">
                  <c:v>0.2235944</c:v>
                </c:pt>
                <c:pt idx="378">
                  <c:v>-0.1547781</c:v>
                </c:pt>
                <c:pt idx="379">
                  <c:v>5.0135470000000001E-2</c:v>
                </c:pt>
                <c:pt idx="380">
                  <c:v>0.38639190000000001</c:v>
                </c:pt>
                <c:pt idx="381">
                  <c:v>-0.2920451</c:v>
                </c:pt>
                <c:pt idx="382">
                  <c:v>0.1646629</c:v>
                </c:pt>
                <c:pt idx="383">
                  <c:v>0.81618109999999999</c:v>
                </c:pt>
                <c:pt idx="384">
                  <c:v>0.95758390000000004</c:v>
                </c:pt>
                <c:pt idx="385">
                  <c:v>1.423556</c:v>
                </c:pt>
                <c:pt idx="386">
                  <c:v>0.42344389999999998</c:v>
                </c:pt>
                <c:pt idx="387">
                  <c:v>-1.5149030000000001</c:v>
                </c:pt>
                <c:pt idx="388">
                  <c:v>-1.8633379999999999</c:v>
                </c:pt>
                <c:pt idx="389">
                  <c:v>-0.91620820000000003</c:v>
                </c:pt>
                <c:pt idx="390">
                  <c:v>0.34809630000000003</c:v>
                </c:pt>
                <c:pt idx="391">
                  <c:v>1.8827069999999999</c:v>
                </c:pt>
                <c:pt idx="392">
                  <c:v>2.2875459999999999</c:v>
                </c:pt>
                <c:pt idx="393">
                  <c:v>0.78149809999999997</c:v>
                </c:pt>
                <c:pt idx="394">
                  <c:v>0.3696354</c:v>
                </c:pt>
                <c:pt idx="395">
                  <c:v>1.7223310000000001</c:v>
                </c:pt>
                <c:pt idx="396">
                  <c:v>1.475482</c:v>
                </c:pt>
                <c:pt idx="397">
                  <c:v>2.9664530000000001E-2</c:v>
                </c:pt>
                <c:pt idx="398">
                  <c:v>-0.18003959999999999</c:v>
                </c:pt>
                <c:pt idx="399">
                  <c:v>0.2384346</c:v>
                </c:pt>
                <c:pt idx="400">
                  <c:v>0.3074884</c:v>
                </c:pt>
                <c:pt idx="401">
                  <c:v>-2.9347089999999999E-2</c:v>
                </c:pt>
                <c:pt idx="402">
                  <c:v>-0.41428490000000001</c:v>
                </c:pt>
                <c:pt idx="403">
                  <c:v>0.17147680000000001</c:v>
                </c:pt>
                <c:pt idx="404">
                  <c:v>1.1246210000000001</c:v>
                </c:pt>
                <c:pt idx="405">
                  <c:v>0.56370480000000001</c:v>
                </c:pt>
                <c:pt idx="406">
                  <c:v>-0.56935349999999996</c:v>
                </c:pt>
                <c:pt idx="407">
                  <c:v>-8.2980929999999994E-3</c:v>
                </c:pt>
                <c:pt idx="408">
                  <c:v>0.80628060000000001</c:v>
                </c:pt>
                <c:pt idx="409">
                  <c:v>4.127753E-2</c:v>
                </c:pt>
                <c:pt idx="410">
                  <c:v>-0.10564270000000001</c:v>
                </c:pt>
                <c:pt idx="411">
                  <c:v>1.1597759999999999</c:v>
                </c:pt>
                <c:pt idx="412">
                  <c:v>1.6576120000000001</c:v>
                </c:pt>
                <c:pt idx="413">
                  <c:v>0.77990919999999997</c:v>
                </c:pt>
                <c:pt idx="414">
                  <c:v>5.0554340000000003E-2</c:v>
                </c:pt>
                <c:pt idx="415">
                  <c:v>0.86855879999999996</c:v>
                </c:pt>
                <c:pt idx="416">
                  <c:v>1.4509430000000001</c:v>
                </c:pt>
                <c:pt idx="417">
                  <c:v>0.3626781</c:v>
                </c:pt>
                <c:pt idx="418">
                  <c:v>-0.22440160000000001</c:v>
                </c:pt>
                <c:pt idx="419">
                  <c:v>-9.8385139999999996E-2</c:v>
                </c:pt>
                <c:pt idx="420">
                  <c:v>-0.2296088</c:v>
                </c:pt>
                <c:pt idx="421">
                  <c:v>0.37730619999999998</c:v>
                </c:pt>
                <c:pt idx="422">
                  <c:v>1.4520109999999999</c:v>
                </c:pt>
                <c:pt idx="423">
                  <c:v>2.1125080000000001</c:v>
                </c:pt>
                <c:pt idx="424">
                  <c:v>2.1863549999999998</c:v>
                </c:pt>
                <c:pt idx="425">
                  <c:v>1.4340459999999999</c:v>
                </c:pt>
                <c:pt idx="426">
                  <c:v>0.63811770000000001</c:v>
                </c:pt>
                <c:pt idx="427">
                  <c:v>0.45246340000000002</c:v>
                </c:pt>
                <c:pt idx="428">
                  <c:v>0.16454940000000001</c:v>
                </c:pt>
                <c:pt idx="429">
                  <c:v>-1.8864889999999999E-2</c:v>
                </c:pt>
                <c:pt idx="430">
                  <c:v>0.32134839999999998</c:v>
                </c:pt>
                <c:pt idx="431">
                  <c:v>0.15364059999999999</c:v>
                </c:pt>
                <c:pt idx="432">
                  <c:v>-0.33638299999999999</c:v>
                </c:pt>
                <c:pt idx="433">
                  <c:v>-0.39529150000000002</c:v>
                </c:pt>
                <c:pt idx="434">
                  <c:v>-0.4105702</c:v>
                </c:pt>
                <c:pt idx="435">
                  <c:v>-0.12618499999999999</c:v>
                </c:pt>
                <c:pt idx="436">
                  <c:v>0.17164750000000001</c:v>
                </c:pt>
                <c:pt idx="437">
                  <c:v>7.2564459999999997E-2</c:v>
                </c:pt>
                <c:pt idx="438">
                  <c:v>0.50840750000000001</c:v>
                </c:pt>
                <c:pt idx="439">
                  <c:v>0.73127370000000003</c:v>
                </c:pt>
                <c:pt idx="440">
                  <c:v>-0.1055623</c:v>
                </c:pt>
                <c:pt idx="441">
                  <c:v>-0.6949147</c:v>
                </c:pt>
                <c:pt idx="442">
                  <c:v>-0.57984409999999997</c:v>
                </c:pt>
                <c:pt idx="443">
                  <c:v>-0.30053380000000002</c:v>
                </c:pt>
                <c:pt idx="444">
                  <c:v>-7.9778969999999994E-3</c:v>
                </c:pt>
                <c:pt idx="445">
                  <c:v>-0.21488670000000001</c:v>
                </c:pt>
                <c:pt idx="446">
                  <c:v>-1.126784</c:v>
                </c:pt>
                <c:pt idx="447">
                  <c:v>-1.373343</c:v>
                </c:pt>
                <c:pt idx="448">
                  <c:v>4.3176589999999997E-3</c:v>
                </c:pt>
                <c:pt idx="449">
                  <c:v>1.9078580000000001</c:v>
                </c:pt>
                <c:pt idx="450">
                  <c:v>2.4718460000000002</c:v>
                </c:pt>
                <c:pt idx="451">
                  <c:v>1.2549300000000001</c:v>
                </c:pt>
                <c:pt idx="452">
                  <c:v>-6.74762E-2</c:v>
                </c:pt>
                <c:pt idx="453">
                  <c:v>-0.18233079999999999</c:v>
                </c:pt>
                <c:pt idx="454">
                  <c:v>0.51335390000000003</c:v>
                </c:pt>
                <c:pt idx="455">
                  <c:v>1.0263249999999999</c:v>
                </c:pt>
                <c:pt idx="456">
                  <c:v>0.20429919999999999</c:v>
                </c:pt>
                <c:pt idx="457">
                  <c:v>-1.431845</c:v>
                </c:pt>
                <c:pt idx="458">
                  <c:v>-1.66781</c:v>
                </c:pt>
                <c:pt idx="459">
                  <c:v>-0.94547610000000004</c:v>
                </c:pt>
                <c:pt idx="460">
                  <c:v>-0.67387470000000005</c:v>
                </c:pt>
                <c:pt idx="461">
                  <c:v>-0.39594580000000001</c:v>
                </c:pt>
                <c:pt idx="462">
                  <c:v>-0.35542590000000002</c:v>
                </c:pt>
                <c:pt idx="463">
                  <c:v>-1.770443E-2</c:v>
                </c:pt>
                <c:pt idx="464">
                  <c:v>1.2422139999999999</c:v>
                </c:pt>
                <c:pt idx="465">
                  <c:v>2.2133729999999998</c:v>
                </c:pt>
                <c:pt idx="466">
                  <c:v>2.6611039999999999</c:v>
                </c:pt>
                <c:pt idx="467">
                  <c:v>2.3999969999999999</c:v>
                </c:pt>
                <c:pt idx="468">
                  <c:v>1.7070890000000001</c:v>
                </c:pt>
                <c:pt idx="469">
                  <c:v>1.8504719999999999</c:v>
                </c:pt>
                <c:pt idx="470">
                  <c:v>1.8715269999999999</c:v>
                </c:pt>
                <c:pt idx="471">
                  <c:v>0.78548810000000002</c:v>
                </c:pt>
                <c:pt idx="472">
                  <c:v>-0.51731249999999995</c:v>
                </c:pt>
                <c:pt idx="473">
                  <c:v>-1.285655</c:v>
                </c:pt>
                <c:pt idx="474">
                  <c:v>-0.5476375</c:v>
                </c:pt>
                <c:pt idx="475">
                  <c:v>1.4094359999999999</c:v>
                </c:pt>
                <c:pt idx="476">
                  <c:v>1.4761470000000001</c:v>
                </c:pt>
                <c:pt idx="477">
                  <c:v>-0.1533677</c:v>
                </c:pt>
                <c:pt idx="478">
                  <c:v>0.15295239999999999</c:v>
                </c:pt>
                <c:pt idx="479">
                  <c:v>0.93238200000000004</c:v>
                </c:pt>
                <c:pt idx="480">
                  <c:v>-3.3034290000000001E-2</c:v>
                </c:pt>
                <c:pt idx="481">
                  <c:v>-0.17684659999999999</c:v>
                </c:pt>
                <c:pt idx="482">
                  <c:v>0.90270879999999998</c:v>
                </c:pt>
                <c:pt idx="483">
                  <c:v>1.386655</c:v>
                </c:pt>
                <c:pt idx="484">
                  <c:v>1.3735839999999999</c:v>
                </c:pt>
                <c:pt idx="485">
                  <c:v>0.62167839999999996</c:v>
                </c:pt>
                <c:pt idx="486">
                  <c:v>-0.42838710000000002</c:v>
                </c:pt>
                <c:pt idx="487">
                  <c:v>-0.29387600000000003</c:v>
                </c:pt>
                <c:pt idx="488">
                  <c:v>0.57796530000000002</c:v>
                </c:pt>
                <c:pt idx="489">
                  <c:v>1.231236</c:v>
                </c:pt>
                <c:pt idx="490">
                  <c:v>1.476909</c:v>
                </c:pt>
                <c:pt idx="491">
                  <c:v>1.7396609999999999</c:v>
                </c:pt>
                <c:pt idx="492">
                  <c:v>2.1528320000000001</c:v>
                </c:pt>
                <c:pt idx="493">
                  <c:v>1.75796</c:v>
                </c:pt>
                <c:pt idx="494">
                  <c:v>1.006602</c:v>
                </c:pt>
                <c:pt idx="495">
                  <c:v>1.0003029999999999</c:v>
                </c:pt>
                <c:pt idx="496">
                  <c:v>0.57986360000000003</c:v>
                </c:pt>
                <c:pt idx="497">
                  <c:v>-1.2049589999999999</c:v>
                </c:pt>
                <c:pt idx="498">
                  <c:v>-2.463883</c:v>
                </c:pt>
                <c:pt idx="499">
                  <c:v>-1.4500740000000001</c:v>
                </c:pt>
                <c:pt idx="500">
                  <c:v>-9.6834950000000003E-2</c:v>
                </c:pt>
                <c:pt idx="501">
                  <c:v>-0.18072740000000001</c:v>
                </c:pt>
                <c:pt idx="502">
                  <c:v>-2.0783119999999999E-2</c:v>
                </c:pt>
                <c:pt idx="503">
                  <c:v>0.3907699</c:v>
                </c:pt>
                <c:pt idx="504">
                  <c:v>-1.099352E-2</c:v>
                </c:pt>
                <c:pt idx="505">
                  <c:v>-0.16631409999999999</c:v>
                </c:pt>
                <c:pt idx="506">
                  <c:v>-0.470445</c:v>
                </c:pt>
                <c:pt idx="507">
                  <c:v>-1.3901049999999999</c:v>
                </c:pt>
                <c:pt idx="508">
                  <c:v>-1.3721429999999999</c:v>
                </c:pt>
                <c:pt idx="509">
                  <c:v>-0.36873129999999998</c:v>
                </c:pt>
                <c:pt idx="510">
                  <c:v>0.23590330000000001</c:v>
                </c:pt>
                <c:pt idx="511">
                  <c:v>0.33391150000000003</c:v>
                </c:pt>
                <c:pt idx="512">
                  <c:v>0.47875620000000002</c:v>
                </c:pt>
                <c:pt idx="513">
                  <c:v>0.26812619999999998</c:v>
                </c:pt>
                <c:pt idx="514">
                  <c:v>-0.68770209999999998</c:v>
                </c:pt>
                <c:pt idx="515">
                  <c:v>-1.0864290000000001</c:v>
                </c:pt>
                <c:pt idx="516">
                  <c:v>0.17397009999999999</c:v>
                </c:pt>
                <c:pt idx="517">
                  <c:v>1.3143</c:v>
                </c:pt>
                <c:pt idx="518">
                  <c:v>0.99991859999999999</c:v>
                </c:pt>
                <c:pt idx="519">
                  <c:v>0.73064830000000003</c:v>
                </c:pt>
                <c:pt idx="520">
                  <c:v>0.85982320000000001</c:v>
                </c:pt>
                <c:pt idx="521">
                  <c:v>7.7217949999999994E-2</c:v>
                </c:pt>
                <c:pt idx="522">
                  <c:v>-1.6493850000000001</c:v>
                </c:pt>
                <c:pt idx="523">
                  <c:v>-2.5810559999999998</c:v>
                </c:pt>
                <c:pt idx="524">
                  <c:v>-1.606009</c:v>
                </c:pt>
                <c:pt idx="525">
                  <c:v>9.4696890000000006E-2</c:v>
                </c:pt>
                <c:pt idx="526">
                  <c:v>1.3573949999999999</c:v>
                </c:pt>
                <c:pt idx="527">
                  <c:v>1.802449</c:v>
                </c:pt>
                <c:pt idx="528">
                  <c:v>1.4669140000000001</c:v>
                </c:pt>
                <c:pt idx="529">
                  <c:v>1.3311710000000001</c:v>
                </c:pt>
                <c:pt idx="530">
                  <c:v>1.3817269999999999</c:v>
                </c:pt>
                <c:pt idx="531">
                  <c:v>0.49290620000000002</c:v>
                </c:pt>
                <c:pt idx="532">
                  <c:v>-0.42436659999999998</c:v>
                </c:pt>
                <c:pt idx="533">
                  <c:v>0.33494449999999998</c:v>
                </c:pt>
                <c:pt idx="534">
                  <c:v>1.1820569999999999</c:v>
                </c:pt>
                <c:pt idx="535">
                  <c:v>0.1167546</c:v>
                </c:pt>
                <c:pt idx="536">
                  <c:v>-1.0449250000000001</c:v>
                </c:pt>
                <c:pt idx="537">
                  <c:v>-0.23251930000000001</c:v>
                </c:pt>
                <c:pt idx="538">
                  <c:v>1.214901</c:v>
                </c:pt>
                <c:pt idx="539">
                  <c:v>0.81627300000000003</c:v>
                </c:pt>
                <c:pt idx="540">
                  <c:v>-0.73177709999999996</c:v>
                </c:pt>
                <c:pt idx="541">
                  <c:v>-0.88409070000000001</c:v>
                </c:pt>
                <c:pt idx="542">
                  <c:v>0.15394540000000001</c:v>
                </c:pt>
                <c:pt idx="543">
                  <c:v>0.98025139999999999</c:v>
                </c:pt>
                <c:pt idx="544">
                  <c:v>1.340066</c:v>
                </c:pt>
                <c:pt idx="545">
                  <c:v>1.1775929999999999</c:v>
                </c:pt>
                <c:pt idx="546">
                  <c:v>0.2413043</c:v>
                </c:pt>
                <c:pt idx="547">
                  <c:v>-0.89411450000000003</c:v>
                </c:pt>
                <c:pt idx="548">
                  <c:v>-0.81284719999999999</c:v>
                </c:pt>
                <c:pt idx="549">
                  <c:v>3.9471319999999997E-2</c:v>
                </c:pt>
                <c:pt idx="550">
                  <c:v>-0.1161016</c:v>
                </c:pt>
                <c:pt idx="551">
                  <c:v>-0.3986825</c:v>
                </c:pt>
                <c:pt idx="552">
                  <c:v>0.55916180000000004</c:v>
                </c:pt>
                <c:pt idx="553">
                  <c:v>0.79512439999999995</c:v>
                </c:pt>
                <c:pt idx="554">
                  <c:v>-0.4358378</c:v>
                </c:pt>
                <c:pt idx="555">
                  <c:v>-0.93040009999999995</c:v>
                </c:pt>
                <c:pt idx="556">
                  <c:v>-0.29432140000000001</c:v>
                </c:pt>
                <c:pt idx="557">
                  <c:v>0.2295421</c:v>
                </c:pt>
                <c:pt idx="558">
                  <c:v>-3.9523610000000001E-2</c:v>
                </c:pt>
                <c:pt idx="559">
                  <c:v>-0.76012570000000002</c:v>
                </c:pt>
                <c:pt idx="560">
                  <c:v>-0.98965890000000001</c:v>
                </c:pt>
                <c:pt idx="561">
                  <c:v>-0.5901402</c:v>
                </c:pt>
                <c:pt idx="562">
                  <c:v>-2.241686E-2</c:v>
                </c:pt>
                <c:pt idx="563">
                  <c:v>0.3454315</c:v>
                </c:pt>
                <c:pt idx="564">
                  <c:v>2.14307E-2</c:v>
                </c:pt>
                <c:pt idx="565">
                  <c:v>-1.2958769999999999</c:v>
                </c:pt>
                <c:pt idx="566">
                  <c:v>-2.676857</c:v>
                </c:pt>
                <c:pt idx="567">
                  <c:v>-2.368573</c:v>
                </c:pt>
                <c:pt idx="568">
                  <c:v>-0.54699529999999996</c:v>
                </c:pt>
                <c:pt idx="569">
                  <c:v>0.27999619999999997</c:v>
                </c:pt>
                <c:pt idx="570">
                  <c:v>-4.5861489999999998E-2</c:v>
                </c:pt>
                <c:pt idx="571">
                  <c:v>0.39182739999999999</c:v>
                </c:pt>
                <c:pt idx="572">
                  <c:v>1.106746</c:v>
                </c:pt>
                <c:pt idx="573">
                  <c:v>1.2176739999999999</c:v>
                </c:pt>
                <c:pt idx="574">
                  <c:v>0.69269550000000002</c:v>
                </c:pt>
                <c:pt idx="575">
                  <c:v>5.364157E-2</c:v>
                </c:pt>
                <c:pt idx="576">
                  <c:v>-7.9727409999999999E-2</c:v>
                </c:pt>
                <c:pt idx="577">
                  <c:v>-0.39378059999999998</c:v>
                </c:pt>
                <c:pt idx="578">
                  <c:v>-0.34728910000000002</c:v>
                </c:pt>
                <c:pt idx="579">
                  <c:v>0.59889420000000004</c:v>
                </c:pt>
                <c:pt idx="580">
                  <c:v>0.88654390000000005</c:v>
                </c:pt>
                <c:pt idx="581">
                  <c:v>6.986175E-2</c:v>
                </c:pt>
                <c:pt idx="582">
                  <c:v>-0.77993140000000005</c:v>
                </c:pt>
                <c:pt idx="583">
                  <c:v>-1.0824659999999999</c:v>
                </c:pt>
                <c:pt idx="584">
                  <c:v>-1.2002969999999999</c:v>
                </c:pt>
                <c:pt idx="585">
                  <c:v>-1.6051439999999999</c:v>
                </c:pt>
                <c:pt idx="586">
                  <c:v>-1.5465500000000001</c:v>
                </c:pt>
                <c:pt idx="587">
                  <c:v>0.1317364</c:v>
                </c:pt>
                <c:pt idx="588">
                  <c:v>2.3437649999999999</c:v>
                </c:pt>
                <c:pt idx="589">
                  <c:v>2.5094340000000002</c:v>
                </c:pt>
                <c:pt idx="590">
                  <c:v>1.208601</c:v>
                </c:pt>
                <c:pt idx="591">
                  <c:v>0.79062399999999999</c:v>
                </c:pt>
                <c:pt idx="592">
                  <c:v>0.89205679999999998</c:v>
                </c:pt>
                <c:pt idx="593">
                  <c:v>0.58971870000000004</c:v>
                </c:pt>
                <c:pt idx="594">
                  <c:v>-0.31107869999999999</c:v>
                </c:pt>
                <c:pt idx="595">
                  <c:v>-1.1922330000000001</c:v>
                </c:pt>
                <c:pt idx="596">
                  <c:v>-1.0142450000000001</c:v>
                </c:pt>
                <c:pt idx="597">
                  <c:v>-0.71389440000000004</c:v>
                </c:pt>
                <c:pt idx="598">
                  <c:v>-0.8830578</c:v>
                </c:pt>
                <c:pt idx="599">
                  <c:v>-1.0364089999999999</c:v>
                </c:pt>
                <c:pt idx="600">
                  <c:v>-1.030403</c:v>
                </c:pt>
                <c:pt idx="601">
                  <c:v>-0.13577610000000001</c:v>
                </c:pt>
                <c:pt idx="602">
                  <c:v>0.9488991</c:v>
                </c:pt>
                <c:pt idx="603">
                  <c:v>0.84871819999999998</c:v>
                </c:pt>
                <c:pt idx="604">
                  <c:v>0.50773769999999996</c:v>
                </c:pt>
                <c:pt idx="605">
                  <c:v>0.63817440000000003</c:v>
                </c:pt>
                <c:pt idx="606">
                  <c:v>0.56263050000000003</c:v>
                </c:pt>
                <c:pt idx="607">
                  <c:v>0.332042</c:v>
                </c:pt>
                <c:pt idx="608">
                  <c:v>0.18437319999999999</c:v>
                </c:pt>
                <c:pt idx="609">
                  <c:v>0.29755939999999997</c:v>
                </c:pt>
                <c:pt idx="610">
                  <c:v>1.163772</c:v>
                </c:pt>
                <c:pt idx="611">
                  <c:v>2.1344080000000001</c:v>
                </c:pt>
                <c:pt idx="612">
                  <c:v>2.2473040000000002</c:v>
                </c:pt>
                <c:pt idx="613">
                  <c:v>1.309612</c:v>
                </c:pt>
                <c:pt idx="614">
                  <c:v>-0.4994847</c:v>
                </c:pt>
                <c:pt idx="615">
                  <c:v>-1.405095</c:v>
                </c:pt>
                <c:pt idx="616">
                  <c:v>-6.1265510000000002E-2</c:v>
                </c:pt>
                <c:pt idx="617">
                  <c:v>1.163904</c:v>
                </c:pt>
                <c:pt idx="618">
                  <c:v>0.53380430000000001</c:v>
                </c:pt>
                <c:pt idx="619">
                  <c:v>5.4653239999999999E-2</c:v>
                </c:pt>
                <c:pt idx="620">
                  <c:v>0.38676870000000002</c:v>
                </c:pt>
                <c:pt idx="621">
                  <c:v>0.27409349999999999</c:v>
                </c:pt>
                <c:pt idx="622">
                  <c:v>0.70076590000000005</c:v>
                </c:pt>
                <c:pt idx="623">
                  <c:v>1.979122</c:v>
                </c:pt>
                <c:pt idx="624">
                  <c:v>2.2566290000000002</c:v>
                </c:pt>
                <c:pt idx="625">
                  <c:v>1.57158</c:v>
                </c:pt>
                <c:pt idx="626">
                  <c:v>0.31614150000000002</c:v>
                </c:pt>
                <c:pt idx="627">
                  <c:v>-0.97860369999999997</c:v>
                </c:pt>
                <c:pt idx="628">
                  <c:v>-0.91523460000000001</c:v>
                </c:pt>
                <c:pt idx="629">
                  <c:v>-0.32428449999999998</c:v>
                </c:pt>
                <c:pt idx="630">
                  <c:v>0.28928619999999999</c:v>
                </c:pt>
                <c:pt idx="631">
                  <c:v>1.2941830000000001</c:v>
                </c:pt>
                <c:pt idx="632">
                  <c:v>1.71435</c:v>
                </c:pt>
                <c:pt idx="633">
                  <c:v>1.242885</c:v>
                </c:pt>
                <c:pt idx="634">
                  <c:v>0.295788</c:v>
                </c:pt>
                <c:pt idx="635">
                  <c:v>-0.41892780000000002</c:v>
                </c:pt>
                <c:pt idx="636">
                  <c:v>-0.32444020000000001</c:v>
                </c:pt>
                <c:pt idx="637">
                  <c:v>-0.1934601</c:v>
                </c:pt>
                <c:pt idx="638">
                  <c:v>-0.60469450000000002</c:v>
                </c:pt>
                <c:pt idx="639">
                  <c:v>-0.63727739999999999</c:v>
                </c:pt>
                <c:pt idx="640">
                  <c:v>2.8192180000000001E-2</c:v>
                </c:pt>
                <c:pt idx="641">
                  <c:v>0.27540540000000002</c:v>
                </c:pt>
                <c:pt idx="642">
                  <c:v>0.29740420000000001</c:v>
                </c:pt>
                <c:pt idx="643">
                  <c:v>0.8298295</c:v>
                </c:pt>
                <c:pt idx="644">
                  <c:v>0.67111100000000001</c:v>
                </c:pt>
                <c:pt idx="645">
                  <c:v>-0.28528989999999999</c:v>
                </c:pt>
                <c:pt idx="646">
                  <c:v>0.21095330000000001</c:v>
                </c:pt>
                <c:pt idx="647">
                  <c:v>1.910207</c:v>
                </c:pt>
                <c:pt idx="648">
                  <c:v>1.5567569999999999</c:v>
                </c:pt>
                <c:pt idx="649">
                  <c:v>-0.51097210000000004</c:v>
                </c:pt>
                <c:pt idx="650">
                  <c:v>-0.99398500000000001</c:v>
                </c:pt>
                <c:pt idx="651">
                  <c:v>-0.94291449999999999</c:v>
                </c:pt>
                <c:pt idx="652">
                  <c:v>-1.8991439999999999</c:v>
                </c:pt>
                <c:pt idx="653">
                  <c:v>-1.646692</c:v>
                </c:pt>
                <c:pt idx="654">
                  <c:v>-0.38601439999999998</c:v>
                </c:pt>
                <c:pt idx="655">
                  <c:v>4.9279120000000003E-2</c:v>
                </c:pt>
                <c:pt idx="656">
                  <c:v>5.5422800000000001E-2</c:v>
                </c:pt>
                <c:pt idx="657">
                  <c:v>-0.15407309999999999</c:v>
                </c:pt>
                <c:pt idx="658">
                  <c:v>-0.3828164</c:v>
                </c:pt>
                <c:pt idx="659">
                  <c:v>0.28352240000000001</c:v>
                </c:pt>
                <c:pt idx="660">
                  <c:v>1.7005060000000001</c:v>
                </c:pt>
                <c:pt idx="661">
                  <c:v>2.4946730000000001</c:v>
                </c:pt>
                <c:pt idx="662">
                  <c:v>1.9804379999999999</c:v>
                </c:pt>
                <c:pt idx="663">
                  <c:v>1.0873520000000001</c:v>
                </c:pt>
                <c:pt idx="664">
                  <c:v>0.338036</c:v>
                </c:pt>
                <c:pt idx="665">
                  <c:v>-0.55013389999999995</c:v>
                </c:pt>
                <c:pt idx="666">
                  <c:v>-0.73351480000000002</c:v>
                </c:pt>
                <c:pt idx="667">
                  <c:v>0.49273020000000001</c:v>
                </c:pt>
                <c:pt idx="668">
                  <c:v>1.4118459999999999</c:v>
                </c:pt>
                <c:pt idx="669">
                  <c:v>0.62848269999999995</c:v>
                </c:pt>
                <c:pt idx="670">
                  <c:v>3.1702090000000002E-2</c:v>
                </c:pt>
                <c:pt idx="671">
                  <c:v>0.95275779999999999</c:v>
                </c:pt>
                <c:pt idx="672">
                  <c:v>1.440256</c:v>
                </c:pt>
                <c:pt idx="673">
                  <c:v>1.0830820000000001</c:v>
                </c:pt>
                <c:pt idx="674">
                  <c:v>1.345278</c:v>
                </c:pt>
                <c:pt idx="675">
                  <c:v>1.3676109999999999</c:v>
                </c:pt>
                <c:pt idx="676">
                  <c:v>0.2985273</c:v>
                </c:pt>
                <c:pt idx="677">
                  <c:v>-0.52092939999999999</c:v>
                </c:pt>
                <c:pt idx="678">
                  <c:v>-0.27980179999999999</c:v>
                </c:pt>
                <c:pt idx="679">
                  <c:v>0.2434858</c:v>
                </c:pt>
                <c:pt idx="680">
                  <c:v>0.80252789999999996</c:v>
                </c:pt>
                <c:pt idx="681">
                  <c:v>0.81358560000000002</c:v>
                </c:pt>
                <c:pt idx="682">
                  <c:v>0.17256199999999999</c:v>
                </c:pt>
                <c:pt idx="683">
                  <c:v>0.32162039999999997</c:v>
                </c:pt>
                <c:pt idx="684">
                  <c:v>0.46960059999999998</c:v>
                </c:pt>
                <c:pt idx="685">
                  <c:v>0.89771160000000005</c:v>
                </c:pt>
                <c:pt idx="686">
                  <c:v>2.3519079999999999</c:v>
                </c:pt>
                <c:pt idx="687">
                  <c:v>2.3280590000000001</c:v>
                </c:pt>
                <c:pt idx="688">
                  <c:v>1.3429660000000001</c:v>
                </c:pt>
                <c:pt idx="689">
                  <c:v>1.254427</c:v>
                </c:pt>
                <c:pt idx="690">
                  <c:v>0.4813114</c:v>
                </c:pt>
                <c:pt idx="691">
                  <c:v>-0.68540909999999999</c:v>
                </c:pt>
                <c:pt idx="692">
                  <c:v>-2.7739550000000002E-2</c:v>
                </c:pt>
                <c:pt idx="693">
                  <c:v>0.70202880000000001</c:v>
                </c:pt>
                <c:pt idx="694">
                  <c:v>-5.8560429999999997E-2</c:v>
                </c:pt>
                <c:pt idx="695">
                  <c:v>-0.59196919999999997</c:v>
                </c:pt>
                <c:pt idx="696">
                  <c:v>-0.6202415</c:v>
                </c:pt>
                <c:pt idx="697">
                  <c:v>3.348019E-2</c:v>
                </c:pt>
                <c:pt idx="698">
                  <c:v>1.633238</c:v>
                </c:pt>
                <c:pt idx="699">
                  <c:v>2.449011</c:v>
                </c:pt>
                <c:pt idx="700">
                  <c:v>1.756035</c:v>
                </c:pt>
                <c:pt idx="701">
                  <c:v>0.8595121</c:v>
                </c:pt>
                <c:pt idx="702">
                  <c:v>0.28990500000000002</c:v>
                </c:pt>
                <c:pt idx="703">
                  <c:v>-0.85612189999999999</c:v>
                </c:pt>
                <c:pt idx="704">
                  <c:v>-1.841974</c:v>
                </c:pt>
                <c:pt idx="705">
                  <c:v>-1.6399570000000001</c:v>
                </c:pt>
                <c:pt idx="706">
                  <c:v>-1.533007</c:v>
                </c:pt>
                <c:pt idx="707">
                  <c:v>-1.4639519999999999</c:v>
                </c:pt>
                <c:pt idx="708">
                  <c:v>-0.64700040000000003</c:v>
                </c:pt>
                <c:pt idx="709">
                  <c:v>-0.2420677</c:v>
                </c:pt>
                <c:pt idx="710">
                  <c:v>-0.46540389999999998</c:v>
                </c:pt>
                <c:pt idx="711">
                  <c:v>-0.4416832</c:v>
                </c:pt>
                <c:pt idx="712">
                  <c:v>-0.17406489999999999</c:v>
                </c:pt>
                <c:pt idx="713">
                  <c:v>-0.25682319999999997</c:v>
                </c:pt>
                <c:pt idx="714">
                  <c:v>-0.75739460000000003</c:v>
                </c:pt>
                <c:pt idx="715">
                  <c:v>-0.77343059999999997</c:v>
                </c:pt>
                <c:pt idx="716">
                  <c:v>-0.33725519999999998</c:v>
                </c:pt>
                <c:pt idx="717">
                  <c:v>-0.3341539</c:v>
                </c:pt>
                <c:pt idx="718">
                  <c:v>-0.26795360000000001</c:v>
                </c:pt>
                <c:pt idx="719">
                  <c:v>0.2326413</c:v>
                </c:pt>
                <c:pt idx="720">
                  <c:v>0.56555429999999995</c:v>
                </c:pt>
                <c:pt idx="721">
                  <c:v>0.1387448</c:v>
                </c:pt>
                <c:pt idx="722">
                  <c:v>-1.1604460000000001</c:v>
                </c:pt>
                <c:pt idx="723">
                  <c:v>-1.026111</c:v>
                </c:pt>
                <c:pt idx="724">
                  <c:v>1.4519880000000001</c:v>
                </c:pt>
                <c:pt idx="725">
                  <c:v>2.2486199999999998</c:v>
                </c:pt>
                <c:pt idx="726">
                  <c:v>0.1574139</c:v>
                </c:pt>
                <c:pt idx="727">
                  <c:v>-1.3232569999999999</c:v>
                </c:pt>
                <c:pt idx="728">
                  <c:v>-1.559042</c:v>
                </c:pt>
                <c:pt idx="729">
                  <c:v>-1.601955</c:v>
                </c:pt>
                <c:pt idx="730">
                  <c:v>-1.151478</c:v>
                </c:pt>
                <c:pt idx="731">
                  <c:v>-0.4436503</c:v>
                </c:pt>
                <c:pt idx="732">
                  <c:v>6.6799369999999997E-2</c:v>
                </c:pt>
                <c:pt idx="733">
                  <c:v>-0.44846960000000002</c:v>
                </c:pt>
                <c:pt idx="734">
                  <c:v>-1.5971519999999999</c:v>
                </c:pt>
                <c:pt idx="735">
                  <c:v>-1.179943</c:v>
                </c:pt>
                <c:pt idx="736">
                  <c:v>0.73101159999999998</c:v>
                </c:pt>
                <c:pt idx="737">
                  <c:v>1.976456</c:v>
                </c:pt>
                <c:pt idx="738">
                  <c:v>1.606895</c:v>
                </c:pt>
                <c:pt idx="739">
                  <c:v>0.63335589999999997</c:v>
                </c:pt>
                <c:pt idx="740">
                  <c:v>-2.76828E-2</c:v>
                </c:pt>
                <c:pt idx="741">
                  <c:v>-0.2286106</c:v>
                </c:pt>
                <c:pt idx="742">
                  <c:v>4.9288400000000003E-2</c:v>
                </c:pt>
                <c:pt idx="743">
                  <c:v>-9.4165289999999999E-2</c:v>
                </c:pt>
                <c:pt idx="744">
                  <c:v>-0.75782689999999997</c:v>
                </c:pt>
                <c:pt idx="745">
                  <c:v>-0.71968259999999995</c:v>
                </c:pt>
                <c:pt idx="746">
                  <c:v>0.27501360000000002</c:v>
                </c:pt>
                <c:pt idx="747">
                  <c:v>1.280796</c:v>
                </c:pt>
                <c:pt idx="748">
                  <c:v>1.012581</c:v>
                </c:pt>
                <c:pt idx="749">
                  <c:v>-5.6599280000000002E-2</c:v>
                </c:pt>
                <c:pt idx="750">
                  <c:v>-0.23902809999999999</c:v>
                </c:pt>
                <c:pt idx="751">
                  <c:v>-0.19912540000000001</c:v>
                </c:pt>
                <c:pt idx="752">
                  <c:v>-1.122058</c:v>
                </c:pt>
                <c:pt idx="753">
                  <c:v>-1.8386910000000001</c:v>
                </c:pt>
                <c:pt idx="754">
                  <c:v>-1.109383</c:v>
                </c:pt>
                <c:pt idx="755">
                  <c:v>-0.2545115</c:v>
                </c:pt>
                <c:pt idx="756">
                  <c:v>-0.54143620000000003</c:v>
                </c:pt>
                <c:pt idx="757">
                  <c:v>2.7844810000000001E-3</c:v>
                </c:pt>
                <c:pt idx="758">
                  <c:v>1.676949</c:v>
                </c:pt>
                <c:pt idx="759">
                  <c:v>1.414247</c:v>
                </c:pt>
                <c:pt idx="760">
                  <c:v>-0.4885043</c:v>
                </c:pt>
                <c:pt idx="761">
                  <c:v>-1.130009</c:v>
                </c:pt>
                <c:pt idx="762">
                  <c:v>-0.95501210000000003</c:v>
                </c:pt>
                <c:pt idx="763">
                  <c:v>-1.1267130000000001</c:v>
                </c:pt>
                <c:pt idx="764">
                  <c:v>-0.39630140000000003</c:v>
                </c:pt>
                <c:pt idx="765">
                  <c:v>0.66619799999999996</c:v>
                </c:pt>
                <c:pt idx="766">
                  <c:v>0.57305130000000004</c:v>
                </c:pt>
                <c:pt idx="767">
                  <c:v>0.51582640000000002</c:v>
                </c:pt>
                <c:pt idx="768">
                  <c:v>0.73227759999999997</c:v>
                </c:pt>
                <c:pt idx="769">
                  <c:v>0.45198369999999999</c:v>
                </c:pt>
                <c:pt idx="770">
                  <c:v>0.37086580000000002</c:v>
                </c:pt>
                <c:pt idx="771">
                  <c:v>0.19628290000000001</c:v>
                </c:pt>
                <c:pt idx="772">
                  <c:v>-0.15450140000000001</c:v>
                </c:pt>
                <c:pt idx="773">
                  <c:v>0.1120789</c:v>
                </c:pt>
                <c:pt idx="774">
                  <c:v>6.5454609999999996E-2</c:v>
                </c:pt>
                <c:pt idx="775">
                  <c:v>-0.17872450000000001</c:v>
                </c:pt>
                <c:pt idx="776">
                  <c:v>6.8592639999999996E-2</c:v>
                </c:pt>
                <c:pt idx="777">
                  <c:v>-0.78696650000000001</c:v>
                </c:pt>
                <c:pt idx="778">
                  <c:v>-1.8098129999999999</c:v>
                </c:pt>
                <c:pt idx="779">
                  <c:v>-0.56212419999999996</c:v>
                </c:pt>
                <c:pt idx="780">
                  <c:v>1.2521869999999999</c:v>
                </c:pt>
                <c:pt idx="781">
                  <c:v>1.2581370000000001</c:v>
                </c:pt>
                <c:pt idx="782">
                  <c:v>-2.8096739999999999E-2</c:v>
                </c:pt>
                <c:pt idx="783">
                  <c:v>-0.27277829999999997</c:v>
                </c:pt>
                <c:pt idx="784">
                  <c:v>0.80141399999999996</c:v>
                </c:pt>
                <c:pt idx="785">
                  <c:v>0.83577679999999999</c:v>
                </c:pt>
                <c:pt idx="786">
                  <c:v>0.49159910000000001</c:v>
                </c:pt>
                <c:pt idx="787">
                  <c:v>0.93545789999999995</c:v>
                </c:pt>
                <c:pt idx="788">
                  <c:v>0.51334740000000001</c:v>
                </c:pt>
                <c:pt idx="789">
                  <c:v>-0.64110440000000002</c:v>
                </c:pt>
                <c:pt idx="790">
                  <c:v>-1.226011</c:v>
                </c:pt>
                <c:pt idx="791">
                  <c:v>-1.2119930000000001</c:v>
                </c:pt>
                <c:pt idx="792">
                  <c:v>-0.77499910000000005</c:v>
                </c:pt>
                <c:pt idx="793">
                  <c:v>-0.4031766</c:v>
                </c:pt>
                <c:pt idx="794">
                  <c:v>-0.78347789999999995</c:v>
                </c:pt>
                <c:pt idx="795">
                  <c:v>-0.78715939999999995</c:v>
                </c:pt>
                <c:pt idx="796">
                  <c:v>0.98751599999999995</c:v>
                </c:pt>
                <c:pt idx="797">
                  <c:v>2.5585399999999998</c:v>
                </c:pt>
                <c:pt idx="798">
                  <c:v>1.835197</c:v>
                </c:pt>
                <c:pt idx="799">
                  <c:v>0.6081356</c:v>
                </c:pt>
                <c:pt idx="800">
                  <c:v>0.95029889999999995</c:v>
                </c:pt>
                <c:pt idx="801">
                  <c:v>1.441621</c:v>
                </c:pt>
                <c:pt idx="802">
                  <c:v>0.6416655</c:v>
                </c:pt>
                <c:pt idx="803">
                  <c:v>0.215642</c:v>
                </c:pt>
                <c:pt idx="804">
                  <c:v>1.154614</c:v>
                </c:pt>
                <c:pt idx="805">
                  <c:v>1.519852</c:v>
                </c:pt>
                <c:pt idx="806">
                  <c:v>2.0075590000000001E-2</c:v>
                </c:pt>
                <c:pt idx="807">
                  <c:v>-1.7549330000000001</c:v>
                </c:pt>
                <c:pt idx="808">
                  <c:v>-1.910687</c:v>
                </c:pt>
                <c:pt idx="809">
                  <c:v>-0.24584159999999999</c:v>
                </c:pt>
                <c:pt idx="810">
                  <c:v>1.582031</c:v>
                </c:pt>
                <c:pt idx="811">
                  <c:v>1.8630420000000001</c:v>
                </c:pt>
                <c:pt idx="812">
                  <c:v>1.34246</c:v>
                </c:pt>
                <c:pt idx="813">
                  <c:v>0.88304139999999998</c:v>
                </c:pt>
                <c:pt idx="814">
                  <c:v>0.45569189999999998</c:v>
                </c:pt>
                <c:pt idx="815">
                  <c:v>0.50918839999999999</c:v>
                </c:pt>
                <c:pt idx="816">
                  <c:v>0.80889149999999999</c:v>
                </c:pt>
                <c:pt idx="817">
                  <c:v>0.87361279999999997</c:v>
                </c:pt>
                <c:pt idx="818">
                  <c:v>0.91586089999999998</c:v>
                </c:pt>
                <c:pt idx="819">
                  <c:v>1.0114669999999999</c:v>
                </c:pt>
                <c:pt idx="820">
                  <c:v>0.61457830000000002</c:v>
                </c:pt>
                <c:pt idx="821">
                  <c:v>-0.22990830000000001</c:v>
                </c:pt>
                <c:pt idx="822">
                  <c:v>-0.46379799999999999</c:v>
                </c:pt>
                <c:pt idx="823">
                  <c:v>-0.41860979999999998</c:v>
                </c:pt>
                <c:pt idx="824">
                  <c:v>-0.92230610000000002</c:v>
                </c:pt>
                <c:pt idx="825">
                  <c:v>-1.1087899999999999</c:v>
                </c:pt>
                <c:pt idx="826">
                  <c:v>-0.49398839999999999</c:v>
                </c:pt>
                <c:pt idx="827">
                  <c:v>0.3000545</c:v>
                </c:pt>
                <c:pt idx="828">
                  <c:v>0.78464270000000003</c:v>
                </c:pt>
                <c:pt idx="829">
                  <c:v>0.83951869999999995</c:v>
                </c:pt>
                <c:pt idx="830">
                  <c:v>0.66491630000000002</c:v>
                </c:pt>
                <c:pt idx="831">
                  <c:v>1.1411800000000001</c:v>
                </c:pt>
                <c:pt idx="832">
                  <c:v>1.545839</c:v>
                </c:pt>
                <c:pt idx="833">
                  <c:v>-0.24725639999999999</c:v>
                </c:pt>
                <c:pt idx="834">
                  <c:v>-1.8641449999999999</c:v>
                </c:pt>
                <c:pt idx="835">
                  <c:v>-0.63988449999999997</c:v>
                </c:pt>
                <c:pt idx="836">
                  <c:v>0.8516127</c:v>
                </c:pt>
                <c:pt idx="837">
                  <c:v>0.97237589999999996</c:v>
                </c:pt>
                <c:pt idx="838">
                  <c:v>0.45747270000000001</c:v>
                </c:pt>
                <c:pt idx="839">
                  <c:v>-1.6742340000000001E-2</c:v>
                </c:pt>
                <c:pt idx="840">
                  <c:v>1.9276999999999999E-2</c:v>
                </c:pt>
                <c:pt idx="841">
                  <c:v>-0.4198577</c:v>
                </c:pt>
                <c:pt idx="842">
                  <c:v>-1.0334049999999999</c:v>
                </c:pt>
                <c:pt idx="843">
                  <c:v>-0.39931549999999999</c:v>
                </c:pt>
                <c:pt idx="844">
                  <c:v>5.567503E-2</c:v>
                </c:pt>
                <c:pt idx="845">
                  <c:v>-0.83703430000000001</c:v>
                </c:pt>
                <c:pt idx="846">
                  <c:v>-1.713813</c:v>
                </c:pt>
                <c:pt idx="847">
                  <c:v>-1.296948</c:v>
                </c:pt>
                <c:pt idx="848">
                  <c:v>0.55272980000000005</c:v>
                </c:pt>
                <c:pt idx="849">
                  <c:v>2.2304650000000001</c:v>
                </c:pt>
                <c:pt idx="850">
                  <c:v>1.8172820000000001</c:v>
                </c:pt>
                <c:pt idx="851">
                  <c:v>0.56286709999999995</c:v>
                </c:pt>
                <c:pt idx="852">
                  <c:v>0.14174680000000001</c:v>
                </c:pt>
                <c:pt idx="853">
                  <c:v>-0.65859970000000001</c:v>
                </c:pt>
                <c:pt idx="854">
                  <c:v>-1.7028700000000001</c:v>
                </c:pt>
                <c:pt idx="855">
                  <c:v>-1.024939</c:v>
                </c:pt>
                <c:pt idx="856">
                  <c:v>0.53093610000000002</c:v>
                </c:pt>
                <c:pt idx="857">
                  <c:v>0.846225</c:v>
                </c:pt>
                <c:pt idx="858">
                  <c:v>2.1947609999999999E-2</c:v>
                </c:pt>
                <c:pt idx="859">
                  <c:v>-0.69287520000000002</c:v>
                </c:pt>
                <c:pt idx="860">
                  <c:v>-1.124768</c:v>
                </c:pt>
                <c:pt idx="861">
                  <c:v>-1.7730919999999999</c:v>
                </c:pt>
                <c:pt idx="862">
                  <c:v>-1.3071969999999999</c:v>
                </c:pt>
                <c:pt idx="863">
                  <c:v>0.8093998</c:v>
                </c:pt>
                <c:pt idx="864">
                  <c:v>1.4240520000000001</c:v>
                </c:pt>
                <c:pt idx="865">
                  <c:v>-4.40119E-2</c:v>
                </c:pt>
                <c:pt idx="866">
                  <c:v>-0.3198242</c:v>
                </c:pt>
                <c:pt idx="867">
                  <c:v>0.53033710000000001</c:v>
                </c:pt>
                <c:pt idx="868">
                  <c:v>0.71691170000000004</c:v>
                </c:pt>
                <c:pt idx="869">
                  <c:v>0.95015899999999998</c:v>
                </c:pt>
                <c:pt idx="870">
                  <c:v>0.914516</c:v>
                </c:pt>
                <c:pt idx="871">
                  <c:v>0.15571869999999999</c:v>
                </c:pt>
                <c:pt idx="872">
                  <c:v>5.8940899999999997E-2</c:v>
                </c:pt>
                <c:pt idx="873">
                  <c:v>-5.106467E-2</c:v>
                </c:pt>
                <c:pt idx="874">
                  <c:v>-0.3998911</c:v>
                </c:pt>
                <c:pt idx="875">
                  <c:v>0.22516839999999999</c:v>
                </c:pt>
                <c:pt idx="876">
                  <c:v>0.3578866</c:v>
                </c:pt>
                <c:pt idx="877">
                  <c:v>-0.45420359999999999</c:v>
                </c:pt>
                <c:pt idx="878">
                  <c:v>-0.38678839999999998</c:v>
                </c:pt>
                <c:pt idx="879">
                  <c:v>0.53438379999999996</c:v>
                </c:pt>
                <c:pt idx="880">
                  <c:v>0.89753570000000005</c:v>
                </c:pt>
                <c:pt idx="881">
                  <c:v>0.3484814</c:v>
                </c:pt>
                <c:pt idx="882">
                  <c:v>-0.49368079999999998</c:v>
                </c:pt>
                <c:pt idx="883">
                  <c:v>-0.5366689</c:v>
                </c:pt>
                <c:pt idx="884">
                  <c:v>0.97063149999999998</c:v>
                </c:pt>
                <c:pt idx="885">
                  <c:v>1.718656</c:v>
                </c:pt>
                <c:pt idx="886">
                  <c:v>-5.1493520000000003E-3</c:v>
                </c:pt>
                <c:pt idx="887">
                  <c:v>-0.88642270000000001</c:v>
                </c:pt>
                <c:pt idx="888">
                  <c:v>0.3703147</c:v>
                </c:pt>
                <c:pt idx="889">
                  <c:v>1.1306929999999999</c:v>
                </c:pt>
                <c:pt idx="890">
                  <c:v>0.70204569999999999</c:v>
                </c:pt>
                <c:pt idx="891">
                  <c:v>-0.75054730000000003</c:v>
                </c:pt>
                <c:pt idx="892">
                  <c:v>-1.641332</c:v>
                </c:pt>
                <c:pt idx="893">
                  <c:v>-5.8794579999999999E-2</c:v>
                </c:pt>
                <c:pt idx="894">
                  <c:v>1.359931</c:v>
                </c:pt>
                <c:pt idx="895">
                  <c:v>0.99178290000000002</c:v>
                </c:pt>
                <c:pt idx="896">
                  <c:v>0.57446269999999999</c:v>
                </c:pt>
                <c:pt idx="897">
                  <c:v>6.2101009999999998E-2</c:v>
                </c:pt>
                <c:pt idx="898">
                  <c:v>-0.41212189999999999</c:v>
                </c:pt>
                <c:pt idx="899">
                  <c:v>0.2262218</c:v>
                </c:pt>
                <c:pt idx="900">
                  <c:v>0.94998479999999996</c:v>
                </c:pt>
                <c:pt idx="901">
                  <c:v>0.65125319999999998</c:v>
                </c:pt>
                <c:pt idx="902">
                  <c:v>9.3632880000000002E-2</c:v>
                </c:pt>
                <c:pt idx="903">
                  <c:v>1.050775E-2</c:v>
                </c:pt>
                <c:pt idx="904">
                  <c:v>0.24278669999999999</c:v>
                </c:pt>
                <c:pt idx="905">
                  <c:v>0.1384319</c:v>
                </c:pt>
                <c:pt idx="906">
                  <c:v>-0.33459939999999999</c:v>
                </c:pt>
                <c:pt idx="907">
                  <c:v>-0.49276809999999999</c:v>
                </c:pt>
                <c:pt idx="908">
                  <c:v>-0.37916939999999999</c:v>
                </c:pt>
                <c:pt idx="909">
                  <c:v>-0.1043037</c:v>
                </c:pt>
                <c:pt idx="910">
                  <c:v>9.4345730000000003E-2</c:v>
                </c:pt>
                <c:pt idx="911">
                  <c:v>0.12599289999999999</c:v>
                </c:pt>
                <c:pt idx="912">
                  <c:v>0.60451920000000003</c:v>
                </c:pt>
                <c:pt idx="913">
                  <c:v>0.89927100000000004</c:v>
                </c:pt>
                <c:pt idx="914">
                  <c:v>0.50770139999999997</c:v>
                </c:pt>
                <c:pt idx="915">
                  <c:v>0.25639040000000002</c:v>
                </c:pt>
                <c:pt idx="916">
                  <c:v>0.46638610000000003</c:v>
                </c:pt>
                <c:pt idx="917">
                  <c:v>1.261576</c:v>
                </c:pt>
                <c:pt idx="918">
                  <c:v>1.628835</c:v>
                </c:pt>
                <c:pt idx="919">
                  <c:v>0.15951129999999999</c:v>
                </c:pt>
                <c:pt idx="920">
                  <c:v>-1.568425</c:v>
                </c:pt>
                <c:pt idx="921">
                  <c:v>-1.7786519999999999</c:v>
                </c:pt>
                <c:pt idx="922">
                  <c:v>-1.0496479999999999</c:v>
                </c:pt>
                <c:pt idx="923">
                  <c:v>0.34884389999999998</c:v>
                </c:pt>
                <c:pt idx="924">
                  <c:v>1.5316289999999999</c:v>
                </c:pt>
                <c:pt idx="925">
                  <c:v>0.83173459999999999</c:v>
                </c:pt>
                <c:pt idx="926">
                  <c:v>-0.12272280000000001</c:v>
                </c:pt>
                <c:pt idx="927">
                  <c:v>0.26317049999999997</c:v>
                </c:pt>
                <c:pt idx="928">
                  <c:v>0.76840759999999997</c:v>
                </c:pt>
                <c:pt idx="929">
                  <c:v>0.94063330000000001</c:v>
                </c:pt>
                <c:pt idx="930">
                  <c:v>0.6316754</c:v>
                </c:pt>
                <c:pt idx="931">
                  <c:v>-3.0416720000000001E-2</c:v>
                </c:pt>
                <c:pt idx="932">
                  <c:v>-0.29051060000000001</c:v>
                </c:pt>
                <c:pt idx="933">
                  <c:v>-0.28356189999999998</c:v>
                </c:pt>
                <c:pt idx="934">
                  <c:v>-0.25907000000000002</c:v>
                </c:pt>
                <c:pt idx="935">
                  <c:v>0.27749249999999998</c:v>
                </c:pt>
                <c:pt idx="936">
                  <c:v>1.5019469999999999</c:v>
                </c:pt>
                <c:pt idx="937">
                  <c:v>1.7620009999999999</c:v>
                </c:pt>
                <c:pt idx="938">
                  <c:v>8.2605590000000007E-2</c:v>
                </c:pt>
                <c:pt idx="939">
                  <c:v>-0.93163700000000005</c:v>
                </c:pt>
                <c:pt idx="940">
                  <c:v>-8.5763400000000004E-2</c:v>
                </c:pt>
                <c:pt idx="941">
                  <c:v>0.23532239999999999</c:v>
                </c:pt>
                <c:pt idx="942">
                  <c:v>-0.41868359999999999</c:v>
                </c:pt>
                <c:pt idx="943">
                  <c:v>-0.94776110000000002</c:v>
                </c:pt>
                <c:pt idx="944">
                  <c:v>-0.4819312</c:v>
                </c:pt>
                <c:pt idx="945">
                  <c:v>1.0985199999999999</c:v>
                </c:pt>
                <c:pt idx="946">
                  <c:v>1.5103279999999999</c:v>
                </c:pt>
                <c:pt idx="947">
                  <c:v>3.837687E-2</c:v>
                </c:pt>
                <c:pt idx="948">
                  <c:v>-0.67574520000000005</c:v>
                </c:pt>
                <c:pt idx="949">
                  <c:v>0.39523829999999999</c:v>
                </c:pt>
                <c:pt idx="950">
                  <c:v>0.71595379999999997</c:v>
                </c:pt>
                <c:pt idx="951">
                  <c:v>-0.57330729999999996</c:v>
                </c:pt>
                <c:pt idx="952">
                  <c:v>-1.280673</c:v>
                </c:pt>
                <c:pt idx="953">
                  <c:v>-0.71396079999999995</c:v>
                </c:pt>
                <c:pt idx="954">
                  <c:v>0.36161330000000003</c:v>
                </c:pt>
                <c:pt idx="955">
                  <c:v>1.4007609999999999</c:v>
                </c:pt>
                <c:pt idx="956">
                  <c:v>2.4390860000000001</c:v>
                </c:pt>
                <c:pt idx="957">
                  <c:v>3.0163500000000001</c:v>
                </c:pt>
                <c:pt idx="958">
                  <c:v>2.337056</c:v>
                </c:pt>
                <c:pt idx="959">
                  <c:v>1.2758419999999999</c:v>
                </c:pt>
                <c:pt idx="960">
                  <c:v>0.67769349999999995</c:v>
                </c:pt>
                <c:pt idx="961">
                  <c:v>0.79858580000000001</c:v>
                </c:pt>
                <c:pt idx="962">
                  <c:v>0.96784460000000005</c:v>
                </c:pt>
                <c:pt idx="963">
                  <c:v>0.2287313</c:v>
                </c:pt>
                <c:pt idx="964">
                  <c:v>-4.7374090000000001E-2</c:v>
                </c:pt>
                <c:pt idx="965">
                  <c:v>0.31769910000000001</c:v>
                </c:pt>
                <c:pt idx="966">
                  <c:v>6.7030160000000005E-2</c:v>
                </c:pt>
                <c:pt idx="967">
                  <c:v>0.16359560000000001</c:v>
                </c:pt>
                <c:pt idx="968">
                  <c:v>1.0833159999999999</c:v>
                </c:pt>
                <c:pt idx="969">
                  <c:v>1.667678</c:v>
                </c:pt>
                <c:pt idx="970">
                  <c:v>1.948188</c:v>
                </c:pt>
                <c:pt idx="971">
                  <c:v>2.1171509999999998</c:v>
                </c:pt>
                <c:pt idx="972">
                  <c:v>1.6021319999999999</c:v>
                </c:pt>
                <c:pt idx="973">
                  <c:v>0.87987470000000001</c:v>
                </c:pt>
                <c:pt idx="974">
                  <c:v>9.1866299999999998E-2</c:v>
                </c:pt>
                <c:pt idx="975">
                  <c:v>-0.54987229999999998</c:v>
                </c:pt>
                <c:pt idx="976">
                  <c:v>-0.37908940000000002</c:v>
                </c:pt>
                <c:pt idx="977">
                  <c:v>-0.32955020000000002</c:v>
                </c:pt>
                <c:pt idx="978">
                  <c:v>-0.3354723</c:v>
                </c:pt>
                <c:pt idx="979">
                  <c:v>-0.1276273</c:v>
                </c:pt>
                <c:pt idx="980">
                  <c:v>-0.81388760000000004</c:v>
                </c:pt>
                <c:pt idx="981">
                  <c:v>-1.700674</c:v>
                </c:pt>
                <c:pt idx="982">
                  <c:v>-1.70773</c:v>
                </c:pt>
                <c:pt idx="983">
                  <c:v>-0.79923339999999998</c:v>
                </c:pt>
                <c:pt idx="984">
                  <c:v>0.76356599999999997</c:v>
                </c:pt>
                <c:pt idx="985">
                  <c:v>1.8368899999999999</c:v>
                </c:pt>
                <c:pt idx="986">
                  <c:v>1.5907519999999999</c:v>
                </c:pt>
                <c:pt idx="987">
                  <c:v>1.069734</c:v>
                </c:pt>
                <c:pt idx="988">
                  <c:v>1.5567550000000001</c:v>
                </c:pt>
                <c:pt idx="989">
                  <c:v>1.6521729999999999</c:v>
                </c:pt>
                <c:pt idx="990">
                  <c:v>0.43857400000000002</c:v>
                </c:pt>
                <c:pt idx="991">
                  <c:v>-0.39289249999999998</c:v>
                </c:pt>
                <c:pt idx="992">
                  <c:v>-0.86216809999999999</c:v>
                </c:pt>
                <c:pt idx="993">
                  <c:v>-0.93948279999999995</c:v>
                </c:pt>
                <c:pt idx="994">
                  <c:v>0.81683640000000002</c:v>
                </c:pt>
                <c:pt idx="995">
                  <c:v>2.6074169999999999</c:v>
                </c:pt>
                <c:pt idx="996">
                  <c:v>1.9314480000000001</c:v>
                </c:pt>
                <c:pt idx="997">
                  <c:v>0.21082290000000001</c:v>
                </c:pt>
                <c:pt idx="998">
                  <c:v>2.529783E-2</c:v>
                </c:pt>
              </c:numCache>
            </c:numRef>
          </c:yVal>
          <c:smooth val="0"/>
        </c:ser>
        <c:ser>
          <c:idx val="18"/>
          <c:order val="18"/>
          <c:tx>
            <c:v>+500V (#19)</c:v>
          </c:tx>
          <c:spPr>
            <a:ln w="19050">
              <a:solidFill>
                <a:srgbClr val="0000FF"/>
              </a:solidFill>
            </a:ln>
          </c:spPr>
          <c:marker>
            <c:symbol val="none"/>
          </c:marker>
          <c:xVal>
            <c:numRef>
              <c:f>'Voltage Wfms Data'!$A$5:$A$1003</c:f>
              <c:numCache>
                <c:formatCode>General</c:formatCode>
                <c:ptCount val="999"/>
                <c:pt idx="0">
                  <c:v>-180.822</c:v>
                </c:pt>
                <c:pt idx="1">
                  <c:v>-179.822</c:v>
                </c:pt>
                <c:pt idx="2">
                  <c:v>-178.822</c:v>
                </c:pt>
                <c:pt idx="3">
                  <c:v>-177.822</c:v>
                </c:pt>
                <c:pt idx="4">
                  <c:v>-176.822</c:v>
                </c:pt>
                <c:pt idx="5">
                  <c:v>-175.822</c:v>
                </c:pt>
                <c:pt idx="6">
                  <c:v>-174.822</c:v>
                </c:pt>
                <c:pt idx="7">
                  <c:v>-173.822</c:v>
                </c:pt>
                <c:pt idx="8">
                  <c:v>-172.822</c:v>
                </c:pt>
                <c:pt idx="9">
                  <c:v>-171.82199999999997</c:v>
                </c:pt>
                <c:pt idx="10">
                  <c:v>-170.822</c:v>
                </c:pt>
                <c:pt idx="11">
                  <c:v>-169.822</c:v>
                </c:pt>
                <c:pt idx="12">
                  <c:v>-168.822</c:v>
                </c:pt>
                <c:pt idx="13">
                  <c:v>-167.822</c:v>
                </c:pt>
                <c:pt idx="14">
                  <c:v>-166.822</c:v>
                </c:pt>
                <c:pt idx="15">
                  <c:v>-165.82199999999997</c:v>
                </c:pt>
                <c:pt idx="16">
                  <c:v>-164.822</c:v>
                </c:pt>
                <c:pt idx="17">
                  <c:v>-163.822</c:v>
                </c:pt>
                <c:pt idx="18">
                  <c:v>-162.822</c:v>
                </c:pt>
                <c:pt idx="19">
                  <c:v>-161.822</c:v>
                </c:pt>
                <c:pt idx="20">
                  <c:v>-160.822</c:v>
                </c:pt>
                <c:pt idx="21">
                  <c:v>-159.82199999999997</c:v>
                </c:pt>
                <c:pt idx="22">
                  <c:v>-158.822</c:v>
                </c:pt>
                <c:pt idx="23">
                  <c:v>-157.822</c:v>
                </c:pt>
                <c:pt idx="24">
                  <c:v>-156.822</c:v>
                </c:pt>
                <c:pt idx="25">
                  <c:v>-155.822</c:v>
                </c:pt>
                <c:pt idx="26">
                  <c:v>-154.822</c:v>
                </c:pt>
                <c:pt idx="27">
                  <c:v>-153.822</c:v>
                </c:pt>
                <c:pt idx="28">
                  <c:v>-152.822</c:v>
                </c:pt>
                <c:pt idx="29">
                  <c:v>-151.822</c:v>
                </c:pt>
                <c:pt idx="30">
                  <c:v>-150.822</c:v>
                </c:pt>
                <c:pt idx="31">
                  <c:v>-149.822</c:v>
                </c:pt>
                <c:pt idx="32">
                  <c:v>-148.822</c:v>
                </c:pt>
                <c:pt idx="33">
                  <c:v>-147.822</c:v>
                </c:pt>
                <c:pt idx="34">
                  <c:v>-146.822</c:v>
                </c:pt>
                <c:pt idx="35">
                  <c:v>-145.822</c:v>
                </c:pt>
                <c:pt idx="36">
                  <c:v>-144.822</c:v>
                </c:pt>
                <c:pt idx="37">
                  <c:v>-143.822</c:v>
                </c:pt>
                <c:pt idx="38">
                  <c:v>-142.822</c:v>
                </c:pt>
                <c:pt idx="39">
                  <c:v>-141.822</c:v>
                </c:pt>
                <c:pt idx="40">
                  <c:v>-140.822</c:v>
                </c:pt>
                <c:pt idx="41">
                  <c:v>-139.822</c:v>
                </c:pt>
                <c:pt idx="42">
                  <c:v>-138.822</c:v>
                </c:pt>
                <c:pt idx="43">
                  <c:v>-137.822</c:v>
                </c:pt>
                <c:pt idx="44">
                  <c:v>-136.822</c:v>
                </c:pt>
                <c:pt idx="45">
                  <c:v>-135.822</c:v>
                </c:pt>
                <c:pt idx="46">
                  <c:v>-134.82199999999997</c:v>
                </c:pt>
                <c:pt idx="47">
                  <c:v>-133.822</c:v>
                </c:pt>
                <c:pt idx="48">
                  <c:v>-132.822</c:v>
                </c:pt>
                <c:pt idx="49">
                  <c:v>-131.822</c:v>
                </c:pt>
                <c:pt idx="50">
                  <c:v>-130.822</c:v>
                </c:pt>
                <c:pt idx="51">
                  <c:v>-129.822</c:v>
                </c:pt>
                <c:pt idx="52">
                  <c:v>-128.82199999999997</c:v>
                </c:pt>
                <c:pt idx="53">
                  <c:v>-127.82199999999999</c:v>
                </c:pt>
                <c:pt idx="54">
                  <c:v>-126.822</c:v>
                </c:pt>
                <c:pt idx="55">
                  <c:v>-125.822</c:v>
                </c:pt>
                <c:pt idx="56">
                  <c:v>-124.822</c:v>
                </c:pt>
                <c:pt idx="57">
                  <c:v>-123.822</c:v>
                </c:pt>
                <c:pt idx="58">
                  <c:v>-122.82200000000002</c:v>
                </c:pt>
                <c:pt idx="59">
                  <c:v>-121.82199999999999</c:v>
                </c:pt>
                <c:pt idx="60">
                  <c:v>-120.82199999999999</c:v>
                </c:pt>
                <c:pt idx="61">
                  <c:v>-119.822</c:v>
                </c:pt>
                <c:pt idx="62">
                  <c:v>-118.822</c:v>
                </c:pt>
                <c:pt idx="63">
                  <c:v>-117.82199999999999</c:v>
                </c:pt>
                <c:pt idx="64">
                  <c:v>-116.822</c:v>
                </c:pt>
                <c:pt idx="65">
                  <c:v>-115.822</c:v>
                </c:pt>
                <c:pt idx="66">
                  <c:v>-114.82199999999999</c:v>
                </c:pt>
                <c:pt idx="67">
                  <c:v>-113.822</c:v>
                </c:pt>
                <c:pt idx="68">
                  <c:v>-112.822</c:v>
                </c:pt>
                <c:pt idx="69">
                  <c:v>-111.82199999999999</c:v>
                </c:pt>
                <c:pt idx="70">
                  <c:v>-110.822</c:v>
                </c:pt>
                <c:pt idx="71">
                  <c:v>-109.822</c:v>
                </c:pt>
                <c:pt idx="72">
                  <c:v>-108.822</c:v>
                </c:pt>
                <c:pt idx="73">
                  <c:v>-107.822</c:v>
                </c:pt>
                <c:pt idx="74">
                  <c:v>-106.822</c:v>
                </c:pt>
                <c:pt idx="75">
                  <c:v>-105.822</c:v>
                </c:pt>
                <c:pt idx="76">
                  <c:v>-104.822</c:v>
                </c:pt>
                <c:pt idx="77">
                  <c:v>-103.822</c:v>
                </c:pt>
                <c:pt idx="78">
                  <c:v>-102.822</c:v>
                </c:pt>
                <c:pt idx="79">
                  <c:v>-101.822</c:v>
                </c:pt>
                <c:pt idx="80">
                  <c:v>-100.822</c:v>
                </c:pt>
                <c:pt idx="81">
                  <c:v>-99.822000000000003</c:v>
                </c:pt>
                <c:pt idx="82">
                  <c:v>-98.822000000000003</c:v>
                </c:pt>
                <c:pt idx="83">
                  <c:v>-97.822000000000003</c:v>
                </c:pt>
                <c:pt idx="84">
                  <c:v>-96.822000000000003</c:v>
                </c:pt>
                <c:pt idx="85">
                  <c:v>-95.822000000000003</c:v>
                </c:pt>
                <c:pt idx="86">
                  <c:v>-94.822000000000003</c:v>
                </c:pt>
                <c:pt idx="87">
                  <c:v>-93.822000000000003</c:v>
                </c:pt>
                <c:pt idx="88">
                  <c:v>-92.822000000000003</c:v>
                </c:pt>
                <c:pt idx="89">
                  <c:v>-91.822000000000003</c:v>
                </c:pt>
                <c:pt idx="90">
                  <c:v>-90.822000000000003</c:v>
                </c:pt>
                <c:pt idx="91">
                  <c:v>-89.821999999999989</c:v>
                </c:pt>
                <c:pt idx="92">
                  <c:v>-88.822000000000003</c:v>
                </c:pt>
                <c:pt idx="93">
                  <c:v>-87.822000000000003</c:v>
                </c:pt>
                <c:pt idx="94">
                  <c:v>-86.821999999999989</c:v>
                </c:pt>
                <c:pt idx="95">
                  <c:v>-85.822000000000003</c:v>
                </c:pt>
                <c:pt idx="96">
                  <c:v>-84.822000000000003</c:v>
                </c:pt>
                <c:pt idx="97">
                  <c:v>-83.821999999999989</c:v>
                </c:pt>
                <c:pt idx="98">
                  <c:v>-82.822000000000003</c:v>
                </c:pt>
                <c:pt idx="99">
                  <c:v>-81.822000000000003</c:v>
                </c:pt>
                <c:pt idx="100">
                  <c:v>-80.821999999999989</c:v>
                </c:pt>
                <c:pt idx="101">
                  <c:v>-79.822000000000003</c:v>
                </c:pt>
                <c:pt idx="102">
                  <c:v>-78.822000000000003</c:v>
                </c:pt>
                <c:pt idx="103">
                  <c:v>-77.821999999999989</c:v>
                </c:pt>
                <c:pt idx="104">
                  <c:v>-76.822000000000003</c:v>
                </c:pt>
                <c:pt idx="105">
                  <c:v>-75.822000000000003</c:v>
                </c:pt>
                <c:pt idx="106">
                  <c:v>-74.822000000000003</c:v>
                </c:pt>
                <c:pt idx="107">
                  <c:v>-73.822000000000003</c:v>
                </c:pt>
                <c:pt idx="108">
                  <c:v>-72.822000000000003</c:v>
                </c:pt>
                <c:pt idx="109">
                  <c:v>-71.822000000000003</c:v>
                </c:pt>
                <c:pt idx="110">
                  <c:v>-70.822000000000003</c:v>
                </c:pt>
                <c:pt idx="111">
                  <c:v>-69.822000000000003</c:v>
                </c:pt>
                <c:pt idx="112">
                  <c:v>-68.822000000000003</c:v>
                </c:pt>
                <c:pt idx="113">
                  <c:v>-67.822000000000003</c:v>
                </c:pt>
                <c:pt idx="114">
                  <c:v>-66.822000000000003</c:v>
                </c:pt>
                <c:pt idx="115">
                  <c:v>-65.822000000000003</c:v>
                </c:pt>
                <c:pt idx="116">
                  <c:v>-64.822000000000003</c:v>
                </c:pt>
                <c:pt idx="117">
                  <c:v>-63.822000000000003</c:v>
                </c:pt>
                <c:pt idx="118">
                  <c:v>-62.822000000000003</c:v>
                </c:pt>
                <c:pt idx="119">
                  <c:v>-61.821999999999996</c:v>
                </c:pt>
                <c:pt idx="120">
                  <c:v>-60.822000000000003</c:v>
                </c:pt>
                <c:pt idx="121">
                  <c:v>-59.822000000000003</c:v>
                </c:pt>
                <c:pt idx="122">
                  <c:v>-58.822000000000003</c:v>
                </c:pt>
                <c:pt idx="123">
                  <c:v>-57.822000000000003</c:v>
                </c:pt>
                <c:pt idx="124">
                  <c:v>-56.821999999999996</c:v>
                </c:pt>
                <c:pt idx="125">
                  <c:v>-55.822000000000003</c:v>
                </c:pt>
                <c:pt idx="126">
                  <c:v>-54.822000000000003</c:v>
                </c:pt>
                <c:pt idx="127">
                  <c:v>-53.821999999999996</c:v>
                </c:pt>
                <c:pt idx="128">
                  <c:v>-52.822000000000003</c:v>
                </c:pt>
                <c:pt idx="129">
                  <c:v>-51.821999999999996</c:v>
                </c:pt>
                <c:pt idx="130">
                  <c:v>-50.821999999999996</c:v>
                </c:pt>
                <c:pt idx="131">
                  <c:v>-49.822000000000003</c:v>
                </c:pt>
                <c:pt idx="132">
                  <c:v>-48.821999999999996</c:v>
                </c:pt>
                <c:pt idx="133">
                  <c:v>-47.822000000000003</c:v>
                </c:pt>
                <c:pt idx="134">
                  <c:v>-46.822000000000003</c:v>
                </c:pt>
                <c:pt idx="135">
                  <c:v>-45.821999999999996</c:v>
                </c:pt>
                <c:pt idx="136">
                  <c:v>-44.822000000000003</c:v>
                </c:pt>
                <c:pt idx="137">
                  <c:v>-43.822000000000003</c:v>
                </c:pt>
                <c:pt idx="138">
                  <c:v>-42.821999999999996</c:v>
                </c:pt>
                <c:pt idx="139">
                  <c:v>-41.822000000000003</c:v>
                </c:pt>
                <c:pt idx="140">
                  <c:v>-40.822000000000003</c:v>
                </c:pt>
                <c:pt idx="141">
                  <c:v>-39.821999999999996</c:v>
                </c:pt>
                <c:pt idx="142">
                  <c:v>-38.822000000000003</c:v>
                </c:pt>
                <c:pt idx="143">
                  <c:v>-37.822000000000003</c:v>
                </c:pt>
                <c:pt idx="144">
                  <c:v>-36.821999999999996</c:v>
                </c:pt>
                <c:pt idx="145">
                  <c:v>-35.822000000000003</c:v>
                </c:pt>
                <c:pt idx="146">
                  <c:v>-34.821999999999996</c:v>
                </c:pt>
                <c:pt idx="147">
                  <c:v>-33.821999999999996</c:v>
                </c:pt>
                <c:pt idx="148">
                  <c:v>-32.822000000000003</c:v>
                </c:pt>
                <c:pt idx="149">
                  <c:v>-31.821999999999999</c:v>
                </c:pt>
                <c:pt idx="150">
                  <c:v>-30.822000000000003</c:v>
                </c:pt>
                <c:pt idx="151">
                  <c:v>-29.821999999999999</c:v>
                </c:pt>
                <c:pt idx="152">
                  <c:v>-28.822000000000003</c:v>
                </c:pt>
                <c:pt idx="153">
                  <c:v>-27.821999999999999</c:v>
                </c:pt>
                <c:pt idx="154">
                  <c:v>-26.821999999999999</c:v>
                </c:pt>
                <c:pt idx="155">
                  <c:v>-25.822000000000003</c:v>
                </c:pt>
                <c:pt idx="156">
                  <c:v>-24.821999999999999</c:v>
                </c:pt>
                <c:pt idx="157">
                  <c:v>-23.821999999999999</c:v>
                </c:pt>
                <c:pt idx="158">
                  <c:v>-22.821999999999999</c:v>
                </c:pt>
                <c:pt idx="159">
                  <c:v>-21.821999999999999</c:v>
                </c:pt>
                <c:pt idx="160">
                  <c:v>-20.821999999999999</c:v>
                </c:pt>
                <c:pt idx="161">
                  <c:v>-19.821999999999999</c:v>
                </c:pt>
                <c:pt idx="162">
                  <c:v>-18.822000000000003</c:v>
                </c:pt>
                <c:pt idx="163">
                  <c:v>-17.821999999999999</c:v>
                </c:pt>
                <c:pt idx="164">
                  <c:v>-16.821999999999999</c:v>
                </c:pt>
                <c:pt idx="165">
                  <c:v>-15.822000000000001</c:v>
                </c:pt>
                <c:pt idx="166">
                  <c:v>-14.822000000000001</c:v>
                </c:pt>
                <c:pt idx="167">
                  <c:v>-13.821999999999999</c:v>
                </c:pt>
                <c:pt idx="168">
                  <c:v>-12.822000000000001</c:v>
                </c:pt>
                <c:pt idx="169">
                  <c:v>-11.821999999999999</c:v>
                </c:pt>
                <c:pt idx="170">
                  <c:v>-10.821999999999999</c:v>
                </c:pt>
                <c:pt idx="171">
                  <c:v>-9.822000000000001</c:v>
                </c:pt>
                <c:pt idx="172">
                  <c:v>-8.8219999999999992</c:v>
                </c:pt>
                <c:pt idx="173">
                  <c:v>-7.8220000000000001</c:v>
                </c:pt>
                <c:pt idx="174">
                  <c:v>-6.8220000000000001</c:v>
                </c:pt>
                <c:pt idx="175">
                  <c:v>-5.8220000000000001</c:v>
                </c:pt>
                <c:pt idx="176">
                  <c:v>-4.8220000000000001</c:v>
                </c:pt>
                <c:pt idx="177">
                  <c:v>-3.8220000000000001</c:v>
                </c:pt>
                <c:pt idx="178">
                  <c:v>-2.8220000000000001</c:v>
                </c:pt>
                <c:pt idx="179">
                  <c:v>-1.8219999999999998</c:v>
                </c:pt>
                <c:pt idx="180">
                  <c:v>-0.82199999999999995</c:v>
                </c:pt>
                <c:pt idx="181">
                  <c:v>0.17800000000000002</c:v>
                </c:pt>
                <c:pt idx="182">
                  <c:v>1.1780000000000002</c:v>
                </c:pt>
                <c:pt idx="183">
                  <c:v>2.1779999999999999</c:v>
                </c:pt>
                <c:pt idx="184">
                  <c:v>3.1779999999999999</c:v>
                </c:pt>
                <c:pt idx="185">
                  <c:v>4.1779999999999999</c:v>
                </c:pt>
                <c:pt idx="186">
                  <c:v>5.1779999999999999</c:v>
                </c:pt>
                <c:pt idx="187">
                  <c:v>6.1779999999999999</c:v>
                </c:pt>
                <c:pt idx="188">
                  <c:v>7.1779999999999999</c:v>
                </c:pt>
                <c:pt idx="189">
                  <c:v>8.1780000000000008</c:v>
                </c:pt>
                <c:pt idx="190">
                  <c:v>9.177999999999999</c:v>
                </c:pt>
                <c:pt idx="191">
                  <c:v>10.178000000000001</c:v>
                </c:pt>
                <c:pt idx="192">
                  <c:v>11.177999999999999</c:v>
                </c:pt>
                <c:pt idx="193">
                  <c:v>12.177999999999999</c:v>
                </c:pt>
                <c:pt idx="194">
                  <c:v>13.178000000000001</c:v>
                </c:pt>
                <c:pt idx="195">
                  <c:v>14.177999999999999</c:v>
                </c:pt>
                <c:pt idx="196">
                  <c:v>15.177999999999999</c:v>
                </c:pt>
                <c:pt idx="197">
                  <c:v>16.178000000000001</c:v>
                </c:pt>
                <c:pt idx="198">
                  <c:v>17.178000000000001</c:v>
                </c:pt>
                <c:pt idx="199">
                  <c:v>18.178000000000001</c:v>
                </c:pt>
                <c:pt idx="200">
                  <c:v>19.178000000000001</c:v>
                </c:pt>
                <c:pt idx="201">
                  <c:v>20.178000000000001</c:v>
                </c:pt>
                <c:pt idx="202">
                  <c:v>21.178000000000001</c:v>
                </c:pt>
                <c:pt idx="203">
                  <c:v>22.177999999999997</c:v>
                </c:pt>
                <c:pt idx="204">
                  <c:v>23.178000000000001</c:v>
                </c:pt>
                <c:pt idx="205">
                  <c:v>24.178000000000001</c:v>
                </c:pt>
                <c:pt idx="206">
                  <c:v>25.177999999999997</c:v>
                </c:pt>
                <c:pt idx="207">
                  <c:v>26.178000000000001</c:v>
                </c:pt>
                <c:pt idx="208">
                  <c:v>27.178000000000001</c:v>
                </c:pt>
                <c:pt idx="209">
                  <c:v>28.178000000000001</c:v>
                </c:pt>
                <c:pt idx="210">
                  <c:v>29.178000000000001</c:v>
                </c:pt>
                <c:pt idx="211">
                  <c:v>30.178000000000001</c:v>
                </c:pt>
                <c:pt idx="212">
                  <c:v>31.178000000000004</c:v>
                </c:pt>
                <c:pt idx="213">
                  <c:v>32.177999999999997</c:v>
                </c:pt>
                <c:pt idx="214">
                  <c:v>33.178000000000004</c:v>
                </c:pt>
                <c:pt idx="215">
                  <c:v>34.177999999999997</c:v>
                </c:pt>
                <c:pt idx="216">
                  <c:v>35.177999999999997</c:v>
                </c:pt>
                <c:pt idx="217">
                  <c:v>36.178000000000004</c:v>
                </c:pt>
                <c:pt idx="218">
                  <c:v>37.177999999999997</c:v>
                </c:pt>
                <c:pt idx="219">
                  <c:v>38.177999999999997</c:v>
                </c:pt>
                <c:pt idx="220">
                  <c:v>39.178000000000004</c:v>
                </c:pt>
                <c:pt idx="221">
                  <c:v>40.177999999999997</c:v>
                </c:pt>
                <c:pt idx="222">
                  <c:v>41.177999999999997</c:v>
                </c:pt>
                <c:pt idx="223">
                  <c:v>42.178000000000004</c:v>
                </c:pt>
                <c:pt idx="224">
                  <c:v>43.177999999999997</c:v>
                </c:pt>
                <c:pt idx="225">
                  <c:v>44.177999999999997</c:v>
                </c:pt>
                <c:pt idx="226">
                  <c:v>45.178000000000004</c:v>
                </c:pt>
                <c:pt idx="227">
                  <c:v>46.177999999999997</c:v>
                </c:pt>
                <c:pt idx="228">
                  <c:v>47.177999999999997</c:v>
                </c:pt>
                <c:pt idx="229">
                  <c:v>48.178000000000004</c:v>
                </c:pt>
                <c:pt idx="230">
                  <c:v>49.177999999999997</c:v>
                </c:pt>
                <c:pt idx="231">
                  <c:v>50.178000000000004</c:v>
                </c:pt>
                <c:pt idx="232">
                  <c:v>51.177999999999997</c:v>
                </c:pt>
                <c:pt idx="233">
                  <c:v>52.177999999999997</c:v>
                </c:pt>
                <c:pt idx="234">
                  <c:v>53.178000000000004</c:v>
                </c:pt>
                <c:pt idx="235">
                  <c:v>54.177999999999997</c:v>
                </c:pt>
                <c:pt idx="236">
                  <c:v>55.177999999999997</c:v>
                </c:pt>
                <c:pt idx="237">
                  <c:v>56.178000000000004</c:v>
                </c:pt>
                <c:pt idx="238">
                  <c:v>57.177999999999997</c:v>
                </c:pt>
                <c:pt idx="239">
                  <c:v>58.177999999999997</c:v>
                </c:pt>
                <c:pt idx="240">
                  <c:v>59.178000000000004</c:v>
                </c:pt>
                <c:pt idx="241">
                  <c:v>60.177999999999997</c:v>
                </c:pt>
                <c:pt idx="242">
                  <c:v>61.17799999999999</c:v>
                </c:pt>
                <c:pt idx="243">
                  <c:v>62.178000000000004</c:v>
                </c:pt>
                <c:pt idx="244">
                  <c:v>63.177999999999997</c:v>
                </c:pt>
                <c:pt idx="245">
                  <c:v>64.177999999999997</c:v>
                </c:pt>
                <c:pt idx="246">
                  <c:v>65.177999999999997</c:v>
                </c:pt>
                <c:pt idx="247">
                  <c:v>66.177999999999997</c:v>
                </c:pt>
                <c:pt idx="248">
                  <c:v>67.177999999999997</c:v>
                </c:pt>
                <c:pt idx="249">
                  <c:v>68.177999999999997</c:v>
                </c:pt>
                <c:pt idx="250">
                  <c:v>69.177999999999997</c:v>
                </c:pt>
                <c:pt idx="251">
                  <c:v>70.177999999999997</c:v>
                </c:pt>
                <c:pt idx="252">
                  <c:v>71.177999999999997</c:v>
                </c:pt>
                <c:pt idx="253">
                  <c:v>72.177999999999997</c:v>
                </c:pt>
                <c:pt idx="254">
                  <c:v>73.177999999999997</c:v>
                </c:pt>
                <c:pt idx="255">
                  <c:v>74.177999999999997</c:v>
                </c:pt>
                <c:pt idx="256">
                  <c:v>75.177999999999997</c:v>
                </c:pt>
                <c:pt idx="257">
                  <c:v>76.177999999999997</c:v>
                </c:pt>
                <c:pt idx="258">
                  <c:v>77.178000000000011</c:v>
                </c:pt>
                <c:pt idx="259">
                  <c:v>78.177999999999997</c:v>
                </c:pt>
                <c:pt idx="260">
                  <c:v>79.177999999999997</c:v>
                </c:pt>
                <c:pt idx="261">
                  <c:v>80.178000000000011</c:v>
                </c:pt>
                <c:pt idx="262">
                  <c:v>81.177999999999997</c:v>
                </c:pt>
                <c:pt idx="263">
                  <c:v>82.177999999999997</c:v>
                </c:pt>
                <c:pt idx="264">
                  <c:v>83.178000000000011</c:v>
                </c:pt>
                <c:pt idx="265">
                  <c:v>84.177999999999997</c:v>
                </c:pt>
                <c:pt idx="266">
                  <c:v>85.177999999999997</c:v>
                </c:pt>
                <c:pt idx="267">
                  <c:v>86.178000000000011</c:v>
                </c:pt>
                <c:pt idx="268">
                  <c:v>87.177999999999997</c:v>
                </c:pt>
                <c:pt idx="269">
                  <c:v>88.177999999999997</c:v>
                </c:pt>
                <c:pt idx="270">
                  <c:v>89.178000000000011</c:v>
                </c:pt>
                <c:pt idx="271">
                  <c:v>90.177999999999997</c:v>
                </c:pt>
                <c:pt idx="272">
                  <c:v>91.177999999999997</c:v>
                </c:pt>
                <c:pt idx="273">
                  <c:v>92.178000000000011</c:v>
                </c:pt>
                <c:pt idx="274">
                  <c:v>93.177999999999997</c:v>
                </c:pt>
                <c:pt idx="275">
                  <c:v>94.177999999999997</c:v>
                </c:pt>
                <c:pt idx="276">
                  <c:v>95.177999999999997</c:v>
                </c:pt>
                <c:pt idx="277">
                  <c:v>96.177999999999997</c:v>
                </c:pt>
                <c:pt idx="278">
                  <c:v>97.177999999999997</c:v>
                </c:pt>
                <c:pt idx="279">
                  <c:v>98.177999999999997</c:v>
                </c:pt>
                <c:pt idx="280">
                  <c:v>99.177999999999997</c:v>
                </c:pt>
                <c:pt idx="281">
                  <c:v>100.178</c:v>
                </c:pt>
                <c:pt idx="282">
                  <c:v>101.178</c:v>
                </c:pt>
                <c:pt idx="283">
                  <c:v>102.178</c:v>
                </c:pt>
                <c:pt idx="284">
                  <c:v>103.178</c:v>
                </c:pt>
                <c:pt idx="285">
                  <c:v>104.178</c:v>
                </c:pt>
                <c:pt idx="286">
                  <c:v>105.178</c:v>
                </c:pt>
                <c:pt idx="287">
                  <c:v>106.178</c:v>
                </c:pt>
                <c:pt idx="288">
                  <c:v>107.178</c:v>
                </c:pt>
                <c:pt idx="289">
                  <c:v>108.178</c:v>
                </c:pt>
                <c:pt idx="290">
                  <c:v>109.178</c:v>
                </c:pt>
                <c:pt idx="291">
                  <c:v>110.178</c:v>
                </c:pt>
                <c:pt idx="292">
                  <c:v>111.17800000000001</c:v>
                </c:pt>
                <c:pt idx="293">
                  <c:v>112.178</c:v>
                </c:pt>
                <c:pt idx="294">
                  <c:v>113.178</c:v>
                </c:pt>
                <c:pt idx="295">
                  <c:v>114.17800000000001</c:v>
                </c:pt>
                <c:pt idx="296">
                  <c:v>115.178</c:v>
                </c:pt>
                <c:pt idx="297">
                  <c:v>116.178</c:v>
                </c:pt>
                <c:pt idx="298">
                  <c:v>117.17800000000001</c:v>
                </c:pt>
                <c:pt idx="299">
                  <c:v>118.178</c:v>
                </c:pt>
                <c:pt idx="300">
                  <c:v>119.178</c:v>
                </c:pt>
                <c:pt idx="301">
                  <c:v>120.17800000000001</c:v>
                </c:pt>
                <c:pt idx="302">
                  <c:v>121.178</c:v>
                </c:pt>
                <c:pt idx="303">
                  <c:v>122.178</c:v>
                </c:pt>
                <c:pt idx="304">
                  <c:v>123.178</c:v>
                </c:pt>
                <c:pt idx="305">
                  <c:v>124.17799999999998</c:v>
                </c:pt>
                <c:pt idx="306">
                  <c:v>125.17800000000001</c:v>
                </c:pt>
                <c:pt idx="307">
                  <c:v>126.17800000000001</c:v>
                </c:pt>
                <c:pt idx="308">
                  <c:v>127.178</c:v>
                </c:pt>
                <c:pt idx="309">
                  <c:v>128.178</c:v>
                </c:pt>
                <c:pt idx="310">
                  <c:v>129.178</c:v>
                </c:pt>
                <c:pt idx="311">
                  <c:v>130.178</c:v>
                </c:pt>
                <c:pt idx="312">
                  <c:v>131.17800000000003</c:v>
                </c:pt>
                <c:pt idx="313">
                  <c:v>132.178</c:v>
                </c:pt>
                <c:pt idx="314">
                  <c:v>133.178</c:v>
                </c:pt>
                <c:pt idx="315">
                  <c:v>134.178</c:v>
                </c:pt>
                <c:pt idx="316">
                  <c:v>135.178</c:v>
                </c:pt>
                <c:pt idx="317">
                  <c:v>136.178</c:v>
                </c:pt>
                <c:pt idx="318">
                  <c:v>137.17800000000003</c:v>
                </c:pt>
                <c:pt idx="319">
                  <c:v>138.178</c:v>
                </c:pt>
                <c:pt idx="320">
                  <c:v>139.178</c:v>
                </c:pt>
                <c:pt idx="321">
                  <c:v>140.178</c:v>
                </c:pt>
                <c:pt idx="322">
                  <c:v>141.178</c:v>
                </c:pt>
                <c:pt idx="323">
                  <c:v>142.178</c:v>
                </c:pt>
                <c:pt idx="324">
                  <c:v>143.178</c:v>
                </c:pt>
                <c:pt idx="325">
                  <c:v>144.178</c:v>
                </c:pt>
                <c:pt idx="326">
                  <c:v>145.178</c:v>
                </c:pt>
                <c:pt idx="327">
                  <c:v>146.178</c:v>
                </c:pt>
                <c:pt idx="328">
                  <c:v>147.178</c:v>
                </c:pt>
                <c:pt idx="329">
                  <c:v>148.178</c:v>
                </c:pt>
                <c:pt idx="330">
                  <c:v>149.178</c:v>
                </c:pt>
                <c:pt idx="331">
                  <c:v>150.178</c:v>
                </c:pt>
                <c:pt idx="332">
                  <c:v>151.178</c:v>
                </c:pt>
                <c:pt idx="333">
                  <c:v>152.178</c:v>
                </c:pt>
                <c:pt idx="334">
                  <c:v>153.178</c:v>
                </c:pt>
                <c:pt idx="335">
                  <c:v>154.178</c:v>
                </c:pt>
                <c:pt idx="336">
                  <c:v>155.178</c:v>
                </c:pt>
                <c:pt idx="337">
                  <c:v>156.178</c:v>
                </c:pt>
                <c:pt idx="338">
                  <c:v>157.178</c:v>
                </c:pt>
                <c:pt idx="339">
                  <c:v>158.178</c:v>
                </c:pt>
                <c:pt idx="340">
                  <c:v>159.178</c:v>
                </c:pt>
                <c:pt idx="341">
                  <c:v>160.178</c:v>
                </c:pt>
                <c:pt idx="342">
                  <c:v>161.178</c:v>
                </c:pt>
                <c:pt idx="343">
                  <c:v>162.178</c:v>
                </c:pt>
                <c:pt idx="344">
                  <c:v>163.178</c:v>
                </c:pt>
                <c:pt idx="345">
                  <c:v>164.178</c:v>
                </c:pt>
                <c:pt idx="346">
                  <c:v>165.178</c:v>
                </c:pt>
                <c:pt idx="347">
                  <c:v>166.178</c:v>
                </c:pt>
                <c:pt idx="348">
                  <c:v>167.178</c:v>
                </c:pt>
                <c:pt idx="349">
                  <c:v>168.17800000000003</c:v>
                </c:pt>
                <c:pt idx="350">
                  <c:v>169.178</c:v>
                </c:pt>
                <c:pt idx="351">
                  <c:v>170.178</c:v>
                </c:pt>
                <c:pt idx="352">
                  <c:v>171.178</c:v>
                </c:pt>
                <c:pt idx="353">
                  <c:v>172.178</c:v>
                </c:pt>
                <c:pt idx="354">
                  <c:v>173.178</c:v>
                </c:pt>
                <c:pt idx="355">
                  <c:v>174.17800000000003</c:v>
                </c:pt>
                <c:pt idx="356">
                  <c:v>175.178</c:v>
                </c:pt>
                <c:pt idx="357">
                  <c:v>176.178</c:v>
                </c:pt>
                <c:pt idx="358">
                  <c:v>177.178</c:v>
                </c:pt>
                <c:pt idx="359">
                  <c:v>178.178</c:v>
                </c:pt>
                <c:pt idx="360">
                  <c:v>179.178</c:v>
                </c:pt>
                <c:pt idx="361">
                  <c:v>180.178</c:v>
                </c:pt>
                <c:pt idx="362">
                  <c:v>181.178</c:v>
                </c:pt>
                <c:pt idx="363">
                  <c:v>182.178</c:v>
                </c:pt>
                <c:pt idx="364">
                  <c:v>183.178</c:v>
                </c:pt>
                <c:pt idx="365">
                  <c:v>184.178</c:v>
                </c:pt>
                <c:pt idx="366">
                  <c:v>185.178</c:v>
                </c:pt>
                <c:pt idx="367">
                  <c:v>186.178</c:v>
                </c:pt>
                <c:pt idx="368">
                  <c:v>187.178</c:v>
                </c:pt>
                <c:pt idx="369">
                  <c:v>188.178</c:v>
                </c:pt>
                <c:pt idx="370">
                  <c:v>189.178</c:v>
                </c:pt>
                <c:pt idx="371">
                  <c:v>190.178</c:v>
                </c:pt>
                <c:pt idx="372">
                  <c:v>191.178</c:v>
                </c:pt>
                <c:pt idx="373">
                  <c:v>192.178</c:v>
                </c:pt>
                <c:pt idx="374">
                  <c:v>193.178</c:v>
                </c:pt>
                <c:pt idx="375">
                  <c:v>194.178</c:v>
                </c:pt>
                <c:pt idx="376">
                  <c:v>195.178</c:v>
                </c:pt>
                <c:pt idx="377">
                  <c:v>196.178</c:v>
                </c:pt>
                <c:pt idx="378">
                  <c:v>197.178</c:v>
                </c:pt>
                <c:pt idx="379">
                  <c:v>198.178</c:v>
                </c:pt>
                <c:pt idx="380">
                  <c:v>199.17800000000003</c:v>
                </c:pt>
                <c:pt idx="381">
                  <c:v>200.178</c:v>
                </c:pt>
                <c:pt idx="382">
                  <c:v>201.178</c:v>
                </c:pt>
                <c:pt idx="383">
                  <c:v>202.178</c:v>
                </c:pt>
                <c:pt idx="384">
                  <c:v>203.178</c:v>
                </c:pt>
                <c:pt idx="385">
                  <c:v>204.178</c:v>
                </c:pt>
                <c:pt idx="386">
                  <c:v>205.17800000000003</c:v>
                </c:pt>
                <c:pt idx="387">
                  <c:v>206.178</c:v>
                </c:pt>
                <c:pt idx="388">
                  <c:v>207.178</c:v>
                </c:pt>
                <c:pt idx="389">
                  <c:v>208.178</c:v>
                </c:pt>
                <c:pt idx="390">
                  <c:v>209.178</c:v>
                </c:pt>
                <c:pt idx="391">
                  <c:v>210.178</c:v>
                </c:pt>
                <c:pt idx="392">
                  <c:v>211.178</c:v>
                </c:pt>
                <c:pt idx="393">
                  <c:v>212.178</c:v>
                </c:pt>
                <c:pt idx="394">
                  <c:v>213.178</c:v>
                </c:pt>
                <c:pt idx="395">
                  <c:v>214.178</c:v>
                </c:pt>
                <c:pt idx="396">
                  <c:v>215.178</c:v>
                </c:pt>
                <c:pt idx="397">
                  <c:v>216.178</c:v>
                </c:pt>
                <c:pt idx="398">
                  <c:v>217.178</c:v>
                </c:pt>
                <c:pt idx="399">
                  <c:v>218.178</c:v>
                </c:pt>
                <c:pt idx="400">
                  <c:v>219.178</c:v>
                </c:pt>
                <c:pt idx="401">
                  <c:v>220.178</c:v>
                </c:pt>
                <c:pt idx="402">
                  <c:v>221.178</c:v>
                </c:pt>
                <c:pt idx="403">
                  <c:v>222.178</c:v>
                </c:pt>
                <c:pt idx="404">
                  <c:v>223.178</c:v>
                </c:pt>
                <c:pt idx="405">
                  <c:v>224.178</c:v>
                </c:pt>
                <c:pt idx="406">
                  <c:v>225.178</c:v>
                </c:pt>
                <c:pt idx="407">
                  <c:v>226.178</c:v>
                </c:pt>
                <c:pt idx="408">
                  <c:v>227.178</c:v>
                </c:pt>
                <c:pt idx="409">
                  <c:v>228.178</c:v>
                </c:pt>
                <c:pt idx="410">
                  <c:v>229.178</c:v>
                </c:pt>
                <c:pt idx="411">
                  <c:v>230.178</c:v>
                </c:pt>
                <c:pt idx="412">
                  <c:v>231.178</c:v>
                </c:pt>
                <c:pt idx="413">
                  <c:v>232.178</c:v>
                </c:pt>
                <c:pt idx="414">
                  <c:v>233.178</c:v>
                </c:pt>
                <c:pt idx="415">
                  <c:v>234.178</c:v>
                </c:pt>
                <c:pt idx="416">
                  <c:v>235.178</c:v>
                </c:pt>
                <c:pt idx="417">
                  <c:v>236.17800000000003</c:v>
                </c:pt>
                <c:pt idx="418">
                  <c:v>237.178</c:v>
                </c:pt>
                <c:pt idx="419">
                  <c:v>238.178</c:v>
                </c:pt>
                <c:pt idx="420">
                  <c:v>239.178</c:v>
                </c:pt>
                <c:pt idx="421">
                  <c:v>240.17800000000003</c:v>
                </c:pt>
                <c:pt idx="422">
                  <c:v>241.178</c:v>
                </c:pt>
                <c:pt idx="423">
                  <c:v>242.17800000000003</c:v>
                </c:pt>
                <c:pt idx="424">
                  <c:v>243.17799999999997</c:v>
                </c:pt>
                <c:pt idx="425">
                  <c:v>244.178</c:v>
                </c:pt>
                <c:pt idx="426">
                  <c:v>245.17799999999997</c:v>
                </c:pt>
                <c:pt idx="427">
                  <c:v>246.178</c:v>
                </c:pt>
                <c:pt idx="428">
                  <c:v>247.17800000000003</c:v>
                </c:pt>
                <c:pt idx="429">
                  <c:v>248.178</c:v>
                </c:pt>
                <c:pt idx="430">
                  <c:v>249.178</c:v>
                </c:pt>
                <c:pt idx="431">
                  <c:v>250.17799999999997</c:v>
                </c:pt>
                <c:pt idx="432">
                  <c:v>251.178</c:v>
                </c:pt>
                <c:pt idx="433">
                  <c:v>252.17800000000003</c:v>
                </c:pt>
                <c:pt idx="434">
                  <c:v>253.178</c:v>
                </c:pt>
                <c:pt idx="435">
                  <c:v>254.17800000000003</c:v>
                </c:pt>
                <c:pt idx="436">
                  <c:v>255.178</c:v>
                </c:pt>
                <c:pt idx="437">
                  <c:v>256.178</c:v>
                </c:pt>
                <c:pt idx="438">
                  <c:v>257.178</c:v>
                </c:pt>
                <c:pt idx="439">
                  <c:v>258.178</c:v>
                </c:pt>
                <c:pt idx="440">
                  <c:v>259.178</c:v>
                </c:pt>
                <c:pt idx="441">
                  <c:v>260.178</c:v>
                </c:pt>
                <c:pt idx="442">
                  <c:v>261.178</c:v>
                </c:pt>
                <c:pt idx="443">
                  <c:v>262.178</c:v>
                </c:pt>
                <c:pt idx="444">
                  <c:v>263.178</c:v>
                </c:pt>
                <c:pt idx="445">
                  <c:v>264.178</c:v>
                </c:pt>
                <c:pt idx="446">
                  <c:v>265.178</c:v>
                </c:pt>
                <c:pt idx="447">
                  <c:v>266.178</c:v>
                </c:pt>
                <c:pt idx="448">
                  <c:v>267.178</c:v>
                </c:pt>
                <c:pt idx="449">
                  <c:v>268.178</c:v>
                </c:pt>
                <c:pt idx="450">
                  <c:v>269.178</c:v>
                </c:pt>
                <c:pt idx="451">
                  <c:v>270.178</c:v>
                </c:pt>
                <c:pt idx="452">
                  <c:v>271.178</c:v>
                </c:pt>
                <c:pt idx="453">
                  <c:v>272.178</c:v>
                </c:pt>
                <c:pt idx="454">
                  <c:v>273.178</c:v>
                </c:pt>
                <c:pt idx="455">
                  <c:v>274.178</c:v>
                </c:pt>
                <c:pt idx="456">
                  <c:v>275.178</c:v>
                </c:pt>
                <c:pt idx="457">
                  <c:v>276.17800000000005</c:v>
                </c:pt>
                <c:pt idx="458">
                  <c:v>277.178</c:v>
                </c:pt>
                <c:pt idx="459">
                  <c:v>278.178</c:v>
                </c:pt>
                <c:pt idx="460">
                  <c:v>279.178</c:v>
                </c:pt>
                <c:pt idx="461">
                  <c:v>280.178</c:v>
                </c:pt>
                <c:pt idx="462">
                  <c:v>281.178</c:v>
                </c:pt>
                <c:pt idx="463">
                  <c:v>282.178</c:v>
                </c:pt>
                <c:pt idx="464">
                  <c:v>283.178</c:v>
                </c:pt>
                <c:pt idx="465">
                  <c:v>284.178</c:v>
                </c:pt>
                <c:pt idx="466">
                  <c:v>285.178</c:v>
                </c:pt>
                <c:pt idx="467">
                  <c:v>286.178</c:v>
                </c:pt>
                <c:pt idx="468">
                  <c:v>287.178</c:v>
                </c:pt>
                <c:pt idx="469">
                  <c:v>288.178</c:v>
                </c:pt>
                <c:pt idx="470">
                  <c:v>289.178</c:v>
                </c:pt>
                <c:pt idx="471">
                  <c:v>290.178</c:v>
                </c:pt>
                <c:pt idx="472">
                  <c:v>291.178</c:v>
                </c:pt>
                <c:pt idx="473">
                  <c:v>292.178</c:v>
                </c:pt>
                <c:pt idx="474">
                  <c:v>293.178</c:v>
                </c:pt>
                <c:pt idx="475">
                  <c:v>294.178</c:v>
                </c:pt>
                <c:pt idx="476">
                  <c:v>295.178</c:v>
                </c:pt>
                <c:pt idx="477">
                  <c:v>296.178</c:v>
                </c:pt>
                <c:pt idx="478">
                  <c:v>297.178</c:v>
                </c:pt>
                <c:pt idx="479">
                  <c:v>298.178</c:v>
                </c:pt>
                <c:pt idx="480">
                  <c:v>299.178</c:v>
                </c:pt>
                <c:pt idx="481">
                  <c:v>300.178</c:v>
                </c:pt>
                <c:pt idx="482">
                  <c:v>301.178</c:v>
                </c:pt>
                <c:pt idx="483">
                  <c:v>302.178</c:v>
                </c:pt>
                <c:pt idx="484">
                  <c:v>303.178</c:v>
                </c:pt>
                <c:pt idx="485">
                  <c:v>304.178</c:v>
                </c:pt>
                <c:pt idx="486">
                  <c:v>305.178</c:v>
                </c:pt>
                <c:pt idx="487">
                  <c:v>306.178</c:v>
                </c:pt>
                <c:pt idx="488">
                  <c:v>307.17800000000005</c:v>
                </c:pt>
                <c:pt idx="489">
                  <c:v>308.178</c:v>
                </c:pt>
                <c:pt idx="490">
                  <c:v>309.178</c:v>
                </c:pt>
                <c:pt idx="491">
                  <c:v>310.178</c:v>
                </c:pt>
                <c:pt idx="492">
                  <c:v>311.178</c:v>
                </c:pt>
                <c:pt idx="493">
                  <c:v>312.178</c:v>
                </c:pt>
                <c:pt idx="494">
                  <c:v>313.178</c:v>
                </c:pt>
                <c:pt idx="495">
                  <c:v>314.178</c:v>
                </c:pt>
                <c:pt idx="496">
                  <c:v>315.178</c:v>
                </c:pt>
                <c:pt idx="497">
                  <c:v>316.17699999999996</c:v>
                </c:pt>
                <c:pt idx="498">
                  <c:v>317.17700000000002</c:v>
                </c:pt>
                <c:pt idx="499">
                  <c:v>318.17699999999996</c:v>
                </c:pt>
                <c:pt idx="500">
                  <c:v>319.17700000000002</c:v>
                </c:pt>
                <c:pt idx="501">
                  <c:v>320.17700000000002</c:v>
                </c:pt>
                <c:pt idx="502">
                  <c:v>321.17699999999996</c:v>
                </c:pt>
                <c:pt idx="503">
                  <c:v>322.17700000000002</c:v>
                </c:pt>
                <c:pt idx="504">
                  <c:v>323.17699999999996</c:v>
                </c:pt>
                <c:pt idx="505">
                  <c:v>324.17700000000002</c:v>
                </c:pt>
                <c:pt idx="506">
                  <c:v>325.17699999999996</c:v>
                </c:pt>
                <c:pt idx="507">
                  <c:v>326.17700000000002</c:v>
                </c:pt>
                <c:pt idx="508">
                  <c:v>327.17700000000002</c:v>
                </c:pt>
                <c:pt idx="509">
                  <c:v>328.17699999999996</c:v>
                </c:pt>
                <c:pt idx="510">
                  <c:v>329.17700000000002</c:v>
                </c:pt>
                <c:pt idx="511">
                  <c:v>330.17699999999996</c:v>
                </c:pt>
                <c:pt idx="512">
                  <c:v>331.17700000000002</c:v>
                </c:pt>
                <c:pt idx="513">
                  <c:v>332.17700000000002</c:v>
                </c:pt>
                <c:pt idx="514">
                  <c:v>333.17700000000002</c:v>
                </c:pt>
                <c:pt idx="515">
                  <c:v>334.17700000000002</c:v>
                </c:pt>
                <c:pt idx="516">
                  <c:v>335.17699999999996</c:v>
                </c:pt>
                <c:pt idx="517">
                  <c:v>336.17700000000002</c:v>
                </c:pt>
                <c:pt idx="518">
                  <c:v>337.17699999999996</c:v>
                </c:pt>
                <c:pt idx="519">
                  <c:v>338.17700000000002</c:v>
                </c:pt>
                <c:pt idx="520">
                  <c:v>339.17700000000002</c:v>
                </c:pt>
                <c:pt idx="521">
                  <c:v>340.17699999999996</c:v>
                </c:pt>
                <c:pt idx="522">
                  <c:v>341.17700000000002</c:v>
                </c:pt>
                <c:pt idx="523">
                  <c:v>342.17699999999996</c:v>
                </c:pt>
                <c:pt idx="524">
                  <c:v>343.17700000000002</c:v>
                </c:pt>
                <c:pt idx="525">
                  <c:v>344.17700000000002</c:v>
                </c:pt>
                <c:pt idx="526">
                  <c:v>345.17700000000002</c:v>
                </c:pt>
                <c:pt idx="527">
                  <c:v>346.17700000000002</c:v>
                </c:pt>
                <c:pt idx="528">
                  <c:v>347.17699999999996</c:v>
                </c:pt>
                <c:pt idx="529">
                  <c:v>348.17700000000002</c:v>
                </c:pt>
                <c:pt idx="530">
                  <c:v>349.17699999999996</c:v>
                </c:pt>
                <c:pt idx="531">
                  <c:v>350.17700000000002</c:v>
                </c:pt>
                <c:pt idx="532">
                  <c:v>351.17700000000002</c:v>
                </c:pt>
                <c:pt idx="533">
                  <c:v>352.17699999999996</c:v>
                </c:pt>
                <c:pt idx="534">
                  <c:v>353.17700000000002</c:v>
                </c:pt>
                <c:pt idx="535">
                  <c:v>354.17699999999996</c:v>
                </c:pt>
                <c:pt idx="536">
                  <c:v>355.17700000000002</c:v>
                </c:pt>
                <c:pt idx="537">
                  <c:v>356.17699999999996</c:v>
                </c:pt>
                <c:pt idx="538">
                  <c:v>357.17700000000002</c:v>
                </c:pt>
                <c:pt idx="539">
                  <c:v>358.17700000000002</c:v>
                </c:pt>
                <c:pt idx="540">
                  <c:v>359.17699999999996</c:v>
                </c:pt>
                <c:pt idx="541">
                  <c:v>360.17700000000002</c:v>
                </c:pt>
                <c:pt idx="542">
                  <c:v>361.17699999999996</c:v>
                </c:pt>
                <c:pt idx="543">
                  <c:v>362.17700000000002</c:v>
                </c:pt>
                <c:pt idx="544">
                  <c:v>363.17700000000002</c:v>
                </c:pt>
                <c:pt idx="545">
                  <c:v>364.17700000000002</c:v>
                </c:pt>
                <c:pt idx="546">
                  <c:v>365.17700000000002</c:v>
                </c:pt>
                <c:pt idx="547">
                  <c:v>366.17699999999996</c:v>
                </c:pt>
                <c:pt idx="548">
                  <c:v>367.17700000000002</c:v>
                </c:pt>
                <c:pt idx="549">
                  <c:v>368.17699999999996</c:v>
                </c:pt>
                <c:pt idx="550">
                  <c:v>369.17700000000002</c:v>
                </c:pt>
                <c:pt idx="551">
                  <c:v>370.17700000000002</c:v>
                </c:pt>
                <c:pt idx="552">
                  <c:v>371.17699999999996</c:v>
                </c:pt>
                <c:pt idx="553">
                  <c:v>372.17700000000002</c:v>
                </c:pt>
                <c:pt idx="554">
                  <c:v>373.17699999999996</c:v>
                </c:pt>
                <c:pt idx="555">
                  <c:v>374.17700000000002</c:v>
                </c:pt>
                <c:pt idx="556">
                  <c:v>375.17700000000002</c:v>
                </c:pt>
                <c:pt idx="557">
                  <c:v>376.17700000000002</c:v>
                </c:pt>
                <c:pt idx="558">
                  <c:v>377.17700000000002</c:v>
                </c:pt>
                <c:pt idx="559">
                  <c:v>378.17699999999996</c:v>
                </c:pt>
                <c:pt idx="560">
                  <c:v>379.17700000000002</c:v>
                </c:pt>
                <c:pt idx="561">
                  <c:v>380.17699999999996</c:v>
                </c:pt>
                <c:pt idx="562">
                  <c:v>381.17700000000002</c:v>
                </c:pt>
                <c:pt idx="563">
                  <c:v>382.17700000000002</c:v>
                </c:pt>
                <c:pt idx="564">
                  <c:v>383.17699999999996</c:v>
                </c:pt>
                <c:pt idx="565">
                  <c:v>384.17700000000002</c:v>
                </c:pt>
                <c:pt idx="566">
                  <c:v>385.17699999999996</c:v>
                </c:pt>
                <c:pt idx="567">
                  <c:v>386.17700000000002</c:v>
                </c:pt>
                <c:pt idx="568">
                  <c:v>387.17699999999996</c:v>
                </c:pt>
                <c:pt idx="569">
                  <c:v>388.17700000000002</c:v>
                </c:pt>
                <c:pt idx="570">
                  <c:v>389.17700000000002</c:v>
                </c:pt>
                <c:pt idx="571">
                  <c:v>390.17699999999996</c:v>
                </c:pt>
                <c:pt idx="572">
                  <c:v>391.17700000000002</c:v>
                </c:pt>
                <c:pt idx="573">
                  <c:v>392.17699999999996</c:v>
                </c:pt>
                <c:pt idx="574">
                  <c:v>393.17700000000002</c:v>
                </c:pt>
                <c:pt idx="575">
                  <c:v>394.17700000000002</c:v>
                </c:pt>
                <c:pt idx="576">
                  <c:v>395.17699999999996</c:v>
                </c:pt>
                <c:pt idx="577">
                  <c:v>396.17700000000002</c:v>
                </c:pt>
                <c:pt idx="578">
                  <c:v>397.17699999999996</c:v>
                </c:pt>
                <c:pt idx="579">
                  <c:v>398.17700000000002</c:v>
                </c:pt>
                <c:pt idx="580">
                  <c:v>399.17699999999996</c:v>
                </c:pt>
                <c:pt idx="581">
                  <c:v>400.17700000000002</c:v>
                </c:pt>
                <c:pt idx="582">
                  <c:v>401.17700000000002</c:v>
                </c:pt>
                <c:pt idx="583">
                  <c:v>402.17699999999996</c:v>
                </c:pt>
                <c:pt idx="584">
                  <c:v>403.17700000000002</c:v>
                </c:pt>
                <c:pt idx="585">
                  <c:v>404.17699999999996</c:v>
                </c:pt>
                <c:pt idx="586">
                  <c:v>405.17700000000002</c:v>
                </c:pt>
                <c:pt idx="587">
                  <c:v>406.17700000000002</c:v>
                </c:pt>
                <c:pt idx="588">
                  <c:v>407.17700000000002</c:v>
                </c:pt>
                <c:pt idx="589">
                  <c:v>408.17700000000002</c:v>
                </c:pt>
                <c:pt idx="590">
                  <c:v>409.17699999999996</c:v>
                </c:pt>
                <c:pt idx="591">
                  <c:v>410.17700000000002</c:v>
                </c:pt>
                <c:pt idx="592">
                  <c:v>411.17599999999999</c:v>
                </c:pt>
                <c:pt idx="593">
                  <c:v>412.17600000000004</c:v>
                </c:pt>
                <c:pt idx="594">
                  <c:v>413.17599999999999</c:v>
                </c:pt>
                <c:pt idx="595">
                  <c:v>414.17599999999999</c:v>
                </c:pt>
                <c:pt idx="596">
                  <c:v>415.17599999999999</c:v>
                </c:pt>
                <c:pt idx="597">
                  <c:v>416.17599999999999</c:v>
                </c:pt>
                <c:pt idx="598">
                  <c:v>417.17599999999999</c:v>
                </c:pt>
                <c:pt idx="599">
                  <c:v>418.17599999999999</c:v>
                </c:pt>
                <c:pt idx="600">
                  <c:v>419.17600000000004</c:v>
                </c:pt>
                <c:pt idx="601">
                  <c:v>420.17599999999999</c:v>
                </c:pt>
                <c:pt idx="602">
                  <c:v>421.17599999999999</c:v>
                </c:pt>
                <c:pt idx="603">
                  <c:v>422.17599999999999</c:v>
                </c:pt>
                <c:pt idx="604">
                  <c:v>423.17599999999999</c:v>
                </c:pt>
                <c:pt idx="605">
                  <c:v>424.17600000000004</c:v>
                </c:pt>
                <c:pt idx="606">
                  <c:v>425.17599999999999</c:v>
                </c:pt>
                <c:pt idx="607">
                  <c:v>426.17600000000004</c:v>
                </c:pt>
                <c:pt idx="608">
                  <c:v>427.17599999999999</c:v>
                </c:pt>
                <c:pt idx="609">
                  <c:v>428.17599999999999</c:v>
                </c:pt>
                <c:pt idx="610">
                  <c:v>429.17599999999999</c:v>
                </c:pt>
                <c:pt idx="611">
                  <c:v>430.17599999999999</c:v>
                </c:pt>
                <c:pt idx="612">
                  <c:v>431.17600000000004</c:v>
                </c:pt>
                <c:pt idx="613">
                  <c:v>432.17599999999999</c:v>
                </c:pt>
                <c:pt idx="614">
                  <c:v>433.17599999999999</c:v>
                </c:pt>
                <c:pt idx="615">
                  <c:v>434.17599999999999</c:v>
                </c:pt>
                <c:pt idx="616">
                  <c:v>435.17599999999999</c:v>
                </c:pt>
                <c:pt idx="617">
                  <c:v>436.17599999999999</c:v>
                </c:pt>
                <c:pt idx="618">
                  <c:v>437.17599999999999</c:v>
                </c:pt>
                <c:pt idx="619">
                  <c:v>438.17600000000004</c:v>
                </c:pt>
                <c:pt idx="620">
                  <c:v>439.17599999999999</c:v>
                </c:pt>
                <c:pt idx="621">
                  <c:v>440.17599999999999</c:v>
                </c:pt>
                <c:pt idx="622">
                  <c:v>441.17599999999999</c:v>
                </c:pt>
                <c:pt idx="623">
                  <c:v>442.17599999999999</c:v>
                </c:pt>
                <c:pt idx="624">
                  <c:v>443.17600000000004</c:v>
                </c:pt>
                <c:pt idx="625">
                  <c:v>444.17599999999999</c:v>
                </c:pt>
                <c:pt idx="626">
                  <c:v>445.17599999999999</c:v>
                </c:pt>
                <c:pt idx="627">
                  <c:v>446.17599999999999</c:v>
                </c:pt>
                <c:pt idx="628">
                  <c:v>447.17599999999999</c:v>
                </c:pt>
                <c:pt idx="629">
                  <c:v>448.17599999999999</c:v>
                </c:pt>
                <c:pt idx="630">
                  <c:v>449.17599999999999</c:v>
                </c:pt>
                <c:pt idx="631">
                  <c:v>450.17600000000004</c:v>
                </c:pt>
                <c:pt idx="632">
                  <c:v>451.17599999999999</c:v>
                </c:pt>
                <c:pt idx="633">
                  <c:v>452.17599999999999</c:v>
                </c:pt>
                <c:pt idx="634">
                  <c:v>453.17599999999999</c:v>
                </c:pt>
                <c:pt idx="635">
                  <c:v>454.17599999999999</c:v>
                </c:pt>
                <c:pt idx="636">
                  <c:v>455.17600000000004</c:v>
                </c:pt>
                <c:pt idx="637">
                  <c:v>456.17599999999999</c:v>
                </c:pt>
                <c:pt idx="638">
                  <c:v>457.17600000000004</c:v>
                </c:pt>
                <c:pt idx="639">
                  <c:v>458.17599999999999</c:v>
                </c:pt>
                <c:pt idx="640">
                  <c:v>459.17599999999999</c:v>
                </c:pt>
                <c:pt idx="641">
                  <c:v>460.17599999999999</c:v>
                </c:pt>
                <c:pt idx="642">
                  <c:v>461.17599999999999</c:v>
                </c:pt>
                <c:pt idx="643">
                  <c:v>462.17600000000004</c:v>
                </c:pt>
                <c:pt idx="644">
                  <c:v>463.17599999999999</c:v>
                </c:pt>
                <c:pt idx="645">
                  <c:v>464.17599999999999</c:v>
                </c:pt>
                <c:pt idx="646">
                  <c:v>465.17599999999999</c:v>
                </c:pt>
                <c:pt idx="647">
                  <c:v>466.17599999999999</c:v>
                </c:pt>
                <c:pt idx="648">
                  <c:v>467.17599999999999</c:v>
                </c:pt>
                <c:pt idx="649">
                  <c:v>468.17599999999999</c:v>
                </c:pt>
                <c:pt idx="650">
                  <c:v>469.17600000000004</c:v>
                </c:pt>
                <c:pt idx="651">
                  <c:v>470.17599999999999</c:v>
                </c:pt>
                <c:pt idx="652">
                  <c:v>471.17599999999999</c:v>
                </c:pt>
                <c:pt idx="653">
                  <c:v>472.17599999999999</c:v>
                </c:pt>
                <c:pt idx="654">
                  <c:v>473.17599999999999</c:v>
                </c:pt>
                <c:pt idx="655">
                  <c:v>474.17600000000004</c:v>
                </c:pt>
                <c:pt idx="656">
                  <c:v>475.17599999999999</c:v>
                </c:pt>
                <c:pt idx="657">
                  <c:v>476.17599999999999</c:v>
                </c:pt>
                <c:pt idx="658">
                  <c:v>477.17600000000004</c:v>
                </c:pt>
                <c:pt idx="659">
                  <c:v>478.17599999999999</c:v>
                </c:pt>
                <c:pt idx="660">
                  <c:v>479.17599999999999</c:v>
                </c:pt>
                <c:pt idx="661">
                  <c:v>480.17600000000004</c:v>
                </c:pt>
                <c:pt idx="662">
                  <c:v>481.17600000000004</c:v>
                </c:pt>
                <c:pt idx="663">
                  <c:v>482.17599999999999</c:v>
                </c:pt>
                <c:pt idx="664">
                  <c:v>483.17599999999993</c:v>
                </c:pt>
                <c:pt idx="665">
                  <c:v>484.17600000000004</c:v>
                </c:pt>
                <c:pt idx="666">
                  <c:v>485.17599999999999</c:v>
                </c:pt>
                <c:pt idx="667">
                  <c:v>486.17599999999999</c:v>
                </c:pt>
                <c:pt idx="668">
                  <c:v>487.17600000000004</c:v>
                </c:pt>
                <c:pt idx="669">
                  <c:v>488.17600000000004</c:v>
                </c:pt>
                <c:pt idx="670">
                  <c:v>489.17599999999999</c:v>
                </c:pt>
                <c:pt idx="671">
                  <c:v>490.17599999999993</c:v>
                </c:pt>
                <c:pt idx="672">
                  <c:v>491.17600000000004</c:v>
                </c:pt>
                <c:pt idx="673">
                  <c:v>492.17599999999999</c:v>
                </c:pt>
                <c:pt idx="674">
                  <c:v>493.17599999999999</c:v>
                </c:pt>
                <c:pt idx="675">
                  <c:v>494.17600000000004</c:v>
                </c:pt>
                <c:pt idx="676">
                  <c:v>495.17599999999999</c:v>
                </c:pt>
                <c:pt idx="677">
                  <c:v>496.17599999999999</c:v>
                </c:pt>
                <c:pt idx="678">
                  <c:v>497.17599999999993</c:v>
                </c:pt>
                <c:pt idx="679">
                  <c:v>498.17600000000004</c:v>
                </c:pt>
                <c:pt idx="680">
                  <c:v>499.17599999999999</c:v>
                </c:pt>
                <c:pt idx="681">
                  <c:v>500.17599999999999</c:v>
                </c:pt>
                <c:pt idx="682">
                  <c:v>501.17600000000004</c:v>
                </c:pt>
                <c:pt idx="683">
                  <c:v>502.17599999999999</c:v>
                </c:pt>
                <c:pt idx="684">
                  <c:v>503.17599999999999</c:v>
                </c:pt>
                <c:pt idx="685">
                  <c:v>504.17599999999993</c:v>
                </c:pt>
                <c:pt idx="686">
                  <c:v>505.17600000000004</c:v>
                </c:pt>
                <c:pt idx="687">
                  <c:v>506.17599999999999</c:v>
                </c:pt>
                <c:pt idx="688">
                  <c:v>507.17599999999999</c:v>
                </c:pt>
                <c:pt idx="689">
                  <c:v>508.17500000000001</c:v>
                </c:pt>
                <c:pt idx="690">
                  <c:v>509.17499999999995</c:v>
                </c:pt>
                <c:pt idx="691">
                  <c:v>510.17499999999995</c:v>
                </c:pt>
                <c:pt idx="692">
                  <c:v>511.17500000000001</c:v>
                </c:pt>
                <c:pt idx="693">
                  <c:v>512.17499999999995</c:v>
                </c:pt>
                <c:pt idx="694">
                  <c:v>513.17499999999995</c:v>
                </c:pt>
                <c:pt idx="695">
                  <c:v>514.17500000000007</c:v>
                </c:pt>
                <c:pt idx="696">
                  <c:v>515.17499999999995</c:v>
                </c:pt>
                <c:pt idx="697">
                  <c:v>516.17499999999995</c:v>
                </c:pt>
                <c:pt idx="698">
                  <c:v>517.17500000000007</c:v>
                </c:pt>
                <c:pt idx="699">
                  <c:v>518.17500000000007</c:v>
                </c:pt>
                <c:pt idx="700">
                  <c:v>519.17499999999995</c:v>
                </c:pt>
                <c:pt idx="701">
                  <c:v>520.17499999999995</c:v>
                </c:pt>
                <c:pt idx="702">
                  <c:v>521.17500000000007</c:v>
                </c:pt>
                <c:pt idx="703">
                  <c:v>522.17499999999995</c:v>
                </c:pt>
                <c:pt idx="704">
                  <c:v>523.17499999999995</c:v>
                </c:pt>
                <c:pt idx="705">
                  <c:v>524.17500000000007</c:v>
                </c:pt>
                <c:pt idx="706">
                  <c:v>525.17500000000007</c:v>
                </c:pt>
                <c:pt idx="707">
                  <c:v>526.17499999999995</c:v>
                </c:pt>
                <c:pt idx="708">
                  <c:v>527.17499999999995</c:v>
                </c:pt>
                <c:pt idx="709">
                  <c:v>528.17500000000007</c:v>
                </c:pt>
                <c:pt idx="710">
                  <c:v>529.17499999999995</c:v>
                </c:pt>
                <c:pt idx="711">
                  <c:v>530.17499999999995</c:v>
                </c:pt>
                <c:pt idx="712">
                  <c:v>531.17500000000007</c:v>
                </c:pt>
                <c:pt idx="713">
                  <c:v>532.17500000000007</c:v>
                </c:pt>
                <c:pt idx="714">
                  <c:v>533.17499999999995</c:v>
                </c:pt>
                <c:pt idx="715">
                  <c:v>534.17499999999995</c:v>
                </c:pt>
                <c:pt idx="716">
                  <c:v>535.17500000000007</c:v>
                </c:pt>
                <c:pt idx="717">
                  <c:v>536.17499999999995</c:v>
                </c:pt>
                <c:pt idx="718">
                  <c:v>537.17499999999995</c:v>
                </c:pt>
                <c:pt idx="719">
                  <c:v>538.17500000000007</c:v>
                </c:pt>
                <c:pt idx="720">
                  <c:v>539.17499999999995</c:v>
                </c:pt>
                <c:pt idx="721">
                  <c:v>540.17499999999995</c:v>
                </c:pt>
                <c:pt idx="722">
                  <c:v>541.17499999999995</c:v>
                </c:pt>
                <c:pt idx="723">
                  <c:v>542.17500000000007</c:v>
                </c:pt>
                <c:pt idx="724">
                  <c:v>543.17499999999995</c:v>
                </c:pt>
                <c:pt idx="725">
                  <c:v>544.17499999999995</c:v>
                </c:pt>
                <c:pt idx="726">
                  <c:v>545.17500000000007</c:v>
                </c:pt>
                <c:pt idx="727">
                  <c:v>546.17499999999995</c:v>
                </c:pt>
                <c:pt idx="728">
                  <c:v>547.17499999999995</c:v>
                </c:pt>
                <c:pt idx="729">
                  <c:v>548.17500000000007</c:v>
                </c:pt>
                <c:pt idx="730">
                  <c:v>549.17500000000007</c:v>
                </c:pt>
                <c:pt idx="731">
                  <c:v>550.17499999999995</c:v>
                </c:pt>
                <c:pt idx="732">
                  <c:v>551.17499999999995</c:v>
                </c:pt>
                <c:pt idx="733">
                  <c:v>552.17500000000007</c:v>
                </c:pt>
                <c:pt idx="734">
                  <c:v>553.17499999999995</c:v>
                </c:pt>
                <c:pt idx="735">
                  <c:v>554.17499999999995</c:v>
                </c:pt>
                <c:pt idx="736">
                  <c:v>555.17500000000007</c:v>
                </c:pt>
                <c:pt idx="737">
                  <c:v>556.17500000000007</c:v>
                </c:pt>
                <c:pt idx="738">
                  <c:v>557.17499999999995</c:v>
                </c:pt>
                <c:pt idx="739">
                  <c:v>558.17499999999995</c:v>
                </c:pt>
                <c:pt idx="740">
                  <c:v>559.17500000000007</c:v>
                </c:pt>
                <c:pt idx="741">
                  <c:v>560.17499999999995</c:v>
                </c:pt>
                <c:pt idx="742">
                  <c:v>561.17499999999995</c:v>
                </c:pt>
                <c:pt idx="743">
                  <c:v>562.17500000000007</c:v>
                </c:pt>
                <c:pt idx="744">
                  <c:v>563.17500000000007</c:v>
                </c:pt>
                <c:pt idx="745">
                  <c:v>564.17499999999995</c:v>
                </c:pt>
                <c:pt idx="746">
                  <c:v>565.17499999999995</c:v>
                </c:pt>
                <c:pt idx="747">
                  <c:v>566.17500000000007</c:v>
                </c:pt>
                <c:pt idx="748">
                  <c:v>567.17499999999995</c:v>
                </c:pt>
                <c:pt idx="749">
                  <c:v>568.17499999999995</c:v>
                </c:pt>
                <c:pt idx="750">
                  <c:v>569.17500000000007</c:v>
                </c:pt>
                <c:pt idx="751">
                  <c:v>570.17499999999995</c:v>
                </c:pt>
                <c:pt idx="752">
                  <c:v>571.17499999999995</c:v>
                </c:pt>
                <c:pt idx="753">
                  <c:v>572.17500000000007</c:v>
                </c:pt>
                <c:pt idx="754">
                  <c:v>573.17500000000007</c:v>
                </c:pt>
                <c:pt idx="755">
                  <c:v>574.17499999999995</c:v>
                </c:pt>
                <c:pt idx="756">
                  <c:v>575.17499999999995</c:v>
                </c:pt>
                <c:pt idx="757">
                  <c:v>576.17500000000007</c:v>
                </c:pt>
                <c:pt idx="758">
                  <c:v>577.17499999999995</c:v>
                </c:pt>
                <c:pt idx="759">
                  <c:v>578.17499999999995</c:v>
                </c:pt>
                <c:pt idx="760">
                  <c:v>579.17500000000007</c:v>
                </c:pt>
                <c:pt idx="761">
                  <c:v>580.17500000000007</c:v>
                </c:pt>
                <c:pt idx="762">
                  <c:v>581.17499999999995</c:v>
                </c:pt>
                <c:pt idx="763">
                  <c:v>582.17499999999995</c:v>
                </c:pt>
                <c:pt idx="764">
                  <c:v>583.17500000000007</c:v>
                </c:pt>
                <c:pt idx="765">
                  <c:v>584.17499999999995</c:v>
                </c:pt>
                <c:pt idx="766">
                  <c:v>585.17499999999995</c:v>
                </c:pt>
                <c:pt idx="767">
                  <c:v>586.17500000000007</c:v>
                </c:pt>
                <c:pt idx="768">
                  <c:v>587.17500000000007</c:v>
                </c:pt>
                <c:pt idx="769">
                  <c:v>588.17499999999995</c:v>
                </c:pt>
                <c:pt idx="770">
                  <c:v>589.17499999999995</c:v>
                </c:pt>
                <c:pt idx="771">
                  <c:v>590.17500000000007</c:v>
                </c:pt>
                <c:pt idx="772">
                  <c:v>591.17499999999995</c:v>
                </c:pt>
                <c:pt idx="773">
                  <c:v>592.17499999999995</c:v>
                </c:pt>
                <c:pt idx="774">
                  <c:v>593.17500000000007</c:v>
                </c:pt>
                <c:pt idx="775">
                  <c:v>594.17500000000007</c:v>
                </c:pt>
                <c:pt idx="776">
                  <c:v>595.17499999999995</c:v>
                </c:pt>
                <c:pt idx="777">
                  <c:v>596.17499999999995</c:v>
                </c:pt>
                <c:pt idx="778">
                  <c:v>597.17500000000007</c:v>
                </c:pt>
                <c:pt idx="779">
                  <c:v>598.17499999999995</c:v>
                </c:pt>
                <c:pt idx="780">
                  <c:v>599.17499999999995</c:v>
                </c:pt>
                <c:pt idx="781">
                  <c:v>600.17500000000007</c:v>
                </c:pt>
                <c:pt idx="782">
                  <c:v>601.17499999999995</c:v>
                </c:pt>
                <c:pt idx="783">
                  <c:v>602.17399999999998</c:v>
                </c:pt>
                <c:pt idx="784">
                  <c:v>603.17399999999998</c:v>
                </c:pt>
                <c:pt idx="785">
                  <c:v>604.17399999999998</c:v>
                </c:pt>
                <c:pt idx="786">
                  <c:v>605.17399999999998</c:v>
                </c:pt>
                <c:pt idx="787">
                  <c:v>606.17400000000009</c:v>
                </c:pt>
                <c:pt idx="788">
                  <c:v>607.17399999999998</c:v>
                </c:pt>
                <c:pt idx="789">
                  <c:v>608.17399999999998</c:v>
                </c:pt>
                <c:pt idx="790">
                  <c:v>609.17400000000009</c:v>
                </c:pt>
                <c:pt idx="791">
                  <c:v>610.17399999999998</c:v>
                </c:pt>
                <c:pt idx="792">
                  <c:v>611.17399999999998</c:v>
                </c:pt>
                <c:pt idx="793">
                  <c:v>612.17399999999998</c:v>
                </c:pt>
                <c:pt idx="794">
                  <c:v>613.17400000000009</c:v>
                </c:pt>
                <c:pt idx="795">
                  <c:v>614.17399999999998</c:v>
                </c:pt>
                <c:pt idx="796">
                  <c:v>615.17399999999998</c:v>
                </c:pt>
                <c:pt idx="797">
                  <c:v>616.17400000000009</c:v>
                </c:pt>
                <c:pt idx="798">
                  <c:v>617.17399999999998</c:v>
                </c:pt>
                <c:pt idx="799">
                  <c:v>618.17399999999998</c:v>
                </c:pt>
                <c:pt idx="800">
                  <c:v>619.17399999999998</c:v>
                </c:pt>
                <c:pt idx="801">
                  <c:v>620.17399999999998</c:v>
                </c:pt>
                <c:pt idx="802">
                  <c:v>621.17399999999998</c:v>
                </c:pt>
                <c:pt idx="803">
                  <c:v>622.17399999999998</c:v>
                </c:pt>
                <c:pt idx="804">
                  <c:v>623.17400000000009</c:v>
                </c:pt>
                <c:pt idx="805">
                  <c:v>624.17399999999998</c:v>
                </c:pt>
                <c:pt idx="806">
                  <c:v>625.17399999999998</c:v>
                </c:pt>
                <c:pt idx="807">
                  <c:v>626.17399999999998</c:v>
                </c:pt>
                <c:pt idx="808">
                  <c:v>627.17399999999998</c:v>
                </c:pt>
                <c:pt idx="809">
                  <c:v>628.17399999999998</c:v>
                </c:pt>
                <c:pt idx="810">
                  <c:v>629.17399999999998</c:v>
                </c:pt>
                <c:pt idx="811">
                  <c:v>630.17400000000009</c:v>
                </c:pt>
                <c:pt idx="812">
                  <c:v>631.17399999999998</c:v>
                </c:pt>
                <c:pt idx="813">
                  <c:v>632.17399999999998</c:v>
                </c:pt>
                <c:pt idx="814">
                  <c:v>633.17399999999998</c:v>
                </c:pt>
                <c:pt idx="815">
                  <c:v>634.17399999999998</c:v>
                </c:pt>
                <c:pt idx="816">
                  <c:v>635.17399999999998</c:v>
                </c:pt>
                <c:pt idx="817">
                  <c:v>636.17399999999998</c:v>
                </c:pt>
                <c:pt idx="818">
                  <c:v>637.17400000000009</c:v>
                </c:pt>
                <c:pt idx="819">
                  <c:v>638.17399999999998</c:v>
                </c:pt>
                <c:pt idx="820">
                  <c:v>639.17399999999998</c:v>
                </c:pt>
                <c:pt idx="821">
                  <c:v>640.17400000000009</c:v>
                </c:pt>
                <c:pt idx="822">
                  <c:v>641.17399999999998</c:v>
                </c:pt>
                <c:pt idx="823">
                  <c:v>642.17399999999998</c:v>
                </c:pt>
                <c:pt idx="824">
                  <c:v>643.17399999999998</c:v>
                </c:pt>
                <c:pt idx="825">
                  <c:v>644.17399999999998</c:v>
                </c:pt>
                <c:pt idx="826">
                  <c:v>645.17399999999998</c:v>
                </c:pt>
                <c:pt idx="827">
                  <c:v>646.17399999999998</c:v>
                </c:pt>
                <c:pt idx="828">
                  <c:v>647.17400000000009</c:v>
                </c:pt>
                <c:pt idx="829">
                  <c:v>648.17399999999998</c:v>
                </c:pt>
                <c:pt idx="830">
                  <c:v>649.17399999999998</c:v>
                </c:pt>
                <c:pt idx="831">
                  <c:v>650.17399999999998</c:v>
                </c:pt>
                <c:pt idx="832">
                  <c:v>651.17399999999998</c:v>
                </c:pt>
                <c:pt idx="833">
                  <c:v>652.17399999999998</c:v>
                </c:pt>
                <c:pt idx="834">
                  <c:v>653.17399999999998</c:v>
                </c:pt>
                <c:pt idx="835">
                  <c:v>654.17400000000009</c:v>
                </c:pt>
                <c:pt idx="836">
                  <c:v>655.17399999999998</c:v>
                </c:pt>
                <c:pt idx="837">
                  <c:v>656.17399999999998</c:v>
                </c:pt>
                <c:pt idx="838">
                  <c:v>657.17399999999998</c:v>
                </c:pt>
                <c:pt idx="839">
                  <c:v>658.17399999999998</c:v>
                </c:pt>
                <c:pt idx="840">
                  <c:v>659.17399999999998</c:v>
                </c:pt>
                <c:pt idx="841">
                  <c:v>660.17399999999998</c:v>
                </c:pt>
                <c:pt idx="842">
                  <c:v>661.17400000000009</c:v>
                </c:pt>
                <c:pt idx="843">
                  <c:v>662.17399999999998</c:v>
                </c:pt>
                <c:pt idx="844">
                  <c:v>663.17399999999998</c:v>
                </c:pt>
                <c:pt idx="845">
                  <c:v>664.17399999999998</c:v>
                </c:pt>
                <c:pt idx="846">
                  <c:v>665.17399999999998</c:v>
                </c:pt>
                <c:pt idx="847">
                  <c:v>666.17399999999998</c:v>
                </c:pt>
                <c:pt idx="848">
                  <c:v>667.17399999999998</c:v>
                </c:pt>
                <c:pt idx="849">
                  <c:v>668.17400000000009</c:v>
                </c:pt>
                <c:pt idx="850">
                  <c:v>669.17399999999998</c:v>
                </c:pt>
                <c:pt idx="851">
                  <c:v>670.17399999999998</c:v>
                </c:pt>
                <c:pt idx="852">
                  <c:v>671.17400000000009</c:v>
                </c:pt>
                <c:pt idx="853">
                  <c:v>672.17399999999998</c:v>
                </c:pt>
                <c:pt idx="854">
                  <c:v>673.17399999999998</c:v>
                </c:pt>
                <c:pt idx="855">
                  <c:v>674.17399999999998</c:v>
                </c:pt>
                <c:pt idx="856">
                  <c:v>675.17399999999998</c:v>
                </c:pt>
                <c:pt idx="857">
                  <c:v>676.17399999999998</c:v>
                </c:pt>
                <c:pt idx="858">
                  <c:v>677.17399999999998</c:v>
                </c:pt>
                <c:pt idx="859">
                  <c:v>678.17400000000009</c:v>
                </c:pt>
                <c:pt idx="860">
                  <c:v>679.17399999999998</c:v>
                </c:pt>
                <c:pt idx="861">
                  <c:v>680.17399999999998</c:v>
                </c:pt>
                <c:pt idx="862">
                  <c:v>681.17399999999998</c:v>
                </c:pt>
                <c:pt idx="863">
                  <c:v>682.17399999999998</c:v>
                </c:pt>
                <c:pt idx="864">
                  <c:v>683.17399999999998</c:v>
                </c:pt>
                <c:pt idx="865">
                  <c:v>684.17399999999998</c:v>
                </c:pt>
                <c:pt idx="866">
                  <c:v>685.17400000000009</c:v>
                </c:pt>
                <c:pt idx="867">
                  <c:v>686.17399999999998</c:v>
                </c:pt>
                <c:pt idx="868">
                  <c:v>687.17399999999998</c:v>
                </c:pt>
                <c:pt idx="869">
                  <c:v>688.17399999999998</c:v>
                </c:pt>
                <c:pt idx="870">
                  <c:v>689.17399999999998</c:v>
                </c:pt>
                <c:pt idx="871">
                  <c:v>690.17399999999998</c:v>
                </c:pt>
                <c:pt idx="872">
                  <c:v>691.17399999999998</c:v>
                </c:pt>
                <c:pt idx="873">
                  <c:v>692.17400000000009</c:v>
                </c:pt>
                <c:pt idx="874">
                  <c:v>693.17399999999998</c:v>
                </c:pt>
                <c:pt idx="875">
                  <c:v>694.17399999999998</c:v>
                </c:pt>
                <c:pt idx="876">
                  <c:v>695.17399999999998</c:v>
                </c:pt>
                <c:pt idx="877">
                  <c:v>696.17399999999998</c:v>
                </c:pt>
                <c:pt idx="878">
                  <c:v>697.173</c:v>
                </c:pt>
                <c:pt idx="879">
                  <c:v>698.173</c:v>
                </c:pt>
                <c:pt idx="880">
                  <c:v>699.173</c:v>
                </c:pt>
                <c:pt idx="881">
                  <c:v>700.173</c:v>
                </c:pt>
                <c:pt idx="882">
                  <c:v>701.173</c:v>
                </c:pt>
                <c:pt idx="883">
                  <c:v>702.173</c:v>
                </c:pt>
                <c:pt idx="884">
                  <c:v>703.173</c:v>
                </c:pt>
                <c:pt idx="885">
                  <c:v>704.173</c:v>
                </c:pt>
                <c:pt idx="886">
                  <c:v>705.173</c:v>
                </c:pt>
                <c:pt idx="887">
                  <c:v>706.173</c:v>
                </c:pt>
                <c:pt idx="888">
                  <c:v>707.173</c:v>
                </c:pt>
                <c:pt idx="889">
                  <c:v>708.173</c:v>
                </c:pt>
                <c:pt idx="890">
                  <c:v>709.173</c:v>
                </c:pt>
                <c:pt idx="891">
                  <c:v>710.173</c:v>
                </c:pt>
                <c:pt idx="892">
                  <c:v>711.173</c:v>
                </c:pt>
                <c:pt idx="893">
                  <c:v>712.173</c:v>
                </c:pt>
                <c:pt idx="894">
                  <c:v>713.173</c:v>
                </c:pt>
                <c:pt idx="895">
                  <c:v>714.173</c:v>
                </c:pt>
                <c:pt idx="896">
                  <c:v>715.173</c:v>
                </c:pt>
                <c:pt idx="897">
                  <c:v>716.173</c:v>
                </c:pt>
                <c:pt idx="898">
                  <c:v>717.173</c:v>
                </c:pt>
                <c:pt idx="899">
                  <c:v>718.173</c:v>
                </c:pt>
                <c:pt idx="900">
                  <c:v>719.173</c:v>
                </c:pt>
                <c:pt idx="901">
                  <c:v>720.173</c:v>
                </c:pt>
                <c:pt idx="902">
                  <c:v>721.173</c:v>
                </c:pt>
                <c:pt idx="903">
                  <c:v>722.173</c:v>
                </c:pt>
                <c:pt idx="904">
                  <c:v>723.173</c:v>
                </c:pt>
                <c:pt idx="905">
                  <c:v>724.173</c:v>
                </c:pt>
                <c:pt idx="906">
                  <c:v>725.173</c:v>
                </c:pt>
                <c:pt idx="907">
                  <c:v>726.173</c:v>
                </c:pt>
                <c:pt idx="908">
                  <c:v>727.173</c:v>
                </c:pt>
                <c:pt idx="909">
                  <c:v>728.173</c:v>
                </c:pt>
                <c:pt idx="910">
                  <c:v>729.173</c:v>
                </c:pt>
                <c:pt idx="911">
                  <c:v>730.173</c:v>
                </c:pt>
                <c:pt idx="912">
                  <c:v>731.173</c:v>
                </c:pt>
                <c:pt idx="913">
                  <c:v>732.173</c:v>
                </c:pt>
                <c:pt idx="914">
                  <c:v>733.173</c:v>
                </c:pt>
                <c:pt idx="915">
                  <c:v>734.173</c:v>
                </c:pt>
                <c:pt idx="916">
                  <c:v>735.173</c:v>
                </c:pt>
                <c:pt idx="917">
                  <c:v>736.173</c:v>
                </c:pt>
                <c:pt idx="918">
                  <c:v>737.173</c:v>
                </c:pt>
                <c:pt idx="919">
                  <c:v>738.173</c:v>
                </c:pt>
                <c:pt idx="920">
                  <c:v>739.173</c:v>
                </c:pt>
                <c:pt idx="921">
                  <c:v>740.173</c:v>
                </c:pt>
                <c:pt idx="922">
                  <c:v>741.173</c:v>
                </c:pt>
                <c:pt idx="923">
                  <c:v>742.173</c:v>
                </c:pt>
                <c:pt idx="924">
                  <c:v>743.173</c:v>
                </c:pt>
                <c:pt idx="925">
                  <c:v>744.173</c:v>
                </c:pt>
                <c:pt idx="926">
                  <c:v>745.173</c:v>
                </c:pt>
                <c:pt idx="927">
                  <c:v>746.173</c:v>
                </c:pt>
                <c:pt idx="928">
                  <c:v>747.173</c:v>
                </c:pt>
                <c:pt idx="929">
                  <c:v>748.173</c:v>
                </c:pt>
                <c:pt idx="930">
                  <c:v>749.173</c:v>
                </c:pt>
                <c:pt idx="931">
                  <c:v>750.173</c:v>
                </c:pt>
                <c:pt idx="932">
                  <c:v>751.173</c:v>
                </c:pt>
                <c:pt idx="933">
                  <c:v>752.173</c:v>
                </c:pt>
                <c:pt idx="934">
                  <c:v>753.173</c:v>
                </c:pt>
                <c:pt idx="935">
                  <c:v>754.173</c:v>
                </c:pt>
                <c:pt idx="936">
                  <c:v>755.173</c:v>
                </c:pt>
                <c:pt idx="937">
                  <c:v>756.173</c:v>
                </c:pt>
                <c:pt idx="938">
                  <c:v>757.173</c:v>
                </c:pt>
                <c:pt idx="939">
                  <c:v>758.173</c:v>
                </c:pt>
                <c:pt idx="940">
                  <c:v>759.173</c:v>
                </c:pt>
                <c:pt idx="941">
                  <c:v>760.173</c:v>
                </c:pt>
                <c:pt idx="942">
                  <c:v>761.173</c:v>
                </c:pt>
                <c:pt idx="943">
                  <c:v>762.173</c:v>
                </c:pt>
                <c:pt idx="944">
                  <c:v>763.173</c:v>
                </c:pt>
                <c:pt idx="945">
                  <c:v>764.173</c:v>
                </c:pt>
                <c:pt idx="946">
                  <c:v>765.173</c:v>
                </c:pt>
                <c:pt idx="947">
                  <c:v>766.173</c:v>
                </c:pt>
                <c:pt idx="948">
                  <c:v>767.173</c:v>
                </c:pt>
                <c:pt idx="949">
                  <c:v>768.173</c:v>
                </c:pt>
                <c:pt idx="950">
                  <c:v>769.173</c:v>
                </c:pt>
                <c:pt idx="951">
                  <c:v>770.173</c:v>
                </c:pt>
                <c:pt idx="952">
                  <c:v>771.173</c:v>
                </c:pt>
                <c:pt idx="953">
                  <c:v>772.173</c:v>
                </c:pt>
                <c:pt idx="954">
                  <c:v>773.173</c:v>
                </c:pt>
                <c:pt idx="955">
                  <c:v>774.173</c:v>
                </c:pt>
                <c:pt idx="956">
                  <c:v>775.173</c:v>
                </c:pt>
                <c:pt idx="957">
                  <c:v>776.173</c:v>
                </c:pt>
                <c:pt idx="958">
                  <c:v>777.173</c:v>
                </c:pt>
                <c:pt idx="959">
                  <c:v>778.173</c:v>
                </c:pt>
                <c:pt idx="960">
                  <c:v>779.173</c:v>
                </c:pt>
                <c:pt idx="961">
                  <c:v>780.173</c:v>
                </c:pt>
                <c:pt idx="962">
                  <c:v>781.173</c:v>
                </c:pt>
                <c:pt idx="963">
                  <c:v>782.173</c:v>
                </c:pt>
                <c:pt idx="964">
                  <c:v>783.173</c:v>
                </c:pt>
                <c:pt idx="965">
                  <c:v>784.173</c:v>
                </c:pt>
                <c:pt idx="966">
                  <c:v>785.173</c:v>
                </c:pt>
                <c:pt idx="967">
                  <c:v>786.173</c:v>
                </c:pt>
                <c:pt idx="968">
                  <c:v>787.173</c:v>
                </c:pt>
                <c:pt idx="969">
                  <c:v>788.173</c:v>
                </c:pt>
                <c:pt idx="970">
                  <c:v>789.173</c:v>
                </c:pt>
                <c:pt idx="971">
                  <c:v>790.173</c:v>
                </c:pt>
                <c:pt idx="972">
                  <c:v>791.173</c:v>
                </c:pt>
                <c:pt idx="973">
                  <c:v>792.17200000000003</c:v>
                </c:pt>
                <c:pt idx="974">
                  <c:v>793.17199999999991</c:v>
                </c:pt>
                <c:pt idx="975">
                  <c:v>794.17200000000003</c:v>
                </c:pt>
                <c:pt idx="976">
                  <c:v>795.17200000000003</c:v>
                </c:pt>
                <c:pt idx="977">
                  <c:v>796.17199999999991</c:v>
                </c:pt>
                <c:pt idx="978">
                  <c:v>797.17200000000003</c:v>
                </c:pt>
                <c:pt idx="979">
                  <c:v>798.17200000000003</c:v>
                </c:pt>
                <c:pt idx="980">
                  <c:v>799.17200000000003</c:v>
                </c:pt>
                <c:pt idx="981">
                  <c:v>800.17200000000003</c:v>
                </c:pt>
                <c:pt idx="982">
                  <c:v>801.17200000000003</c:v>
                </c:pt>
                <c:pt idx="983">
                  <c:v>802.17200000000003</c:v>
                </c:pt>
                <c:pt idx="984">
                  <c:v>803.17199999999991</c:v>
                </c:pt>
                <c:pt idx="985">
                  <c:v>804.17200000000003</c:v>
                </c:pt>
                <c:pt idx="986">
                  <c:v>805.17200000000003</c:v>
                </c:pt>
                <c:pt idx="987">
                  <c:v>806.17200000000003</c:v>
                </c:pt>
                <c:pt idx="988">
                  <c:v>807.17200000000003</c:v>
                </c:pt>
                <c:pt idx="989">
                  <c:v>808.17200000000003</c:v>
                </c:pt>
                <c:pt idx="990">
                  <c:v>809.17200000000003</c:v>
                </c:pt>
                <c:pt idx="991">
                  <c:v>810.17199999999991</c:v>
                </c:pt>
                <c:pt idx="992">
                  <c:v>811.17200000000003</c:v>
                </c:pt>
                <c:pt idx="993">
                  <c:v>812.17200000000003</c:v>
                </c:pt>
                <c:pt idx="994">
                  <c:v>813.17200000000003</c:v>
                </c:pt>
                <c:pt idx="995">
                  <c:v>814.17200000000003</c:v>
                </c:pt>
                <c:pt idx="996">
                  <c:v>815.17200000000003</c:v>
                </c:pt>
                <c:pt idx="997">
                  <c:v>816.17200000000003</c:v>
                </c:pt>
                <c:pt idx="998">
                  <c:v>817.17199999999991</c:v>
                </c:pt>
              </c:numCache>
            </c:numRef>
          </c:xVal>
          <c:yVal>
            <c:numRef>
              <c:f>'Voltage Wfms Data'!$T$5:$T$1003</c:f>
              <c:numCache>
                <c:formatCode>General</c:formatCode>
                <c:ptCount val="999"/>
                <c:pt idx="0">
                  <c:v>1.109369</c:v>
                </c:pt>
                <c:pt idx="1">
                  <c:v>1.201452</c:v>
                </c:pt>
                <c:pt idx="2">
                  <c:v>1.3298380000000001</c:v>
                </c:pt>
                <c:pt idx="3">
                  <c:v>1.0308360000000001</c:v>
                </c:pt>
                <c:pt idx="4">
                  <c:v>0.66150500000000001</c:v>
                </c:pt>
                <c:pt idx="5">
                  <c:v>0.86062559999999999</c:v>
                </c:pt>
                <c:pt idx="6">
                  <c:v>0.7465735</c:v>
                </c:pt>
                <c:pt idx="7">
                  <c:v>-0.29408570000000001</c:v>
                </c:pt>
                <c:pt idx="8">
                  <c:v>-0.69395819999999997</c:v>
                </c:pt>
                <c:pt idx="9">
                  <c:v>0.2847133</c:v>
                </c:pt>
                <c:pt idx="10">
                  <c:v>0.82821029999999995</c:v>
                </c:pt>
                <c:pt idx="11">
                  <c:v>0.57358050000000005</c:v>
                </c:pt>
                <c:pt idx="12">
                  <c:v>0.60738930000000002</c:v>
                </c:pt>
                <c:pt idx="13">
                  <c:v>0.43419960000000002</c:v>
                </c:pt>
                <c:pt idx="14">
                  <c:v>-0.1859229</c:v>
                </c:pt>
                <c:pt idx="15">
                  <c:v>-0.45030819999999999</c:v>
                </c:pt>
                <c:pt idx="16">
                  <c:v>-0.1431595</c:v>
                </c:pt>
                <c:pt idx="17">
                  <c:v>1.8614579999999999E-2</c:v>
                </c:pt>
                <c:pt idx="18">
                  <c:v>-0.38005810000000001</c:v>
                </c:pt>
                <c:pt idx="19">
                  <c:v>-0.93122340000000003</c:v>
                </c:pt>
                <c:pt idx="20">
                  <c:v>-1.012756</c:v>
                </c:pt>
                <c:pt idx="21">
                  <c:v>-0.28639629999999999</c:v>
                </c:pt>
                <c:pt idx="22">
                  <c:v>-8.7927740000000004E-2</c:v>
                </c:pt>
                <c:pt idx="23">
                  <c:v>-1.0066740000000001</c:v>
                </c:pt>
                <c:pt idx="24">
                  <c:v>-1.044154</c:v>
                </c:pt>
                <c:pt idx="25">
                  <c:v>-0.19409879999999999</c:v>
                </c:pt>
                <c:pt idx="26">
                  <c:v>-0.22608900000000001</c:v>
                </c:pt>
                <c:pt idx="27">
                  <c:v>-0.52536119999999997</c:v>
                </c:pt>
                <c:pt idx="28">
                  <c:v>-0.26610119999999998</c:v>
                </c:pt>
                <c:pt idx="29">
                  <c:v>-7.4849470000000001E-2</c:v>
                </c:pt>
                <c:pt idx="30">
                  <c:v>3.4179739999999998E-3</c:v>
                </c:pt>
                <c:pt idx="31">
                  <c:v>0.31343569999999998</c:v>
                </c:pt>
                <c:pt idx="32">
                  <c:v>0.76722820000000003</c:v>
                </c:pt>
                <c:pt idx="33">
                  <c:v>0.62396269999999998</c:v>
                </c:pt>
                <c:pt idx="34">
                  <c:v>0.1518716</c:v>
                </c:pt>
                <c:pt idx="35">
                  <c:v>0.53279849999999995</c:v>
                </c:pt>
                <c:pt idx="36">
                  <c:v>0.81137110000000001</c:v>
                </c:pt>
                <c:pt idx="37">
                  <c:v>0.26590999999999998</c:v>
                </c:pt>
                <c:pt idx="38">
                  <c:v>0.1439869</c:v>
                </c:pt>
                <c:pt idx="39">
                  <c:v>0.36603469999999999</c:v>
                </c:pt>
                <c:pt idx="40">
                  <c:v>-0.1645615</c:v>
                </c:pt>
                <c:pt idx="41">
                  <c:v>-1.0784009999999999</c:v>
                </c:pt>
                <c:pt idx="42">
                  <c:v>-1.0801620000000001</c:v>
                </c:pt>
                <c:pt idx="43">
                  <c:v>-4.929526E-2</c:v>
                </c:pt>
                <c:pt idx="44">
                  <c:v>0.38268649999999999</c:v>
                </c:pt>
                <c:pt idx="45">
                  <c:v>-0.57092419999999999</c:v>
                </c:pt>
                <c:pt idx="46">
                  <c:v>-1.1880090000000001</c:v>
                </c:pt>
                <c:pt idx="47">
                  <c:v>-0.76850390000000002</c:v>
                </c:pt>
                <c:pt idx="48">
                  <c:v>-0.66445639999999995</c:v>
                </c:pt>
                <c:pt idx="49">
                  <c:v>-0.88005460000000002</c:v>
                </c:pt>
                <c:pt idx="50">
                  <c:v>-1.111029</c:v>
                </c:pt>
                <c:pt idx="51">
                  <c:v>-1.241587</c:v>
                </c:pt>
                <c:pt idx="52">
                  <c:v>-0.37965739999999998</c:v>
                </c:pt>
                <c:pt idx="53">
                  <c:v>0.84625989999999995</c:v>
                </c:pt>
                <c:pt idx="54">
                  <c:v>0.99372530000000003</c:v>
                </c:pt>
                <c:pt idx="55">
                  <c:v>0.13557659999999999</c:v>
                </c:pt>
                <c:pt idx="56">
                  <c:v>0.2339629</c:v>
                </c:pt>
                <c:pt idx="57">
                  <c:v>2.0065439999999999</c:v>
                </c:pt>
                <c:pt idx="58">
                  <c:v>2.369923</c:v>
                </c:pt>
                <c:pt idx="59">
                  <c:v>0.99394039999999995</c:v>
                </c:pt>
                <c:pt idx="60">
                  <c:v>1.396274</c:v>
                </c:pt>
                <c:pt idx="61">
                  <c:v>2.4413610000000001</c:v>
                </c:pt>
                <c:pt idx="62">
                  <c:v>1.8004929999999999</c:v>
                </c:pt>
                <c:pt idx="63">
                  <c:v>1.2962590000000001</c:v>
                </c:pt>
                <c:pt idx="64">
                  <c:v>1.261177</c:v>
                </c:pt>
                <c:pt idx="65">
                  <c:v>1.019496</c:v>
                </c:pt>
                <c:pt idx="66">
                  <c:v>1.3583510000000001</c:v>
                </c:pt>
                <c:pt idx="67">
                  <c:v>1.2293959999999999</c:v>
                </c:pt>
                <c:pt idx="68">
                  <c:v>-5.1481180000000001E-2</c:v>
                </c:pt>
                <c:pt idx="69">
                  <c:v>-0.63871230000000001</c:v>
                </c:pt>
                <c:pt idx="70">
                  <c:v>0.45297169999999998</c:v>
                </c:pt>
                <c:pt idx="71">
                  <c:v>1.8612169999999999</c:v>
                </c:pt>
                <c:pt idx="72">
                  <c:v>1.269625</c:v>
                </c:pt>
                <c:pt idx="73">
                  <c:v>-1.1017380000000001</c:v>
                </c:pt>
                <c:pt idx="74">
                  <c:v>-2.499797</c:v>
                </c:pt>
                <c:pt idx="75">
                  <c:v>-2.165594</c:v>
                </c:pt>
                <c:pt idx="76">
                  <c:v>-1.054888</c:v>
                </c:pt>
                <c:pt idx="77">
                  <c:v>-0.1569702</c:v>
                </c:pt>
                <c:pt idx="78">
                  <c:v>-0.70435340000000002</c:v>
                </c:pt>
                <c:pt idx="79">
                  <c:v>-1.890733</c:v>
                </c:pt>
                <c:pt idx="80">
                  <c:v>-1.541452</c:v>
                </c:pt>
                <c:pt idx="81">
                  <c:v>-0.2082272</c:v>
                </c:pt>
                <c:pt idx="82">
                  <c:v>0.3785809</c:v>
                </c:pt>
                <c:pt idx="83">
                  <c:v>0.34847509999999998</c:v>
                </c:pt>
                <c:pt idx="84">
                  <c:v>0.21913869999999999</c:v>
                </c:pt>
                <c:pt idx="85">
                  <c:v>-0.25572800000000001</c:v>
                </c:pt>
                <c:pt idx="86">
                  <c:v>-1.33647</c:v>
                </c:pt>
                <c:pt idx="87">
                  <c:v>-1.607734</c:v>
                </c:pt>
                <c:pt idx="88">
                  <c:v>-3.798409E-3</c:v>
                </c:pt>
                <c:pt idx="89">
                  <c:v>1.3745080000000001</c:v>
                </c:pt>
                <c:pt idx="90">
                  <c:v>1.1374899999999999</c:v>
                </c:pt>
                <c:pt idx="91">
                  <c:v>0.25939869999999998</c:v>
                </c:pt>
                <c:pt idx="92">
                  <c:v>-4.118248E-2</c:v>
                </c:pt>
                <c:pt idx="93">
                  <c:v>0.69173890000000005</c:v>
                </c:pt>
                <c:pt idx="94">
                  <c:v>1.102997</c:v>
                </c:pt>
                <c:pt idx="95">
                  <c:v>0.80748799999999998</c:v>
                </c:pt>
                <c:pt idx="96">
                  <c:v>0.73972470000000001</c:v>
                </c:pt>
                <c:pt idx="97">
                  <c:v>0.32762590000000003</c:v>
                </c:pt>
                <c:pt idx="98">
                  <c:v>-0.2384069</c:v>
                </c:pt>
                <c:pt idx="99">
                  <c:v>-0.64577799999999996</c:v>
                </c:pt>
                <c:pt idx="100">
                  <c:v>-0.49102410000000002</c:v>
                </c:pt>
                <c:pt idx="101">
                  <c:v>1.205875</c:v>
                </c:pt>
                <c:pt idx="102">
                  <c:v>2.064651</c:v>
                </c:pt>
                <c:pt idx="103">
                  <c:v>0.89138189999999995</c:v>
                </c:pt>
                <c:pt idx="104">
                  <c:v>-0.51885709999999996</c:v>
                </c:pt>
                <c:pt idx="105">
                  <c:v>-1.774011</c:v>
                </c:pt>
                <c:pt idx="106">
                  <c:v>-2.4083749999999999</c:v>
                </c:pt>
                <c:pt idx="107">
                  <c:v>-2.5184829999999998</c:v>
                </c:pt>
                <c:pt idx="108">
                  <c:v>-2.2613470000000002</c:v>
                </c:pt>
                <c:pt idx="109">
                  <c:v>-0.7441565</c:v>
                </c:pt>
                <c:pt idx="110">
                  <c:v>0.83638590000000002</c:v>
                </c:pt>
                <c:pt idx="111">
                  <c:v>0.75032330000000003</c:v>
                </c:pt>
                <c:pt idx="112">
                  <c:v>-0.15580530000000001</c:v>
                </c:pt>
                <c:pt idx="113">
                  <c:v>-0.93757670000000004</c:v>
                </c:pt>
                <c:pt idx="114">
                  <c:v>-1.8869610000000001</c:v>
                </c:pt>
                <c:pt idx="115">
                  <c:v>-1.831982</c:v>
                </c:pt>
                <c:pt idx="116">
                  <c:v>-0.19337799999999999</c:v>
                </c:pt>
                <c:pt idx="117">
                  <c:v>0.65029939999999997</c:v>
                </c:pt>
                <c:pt idx="118">
                  <c:v>-0.66970030000000003</c:v>
                </c:pt>
                <c:pt idx="119">
                  <c:v>-2.4492259999999999</c:v>
                </c:pt>
                <c:pt idx="120">
                  <c:v>-2.2887960000000001</c:v>
                </c:pt>
                <c:pt idx="121">
                  <c:v>-0.56534470000000003</c:v>
                </c:pt>
                <c:pt idx="122">
                  <c:v>0.61605069999999995</c:v>
                </c:pt>
                <c:pt idx="123">
                  <c:v>1.295201</c:v>
                </c:pt>
                <c:pt idx="124">
                  <c:v>1.6038680000000001</c:v>
                </c:pt>
                <c:pt idx="125">
                  <c:v>1.302265</c:v>
                </c:pt>
                <c:pt idx="126">
                  <c:v>1.658247</c:v>
                </c:pt>
                <c:pt idx="127">
                  <c:v>2.155322</c:v>
                </c:pt>
                <c:pt idx="128">
                  <c:v>1.5053669999999999</c:v>
                </c:pt>
                <c:pt idx="129">
                  <c:v>1.0763819999999999</c:v>
                </c:pt>
                <c:pt idx="130">
                  <c:v>1.410045</c:v>
                </c:pt>
                <c:pt idx="131">
                  <c:v>0.53040540000000003</c:v>
                </c:pt>
                <c:pt idx="132">
                  <c:v>-0.92836620000000003</c:v>
                </c:pt>
                <c:pt idx="133">
                  <c:v>-0.38449129999999998</c:v>
                </c:pt>
                <c:pt idx="134">
                  <c:v>0.93417810000000001</c:v>
                </c:pt>
                <c:pt idx="135">
                  <c:v>1.2710570000000001</c:v>
                </c:pt>
                <c:pt idx="136">
                  <c:v>1.4530860000000001</c:v>
                </c:pt>
                <c:pt idx="137">
                  <c:v>1.3780220000000001</c:v>
                </c:pt>
                <c:pt idx="138">
                  <c:v>0.63138459999999996</c:v>
                </c:pt>
                <c:pt idx="139">
                  <c:v>3.1733239999999999E-3</c:v>
                </c:pt>
                <c:pt idx="140">
                  <c:v>-0.48112969999999999</c:v>
                </c:pt>
                <c:pt idx="141">
                  <c:v>-1.1142840000000001</c:v>
                </c:pt>
                <c:pt idx="142">
                  <c:v>-1.633651</c:v>
                </c:pt>
                <c:pt idx="143">
                  <c:v>-1.3896219999999999</c:v>
                </c:pt>
                <c:pt idx="144">
                  <c:v>-3.6085739999999998E-2</c:v>
                </c:pt>
                <c:pt idx="145">
                  <c:v>0.55161009999999999</c:v>
                </c:pt>
                <c:pt idx="146">
                  <c:v>-8.4324490000000002E-2</c:v>
                </c:pt>
                <c:pt idx="147">
                  <c:v>0.38765359999999999</c:v>
                </c:pt>
                <c:pt idx="148">
                  <c:v>1.073339</c:v>
                </c:pt>
                <c:pt idx="149">
                  <c:v>0.16426270000000001</c:v>
                </c:pt>
                <c:pt idx="150">
                  <c:v>-1.01112</c:v>
                </c:pt>
                <c:pt idx="151">
                  <c:v>-1.7055709999999999</c:v>
                </c:pt>
                <c:pt idx="152">
                  <c:v>-1.248966</c:v>
                </c:pt>
                <c:pt idx="153">
                  <c:v>0.3339027</c:v>
                </c:pt>
                <c:pt idx="154">
                  <c:v>0.3129728</c:v>
                </c:pt>
                <c:pt idx="155">
                  <c:v>-1.079731</c:v>
                </c:pt>
                <c:pt idx="156">
                  <c:v>-1.5306139999999999</c:v>
                </c:pt>
                <c:pt idx="157">
                  <c:v>-1.4386749999999999</c:v>
                </c:pt>
                <c:pt idx="158">
                  <c:v>-1.1562159999999999</c:v>
                </c:pt>
                <c:pt idx="159">
                  <c:v>-0.48097240000000002</c:v>
                </c:pt>
                <c:pt idx="160">
                  <c:v>-2.7863470000000001E-2</c:v>
                </c:pt>
                <c:pt idx="161">
                  <c:v>0.22429060000000001</c:v>
                </c:pt>
                <c:pt idx="162">
                  <c:v>0.15015339999999999</c:v>
                </c:pt>
                <c:pt idx="163">
                  <c:v>-0.30375920000000001</c:v>
                </c:pt>
                <c:pt idx="164">
                  <c:v>0.2093795</c:v>
                </c:pt>
                <c:pt idx="165">
                  <c:v>1.402838</c:v>
                </c:pt>
                <c:pt idx="166">
                  <c:v>0.60070000000000001</c:v>
                </c:pt>
                <c:pt idx="167">
                  <c:v>-1.737371</c:v>
                </c:pt>
                <c:pt idx="168">
                  <c:v>-1.61775</c:v>
                </c:pt>
                <c:pt idx="169">
                  <c:v>0.16833780000000001</c:v>
                </c:pt>
                <c:pt idx="170">
                  <c:v>-0.25354589999999999</c:v>
                </c:pt>
                <c:pt idx="171">
                  <c:v>-1.493914</c:v>
                </c:pt>
                <c:pt idx="172">
                  <c:v>-0.420427</c:v>
                </c:pt>
                <c:pt idx="173">
                  <c:v>1.8383970000000001</c:v>
                </c:pt>
                <c:pt idx="174">
                  <c:v>2.1250990000000001</c:v>
                </c:pt>
                <c:pt idx="175">
                  <c:v>1.871845</c:v>
                </c:pt>
                <c:pt idx="176">
                  <c:v>4.5301229999999997</c:v>
                </c:pt>
                <c:pt idx="177">
                  <c:v>8.3697420000000005</c:v>
                </c:pt>
                <c:pt idx="178">
                  <c:v>10.593450000000001</c:v>
                </c:pt>
                <c:pt idx="179">
                  <c:v>11.32948</c:v>
                </c:pt>
                <c:pt idx="180">
                  <c:v>12.59503</c:v>
                </c:pt>
                <c:pt idx="181">
                  <c:v>14.5893</c:v>
                </c:pt>
                <c:pt idx="182">
                  <c:v>12.722049999999999</c:v>
                </c:pt>
                <c:pt idx="183">
                  <c:v>7.0563580000000004</c:v>
                </c:pt>
                <c:pt idx="184">
                  <c:v>4.3773140000000001</c:v>
                </c:pt>
                <c:pt idx="185">
                  <c:v>5.6548129999999999</c:v>
                </c:pt>
                <c:pt idx="186">
                  <c:v>6.4803990000000002</c:v>
                </c:pt>
                <c:pt idx="187">
                  <c:v>5.9294289999999998</c:v>
                </c:pt>
                <c:pt idx="188">
                  <c:v>5.3763059999999996</c:v>
                </c:pt>
                <c:pt idx="189">
                  <c:v>4.160253</c:v>
                </c:pt>
                <c:pt idx="190">
                  <c:v>2.0646100000000001</c:v>
                </c:pt>
                <c:pt idx="191">
                  <c:v>1.0126029999999999</c:v>
                </c:pt>
                <c:pt idx="192">
                  <c:v>0.78621010000000002</c:v>
                </c:pt>
                <c:pt idx="193">
                  <c:v>0.74037869999999995</c:v>
                </c:pt>
                <c:pt idx="194">
                  <c:v>2.0680149999999999</c:v>
                </c:pt>
                <c:pt idx="195">
                  <c:v>3.165022</c:v>
                </c:pt>
                <c:pt idx="196">
                  <c:v>2.6659899999999999</c:v>
                </c:pt>
                <c:pt idx="197">
                  <c:v>2.5135489999999998</c:v>
                </c:pt>
                <c:pt idx="198">
                  <c:v>2.1224319999999999</c:v>
                </c:pt>
                <c:pt idx="199">
                  <c:v>-0.28998610000000002</c:v>
                </c:pt>
                <c:pt idx="200">
                  <c:v>-2.4722970000000002</c:v>
                </c:pt>
                <c:pt idx="201">
                  <c:v>-2.4406330000000001</c:v>
                </c:pt>
                <c:pt idx="202">
                  <c:v>-1.467689</c:v>
                </c:pt>
                <c:pt idx="203">
                  <c:v>-0.25723279999999998</c:v>
                </c:pt>
                <c:pt idx="204">
                  <c:v>0.78534760000000003</c:v>
                </c:pt>
                <c:pt idx="205">
                  <c:v>0.94991930000000002</c:v>
                </c:pt>
                <c:pt idx="206">
                  <c:v>0.89386869999999996</c:v>
                </c:pt>
                <c:pt idx="207">
                  <c:v>0.9102538</c:v>
                </c:pt>
                <c:pt idx="208">
                  <c:v>0.71394979999999997</c:v>
                </c:pt>
                <c:pt idx="209">
                  <c:v>0.95888770000000001</c:v>
                </c:pt>
                <c:pt idx="210">
                  <c:v>1.7561009999999999</c:v>
                </c:pt>
                <c:pt idx="211">
                  <c:v>2.680866</c:v>
                </c:pt>
                <c:pt idx="212">
                  <c:v>3.5347710000000001</c:v>
                </c:pt>
                <c:pt idx="213">
                  <c:v>3.399616</c:v>
                </c:pt>
                <c:pt idx="214">
                  <c:v>2.5142180000000001</c:v>
                </c:pt>
                <c:pt idx="215">
                  <c:v>2.2029450000000002</c:v>
                </c:pt>
                <c:pt idx="216">
                  <c:v>1.687378</c:v>
                </c:pt>
                <c:pt idx="217">
                  <c:v>0.46038069999999998</c:v>
                </c:pt>
                <c:pt idx="218">
                  <c:v>0.46146120000000002</c:v>
                </c:pt>
                <c:pt idx="219">
                  <c:v>1.49821</c:v>
                </c:pt>
                <c:pt idx="220">
                  <c:v>1.5249779999999999</c:v>
                </c:pt>
                <c:pt idx="221">
                  <c:v>1.3965350000000001</c:v>
                </c:pt>
                <c:pt idx="222">
                  <c:v>2.0616099999999999</c:v>
                </c:pt>
                <c:pt idx="223">
                  <c:v>1.904963</c:v>
                </c:pt>
                <c:pt idx="224">
                  <c:v>0.95755179999999995</c:v>
                </c:pt>
                <c:pt idx="225">
                  <c:v>0.75626360000000004</c:v>
                </c:pt>
                <c:pt idx="226">
                  <c:v>0.57938489999999998</c:v>
                </c:pt>
                <c:pt idx="227">
                  <c:v>0.30079919999999999</c:v>
                </c:pt>
                <c:pt idx="228">
                  <c:v>1.2350289999999999</c:v>
                </c:pt>
                <c:pt idx="229">
                  <c:v>2.3008069999999998</c:v>
                </c:pt>
                <c:pt idx="230">
                  <c:v>1.698035</c:v>
                </c:pt>
                <c:pt idx="231">
                  <c:v>0.74408450000000004</c:v>
                </c:pt>
                <c:pt idx="232">
                  <c:v>1.0091019999999999</c:v>
                </c:pt>
                <c:pt idx="233">
                  <c:v>0.65484509999999996</c:v>
                </c:pt>
                <c:pt idx="234">
                  <c:v>-8.4061819999999995E-2</c:v>
                </c:pt>
                <c:pt idx="235">
                  <c:v>0.83629019999999998</c:v>
                </c:pt>
                <c:pt idx="236">
                  <c:v>1.4387190000000001</c:v>
                </c:pt>
                <c:pt idx="237">
                  <c:v>0.54576159999999996</c:v>
                </c:pt>
                <c:pt idx="238">
                  <c:v>-7.5876659999999999E-2</c:v>
                </c:pt>
                <c:pt idx="239">
                  <c:v>0.58583879999999999</c:v>
                </c:pt>
                <c:pt idx="240">
                  <c:v>1.9564330000000001</c:v>
                </c:pt>
                <c:pt idx="241">
                  <c:v>2.2141829999999998</c:v>
                </c:pt>
                <c:pt idx="242">
                  <c:v>1.345699</c:v>
                </c:pt>
                <c:pt idx="243">
                  <c:v>1.4882679999999999</c:v>
                </c:pt>
                <c:pt idx="244">
                  <c:v>2.0589029999999999</c:v>
                </c:pt>
                <c:pt idx="245">
                  <c:v>1.6332990000000001</c:v>
                </c:pt>
                <c:pt idx="246">
                  <c:v>1.565823</c:v>
                </c:pt>
                <c:pt idx="247">
                  <c:v>1.6618790000000001</c:v>
                </c:pt>
                <c:pt idx="248">
                  <c:v>1.0297670000000001</c:v>
                </c:pt>
                <c:pt idx="249">
                  <c:v>1.0455570000000001</c:v>
                </c:pt>
                <c:pt idx="250">
                  <c:v>1.045712</c:v>
                </c:pt>
                <c:pt idx="251">
                  <c:v>-6.3066049999999998E-2</c:v>
                </c:pt>
                <c:pt idx="252">
                  <c:v>-0.2945797</c:v>
                </c:pt>
                <c:pt idx="253">
                  <c:v>0.87636519999999996</c:v>
                </c:pt>
                <c:pt idx="254">
                  <c:v>1.628784</c:v>
                </c:pt>
                <c:pt idx="255">
                  <c:v>1.3327530000000001</c:v>
                </c:pt>
                <c:pt idx="256">
                  <c:v>0.70820450000000001</c:v>
                </c:pt>
                <c:pt idx="257">
                  <c:v>0.6535666</c:v>
                </c:pt>
                <c:pt idx="258">
                  <c:v>1.1183909999999999</c:v>
                </c:pt>
                <c:pt idx="259">
                  <c:v>1.2229099999999999</c:v>
                </c:pt>
                <c:pt idx="260">
                  <c:v>1.05863</c:v>
                </c:pt>
                <c:pt idx="261">
                  <c:v>1.17919</c:v>
                </c:pt>
                <c:pt idx="262">
                  <c:v>0.94051370000000001</c:v>
                </c:pt>
                <c:pt idx="263">
                  <c:v>0.24159410000000001</c:v>
                </c:pt>
                <c:pt idx="264">
                  <c:v>3.9482259999999998E-2</c:v>
                </c:pt>
                <c:pt idx="265">
                  <c:v>6.5568340000000003E-2</c:v>
                </c:pt>
                <c:pt idx="266">
                  <c:v>-8.8256929999999997E-2</c:v>
                </c:pt>
                <c:pt idx="267">
                  <c:v>0.13425339999999999</c:v>
                </c:pt>
                <c:pt idx="268">
                  <c:v>0.39856029999999998</c:v>
                </c:pt>
                <c:pt idx="269">
                  <c:v>0.11501989999999999</c:v>
                </c:pt>
                <c:pt idx="270">
                  <c:v>-0.52341219999999999</c:v>
                </c:pt>
                <c:pt idx="271">
                  <c:v>-1.016157</c:v>
                </c:pt>
                <c:pt idx="272">
                  <c:v>0.13333829999999999</c:v>
                </c:pt>
                <c:pt idx="273">
                  <c:v>2.1992799999999999</c:v>
                </c:pt>
                <c:pt idx="274">
                  <c:v>1.522994</c:v>
                </c:pt>
                <c:pt idx="275">
                  <c:v>-0.62349699999999997</c:v>
                </c:pt>
                <c:pt idx="276">
                  <c:v>-0.76132489999999997</c:v>
                </c:pt>
                <c:pt idx="277">
                  <c:v>-0.56359060000000005</c:v>
                </c:pt>
                <c:pt idx="278">
                  <c:v>-0.79001469999999996</c:v>
                </c:pt>
                <c:pt idx="279">
                  <c:v>-0.18673780000000001</c:v>
                </c:pt>
                <c:pt idx="280">
                  <c:v>-0.37448880000000001</c:v>
                </c:pt>
                <c:pt idx="281">
                  <c:v>-1.6909959999999999</c:v>
                </c:pt>
                <c:pt idx="282">
                  <c:v>-1.3545469999999999</c:v>
                </c:pt>
                <c:pt idx="283">
                  <c:v>0.32996449999999999</c:v>
                </c:pt>
                <c:pt idx="284">
                  <c:v>0.33208759999999998</c:v>
                </c:pt>
                <c:pt idx="285">
                  <c:v>-0.61376109999999995</c:v>
                </c:pt>
                <c:pt idx="286">
                  <c:v>-0.28677859999999999</c:v>
                </c:pt>
                <c:pt idx="287">
                  <c:v>0.74754350000000003</c:v>
                </c:pt>
                <c:pt idx="288">
                  <c:v>1.042602</c:v>
                </c:pt>
                <c:pt idx="289">
                  <c:v>7.1638960000000002E-2</c:v>
                </c:pt>
                <c:pt idx="290">
                  <c:v>-1.18791</c:v>
                </c:pt>
                <c:pt idx="291">
                  <c:v>-1.0140750000000001</c:v>
                </c:pt>
                <c:pt idx="292">
                  <c:v>0.51000259999999997</c:v>
                </c:pt>
                <c:pt idx="293">
                  <c:v>1.366949</c:v>
                </c:pt>
                <c:pt idx="294">
                  <c:v>1.044859</c:v>
                </c:pt>
                <c:pt idx="295">
                  <c:v>0.88067229999999996</c:v>
                </c:pt>
                <c:pt idx="296">
                  <c:v>1.182299</c:v>
                </c:pt>
                <c:pt idx="297">
                  <c:v>1.343156</c:v>
                </c:pt>
                <c:pt idx="298">
                  <c:v>1.257201</c:v>
                </c:pt>
                <c:pt idx="299">
                  <c:v>1.69923</c:v>
                </c:pt>
                <c:pt idx="300">
                  <c:v>2.6753089999999999</c:v>
                </c:pt>
                <c:pt idx="301">
                  <c:v>2.2425120000000001</c:v>
                </c:pt>
                <c:pt idx="302">
                  <c:v>0.40509329999999999</c:v>
                </c:pt>
                <c:pt idx="303">
                  <c:v>-0.46399299999999999</c:v>
                </c:pt>
                <c:pt idx="304">
                  <c:v>-6.6272300000000006E-2</c:v>
                </c:pt>
                <c:pt idx="305">
                  <c:v>-2.3507139999999999E-2</c:v>
                </c:pt>
                <c:pt idx="306">
                  <c:v>-0.77862849999999995</c:v>
                </c:pt>
                <c:pt idx="307">
                  <c:v>-0.74024480000000004</c:v>
                </c:pt>
                <c:pt idx="308">
                  <c:v>0.33850370000000002</c:v>
                </c:pt>
                <c:pt idx="309">
                  <c:v>0.55919529999999995</c:v>
                </c:pt>
                <c:pt idx="310">
                  <c:v>0.15010290000000001</c:v>
                </c:pt>
                <c:pt idx="311">
                  <c:v>0.69521460000000002</c:v>
                </c:pt>
                <c:pt idx="312">
                  <c:v>1.4786729999999999</c:v>
                </c:pt>
                <c:pt idx="313">
                  <c:v>0.88595930000000001</c:v>
                </c:pt>
                <c:pt idx="314">
                  <c:v>-0.29979620000000001</c:v>
                </c:pt>
                <c:pt idx="315">
                  <c:v>-0.2560154</c:v>
                </c:pt>
                <c:pt idx="316">
                  <c:v>0.36195840000000001</c:v>
                </c:pt>
                <c:pt idx="317">
                  <c:v>1.034727</c:v>
                </c:pt>
                <c:pt idx="318">
                  <c:v>2.5967199999999999</c:v>
                </c:pt>
                <c:pt idx="319">
                  <c:v>2.8763290000000001</c:v>
                </c:pt>
                <c:pt idx="320">
                  <c:v>0.59359930000000005</c:v>
                </c:pt>
                <c:pt idx="321">
                  <c:v>-0.7717543</c:v>
                </c:pt>
                <c:pt idx="322">
                  <c:v>-0.55293460000000005</c:v>
                </c:pt>
                <c:pt idx="323">
                  <c:v>-1.104617</c:v>
                </c:pt>
                <c:pt idx="324">
                  <c:v>-1.185767</c:v>
                </c:pt>
                <c:pt idx="325">
                  <c:v>0.3491476</c:v>
                </c:pt>
                <c:pt idx="326">
                  <c:v>1.856743</c:v>
                </c:pt>
                <c:pt idx="327">
                  <c:v>2.5957479999999999</c:v>
                </c:pt>
                <c:pt idx="328">
                  <c:v>2.3829030000000002</c:v>
                </c:pt>
                <c:pt idx="329">
                  <c:v>1.119605</c:v>
                </c:pt>
                <c:pt idx="330">
                  <c:v>0.2259118</c:v>
                </c:pt>
                <c:pt idx="331">
                  <c:v>0.75692700000000002</c:v>
                </c:pt>
                <c:pt idx="332">
                  <c:v>1.7261850000000001</c:v>
                </c:pt>
                <c:pt idx="333">
                  <c:v>2.3512870000000001</c:v>
                </c:pt>
                <c:pt idx="334">
                  <c:v>2.1773889999999998</c:v>
                </c:pt>
                <c:pt idx="335">
                  <c:v>0.57445639999999998</c:v>
                </c:pt>
                <c:pt idx="336">
                  <c:v>-0.61585330000000005</c:v>
                </c:pt>
                <c:pt idx="337">
                  <c:v>-0.259878</c:v>
                </c:pt>
                <c:pt idx="338">
                  <c:v>0.33091409999999999</c:v>
                </c:pt>
                <c:pt idx="339">
                  <c:v>1.628987</c:v>
                </c:pt>
                <c:pt idx="340">
                  <c:v>2.91242</c:v>
                </c:pt>
                <c:pt idx="341">
                  <c:v>2.3522340000000002</c:v>
                </c:pt>
                <c:pt idx="342">
                  <c:v>1.2443630000000001</c:v>
                </c:pt>
                <c:pt idx="343">
                  <c:v>0.51765419999999995</c:v>
                </c:pt>
                <c:pt idx="344">
                  <c:v>0.28152919999999998</c:v>
                </c:pt>
                <c:pt idx="345">
                  <c:v>0.42434569999999999</c:v>
                </c:pt>
                <c:pt idx="346">
                  <c:v>-9.3248780000000003E-2</c:v>
                </c:pt>
                <c:pt idx="347">
                  <c:v>-0.68162109999999998</c:v>
                </c:pt>
                <c:pt idx="348">
                  <c:v>-0.64157010000000003</c:v>
                </c:pt>
                <c:pt idx="349">
                  <c:v>9.3499929999999995E-2</c:v>
                </c:pt>
                <c:pt idx="350">
                  <c:v>1.0890930000000001</c:v>
                </c:pt>
                <c:pt idx="351">
                  <c:v>0.5051831</c:v>
                </c:pt>
                <c:pt idx="352">
                  <c:v>-1.0918680000000001</c:v>
                </c:pt>
                <c:pt idx="353">
                  <c:v>-0.89547469999999996</c:v>
                </c:pt>
                <c:pt idx="354">
                  <c:v>0.96431929999999999</c:v>
                </c:pt>
                <c:pt idx="355">
                  <c:v>2.2519230000000001</c:v>
                </c:pt>
                <c:pt idx="356">
                  <c:v>2.5249380000000001</c:v>
                </c:pt>
                <c:pt idx="357">
                  <c:v>1.91153</c:v>
                </c:pt>
                <c:pt idx="358">
                  <c:v>0.31279430000000003</c:v>
                </c:pt>
                <c:pt idx="359">
                  <c:v>-0.79432130000000001</c:v>
                </c:pt>
                <c:pt idx="360">
                  <c:v>-0.60792489999999999</c:v>
                </c:pt>
                <c:pt idx="361">
                  <c:v>4.7624069999999998E-2</c:v>
                </c:pt>
                <c:pt idx="362">
                  <c:v>0.85123559999999998</c:v>
                </c:pt>
                <c:pt idx="363">
                  <c:v>1.2463299999999999</c:v>
                </c:pt>
                <c:pt idx="364">
                  <c:v>0.8137065</c:v>
                </c:pt>
                <c:pt idx="365">
                  <c:v>0.74759089999999995</c:v>
                </c:pt>
                <c:pt idx="366">
                  <c:v>1.7007669999999999</c:v>
                </c:pt>
                <c:pt idx="367">
                  <c:v>2.5097589999999999</c:v>
                </c:pt>
                <c:pt idx="368">
                  <c:v>2.3609079999999998</c:v>
                </c:pt>
                <c:pt idx="369">
                  <c:v>1.5549459999999999</c:v>
                </c:pt>
                <c:pt idx="370">
                  <c:v>0.43686700000000001</c:v>
                </c:pt>
                <c:pt idx="371">
                  <c:v>-0.4741668</c:v>
                </c:pt>
                <c:pt idx="372">
                  <c:v>-0.58476410000000001</c:v>
                </c:pt>
                <c:pt idx="373">
                  <c:v>-0.19617009999999999</c:v>
                </c:pt>
                <c:pt idx="374">
                  <c:v>-0.40349160000000001</c:v>
                </c:pt>
                <c:pt idx="375">
                  <c:v>-0.80580879999999999</c:v>
                </c:pt>
                <c:pt idx="376">
                  <c:v>0.44025110000000001</c:v>
                </c:pt>
                <c:pt idx="377">
                  <c:v>2.0831170000000001</c:v>
                </c:pt>
                <c:pt idx="378">
                  <c:v>1.6313070000000001</c:v>
                </c:pt>
                <c:pt idx="379">
                  <c:v>0.63845229999999997</c:v>
                </c:pt>
                <c:pt idx="380">
                  <c:v>0.77567960000000002</c:v>
                </c:pt>
                <c:pt idx="381">
                  <c:v>0.39007609999999998</c:v>
                </c:pt>
                <c:pt idx="382">
                  <c:v>-0.77053919999999998</c:v>
                </c:pt>
                <c:pt idx="383">
                  <c:v>-0.86734089999999997</c:v>
                </c:pt>
                <c:pt idx="384">
                  <c:v>0.26543270000000002</c:v>
                </c:pt>
                <c:pt idx="385">
                  <c:v>1.0343960000000001</c:v>
                </c:pt>
                <c:pt idx="386">
                  <c:v>0.3355593</c:v>
                </c:pt>
                <c:pt idx="387">
                  <c:v>-0.68223180000000005</c:v>
                </c:pt>
                <c:pt idx="388">
                  <c:v>-0.79520360000000001</c:v>
                </c:pt>
                <c:pt idx="389">
                  <c:v>-0.1098417</c:v>
                </c:pt>
                <c:pt idx="390">
                  <c:v>0.4019549</c:v>
                </c:pt>
                <c:pt idx="391">
                  <c:v>-0.19351879999999999</c:v>
                </c:pt>
                <c:pt idx="392">
                  <c:v>-0.17214260000000001</c:v>
                </c:pt>
                <c:pt idx="393">
                  <c:v>1.419217</c:v>
                </c:pt>
                <c:pt idx="394">
                  <c:v>2.2497639999999999</c:v>
                </c:pt>
                <c:pt idx="395">
                  <c:v>1.39438</c:v>
                </c:pt>
                <c:pt idx="396">
                  <c:v>0.41780240000000002</c:v>
                </c:pt>
                <c:pt idx="397">
                  <c:v>1.062223E-2</c:v>
                </c:pt>
                <c:pt idx="398">
                  <c:v>-0.1775796</c:v>
                </c:pt>
                <c:pt idx="399">
                  <c:v>0.13388420000000001</c:v>
                </c:pt>
                <c:pt idx="400">
                  <c:v>1.0511680000000001</c:v>
                </c:pt>
                <c:pt idx="401">
                  <c:v>1.617696</c:v>
                </c:pt>
                <c:pt idx="402">
                  <c:v>1.134331</c:v>
                </c:pt>
                <c:pt idx="403">
                  <c:v>0.55186250000000003</c:v>
                </c:pt>
                <c:pt idx="404">
                  <c:v>0.49968889999999999</c:v>
                </c:pt>
                <c:pt idx="405">
                  <c:v>0.6117456</c:v>
                </c:pt>
                <c:pt idx="406">
                  <c:v>0.72808969999999995</c:v>
                </c:pt>
                <c:pt idx="407">
                  <c:v>-6.7701999999999998E-2</c:v>
                </c:pt>
                <c:pt idx="408">
                  <c:v>-1.7770030000000001</c:v>
                </c:pt>
                <c:pt idx="409">
                  <c:v>-2.2532640000000002</c:v>
                </c:pt>
                <c:pt idx="410">
                  <c:v>-0.37622420000000001</c:v>
                </c:pt>
                <c:pt idx="411">
                  <c:v>2.16791</c:v>
                </c:pt>
                <c:pt idx="412">
                  <c:v>3.286178</c:v>
                </c:pt>
                <c:pt idx="413">
                  <c:v>2.530122</c:v>
                </c:pt>
                <c:pt idx="414">
                  <c:v>1.1041749999999999</c:v>
                </c:pt>
                <c:pt idx="415">
                  <c:v>0.95964660000000002</c:v>
                </c:pt>
                <c:pt idx="416">
                  <c:v>1.4959070000000001</c:v>
                </c:pt>
                <c:pt idx="417">
                  <c:v>0.78529530000000003</c:v>
                </c:pt>
                <c:pt idx="418">
                  <c:v>-0.28760530000000001</c:v>
                </c:pt>
                <c:pt idx="419">
                  <c:v>-0.4568604</c:v>
                </c:pt>
                <c:pt idx="420">
                  <c:v>7.7738570000000007E-2</c:v>
                </c:pt>
                <c:pt idx="421">
                  <c:v>0.92555770000000004</c:v>
                </c:pt>
                <c:pt idx="422">
                  <c:v>1.666442</c:v>
                </c:pt>
                <c:pt idx="423">
                  <c:v>2.1522519999999998</c:v>
                </c:pt>
                <c:pt idx="424">
                  <c:v>2.0148869999999999</c:v>
                </c:pt>
                <c:pt idx="425">
                  <c:v>1.298065</c:v>
                </c:pt>
                <c:pt idx="426">
                  <c:v>0.27360760000000001</c:v>
                </c:pt>
                <c:pt idx="427">
                  <c:v>-1.273889</c:v>
                </c:pt>
                <c:pt idx="428">
                  <c:v>-1.7632209999999999</c:v>
                </c:pt>
                <c:pt idx="429">
                  <c:v>-0.4284191</c:v>
                </c:pt>
                <c:pt idx="430">
                  <c:v>5.7448350000000002E-2</c:v>
                </c:pt>
                <c:pt idx="431">
                  <c:v>-1.3157369999999999</c:v>
                </c:pt>
                <c:pt idx="432">
                  <c:v>-2.2165599999999999</c:v>
                </c:pt>
                <c:pt idx="433">
                  <c:v>-1.739994</c:v>
                </c:pt>
                <c:pt idx="434">
                  <c:v>-1.51423</c:v>
                </c:pt>
                <c:pt idx="435">
                  <c:v>-1.719301</c:v>
                </c:pt>
                <c:pt idx="436">
                  <c:v>-1.566198</c:v>
                </c:pt>
                <c:pt idx="437">
                  <c:v>-1.2659009999999999</c:v>
                </c:pt>
                <c:pt idx="438">
                  <c:v>-0.41491499999999998</c:v>
                </c:pt>
                <c:pt idx="439">
                  <c:v>0.62925189999999998</c:v>
                </c:pt>
                <c:pt idx="440">
                  <c:v>0.56011829999999996</c:v>
                </c:pt>
                <c:pt idx="441">
                  <c:v>-0.21545880000000001</c:v>
                </c:pt>
                <c:pt idx="442">
                  <c:v>-0.26889220000000003</c:v>
                </c:pt>
                <c:pt idx="443">
                  <c:v>1.1089150000000001</c:v>
                </c:pt>
                <c:pt idx="444">
                  <c:v>3.0870160000000002</c:v>
                </c:pt>
                <c:pt idx="445">
                  <c:v>3.3750040000000001</c:v>
                </c:pt>
                <c:pt idx="446">
                  <c:v>1.762106</c:v>
                </c:pt>
                <c:pt idx="447">
                  <c:v>1.350714</c:v>
                </c:pt>
                <c:pt idx="448">
                  <c:v>2.3577539999999999</c:v>
                </c:pt>
                <c:pt idx="449">
                  <c:v>2.2175539999999998</c:v>
                </c:pt>
                <c:pt idx="450">
                  <c:v>1.515717</c:v>
                </c:pt>
                <c:pt idx="451">
                  <c:v>0.99136449999999998</c:v>
                </c:pt>
                <c:pt idx="452">
                  <c:v>4.2746359999999997E-2</c:v>
                </c:pt>
                <c:pt idx="453">
                  <c:v>-0.24201590000000001</c:v>
                </c:pt>
                <c:pt idx="454">
                  <c:v>0.177846</c:v>
                </c:pt>
                <c:pt idx="455">
                  <c:v>0.25371890000000002</c:v>
                </c:pt>
                <c:pt idx="456">
                  <c:v>0.3951153</c:v>
                </c:pt>
                <c:pt idx="457">
                  <c:v>0.9446582</c:v>
                </c:pt>
                <c:pt idx="458">
                  <c:v>1.7167209999999999</c:v>
                </c:pt>
                <c:pt idx="459">
                  <c:v>2.4737369999999999</c:v>
                </c:pt>
                <c:pt idx="460">
                  <c:v>2.2532649999999999</c:v>
                </c:pt>
                <c:pt idx="461">
                  <c:v>0.67124130000000004</c:v>
                </c:pt>
                <c:pt idx="462">
                  <c:v>-0.95226719999999998</c:v>
                </c:pt>
                <c:pt idx="463">
                  <c:v>-1.340074</c:v>
                </c:pt>
                <c:pt idx="464">
                  <c:v>7.7887429999999994E-2</c:v>
                </c:pt>
                <c:pt idx="465">
                  <c:v>2.4093339999999999</c:v>
                </c:pt>
                <c:pt idx="466">
                  <c:v>3.1335259999999998</c:v>
                </c:pt>
                <c:pt idx="467">
                  <c:v>1.6660740000000001</c:v>
                </c:pt>
                <c:pt idx="468">
                  <c:v>0.28177560000000001</c:v>
                </c:pt>
                <c:pt idx="469">
                  <c:v>0.50681750000000003</c:v>
                </c:pt>
                <c:pt idx="470">
                  <c:v>1.3758360000000001</c:v>
                </c:pt>
                <c:pt idx="471">
                  <c:v>1.32074</c:v>
                </c:pt>
                <c:pt idx="472">
                  <c:v>0.39591300000000001</c:v>
                </c:pt>
                <c:pt idx="473">
                  <c:v>-0.53126340000000005</c:v>
                </c:pt>
                <c:pt idx="474">
                  <c:v>-1.2984830000000001</c:v>
                </c:pt>
                <c:pt idx="475">
                  <c:v>-1.486998</c:v>
                </c:pt>
                <c:pt idx="476">
                  <c:v>-0.805454</c:v>
                </c:pt>
                <c:pt idx="477">
                  <c:v>-0.1474365</c:v>
                </c:pt>
                <c:pt idx="478">
                  <c:v>-0.26591399999999998</c:v>
                </c:pt>
                <c:pt idx="479">
                  <c:v>-0.7867246</c:v>
                </c:pt>
                <c:pt idx="480">
                  <c:v>-1.1370610000000001</c:v>
                </c:pt>
                <c:pt idx="481">
                  <c:v>-1.110641</c:v>
                </c:pt>
                <c:pt idx="482">
                  <c:v>8.0453759999999999E-2</c:v>
                </c:pt>
                <c:pt idx="483">
                  <c:v>1.949716</c:v>
                </c:pt>
                <c:pt idx="484">
                  <c:v>2.218235</c:v>
                </c:pt>
                <c:pt idx="485">
                  <c:v>1.062351</c:v>
                </c:pt>
                <c:pt idx="486">
                  <c:v>-0.26050709999999999</c:v>
                </c:pt>
                <c:pt idx="487">
                  <c:v>-0.92004379999999997</c:v>
                </c:pt>
                <c:pt idx="488">
                  <c:v>0.1844615</c:v>
                </c:pt>
                <c:pt idx="489">
                  <c:v>1.4507749999999999</c:v>
                </c:pt>
                <c:pt idx="490">
                  <c:v>1.6322589999999999</c:v>
                </c:pt>
                <c:pt idx="491">
                  <c:v>1.457365</c:v>
                </c:pt>
                <c:pt idx="492">
                  <c:v>0.62590210000000002</c:v>
                </c:pt>
                <c:pt idx="493">
                  <c:v>-0.29098940000000001</c:v>
                </c:pt>
                <c:pt idx="494">
                  <c:v>-0.55946189999999996</c:v>
                </c:pt>
                <c:pt idx="495">
                  <c:v>-0.81595910000000005</c:v>
                </c:pt>
                <c:pt idx="496">
                  <c:v>-0.65659369999999995</c:v>
                </c:pt>
                <c:pt idx="497">
                  <c:v>0.2056239</c:v>
                </c:pt>
                <c:pt idx="498">
                  <c:v>0.31037039999999999</c:v>
                </c:pt>
                <c:pt idx="499">
                  <c:v>8.1511109999999998E-2</c:v>
                </c:pt>
                <c:pt idx="500">
                  <c:v>1.15117</c:v>
                </c:pt>
                <c:pt idx="501">
                  <c:v>1.4937279999999999</c:v>
                </c:pt>
                <c:pt idx="502">
                  <c:v>-0.32635429999999999</c:v>
                </c:pt>
                <c:pt idx="503">
                  <c:v>-1.6001570000000001</c:v>
                </c:pt>
                <c:pt idx="504">
                  <c:v>-1.0385040000000001</c:v>
                </c:pt>
                <c:pt idx="505">
                  <c:v>-0.2996413</c:v>
                </c:pt>
                <c:pt idx="506">
                  <c:v>-0.85403660000000003</c:v>
                </c:pt>
                <c:pt idx="507">
                  <c:v>-1.5606549999999999</c:v>
                </c:pt>
                <c:pt idx="508">
                  <c:v>-1.112806</c:v>
                </c:pt>
                <c:pt idx="509">
                  <c:v>-0.75466409999999995</c:v>
                </c:pt>
                <c:pt idx="510">
                  <c:v>-0.6871659</c:v>
                </c:pt>
                <c:pt idx="511">
                  <c:v>9.3024369999999995E-2</c:v>
                </c:pt>
                <c:pt idx="512">
                  <c:v>0.98593310000000001</c:v>
                </c:pt>
                <c:pt idx="513">
                  <c:v>0.89326110000000003</c:v>
                </c:pt>
                <c:pt idx="514">
                  <c:v>8.6240659999999997E-2</c:v>
                </c:pt>
                <c:pt idx="515">
                  <c:v>-0.58821809999999997</c:v>
                </c:pt>
                <c:pt idx="516">
                  <c:v>-0.84196919999999997</c:v>
                </c:pt>
                <c:pt idx="517">
                  <c:v>-1.114239</c:v>
                </c:pt>
                <c:pt idx="518">
                  <c:v>-1.4968509999999999</c:v>
                </c:pt>
                <c:pt idx="519">
                  <c:v>-0.86874770000000001</c:v>
                </c:pt>
                <c:pt idx="520">
                  <c:v>0.21469949999999999</c:v>
                </c:pt>
                <c:pt idx="521">
                  <c:v>-9.2891269999999998E-2</c:v>
                </c:pt>
                <c:pt idx="522">
                  <c:v>-0.75445110000000004</c:v>
                </c:pt>
                <c:pt idx="523">
                  <c:v>-3.5168030000000003E-2</c:v>
                </c:pt>
                <c:pt idx="524">
                  <c:v>1.1591089999999999</c:v>
                </c:pt>
                <c:pt idx="525">
                  <c:v>1.5893390000000001</c:v>
                </c:pt>
                <c:pt idx="526">
                  <c:v>0.71871430000000003</c:v>
                </c:pt>
                <c:pt idx="527">
                  <c:v>-0.60802389999999995</c:v>
                </c:pt>
                <c:pt idx="528">
                  <c:v>-0.35865669999999999</c:v>
                </c:pt>
                <c:pt idx="529">
                  <c:v>0.43614779999999997</c:v>
                </c:pt>
                <c:pt idx="530">
                  <c:v>8.822373E-2</c:v>
                </c:pt>
                <c:pt idx="531">
                  <c:v>-1.608654E-2</c:v>
                </c:pt>
                <c:pt idx="532">
                  <c:v>0.25378149999999999</c:v>
                </c:pt>
                <c:pt idx="533">
                  <c:v>-0.58421579999999995</c:v>
                </c:pt>
                <c:pt idx="534">
                  <c:v>-1.128449</c:v>
                </c:pt>
                <c:pt idx="535">
                  <c:v>-2.492142E-2</c:v>
                </c:pt>
                <c:pt idx="536">
                  <c:v>0.2726073</c:v>
                </c:pt>
                <c:pt idx="537">
                  <c:v>-0.94978180000000001</c:v>
                </c:pt>
                <c:pt idx="538">
                  <c:v>-1.3325640000000001</c:v>
                </c:pt>
                <c:pt idx="539">
                  <c:v>-0.54213409999999995</c:v>
                </c:pt>
                <c:pt idx="540">
                  <c:v>0.30297489999999999</c:v>
                </c:pt>
                <c:pt idx="541">
                  <c:v>0.15899189999999999</c:v>
                </c:pt>
                <c:pt idx="542">
                  <c:v>-0.47481430000000002</c:v>
                </c:pt>
                <c:pt idx="543">
                  <c:v>7.2310330000000006E-2</c:v>
                </c:pt>
                <c:pt idx="544">
                  <c:v>0.6773091</c:v>
                </c:pt>
                <c:pt idx="545">
                  <c:v>-3.6726530000000001E-3</c:v>
                </c:pt>
                <c:pt idx="546">
                  <c:v>-0.86927600000000005</c:v>
                </c:pt>
                <c:pt idx="547">
                  <c:v>-1.275442</c:v>
                </c:pt>
                <c:pt idx="548">
                  <c:v>-0.86621369999999998</c:v>
                </c:pt>
                <c:pt idx="549">
                  <c:v>0.27112160000000002</c:v>
                </c:pt>
                <c:pt idx="550">
                  <c:v>0.18711410000000001</c:v>
                </c:pt>
                <c:pt idx="551">
                  <c:v>-1.1042369999999999</c:v>
                </c:pt>
                <c:pt idx="552">
                  <c:v>-1.3912389999999999</c:v>
                </c:pt>
                <c:pt idx="553">
                  <c:v>-0.69059769999999998</c:v>
                </c:pt>
                <c:pt idx="554">
                  <c:v>0.45706560000000002</c:v>
                </c:pt>
                <c:pt idx="555">
                  <c:v>1.444402</c:v>
                </c:pt>
                <c:pt idx="556">
                  <c:v>0.7704782</c:v>
                </c:pt>
                <c:pt idx="557">
                  <c:v>-0.38771840000000002</c:v>
                </c:pt>
                <c:pt idx="558">
                  <c:v>-0.37306329999999999</c:v>
                </c:pt>
                <c:pt idx="559">
                  <c:v>0.1166654</c:v>
                </c:pt>
                <c:pt idx="560">
                  <c:v>0.59205359999999996</c:v>
                </c:pt>
                <c:pt idx="561">
                  <c:v>0.78719240000000001</c:v>
                </c:pt>
                <c:pt idx="562">
                  <c:v>0.86077219999999999</c:v>
                </c:pt>
                <c:pt idx="563">
                  <c:v>1.307909</c:v>
                </c:pt>
                <c:pt idx="564">
                  <c:v>1.3126329999999999</c:v>
                </c:pt>
                <c:pt idx="565">
                  <c:v>0.38765529999999998</c:v>
                </c:pt>
                <c:pt idx="566">
                  <c:v>-0.81071769999999999</c:v>
                </c:pt>
                <c:pt idx="567">
                  <c:v>-1.2566090000000001</c:v>
                </c:pt>
                <c:pt idx="568">
                  <c:v>-0.57594469999999998</c:v>
                </c:pt>
                <c:pt idx="569">
                  <c:v>0.3059692</c:v>
                </c:pt>
                <c:pt idx="570">
                  <c:v>0.6074562</c:v>
                </c:pt>
                <c:pt idx="571">
                  <c:v>0.7338462</c:v>
                </c:pt>
                <c:pt idx="572">
                  <c:v>0.9449708</c:v>
                </c:pt>
                <c:pt idx="573">
                  <c:v>0.2154652</c:v>
                </c:pt>
                <c:pt idx="574">
                  <c:v>-0.55582989999999999</c:v>
                </c:pt>
                <c:pt idx="575">
                  <c:v>4.7133969999999997E-2</c:v>
                </c:pt>
                <c:pt idx="576">
                  <c:v>0.1005991</c:v>
                </c:pt>
                <c:pt idx="577">
                  <c:v>-0.87081509999999995</c:v>
                </c:pt>
                <c:pt idx="578">
                  <c:v>-0.81668839999999998</c:v>
                </c:pt>
                <c:pt idx="579">
                  <c:v>-0.26587729999999998</c:v>
                </c:pt>
                <c:pt idx="580">
                  <c:v>-0.208704</c:v>
                </c:pt>
                <c:pt idx="581">
                  <c:v>0.47440139999999997</c:v>
                </c:pt>
                <c:pt idx="582">
                  <c:v>1.254</c:v>
                </c:pt>
                <c:pt idx="583">
                  <c:v>0.83362760000000002</c:v>
                </c:pt>
                <c:pt idx="584">
                  <c:v>0.14432600000000001</c:v>
                </c:pt>
                <c:pt idx="585">
                  <c:v>0.44628129999999999</c:v>
                </c:pt>
                <c:pt idx="586">
                  <c:v>1.177996</c:v>
                </c:pt>
                <c:pt idx="587">
                  <c:v>0.82208420000000004</c:v>
                </c:pt>
                <c:pt idx="588">
                  <c:v>-0.11095389999999999</c:v>
                </c:pt>
                <c:pt idx="589">
                  <c:v>-0.240707</c:v>
                </c:pt>
                <c:pt idx="590">
                  <c:v>-0.36771680000000001</c:v>
                </c:pt>
                <c:pt idx="591">
                  <c:v>-0.72076079999999998</c:v>
                </c:pt>
                <c:pt idx="592">
                  <c:v>-0.13842009999999999</c:v>
                </c:pt>
                <c:pt idx="593">
                  <c:v>0.17407230000000001</c:v>
                </c:pt>
                <c:pt idx="594">
                  <c:v>-0.75160579999999999</c:v>
                </c:pt>
                <c:pt idx="595">
                  <c:v>-1.1208640000000001</c:v>
                </c:pt>
                <c:pt idx="596">
                  <c:v>-0.53987059999999998</c:v>
                </c:pt>
                <c:pt idx="597">
                  <c:v>-0.14842340000000001</c:v>
                </c:pt>
                <c:pt idx="598">
                  <c:v>-0.15053320000000001</c:v>
                </c:pt>
                <c:pt idx="599">
                  <c:v>-0.1002697</c:v>
                </c:pt>
                <c:pt idx="600">
                  <c:v>0.26454870000000003</c:v>
                </c:pt>
                <c:pt idx="601">
                  <c:v>0.75232089999999996</c:v>
                </c:pt>
                <c:pt idx="602">
                  <c:v>0.7174893</c:v>
                </c:pt>
                <c:pt idx="603">
                  <c:v>-1.0309839999999999</c:v>
                </c:pt>
                <c:pt idx="604">
                  <c:v>-3.2273100000000001</c:v>
                </c:pt>
                <c:pt idx="605">
                  <c:v>-2.6365440000000002</c:v>
                </c:pt>
                <c:pt idx="606">
                  <c:v>-0.49104639999999999</c:v>
                </c:pt>
                <c:pt idx="607">
                  <c:v>-0.65195460000000005</c:v>
                </c:pt>
                <c:pt idx="608">
                  <c:v>-1.6922790000000001</c:v>
                </c:pt>
                <c:pt idx="609">
                  <c:v>-0.36374770000000001</c:v>
                </c:pt>
                <c:pt idx="610">
                  <c:v>1.1069530000000001</c:v>
                </c:pt>
                <c:pt idx="611">
                  <c:v>0.58960129999999999</c:v>
                </c:pt>
                <c:pt idx="612">
                  <c:v>-0.16512460000000001</c:v>
                </c:pt>
                <c:pt idx="613">
                  <c:v>7.3319900000000003E-4</c:v>
                </c:pt>
                <c:pt idx="614">
                  <c:v>0.16700219999999999</c:v>
                </c:pt>
                <c:pt idx="615">
                  <c:v>-0.77106039999999998</c:v>
                </c:pt>
                <c:pt idx="616">
                  <c:v>-1.480518</c:v>
                </c:pt>
                <c:pt idx="617">
                  <c:v>-0.85648230000000003</c:v>
                </c:pt>
                <c:pt idx="618">
                  <c:v>-0.83039269999999998</c:v>
                </c:pt>
                <c:pt idx="619">
                  <c:v>-2.05484</c:v>
                </c:pt>
                <c:pt idx="620">
                  <c:v>-1.810338</c:v>
                </c:pt>
                <c:pt idx="621">
                  <c:v>3.6712229999999998E-2</c:v>
                </c:pt>
                <c:pt idx="622">
                  <c:v>-2.219033E-3</c:v>
                </c:pt>
                <c:pt idx="623">
                  <c:v>-1.0039769999999999</c:v>
                </c:pt>
                <c:pt idx="624">
                  <c:v>0.40188279999999998</c:v>
                </c:pt>
                <c:pt idx="625">
                  <c:v>2.529369</c:v>
                </c:pt>
                <c:pt idx="626">
                  <c:v>2.4044379999999999</c:v>
                </c:pt>
                <c:pt idx="627">
                  <c:v>1.4742500000000001</c:v>
                </c:pt>
                <c:pt idx="628">
                  <c:v>1.9305190000000001</c:v>
                </c:pt>
                <c:pt idx="629">
                  <c:v>2.331817</c:v>
                </c:pt>
                <c:pt idx="630">
                  <c:v>1.4172199999999999</c:v>
                </c:pt>
                <c:pt idx="631">
                  <c:v>-9.9583989999999997E-3</c:v>
                </c:pt>
                <c:pt idx="632">
                  <c:v>-0.71169649999999995</c:v>
                </c:pt>
                <c:pt idx="633">
                  <c:v>1.865443E-2</c:v>
                </c:pt>
                <c:pt idx="634">
                  <c:v>7.5976779999999994E-2</c:v>
                </c:pt>
                <c:pt idx="635">
                  <c:v>-1.2864800000000001</c:v>
                </c:pt>
                <c:pt idx="636">
                  <c:v>-0.94421180000000005</c:v>
                </c:pt>
                <c:pt idx="637">
                  <c:v>0.20090430000000001</c:v>
                </c:pt>
                <c:pt idx="638">
                  <c:v>-0.24213399999999999</c:v>
                </c:pt>
                <c:pt idx="639">
                  <c:v>0.50227169999999999</c:v>
                </c:pt>
                <c:pt idx="640">
                  <c:v>1.951846</c:v>
                </c:pt>
                <c:pt idx="641">
                  <c:v>0.84155380000000002</c:v>
                </c:pt>
                <c:pt idx="642">
                  <c:v>-0.39293159999999999</c:v>
                </c:pt>
                <c:pt idx="643">
                  <c:v>0.35931639999999998</c:v>
                </c:pt>
                <c:pt idx="644">
                  <c:v>1.5807800000000001</c:v>
                </c:pt>
                <c:pt idx="645">
                  <c:v>2.2044480000000002</c:v>
                </c:pt>
                <c:pt idx="646">
                  <c:v>1.778897</c:v>
                </c:pt>
                <c:pt idx="647">
                  <c:v>1.044197</c:v>
                </c:pt>
                <c:pt idx="648">
                  <c:v>0.88290429999999998</c:v>
                </c:pt>
                <c:pt idx="649">
                  <c:v>0.73787829999999999</c:v>
                </c:pt>
                <c:pt idx="650">
                  <c:v>0.29640149999999998</c:v>
                </c:pt>
                <c:pt idx="651">
                  <c:v>-8.3077620000000005E-2</c:v>
                </c:pt>
                <c:pt idx="652">
                  <c:v>0.13393749999999999</c:v>
                </c:pt>
                <c:pt idx="653">
                  <c:v>0.75893180000000005</c:v>
                </c:pt>
                <c:pt idx="654">
                  <c:v>0.50552549999999996</c:v>
                </c:pt>
                <c:pt idx="655">
                  <c:v>-2.3902690000000001E-2</c:v>
                </c:pt>
                <c:pt idx="656">
                  <c:v>1.1080410000000001</c:v>
                </c:pt>
                <c:pt idx="657">
                  <c:v>1.818648</c:v>
                </c:pt>
                <c:pt idx="658">
                  <c:v>-0.173765</c:v>
                </c:pt>
                <c:pt idx="659">
                  <c:v>-1.3077529999999999</c:v>
                </c:pt>
                <c:pt idx="660">
                  <c:v>6.6108819999999999E-2</c:v>
                </c:pt>
                <c:pt idx="661">
                  <c:v>0.80379199999999995</c:v>
                </c:pt>
                <c:pt idx="662">
                  <c:v>0.9298746</c:v>
                </c:pt>
                <c:pt idx="663">
                  <c:v>1.648693</c:v>
                </c:pt>
                <c:pt idx="664">
                  <c:v>1.4911449999999999</c:v>
                </c:pt>
                <c:pt idx="665">
                  <c:v>0.1230416</c:v>
                </c:pt>
                <c:pt idx="666">
                  <c:v>-1.1460900000000001</c:v>
                </c:pt>
                <c:pt idx="667">
                  <c:v>-1.661673</c:v>
                </c:pt>
                <c:pt idx="668">
                  <c:v>-1.2345900000000001</c:v>
                </c:pt>
                <c:pt idx="669">
                  <c:v>-0.53603920000000005</c:v>
                </c:pt>
                <c:pt idx="670">
                  <c:v>-1.162155</c:v>
                </c:pt>
                <c:pt idx="671">
                  <c:v>-2.5299990000000001</c:v>
                </c:pt>
                <c:pt idx="672">
                  <c:v>-2.2456230000000001</c:v>
                </c:pt>
                <c:pt idx="673">
                  <c:v>-0.56219439999999998</c:v>
                </c:pt>
                <c:pt idx="674">
                  <c:v>0.70340290000000005</c:v>
                </c:pt>
                <c:pt idx="675">
                  <c:v>1.377175</c:v>
                </c:pt>
                <c:pt idx="676">
                  <c:v>1.1948570000000001</c:v>
                </c:pt>
                <c:pt idx="677">
                  <c:v>-8.3127689999999994E-3</c:v>
                </c:pt>
                <c:pt idx="678">
                  <c:v>-0.96994040000000004</c:v>
                </c:pt>
                <c:pt idx="679">
                  <c:v>-0.74935419999999997</c:v>
                </c:pt>
                <c:pt idx="680">
                  <c:v>0.1754299</c:v>
                </c:pt>
                <c:pt idx="681">
                  <c:v>1.1290990000000001</c:v>
                </c:pt>
                <c:pt idx="682">
                  <c:v>1.6413610000000001</c:v>
                </c:pt>
                <c:pt idx="683">
                  <c:v>0.75898239999999995</c:v>
                </c:pt>
                <c:pt idx="684">
                  <c:v>-0.17158799999999999</c:v>
                </c:pt>
                <c:pt idx="685">
                  <c:v>0.29978139999999998</c:v>
                </c:pt>
                <c:pt idx="686">
                  <c:v>0.40659139999999999</c:v>
                </c:pt>
                <c:pt idx="687">
                  <c:v>-0.49822660000000002</c:v>
                </c:pt>
                <c:pt idx="688">
                  <c:v>-1.0948009999999999</c:v>
                </c:pt>
                <c:pt idx="689">
                  <c:v>-0.40588999999999997</c:v>
                </c:pt>
                <c:pt idx="690">
                  <c:v>0.77815469999999998</c:v>
                </c:pt>
                <c:pt idx="691">
                  <c:v>0.89384620000000004</c:v>
                </c:pt>
                <c:pt idx="692">
                  <c:v>0.39466390000000001</c:v>
                </c:pt>
                <c:pt idx="693">
                  <c:v>0.16874649999999999</c:v>
                </c:pt>
                <c:pt idx="694">
                  <c:v>-0.2386095</c:v>
                </c:pt>
                <c:pt idx="695">
                  <c:v>-0.71313260000000001</c:v>
                </c:pt>
                <c:pt idx="696">
                  <c:v>4.5574730000000001E-2</c:v>
                </c:pt>
                <c:pt idx="697">
                  <c:v>0.98125189999999995</c:v>
                </c:pt>
                <c:pt idx="698">
                  <c:v>-8.7303610000000004E-2</c:v>
                </c:pt>
                <c:pt idx="699">
                  <c:v>-0.86513709999999999</c:v>
                </c:pt>
                <c:pt idx="700">
                  <c:v>0.43530669999999999</c:v>
                </c:pt>
                <c:pt idx="701">
                  <c:v>0.91949579999999997</c:v>
                </c:pt>
                <c:pt idx="702">
                  <c:v>-2.6343620000000002E-2</c:v>
                </c:pt>
                <c:pt idx="703">
                  <c:v>-0.58090470000000005</c:v>
                </c:pt>
                <c:pt idx="704">
                  <c:v>-0.72552139999999998</c:v>
                </c:pt>
                <c:pt idx="705">
                  <c:v>-0.55207600000000001</c:v>
                </c:pt>
                <c:pt idx="706">
                  <c:v>-1.137065E-2</c:v>
                </c:pt>
                <c:pt idx="707">
                  <c:v>0.25844240000000002</c:v>
                </c:pt>
                <c:pt idx="708">
                  <c:v>0.56064449999999999</c:v>
                </c:pt>
                <c:pt idx="709">
                  <c:v>1.6130150000000001</c:v>
                </c:pt>
                <c:pt idx="710">
                  <c:v>1.8767130000000001</c:v>
                </c:pt>
                <c:pt idx="711">
                  <c:v>0.67521030000000004</c:v>
                </c:pt>
                <c:pt idx="712">
                  <c:v>0.13991310000000001</c:v>
                </c:pt>
                <c:pt idx="713">
                  <c:v>3.257268E-2</c:v>
                </c:pt>
                <c:pt idx="714">
                  <c:v>-0.42637809999999998</c:v>
                </c:pt>
                <c:pt idx="715">
                  <c:v>-0.17068120000000001</c:v>
                </c:pt>
                <c:pt idx="716">
                  <c:v>2.5798209999999999E-2</c:v>
                </c:pt>
                <c:pt idx="717">
                  <c:v>-0.39583570000000001</c:v>
                </c:pt>
                <c:pt idx="718">
                  <c:v>-0.4794445</c:v>
                </c:pt>
                <c:pt idx="719">
                  <c:v>-0.30900680000000003</c:v>
                </c:pt>
                <c:pt idx="720">
                  <c:v>-0.42680479999999998</c:v>
                </c:pt>
                <c:pt idx="721">
                  <c:v>-0.38090309999999999</c:v>
                </c:pt>
                <c:pt idx="722">
                  <c:v>-0.10807070000000001</c:v>
                </c:pt>
                <c:pt idx="723">
                  <c:v>-0.54469749999999995</c:v>
                </c:pt>
                <c:pt idx="724">
                  <c:v>-0.77551879999999995</c:v>
                </c:pt>
                <c:pt idx="725">
                  <c:v>-0.15140709999999999</c:v>
                </c:pt>
                <c:pt idx="726">
                  <c:v>-8.7132879999999996E-3</c:v>
                </c:pt>
                <c:pt idx="727">
                  <c:v>-0.15400939999999999</c:v>
                </c:pt>
                <c:pt idx="728">
                  <c:v>0.21493329999999999</c:v>
                </c:pt>
                <c:pt idx="729">
                  <c:v>0.4766282</c:v>
                </c:pt>
                <c:pt idx="730">
                  <c:v>-0.119154</c:v>
                </c:pt>
                <c:pt idx="731">
                  <c:v>-0.38073590000000002</c:v>
                </c:pt>
                <c:pt idx="732">
                  <c:v>0.38940279999999999</c:v>
                </c:pt>
                <c:pt idx="733">
                  <c:v>0.84561489999999995</c:v>
                </c:pt>
                <c:pt idx="734">
                  <c:v>1.136107</c:v>
                </c:pt>
                <c:pt idx="735">
                  <c:v>1.0354909999999999</c:v>
                </c:pt>
                <c:pt idx="736">
                  <c:v>1.1652239999999999E-2</c:v>
                </c:pt>
                <c:pt idx="737">
                  <c:v>-0.45190180000000002</c:v>
                </c:pt>
                <c:pt idx="738">
                  <c:v>8.7752590000000005E-2</c:v>
                </c:pt>
                <c:pt idx="739">
                  <c:v>1.2066140000000001</c:v>
                </c:pt>
                <c:pt idx="740">
                  <c:v>2.2332730000000001</c:v>
                </c:pt>
                <c:pt idx="741">
                  <c:v>1.764869</c:v>
                </c:pt>
                <c:pt idx="742">
                  <c:v>-3.3969249999999999E-2</c:v>
                </c:pt>
                <c:pt idx="743">
                  <c:v>-1.4223570000000001</c:v>
                </c:pt>
                <c:pt idx="744">
                  <c:v>-1.5280629999999999</c:v>
                </c:pt>
                <c:pt idx="745">
                  <c:v>-1.111675</c:v>
                </c:pt>
                <c:pt idx="746">
                  <c:v>-1.3526009999999999</c:v>
                </c:pt>
                <c:pt idx="747">
                  <c:v>-1.895902</c:v>
                </c:pt>
                <c:pt idx="748">
                  <c:v>-1.1920519999999999</c:v>
                </c:pt>
                <c:pt idx="749">
                  <c:v>0.36579420000000001</c:v>
                </c:pt>
                <c:pt idx="750">
                  <c:v>1.132566</c:v>
                </c:pt>
                <c:pt idx="751">
                  <c:v>1.37869</c:v>
                </c:pt>
                <c:pt idx="752">
                  <c:v>1.756964</c:v>
                </c:pt>
                <c:pt idx="753">
                  <c:v>1.851386</c:v>
                </c:pt>
                <c:pt idx="754">
                  <c:v>1.0947450000000001</c:v>
                </c:pt>
                <c:pt idx="755">
                  <c:v>-0.34376430000000002</c:v>
                </c:pt>
                <c:pt idx="756">
                  <c:v>-0.95977469999999998</c:v>
                </c:pt>
                <c:pt idx="757">
                  <c:v>-0.73623910000000004</c:v>
                </c:pt>
                <c:pt idx="758">
                  <c:v>-0.66161499999999995</c:v>
                </c:pt>
                <c:pt idx="759">
                  <c:v>-0.21129819999999999</c:v>
                </c:pt>
                <c:pt idx="760">
                  <c:v>0.12655530000000001</c:v>
                </c:pt>
                <c:pt idx="761">
                  <c:v>-0.59562930000000003</c:v>
                </c:pt>
                <c:pt idx="762">
                  <c:v>-1.6792910000000001</c:v>
                </c:pt>
                <c:pt idx="763">
                  <c:v>-1.726011</c:v>
                </c:pt>
                <c:pt idx="764">
                  <c:v>-0.72215560000000001</c:v>
                </c:pt>
                <c:pt idx="765">
                  <c:v>-0.7817769</c:v>
                </c:pt>
                <c:pt idx="766">
                  <c:v>-2.282845</c:v>
                </c:pt>
                <c:pt idx="767">
                  <c:v>-2.7321330000000001</c:v>
                </c:pt>
                <c:pt idx="768">
                  <c:v>-1.080862</c:v>
                </c:pt>
                <c:pt idx="769">
                  <c:v>0.73695659999999996</c:v>
                </c:pt>
                <c:pt idx="770">
                  <c:v>0.82842550000000004</c:v>
                </c:pt>
                <c:pt idx="771">
                  <c:v>0.1829124</c:v>
                </c:pt>
                <c:pt idx="772">
                  <c:v>0.35603380000000001</c:v>
                </c:pt>
                <c:pt idx="773">
                  <c:v>0.78649939999999996</c:v>
                </c:pt>
                <c:pt idx="774">
                  <c:v>1.1532530000000001</c:v>
                </c:pt>
                <c:pt idx="775">
                  <c:v>1.729921</c:v>
                </c:pt>
                <c:pt idx="776">
                  <c:v>1.624744</c:v>
                </c:pt>
                <c:pt idx="777">
                  <c:v>0.3889109</c:v>
                </c:pt>
                <c:pt idx="778">
                  <c:v>-0.595109</c:v>
                </c:pt>
                <c:pt idx="779">
                  <c:v>-0.1497734</c:v>
                </c:pt>
                <c:pt idx="780">
                  <c:v>1.035153</c:v>
                </c:pt>
                <c:pt idx="781">
                  <c:v>1.736289</c:v>
                </c:pt>
                <c:pt idx="782">
                  <c:v>1.423448</c:v>
                </c:pt>
                <c:pt idx="783">
                  <c:v>1.092039</c:v>
                </c:pt>
                <c:pt idx="784">
                  <c:v>1.9465129999999999</c:v>
                </c:pt>
                <c:pt idx="785">
                  <c:v>2.5618609999999999</c:v>
                </c:pt>
                <c:pt idx="786">
                  <c:v>1.063933</c:v>
                </c:pt>
                <c:pt idx="787">
                  <c:v>-0.97258250000000002</c:v>
                </c:pt>
                <c:pt idx="788">
                  <c:v>-0.70517220000000003</c:v>
                </c:pt>
                <c:pt idx="789">
                  <c:v>0.71014279999999996</c:v>
                </c:pt>
                <c:pt idx="790">
                  <c:v>0.61391720000000005</c:v>
                </c:pt>
                <c:pt idx="791">
                  <c:v>-0.1104335</c:v>
                </c:pt>
                <c:pt idx="792">
                  <c:v>-2.5664579999999999E-2</c:v>
                </c:pt>
                <c:pt idx="793">
                  <c:v>0.3397522</c:v>
                </c:pt>
                <c:pt idx="794">
                  <c:v>0.5202059</c:v>
                </c:pt>
                <c:pt idx="795">
                  <c:v>0.52683789999999997</c:v>
                </c:pt>
                <c:pt idx="796">
                  <c:v>0.28434029999999999</c:v>
                </c:pt>
                <c:pt idx="797">
                  <c:v>-0.28280240000000001</c:v>
                </c:pt>
                <c:pt idx="798">
                  <c:v>-0.45735710000000002</c:v>
                </c:pt>
                <c:pt idx="799">
                  <c:v>0.59771830000000004</c:v>
                </c:pt>
                <c:pt idx="800">
                  <c:v>1.4983690000000001</c:v>
                </c:pt>
                <c:pt idx="801">
                  <c:v>0.78418509999999997</c:v>
                </c:pt>
                <c:pt idx="802">
                  <c:v>-0.51222869999999998</c:v>
                </c:pt>
                <c:pt idx="803">
                  <c:v>-0.38226250000000001</c:v>
                </c:pt>
                <c:pt idx="804">
                  <c:v>0.93331819999999999</c:v>
                </c:pt>
                <c:pt idx="805">
                  <c:v>0.73901380000000005</c:v>
                </c:pt>
                <c:pt idx="806">
                  <c:v>-1.043107</c:v>
                </c:pt>
                <c:pt idx="807">
                  <c:v>-2.1495739999999999</c:v>
                </c:pt>
                <c:pt idx="808">
                  <c:v>-1.836972</c:v>
                </c:pt>
                <c:pt idx="809">
                  <c:v>-0.90717740000000002</c:v>
                </c:pt>
                <c:pt idx="810">
                  <c:v>-0.56718000000000002</c:v>
                </c:pt>
                <c:pt idx="811">
                  <c:v>-0.62583160000000004</c:v>
                </c:pt>
                <c:pt idx="812">
                  <c:v>-0.19496369999999999</c:v>
                </c:pt>
                <c:pt idx="813">
                  <c:v>0.4633505</c:v>
                </c:pt>
                <c:pt idx="814">
                  <c:v>0.78919879999999998</c:v>
                </c:pt>
                <c:pt idx="815">
                  <c:v>0.95932989999999996</c:v>
                </c:pt>
                <c:pt idx="816">
                  <c:v>0.76890069999999999</c:v>
                </c:pt>
                <c:pt idx="817">
                  <c:v>-8.2888290000000003E-2</c:v>
                </c:pt>
                <c:pt idx="818">
                  <c:v>-0.33117790000000003</c:v>
                </c:pt>
                <c:pt idx="819">
                  <c:v>0.2105455</c:v>
                </c:pt>
                <c:pt idx="820">
                  <c:v>0.31153589999999998</c:v>
                </c:pt>
                <c:pt idx="821">
                  <c:v>4.6360770000000003E-2</c:v>
                </c:pt>
                <c:pt idx="822">
                  <c:v>-3.3575750000000001E-2</c:v>
                </c:pt>
                <c:pt idx="823">
                  <c:v>0.32205509999999998</c:v>
                </c:pt>
                <c:pt idx="824">
                  <c:v>0.96124350000000003</c:v>
                </c:pt>
                <c:pt idx="825">
                  <c:v>1.2423139999999999</c:v>
                </c:pt>
                <c:pt idx="826">
                  <c:v>0.88327319999999998</c:v>
                </c:pt>
                <c:pt idx="827">
                  <c:v>0.13857729999999999</c:v>
                </c:pt>
                <c:pt idx="828">
                  <c:v>6.9498489999999996E-2</c:v>
                </c:pt>
                <c:pt idx="829">
                  <c:v>1.3528180000000001</c:v>
                </c:pt>
                <c:pt idx="830">
                  <c:v>1.9534530000000001</c:v>
                </c:pt>
                <c:pt idx="831">
                  <c:v>1.4975039999999999</c:v>
                </c:pt>
                <c:pt idx="832">
                  <c:v>1.4364870000000001</c:v>
                </c:pt>
                <c:pt idx="833">
                  <c:v>0.336451</c:v>
                </c:pt>
                <c:pt idx="834">
                  <c:v>-1.203346</c:v>
                </c:pt>
                <c:pt idx="835">
                  <c:v>-1.423818</c:v>
                </c:pt>
                <c:pt idx="836">
                  <c:v>-1.4082209999999999</c:v>
                </c:pt>
                <c:pt idx="837">
                  <c:v>-0.97490399999999999</c:v>
                </c:pt>
                <c:pt idx="838">
                  <c:v>-0.27697509999999997</c:v>
                </c:pt>
                <c:pt idx="839">
                  <c:v>-0.66509119999999999</c:v>
                </c:pt>
                <c:pt idx="840">
                  <c:v>-1.056595</c:v>
                </c:pt>
                <c:pt idx="841">
                  <c:v>-0.9995193</c:v>
                </c:pt>
                <c:pt idx="842">
                  <c:v>-1.5110300000000001</c:v>
                </c:pt>
                <c:pt idx="843">
                  <c:v>-2.2702969999999998</c:v>
                </c:pt>
                <c:pt idx="844">
                  <c:v>-2.6163189999999998</c:v>
                </c:pt>
                <c:pt idx="845">
                  <c:v>-2.0215550000000002</c:v>
                </c:pt>
                <c:pt idx="846">
                  <c:v>-0.8465994</c:v>
                </c:pt>
                <c:pt idx="847">
                  <c:v>5.3563729999999997E-2</c:v>
                </c:pt>
                <c:pt idx="848">
                  <c:v>9.5038620000000004E-2</c:v>
                </c:pt>
                <c:pt idx="849">
                  <c:v>-0.62954810000000005</c:v>
                </c:pt>
                <c:pt idx="850">
                  <c:v>-0.52987439999999997</c:v>
                </c:pt>
                <c:pt idx="851">
                  <c:v>-2.9069850000000001E-2</c:v>
                </c:pt>
                <c:pt idx="852">
                  <c:v>-0.60349549999999996</c:v>
                </c:pt>
                <c:pt idx="853">
                  <c:v>-1.6418699999999999</c:v>
                </c:pt>
                <c:pt idx="854">
                  <c:v>-2.0206659999999999</c:v>
                </c:pt>
                <c:pt idx="855">
                  <c:v>-1.079032</c:v>
                </c:pt>
                <c:pt idx="856">
                  <c:v>0.2476556</c:v>
                </c:pt>
                <c:pt idx="857">
                  <c:v>0.70746549999999997</c:v>
                </c:pt>
                <c:pt idx="858">
                  <c:v>0.45786379999999999</c:v>
                </c:pt>
                <c:pt idx="859">
                  <c:v>0.2400399</c:v>
                </c:pt>
                <c:pt idx="860">
                  <c:v>0.48947370000000001</c:v>
                </c:pt>
                <c:pt idx="861">
                  <c:v>0.82649899999999998</c:v>
                </c:pt>
                <c:pt idx="862">
                  <c:v>0.76811960000000001</c:v>
                </c:pt>
                <c:pt idx="863">
                  <c:v>-7.2978989999999994E-2</c:v>
                </c:pt>
                <c:pt idx="864">
                  <c:v>-0.91922619999999999</c:v>
                </c:pt>
                <c:pt idx="865">
                  <c:v>-0.3362329</c:v>
                </c:pt>
                <c:pt idx="866">
                  <c:v>0.34445300000000001</c:v>
                </c:pt>
                <c:pt idx="867">
                  <c:v>-0.28491680000000003</c:v>
                </c:pt>
                <c:pt idx="868">
                  <c:v>-0.55574999999999997</c:v>
                </c:pt>
                <c:pt idx="869">
                  <c:v>0.85720949999999996</c:v>
                </c:pt>
                <c:pt idx="870">
                  <c:v>2.4214180000000001</c:v>
                </c:pt>
                <c:pt idx="871">
                  <c:v>1.804386</c:v>
                </c:pt>
                <c:pt idx="872">
                  <c:v>0.16289809999999999</c:v>
                </c:pt>
                <c:pt idx="873">
                  <c:v>0.40342610000000001</c:v>
                </c:pt>
                <c:pt idx="874">
                  <c:v>1.368385</c:v>
                </c:pt>
                <c:pt idx="875">
                  <c:v>1.122973</c:v>
                </c:pt>
                <c:pt idx="876">
                  <c:v>0.97946290000000003</c:v>
                </c:pt>
                <c:pt idx="877">
                  <c:v>1.1506890000000001</c:v>
                </c:pt>
                <c:pt idx="878">
                  <c:v>0.43098029999999998</c:v>
                </c:pt>
                <c:pt idx="879">
                  <c:v>-0.97062990000000005</c:v>
                </c:pt>
                <c:pt idx="880">
                  <c:v>-1.7798609999999999</c:v>
                </c:pt>
                <c:pt idx="881">
                  <c:v>-0.94407719999999995</c:v>
                </c:pt>
                <c:pt idx="882">
                  <c:v>0.34117120000000001</c:v>
                </c:pt>
                <c:pt idx="883">
                  <c:v>0.773752</c:v>
                </c:pt>
                <c:pt idx="884">
                  <c:v>0.85833400000000004</c:v>
                </c:pt>
                <c:pt idx="885">
                  <c:v>0.4617966</c:v>
                </c:pt>
                <c:pt idx="886">
                  <c:v>-0.48201349999999998</c:v>
                </c:pt>
                <c:pt idx="887">
                  <c:v>-0.96198340000000004</c:v>
                </c:pt>
                <c:pt idx="888">
                  <c:v>-1.0898760000000001</c:v>
                </c:pt>
                <c:pt idx="889">
                  <c:v>-1.3592040000000001</c:v>
                </c:pt>
                <c:pt idx="890">
                  <c:v>-0.7461759</c:v>
                </c:pt>
                <c:pt idx="891">
                  <c:v>0.45444869999999998</c:v>
                </c:pt>
                <c:pt idx="892">
                  <c:v>0.51686589999999999</c:v>
                </c:pt>
                <c:pt idx="893">
                  <c:v>0.17326279999999999</c:v>
                </c:pt>
                <c:pt idx="894">
                  <c:v>0.53456239999999999</c:v>
                </c:pt>
                <c:pt idx="895">
                  <c:v>0.39509149999999998</c:v>
                </c:pt>
                <c:pt idx="896">
                  <c:v>-0.41656369999999998</c:v>
                </c:pt>
                <c:pt idx="897">
                  <c:v>-0.52451270000000005</c:v>
                </c:pt>
                <c:pt idx="898">
                  <c:v>-0.260687</c:v>
                </c:pt>
                <c:pt idx="899">
                  <c:v>-0.23693729999999999</c:v>
                </c:pt>
                <c:pt idx="900">
                  <c:v>0.16722100000000001</c:v>
                </c:pt>
                <c:pt idx="901">
                  <c:v>0.68109640000000005</c:v>
                </c:pt>
                <c:pt idx="902">
                  <c:v>1.009684</c:v>
                </c:pt>
                <c:pt idx="903">
                  <c:v>1.403681</c:v>
                </c:pt>
                <c:pt idx="904">
                  <c:v>0.89693719999999999</c:v>
                </c:pt>
                <c:pt idx="905">
                  <c:v>-0.14521220000000001</c:v>
                </c:pt>
                <c:pt idx="906">
                  <c:v>0.2030737</c:v>
                </c:pt>
                <c:pt idx="907">
                  <c:v>0.78919030000000001</c:v>
                </c:pt>
                <c:pt idx="908">
                  <c:v>9.9222480000000002E-2</c:v>
                </c:pt>
                <c:pt idx="909">
                  <c:v>0.1873919</c:v>
                </c:pt>
                <c:pt idx="910">
                  <c:v>1.27447</c:v>
                </c:pt>
                <c:pt idx="911">
                  <c:v>1.5431820000000001</c:v>
                </c:pt>
                <c:pt idx="912">
                  <c:v>1.591493</c:v>
                </c:pt>
                <c:pt idx="913">
                  <c:v>1.3766940000000001</c:v>
                </c:pt>
                <c:pt idx="914">
                  <c:v>0.61855389999999999</c:v>
                </c:pt>
                <c:pt idx="915">
                  <c:v>4.2046649999999998E-2</c:v>
                </c:pt>
                <c:pt idx="916">
                  <c:v>-0.27626319999999999</c:v>
                </c:pt>
                <c:pt idx="917">
                  <c:v>0.75617140000000005</c:v>
                </c:pt>
                <c:pt idx="918">
                  <c:v>2.5386989999999998</c:v>
                </c:pt>
                <c:pt idx="919">
                  <c:v>2.3598080000000001</c:v>
                </c:pt>
                <c:pt idx="920">
                  <c:v>0.57286210000000004</c:v>
                </c:pt>
                <c:pt idx="921">
                  <c:v>-0.98229710000000003</c:v>
                </c:pt>
                <c:pt idx="922">
                  <c:v>-1.4107339999999999</c:v>
                </c:pt>
                <c:pt idx="923">
                  <c:v>-0.44962570000000002</c:v>
                </c:pt>
                <c:pt idx="924">
                  <c:v>0.53142579999999995</c:v>
                </c:pt>
                <c:pt idx="925">
                  <c:v>0.44686439999999999</c:v>
                </c:pt>
                <c:pt idx="926">
                  <c:v>-9.2142230000000006E-2</c:v>
                </c:pt>
                <c:pt idx="927">
                  <c:v>-9.5735630000000002E-2</c:v>
                </c:pt>
                <c:pt idx="928">
                  <c:v>0.63613189999999997</c:v>
                </c:pt>
                <c:pt idx="929">
                  <c:v>1.0612109999999999</c:v>
                </c:pt>
                <c:pt idx="930">
                  <c:v>0.93490620000000002</c:v>
                </c:pt>
                <c:pt idx="931">
                  <c:v>0.93788530000000003</c:v>
                </c:pt>
                <c:pt idx="932">
                  <c:v>0.52779730000000002</c:v>
                </c:pt>
                <c:pt idx="933">
                  <c:v>-0.4746244</c:v>
                </c:pt>
                <c:pt idx="934">
                  <c:v>-1.04331</c:v>
                </c:pt>
                <c:pt idx="935">
                  <c:v>-1.328368</c:v>
                </c:pt>
                <c:pt idx="936">
                  <c:v>-1.2207669999999999</c:v>
                </c:pt>
                <c:pt idx="937">
                  <c:v>6.1315469999999997E-2</c:v>
                </c:pt>
                <c:pt idx="938">
                  <c:v>0.75893299999999997</c:v>
                </c:pt>
                <c:pt idx="939">
                  <c:v>-0.43772349999999999</c:v>
                </c:pt>
                <c:pt idx="940">
                  <c:v>-1.8543890000000001</c:v>
                </c:pt>
                <c:pt idx="941">
                  <c:v>-2.0171800000000002</c:v>
                </c:pt>
                <c:pt idx="942">
                  <c:v>-0.78253530000000004</c:v>
                </c:pt>
                <c:pt idx="943">
                  <c:v>0.92909839999999999</c:v>
                </c:pt>
                <c:pt idx="944">
                  <c:v>2.065706</c:v>
                </c:pt>
                <c:pt idx="945">
                  <c:v>2.6282649999999999</c:v>
                </c:pt>
                <c:pt idx="946">
                  <c:v>3.2238340000000001</c:v>
                </c:pt>
                <c:pt idx="947">
                  <c:v>3.7024979999999998</c:v>
                </c:pt>
                <c:pt idx="948">
                  <c:v>2.773603</c:v>
                </c:pt>
                <c:pt idx="949">
                  <c:v>0.47248830000000003</c:v>
                </c:pt>
                <c:pt idx="950">
                  <c:v>-0.80171409999999999</c:v>
                </c:pt>
                <c:pt idx="951">
                  <c:v>-0.2275295</c:v>
                </c:pt>
                <c:pt idx="952">
                  <c:v>0.29187489999999999</c:v>
                </c:pt>
                <c:pt idx="953">
                  <c:v>0.4679545</c:v>
                </c:pt>
                <c:pt idx="954">
                  <c:v>0.83672139999999995</c:v>
                </c:pt>
                <c:pt idx="955">
                  <c:v>0.45858559999999998</c:v>
                </c:pt>
                <c:pt idx="956">
                  <c:v>-0.20334830000000001</c:v>
                </c:pt>
                <c:pt idx="957">
                  <c:v>6.0721190000000001E-2</c:v>
                </c:pt>
                <c:pt idx="958">
                  <c:v>-7.4706120000000001E-2</c:v>
                </c:pt>
                <c:pt idx="959">
                  <c:v>-1.2617719999999999</c:v>
                </c:pt>
                <c:pt idx="960">
                  <c:v>-0.97099519999999995</c:v>
                </c:pt>
                <c:pt idx="961">
                  <c:v>0.65388979999999997</c:v>
                </c:pt>
                <c:pt idx="962">
                  <c:v>0.78758760000000005</c:v>
                </c:pt>
                <c:pt idx="963">
                  <c:v>0.36843219999999999</c:v>
                </c:pt>
                <c:pt idx="964">
                  <c:v>0.60406660000000001</c:v>
                </c:pt>
                <c:pt idx="965">
                  <c:v>-0.2469732</c:v>
                </c:pt>
                <c:pt idx="966">
                  <c:v>-1.71075</c:v>
                </c:pt>
                <c:pt idx="967">
                  <c:v>-1.6193090000000001</c:v>
                </c:pt>
                <c:pt idx="968">
                  <c:v>-0.1109802</c:v>
                </c:pt>
                <c:pt idx="969">
                  <c:v>0.98014299999999999</c:v>
                </c:pt>
                <c:pt idx="970">
                  <c:v>0.92812859999999997</c:v>
                </c:pt>
                <c:pt idx="971">
                  <c:v>0.59906159999999997</c:v>
                </c:pt>
                <c:pt idx="972">
                  <c:v>0.52162710000000001</c:v>
                </c:pt>
                <c:pt idx="973">
                  <c:v>0.63957140000000001</c:v>
                </c:pt>
                <c:pt idx="974">
                  <c:v>0.49064720000000001</c:v>
                </c:pt>
                <c:pt idx="975">
                  <c:v>0.19565389999999999</c:v>
                </c:pt>
                <c:pt idx="976">
                  <c:v>5.2271430000000001E-2</c:v>
                </c:pt>
                <c:pt idx="977">
                  <c:v>0.1116524</c:v>
                </c:pt>
                <c:pt idx="978">
                  <c:v>1.1984779999999999</c:v>
                </c:pt>
                <c:pt idx="979">
                  <c:v>2.1806429999999999</c:v>
                </c:pt>
                <c:pt idx="980">
                  <c:v>2.0527220000000002</c:v>
                </c:pt>
                <c:pt idx="981">
                  <c:v>2.2760880000000001</c:v>
                </c:pt>
                <c:pt idx="982">
                  <c:v>1.7324409999999999</c:v>
                </c:pt>
                <c:pt idx="983">
                  <c:v>-0.67935160000000006</c:v>
                </c:pt>
                <c:pt idx="984">
                  <c:v>-1.9059600000000001</c:v>
                </c:pt>
                <c:pt idx="985">
                  <c:v>-0.59084979999999998</c:v>
                </c:pt>
                <c:pt idx="986">
                  <c:v>1.282948</c:v>
                </c:pt>
                <c:pt idx="987">
                  <c:v>2.0443720000000001</c:v>
                </c:pt>
                <c:pt idx="988">
                  <c:v>1.175198</c:v>
                </c:pt>
                <c:pt idx="989">
                  <c:v>0.15017520000000001</c:v>
                </c:pt>
                <c:pt idx="990">
                  <c:v>0.41890250000000001</c:v>
                </c:pt>
                <c:pt idx="991">
                  <c:v>0.93517939999999999</c:v>
                </c:pt>
                <c:pt idx="992">
                  <c:v>0.69621730000000004</c:v>
                </c:pt>
                <c:pt idx="993">
                  <c:v>0.38065979999999999</c:v>
                </c:pt>
                <c:pt idx="994">
                  <c:v>0.2856706</c:v>
                </c:pt>
                <c:pt idx="995">
                  <c:v>3.5785860000000003E-2</c:v>
                </c:pt>
                <c:pt idx="996">
                  <c:v>-5.593571E-2</c:v>
                </c:pt>
                <c:pt idx="997">
                  <c:v>0.51017040000000002</c:v>
                </c:pt>
                <c:pt idx="998">
                  <c:v>1.4038790000000001</c:v>
                </c:pt>
              </c:numCache>
            </c:numRef>
          </c:yVal>
          <c:smooth val="0"/>
        </c:ser>
        <c:ser>
          <c:idx val="19"/>
          <c:order val="19"/>
          <c:tx>
            <c:v>+500V (#20)</c:v>
          </c:tx>
          <c:spPr>
            <a:ln w="19050">
              <a:solidFill>
                <a:srgbClr val="0000FF"/>
              </a:solidFill>
            </a:ln>
          </c:spPr>
          <c:marker>
            <c:symbol val="none"/>
          </c:marker>
          <c:xVal>
            <c:numRef>
              <c:f>'Voltage Wfms Data'!$A$5:$A$1003</c:f>
              <c:numCache>
                <c:formatCode>General</c:formatCode>
                <c:ptCount val="999"/>
                <c:pt idx="0">
                  <c:v>-180.822</c:v>
                </c:pt>
                <c:pt idx="1">
                  <c:v>-179.822</c:v>
                </c:pt>
                <c:pt idx="2">
                  <c:v>-178.822</c:v>
                </c:pt>
                <c:pt idx="3">
                  <c:v>-177.822</c:v>
                </c:pt>
                <c:pt idx="4">
                  <c:v>-176.822</c:v>
                </c:pt>
                <c:pt idx="5">
                  <c:v>-175.822</c:v>
                </c:pt>
                <c:pt idx="6">
                  <c:v>-174.822</c:v>
                </c:pt>
                <c:pt idx="7">
                  <c:v>-173.822</c:v>
                </c:pt>
                <c:pt idx="8">
                  <c:v>-172.822</c:v>
                </c:pt>
                <c:pt idx="9">
                  <c:v>-171.82199999999997</c:v>
                </c:pt>
                <c:pt idx="10">
                  <c:v>-170.822</c:v>
                </c:pt>
                <c:pt idx="11">
                  <c:v>-169.822</c:v>
                </c:pt>
                <c:pt idx="12">
                  <c:v>-168.822</c:v>
                </c:pt>
                <c:pt idx="13">
                  <c:v>-167.822</c:v>
                </c:pt>
                <c:pt idx="14">
                  <c:v>-166.822</c:v>
                </c:pt>
                <c:pt idx="15">
                  <c:v>-165.82199999999997</c:v>
                </c:pt>
                <c:pt idx="16">
                  <c:v>-164.822</c:v>
                </c:pt>
                <c:pt idx="17">
                  <c:v>-163.822</c:v>
                </c:pt>
                <c:pt idx="18">
                  <c:v>-162.822</c:v>
                </c:pt>
                <c:pt idx="19">
                  <c:v>-161.822</c:v>
                </c:pt>
                <c:pt idx="20">
                  <c:v>-160.822</c:v>
                </c:pt>
                <c:pt idx="21">
                  <c:v>-159.82199999999997</c:v>
                </c:pt>
                <c:pt idx="22">
                  <c:v>-158.822</c:v>
                </c:pt>
                <c:pt idx="23">
                  <c:v>-157.822</c:v>
                </c:pt>
                <c:pt idx="24">
                  <c:v>-156.822</c:v>
                </c:pt>
                <c:pt idx="25">
                  <c:v>-155.822</c:v>
                </c:pt>
                <c:pt idx="26">
                  <c:v>-154.822</c:v>
                </c:pt>
                <c:pt idx="27">
                  <c:v>-153.822</c:v>
                </c:pt>
                <c:pt idx="28">
                  <c:v>-152.822</c:v>
                </c:pt>
                <c:pt idx="29">
                  <c:v>-151.822</c:v>
                </c:pt>
                <c:pt idx="30">
                  <c:v>-150.822</c:v>
                </c:pt>
                <c:pt idx="31">
                  <c:v>-149.822</c:v>
                </c:pt>
                <c:pt idx="32">
                  <c:v>-148.822</c:v>
                </c:pt>
                <c:pt idx="33">
                  <c:v>-147.822</c:v>
                </c:pt>
                <c:pt idx="34">
                  <c:v>-146.822</c:v>
                </c:pt>
                <c:pt idx="35">
                  <c:v>-145.822</c:v>
                </c:pt>
                <c:pt idx="36">
                  <c:v>-144.822</c:v>
                </c:pt>
                <c:pt idx="37">
                  <c:v>-143.822</c:v>
                </c:pt>
                <c:pt idx="38">
                  <c:v>-142.822</c:v>
                </c:pt>
                <c:pt idx="39">
                  <c:v>-141.822</c:v>
                </c:pt>
                <c:pt idx="40">
                  <c:v>-140.822</c:v>
                </c:pt>
                <c:pt idx="41">
                  <c:v>-139.822</c:v>
                </c:pt>
                <c:pt idx="42">
                  <c:v>-138.822</c:v>
                </c:pt>
                <c:pt idx="43">
                  <c:v>-137.822</c:v>
                </c:pt>
                <c:pt idx="44">
                  <c:v>-136.822</c:v>
                </c:pt>
                <c:pt idx="45">
                  <c:v>-135.822</c:v>
                </c:pt>
                <c:pt idx="46">
                  <c:v>-134.82199999999997</c:v>
                </c:pt>
                <c:pt idx="47">
                  <c:v>-133.822</c:v>
                </c:pt>
                <c:pt idx="48">
                  <c:v>-132.822</c:v>
                </c:pt>
                <c:pt idx="49">
                  <c:v>-131.822</c:v>
                </c:pt>
                <c:pt idx="50">
                  <c:v>-130.822</c:v>
                </c:pt>
                <c:pt idx="51">
                  <c:v>-129.822</c:v>
                </c:pt>
                <c:pt idx="52">
                  <c:v>-128.82199999999997</c:v>
                </c:pt>
                <c:pt idx="53">
                  <c:v>-127.82199999999999</c:v>
                </c:pt>
                <c:pt idx="54">
                  <c:v>-126.822</c:v>
                </c:pt>
                <c:pt idx="55">
                  <c:v>-125.822</c:v>
                </c:pt>
                <c:pt idx="56">
                  <c:v>-124.822</c:v>
                </c:pt>
                <c:pt idx="57">
                  <c:v>-123.822</c:v>
                </c:pt>
                <c:pt idx="58">
                  <c:v>-122.82200000000002</c:v>
                </c:pt>
                <c:pt idx="59">
                  <c:v>-121.82199999999999</c:v>
                </c:pt>
                <c:pt idx="60">
                  <c:v>-120.82199999999999</c:v>
                </c:pt>
                <c:pt idx="61">
                  <c:v>-119.822</c:v>
                </c:pt>
                <c:pt idx="62">
                  <c:v>-118.822</c:v>
                </c:pt>
                <c:pt idx="63">
                  <c:v>-117.82199999999999</c:v>
                </c:pt>
                <c:pt idx="64">
                  <c:v>-116.822</c:v>
                </c:pt>
                <c:pt idx="65">
                  <c:v>-115.822</c:v>
                </c:pt>
                <c:pt idx="66">
                  <c:v>-114.82199999999999</c:v>
                </c:pt>
                <c:pt idx="67">
                  <c:v>-113.822</c:v>
                </c:pt>
                <c:pt idx="68">
                  <c:v>-112.822</c:v>
                </c:pt>
                <c:pt idx="69">
                  <c:v>-111.82199999999999</c:v>
                </c:pt>
                <c:pt idx="70">
                  <c:v>-110.822</c:v>
                </c:pt>
                <c:pt idx="71">
                  <c:v>-109.822</c:v>
                </c:pt>
                <c:pt idx="72">
                  <c:v>-108.822</c:v>
                </c:pt>
                <c:pt idx="73">
                  <c:v>-107.822</c:v>
                </c:pt>
                <c:pt idx="74">
                  <c:v>-106.822</c:v>
                </c:pt>
                <c:pt idx="75">
                  <c:v>-105.822</c:v>
                </c:pt>
                <c:pt idx="76">
                  <c:v>-104.822</c:v>
                </c:pt>
                <c:pt idx="77">
                  <c:v>-103.822</c:v>
                </c:pt>
                <c:pt idx="78">
                  <c:v>-102.822</c:v>
                </c:pt>
                <c:pt idx="79">
                  <c:v>-101.822</c:v>
                </c:pt>
                <c:pt idx="80">
                  <c:v>-100.822</c:v>
                </c:pt>
                <c:pt idx="81">
                  <c:v>-99.822000000000003</c:v>
                </c:pt>
                <c:pt idx="82">
                  <c:v>-98.822000000000003</c:v>
                </c:pt>
                <c:pt idx="83">
                  <c:v>-97.822000000000003</c:v>
                </c:pt>
                <c:pt idx="84">
                  <c:v>-96.822000000000003</c:v>
                </c:pt>
                <c:pt idx="85">
                  <c:v>-95.822000000000003</c:v>
                </c:pt>
                <c:pt idx="86">
                  <c:v>-94.822000000000003</c:v>
                </c:pt>
                <c:pt idx="87">
                  <c:v>-93.822000000000003</c:v>
                </c:pt>
                <c:pt idx="88">
                  <c:v>-92.822000000000003</c:v>
                </c:pt>
                <c:pt idx="89">
                  <c:v>-91.822000000000003</c:v>
                </c:pt>
                <c:pt idx="90">
                  <c:v>-90.822000000000003</c:v>
                </c:pt>
                <c:pt idx="91">
                  <c:v>-89.821999999999989</c:v>
                </c:pt>
                <c:pt idx="92">
                  <c:v>-88.822000000000003</c:v>
                </c:pt>
                <c:pt idx="93">
                  <c:v>-87.822000000000003</c:v>
                </c:pt>
                <c:pt idx="94">
                  <c:v>-86.821999999999989</c:v>
                </c:pt>
                <c:pt idx="95">
                  <c:v>-85.822000000000003</c:v>
                </c:pt>
                <c:pt idx="96">
                  <c:v>-84.822000000000003</c:v>
                </c:pt>
                <c:pt idx="97">
                  <c:v>-83.821999999999989</c:v>
                </c:pt>
                <c:pt idx="98">
                  <c:v>-82.822000000000003</c:v>
                </c:pt>
                <c:pt idx="99">
                  <c:v>-81.822000000000003</c:v>
                </c:pt>
                <c:pt idx="100">
                  <c:v>-80.821999999999989</c:v>
                </c:pt>
                <c:pt idx="101">
                  <c:v>-79.822000000000003</c:v>
                </c:pt>
                <c:pt idx="102">
                  <c:v>-78.822000000000003</c:v>
                </c:pt>
                <c:pt idx="103">
                  <c:v>-77.821999999999989</c:v>
                </c:pt>
                <c:pt idx="104">
                  <c:v>-76.822000000000003</c:v>
                </c:pt>
                <c:pt idx="105">
                  <c:v>-75.822000000000003</c:v>
                </c:pt>
                <c:pt idx="106">
                  <c:v>-74.822000000000003</c:v>
                </c:pt>
                <c:pt idx="107">
                  <c:v>-73.822000000000003</c:v>
                </c:pt>
                <c:pt idx="108">
                  <c:v>-72.822000000000003</c:v>
                </c:pt>
                <c:pt idx="109">
                  <c:v>-71.822000000000003</c:v>
                </c:pt>
                <c:pt idx="110">
                  <c:v>-70.822000000000003</c:v>
                </c:pt>
                <c:pt idx="111">
                  <c:v>-69.822000000000003</c:v>
                </c:pt>
                <c:pt idx="112">
                  <c:v>-68.822000000000003</c:v>
                </c:pt>
                <c:pt idx="113">
                  <c:v>-67.822000000000003</c:v>
                </c:pt>
                <c:pt idx="114">
                  <c:v>-66.822000000000003</c:v>
                </c:pt>
                <c:pt idx="115">
                  <c:v>-65.822000000000003</c:v>
                </c:pt>
                <c:pt idx="116">
                  <c:v>-64.822000000000003</c:v>
                </c:pt>
                <c:pt idx="117">
                  <c:v>-63.822000000000003</c:v>
                </c:pt>
                <c:pt idx="118">
                  <c:v>-62.822000000000003</c:v>
                </c:pt>
                <c:pt idx="119">
                  <c:v>-61.821999999999996</c:v>
                </c:pt>
                <c:pt idx="120">
                  <c:v>-60.822000000000003</c:v>
                </c:pt>
                <c:pt idx="121">
                  <c:v>-59.822000000000003</c:v>
                </c:pt>
                <c:pt idx="122">
                  <c:v>-58.822000000000003</c:v>
                </c:pt>
                <c:pt idx="123">
                  <c:v>-57.822000000000003</c:v>
                </c:pt>
                <c:pt idx="124">
                  <c:v>-56.821999999999996</c:v>
                </c:pt>
                <c:pt idx="125">
                  <c:v>-55.822000000000003</c:v>
                </c:pt>
                <c:pt idx="126">
                  <c:v>-54.822000000000003</c:v>
                </c:pt>
                <c:pt idx="127">
                  <c:v>-53.821999999999996</c:v>
                </c:pt>
                <c:pt idx="128">
                  <c:v>-52.822000000000003</c:v>
                </c:pt>
                <c:pt idx="129">
                  <c:v>-51.821999999999996</c:v>
                </c:pt>
                <c:pt idx="130">
                  <c:v>-50.821999999999996</c:v>
                </c:pt>
                <c:pt idx="131">
                  <c:v>-49.822000000000003</c:v>
                </c:pt>
                <c:pt idx="132">
                  <c:v>-48.821999999999996</c:v>
                </c:pt>
                <c:pt idx="133">
                  <c:v>-47.822000000000003</c:v>
                </c:pt>
                <c:pt idx="134">
                  <c:v>-46.822000000000003</c:v>
                </c:pt>
                <c:pt idx="135">
                  <c:v>-45.821999999999996</c:v>
                </c:pt>
                <c:pt idx="136">
                  <c:v>-44.822000000000003</c:v>
                </c:pt>
                <c:pt idx="137">
                  <c:v>-43.822000000000003</c:v>
                </c:pt>
                <c:pt idx="138">
                  <c:v>-42.821999999999996</c:v>
                </c:pt>
                <c:pt idx="139">
                  <c:v>-41.822000000000003</c:v>
                </c:pt>
                <c:pt idx="140">
                  <c:v>-40.822000000000003</c:v>
                </c:pt>
                <c:pt idx="141">
                  <c:v>-39.821999999999996</c:v>
                </c:pt>
                <c:pt idx="142">
                  <c:v>-38.822000000000003</c:v>
                </c:pt>
                <c:pt idx="143">
                  <c:v>-37.822000000000003</c:v>
                </c:pt>
                <c:pt idx="144">
                  <c:v>-36.821999999999996</c:v>
                </c:pt>
                <c:pt idx="145">
                  <c:v>-35.822000000000003</c:v>
                </c:pt>
                <c:pt idx="146">
                  <c:v>-34.821999999999996</c:v>
                </c:pt>
                <c:pt idx="147">
                  <c:v>-33.821999999999996</c:v>
                </c:pt>
                <c:pt idx="148">
                  <c:v>-32.822000000000003</c:v>
                </c:pt>
                <c:pt idx="149">
                  <c:v>-31.821999999999999</c:v>
                </c:pt>
                <c:pt idx="150">
                  <c:v>-30.822000000000003</c:v>
                </c:pt>
                <c:pt idx="151">
                  <c:v>-29.821999999999999</c:v>
                </c:pt>
                <c:pt idx="152">
                  <c:v>-28.822000000000003</c:v>
                </c:pt>
                <c:pt idx="153">
                  <c:v>-27.821999999999999</c:v>
                </c:pt>
                <c:pt idx="154">
                  <c:v>-26.821999999999999</c:v>
                </c:pt>
                <c:pt idx="155">
                  <c:v>-25.822000000000003</c:v>
                </c:pt>
                <c:pt idx="156">
                  <c:v>-24.821999999999999</c:v>
                </c:pt>
                <c:pt idx="157">
                  <c:v>-23.821999999999999</c:v>
                </c:pt>
                <c:pt idx="158">
                  <c:v>-22.821999999999999</c:v>
                </c:pt>
                <c:pt idx="159">
                  <c:v>-21.821999999999999</c:v>
                </c:pt>
                <c:pt idx="160">
                  <c:v>-20.821999999999999</c:v>
                </c:pt>
                <c:pt idx="161">
                  <c:v>-19.821999999999999</c:v>
                </c:pt>
                <c:pt idx="162">
                  <c:v>-18.822000000000003</c:v>
                </c:pt>
                <c:pt idx="163">
                  <c:v>-17.821999999999999</c:v>
                </c:pt>
                <c:pt idx="164">
                  <c:v>-16.821999999999999</c:v>
                </c:pt>
                <c:pt idx="165">
                  <c:v>-15.822000000000001</c:v>
                </c:pt>
                <c:pt idx="166">
                  <c:v>-14.822000000000001</c:v>
                </c:pt>
                <c:pt idx="167">
                  <c:v>-13.821999999999999</c:v>
                </c:pt>
                <c:pt idx="168">
                  <c:v>-12.822000000000001</c:v>
                </c:pt>
                <c:pt idx="169">
                  <c:v>-11.821999999999999</c:v>
                </c:pt>
                <c:pt idx="170">
                  <c:v>-10.821999999999999</c:v>
                </c:pt>
                <c:pt idx="171">
                  <c:v>-9.822000000000001</c:v>
                </c:pt>
                <c:pt idx="172">
                  <c:v>-8.8219999999999992</c:v>
                </c:pt>
                <c:pt idx="173">
                  <c:v>-7.8220000000000001</c:v>
                </c:pt>
                <c:pt idx="174">
                  <c:v>-6.8220000000000001</c:v>
                </c:pt>
                <c:pt idx="175">
                  <c:v>-5.8220000000000001</c:v>
                </c:pt>
                <c:pt idx="176">
                  <c:v>-4.8220000000000001</c:v>
                </c:pt>
                <c:pt idx="177">
                  <c:v>-3.8220000000000001</c:v>
                </c:pt>
                <c:pt idx="178">
                  <c:v>-2.8220000000000001</c:v>
                </c:pt>
                <c:pt idx="179">
                  <c:v>-1.8219999999999998</c:v>
                </c:pt>
                <c:pt idx="180">
                  <c:v>-0.82199999999999995</c:v>
                </c:pt>
                <c:pt idx="181">
                  <c:v>0.17800000000000002</c:v>
                </c:pt>
                <c:pt idx="182">
                  <c:v>1.1780000000000002</c:v>
                </c:pt>
                <c:pt idx="183">
                  <c:v>2.1779999999999999</c:v>
                </c:pt>
                <c:pt idx="184">
                  <c:v>3.1779999999999999</c:v>
                </c:pt>
                <c:pt idx="185">
                  <c:v>4.1779999999999999</c:v>
                </c:pt>
                <c:pt idx="186">
                  <c:v>5.1779999999999999</c:v>
                </c:pt>
                <c:pt idx="187">
                  <c:v>6.1779999999999999</c:v>
                </c:pt>
                <c:pt idx="188">
                  <c:v>7.1779999999999999</c:v>
                </c:pt>
                <c:pt idx="189">
                  <c:v>8.1780000000000008</c:v>
                </c:pt>
                <c:pt idx="190">
                  <c:v>9.177999999999999</c:v>
                </c:pt>
                <c:pt idx="191">
                  <c:v>10.178000000000001</c:v>
                </c:pt>
                <c:pt idx="192">
                  <c:v>11.177999999999999</c:v>
                </c:pt>
                <c:pt idx="193">
                  <c:v>12.177999999999999</c:v>
                </c:pt>
                <c:pt idx="194">
                  <c:v>13.178000000000001</c:v>
                </c:pt>
                <c:pt idx="195">
                  <c:v>14.177999999999999</c:v>
                </c:pt>
                <c:pt idx="196">
                  <c:v>15.177999999999999</c:v>
                </c:pt>
                <c:pt idx="197">
                  <c:v>16.178000000000001</c:v>
                </c:pt>
                <c:pt idx="198">
                  <c:v>17.178000000000001</c:v>
                </c:pt>
                <c:pt idx="199">
                  <c:v>18.178000000000001</c:v>
                </c:pt>
                <c:pt idx="200">
                  <c:v>19.178000000000001</c:v>
                </c:pt>
                <c:pt idx="201">
                  <c:v>20.178000000000001</c:v>
                </c:pt>
                <c:pt idx="202">
                  <c:v>21.178000000000001</c:v>
                </c:pt>
                <c:pt idx="203">
                  <c:v>22.177999999999997</c:v>
                </c:pt>
                <c:pt idx="204">
                  <c:v>23.178000000000001</c:v>
                </c:pt>
                <c:pt idx="205">
                  <c:v>24.178000000000001</c:v>
                </c:pt>
                <c:pt idx="206">
                  <c:v>25.177999999999997</c:v>
                </c:pt>
                <c:pt idx="207">
                  <c:v>26.178000000000001</c:v>
                </c:pt>
                <c:pt idx="208">
                  <c:v>27.178000000000001</c:v>
                </c:pt>
                <c:pt idx="209">
                  <c:v>28.178000000000001</c:v>
                </c:pt>
                <c:pt idx="210">
                  <c:v>29.178000000000001</c:v>
                </c:pt>
                <c:pt idx="211">
                  <c:v>30.178000000000001</c:v>
                </c:pt>
                <c:pt idx="212">
                  <c:v>31.178000000000004</c:v>
                </c:pt>
                <c:pt idx="213">
                  <c:v>32.177999999999997</c:v>
                </c:pt>
                <c:pt idx="214">
                  <c:v>33.178000000000004</c:v>
                </c:pt>
                <c:pt idx="215">
                  <c:v>34.177999999999997</c:v>
                </c:pt>
                <c:pt idx="216">
                  <c:v>35.177999999999997</c:v>
                </c:pt>
                <c:pt idx="217">
                  <c:v>36.178000000000004</c:v>
                </c:pt>
                <c:pt idx="218">
                  <c:v>37.177999999999997</c:v>
                </c:pt>
                <c:pt idx="219">
                  <c:v>38.177999999999997</c:v>
                </c:pt>
                <c:pt idx="220">
                  <c:v>39.178000000000004</c:v>
                </c:pt>
                <c:pt idx="221">
                  <c:v>40.177999999999997</c:v>
                </c:pt>
                <c:pt idx="222">
                  <c:v>41.177999999999997</c:v>
                </c:pt>
                <c:pt idx="223">
                  <c:v>42.178000000000004</c:v>
                </c:pt>
                <c:pt idx="224">
                  <c:v>43.177999999999997</c:v>
                </c:pt>
                <c:pt idx="225">
                  <c:v>44.177999999999997</c:v>
                </c:pt>
                <c:pt idx="226">
                  <c:v>45.178000000000004</c:v>
                </c:pt>
                <c:pt idx="227">
                  <c:v>46.177999999999997</c:v>
                </c:pt>
                <c:pt idx="228">
                  <c:v>47.177999999999997</c:v>
                </c:pt>
                <c:pt idx="229">
                  <c:v>48.178000000000004</c:v>
                </c:pt>
                <c:pt idx="230">
                  <c:v>49.177999999999997</c:v>
                </c:pt>
                <c:pt idx="231">
                  <c:v>50.178000000000004</c:v>
                </c:pt>
                <c:pt idx="232">
                  <c:v>51.177999999999997</c:v>
                </c:pt>
                <c:pt idx="233">
                  <c:v>52.177999999999997</c:v>
                </c:pt>
                <c:pt idx="234">
                  <c:v>53.178000000000004</c:v>
                </c:pt>
                <c:pt idx="235">
                  <c:v>54.177999999999997</c:v>
                </c:pt>
                <c:pt idx="236">
                  <c:v>55.177999999999997</c:v>
                </c:pt>
                <c:pt idx="237">
                  <c:v>56.178000000000004</c:v>
                </c:pt>
                <c:pt idx="238">
                  <c:v>57.177999999999997</c:v>
                </c:pt>
                <c:pt idx="239">
                  <c:v>58.177999999999997</c:v>
                </c:pt>
                <c:pt idx="240">
                  <c:v>59.178000000000004</c:v>
                </c:pt>
                <c:pt idx="241">
                  <c:v>60.177999999999997</c:v>
                </c:pt>
                <c:pt idx="242">
                  <c:v>61.17799999999999</c:v>
                </c:pt>
                <c:pt idx="243">
                  <c:v>62.178000000000004</c:v>
                </c:pt>
                <c:pt idx="244">
                  <c:v>63.177999999999997</c:v>
                </c:pt>
                <c:pt idx="245">
                  <c:v>64.177999999999997</c:v>
                </c:pt>
                <c:pt idx="246">
                  <c:v>65.177999999999997</c:v>
                </c:pt>
                <c:pt idx="247">
                  <c:v>66.177999999999997</c:v>
                </c:pt>
                <c:pt idx="248">
                  <c:v>67.177999999999997</c:v>
                </c:pt>
                <c:pt idx="249">
                  <c:v>68.177999999999997</c:v>
                </c:pt>
                <c:pt idx="250">
                  <c:v>69.177999999999997</c:v>
                </c:pt>
                <c:pt idx="251">
                  <c:v>70.177999999999997</c:v>
                </c:pt>
                <c:pt idx="252">
                  <c:v>71.177999999999997</c:v>
                </c:pt>
                <c:pt idx="253">
                  <c:v>72.177999999999997</c:v>
                </c:pt>
                <c:pt idx="254">
                  <c:v>73.177999999999997</c:v>
                </c:pt>
                <c:pt idx="255">
                  <c:v>74.177999999999997</c:v>
                </c:pt>
                <c:pt idx="256">
                  <c:v>75.177999999999997</c:v>
                </c:pt>
                <c:pt idx="257">
                  <c:v>76.177999999999997</c:v>
                </c:pt>
                <c:pt idx="258">
                  <c:v>77.178000000000011</c:v>
                </c:pt>
                <c:pt idx="259">
                  <c:v>78.177999999999997</c:v>
                </c:pt>
                <c:pt idx="260">
                  <c:v>79.177999999999997</c:v>
                </c:pt>
                <c:pt idx="261">
                  <c:v>80.178000000000011</c:v>
                </c:pt>
                <c:pt idx="262">
                  <c:v>81.177999999999997</c:v>
                </c:pt>
                <c:pt idx="263">
                  <c:v>82.177999999999997</c:v>
                </c:pt>
                <c:pt idx="264">
                  <c:v>83.178000000000011</c:v>
                </c:pt>
                <c:pt idx="265">
                  <c:v>84.177999999999997</c:v>
                </c:pt>
                <c:pt idx="266">
                  <c:v>85.177999999999997</c:v>
                </c:pt>
                <c:pt idx="267">
                  <c:v>86.178000000000011</c:v>
                </c:pt>
                <c:pt idx="268">
                  <c:v>87.177999999999997</c:v>
                </c:pt>
                <c:pt idx="269">
                  <c:v>88.177999999999997</c:v>
                </c:pt>
                <c:pt idx="270">
                  <c:v>89.178000000000011</c:v>
                </c:pt>
                <c:pt idx="271">
                  <c:v>90.177999999999997</c:v>
                </c:pt>
                <c:pt idx="272">
                  <c:v>91.177999999999997</c:v>
                </c:pt>
                <c:pt idx="273">
                  <c:v>92.178000000000011</c:v>
                </c:pt>
                <c:pt idx="274">
                  <c:v>93.177999999999997</c:v>
                </c:pt>
                <c:pt idx="275">
                  <c:v>94.177999999999997</c:v>
                </c:pt>
                <c:pt idx="276">
                  <c:v>95.177999999999997</c:v>
                </c:pt>
                <c:pt idx="277">
                  <c:v>96.177999999999997</c:v>
                </c:pt>
                <c:pt idx="278">
                  <c:v>97.177999999999997</c:v>
                </c:pt>
                <c:pt idx="279">
                  <c:v>98.177999999999997</c:v>
                </c:pt>
                <c:pt idx="280">
                  <c:v>99.177999999999997</c:v>
                </c:pt>
                <c:pt idx="281">
                  <c:v>100.178</c:v>
                </c:pt>
                <c:pt idx="282">
                  <c:v>101.178</c:v>
                </c:pt>
                <c:pt idx="283">
                  <c:v>102.178</c:v>
                </c:pt>
                <c:pt idx="284">
                  <c:v>103.178</c:v>
                </c:pt>
                <c:pt idx="285">
                  <c:v>104.178</c:v>
                </c:pt>
                <c:pt idx="286">
                  <c:v>105.178</c:v>
                </c:pt>
                <c:pt idx="287">
                  <c:v>106.178</c:v>
                </c:pt>
                <c:pt idx="288">
                  <c:v>107.178</c:v>
                </c:pt>
                <c:pt idx="289">
                  <c:v>108.178</c:v>
                </c:pt>
                <c:pt idx="290">
                  <c:v>109.178</c:v>
                </c:pt>
                <c:pt idx="291">
                  <c:v>110.178</c:v>
                </c:pt>
                <c:pt idx="292">
                  <c:v>111.17800000000001</c:v>
                </c:pt>
                <c:pt idx="293">
                  <c:v>112.178</c:v>
                </c:pt>
                <c:pt idx="294">
                  <c:v>113.178</c:v>
                </c:pt>
                <c:pt idx="295">
                  <c:v>114.17800000000001</c:v>
                </c:pt>
                <c:pt idx="296">
                  <c:v>115.178</c:v>
                </c:pt>
                <c:pt idx="297">
                  <c:v>116.178</c:v>
                </c:pt>
                <c:pt idx="298">
                  <c:v>117.17800000000001</c:v>
                </c:pt>
                <c:pt idx="299">
                  <c:v>118.178</c:v>
                </c:pt>
                <c:pt idx="300">
                  <c:v>119.178</c:v>
                </c:pt>
                <c:pt idx="301">
                  <c:v>120.17800000000001</c:v>
                </c:pt>
                <c:pt idx="302">
                  <c:v>121.178</c:v>
                </c:pt>
                <c:pt idx="303">
                  <c:v>122.178</c:v>
                </c:pt>
                <c:pt idx="304">
                  <c:v>123.178</c:v>
                </c:pt>
                <c:pt idx="305">
                  <c:v>124.17799999999998</c:v>
                </c:pt>
                <c:pt idx="306">
                  <c:v>125.17800000000001</c:v>
                </c:pt>
                <c:pt idx="307">
                  <c:v>126.17800000000001</c:v>
                </c:pt>
                <c:pt idx="308">
                  <c:v>127.178</c:v>
                </c:pt>
                <c:pt idx="309">
                  <c:v>128.178</c:v>
                </c:pt>
                <c:pt idx="310">
                  <c:v>129.178</c:v>
                </c:pt>
                <c:pt idx="311">
                  <c:v>130.178</c:v>
                </c:pt>
                <c:pt idx="312">
                  <c:v>131.17800000000003</c:v>
                </c:pt>
                <c:pt idx="313">
                  <c:v>132.178</c:v>
                </c:pt>
                <c:pt idx="314">
                  <c:v>133.178</c:v>
                </c:pt>
                <c:pt idx="315">
                  <c:v>134.178</c:v>
                </c:pt>
                <c:pt idx="316">
                  <c:v>135.178</c:v>
                </c:pt>
                <c:pt idx="317">
                  <c:v>136.178</c:v>
                </c:pt>
                <c:pt idx="318">
                  <c:v>137.17800000000003</c:v>
                </c:pt>
                <c:pt idx="319">
                  <c:v>138.178</c:v>
                </c:pt>
                <c:pt idx="320">
                  <c:v>139.178</c:v>
                </c:pt>
                <c:pt idx="321">
                  <c:v>140.178</c:v>
                </c:pt>
                <c:pt idx="322">
                  <c:v>141.178</c:v>
                </c:pt>
                <c:pt idx="323">
                  <c:v>142.178</c:v>
                </c:pt>
                <c:pt idx="324">
                  <c:v>143.178</c:v>
                </c:pt>
                <c:pt idx="325">
                  <c:v>144.178</c:v>
                </c:pt>
                <c:pt idx="326">
                  <c:v>145.178</c:v>
                </c:pt>
                <c:pt idx="327">
                  <c:v>146.178</c:v>
                </c:pt>
                <c:pt idx="328">
                  <c:v>147.178</c:v>
                </c:pt>
                <c:pt idx="329">
                  <c:v>148.178</c:v>
                </c:pt>
                <c:pt idx="330">
                  <c:v>149.178</c:v>
                </c:pt>
                <c:pt idx="331">
                  <c:v>150.178</c:v>
                </c:pt>
                <c:pt idx="332">
                  <c:v>151.178</c:v>
                </c:pt>
                <c:pt idx="333">
                  <c:v>152.178</c:v>
                </c:pt>
                <c:pt idx="334">
                  <c:v>153.178</c:v>
                </c:pt>
                <c:pt idx="335">
                  <c:v>154.178</c:v>
                </c:pt>
                <c:pt idx="336">
                  <c:v>155.178</c:v>
                </c:pt>
                <c:pt idx="337">
                  <c:v>156.178</c:v>
                </c:pt>
                <c:pt idx="338">
                  <c:v>157.178</c:v>
                </c:pt>
                <c:pt idx="339">
                  <c:v>158.178</c:v>
                </c:pt>
                <c:pt idx="340">
                  <c:v>159.178</c:v>
                </c:pt>
                <c:pt idx="341">
                  <c:v>160.178</c:v>
                </c:pt>
                <c:pt idx="342">
                  <c:v>161.178</c:v>
                </c:pt>
                <c:pt idx="343">
                  <c:v>162.178</c:v>
                </c:pt>
                <c:pt idx="344">
                  <c:v>163.178</c:v>
                </c:pt>
                <c:pt idx="345">
                  <c:v>164.178</c:v>
                </c:pt>
                <c:pt idx="346">
                  <c:v>165.178</c:v>
                </c:pt>
                <c:pt idx="347">
                  <c:v>166.178</c:v>
                </c:pt>
                <c:pt idx="348">
                  <c:v>167.178</c:v>
                </c:pt>
                <c:pt idx="349">
                  <c:v>168.17800000000003</c:v>
                </c:pt>
                <c:pt idx="350">
                  <c:v>169.178</c:v>
                </c:pt>
                <c:pt idx="351">
                  <c:v>170.178</c:v>
                </c:pt>
                <c:pt idx="352">
                  <c:v>171.178</c:v>
                </c:pt>
                <c:pt idx="353">
                  <c:v>172.178</c:v>
                </c:pt>
                <c:pt idx="354">
                  <c:v>173.178</c:v>
                </c:pt>
                <c:pt idx="355">
                  <c:v>174.17800000000003</c:v>
                </c:pt>
                <c:pt idx="356">
                  <c:v>175.178</c:v>
                </c:pt>
                <c:pt idx="357">
                  <c:v>176.178</c:v>
                </c:pt>
                <c:pt idx="358">
                  <c:v>177.178</c:v>
                </c:pt>
                <c:pt idx="359">
                  <c:v>178.178</c:v>
                </c:pt>
                <c:pt idx="360">
                  <c:v>179.178</c:v>
                </c:pt>
                <c:pt idx="361">
                  <c:v>180.178</c:v>
                </c:pt>
                <c:pt idx="362">
                  <c:v>181.178</c:v>
                </c:pt>
                <c:pt idx="363">
                  <c:v>182.178</c:v>
                </c:pt>
                <c:pt idx="364">
                  <c:v>183.178</c:v>
                </c:pt>
                <c:pt idx="365">
                  <c:v>184.178</c:v>
                </c:pt>
                <c:pt idx="366">
                  <c:v>185.178</c:v>
                </c:pt>
                <c:pt idx="367">
                  <c:v>186.178</c:v>
                </c:pt>
                <c:pt idx="368">
                  <c:v>187.178</c:v>
                </c:pt>
                <c:pt idx="369">
                  <c:v>188.178</c:v>
                </c:pt>
                <c:pt idx="370">
                  <c:v>189.178</c:v>
                </c:pt>
                <c:pt idx="371">
                  <c:v>190.178</c:v>
                </c:pt>
                <c:pt idx="372">
                  <c:v>191.178</c:v>
                </c:pt>
                <c:pt idx="373">
                  <c:v>192.178</c:v>
                </c:pt>
                <c:pt idx="374">
                  <c:v>193.178</c:v>
                </c:pt>
                <c:pt idx="375">
                  <c:v>194.178</c:v>
                </c:pt>
                <c:pt idx="376">
                  <c:v>195.178</c:v>
                </c:pt>
                <c:pt idx="377">
                  <c:v>196.178</c:v>
                </c:pt>
                <c:pt idx="378">
                  <c:v>197.178</c:v>
                </c:pt>
                <c:pt idx="379">
                  <c:v>198.178</c:v>
                </c:pt>
                <c:pt idx="380">
                  <c:v>199.17800000000003</c:v>
                </c:pt>
                <c:pt idx="381">
                  <c:v>200.178</c:v>
                </c:pt>
                <c:pt idx="382">
                  <c:v>201.178</c:v>
                </c:pt>
                <c:pt idx="383">
                  <c:v>202.178</c:v>
                </c:pt>
                <c:pt idx="384">
                  <c:v>203.178</c:v>
                </c:pt>
                <c:pt idx="385">
                  <c:v>204.178</c:v>
                </c:pt>
                <c:pt idx="386">
                  <c:v>205.17800000000003</c:v>
                </c:pt>
                <c:pt idx="387">
                  <c:v>206.178</c:v>
                </c:pt>
                <c:pt idx="388">
                  <c:v>207.178</c:v>
                </c:pt>
                <c:pt idx="389">
                  <c:v>208.178</c:v>
                </c:pt>
                <c:pt idx="390">
                  <c:v>209.178</c:v>
                </c:pt>
                <c:pt idx="391">
                  <c:v>210.178</c:v>
                </c:pt>
                <c:pt idx="392">
                  <c:v>211.178</c:v>
                </c:pt>
                <c:pt idx="393">
                  <c:v>212.178</c:v>
                </c:pt>
                <c:pt idx="394">
                  <c:v>213.178</c:v>
                </c:pt>
                <c:pt idx="395">
                  <c:v>214.178</c:v>
                </c:pt>
                <c:pt idx="396">
                  <c:v>215.178</c:v>
                </c:pt>
                <c:pt idx="397">
                  <c:v>216.178</c:v>
                </c:pt>
                <c:pt idx="398">
                  <c:v>217.178</c:v>
                </c:pt>
                <c:pt idx="399">
                  <c:v>218.178</c:v>
                </c:pt>
                <c:pt idx="400">
                  <c:v>219.178</c:v>
                </c:pt>
                <c:pt idx="401">
                  <c:v>220.178</c:v>
                </c:pt>
                <c:pt idx="402">
                  <c:v>221.178</c:v>
                </c:pt>
                <c:pt idx="403">
                  <c:v>222.178</c:v>
                </c:pt>
                <c:pt idx="404">
                  <c:v>223.178</c:v>
                </c:pt>
                <c:pt idx="405">
                  <c:v>224.178</c:v>
                </c:pt>
                <c:pt idx="406">
                  <c:v>225.178</c:v>
                </c:pt>
                <c:pt idx="407">
                  <c:v>226.178</c:v>
                </c:pt>
                <c:pt idx="408">
                  <c:v>227.178</c:v>
                </c:pt>
                <c:pt idx="409">
                  <c:v>228.178</c:v>
                </c:pt>
                <c:pt idx="410">
                  <c:v>229.178</c:v>
                </c:pt>
                <c:pt idx="411">
                  <c:v>230.178</c:v>
                </c:pt>
                <c:pt idx="412">
                  <c:v>231.178</c:v>
                </c:pt>
                <c:pt idx="413">
                  <c:v>232.178</c:v>
                </c:pt>
                <c:pt idx="414">
                  <c:v>233.178</c:v>
                </c:pt>
                <c:pt idx="415">
                  <c:v>234.178</c:v>
                </c:pt>
                <c:pt idx="416">
                  <c:v>235.178</c:v>
                </c:pt>
                <c:pt idx="417">
                  <c:v>236.17800000000003</c:v>
                </c:pt>
                <c:pt idx="418">
                  <c:v>237.178</c:v>
                </c:pt>
                <c:pt idx="419">
                  <c:v>238.178</c:v>
                </c:pt>
                <c:pt idx="420">
                  <c:v>239.178</c:v>
                </c:pt>
                <c:pt idx="421">
                  <c:v>240.17800000000003</c:v>
                </c:pt>
                <c:pt idx="422">
                  <c:v>241.178</c:v>
                </c:pt>
                <c:pt idx="423">
                  <c:v>242.17800000000003</c:v>
                </c:pt>
                <c:pt idx="424">
                  <c:v>243.17799999999997</c:v>
                </c:pt>
                <c:pt idx="425">
                  <c:v>244.178</c:v>
                </c:pt>
                <c:pt idx="426">
                  <c:v>245.17799999999997</c:v>
                </c:pt>
                <c:pt idx="427">
                  <c:v>246.178</c:v>
                </c:pt>
                <c:pt idx="428">
                  <c:v>247.17800000000003</c:v>
                </c:pt>
                <c:pt idx="429">
                  <c:v>248.178</c:v>
                </c:pt>
                <c:pt idx="430">
                  <c:v>249.178</c:v>
                </c:pt>
                <c:pt idx="431">
                  <c:v>250.17799999999997</c:v>
                </c:pt>
                <c:pt idx="432">
                  <c:v>251.178</c:v>
                </c:pt>
                <c:pt idx="433">
                  <c:v>252.17800000000003</c:v>
                </c:pt>
                <c:pt idx="434">
                  <c:v>253.178</c:v>
                </c:pt>
                <c:pt idx="435">
                  <c:v>254.17800000000003</c:v>
                </c:pt>
                <c:pt idx="436">
                  <c:v>255.178</c:v>
                </c:pt>
                <c:pt idx="437">
                  <c:v>256.178</c:v>
                </c:pt>
                <c:pt idx="438">
                  <c:v>257.178</c:v>
                </c:pt>
                <c:pt idx="439">
                  <c:v>258.178</c:v>
                </c:pt>
                <c:pt idx="440">
                  <c:v>259.178</c:v>
                </c:pt>
                <c:pt idx="441">
                  <c:v>260.178</c:v>
                </c:pt>
                <c:pt idx="442">
                  <c:v>261.178</c:v>
                </c:pt>
                <c:pt idx="443">
                  <c:v>262.178</c:v>
                </c:pt>
                <c:pt idx="444">
                  <c:v>263.178</c:v>
                </c:pt>
                <c:pt idx="445">
                  <c:v>264.178</c:v>
                </c:pt>
                <c:pt idx="446">
                  <c:v>265.178</c:v>
                </c:pt>
                <c:pt idx="447">
                  <c:v>266.178</c:v>
                </c:pt>
                <c:pt idx="448">
                  <c:v>267.178</c:v>
                </c:pt>
                <c:pt idx="449">
                  <c:v>268.178</c:v>
                </c:pt>
                <c:pt idx="450">
                  <c:v>269.178</c:v>
                </c:pt>
                <c:pt idx="451">
                  <c:v>270.178</c:v>
                </c:pt>
                <c:pt idx="452">
                  <c:v>271.178</c:v>
                </c:pt>
                <c:pt idx="453">
                  <c:v>272.178</c:v>
                </c:pt>
                <c:pt idx="454">
                  <c:v>273.178</c:v>
                </c:pt>
                <c:pt idx="455">
                  <c:v>274.178</c:v>
                </c:pt>
                <c:pt idx="456">
                  <c:v>275.178</c:v>
                </c:pt>
                <c:pt idx="457">
                  <c:v>276.17800000000005</c:v>
                </c:pt>
                <c:pt idx="458">
                  <c:v>277.178</c:v>
                </c:pt>
                <c:pt idx="459">
                  <c:v>278.178</c:v>
                </c:pt>
                <c:pt idx="460">
                  <c:v>279.178</c:v>
                </c:pt>
                <c:pt idx="461">
                  <c:v>280.178</c:v>
                </c:pt>
                <c:pt idx="462">
                  <c:v>281.178</c:v>
                </c:pt>
                <c:pt idx="463">
                  <c:v>282.178</c:v>
                </c:pt>
                <c:pt idx="464">
                  <c:v>283.178</c:v>
                </c:pt>
                <c:pt idx="465">
                  <c:v>284.178</c:v>
                </c:pt>
                <c:pt idx="466">
                  <c:v>285.178</c:v>
                </c:pt>
                <c:pt idx="467">
                  <c:v>286.178</c:v>
                </c:pt>
                <c:pt idx="468">
                  <c:v>287.178</c:v>
                </c:pt>
                <c:pt idx="469">
                  <c:v>288.178</c:v>
                </c:pt>
                <c:pt idx="470">
                  <c:v>289.178</c:v>
                </c:pt>
                <c:pt idx="471">
                  <c:v>290.178</c:v>
                </c:pt>
                <c:pt idx="472">
                  <c:v>291.178</c:v>
                </c:pt>
                <c:pt idx="473">
                  <c:v>292.178</c:v>
                </c:pt>
                <c:pt idx="474">
                  <c:v>293.178</c:v>
                </c:pt>
                <c:pt idx="475">
                  <c:v>294.178</c:v>
                </c:pt>
                <c:pt idx="476">
                  <c:v>295.178</c:v>
                </c:pt>
                <c:pt idx="477">
                  <c:v>296.178</c:v>
                </c:pt>
                <c:pt idx="478">
                  <c:v>297.178</c:v>
                </c:pt>
                <c:pt idx="479">
                  <c:v>298.178</c:v>
                </c:pt>
                <c:pt idx="480">
                  <c:v>299.178</c:v>
                </c:pt>
                <c:pt idx="481">
                  <c:v>300.178</c:v>
                </c:pt>
                <c:pt idx="482">
                  <c:v>301.178</c:v>
                </c:pt>
                <c:pt idx="483">
                  <c:v>302.178</c:v>
                </c:pt>
                <c:pt idx="484">
                  <c:v>303.178</c:v>
                </c:pt>
                <c:pt idx="485">
                  <c:v>304.178</c:v>
                </c:pt>
                <c:pt idx="486">
                  <c:v>305.178</c:v>
                </c:pt>
                <c:pt idx="487">
                  <c:v>306.178</c:v>
                </c:pt>
                <c:pt idx="488">
                  <c:v>307.17800000000005</c:v>
                </c:pt>
                <c:pt idx="489">
                  <c:v>308.178</c:v>
                </c:pt>
                <c:pt idx="490">
                  <c:v>309.178</c:v>
                </c:pt>
                <c:pt idx="491">
                  <c:v>310.178</c:v>
                </c:pt>
                <c:pt idx="492">
                  <c:v>311.178</c:v>
                </c:pt>
                <c:pt idx="493">
                  <c:v>312.178</c:v>
                </c:pt>
                <c:pt idx="494">
                  <c:v>313.178</c:v>
                </c:pt>
                <c:pt idx="495">
                  <c:v>314.178</c:v>
                </c:pt>
                <c:pt idx="496">
                  <c:v>315.178</c:v>
                </c:pt>
                <c:pt idx="497">
                  <c:v>316.17699999999996</c:v>
                </c:pt>
                <c:pt idx="498">
                  <c:v>317.17700000000002</c:v>
                </c:pt>
                <c:pt idx="499">
                  <c:v>318.17699999999996</c:v>
                </c:pt>
                <c:pt idx="500">
                  <c:v>319.17700000000002</c:v>
                </c:pt>
                <c:pt idx="501">
                  <c:v>320.17700000000002</c:v>
                </c:pt>
                <c:pt idx="502">
                  <c:v>321.17699999999996</c:v>
                </c:pt>
                <c:pt idx="503">
                  <c:v>322.17700000000002</c:v>
                </c:pt>
                <c:pt idx="504">
                  <c:v>323.17699999999996</c:v>
                </c:pt>
                <c:pt idx="505">
                  <c:v>324.17700000000002</c:v>
                </c:pt>
                <c:pt idx="506">
                  <c:v>325.17699999999996</c:v>
                </c:pt>
                <c:pt idx="507">
                  <c:v>326.17700000000002</c:v>
                </c:pt>
                <c:pt idx="508">
                  <c:v>327.17700000000002</c:v>
                </c:pt>
                <c:pt idx="509">
                  <c:v>328.17699999999996</c:v>
                </c:pt>
                <c:pt idx="510">
                  <c:v>329.17700000000002</c:v>
                </c:pt>
                <c:pt idx="511">
                  <c:v>330.17699999999996</c:v>
                </c:pt>
                <c:pt idx="512">
                  <c:v>331.17700000000002</c:v>
                </c:pt>
                <c:pt idx="513">
                  <c:v>332.17700000000002</c:v>
                </c:pt>
                <c:pt idx="514">
                  <c:v>333.17700000000002</c:v>
                </c:pt>
                <c:pt idx="515">
                  <c:v>334.17700000000002</c:v>
                </c:pt>
                <c:pt idx="516">
                  <c:v>335.17699999999996</c:v>
                </c:pt>
                <c:pt idx="517">
                  <c:v>336.17700000000002</c:v>
                </c:pt>
                <c:pt idx="518">
                  <c:v>337.17699999999996</c:v>
                </c:pt>
                <c:pt idx="519">
                  <c:v>338.17700000000002</c:v>
                </c:pt>
                <c:pt idx="520">
                  <c:v>339.17700000000002</c:v>
                </c:pt>
                <c:pt idx="521">
                  <c:v>340.17699999999996</c:v>
                </c:pt>
                <c:pt idx="522">
                  <c:v>341.17700000000002</c:v>
                </c:pt>
                <c:pt idx="523">
                  <c:v>342.17699999999996</c:v>
                </c:pt>
                <c:pt idx="524">
                  <c:v>343.17700000000002</c:v>
                </c:pt>
                <c:pt idx="525">
                  <c:v>344.17700000000002</c:v>
                </c:pt>
                <c:pt idx="526">
                  <c:v>345.17700000000002</c:v>
                </c:pt>
                <c:pt idx="527">
                  <c:v>346.17700000000002</c:v>
                </c:pt>
                <c:pt idx="528">
                  <c:v>347.17699999999996</c:v>
                </c:pt>
                <c:pt idx="529">
                  <c:v>348.17700000000002</c:v>
                </c:pt>
                <c:pt idx="530">
                  <c:v>349.17699999999996</c:v>
                </c:pt>
                <c:pt idx="531">
                  <c:v>350.17700000000002</c:v>
                </c:pt>
                <c:pt idx="532">
                  <c:v>351.17700000000002</c:v>
                </c:pt>
                <c:pt idx="533">
                  <c:v>352.17699999999996</c:v>
                </c:pt>
                <c:pt idx="534">
                  <c:v>353.17700000000002</c:v>
                </c:pt>
                <c:pt idx="535">
                  <c:v>354.17699999999996</c:v>
                </c:pt>
                <c:pt idx="536">
                  <c:v>355.17700000000002</c:v>
                </c:pt>
                <c:pt idx="537">
                  <c:v>356.17699999999996</c:v>
                </c:pt>
                <c:pt idx="538">
                  <c:v>357.17700000000002</c:v>
                </c:pt>
                <c:pt idx="539">
                  <c:v>358.17700000000002</c:v>
                </c:pt>
                <c:pt idx="540">
                  <c:v>359.17699999999996</c:v>
                </c:pt>
                <c:pt idx="541">
                  <c:v>360.17700000000002</c:v>
                </c:pt>
                <c:pt idx="542">
                  <c:v>361.17699999999996</c:v>
                </c:pt>
                <c:pt idx="543">
                  <c:v>362.17700000000002</c:v>
                </c:pt>
                <c:pt idx="544">
                  <c:v>363.17700000000002</c:v>
                </c:pt>
                <c:pt idx="545">
                  <c:v>364.17700000000002</c:v>
                </c:pt>
                <c:pt idx="546">
                  <c:v>365.17700000000002</c:v>
                </c:pt>
                <c:pt idx="547">
                  <c:v>366.17699999999996</c:v>
                </c:pt>
                <c:pt idx="548">
                  <c:v>367.17700000000002</c:v>
                </c:pt>
                <c:pt idx="549">
                  <c:v>368.17699999999996</c:v>
                </c:pt>
                <c:pt idx="550">
                  <c:v>369.17700000000002</c:v>
                </c:pt>
                <c:pt idx="551">
                  <c:v>370.17700000000002</c:v>
                </c:pt>
                <c:pt idx="552">
                  <c:v>371.17699999999996</c:v>
                </c:pt>
                <c:pt idx="553">
                  <c:v>372.17700000000002</c:v>
                </c:pt>
                <c:pt idx="554">
                  <c:v>373.17699999999996</c:v>
                </c:pt>
                <c:pt idx="555">
                  <c:v>374.17700000000002</c:v>
                </c:pt>
                <c:pt idx="556">
                  <c:v>375.17700000000002</c:v>
                </c:pt>
                <c:pt idx="557">
                  <c:v>376.17700000000002</c:v>
                </c:pt>
                <c:pt idx="558">
                  <c:v>377.17700000000002</c:v>
                </c:pt>
                <c:pt idx="559">
                  <c:v>378.17699999999996</c:v>
                </c:pt>
                <c:pt idx="560">
                  <c:v>379.17700000000002</c:v>
                </c:pt>
                <c:pt idx="561">
                  <c:v>380.17699999999996</c:v>
                </c:pt>
                <c:pt idx="562">
                  <c:v>381.17700000000002</c:v>
                </c:pt>
                <c:pt idx="563">
                  <c:v>382.17700000000002</c:v>
                </c:pt>
                <c:pt idx="564">
                  <c:v>383.17699999999996</c:v>
                </c:pt>
                <c:pt idx="565">
                  <c:v>384.17700000000002</c:v>
                </c:pt>
                <c:pt idx="566">
                  <c:v>385.17699999999996</c:v>
                </c:pt>
                <c:pt idx="567">
                  <c:v>386.17700000000002</c:v>
                </c:pt>
                <c:pt idx="568">
                  <c:v>387.17699999999996</c:v>
                </c:pt>
                <c:pt idx="569">
                  <c:v>388.17700000000002</c:v>
                </c:pt>
                <c:pt idx="570">
                  <c:v>389.17700000000002</c:v>
                </c:pt>
                <c:pt idx="571">
                  <c:v>390.17699999999996</c:v>
                </c:pt>
                <c:pt idx="572">
                  <c:v>391.17700000000002</c:v>
                </c:pt>
                <c:pt idx="573">
                  <c:v>392.17699999999996</c:v>
                </c:pt>
                <c:pt idx="574">
                  <c:v>393.17700000000002</c:v>
                </c:pt>
                <c:pt idx="575">
                  <c:v>394.17700000000002</c:v>
                </c:pt>
                <c:pt idx="576">
                  <c:v>395.17699999999996</c:v>
                </c:pt>
                <c:pt idx="577">
                  <c:v>396.17700000000002</c:v>
                </c:pt>
                <c:pt idx="578">
                  <c:v>397.17699999999996</c:v>
                </c:pt>
                <c:pt idx="579">
                  <c:v>398.17700000000002</c:v>
                </c:pt>
                <c:pt idx="580">
                  <c:v>399.17699999999996</c:v>
                </c:pt>
                <c:pt idx="581">
                  <c:v>400.17700000000002</c:v>
                </c:pt>
                <c:pt idx="582">
                  <c:v>401.17700000000002</c:v>
                </c:pt>
                <c:pt idx="583">
                  <c:v>402.17699999999996</c:v>
                </c:pt>
                <c:pt idx="584">
                  <c:v>403.17700000000002</c:v>
                </c:pt>
                <c:pt idx="585">
                  <c:v>404.17699999999996</c:v>
                </c:pt>
                <c:pt idx="586">
                  <c:v>405.17700000000002</c:v>
                </c:pt>
                <c:pt idx="587">
                  <c:v>406.17700000000002</c:v>
                </c:pt>
                <c:pt idx="588">
                  <c:v>407.17700000000002</c:v>
                </c:pt>
                <c:pt idx="589">
                  <c:v>408.17700000000002</c:v>
                </c:pt>
                <c:pt idx="590">
                  <c:v>409.17699999999996</c:v>
                </c:pt>
                <c:pt idx="591">
                  <c:v>410.17700000000002</c:v>
                </c:pt>
                <c:pt idx="592">
                  <c:v>411.17599999999999</c:v>
                </c:pt>
                <c:pt idx="593">
                  <c:v>412.17600000000004</c:v>
                </c:pt>
                <c:pt idx="594">
                  <c:v>413.17599999999999</c:v>
                </c:pt>
                <c:pt idx="595">
                  <c:v>414.17599999999999</c:v>
                </c:pt>
                <c:pt idx="596">
                  <c:v>415.17599999999999</c:v>
                </c:pt>
                <c:pt idx="597">
                  <c:v>416.17599999999999</c:v>
                </c:pt>
                <c:pt idx="598">
                  <c:v>417.17599999999999</c:v>
                </c:pt>
                <c:pt idx="599">
                  <c:v>418.17599999999999</c:v>
                </c:pt>
                <c:pt idx="600">
                  <c:v>419.17600000000004</c:v>
                </c:pt>
                <c:pt idx="601">
                  <c:v>420.17599999999999</c:v>
                </c:pt>
                <c:pt idx="602">
                  <c:v>421.17599999999999</c:v>
                </c:pt>
                <c:pt idx="603">
                  <c:v>422.17599999999999</c:v>
                </c:pt>
                <c:pt idx="604">
                  <c:v>423.17599999999999</c:v>
                </c:pt>
                <c:pt idx="605">
                  <c:v>424.17600000000004</c:v>
                </c:pt>
                <c:pt idx="606">
                  <c:v>425.17599999999999</c:v>
                </c:pt>
                <c:pt idx="607">
                  <c:v>426.17600000000004</c:v>
                </c:pt>
                <c:pt idx="608">
                  <c:v>427.17599999999999</c:v>
                </c:pt>
                <c:pt idx="609">
                  <c:v>428.17599999999999</c:v>
                </c:pt>
                <c:pt idx="610">
                  <c:v>429.17599999999999</c:v>
                </c:pt>
                <c:pt idx="611">
                  <c:v>430.17599999999999</c:v>
                </c:pt>
                <c:pt idx="612">
                  <c:v>431.17600000000004</c:v>
                </c:pt>
                <c:pt idx="613">
                  <c:v>432.17599999999999</c:v>
                </c:pt>
                <c:pt idx="614">
                  <c:v>433.17599999999999</c:v>
                </c:pt>
                <c:pt idx="615">
                  <c:v>434.17599999999999</c:v>
                </c:pt>
                <c:pt idx="616">
                  <c:v>435.17599999999999</c:v>
                </c:pt>
                <c:pt idx="617">
                  <c:v>436.17599999999999</c:v>
                </c:pt>
                <c:pt idx="618">
                  <c:v>437.17599999999999</c:v>
                </c:pt>
                <c:pt idx="619">
                  <c:v>438.17600000000004</c:v>
                </c:pt>
                <c:pt idx="620">
                  <c:v>439.17599999999999</c:v>
                </c:pt>
                <c:pt idx="621">
                  <c:v>440.17599999999999</c:v>
                </c:pt>
                <c:pt idx="622">
                  <c:v>441.17599999999999</c:v>
                </c:pt>
                <c:pt idx="623">
                  <c:v>442.17599999999999</c:v>
                </c:pt>
                <c:pt idx="624">
                  <c:v>443.17600000000004</c:v>
                </c:pt>
                <c:pt idx="625">
                  <c:v>444.17599999999999</c:v>
                </c:pt>
                <c:pt idx="626">
                  <c:v>445.17599999999999</c:v>
                </c:pt>
                <c:pt idx="627">
                  <c:v>446.17599999999999</c:v>
                </c:pt>
                <c:pt idx="628">
                  <c:v>447.17599999999999</c:v>
                </c:pt>
                <c:pt idx="629">
                  <c:v>448.17599999999999</c:v>
                </c:pt>
                <c:pt idx="630">
                  <c:v>449.17599999999999</c:v>
                </c:pt>
                <c:pt idx="631">
                  <c:v>450.17600000000004</c:v>
                </c:pt>
                <c:pt idx="632">
                  <c:v>451.17599999999999</c:v>
                </c:pt>
                <c:pt idx="633">
                  <c:v>452.17599999999999</c:v>
                </c:pt>
                <c:pt idx="634">
                  <c:v>453.17599999999999</c:v>
                </c:pt>
                <c:pt idx="635">
                  <c:v>454.17599999999999</c:v>
                </c:pt>
                <c:pt idx="636">
                  <c:v>455.17600000000004</c:v>
                </c:pt>
                <c:pt idx="637">
                  <c:v>456.17599999999999</c:v>
                </c:pt>
                <c:pt idx="638">
                  <c:v>457.17600000000004</c:v>
                </c:pt>
                <c:pt idx="639">
                  <c:v>458.17599999999999</c:v>
                </c:pt>
                <c:pt idx="640">
                  <c:v>459.17599999999999</c:v>
                </c:pt>
                <c:pt idx="641">
                  <c:v>460.17599999999999</c:v>
                </c:pt>
                <c:pt idx="642">
                  <c:v>461.17599999999999</c:v>
                </c:pt>
                <c:pt idx="643">
                  <c:v>462.17600000000004</c:v>
                </c:pt>
                <c:pt idx="644">
                  <c:v>463.17599999999999</c:v>
                </c:pt>
                <c:pt idx="645">
                  <c:v>464.17599999999999</c:v>
                </c:pt>
                <c:pt idx="646">
                  <c:v>465.17599999999999</c:v>
                </c:pt>
                <c:pt idx="647">
                  <c:v>466.17599999999999</c:v>
                </c:pt>
                <c:pt idx="648">
                  <c:v>467.17599999999999</c:v>
                </c:pt>
                <c:pt idx="649">
                  <c:v>468.17599999999999</c:v>
                </c:pt>
                <c:pt idx="650">
                  <c:v>469.17600000000004</c:v>
                </c:pt>
                <c:pt idx="651">
                  <c:v>470.17599999999999</c:v>
                </c:pt>
                <c:pt idx="652">
                  <c:v>471.17599999999999</c:v>
                </c:pt>
                <c:pt idx="653">
                  <c:v>472.17599999999999</c:v>
                </c:pt>
                <c:pt idx="654">
                  <c:v>473.17599999999999</c:v>
                </c:pt>
                <c:pt idx="655">
                  <c:v>474.17600000000004</c:v>
                </c:pt>
                <c:pt idx="656">
                  <c:v>475.17599999999999</c:v>
                </c:pt>
                <c:pt idx="657">
                  <c:v>476.17599999999999</c:v>
                </c:pt>
                <c:pt idx="658">
                  <c:v>477.17600000000004</c:v>
                </c:pt>
                <c:pt idx="659">
                  <c:v>478.17599999999999</c:v>
                </c:pt>
                <c:pt idx="660">
                  <c:v>479.17599999999999</c:v>
                </c:pt>
                <c:pt idx="661">
                  <c:v>480.17600000000004</c:v>
                </c:pt>
                <c:pt idx="662">
                  <c:v>481.17600000000004</c:v>
                </c:pt>
                <c:pt idx="663">
                  <c:v>482.17599999999999</c:v>
                </c:pt>
                <c:pt idx="664">
                  <c:v>483.17599999999993</c:v>
                </c:pt>
                <c:pt idx="665">
                  <c:v>484.17600000000004</c:v>
                </c:pt>
                <c:pt idx="666">
                  <c:v>485.17599999999999</c:v>
                </c:pt>
                <c:pt idx="667">
                  <c:v>486.17599999999999</c:v>
                </c:pt>
                <c:pt idx="668">
                  <c:v>487.17600000000004</c:v>
                </c:pt>
                <c:pt idx="669">
                  <c:v>488.17600000000004</c:v>
                </c:pt>
                <c:pt idx="670">
                  <c:v>489.17599999999999</c:v>
                </c:pt>
                <c:pt idx="671">
                  <c:v>490.17599999999993</c:v>
                </c:pt>
                <c:pt idx="672">
                  <c:v>491.17600000000004</c:v>
                </c:pt>
                <c:pt idx="673">
                  <c:v>492.17599999999999</c:v>
                </c:pt>
                <c:pt idx="674">
                  <c:v>493.17599999999999</c:v>
                </c:pt>
                <c:pt idx="675">
                  <c:v>494.17600000000004</c:v>
                </c:pt>
                <c:pt idx="676">
                  <c:v>495.17599999999999</c:v>
                </c:pt>
                <c:pt idx="677">
                  <c:v>496.17599999999999</c:v>
                </c:pt>
                <c:pt idx="678">
                  <c:v>497.17599999999993</c:v>
                </c:pt>
                <c:pt idx="679">
                  <c:v>498.17600000000004</c:v>
                </c:pt>
                <c:pt idx="680">
                  <c:v>499.17599999999999</c:v>
                </c:pt>
                <c:pt idx="681">
                  <c:v>500.17599999999999</c:v>
                </c:pt>
                <c:pt idx="682">
                  <c:v>501.17600000000004</c:v>
                </c:pt>
                <c:pt idx="683">
                  <c:v>502.17599999999999</c:v>
                </c:pt>
                <c:pt idx="684">
                  <c:v>503.17599999999999</c:v>
                </c:pt>
                <c:pt idx="685">
                  <c:v>504.17599999999993</c:v>
                </c:pt>
                <c:pt idx="686">
                  <c:v>505.17600000000004</c:v>
                </c:pt>
                <c:pt idx="687">
                  <c:v>506.17599999999999</c:v>
                </c:pt>
                <c:pt idx="688">
                  <c:v>507.17599999999999</c:v>
                </c:pt>
                <c:pt idx="689">
                  <c:v>508.17500000000001</c:v>
                </c:pt>
                <c:pt idx="690">
                  <c:v>509.17499999999995</c:v>
                </c:pt>
                <c:pt idx="691">
                  <c:v>510.17499999999995</c:v>
                </c:pt>
                <c:pt idx="692">
                  <c:v>511.17500000000001</c:v>
                </c:pt>
                <c:pt idx="693">
                  <c:v>512.17499999999995</c:v>
                </c:pt>
                <c:pt idx="694">
                  <c:v>513.17499999999995</c:v>
                </c:pt>
                <c:pt idx="695">
                  <c:v>514.17500000000007</c:v>
                </c:pt>
                <c:pt idx="696">
                  <c:v>515.17499999999995</c:v>
                </c:pt>
                <c:pt idx="697">
                  <c:v>516.17499999999995</c:v>
                </c:pt>
                <c:pt idx="698">
                  <c:v>517.17500000000007</c:v>
                </c:pt>
                <c:pt idx="699">
                  <c:v>518.17500000000007</c:v>
                </c:pt>
                <c:pt idx="700">
                  <c:v>519.17499999999995</c:v>
                </c:pt>
                <c:pt idx="701">
                  <c:v>520.17499999999995</c:v>
                </c:pt>
                <c:pt idx="702">
                  <c:v>521.17500000000007</c:v>
                </c:pt>
                <c:pt idx="703">
                  <c:v>522.17499999999995</c:v>
                </c:pt>
                <c:pt idx="704">
                  <c:v>523.17499999999995</c:v>
                </c:pt>
                <c:pt idx="705">
                  <c:v>524.17500000000007</c:v>
                </c:pt>
                <c:pt idx="706">
                  <c:v>525.17500000000007</c:v>
                </c:pt>
                <c:pt idx="707">
                  <c:v>526.17499999999995</c:v>
                </c:pt>
                <c:pt idx="708">
                  <c:v>527.17499999999995</c:v>
                </c:pt>
                <c:pt idx="709">
                  <c:v>528.17500000000007</c:v>
                </c:pt>
                <c:pt idx="710">
                  <c:v>529.17499999999995</c:v>
                </c:pt>
                <c:pt idx="711">
                  <c:v>530.17499999999995</c:v>
                </c:pt>
                <c:pt idx="712">
                  <c:v>531.17500000000007</c:v>
                </c:pt>
                <c:pt idx="713">
                  <c:v>532.17500000000007</c:v>
                </c:pt>
                <c:pt idx="714">
                  <c:v>533.17499999999995</c:v>
                </c:pt>
                <c:pt idx="715">
                  <c:v>534.17499999999995</c:v>
                </c:pt>
                <c:pt idx="716">
                  <c:v>535.17500000000007</c:v>
                </c:pt>
                <c:pt idx="717">
                  <c:v>536.17499999999995</c:v>
                </c:pt>
                <c:pt idx="718">
                  <c:v>537.17499999999995</c:v>
                </c:pt>
                <c:pt idx="719">
                  <c:v>538.17500000000007</c:v>
                </c:pt>
                <c:pt idx="720">
                  <c:v>539.17499999999995</c:v>
                </c:pt>
                <c:pt idx="721">
                  <c:v>540.17499999999995</c:v>
                </c:pt>
                <c:pt idx="722">
                  <c:v>541.17499999999995</c:v>
                </c:pt>
                <c:pt idx="723">
                  <c:v>542.17500000000007</c:v>
                </c:pt>
                <c:pt idx="724">
                  <c:v>543.17499999999995</c:v>
                </c:pt>
                <c:pt idx="725">
                  <c:v>544.17499999999995</c:v>
                </c:pt>
                <c:pt idx="726">
                  <c:v>545.17500000000007</c:v>
                </c:pt>
                <c:pt idx="727">
                  <c:v>546.17499999999995</c:v>
                </c:pt>
                <c:pt idx="728">
                  <c:v>547.17499999999995</c:v>
                </c:pt>
                <c:pt idx="729">
                  <c:v>548.17500000000007</c:v>
                </c:pt>
                <c:pt idx="730">
                  <c:v>549.17500000000007</c:v>
                </c:pt>
                <c:pt idx="731">
                  <c:v>550.17499999999995</c:v>
                </c:pt>
                <c:pt idx="732">
                  <c:v>551.17499999999995</c:v>
                </c:pt>
                <c:pt idx="733">
                  <c:v>552.17500000000007</c:v>
                </c:pt>
                <c:pt idx="734">
                  <c:v>553.17499999999995</c:v>
                </c:pt>
                <c:pt idx="735">
                  <c:v>554.17499999999995</c:v>
                </c:pt>
                <c:pt idx="736">
                  <c:v>555.17500000000007</c:v>
                </c:pt>
                <c:pt idx="737">
                  <c:v>556.17500000000007</c:v>
                </c:pt>
                <c:pt idx="738">
                  <c:v>557.17499999999995</c:v>
                </c:pt>
                <c:pt idx="739">
                  <c:v>558.17499999999995</c:v>
                </c:pt>
                <c:pt idx="740">
                  <c:v>559.17500000000007</c:v>
                </c:pt>
                <c:pt idx="741">
                  <c:v>560.17499999999995</c:v>
                </c:pt>
                <c:pt idx="742">
                  <c:v>561.17499999999995</c:v>
                </c:pt>
                <c:pt idx="743">
                  <c:v>562.17500000000007</c:v>
                </c:pt>
                <c:pt idx="744">
                  <c:v>563.17500000000007</c:v>
                </c:pt>
                <c:pt idx="745">
                  <c:v>564.17499999999995</c:v>
                </c:pt>
                <c:pt idx="746">
                  <c:v>565.17499999999995</c:v>
                </c:pt>
                <c:pt idx="747">
                  <c:v>566.17500000000007</c:v>
                </c:pt>
                <c:pt idx="748">
                  <c:v>567.17499999999995</c:v>
                </c:pt>
                <c:pt idx="749">
                  <c:v>568.17499999999995</c:v>
                </c:pt>
                <c:pt idx="750">
                  <c:v>569.17500000000007</c:v>
                </c:pt>
                <c:pt idx="751">
                  <c:v>570.17499999999995</c:v>
                </c:pt>
                <c:pt idx="752">
                  <c:v>571.17499999999995</c:v>
                </c:pt>
                <c:pt idx="753">
                  <c:v>572.17500000000007</c:v>
                </c:pt>
                <c:pt idx="754">
                  <c:v>573.17500000000007</c:v>
                </c:pt>
                <c:pt idx="755">
                  <c:v>574.17499999999995</c:v>
                </c:pt>
                <c:pt idx="756">
                  <c:v>575.17499999999995</c:v>
                </c:pt>
                <c:pt idx="757">
                  <c:v>576.17500000000007</c:v>
                </c:pt>
                <c:pt idx="758">
                  <c:v>577.17499999999995</c:v>
                </c:pt>
                <c:pt idx="759">
                  <c:v>578.17499999999995</c:v>
                </c:pt>
                <c:pt idx="760">
                  <c:v>579.17500000000007</c:v>
                </c:pt>
                <c:pt idx="761">
                  <c:v>580.17500000000007</c:v>
                </c:pt>
                <c:pt idx="762">
                  <c:v>581.17499999999995</c:v>
                </c:pt>
                <c:pt idx="763">
                  <c:v>582.17499999999995</c:v>
                </c:pt>
                <c:pt idx="764">
                  <c:v>583.17500000000007</c:v>
                </c:pt>
                <c:pt idx="765">
                  <c:v>584.17499999999995</c:v>
                </c:pt>
                <c:pt idx="766">
                  <c:v>585.17499999999995</c:v>
                </c:pt>
                <c:pt idx="767">
                  <c:v>586.17500000000007</c:v>
                </c:pt>
                <c:pt idx="768">
                  <c:v>587.17500000000007</c:v>
                </c:pt>
                <c:pt idx="769">
                  <c:v>588.17499999999995</c:v>
                </c:pt>
                <c:pt idx="770">
                  <c:v>589.17499999999995</c:v>
                </c:pt>
                <c:pt idx="771">
                  <c:v>590.17500000000007</c:v>
                </c:pt>
                <c:pt idx="772">
                  <c:v>591.17499999999995</c:v>
                </c:pt>
                <c:pt idx="773">
                  <c:v>592.17499999999995</c:v>
                </c:pt>
                <c:pt idx="774">
                  <c:v>593.17500000000007</c:v>
                </c:pt>
                <c:pt idx="775">
                  <c:v>594.17500000000007</c:v>
                </c:pt>
                <c:pt idx="776">
                  <c:v>595.17499999999995</c:v>
                </c:pt>
                <c:pt idx="777">
                  <c:v>596.17499999999995</c:v>
                </c:pt>
                <c:pt idx="778">
                  <c:v>597.17500000000007</c:v>
                </c:pt>
                <c:pt idx="779">
                  <c:v>598.17499999999995</c:v>
                </c:pt>
                <c:pt idx="780">
                  <c:v>599.17499999999995</c:v>
                </c:pt>
                <c:pt idx="781">
                  <c:v>600.17500000000007</c:v>
                </c:pt>
                <c:pt idx="782">
                  <c:v>601.17499999999995</c:v>
                </c:pt>
                <c:pt idx="783">
                  <c:v>602.17399999999998</c:v>
                </c:pt>
                <c:pt idx="784">
                  <c:v>603.17399999999998</c:v>
                </c:pt>
                <c:pt idx="785">
                  <c:v>604.17399999999998</c:v>
                </c:pt>
                <c:pt idx="786">
                  <c:v>605.17399999999998</c:v>
                </c:pt>
                <c:pt idx="787">
                  <c:v>606.17400000000009</c:v>
                </c:pt>
                <c:pt idx="788">
                  <c:v>607.17399999999998</c:v>
                </c:pt>
                <c:pt idx="789">
                  <c:v>608.17399999999998</c:v>
                </c:pt>
                <c:pt idx="790">
                  <c:v>609.17400000000009</c:v>
                </c:pt>
                <c:pt idx="791">
                  <c:v>610.17399999999998</c:v>
                </c:pt>
                <c:pt idx="792">
                  <c:v>611.17399999999998</c:v>
                </c:pt>
                <c:pt idx="793">
                  <c:v>612.17399999999998</c:v>
                </c:pt>
                <c:pt idx="794">
                  <c:v>613.17400000000009</c:v>
                </c:pt>
                <c:pt idx="795">
                  <c:v>614.17399999999998</c:v>
                </c:pt>
                <c:pt idx="796">
                  <c:v>615.17399999999998</c:v>
                </c:pt>
                <c:pt idx="797">
                  <c:v>616.17400000000009</c:v>
                </c:pt>
                <c:pt idx="798">
                  <c:v>617.17399999999998</c:v>
                </c:pt>
                <c:pt idx="799">
                  <c:v>618.17399999999998</c:v>
                </c:pt>
                <c:pt idx="800">
                  <c:v>619.17399999999998</c:v>
                </c:pt>
                <c:pt idx="801">
                  <c:v>620.17399999999998</c:v>
                </c:pt>
                <c:pt idx="802">
                  <c:v>621.17399999999998</c:v>
                </c:pt>
                <c:pt idx="803">
                  <c:v>622.17399999999998</c:v>
                </c:pt>
                <c:pt idx="804">
                  <c:v>623.17400000000009</c:v>
                </c:pt>
                <c:pt idx="805">
                  <c:v>624.17399999999998</c:v>
                </c:pt>
                <c:pt idx="806">
                  <c:v>625.17399999999998</c:v>
                </c:pt>
                <c:pt idx="807">
                  <c:v>626.17399999999998</c:v>
                </c:pt>
                <c:pt idx="808">
                  <c:v>627.17399999999998</c:v>
                </c:pt>
                <c:pt idx="809">
                  <c:v>628.17399999999998</c:v>
                </c:pt>
                <c:pt idx="810">
                  <c:v>629.17399999999998</c:v>
                </c:pt>
                <c:pt idx="811">
                  <c:v>630.17400000000009</c:v>
                </c:pt>
                <c:pt idx="812">
                  <c:v>631.17399999999998</c:v>
                </c:pt>
                <c:pt idx="813">
                  <c:v>632.17399999999998</c:v>
                </c:pt>
                <c:pt idx="814">
                  <c:v>633.17399999999998</c:v>
                </c:pt>
                <c:pt idx="815">
                  <c:v>634.17399999999998</c:v>
                </c:pt>
                <c:pt idx="816">
                  <c:v>635.17399999999998</c:v>
                </c:pt>
                <c:pt idx="817">
                  <c:v>636.17399999999998</c:v>
                </c:pt>
                <c:pt idx="818">
                  <c:v>637.17400000000009</c:v>
                </c:pt>
                <c:pt idx="819">
                  <c:v>638.17399999999998</c:v>
                </c:pt>
                <c:pt idx="820">
                  <c:v>639.17399999999998</c:v>
                </c:pt>
                <c:pt idx="821">
                  <c:v>640.17400000000009</c:v>
                </c:pt>
                <c:pt idx="822">
                  <c:v>641.17399999999998</c:v>
                </c:pt>
                <c:pt idx="823">
                  <c:v>642.17399999999998</c:v>
                </c:pt>
                <c:pt idx="824">
                  <c:v>643.17399999999998</c:v>
                </c:pt>
                <c:pt idx="825">
                  <c:v>644.17399999999998</c:v>
                </c:pt>
                <c:pt idx="826">
                  <c:v>645.17399999999998</c:v>
                </c:pt>
                <c:pt idx="827">
                  <c:v>646.17399999999998</c:v>
                </c:pt>
                <c:pt idx="828">
                  <c:v>647.17400000000009</c:v>
                </c:pt>
                <c:pt idx="829">
                  <c:v>648.17399999999998</c:v>
                </c:pt>
                <c:pt idx="830">
                  <c:v>649.17399999999998</c:v>
                </c:pt>
                <c:pt idx="831">
                  <c:v>650.17399999999998</c:v>
                </c:pt>
                <c:pt idx="832">
                  <c:v>651.17399999999998</c:v>
                </c:pt>
                <c:pt idx="833">
                  <c:v>652.17399999999998</c:v>
                </c:pt>
                <c:pt idx="834">
                  <c:v>653.17399999999998</c:v>
                </c:pt>
                <c:pt idx="835">
                  <c:v>654.17400000000009</c:v>
                </c:pt>
                <c:pt idx="836">
                  <c:v>655.17399999999998</c:v>
                </c:pt>
                <c:pt idx="837">
                  <c:v>656.17399999999998</c:v>
                </c:pt>
                <c:pt idx="838">
                  <c:v>657.17399999999998</c:v>
                </c:pt>
                <c:pt idx="839">
                  <c:v>658.17399999999998</c:v>
                </c:pt>
                <c:pt idx="840">
                  <c:v>659.17399999999998</c:v>
                </c:pt>
                <c:pt idx="841">
                  <c:v>660.17399999999998</c:v>
                </c:pt>
                <c:pt idx="842">
                  <c:v>661.17400000000009</c:v>
                </c:pt>
                <c:pt idx="843">
                  <c:v>662.17399999999998</c:v>
                </c:pt>
                <c:pt idx="844">
                  <c:v>663.17399999999998</c:v>
                </c:pt>
                <c:pt idx="845">
                  <c:v>664.17399999999998</c:v>
                </c:pt>
                <c:pt idx="846">
                  <c:v>665.17399999999998</c:v>
                </c:pt>
                <c:pt idx="847">
                  <c:v>666.17399999999998</c:v>
                </c:pt>
                <c:pt idx="848">
                  <c:v>667.17399999999998</c:v>
                </c:pt>
                <c:pt idx="849">
                  <c:v>668.17400000000009</c:v>
                </c:pt>
                <c:pt idx="850">
                  <c:v>669.17399999999998</c:v>
                </c:pt>
                <c:pt idx="851">
                  <c:v>670.17399999999998</c:v>
                </c:pt>
                <c:pt idx="852">
                  <c:v>671.17400000000009</c:v>
                </c:pt>
                <c:pt idx="853">
                  <c:v>672.17399999999998</c:v>
                </c:pt>
                <c:pt idx="854">
                  <c:v>673.17399999999998</c:v>
                </c:pt>
                <c:pt idx="855">
                  <c:v>674.17399999999998</c:v>
                </c:pt>
                <c:pt idx="856">
                  <c:v>675.17399999999998</c:v>
                </c:pt>
                <c:pt idx="857">
                  <c:v>676.17399999999998</c:v>
                </c:pt>
                <c:pt idx="858">
                  <c:v>677.17399999999998</c:v>
                </c:pt>
                <c:pt idx="859">
                  <c:v>678.17400000000009</c:v>
                </c:pt>
                <c:pt idx="860">
                  <c:v>679.17399999999998</c:v>
                </c:pt>
                <c:pt idx="861">
                  <c:v>680.17399999999998</c:v>
                </c:pt>
                <c:pt idx="862">
                  <c:v>681.17399999999998</c:v>
                </c:pt>
                <c:pt idx="863">
                  <c:v>682.17399999999998</c:v>
                </c:pt>
                <c:pt idx="864">
                  <c:v>683.17399999999998</c:v>
                </c:pt>
                <c:pt idx="865">
                  <c:v>684.17399999999998</c:v>
                </c:pt>
                <c:pt idx="866">
                  <c:v>685.17400000000009</c:v>
                </c:pt>
                <c:pt idx="867">
                  <c:v>686.17399999999998</c:v>
                </c:pt>
                <c:pt idx="868">
                  <c:v>687.17399999999998</c:v>
                </c:pt>
                <c:pt idx="869">
                  <c:v>688.17399999999998</c:v>
                </c:pt>
                <c:pt idx="870">
                  <c:v>689.17399999999998</c:v>
                </c:pt>
                <c:pt idx="871">
                  <c:v>690.17399999999998</c:v>
                </c:pt>
                <c:pt idx="872">
                  <c:v>691.17399999999998</c:v>
                </c:pt>
                <c:pt idx="873">
                  <c:v>692.17400000000009</c:v>
                </c:pt>
                <c:pt idx="874">
                  <c:v>693.17399999999998</c:v>
                </c:pt>
                <c:pt idx="875">
                  <c:v>694.17399999999998</c:v>
                </c:pt>
                <c:pt idx="876">
                  <c:v>695.17399999999998</c:v>
                </c:pt>
                <c:pt idx="877">
                  <c:v>696.17399999999998</c:v>
                </c:pt>
                <c:pt idx="878">
                  <c:v>697.173</c:v>
                </c:pt>
                <c:pt idx="879">
                  <c:v>698.173</c:v>
                </c:pt>
                <c:pt idx="880">
                  <c:v>699.173</c:v>
                </c:pt>
                <c:pt idx="881">
                  <c:v>700.173</c:v>
                </c:pt>
                <c:pt idx="882">
                  <c:v>701.173</c:v>
                </c:pt>
                <c:pt idx="883">
                  <c:v>702.173</c:v>
                </c:pt>
                <c:pt idx="884">
                  <c:v>703.173</c:v>
                </c:pt>
                <c:pt idx="885">
                  <c:v>704.173</c:v>
                </c:pt>
                <c:pt idx="886">
                  <c:v>705.173</c:v>
                </c:pt>
                <c:pt idx="887">
                  <c:v>706.173</c:v>
                </c:pt>
                <c:pt idx="888">
                  <c:v>707.173</c:v>
                </c:pt>
                <c:pt idx="889">
                  <c:v>708.173</c:v>
                </c:pt>
                <c:pt idx="890">
                  <c:v>709.173</c:v>
                </c:pt>
                <c:pt idx="891">
                  <c:v>710.173</c:v>
                </c:pt>
                <c:pt idx="892">
                  <c:v>711.173</c:v>
                </c:pt>
                <c:pt idx="893">
                  <c:v>712.173</c:v>
                </c:pt>
                <c:pt idx="894">
                  <c:v>713.173</c:v>
                </c:pt>
                <c:pt idx="895">
                  <c:v>714.173</c:v>
                </c:pt>
                <c:pt idx="896">
                  <c:v>715.173</c:v>
                </c:pt>
                <c:pt idx="897">
                  <c:v>716.173</c:v>
                </c:pt>
                <c:pt idx="898">
                  <c:v>717.173</c:v>
                </c:pt>
                <c:pt idx="899">
                  <c:v>718.173</c:v>
                </c:pt>
                <c:pt idx="900">
                  <c:v>719.173</c:v>
                </c:pt>
                <c:pt idx="901">
                  <c:v>720.173</c:v>
                </c:pt>
                <c:pt idx="902">
                  <c:v>721.173</c:v>
                </c:pt>
                <c:pt idx="903">
                  <c:v>722.173</c:v>
                </c:pt>
                <c:pt idx="904">
                  <c:v>723.173</c:v>
                </c:pt>
                <c:pt idx="905">
                  <c:v>724.173</c:v>
                </c:pt>
                <c:pt idx="906">
                  <c:v>725.173</c:v>
                </c:pt>
                <c:pt idx="907">
                  <c:v>726.173</c:v>
                </c:pt>
                <c:pt idx="908">
                  <c:v>727.173</c:v>
                </c:pt>
                <c:pt idx="909">
                  <c:v>728.173</c:v>
                </c:pt>
                <c:pt idx="910">
                  <c:v>729.173</c:v>
                </c:pt>
                <c:pt idx="911">
                  <c:v>730.173</c:v>
                </c:pt>
                <c:pt idx="912">
                  <c:v>731.173</c:v>
                </c:pt>
                <c:pt idx="913">
                  <c:v>732.173</c:v>
                </c:pt>
                <c:pt idx="914">
                  <c:v>733.173</c:v>
                </c:pt>
                <c:pt idx="915">
                  <c:v>734.173</c:v>
                </c:pt>
                <c:pt idx="916">
                  <c:v>735.173</c:v>
                </c:pt>
                <c:pt idx="917">
                  <c:v>736.173</c:v>
                </c:pt>
                <c:pt idx="918">
                  <c:v>737.173</c:v>
                </c:pt>
                <c:pt idx="919">
                  <c:v>738.173</c:v>
                </c:pt>
                <c:pt idx="920">
                  <c:v>739.173</c:v>
                </c:pt>
                <c:pt idx="921">
                  <c:v>740.173</c:v>
                </c:pt>
                <c:pt idx="922">
                  <c:v>741.173</c:v>
                </c:pt>
                <c:pt idx="923">
                  <c:v>742.173</c:v>
                </c:pt>
                <c:pt idx="924">
                  <c:v>743.173</c:v>
                </c:pt>
                <c:pt idx="925">
                  <c:v>744.173</c:v>
                </c:pt>
                <c:pt idx="926">
                  <c:v>745.173</c:v>
                </c:pt>
                <c:pt idx="927">
                  <c:v>746.173</c:v>
                </c:pt>
                <c:pt idx="928">
                  <c:v>747.173</c:v>
                </c:pt>
                <c:pt idx="929">
                  <c:v>748.173</c:v>
                </c:pt>
                <c:pt idx="930">
                  <c:v>749.173</c:v>
                </c:pt>
                <c:pt idx="931">
                  <c:v>750.173</c:v>
                </c:pt>
                <c:pt idx="932">
                  <c:v>751.173</c:v>
                </c:pt>
                <c:pt idx="933">
                  <c:v>752.173</c:v>
                </c:pt>
                <c:pt idx="934">
                  <c:v>753.173</c:v>
                </c:pt>
                <c:pt idx="935">
                  <c:v>754.173</c:v>
                </c:pt>
                <c:pt idx="936">
                  <c:v>755.173</c:v>
                </c:pt>
                <c:pt idx="937">
                  <c:v>756.173</c:v>
                </c:pt>
                <c:pt idx="938">
                  <c:v>757.173</c:v>
                </c:pt>
                <c:pt idx="939">
                  <c:v>758.173</c:v>
                </c:pt>
                <c:pt idx="940">
                  <c:v>759.173</c:v>
                </c:pt>
                <c:pt idx="941">
                  <c:v>760.173</c:v>
                </c:pt>
                <c:pt idx="942">
                  <c:v>761.173</c:v>
                </c:pt>
                <c:pt idx="943">
                  <c:v>762.173</c:v>
                </c:pt>
                <c:pt idx="944">
                  <c:v>763.173</c:v>
                </c:pt>
                <c:pt idx="945">
                  <c:v>764.173</c:v>
                </c:pt>
                <c:pt idx="946">
                  <c:v>765.173</c:v>
                </c:pt>
                <c:pt idx="947">
                  <c:v>766.173</c:v>
                </c:pt>
                <c:pt idx="948">
                  <c:v>767.173</c:v>
                </c:pt>
                <c:pt idx="949">
                  <c:v>768.173</c:v>
                </c:pt>
                <c:pt idx="950">
                  <c:v>769.173</c:v>
                </c:pt>
                <c:pt idx="951">
                  <c:v>770.173</c:v>
                </c:pt>
                <c:pt idx="952">
                  <c:v>771.173</c:v>
                </c:pt>
                <c:pt idx="953">
                  <c:v>772.173</c:v>
                </c:pt>
                <c:pt idx="954">
                  <c:v>773.173</c:v>
                </c:pt>
                <c:pt idx="955">
                  <c:v>774.173</c:v>
                </c:pt>
                <c:pt idx="956">
                  <c:v>775.173</c:v>
                </c:pt>
                <c:pt idx="957">
                  <c:v>776.173</c:v>
                </c:pt>
                <c:pt idx="958">
                  <c:v>777.173</c:v>
                </c:pt>
                <c:pt idx="959">
                  <c:v>778.173</c:v>
                </c:pt>
                <c:pt idx="960">
                  <c:v>779.173</c:v>
                </c:pt>
                <c:pt idx="961">
                  <c:v>780.173</c:v>
                </c:pt>
                <c:pt idx="962">
                  <c:v>781.173</c:v>
                </c:pt>
                <c:pt idx="963">
                  <c:v>782.173</c:v>
                </c:pt>
                <c:pt idx="964">
                  <c:v>783.173</c:v>
                </c:pt>
                <c:pt idx="965">
                  <c:v>784.173</c:v>
                </c:pt>
                <c:pt idx="966">
                  <c:v>785.173</c:v>
                </c:pt>
                <c:pt idx="967">
                  <c:v>786.173</c:v>
                </c:pt>
                <c:pt idx="968">
                  <c:v>787.173</c:v>
                </c:pt>
                <c:pt idx="969">
                  <c:v>788.173</c:v>
                </c:pt>
                <c:pt idx="970">
                  <c:v>789.173</c:v>
                </c:pt>
                <c:pt idx="971">
                  <c:v>790.173</c:v>
                </c:pt>
                <c:pt idx="972">
                  <c:v>791.173</c:v>
                </c:pt>
                <c:pt idx="973">
                  <c:v>792.17200000000003</c:v>
                </c:pt>
                <c:pt idx="974">
                  <c:v>793.17199999999991</c:v>
                </c:pt>
                <c:pt idx="975">
                  <c:v>794.17200000000003</c:v>
                </c:pt>
                <c:pt idx="976">
                  <c:v>795.17200000000003</c:v>
                </c:pt>
                <c:pt idx="977">
                  <c:v>796.17199999999991</c:v>
                </c:pt>
                <c:pt idx="978">
                  <c:v>797.17200000000003</c:v>
                </c:pt>
                <c:pt idx="979">
                  <c:v>798.17200000000003</c:v>
                </c:pt>
                <c:pt idx="980">
                  <c:v>799.17200000000003</c:v>
                </c:pt>
                <c:pt idx="981">
                  <c:v>800.17200000000003</c:v>
                </c:pt>
                <c:pt idx="982">
                  <c:v>801.17200000000003</c:v>
                </c:pt>
                <c:pt idx="983">
                  <c:v>802.17200000000003</c:v>
                </c:pt>
                <c:pt idx="984">
                  <c:v>803.17199999999991</c:v>
                </c:pt>
                <c:pt idx="985">
                  <c:v>804.17200000000003</c:v>
                </c:pt>
                <c:pt idx="986">
                  <c:v>805.17200000000003</c:v>
                </c:pt>
                <c:pt idx="987">
                  <c:v>806.17200000000003</c:v>
                </c:pt>
                <c:pt idx="988">
                  <c:v>807.17200000000003</c:v>
                </c:pt>
                <c:pt idx="989">
                  <c:v>808.17200000000003</c:v>
                </c:pt>
                <c:pt idx="990">
                  <c:v>809.17200000000003</c:v>
                </c:pt>
                <c:pt idx="991">
                  <c:v>810.17199999999991</c:v>
                </c:pt>
                <c:pt idx="992">
                  <c:v>811.17200000000003</c:v>
                </c:pt>
                <c:pt idx="993">
                  <c:v>812.17200000000003</c:v>
                </c:pt>
                <c:pt idx="994">
                  <c:v>813.17200000000003</c:v>
                </c:pt>
                <c:pt idx="995">
                  <c:v>814.17200000000003</c:v>
                </c:pt>
                <c:pt idx="996">
                  <c:v>815.17200000000003</c:v>
                </c:pt>
                <c:pt idx="997">
                  <c:v>816.17200000000003</c:v>
                </c:pt>
                <c:pt idx="998">
                  <c:v>817.17199999999991</c:v>
                </c:pt>
              </c:numCache>
            </c:numRef>
          </c:xVal>
          <c:yVal>
            <c:numRef>
              <c:f>'Voltage Wfms Data'!$U$5:$U$1003</c:f>
              <c:numCache>
                <c:formatCode>General</c:formatCode>
                <c:ptCount val="999"/>
                <c:pt idx="0">
                  <c:v>-1.9009640000000001</c:v>
                </c:pt>
                <c:pt idx="1">
                  <c:v>-1.7427520000000001</c:v>
                </c:pt>
                <c:pt idx="2">
                  <c:v>-1.8212079999999999</c:v>
                </c:pt>
                <c:pt idx="3">
                  <c:v>-1.6181779999999999</c:v>
                </c:pt>
                <c:pt idx="4">
                  <c:v>-0.16437160000000001</c:v>
                </c:pt>
                <c:pt idx="5">
                  <c:v>0.87637540000000003</c:v>
                </c:pt>
                <c:pt idx="6">
                  <c:v>0.18614790000000001</c:v>
                </c:pt>
                <c:pt idx="7">
                  <c:v>-9.670289E-2</c:v>
                </c:pt>
                <c:pt idx="8">
                  <c:v>6.6657320000000006E-2</c:v>
                </c:pt>
                <c:pt idx="9">
                  <c:v>-0.53147109999999997</c:v>
                </c:pt>
                <c:pt idx="10">
                  <c:v>0.36823230000000001</c:v>
                </c:pt>
                <c:pt idx="11">
                  <c:v>2.696094</c:v>
                </c:pt>
                <c:pt idx="12">
                  <c:v>2.6767180000000002</c:v>
                </c:pt>
                <c:pt idx="13">
                  <c:v>0.44764949999999998</c:v>
                </c:pt>
                <c:pt idx="14">
                  <c:v>-0.55865410000000004</c:v>
                </c:pt>
                <c:pt idx="15">
                  <c:v>-0.15669420000000001</c:v>
                </c:pt>
                <c:pt idx="16">
                  <c:v>-0.1592925</c:v>
                </c:pt>
                <c:pt idx="17">
                  <c:v>-0.56576179999999998</c:v>
                </c:pt>
                <c:pt idx="18">
                  <c:v>-1.5473939999999999</c:v>
                </c:pt>
                <c:pt idx="19">
                  <c:v>-3.0601340000000001</c:v>
                </c:pt>
                <c:pt idx="20">
                  <c:v>-2.2510669999999999</c:v>
                </c:pt>
                <c:pt idx="21">
                  <c:v>1.1299969999999999</c:v>
                </c:pt>
                <c:pt idx="22">
                  <c:v>2.2462080000000002</c:v>
                </c:pt>
                <c:pt idx="23">
                  <c:v>0.83353909999999998</c:v>
                </c:pt>
                <c:pt idx="24">
                  <c:v>0.76586379999999998</c:v>
                </c:pt>
                <c:pt idx="25">
                  <c:v>1.1049549999999999</c:v>
                </c:pt>
                <c:pt idx="26">
                  <c:v>0.44378279999999998</c:v>
                </c:pt>
                <c:pt idx="27">
                  <c:v>0.124921</c:v>
                </c:pt>
                <c:pt idx="28">
                  <c:v>0.80207260000000002</c:v>
                </c:pt>
                <c:pt idx="29">
                  <c:v>1.698213</c:v>
                </c:pt>
                <c:pt idx="30">
                  <c:v>0.9785855</c:v>
                </c:pt>
                <c:pt idx="31">
                  <c:v>-0.79549219999999998</c:v>
                </c:pt>
                <c:pt idx="32">
                  <c:v>-1.1350169999999999</c:v>
                </c:pt>
                <c:pt idx="33">
                  <c:v>-7.4324539999999998E-3</c:v>
                </c:pt>
                <c:pt idx="34">
                  <c:v>0.43113679999999999</c:v>
                </c:pt>
                <c:pt idx="35">
                  <c:v>-0.81482969999999999</c:v>
                </c:pt>
                <c:pt idx="36">
                  <c:v>-1.583474</c:v>
                </c:pt>
                <c:pt idx="37">
                  <c:v>-0.49002669999999998</c:v>
                </c:pt>
                <c:pt idx="38">
                  <c:v>0.35271910000000001</c:v>
                </c:pt>
                <c:pt idx="39">
                  <c:v>-7.9186560000000003E-2</c:v>
                </c:pt>
                <c:pt idx="40">
                  <c:v>-0.67125710000000005</c:v>
                </c:pt>
                <c:pt idx="41">
                  <c:v>-1.128004</c:v>
                </c:pt>
                <c:pt idx="42">
                  <c:v>-1.020994</c:v>
                </c:pt>
                <c:pt idx="43">
                  <c:v>-4.4424779999999997E-2</c:v>
                </c:pt>
                <c:pt idx="44">
                  <c:v>0.83492149999999998</c:v>
                </c:pt>
                <c:pt idx="45">
                  <c:v>0.52835290000000001</c:v>
                </c:pt>
                <c:pt idx="46">
                  <c:v>-0.91042749999999995</c:v>
                </c:pt>
                <c:pt idx="47">
                  <c:v>-1.4524319999999999</c:v>
                </c:pt>
                <c:pt idx="48">
                  <c:v>-0.53161400000000003</c:v>
                </c:pt>
                <c:pt idx="49">
                  <c:v>-3.4166679999999998E-2</c:v>
                </c:pt>
                <c:pt idx="50">
                  <c:v>-0.17652000000000001</c:v>
                </c:pt>
                <c:pt idx="51">
                  <c:v>-0.2602138</c:v>
                </c:pt>
                <c:pt idx="52">
                  <c:v>-0.57363620000000004</c:v>
                </c:pt>
                <c:pt idx="53">
                  <c:v>-0.83517129999999995</c:v>
                </c:pt>
                <c:pt idx="54">
                  <c:v>-9.6577720000000006E-2</c:v>
                </c:pt>
                <c:pt idx="55">
                  <c:v>0.5613148</c:v>
                </c:pt>
                <c:pt idx="56">
                  <c:v>-0.51605710000000005</c:v>
                </c:pt>
                <c:pt idx="57">
                  <c:v>-1.2334069999999999</c:v>
                </c:pt>
                <c:pt idx="58">
                  <c:v>0.33645649999999999</c:v>
                </c:pt>
                <c:pt idx="59">
                  <c:v>1.720399</c:v>
                </c:pt>
                <c:pt idx="60">
                  <c:v>1.3071870000000001</c:v>
                </c:pt>
                <c:pt idx="61">
                  <c:v>0.86582110000000001</c:v>
                </c:pt>
                <c:pt idx="62">
                  <c:v>1.1862109999999999</c:v>
                </c:pt>
                <c:pt idx="63">
                  <c:v>1.3859079999999999</c:v>
                </c:pt>
                <c:pt idx="64">
                  <c:v>1.3968860000000001</c:v>
                </c:pt>
                <c:pt idx="65">
                  <c:v>1.0687800000000001</c:v>
                </c:pt>
                <c:pt idx="66">
                  <c:v>-1.2879710000000001E-2</c:v>
                </c:pt>
                <c:pt idx="67">
                  <c:v>-0.21624669999999999</c:v>
                </c:pt>
                <c:pt idx="68">
                  <c:v>0.91426580000000002</c:v>
                </c:pt>
                <c:pt idx="69">
                  <c:v>0.89314899999999997</c:v>
                </c:pt>
                <c:pt idx="70">
                  <c:v>-0.37597580000000003</c:v>
                </c:pt>
                <c:pt idx="71">
                  <c:v>-0.7922399</c:v>
                </c:pt>
                <c:pt idx="72">
                  <c:v>0.12797739999999999</c:v>
                </c:pt>
                <c:pt idx="73">
                  <c:v>0.90997760000000005</c:v>
                </c:pt>
                <c:pt idx="74">
                  <c:v>0.1565291</c:v>
                </c:pt>
                <c:pt idx="75">
                  <c:v>-0.96979349999999998</c:v>
                </c:pt>
                <c:pt idx="76">
                  <c:v>-0.65682969999999996</c:v>
                </c:pt>
                <c:pt idx="77">
                  <c:v>0.64698049999999996</c:v>
                </c:pt>
                <c:pt idx="78">
                  <c:v>1.8548640000000001</c:v>
                </c:pt>
                <c:pt idx="79">
                  <c:v>2.4601359999999999</c:v>
                </c:pt>
                <c:pt idx="80">
                  <c:v>1.8145659999999999</c:v>
                </c:pt>
                <c:pt idx="81">
                  <c:v>0.57483150000000005</c:v>
                </c:pt>
                <c:pt idx="82">
                  <c:v>9.2200009999999999E-2</c:v>
                </c:pt>
                <c:pt idx="83">
                  <c:v>0.2107019</c:v>
                </c:pt>
                <c:pt idx="84">
                  <c:v>0.15888959999999999</c:v>
                </c:pt>
                <c:pt idx="85">
                  <c:v>-0.45862150000000002</c:v>
                </c:pt>
                <c:pt idx="86">
                  <c:v>-0.97103470000000003</c:v>
                </c:pt>
                <c:pt idx="87">
                  <c:v>-0.73569620000000002</c:v>
                </c:pt>
                <c:pt idx="88">
                  <c:v>-0.68788640000000001</c:v>
                </c:pt>
                <c:pt idx="89">
                  <c:v>-0.93959899999999996</c:v>
                </c:pt>
                <c:pt idx="90">
                  <c:v>-0.52724470000000001</c:v>
                </c:pt>
                <c:pt idx="91">
                  <c:v>-0.18665680000000001</c:v>
                </c:pt>
                <c:pt idx="92">
                  <c:v>-0.55734329999999999</c:v>
                </c:pt>
                <c:pt idx="93">
                  <c:v>-0.79956419999999995</c:v>
                </c:pt>
                <c:pt idx="94">
                  <c:v>-0.76305619999999996</c:v>
                </c:pt>
                <c:pt idx="95">
                  <c:v>-0.30611640000000001</c:v>
                </c:pt>
                <c:pt idx="96">
                  <c:v>0.81839890000000004</c:v>
                </c:pt>
                <c:pt idx="97">
                  <c:v>1.7398690000000001</c:v>
                </c:pt>
                <c:pt idx="98">
                  <c:v>1.40404</c:v>
                </c:pt>
                <c:pt idx="99">
                  <c:v>0.13538410000000001</c:v>
                </c:pt>
                <c:pt idx="100">
                  <c:v>-0.52791520000000003</c:v>
                </c:pt>
                <c:pt idx="101">
                  <c:v>-0.25700810000000002</c:v>
                </c:pt>
                <c:pt idx="102">
                  <c:v>0.3521917</c:v>
                </c:pt>
                <c:pt idx="103">
                  <c:v>0.23509479999999999</c:v>
                </c:pt>
                <c:pt idx="104">
                  <c:v>-1.2451030000000001</c:v>
                </c:pt>
                <c:pt idx="105">
                  <c:v>-1.8372850000000001</c:v>
                </c:pt>
                <c:pt idx="106">
                  <c:v>-0.45364379999999999</c:v>
                </c:pt>
                <c:pt idx="107">
                  <c:v>0.71483569999999996</c:v>
                </c:pt>
                <c:pt idx="108">
                  <c:v>0.31043759999999998</c:v>
                </c:pt>
                <c:pt idx="109">
                  <c:v>-0.7163003</c:v>
                </c:pt>
                <c:pt idx="110">
                  <c:v>-0.91890749999999999</c:v>
                </c:pt>
                <c:pt idx="111">
                  <c:v>-0.69149970000000005</c:v>
                </c:pt>
                <c:pt idx="112">
                  <c:v>-0.55478729999999998</c:v>
                </c:pt>
                <c:pt idx="113">
                  <c:v>-0.13969029999999999</c:v>
                </c:pt>
                <c:pt idx="114">
                  <c:v>0.22215299999999999</c:v>
                </c:pt>
                <c:pt idx="115">
                  <c:v>0.1601832</c:v>
                </c:pt>
                <c:pt idx="116">
                  <c:v>-0.43406709999999998</c:v>
                </c:pt>
                <c:pt idx="117">
                  <c:v>-0.79130889999999998</c:v>
                </c:pt>
                <c:pt idx="118">
                  <c:v>-0.58208340000000003</c:v>
                </c:pt>
                <c:pt idx="119">
                  <c:v>-0.88324769999999997</c:v>
                </c:pt>
                <c:pt idx="120">
                  <c:v>-1.3432900000000001</c:v>
                </c:pt>
                <c:pt idx="121">
                  <c:v>-1.0200070000000001</c:v>
                </c:pt>
                <c:pt idx="122">
                  <c:v>-0.33630209999999999</c:v>
                </c:pt>
                <c:pt idx="123">
                  <c:v>0.22830449999999999</c:v>
                </c:pt>
                <c:pt idx="124">
                  <c:v>0.39989000000000002</c:v>
                </c:pt>
                <c:pt idx="125">
                  <c:v>-0.2002601</c:v>
                </c:pt>
                <c:pt idx="126">
                  <c:v>-0.70599900000000004</c:v>
                </c:pt>
                <c:pt idx="127">
                  <c:v>-2.9612869999999999E-2</c:v>
                </c:pt>
                <c:pt idx="128">
                  <c:v>0.51575570000000004</c:v>
                </c:pt>
                <c:pt idx="129">
                  <c:v>3.477881E-2</c:v>
                </c:pt>
                <c:pt idx="130">
                  <c:v>1.4626E-2</c:v>
                </c:pt>
                <c:pt idx="131">
                  <c:v>0.41973280000000002</c:v>
                </c:pt>
                <c:pt idx="132">
                  <c:v>-0.34840690000000002</c:v>
                </c:pt>
                <c:pt idx="133">
                  <c:v>-1.8327800000000001</c:v>
                </c:pt>
                <c:pt idx="134">
                  <c:v>-2.2682690000000001</c:v>
                </c:pt>
                <c:pt idx="135">
                  <c:v>-1.1017440000000001</c:v>
                </c:pt>
                <c:pt idx="136">
                  <c:v>0.44845950000000001</c:v>
                </c:pt>
                <c:pt idx="137">
                  <c:v>0.57990629999999999</c:v>
                </c:pt>
                <c:pt idx="138">
                  <c:v>-0.28121780000000002</c:v>
                </c:pt>
                <c:pt idx="139">
                  <c:v>-1.0105150000000001</c:v>
                </c:pt>
                <c:pt idx="140">
                  <c:v>-1.9147909999999999</c:v>
                </c:pt>
                <c:pt idx="141">
                  <c:v>-1.6572830000000001</c:v>
                </c:pt>
                <c:pt idx="142">
                  <c:v>0.94367559999999995</c:v>
                </c:pt>
                <c:pt idx="143">
                  <c:v>2.9112010000000001</c:v>
                </c:pt>
                <c:pt idx="144">
                  <c:v>1.3495109999999999</c:v>
                </c:pt>
                <c:pt idx="145">
                  <c:v>-1.3724799999999999</c:v>
                </c:pt>
                <c:pt idx="146">
                  <c:v>-1.586276</c:v>
                </c:pt>
                <c:pt idx="147">
                  <c:v>-0.51236420000000005</c:v>
                </c:pt>
                <c:pt idx="148">
                  <c:v>-0.42475429999999997</c:v>
                </c:pt>
                <c:pt idx="149">
                  <c:v>-0.22180649999999999</c:v>
                </c:pt>
                <c:pt idx="150">
                  <c:v>0.583233</c:v>
                </c:pt>
                <c:pt idx="151">
                  <c:v>0.98770429999999998</c:v>
                </c:pt>
                <c:pt idx="152">
                  <c:v>0.79885600000000001</c:v>
                </c:pt>
                <c:pt idx="153">
                  <c:v>0.1980354</c:v>
                </c:pt>
                <c:pt idx="154">
                  <c:v>-0.50543119999999997</c:v>
                </c:pt>
                <c:pt idx="155">
                  <c:v>-0.93427720000000003</c:v>
                </c:pt>
                <c:pt idx="156">
                  <c:v>-0.63176160000000003</c:v>
                </c:pt>
                <c:pt idx="157">
                  <c:v>0.85304020000000003</c:v>
                </c:pt>
                <c:pt idx="158">
                  <c:v>2.0512670000000002</c:v>
                </c:pt>
                <c:pt idx="159">
                  <c:v>1.2239059999999999</c:v>
                </c:pt>
                <c:pt idx="160">
                  <c:v>-0.17239350000000001</c:v>
                </c:pt>
                <c:pt idx="161">
                  <c:v>-0.1221126</c:v>
                </c:pt>
                <c:pt idx="162">
                  <c:v>1.281056</c:v>
                </c:pt>
                <c:pt idx="163">
                  <c:v>2.1271439999999999</c:v>
                </c:pt>
                <c:pt idx="164">
                  <c:v>1.3247370000000001</c:v>
                </c:pt>
                <c:pt idx="165">
                  <c:v>0.57883989999999996</c:v>
                </c:pt>
                <c:pt idx="166">
                  <c:v>1.2380180000000001</c:v>
                </c:pt>
                <c:pt idx="167">
                  <c:v>1.6731210000000001</c:v>
                </c:pt>
                <c:pt idx="168">
                  <c:v>0.51177320000000004</c:v>
                </c:pt>
                <c:pt idx="169">
                  <c:v>-0.52658550000000004</c:v>
                </c:pt>
                <c:pt idx="170">
                  <c:v>-1.8438019999999999E-2</c:v>
                </c:pt>
                <c:pt idx="171">
                  <c:v>1.558373</c:v>
                </c:pt>
                <c:pt idx="172">
                  <c:v>1.8347370000000001</c:v>
                </c:pt>
                <c:pt idx="173">
                  <c:v>-0.40657589999999999</c:v>
                </c:pt>
                <c:pt idx="174">
                  <c:v>-1.8018909999999999</c:v>
                </c:pt>
                <c:pt idx="175">
                  <c:v>-0.89018549999999996</c:v>
                </c:pt>
                <c:pt idx="176">
                  <c:v>1.9204619999999999</c:v>
                </c:pt>
                <c:pt idx="177">
                  <c:v>6.8080319999999999</c:v>
                </c:pt>
                <c:pt idx="178">
                  <c:v>10.52877</c:v>
                </c:pt>
                <c:pt idx="179">
                  <c:v>12.33755</c:v>
                </c:pt>
                <c:pt idx="180">
                  <c:v>14.852169999999999</c:v>
                </c:pt>
                <c:pt idx="181">
                  <c:v>15.825329999999999</c:v>
                </c:pt>
                <c:pt idx="182">
                  <c:v>12.69013</c:v>
                </c:pt>
                <c:pt idx="183">
                  <c:v>8.5147849999999998</c:v>
                </c:pt>
                <c:pt idx="184">
                  <c:v>6.0201529999999996</c:v>
                </c:pt>
                <c:pt idx="185">
                  <c:v>4.5455410000000001</c:v>
                </c:pt>
                <c:pt idx="186">
                  <c:v>3.4637250000000002</c:v>
                </c:pt>
                <c:pt idx="187">
                  <c:v>2.4721479999999998</c:v>
                </c:pt>
                <c:pt idx="188">
                  <c:v>1.687913</c:v>
                </c:pt>
                <c:pt idx="189">
                  <c:v>1.5416700000000001</c:v>
                </c:pt>
                <c:pt idx="190">
                  <c:v>0.74523689999999998</c:v>
                </c:pt>
                <c:pt idx="191">
                  <c:v>-1.009714</c:v>
                </c:pt>
                <c:pt idx="192">
                  <c:v>-0.62898050000000005</c:v>
                </c:pt>
                <c:pt idx="193">
                  <c:v>2.1757019999999998</c:v>
                </c:pt>
                <c:pt idx="194">
                  <c:v>2.9625159999999999</c:v>
                </c:pt>
                <c:pt idx="195">
                  <c:v>0.88444979999999995</c:v>
                </c:pt>
                <c:pt idx="196">
                  <c:v>-0.78743819999999998</c:v>
                </c:pt>
                <c:pt idx="197">
                  <c:v>-1.2222150000000001</c:v>
                </c:pt>
                <c:pt idx="198">
                  <c:v>-0.81365149999999997</c:v>
                </c:pt>
                <c:pt idx="199">
                  <c:v>0.14301440000000001</c:v>
                </c:pt>
                <c:pt idx="200">
                  <c:v>-6.9485610000000003E-2</c:v>
                </c:pt>
                <c:pt idx="201">
                  <c:v>-1.7238340000000001</c:v>
                </c:pt>
                <c:pt idx="202">
                  <c:v>-2.377726</c:v>
                </c:pt>
                <c:pt idx="203">
                  <c:v>-0.94317269999999997</c:v>
                </c:pt>
                <c:pt idx="204">
                  <c:v>-3.6108800000000003E-2</c:v>
                </c:pt>
                <c:pt idx="205">
                  <c:v>-0.59596229999999994</c:v>
                </c:pt>
                <c:pt idx="206">
                  <c:v>-0.36815150000000002</c:v>
                </c:pt>
                <c:pt idx="207">
                  <c:v>0.65887649999999998</c:v>
                </c:pt>
                <c:pt idx="208">
                  <c:v>1.662245</c:v>
                </c:pt>
                <c:pt idx="209">
                  <c:v>2.6433399999999998</c:v>
                </c:pt>
                <c:pt idx="210">
                  <c:v>2.515209</c:v>
                </c:pt>
                <c:pt idx="211">
                  <c:v>1.5257069999999999</c:v>
                </c:pt>
                <c:pt idx="212">
                  <c:v>1.4406270000000001</c:v>
                </c:pt>
                <c:pt idx="213">
                  <c:v>1.3679870000000001</c:v>
                </c:pt>
                <c:pt idx="214">
                  <c:v>0.72551670000000001</c:v>
                </c:pt>
                <c:pt idx="215">
                  <c:v>1.177271</c:v>
                </c:pt>
                <c:pt idx="216">
                  <c:v>1.135032</c:v>
                </c:pt>
                <c:pt idx="217">
                  <c:v>-0.62649529999999998</c:v>
                </c:pt>
                <c:pt idx="218">
                  <c:v>-1.5680719999999999</c:v>
                </c:pt>
                <c:pt idx="219">
                  <c:v>-0.60319840000000002</c:v>
                </c:pt>
                <c:pt idx="220">
                  <c:v>1.0468360000000001</c:v>
                </c:pt>
                <c:pt idx="221">
                  <c:v>1.7961819999999999</c:v>
                </c:pt>
                <c:pt idx="222">
                  <c:v>1.816106</c:v>
                </c:pt>
                <c:pt idx="223">
                  <c:v>1.5736349999999999</c:v>
                </c:pt>
                <c:pt idx="224">
                  <c:v>0.13460469999999999</c:v>
                </c:pt>
                <c:pt idx="225">
                  <c:v>-1.125173</c:v>
                </c:pt>
                <c:pt idx="226">
                  <c:v>-0.87872810000000001</c:v>
                </c:pt>
                <c:pt idx="227">
                  <c:v>-0.31450359999999999</c:v>
                </c:pt>
                <c:pt idx="228">
                  <c:v>0.4714006</c:v>
                </c:pt>
                <c:pt idx="229">
                  <c:v>1.3100750000000001</c:v>
                </c:pt>
                <c:pt idx="230">
                  <c:v>0.76401140000000001</c:v>
                </c:pt>
                <c:pt idx="231">
                  <c:v>-0.74352050000000003</c:v>
                </c:pt>
                <c:pt idx="232">
                  <c:v>-1.2984340000000001</c:v>
                </c:pt>
                <c:pt idx="233">
                  <c:v>-0.42573169999999999</c:v>
                </c:pt>
                <c:pt idx="234">
                  <c:v>0.68804069999999995</c:v>
                </c:pt>
                <c:pt idx="235">
                  <c:v>0.69469860000000005</c:v>
                </c:pt>
                <c:pt idx="236">
                  <c:v>-2.6405560000000002E-2</c:v>
                </c:pt>
                <c:pt idx="237">
                  <c:v>-0.2454577</c:v>
                </c:pt>
                <c:pt idx="238">
                  <c:v>0.37207309999999999</c:v>
                </c:pt>
                <c:pt idx="239">
                  <c:v>1.2623470000000001</c:v>
                </c:pt>
                <c:pt idx="240">
                  <c:v>1.688893</c:v>
                </c:pt>
                <c:pt idx="241">
                  <c:v>2.2091690000000002</c:v>
                </c:pt>
                <c:pt idx="242">
                  <c:v>2.3627189999999998</c:v>
                </c:pt>
                <c:pt idx="243">
                  <c:v>1.030764</c:v>
                </c:pt>
                <c:pt idx="244">
                  <c:v>0.74184930000000004</c:v>
                </c:pt>
                <c:pt idx="245">
                  <c:v>2.8793820000000001</c:v>
                </c:pt>
                <c:pt idx="246">
                  <c:v>3.636749</c:v>
                </c:pt>
                <c:pt idx="247">
                  <c:v>1.791504</c:v>
                </c:pt>
                <c:pt idx="248">
                  <c:v>0.8011568</c:v>
                </c:pt>
                <c:pt idx="249">
                  <c:v>1.4726189999999999</c:v>
                </c:pt>
                <c:pt idx="250">
                  <c:v>1.70645</c:v>
                </c:pt>
                <c:pt idx="251">
                  <c:v>1.246408</c:v>
                </c:pt>
                <c:pt idx="252">
                  <c:v>1.1435759999999999</c:v>
                </c:pt>
                <c:pt idx="253">
                  <c:v>1.1493990000000001</c:v>
                </c:pt>
                <c:pt idx="254">
                  <c:v>0.4223558</c:v>
                </c:pt>
                <c:pt idx="255">
                  <c:v>-0.80677149999999997</c:v>
                </c:pt>
                <c:pt idx="256">
                  <c:v>-0.98690880000000003</c:v>
                </c:pt>
                <c:pt idx="257">
                  <c:v>0.67517289999999996</c:v>
                </c:pt>
                <c:pt idx="258">
                  <c:v>2.040419</c:v>
                </c:pt>
                <c:pt idx="259">
                  <c:v>1.1500760000000001</c:v>
                </c:pt>
                <c:pt idx="260">
                  <c:v>-0.38382939999999999</c:v>
                </c:pt>
                <c:pt idx="261">
                  <c:v>-0.35438059999999999</c:v>
                </c:pt>
                <c:pt idx="262">
                  <c:v>0.83779239999999999</c:v>
                </c:pt>
                <c:pt idx="263">
                  <c:v>1.1395390000000001</c:v>
                </c:pt>
                <c:pt idx="264">
                  <c:v>0.33532430000000002</c:v>
                </c:pt>
                <c:pt idx="265">
                  <c:v>0.37781599999999999</c:v>
                </c:pt>
                <c:pt idx="266">
                  <c:v>1.3385130000000001</c:v>
                </c:pt>
                <c:pt idx="267">
                  <c:v>1.6838</c:v>
                </c:pt>
                <c:pt idx="268">
                  <c:v>0.94302350000000001</c:v>
                </c:pt>
                <c:pt idx="269">
                  <c:v>0.18083389999999999</c:v>
                </c:pt>
                <c:pt idx="270">
                  <c:v>-0.2240703</c:v>
                </c:pt>
                <c:pt idx="271">
                  <c:v>-0.8482229</c:v>
                </c:pt>
                <c:pt idx="272">
                  <c:v>-0.54970260000000004</c:v>
                </c:pt>
                <c:pt idx="273">
                  <c:v>1.6627790000000001E-3</c:v>
                </c:pt>
                <c:pt idx="274">
                  <c:v>-0.74551389999999995</c:v>
                </c:pt>
                <c:pt idx="275">
                  <c:v>-0.69363090000000005</c:v>
                </c:pt>
                <c:pt idx="276">
                  <c:v>0.67318219999999995</c:v>
                </c:pt>
                <c:pt idx="277">
                  <c:v>1.264146</c:v>
                </c:pt>
                <c:pt idx="278">
                  <c:v>0.87970040000000005</c:v>
                </c:pt>
                <c:pt idx="279">
                  <c:v>0.42689240000000001</c:v>
                </c:pt>
                <c:pt idx="280">
                  <c:v>0.76656190000000002</c:v>
                </c:pt>
                <c:pt idx="281">
                  <c:v>1.383276</c:v>
                </c:pt>
                <c:pt idx="282">
                  <c:v>0.69968850000000005</c:v>
                </c:pt>
                <c:pt idx="283">
                  <c:v>-0.4060935</c:v>
                </c:pt>
                <c:pt idx="284">
                  <c:v>-0.27539409999999998</c:v>
                </c:pt>
                <c:pt idx="285">
                  <c:v>0.94965319999999998</c:v>
                </c:pt>
                <c:pt idx="286">
                  <c:v>1.6523969999999999</c:v>
                </c:pt>
                <c:pt idx="287">
                  <c:v>0.86399519999999996</c:v>
                </c:pt>
                <c:pt idx="288">
                  <c:v>0.47130119999999998</c:v>
                </c:pt>
                <c:pt idx="289">
                  <c:v>0.99259520000000001</c:v>
                </c:pt>
                <c:pt idx="290">
                  <c:v>0.66948770000000002</c:v>
                </c:pt>
                <c:pt idx="291">
                  <c:v>-0.1094157</c:v>
                </c:pt>
                <c:pt idx="292">
                  <c:v>3.4608220000000002E-2</c:v>
                </c:pt>
                <c:pt idx="293">
                  <c:v>1.264011</c:v>
                </c:pt>
                <c:pt idx="294">
                  <c:v>2.5401009999999999</c:v>
                </c:pt>
                <c:pt idx="295">
                  <c:v>2.5885660000000001</c:v>
                </c:pt>
                <c:pt idx="296">
                  <c:v>1.5022930000000001</c:v>
                </c:pt>
                <c:pt idx="297">
                  <c:v>-0.1546535</c:v>
                </c:pt>
                <c:pt idx="298">
                  <c:v>-1.7623340000000001</c:v>
                </c:pt>
                <c:pt idx="299">
                  <c:v>-2.1346850000000002</c:v>
                </c:pt>
                <c:pt idx="300">
                  <c:v>-1.1157999999999999</c:v>
                </c:pt>
                <c:pt idx="301">
                  <c:v>1.9922430000000001E-2</c:v>
                </c:pt>
                <c:pt idx="302">
                  <c:v>0.41814669999999998</c:v>
                </c:pt>
                <c:pt idx="303">
                  <c:v>0.83446549999999997</c:v>
                </c:pt>
                <c:pt idx="304">
                  <c:v>1.563965</c:v>
                </c:pt>
                <c:pt idx="305">
                  <c:v>1.5088220000000001</c:v>
                </c:pt>
                <c:pt idx="306">
                  <c:v>1.0299389999999999</c:v>
                </c:pt>
                <c:pt idx="307">
                  <c:v>1.129445</c:v>
                </c:pt>
                <c:pt idx="308">
                  <c:v>0.90855699999999995</c:v>
                </c:pt>
                <c:pt idx="309">
                  <c:v>-0.23403869999999999</c:v>
                </c:pt>
                <c:pt idx="310">
                  <c:v>-1.047769</c:v>
                </c:pt>
                <c:pt idx="311">
                  <c:v>-0.42380800000000002</c:v>
                </c:pt>
                <c:pt idx="312">
                  <c:v>0.72997579999999995</c:v>
                </c:pt>
                <c:pt idx="313">
                  <c:v>0.2394259</c:v>
                </c:pt>
                <c:pt idx="314">
                  <c:v>-1.7265379999999999</c:v>
                </c:pt>
                <c:pt idx="315">
                  <c:v>-2.768548</c:v>
                </c:pt>
                <c:pt idx="316">
                  <c:v>-1.660102</c:v>
                </c:pt>
                <c:pt idx="317">
                  <c:v>0.23850150000000001</c:v>
                </c:pt>
                <c:pt idx="318">
                  <c:v>0.65881979999999996</c:v>
                </c:pt>
                <c:pt idx="319">
                  <c:v>0.4058158</c:v>
                </c:pt>
                <c:pt idx="320">
                  <c:v>0.83436469999999996</c:v>
                </c:pt>
                <c:pt idx="321">
                  <c:v>1.0993999999999999</c:v>
                </c:pt>
                <c:pt idx="322">
                  <c:v>1.031317</c:v>
                </c:pt>
                <c:pt idx="323">
                  <c:v>0.67876000000000003</c:v>
                </c:pt>
                <c:pt idx="324">
                  <c:v>0.58282719999999999</c:v>
                </c:pt>
                <c:pt idx="325">
                  <c:v>1.120754</c:v>
                </c:pt>
                <c:pt idx="326">
                  <c:v>1.133154</c:v>
                </c:pt>
                <c:pt idx="327">
                  <c:v>0.88196019999999997</c:v>
                </c:pt>
                <c:pt idx="328">
                  <c:v>1.017479</c:v>
                </c:pt>
                <c:pt idx="329">
                  <c:v>1.113453</c:v>
                </c:pt>
                <c:pt idx="330">
                  <c:v>0.7046618</c:v>
                </c:pt>
                <c:pt idx="331">
                  <c:v>-0.23972209999999999</c:v>
                </c:pt>
                <c:pt idx="332">
                  <c:v>7.5828729999999997E-2</c:v>
                </c:pt>
                <c:pt idx="333">
                  <c:v>1.516429</c:v>
                </c:pt>
                <c:pt idx="334">
                  <c:v>1.4492210000000001</c:v>
                </c:pt>
                <c:pt idx="335">
                  <c:v>0.66832639999999999</c:v>
                </c:pt>
                <c:pt idx="336">
                  <c:v>0.82338259999999996</c:v>
                </c:pt>
                <c:pt idx="337">
                  <c:v>1.0026630000000001</c:v>
                </c:pt>
                <c:pt idx="338">
                  <c:v>0.35186489999999998</c:v>
                </c:pt>
                <c:pt idx="339">
                  <c:v>-0.84899690000000005</c:v>
                </c:pt>
                <c:pt idx="340">
                  <c:v>-1.1126259999999999</c:v>
                </c:pt>
                <c:pt idx="341">
                  <c:v>0.31029030000000002</c:v>
                </c:pt>
                <c:pt idx="342">
                  <c:v>1.954583</c:v>
                </c:pt>
                <c:pt idx="343">
                  <c:v>2.7382249999999999</c:v>
                </c:pt>
                <c:pt idx="344">
                  <c:v>2.5179860000000001</c:v>
                </c:pt>
                <c:pt idx="345">
                  <c:v>1.501906</c:v>
                </c:pt>
                <c:pt idx="346">
                  <c:v>0.42963829999999997</c:v>
                </c:pt>
                <c:pt idx="347">
                  <c:v>-0.38014379999999998</c:v>
                </c:pt>
                <c:pt idx="348">
                  <c:v>-0.85339310000000002</c:v>
                </c:pt>
                <c:pt idx="349">
                  <c:v>-0.22461210000000001</c:v>
                </c:pt>
                <c:pt idx="350">
                  <c:v>1.5013110000000001</c:v>
                </c:pt>
                <c:pt idx="351">
                  <c:v>1.903316</c:v>
                </c:pt>
                <c:pt idx="352">
                  <c:v>0.32147249999999999</c:v>
                </c:pt>
                <c:pt idx="353">
                  <c:v>-1.16679</c:v>
                </c:pt>
                <c:pt idx="354">
                  <c:v>-1.8185560000000001</c:v>
                </c:pt>
                <c:pt idx="355">
                  <c:v>-0.9433338</c:v>
                </c:pt>
                <c:pt idx="356">
                  <c:v>0.67527839999999995</c:v>
                </c:pt>
                <c:pt idx="357">
                  <c:v>0.13943140000000001</c:v>
                </c:pt>
                <c:pt idx="358">
                  <c:v>-0.94897509999999996</c:v>
                </c:pt>
                <c:pt idx="359">
                  <c:v>0.48081980000000002</c:v>
                </c:pt>
                <c:pt idx="360">
                  <c:v>1.7446710000000001</c:v>
                </c:pt>
                <c:pt idx="361">
                  <c:v>0.74290389999999995</c:v>
                </c:pt>
                <c:pt idx="362">
                  <c:v>-6.0604159999999997E-2</c:v>
                </c:pt>
                <c:pt idx="363">
                  <c:v>0.1295123</c:v>
                </c:pt>
                <c:pt idx="364">
                  <c:v>0.1581168</c:v>
                </c:pt>
                <c:pt idx="365">
                  <c:v>-9.3043269999999997E-2</c:v>
                </c:pt>
                <c:pt idx="366">
                  <c:v>0.25029119999999999</c:v>
                </c:pt>
                <c:pt idx="367">
                  <c:v>1.3509340000000001</c:v>
                </c:pt>
                <c:pt idx="368">
                  <c:v>1.8474790000000001</c:v>
                </c:pt>
                <c:pt idx="369">
                  <c:v>1.336362</c:v>
                </c:pt>
                <c:pt idx="370">
                  <c:v>0.39958660000000001</c:v>
                </c:pt>
                <c:pt idx="371">
                  <c:v>-0.29818109999999998</c:v>
                </c:pt>
                <c:pt idx="372">
                  <c:v>-0.20247660000000001</c:v>
                </c:pt>
                <c:pt idx="373">
                  <c:v>0.16358039999999999</c:v>
                </c:pt>
                <c:pt idx="374">
                  <c:v>-5.7000439999999999E-2</c:v>
                </c:pt>
                <c:pt idx="375">
                  <c:v>-0.53670600000000002</c:v>
                </c:pt>
                <c:pt idx="376">
                  <c:v>4.6906330000000003E-2</c:v>
                </c:pt>
                <c:pt idx="377">
                  <c:v>0.75892360000000003</c:v>
                </c:pt>
                <c:pt idx="378">
                  <c:v>0.16697020000000001</c:v>
                </c:pt>
                <c:pt idx="379">
                  <c:v>-0.23355429999999999</c:v>
                </c:pt>
                <c:pt idx="380">
                  <c:v>-2.8374369999999999E-2</c:v>
                </c:pt>
                <c:pt idx="381">
                  <c:v>-3.7694220000000001E-2</c:v>
                </c:pt>
                <c:pt idx="382">
                  <c:v>0.13912469999999999</c:v>
                </c:pt>
                <c:pt idx="383">
                  <c:v>-1.8590189999999999E-2</c:v>
                </c:pt>
                <c:pt idx="384">
                  <c:v>-0.99235609999999996</c:v>
                </c:pt>
                <c:pt idx="385">
                  <c:v>-1.274648</c:v>
                </c:pt>
                <c:pt idx="386">
                  <c:v>-0.22607930000000001</c:v>
                </c:pt>
                <c:pt idx="387">
                  <c:v>0.15015729999999999</c:v>
                </c:pt>
                <c:pt idx="388">
                  <c:v>-1.0010589999999999</c:v>
                </c:pt>
                <c:pt idx="389">
                  <c:v>-1.429273</c:v>
                </c:pt>
                <c:pt idx="390">
                  <c:v>-0.6164037</c:v>
                </c:pt>
                <c:pt idx="391">
                  <c:v>-0.38971430000000001</c:v>
                </c:pt>
                <c:pt idx="392">
                  <c:v>-0.9130317</c:v>
                </c:pt>
                <c:pt idx="393">
                  <c:v>-1.142466</c:v>
                </c:pt>
                <c:pt idx="394">
                  <c:v>-0.5194742</c:v>
                </c:pt>
                <c:pt idx="395">
                  <c:v>-0.16836400000000001</c:v>
                </c:pt>
                <c:pt idx="396">
                  <c:v>-0.50090829999999997</c:v>
                </c:pt>
                <c:pt idx="397">
                  <c:v>-8.7966719999999998E-2</c:v>
                </c:pt>
                <c:pt idx="398">
                  <c:v>0.33869939999999998</c:v>
                </c:pt>
                <c:pt idx="399">
                  <c:v>0.37306549999999999</c:v>
                </c:pt>
                <c:pt idx="400">
                  <c:v>1.386639</c:v>
                </c:pt>
                <c:pt idx="401">
                  <c:v>2.2654589999999999</c:v>
                </c:pt>
                <c:pt idx="402">
                  <c:v>1.43984</c:v>
                </c:pt>
                <c:pt idx="403">
                  <c:v>6.40434E-2</c:v>
                </c:pt>
                <c:pt idx="404">
                  <c:v>4.6232090000000003E-2</c:v>
                </c:pt>
                <c:pt idx="405">
                  <c:v>1.1096029999999999</c:v>
                </c:pt>
                <c:pt idx="406">
                  <c:v>1.334867</c:v>
                </c:pt>
                <c:pt idx="407">
                  <c:v>0.2395119</c:v>
                </c:pt>
                <c:pt idx="408">
                  <c:v>-1.1563369999999999</c:v>
                </c:pt>
                <c:pt idx="409">
                  <c:v>-1.547458</c:v>
                </c:pt>
                <c:pt idx="410">
                  <c:v>-0.66806520000000003</c:v>
                </c:pt>
                <c:pt idx="411">
                  <c:v>0.45437470000000002</c:v>
                </c:pt>
                <c:pt idx="412">
                  <c:v>1.4631799999999999</c:v>
                </c:pt>
                <c:pt idx="413">
                  <c:v>1.8413790000000001</c:v>
                </c:pt>
                <c:pt idx="414">
                  <c:v>0.83448469999999997</c:v>
                </c:pt>
                <c:pt idx="415">
                  <c:v>-0.8183975</c:v>
                </c:pt>
                <c:pt idx="416">
                  <c:v>-1.7585440000000001</c:v>
                </c:pt>
                <c:pt idx="417">
                  <c:v>-0.87654799999999999</c:v>
                </c:pt>
                <c:pt idx="418">
                  <c:v>1.105974</c:v>
                </c:pt>
                <c:pt idx="419">
                  <c:v>2.051552</c:v>
                </c:pt>
                <c:pt idx="420">
                  <c:v>2.0281250000000002</c:v>
                </c:pt>
                <c:pt idx="421">
                  <c:v>1.863416</c:v>
                </c:pt>
                <c:pt idx="422">
                  <c:v>1.487323</c:v>
                </c:pt>
                <c:pt idx="423">
                  <c:v>1.221347</c:v>
                </c:pt>
                <c:pt idx="424">
                  <c:v>0.71102710000000002</c:v>
                </c:pt>
                <c:pt idx="425">
                  <c:v>4.7212450000000003E-2</c:v>
                </c:pt>
                <c:pt idx="426">
                  <c:v>-0.12108629999999999</c:v>
                </c:pt>
                <c:pt idx="427">
                  <c:v>-0.2440977</c:v>
                </c:pt>
                <c:pt idx="428">
                  <c:v>0.23058409999999999</c:v>
                </c:pt>
                <c:pt idx="429">
                  <c:v>1.4787060000000001</c:v>
                </c:pt>
                <c:pt idx="430">
                  <c:v>1.92499</c:v>
                </c:pt>
                <c:pt idx="431">
                  <c:v>1.5384469999999999</c:v>
                </c:pt>
                <c:pt idx="432">
                  <c:v>0.84664660000000003</c:v>
                </c:pt>
                <c:pt idx="433">
                  <c:v>-0.13340740000000001</c:v>
                </c:pt>
                <c:pt idx="434">
                  <c:v>-0.63147470000000006</c:v>
                </c:pt>
                <c:pt idx="435">
                  <c:v>-0.3454026</c:v>
                </c:pt>
                <c:pt idx="436">
                  <c:v>-4.6139939999999997E-2</c:v>
                </c:pt>
                <c:pt idx="437">
                  <c:v>-0.6682015</c:v>
                </c:pt>
                <c:pt idx="438">
                  <c:v>-1.339817</c:v>
                </c:pt>
                <c:pt idx="439">
                  <c:v>-0.81554409999999999</c:v>
                </c:pt>
                <c:pt idx="440">
                  <c:v>-0.15675420000000001</c:v>
                </c:pt>
                <c:pt idx="441">
                  <c:v>7.6844640000000002E-3</c:v>
                </c:pt>
                <c:pt idx="442">
                  <c:v>0.58802980000000005</c:v>
                </c:pt>
                <c:pt idx="443">
                  <c:v>1.4539219999999999</c:v>
                </c:pt>
                <c:pt idx="444">
                  <c:v>1.74699</c:v>
                </c:pt>
                <c:pt idx="445">
                  <c:v>1.6525000000000001</c:v>
                </c:pt>
                <c:pt idx="446">
                  <c:v>0.89047909999999997</c:v>
                </c:pt>
                <c:pt idx="447">
                  <c:v>-0.34686850000000002</c:v>
                </c:pt>
                <c:pt idx="448">
                  <c:v>1.1749040000000001E-2</c:v>
                </c:pt>
                <c:pt idx="449">
                  <c:v>1.6001939999999999</c:v>
                </c:pt>
                <c:pt idx="450">
                  <c:v>1.783415</c:v>
                </c:pt>
                <c:pt idx="451">
                  <c:v>-1.463912E-2</c:v>
                </c:pt>
                <c:pt idx="452">
                  <c:v>-1.8286070000000001</c:v>
                </c:pt>
                <c:pt idx="453">
                  <c:v>-2.2760899999999999</c:v>
                </c:pt>
                <c:pt idx="454">
                  <c:v>-2.0877910000000002</c:v>
                </c:pt>
                <c:pt idx="455">
                  <c:v>-1.8166310000000001</c:v>
                </c:pt>
                <c:pt idx="456">
                  <c:v>-1.271714</c:v>
                </c:pt>
                <c:pt idx="457">
                  <c:v>-0.39743289999999998</c:v>
                </c:pt>
                <c:pt idx="458">
                  <c:v>0.49814219999999998</c:v>
                </c:pt>
                <c:pt idx="459">
                  <c:v>0.83556569999999997</c:v>
                </c:pt>
                <c:pt idx="460">
                  <c:v>0.43759959999999998</c:v>
                </c:pt>
                <c:pt idx="461">
                  <c:v>0.36009930000000001</c:v>
                </c:pt>
                <c:pt idx="462">
                  <c:v>0.73584320000000003</c:v>
                </c:pt>
                <c:pt idx="463">
                  <c:v>0.17836469999999999</c:v>
                </c:pt>
                <c:pt idx="464">
                  <c:v>-2.6677180000000002E-2</c:v>
                </c:pt>
                <c:pt idx="465">
                  <c:v>0.93259590000000003</c:v>
                </c:pt>
                <c:pt idx="466">
                  <c:v>0.4680433</c:v>
                </c:pt>
                <c:pt idx="467">
                  <c:v>-0.77664849999999996</c:v>
                </c:pt>
                <c:pt idx="468">
                  <c:v>-0.14807429999999999</c:v>
                </c:pt>
                <c:pt idx="469">
                  <c:v>0.96571189999999996</c:v>
                </c:pt>
                <c:pt idx="470">
                  <c:v>0.84574059999999995</c:v>
                </c:pt>
                <c:pt idx="471">
                  <c:v>0.36842459999999999</c:v>
                </c:pt>
                <c:pt idx="472">
                  <c:v>0.61787570000000003</c:v>
                </c:pt>
                <c:pt idx="473">
                  <c:v>1.5785279999999999</c:v>
                </c:pt>
                <c:pt idx="474">
                  <c:v>2.0251579999999998</c:v>
                </c:pt>
                <c:pt idx="475">
                  <c:v>1.3834029999999999</c:v>
                </c:pt>
                <c:pt idx="476">
                  <c:v>0.3921674</c:v>
                </c:pt>
                <c:pt idx="477">
                  <c:v>-9.4839060000000003E-3</c:v>
                </c:pt>
                <c:pt idx="478">
                  <c:v>0.84202270000000001</c:v>
                </c:pt>
                <c:pt idx="479">
                  <c:v>1.722871</c:v>
                </c:pt>
                <c:pt idx="480">
                  <c:v>1.1164769999999999</c:v>
                </c:pt>
                <c:pt idx="481">
                  <c:v>0.71928060000000005</c:v>
                </c:pt>
                <c:pt idx="482">
                  <c:v>1.6911</c:v>
                </c:pt>
                <c:pt idx="483">
                  <c:v>1.991724</c:v>
                </c:pt>
                <c:pt idx="484">
                  <c:v>1.134298</c:v>
                </c:pt>
                <c:pt idx="485">
                  <c:v>0.18118129999999999</c:v>
                </c:pt>
                <c:pt idx="486">
                  <c:v>-0.3874881</c:v>
                </c:pt>
                <c:pt idx="487">
                  <c:v>7.4691530000000006E-2</c:v>
                </c:pt>
                <c:pt idx="488">
                  <c:v>0.60365250000000004</c:v>
                </c:pt>
                <c:pt idx="489">
                  <c:v>1.7852469999999999E-2</c:v>
                </c:pt>
                <c:pt idx="490">
                  <c:v>-0.1198589</c:v>
                </c:pt>
                <c:pt idx="491">
                  <c:v>1.0251950000000001</c:v>
                </c:pt>
                <c:pt idx="492">
                  <c:v>1.1785859999999999</c:v>
                </c:pt>
                <c:pt idx="493">
                  <c:v>0.1940405</c:v>
                </c:pt>
                <c:pt idx="494">
                  <c:v>0.2191902</c:v>
                </c:pt>
                <c:pt idx="495">
                  <c:v>-0.32692589999999999</c:v>
                </c:pt>
                <c:pt idx="496">
                  <c:v>-1.9888220000000001</c:v>
                </c:pt>
                <c:pt idx="497">
                  <c:v>-1.367693</c:v>
                </c:pt>
                <c:pt idx="498">
                  <c:v>0.53452999999999995</c:v>
                </c:pt>
                <c:pt idx="499">
                  <c:v>-0.1430572</c:v>
                </c:pt>
                <c:pt idx="500">
                  <c:v>-2.0666890000000002</c:v>
                </c:pt>
                <c:pt idx="501">
                  <c:v>-1.760181</c:v>
                </c:pt>
                <c:pt idx="502">
                  <c:v>-8.8022400000000001E-2</c:v>
                </c:pt>
                <c:pt idx="503">
                  <c:v>0.39739560000000002</c:v>
                </c:pt>
                <c:pt idx="504">
                  <c:v>-7.6131530000000003E-2</c:v>
                </c:pt>
                <c:pt idx="505">
                  <c:v>-0.62113399999999996</c:v>
                </c:pt>
                <c:pt idx="506">
                  <c:v>-1.179581</c:v>
                </c:pt>
                <c:pt idx="507">
                  <c:v>-1.0302789999999999</c:v>
                </c:pt>
                <c:pt idx="508">
                  <c:v>-0.36923040000000001</c:v>
                </c:pt>
                <c:pt idx="509">
                  <c:v>-0.78520889999999999</c:v>
                </c:pt>
                <c:pt idx="510">
                  <c:v>-1.643357</c:v>
                </c:pt>
                <c:pt idx="511">
                  <c:v>-0.79206920000000003</c:v>
                </c:pt>
                <c:pt idx="512">
                  <c:v>1.1487909999999999</c:v>
                </c:pt>
                <c:pt idx="513">
                  <c:v>1.6920459999999999</c:v>
                </c:pt>
                <c:pt idx="514">
                  <c:v>0.56327729999999998</c:v>
                </c:pt>
                <c:pt idx="515">
                  <c:v>-0.24269930000000001</c:v>
                </c:pt>
                <c:pt idx="516">
                  <c:v>0.38436880000000001</c:v>
                </c:pt>
                <c:pt idx="517">
                  <c:v>1.366296</c:v>
                </c:pt>
                <c:pt idx="518">
                  <c:v>1.1901649999999999</c:v>
                </c:pt>
                <c:pt idx="519">
                  <c:v>0.39179979999999998</c:v>
                </c:pt>
                <c:pt idx="520">
                  <c:v>0.81091539999999995</c:v>
                </c:pt>
                <c:pt idx="521">
                  <c:v>1.6990369999999999</c:v>
                </c:pt>
                <c:pt idx="522">
                  <c:v>0.66589719999999997</c:v>
                </c:pt>
                <c:pt idx="523">
                  <c:v>-1.115569</c:v>
                </c:pt>
                <c:pt idx="524">
                  <c:v>-1.1257219999999999</c:v>
                </c:pt>
                <c:pt idx="525">
                  <c:v>-9.4804470000000002E-2</c:v>
                </c:pt>
                <c:pt idx="526">
                  <c:v>0.50605109999999998</c:v>
                </c:pt>
                <c:pt idx="527">
                  <c:v>5.4052639999999999E-2</c:v>
                </c:pt>
                <c:pt idx="528">
                  <c:v>-0.67678570000000005</c:v>
                </c:pt>
                <c:pt idx="529">
                  <c:v>0.11647250000000001</c:v>
                </c:pt>
                <c:pt idx="530">
                  <c:v>1.6308419999999999</c:v>
                </c:pt>
                <c:pt idx="531">
                  <c:v>2.283649</c:v>
                </c:pt>
                <c:pt idx="532">
                  <c:v>1.779703</c:v>
                </c:pt>
                <c:pt idx="533">
                  <c:v>0.11920699999999999</c:v>
                </c:pt>
                <c:pt idx="534">
                  <c:v>-1.4167879999999999</c:v>
                </c:pt>
                <c:pt idx="535">
                  <c:v>-1.371488</c:v>
                </c:pt>
                <c:pt idx="536">
                  <c:v>-0.70780960000000004</c:v>
                </c:pt>
                <c:pt idx="537">
                  <c:v>-0.96462309999999996</c:v>
                </c:pt>
                <c:pt idx="538">
                  <c:v>-1.446129</c:v>
                </c:pt>
                <c:pt idx="539">
                  <c:v>-1.1549579999999999</c:v>
                </c:pt>
                <c:pt idx="540">
                  <c:v>-0.73580699999999999</c:v>
                </c:pt>
                <c:pt idx="541">
                  <c:v>-1.3688659999999999</c:v>
                </c:pt>
                <c:pt idx="542">
                  <c:v>-2.4255589999999998</c:v>
                </c:pt>
                <c:pt idx="543">
                  <c:v>-2.4349050000000001</c:v>
                </c:pt>
                <c:pt idx="544">
                  <c:v>-1.059342</c:v>
                </c:pt>
                <c:pt idx="545">
                  <c:v>0.76676549999999999</c:v>
                </c:pt>
                <c:pt idx="546">
                  <c:v>0.9458202</c:v>
                </c:pt>
                <c:pt idx="547">
                  <c:v>0.15390619999999999</c:v>
                </c:pt>
                <c:pt idx="548">
                  <c:v>0.77192070000000002</c:v>
                </c:pt>
                <c:pt idx="549">
                  <c:v>1.625626</c:v>
                </c:pt>
                <c:pt idx="550">
                  <c:v>0.71228400000000003</c:v>
                </c:pt>
                <c:pt idx="551">
                  <c:v>-0.66674270000000002</c:v>
                </c:pt>
                <c:pt idx="552">
                  <c:v>-0.38046229999999998</c:v>
                </c:pt>
                <c:pt idx="553">
                  <c:v>0.2412523</c:v>
                </c:pt>
                <c:pt idx="554">
                  <c:v>3.5086270000000003E-2</c:v>
                </c:pt>
                <c:pt idx="555">
                  <c:v>0.69993919999999998</c:v>
                </c:pt>
                <c:pt idx="556">
                  <c:v>1.3193809999999999</c:v>
                </c:pt>
                <c:pt idx="557">
                  <c:v>0.4575766</c:v>
                </c:pt>
                <c:pt idx="558">
                  <c:v>0.2404955</c:v>
                </c:pt>
                <c:pt idx="559">
                  <c:v>1.4031009999999999</c:v>
                </c:pt>
                <c:pt idx="560">
                  <c:v>2.0075660000000002</c:v>
                </c:pt>
                <c:pt idx="561">
                  <c:v>0.99325030000000003</c:v>
                </c:pt>
                <c:pt idx="562">
                  <c:v>-0.58137430000000001</c:v>
                </c:pt>
                <c:pt idx="563">
                  <c:v>-1.1341570000000001</c:v>
                </c:pt>
                <c:pt idx="564">
                  <c:v>-0.95684279999999999</c:v>
                </c:pt>
                <c:pt idx="565">
                  <c:v>-0.38627349999999999</c:v>
                </c:pt>
                <c:pt idx="566">
                  <c:v>1.101532</c:v>
                </c:pt>
                <c:pt idx="567">
                  <c:v>2.0943770000000002</c:v>
                </c:pt>
                <c:pt idx="568">
                  <c:v>1.2301679999999999</c:v>
                </c:pt>
                <c:pt idx="569">
                  <c:v>-0.28113579999999999</c:v>
                </c:pt>
                <c:pt idx="570">
                  <c:v>-1.229711</c:v>
                </c:pt>
                <c:pt idx="571">
                  <c:v>-1.9052530000000001</c:v>
                </c:pt>
                <c:pt idx="572">
                  <c:v>-2.1424029999999998</c:v>
                </c:pt>
                <c:pt idx="573">
                  <c:v>-0.81580439999999999</c:v>
                </c:pt>
                <c:pt idx="574">
                  <c:v>1.4151039999999999</c:v>
                </c:pt>
                <c:pt idx="575">
                  <c:v>2.511593</c:v>
                </c:pt>
                <c:pt idx="576">
                  <c:v>2.119218</c:v>
                </c:pt>
                <c:pt idx="577">
                  <c:v>1.2146049999999999</c:v>
                </c:pt>
                <c:pt idx="578">
                  <c:v>0.65051680000000001</c:v>
                </c:pt>
                <c:pt idx="579">
                  <c:v>0.54043920000000001</c:v>
                </c:pt>
                <c:pt idx="580">
                  <c:v>0.54968090000000003</c:v>
                </c:pt>
                <c:pt idx="581">
                  <c:v>0.70997200000000005</c:v>
                </c:pt>
                <c:pt idx="582">
                  <c:v>0.83587659999999997</c:v>
                </c:pt>
                <c:pt idx="583">
                  <c:v>0.68550909999999998</c:v>
                </c:pt>
                <c:pt idx="584">
                  <c:v>-0.24908250000000001</c:v>
                </c:pt>
                <c:pt idx="585">
                  <c:v>-1.656031</c:v>
                </c:pt>
                <c:pt idx="586">
                  <c:v>-1.286632</c:v>
                </c:pt>
                <c:pt idx="587">
                  <c:v>0.16923070000000001</c:v>
                </c:pt>
                <c:pt idx="588">
                  <c:v>0.2116479</c:v>
                </c:pt>
                <c:pt idx="589">
                  <c:v>-0.26792779999999999</c:v>
                </c:pt>
                <c:pt idx="590">
                  <c:v>-8.1302739999999998E-3</c:v>
                </c:pt>
                <c:pt idx="591">
                  <c:v>0.2845279</c:v>
                </c:pt>
                <c:pt idx="592">
                  <c:v>-0.1462697</c:v>
                </c:pt>
                <c:pt idx="593">
                  <c:v>-0.67605910000000002</c:v>
                </c:pt>
                <c:pt idx="594">
                  <c:v>-0.7082174</c:v>
                </c:pt>
                <c:pt idx="595">
                  <c:v>-0.68471990000000005</c:v>
                </c:pt>
                <c:pt idx="596">
                  <c:v>-0.13491880000000001</c:v>
                </c:pt>
                <c:pt idx="597">
                  <c:v>0.86646659999999998</c:v>
                </c:pt>
                <c:pt idx="598">
                  <c:v>0.78332409999999997</c:v>
                </c:pt>
                <c:pt idx="599">
                  <c:v>-0.27356979999999997</c:v>
                </c:pt>
                <c:pt idx="600">
                  <c:v>-1.0586230000000001</c:v>
                </c:pt>
                <c:pt idx="601">
                  <c:v>-0.42665779999999998</c:v>
                </c:pt>
                <c:pt idx="602">
                  <c:v>1.0603499999999999</c:v>
                </c:pt>
                <c:pt idx="603">
                  <c:v>0.92603429999999998</c:v>
                </c:pt>
                <c:pt idx="604">
                  <c:v>-0.28553919999999999</c:v>
                </c:pt>
                <c:pt idx="605">
                  <c:v>-0.83543009999999995</c:v>
                </c:pt>
                <c:pt idx="606">
                  <c:v>-0.51699220000000001</c:v>
                </c:pt>
                <c:pt idx="607">
                  <c:v>0.92161519999999997</c:v>
                </c:pt>
                <c:pt idx="608">
                  <c:v>1.450296</c:v>
                </c:pt>
                <c:pt idx="609">
                  <c:v>0.44296590000000002</c:v>
                </c:pt>
                <c:pt idx="610">
                  <c:v>0.7169468</c:v>
                </c:pt>
                <c:pt idx="611">
                  <c:v>1.114133</c:v>
                </c:pt>
                <c:pt idx="612">
                  <c:v>0.26619660000000001</c:v>
                </c:pt>
                <c:pt idx="613">
                  <c:v>0.62340910000000005</c:v>
                </c:pt>
                <c:pt idx="614">
                  <c:v>1.1046290000000001</c:v>
                </c:pt>
                <c:pt idx="615">
                  <c:v>0.34614879999999998</c:v>
                </c:pt>
                <c:pt idx="616">
                  <c:v>0.50057300000000005</c:v>
                </c:pt>
                <c:pt idx="617">
                  <c:v>1.1472249999999999</c:v>
                </c:pt>
                <c:pt idx="618">
                  <c:v>0.42079670000000002</c:v>
                </c:pt>
                <c:pt idx="619">
                  <c:v>-1.115648</c:v>
                </c:pt>
                <c:pt idx="620">
                  <c:v>-1.602317</c:v>
                </c:pt>
                <c:pt idx="621">
                  <c:v>-0.84251050000000005</c:v>
                </c:pt>
                <c:pt idx="622">
                  <c:v>-0.44280079999999999</c:v>
                </c:pt>
                <c:pt idx="623">
                  <c:v>-0.48182700000000001</c:v>
                </c:pt>
                <c:pt idx="624">
                  <c:v>1.180606E-2</c:v>
                </c:pt>
                <c:pt idx="625">
                  <c:v>0.49926710000000002</c:v>
                </c:pt>
                <c:pt idx="626">
                  <c:v>-0.19825570000000001</c:v>
                </c:pt>
                <c:pt idx="627">
                  <c:v>-0.57770180000000004</c:v>
                </c:pt>
                <c:pt idx="628">
                  <c:v>0.95124909999999996</c:v>
                </c:pt>
                <c:pt idx="629">
                  <c:v>1.6637649999999999</c:v>
                </c:pt>
                <c:pt idx="630">
                  <c:v>0.16776930000000001</c:v>
                </c:pt>
                <c:pt idx="631">
                  <c:v>-1.2960320000000001</c:v>
                </c:pt>
                <c:pt idx="632">
                  <c:v>-1.309823</c:v>
                </c:pt>
                <c:pt idx="633">
                  <c:v>-0.42235220000000001</c:v>
                </c:pt>
                <c:pt idx="634">
                  <c:v>-0.54392929999999995</c:v>
                </c:pt>
                <c:pt idx="635">
                  <c:v>-1.4127719999999999</c:v>
                </c:pt>
                <c:pt idx="636">
                  <c:v>-0.64043859999999997</c:v>
                </c:pt>
                <c:pt idx="637">
                  <c:v>0.96390149999999997</c:v>
                </c:pt>
                <c:pt idx="638">
                  <c:v>0.92322150000000003</c:v>
                </c:pt>
                <c:pt idx="639">
                  <c:v>9.7473249999999997E-2</c:v>
                </c:pt>
                <c:pt idx="640">
                  <c:v>0.2212006</c:v>
                </c:pt>
                <c:pt idx="641">
                  <c:v>0.54561190000000004</c:v>
                </c:pt>
                <c:pt idx="642">
                  <c:v>4.390054E-3</c:v>
                </c:pt>
                <c:pt idx="643">
                  <c:v>-1.148404</c:v>
                </c:pt>
                <c:pt idx="644">
                  <c:v>-1.5742100000000001</c:v>
                </c:pt>
                <c:pt idx="645">
                  <c:v>-0.59791229999999995</c:v>
                </c:pt>
                <c:pt idx="646">
                  <c:v>0.37098979999999998</c:v>
                </c:pt>
                <c:pt idx="647">
                  <c:v>0.1237832</c:v>
                </c:pt>
                <c:pt idx="648">
                  <c:v>-0.423267</c:v>
                </c:pt>
                <c:pt idx="649">
                  <c:v>0.18679270000000001</c:v>
                </c:pt>
                <c:pt idx="650">
                  <c:v>1.138115</c:v>
                </c:pt>
                <c:pt idx="651">
                  <c:v>0.51389260000000003</c:v>
                </c:pt>
                <c:pt idx="652">
                  <c:v>-0.85048120000000005</c:v>
                </c:pt>
                <c:pt idx="653">
                  <c:v>-1.5395939999999999</c:v>
                </c:pt>
                <c:pt idx="654">
                  <c:v>-1.817447</c:v>
                </c:pt>
                <c:pt idx="655">
                  <c:v>-1.4070800000000001</c:v>
                </c:pt>
                <c:pt idx="656">
                  <c:v>-1.2210399999999999</c:v>
                </c:pt>
                <c:pt idx="657">
                  <c:v>-2.5349490000000001</c:v>
                </c:pt>
                <c:pt idx="658">
                  <c:v>-3.2224460000000001</c:v>
                </c:pt>
                <c:pt idx="659">
                  <c:v>-2.044524</c:v>
                </c:pt>
                <c:pt idx="660">
                  <c:v>-1.068408</c:v>
                </c:pt>
                <c:pt idx="661">
                  <c:v>-0.64785420000000005</c:v>
                </c:pt>
                <c:pt idx="662">
                  <c:v>0.4061707</c:v>
                </c:pt>
                <c:pt idx="663">
                  <c:v>1.4001159999999999</c:v>
                </c:pt>
                <c:pt idx="664">
                  <c:v>1.19468</c:v>
                </c:pt>
                <c:pt idx="665">
                  <c:v>-0.217916</c:v>
                </c:pt>
                <c:pt idx="666">
                  <c:v>-1.154347</c:v>
                </c:pt>
                <c:pt idx="667">
                  <c:v>-0.243784</c:v>
                </c:pt>
                <c:pt idx="668">
                  <c:v>0.86150729999999998</c:v>
                </c:pt>
                <c:pt idx="669">
                  <c:v>0.80350330000000003</c:v>
                </c:pt>
                <c:pt idx="670">
                  <c:v>0.16001360000000001</c:v>
                </c:pt>
                <c:pt idx="671">
                  <c:v>-0.1688664</c:v>
                </c:pt>
                <c:pt idx="672">
                  <c:v>5.4913629999999998E-2</c:v>
                </c:pt>
                <c:pt idx="673">
                  <c:v>0.1112812</c:v>
                </c:pt>
                <c:pt idx="674">
                  <c:v>0.20842479999999999</c:v>
                </c:pt>
                <c:pt idx="675">
                  <c:v>0.1281832</c:v>
                </c:pt>
                <c:pt idx="676">
                  <c:v>-0.69116750000000005</c:v>
                </c:pt>
                <c:pt idx="677">
                  <c:v>-0.72021449999999998</c:v>
                </c:pt>
                <c:pt idx="678">
                  <c:v>0.26035409999999998</c:v>
                </c:pt>
                <c:pt idx="679">
                  <c:v>1.320171</c:v>
                </c:pt>
                <c:pt idx="680">
                  <c:v>2.1971910000000001</c:v>
                </c:pt>
                <c:pt idx="681">
                  <c:v>1.4865409999999999</c:v>
                </c:pt>
                <c:pt idx="682">
                  <c:v>-0.28242410000000001</c:v>
                </c:pt>
                <c:pt idx="683">
                  <c:v>-0.88080789999999998</c:v>
                </c:pt>
                <c:pt idx="684">
                  <c:v>-0.86031100000000005</c:v>
                </c:pt>
                <c:pt idx="685">
                  <c:v>-1.0810010000000001</c:v>
                </c:pt>
                <c:pt idx="686">
                  <c:v>-1.1068560000000001</c:v>
                </c:pt>
                <c:pt idx="687">
                  <c:v>-1.2637430000000001</c:v>
                </c:pt>
                <c:pt idx="688">
                  <c:v>-1.2274510000000001</c:v>
                </c:pt>
                <c:pt idx="689">
                  <c:v>-0.60222129999999996</c:v>
                </c:pt>
                <c:pt idx="690">
                  <c:v>-0.1328676</c:v>
                </c:pt>
                <c:pt idx="691">
                  <c:v>0.36907570000000001</c:v>
                </c:pt>
                <c:pt idx="692">
                  <c:v>1.080689</c:v>
                </c:pt>
                <c:pt idx="693">
                  <c:v>1.3209789999999999</c:v>
                </c:pt>
                <c:pt idx="694">
                  <c:v>0.63372510000000004</c:v>
                </c:pt>
                <c:pt idx="695">
                  <c:v>-0.67806460000000002</c:v>
                </c:pt>
                <c:pt idx="696">
                  <c:v>-0.79854749999999997</c:v>
                </c:pt>
                <c:pt idx="697">
                  <c:v>0.40401609999999999</c:v>
                </c:pt>
                <c:pt idx="698">
                  <c:v>-4.806378E-3</c:v>
                </c:pt>
                <c:pt idx="699">
                  <c:v>-1.811318</c:v>
                </c:pt>
                <c:pt idx="700">
                  <c:v>-1.84378</c:v>
                </c:pt>
                <c:pt idx="701">
                  <c:v>-0.45545819999999998</c:v>
                </c:pt>
                <c:pt idx="702">
                  <c:v>0.36195379999999999</c:v>
                </c:pt>
                <c:pt idx="703">
                  <c:v>0.62851330000000005</c:v>
                </c:pt>
                <c:pt idx="704">
                  <c:v>0.52737940000000005</c:v>
                </c:pt>
                <c:pt idx="705">
                  <c:v>0.16652939999999999</c:v>
                </c:pt>
                <c:pt idx="706">
                  <c:v>-0.49847590000000003</c:v>
                </c:pt>
                <c:pt idx="707">
                  <c:v>-1.805112</c:v>
                </c:pt>
                <c:pt idx="708">
                  <c:v>-1.987147</c:v>
                </c:pt>
                <c:pt idx="709">
                  <c:v>-0.55578530000000004</c:v>
                </c:pt>
                <c:pt idx="710">
                  <c:v>-1.8220940000000001E-2</c:v>
                </c:pt>
                <c:pt idx="711">
                  <c:v>-3.904937E-2</c:v>
                </c:pt>
                <c:pt idx="712">
                  <c:v>0.54197030000000002</c:v>
                </c:pt>
                <c:pt idx="713">
                  <c:v>0.39096760000000003</c:v>
                </c:pt>
                <c:pt idx="714">
                  <c:v>-0.2330266</c:v>
                </c:pt>
                <c:pt idx="715">
                  <c:v>0.1091294</c:v>
                </c:pt>
                <c:pt idx="716">
                  <c:v>1.0486169999999999</c:v>
                </c:pt>
                <c:pt idx="717">
                  <c:v>1.7949189999999999</c:v>
                </c:pt>
                <c:pt idx="718">
                  <c:v>1.4006179999999999</c:v>
                </c:pt>
                <c:pt idx="719">
                  <c:v>-0.82419240000000005</c:v>
                </c:pt>
                <c:pt idx="720">
                  <c:v>-2.3891300000000002</c:v>
                </c:pt>
                <c:pt idx="721">
                  <c:v>-1.2333810000000001</c:v>
                </c:pt>
                <c:pt idx="722">
                  <c:v>0.36658079999999998</c:v>
                </c:pt>
                <c:pt idx="723">
                  <c:v>0.25477850000000002</c:v>
                </c:pt>
                <c:pt idx="724">
                  <c:v>-0.68541169999999996</c:v>
                </c:pt>
                <c:pt idx="725">
                  <c:v>-0.91787879999999999</c:v>
                </c:pt>
                <c:pt idx="726">
                  <c:v>-0.46365590000000001</c:v>
                </c:pt>
                <c:pt idx="727">
                  <c:v>0.38791829999999999</c:v>
                </c:pt>
                <c:pt idx="728">
                  <c:v>1.263136</c:v>
                </c:pt>
                <c:pt idx="729">
                  <c:v>1.2360439999999999</c:v>
                </c:pt>
                <c:pt idx="730">
                  <c:v>0.96041860000000001</c:v>
                </c:pt>
                <c:pt idx="731">
                  <c:v>0.54921169999999997</c:v>
                </c:pt>
                <c:pt idx="732">
                  <c:v>-0.67671460000000005</c:v>
                </c:pt>
                <c:pt idx="733">
                  <c:v>-1.249719</c:v>
                </c:pt>
                <c:pt idx="734">
                  <c:v>-0.98827480000000001</c:v>
                </c:pt>
                <c:pt idx="735">
                  <c:v>-0.94060410000000005</c:v>
                </c:pt>
                <c:pt idx="736">
                  <c:v>-0.49013590000000001</c:v>
                </c:pt>
                <c:pt idx="737">
                  <c:v>-0.19836809999999999</c:v>
                </c:pt>
                <c:pt idx="738">
                  <c:v>-1.112865</c:v>
                </c:pt>
                <c:pt idx="739">
                  <c:v>-1.6215550000000001</c:v>
                </c:pt>
                <c:pt idx="740">
                  <c:v>-0.42390749999999999</c:v>
                </c:pt>
                <c:pt idx="741">
                  <c:v>0.79664489999999999</c:v>
                </c:pt>
                <c:pt idx="742">
                  <c:v>0.82256989999999996</c:v>
                </c:pt>
                <c:pt idx="743">
                  <c:v>0.3782565</c:v>
                </c:pt>
                <c:pt idx="744">
                  <c:v>0.1139666</c:v>
                </c:pt>
                <c:pt idx="745">
                  <c:v>0.2120177</c:v>
                </c:pt>
                <c:pt idx="746">
                  <c:v>6.2321420000000002E-2</c:v>
                </c:pt>
                <c:pt idx="747">
                  <c:v>-0.4927588</c:v>
                </c:pt>
                <c:pt idx="748">
                  <c:v>-0.75400319999999998</c:v>
                </c:pt>
                <c:pt idx="749">
                  <c:v>-0.48977710000000002</c:v>
                </c:pt>
                <c:pt idx="750">
                  <c:v>-5.0028450000000002E-2</c:v>
                </c:pt>
                <c:pt idx="751">
                  <c:v>-0.37295460000000002</c:v>
                </c:pt>
                <c:pt idx="752">
                  <c:v>-1.143254</c:v>
                </c:pt>
                <c:pt idx="753">
                  <c:v>-1.4413769999999999</c:v>
                </c:pt>
                <c:pt idx="754">
                  <c:v>-1.0181549999999999</c:v>
                </c:pt>
                <c:pt idx="755">
                  <c:v>-0.42523179999999999</c:v>
                </c:pt>
                <c:pt idx="756">
                  <c:v>-1.33412</c:v>
                </c:pt>
                <c:pt idx="757">
                  <c:v>-2.3413040000000001</c:v>
                </c:pt>
                <c:pt idx="758">
                  <c:v>-1.7163809999999999</c:v>
                </c:pt>
                <c:pt idx="759">
                  <c:v>-1.1249670000000001</c:v>
                </c:pt>
                <c:pt idx="760">
                  <c:v>-1.047831</c:v>
                </c:pt>
                <c:pt idx="761">
                  <c:v>-1.0279020000000001</c:v>
                </c:pt>
                <c:pt idx="762">
                  <c:v>-0.79728840000000001</c:v>
                </c:pt>
                <c:pt idx="763">
                  <c:v>-0.51450410000000002</c:v>
                </c:pt>
                <c:pt idx="764">
                  <c:v>-1.172099</c:v>
                </c:pt>
                <c:pt idx="765">
                  <c:v>-1.83253</c:v>
                </c:pt>
                <c:pt idx="766">
                  <c:v>-1.4723630000000001</c:v>
                </c:pt>
                <c:pt idx="767">
                  <c:v>-1.207989</c:v>
                </c:pt>
                <c:pt idx="768">
                  <c:v>-1.0066930000000001</c:v>
                </c:pt>
                <c:pt idx="769">
                  <c:v>-9.8475930000000003E-2</c:v>
                </c:pt>
                <c:pt idx="770">
                  <c:v>0.77308469999999996</c:v>
                </c:pt>
                <c:pt idx="771">
                  <c:v>1.3092079999999999</c:v>
                </c:pt>
                <c:pt idx="772">
                  <c:v>1.9448639999999999</c:v>
                </c:pt>
                <c:pt idx="773">
                  <c:v>1.776186</c:v>
                </c:pt>
                <c:pt idx="774">
                  <c:v>0.4991816</c:v>
                </c:pt>
                <c:pt idx="775">
                  <c:v>-0.4169484</c:v>
                </c:pt>
                <c:pt idx="776">
                  <c:v>-0.62500509999999998</c:v>
                </c:pt>
                <c:pt idx="777">
                  <c:v>-6.1131409999999999E-3</c:v>
                </c:pt>
                <c:pt idx="778">
                  <c:v>0.84219120000000003</c:v>
                </c:pt>
                <c:pt idx="779">
                  <c:v>0.49748320000000001</c:v>
                </c:pt>
                <c:pt idx="780">
                  <c:v>0.1346736</c:v>
                </c:pt>
                <c:pt idx="781">
                  <c:v>-1.7098180000000001E-2</c:v>
                </c:pt>
                <c:pt idx="782">
                  <c:v>-0.89028669999999999</c:v>
                </c:pt>
                <c:pt idx="783">
                  <c:v>-1.2511680000000001</c:v>
                </c:pt>
                <c:pt idx="784">
                  <c:v>-0.53200449999999999</c:v>
                </c:pt>
                <c:pt idx="785">
                  <c:v>0.58035910000000002</c:v>
                </c:pt>
                <c:pt idx="786">
                  <c:v>0.96647090000000002</c:v>
                </c:pt>
                <c:pt idx="787">
                  <c:v>0.35286050000000002</c:v>
                </c:pt>
                <c:pt idx="788">
                  <c:v>-0.2018163</c:v>
                </c:pt>
                <c:pt idx="789">
                  <c:v>-0.66595530000000003</c:v>
                </c:pt>
                <c:pt idx="790">
                  <c:v>-1.4704470000000001</c:v>
                </c:pt>
                <c:pt idx="791">
                  <c:v>-2.5838079999999999</c:v>
                </c:pt>
                <c:pt idx="792">
                  <c:v>-2.5130789999999998</c:v>
                </c:pt>
                <c:pt idx="793">
                  <c:v>-0.3464178</c:v>
                </c:pt>
                <c:pt idx="794">
                  <c:v>1.326999</c:v>
                </c:pt>
                <c:pt idx="795">
                  <c:v>1.7203550000000001</c:v>
                </c:pt>
                <c:pt idx="796">
                  <c:v>2.2054339999999999</c:v>
                </c:pt>
                <c:pt idx="797">
                  <c:v>1.68876</c:v>
                </c:pt>
                <c:pt idx="798">
                  <c:v>9.6580150000000003E-2</c:v>
                </c:pt>
                <c:pt idx="799">
                  <c:v>-4.5864189999999999E-2</c:v>
                </c:pt>
                <c:pt idx="800">
                  <c:v>1.0303960000000001</c:v>
                </c:pt>
                <c:pt idx="801">
                  <c:v>0.93420449999999999</c:v>
                </c:pt>
                <c:pt idx="802">
                  <c:v>0.27550989999999997</c:v>
                </c:pt>
                <c:pt idx="803">
                  <c:v>-0.23501610000000001</c:v>
                </c:pt>
                <c:pt idx="804">
                  <c:v>-1.03464</c:v>
                </c:pt>
                <c:pt idx="805">
                  <c:v>-0.82728829999999998</c:v>
                </c:pt>
                <c:pt idx="806">
                  <c:v>7.8224089999999996E-2</c:v>
                </c:pt>
                <c:pt idx="807">
                  <c:v>0.25004680000000001</c:v>
                </c:pt>
                <c:pt idx="808">
                  <c:v>0.38724570000000003</c:v>
                </c:pt>
                <c:pt idx="809">
                  <c:v>0.73014829999999997</c:v>
                </c:pt>
                <c:pt idx="810">
                  <c:v>0.53339559999999997</c:v>
                </c:pt>
                <c:pt idx="811">
                  <c:v>0.83269760000000004</c:v>
                </c:pt>
                <c:pt idx="812">
                  <c:v>2.079202</c:v>
                </c:pt>
                <c:pt idx="813">
                  <c:v>2.374495</c:v>
                </c:pt>
                <c:pt idx="814">
                  <c:v>1.5250840000000001</c:v>
                </c:pt>
                <c:pt idx="815">
                  <c:v>0.31480039999999998</c:v>
                </c:pt>
                <c:pt idx="816">
                  <c:v>-0.61692469999999999</c:v>
                </c:pt>
                <c:pt idx="817">
                  <c:v>-3.4489079999999998E-2</c:v>
                </c:pt>
                <c:pt idx="818">
                  <c:v>1.1421460000000001</c:v>
                </c:pt>
                <c:pt idx="819">
                  <c:v>1.278432</c:v>
                </c:pt>
                <c:pt idx="820">
                  <c:v>0.74508660000000004</c:v>
                </c:pt>
                <c:pt idx="821">
                  <c:v>0.98944779999999999</c:v>
                </c:pt>
                <c:pt idx="822">
                  <c:v>2.037668</c:v>
                </c:pt>
                <c:pt idx="823">
                  <c:v>2.3956230000000001</c:v>
                </c:pt>
                <c:pt idx="824">
                  <c:v>2.1478489999999999</c:v>
                </c:pt>
                <c:pt idx="825">
                  <c:v>1.7634840000000001</c:v>
                </c:pt>
                <c:pt idx="826">
                  <c:v>1.0446629999999999</c:v>
                </c:pt>
                <c:pt idx="827">
                  <c:v>0.48286560000000001</c:v>
                </c:pt>
                <c:pt idx="828">
                  <c:v>-0.1144609</c:v>
                </c:pt>
                <c:pt idx="829">
                  <c:v>-0.98929029999999996</c:v>
                </c:pt>
                <c:pt idx="830">
                  <c:v>-1.348681</c:v>
                </c:pt>
                <c:pt idx="831">
                  <c:v>-0.77190780000000003</c:v>
                </c:pt>
                <c:pt idx="832">
                  <c:v>2.0548420000000001E-2</c:v>
                </c:pt>
                <c:pt idx="833">
                  <c:v>-3.8985390000000002E-2</c:v>
                </c:pt>
                <c:pt idx="834">
                  <c:v>-0.76173570000000002</c:v>
                </c:pt>
                <c:pt idx="835">
                  <c:v>-1.4494149999999999</c:v>
                </c:pt>
                <c:pt idx="836">
                  <c:v>-1.274926</c:v>
                </c:pt>
                <c:pt idx="837">
                  <c:v>0.42732819999999999</c:v>
                </c:pt>
                <c:pt idx="838">
                  <c:v>1.6345259999999999</c:v>
                </c:pt>
                <c:pt idx="839">
                  <c:v>0.70031350000000003</c:v>
                </c:pt>
                <c:pt idx="840">
                  <c:v>-0.43994450000000002</c:v>
                </c:pt>
                <c:pt idx="841">
                  <c:v>-0.24224370000000001</c:v>
                </c:pt>
                <c:pt idx="842">
                  <c:v>0.86334549999999999</c:v>
                </c:pt>
                <c:pt idx="843">
                  <c:v>1.70587</c:v>
                </c:pt>
                <c:pt idx="844">
                  <c:v>1.305798</c:v>
                </c:pt>
                <c:pt idx="845">
                  <c:v>0.1945055</c:v>
                </c:pt>
                <c:pt idx="846">
                  <c:v>-0.67024859999999997</c:v>
                </c:pt>
                <c:pt idx="847">
                  <c:v>-0.43832840000000001</c:v>
                </c:pt>
                <c:pt idx="848">
                  <c:v>0.90029740000000003</c:v>
                </c:pt>
                <c:pt idx="849">
                  <c:v>1.282259</c:v>
                </c:pt>
                <c:pt idx="850">
                  <c:v>-0.34531240000000002</c:v>
                </c:pt>
                <c:pt idx="851">
                  <c:v>-1.3707959999999999</c:v>
                </c:pt>
                <c:pt idx="852">
                  <c:v>8.7275160000000004E-2</c:v>
                </c:pt>
                <c:pt idx="853">
                  <c:v>1.438812</c:v>
                </c:pt>
                <c:pt idx="854">
                  <c:v>0.59838860000000005</c:v>
                </c:pt>
                <c:pt idx="855">
                  <c:v>-0.83075650000000001</c:v>
                </c:pt>
                <c:pt idx="856">
                  <c:v>-1.0611660000000001</c:v>
                </c:pt>
                <c:pt idx="857">
                  <c:v>-0.55781950000000002</c:v>
                </c:pt>
                <c:pt idx="858">
                  <c:v>-0.21430689999999999</c:v>
                </c:pt>
                <c:pt idx="859">
                  <c:v>0.37094929999999998</c:v>
                </c:pt>
                <c:pt idx="860">
                  <c:v>0.5176828</c:v>
                </c:pt>
                <c:pt idx="861">
                  <c:v>-0.61267490000000002</c:v>
                </c:pt>
                <c:pt idx="862">
                  <c:v>-1.470642</c:v>
                </c:pt>
                <c:pt idx="863">
                  <c:v>-1.6925479999999999</c:v>
                </c:pt>
                <c:pt idx="864">
                  <c:v>-1.82081</c:v>
                </c:pt>
                <c:pt idx="865">
                  <c:v>-0.83327450000000003</c:v>
                </c:pt>
                <c:pt idx="866">
                  <c:v>0.64349179999999995</c:v>
                </c:pt>
                <c:pt idx="867">
                  <c:v>0.98006910000000003</c:v>
                </c:pt>
                <c:pt idx="868">
                  <c:v>0.21535509999999999</c:v>
                </c:pt>
                <c:pt idx="869">
                  <c:v>-0.68814240000000004</c:v>
                </c:pt>
                <c:pt idx="870">
                  <c:v>-1.212132</c:v>
                </c:pt>
                <c:pt idx="871">
                  <c:v>-1.2384390000000001</c:v>
                </c:pt>
                <c:pt idx="872">
                  <c:v>-0.19495989999999999</c:v>
                </c:pt>
                <c:pt idx="873">
                  <c:v>0.77556950000000002</c:v>
                </c:pt>
                <c:pt idx="874">
                  <c:v>7.0143129999999998E-2</c:v>
                </c:pt>
                <c:pt idx="875">
                  <c:v>-1.1988460000000001</c:v>
                </c:pt>
                <c:pt idx="876">
                  <c:v>-1.7829790000000001</c:v>
                </c:pt>
                <c:pt idx="877">
                  <c:v>-2.046424</c:v>
                </c:pt>
                <c:pt idx="878">
                  <c:v>-1.9104989999999999</c:v>
                </c:pt>
                <c:pt idx="879">
                  <c:v>-0.18520809999999999</c:v>
                </c:pt>
                <c:pt idx="880">
                  <c:v>1.8226720000000001</c:v>
                </c:pt>
                <c:pt idx="881">
                  <c:v>1.3771679999999999</c:v>
                </c:pt>
                <c:pt idx="882">
                  <c:v>-0.1241473</c:v>
                </c:pt>
                <c:pt idx="883">
                  <c:v>-0.27686179999999999</c:v>
                </c:pt>
                <c:pt idx="884">
                  <c:v>-3.5780979999999997E-2</c:v>
                </c:pt>
                <c:pt idx="885">
                  <c:v>-0.77793849999999998</c:v>
                </c:pt>
                <c:pt idx="886">
                  <c:v>-1.7712330000000001</c:v>
                </c:pt>
                <c:pt idx="887">
                  <c:v>-1.741331</c:v>
                </c:pt>
                <c:pt idx="888">
                  <c:v>-0.72689409999999999</c:v>
                </c:pt>
                <c:pt idx="889">
                  <c:v>0.27189770000000002</c:v>
                </c:pt>
                <c:pt idx="890">
                  <c:v>0.82002719999999996</c:v>
                </c:pt>
                <c:pt idx="891">
                  <c:v>1.433969</c:v>
                </c:pt>
                <c:pt idx="892">
                  <c:v>1.843753</c:v>
                </c:pt>
                <c:pt idx="893">
                  <c:v>1.5134449999999999</c:v>
                </c:pt>
                <c:pt idx="894">
                  <c:v>0.65799850000000004</c:v>
                </c:pt>
                <c:pt idx="895">
                  <c:v>-0.2380727</c:v>
                </c:pt>
                <c:pt idx="896">
                  <c:v>-0.3478772</c:v>
                </c:pt>
                <c:pt idx="897">
                  <c:v>-0.48717339999999998</c:v>
                </c:pt>
                <c:pt idx="898">
                  <c:v>-1.340633</c:v>
                </c:pt>
                <c:pt idx="899">
                  <c:v>-1.2226090000000001</c:v>
                </c:pt>
                <c:pt idx="900">
                  <c:v>-0.52262960000000003</c:v>
                </c:pt>
                <c:pt idx="901">
                  <c:v>-0.78339939999999997</c:v>
                </c:pt>
                <c:pt idx="902">
                  <c:v>-0.70923619999999998</c:v>
                </c:pt>
                <c:pt idx="903">
                  <c:v>-0.21470629999999999</c:v>
                </c:pt>
                <c:pt idx="904">
                  <c:v>-0.68078130000000003</c:v>
                </c:pt>
                <c:pt idx="905">
                  <c:v>-1.0743210000000001</c:v>
                </c:pt>
                <c:pt idx="906">
                  <c:v>-0.957457</c:v>
                </c:pt>
                <c:pt idx="907">
                  <c:v>-0.95462590000000003</c:v>
                </c:pt>
                <c:pt idx="908">
                  <c:v>-0.65461320000000001</c:v>
                </c:pt>
                <c:pt idx="909">
                  <c:v>-0.35052759999999999</c:v>
                </c:pt>
                <c:pt idx="910">
                  <c:v>-0.51834720000000001</c:v>
                </c:pt>
                <c:pt idx="911">
                  <c:v>-0.25313940000000001</c:v>
                </c:pt>
                <c:pt idx="912">
                  <c:v>0.5916941</c:v>
                </c:pt>
                <c:pt idx="913">
                  <c:v>0.98978540000000004</c:v>
                </c:pt>
                <c:pt idx="914">
                  <c:v>1.3263</c:v>
                </c:pt>
                <c:pt idx="915">
                  <c:v>1.4917020000000001</c:v>
                </c:pt>
                <c:pt idx="916">
                  <c:v>0.48927979999999999</c:v>
                </c:pt>
                <c:pt idx="917">
                  <c:v>-0.2282478</c:v>
                </c:pt>
                <c:pt idx="918">
                  <c:v>0.1806355</c:v>
                </c:pt>
                <c:pt idx="919">
                  <c:v>0.4605262</c:v>
                </c:pt>
                <c:pt idx="920">
                  <c:v>1.2424489999999999</c:v>
                </c:pt>
                <c:pt idx="921">
                  <c:v>2.3181560000000001</c:v>
                </c:pt>
                <c:pt idx="922">
                  <c:v>1.5283100000000001</c:v>
                </c:pt>
                <c:pt idx="923">
                  <c:v>0.12689590000000001</c:v>
                </c:pt>
                <c:pt idx="924">
                  <c:v>0.44488149999999999</c:v>
                </c:pt>
                <c:pt idx="925">
                  <c:v>1.2432479999999999</c:v>
                </c:pt>
                <c:pt idx="926">
                  <c:v>0.40234910000000002</c:v>
                </c:pt>
                <c:pt idx="927">
                  <c:v>-1.0367249999999999</c:v>
                </c:pt>
                <c:pt idx="928">
                  <c:v>-0.48087099999999999</c:v>
                </c:pt>
                <c:pt idx="929">
                  <c:v>1.3618049999999999</c:v>
                </c:pt>
                <c:pt idx="930">
                  <c:v>1.408283</c:v>
                </c:pt>
                <c:pt idx="931">
                  <c:v>-0.41883870000000001</c:v>
                </c:pt>
                <c:pt idx="932">
                  <c:v>-1.443802</c:v>
                </c:pt>
                <c:pt idx="933">
                  <c:v>-1.063822</c:v>
                </c:pt>
                <c:pt idx="934">
                  <c:v>-0.18761249999999999</c:v>
                </c:pt>
                <c:pt idx="935">
                  <c:v>0.98395169999999998</c:v>
                </c:pt>
                <c:pt idx="936">
                  <c:v>1.362247</c:v>
                </c:pt>
                <c:pt idx="937">
                  <c:v>0.27432649999999997</c:v>
                </c:pt>
                <c:pt idx="938">
                  <c:v>-0.66148240000000003</c:v>
                </c:pt>
                <c:pt idx="939">
                  <c:v>-0.75852280000000005</c:v>
                </c:pt>
                <c:pt idx="940">
                  <c:v>-9.6755620000000001E-2</c:v>
                </c:pt>
                <c:pt idx="941">
                  <c:v>1.688132</c:v>
                </c:pt>
                <c:pt idx="942">
                  <c:v>1.8863989999999999</c:v>
                </c:pt>
                <c:pt idx="943">
                  <c:v>-0.1624989</c:v>
                </c:pt>
                <c:pt idx="944">
                  <c:v>-0.45448830000000001</c:v>
                </c:pt>
                <c:pt idx="945">
                  <c:v>1.175521</c:v>
                </c:pt>
                <c:pt idx="946">
                  <c:v>1.673713</c:v>
                </c:pt>
                <c:pt idx="947">
                  <c:v>0.45498559999999999</c:v>
                </c:pt>
                <c:pt idx="948">
                  <c:v>-0.54732800000000004</c:v>
                </c:pt>
                <c:pt idx="949">
                  <c:v>-0.36943619999999999</c:v>
                </c:pt>
                <c:pt idx="950">
                  <c:v>-0.36554229999999999</c:v>
                </c:pt>
                <c:pt idx="951">
                  <c:v>-0.53096010000000005</c:v>
                </c:pt>
                <c:pt idx="952">
                  <c:v>0.78698259999999998</c:v>
                </c:pt>
                <c:pt idx="953">
                  <c:v>2.3432089999999999</c:v>
                </c:pt>
                <c:pt idx="954">
                  <c:v>1.2831189999999999</c:v>
                </c:pt>
                <c:pt idx="955">
                  <c:v>-0.9055782</c:v>
                </c:pt>
                <c:pt idx="956">
                  <c:v>-1.035112</c:v>
                </c:pt>
                <c:pt idx="957">
                  <c:v>-0.1077507</c:v>
                </c:pt>
                <c:pt idx="958">
                  <c:v>0.23016229999999999</c:v>
                </c:pt>
                <c:pt idx="959">
                  <c:v>0.96481240000000001</c:v>
                </c:pt>
                <c:pt idx="960">
                  <c:v>1.821418</c:v>
                </c:pt>
                <c:pt idx="961">
                  <c:v>1.7514350000000001</c:v>
                </c:pt>
                <c:pt idx="962">
                  <c:v>1.497099</c:v>
                </c:pt>
                <c:pt idx="963">
                  <c:v>1.341715</c:v>
                </c:pt>
                <c:pt idx="964">
                  <c:v>0.99066869999999996</c:v>
                </c:pt>
                <c:pt idx="965">
                  <c:v>0.58752000000000004</c:v>
                </c:pt>
                <c:pt idx="966">
                  <c:v>0.54388479999999995</c:v>
                </c:pt>
                <c:pt idx="967">
                  <c:v>1.39459</c:v>
                </c:pt>
                <c:pt idx="968">
                  <c:v>2.149035</c:v>
                </c:pt>
                <c:pt idx="969">
                  <c:v>1.7689809999999999</c:v>
                </c:pt>
                <c:pt idx="970">
                  <c:v>1.261598</c:v>
                </c:pt>
                <c:pt idx="971">
                  <c:v>1.138331</c:v>
                </c:pt>
                <c:pt idx="972">
                  <c:v>0.90008469999999996</c:v>
                </c:pt>
                <c:pt idx="973">
                  <c:v>0.67266939999999997</c:v>
                </c:pt>
                <c:pt idx="974">
                  <c:v>0.35161110000000001</c:v>
                </c:pt>
                <c:pt idx="975">
                  <c:v>-0.68747789999999998</c:v>
                </c:pt>
                <c:pt idx="976">
                  <c:v>-1.2188330000000001</c:v>
                </c:pt>
                <c:pt idx="977">
                  <c:v>-0.2678007</c:v>
                </c:pt>
                <c:pt idx="978">
                  <c:v>-0.20279440000000001</c:v>
                </c:pt>
                <c:pt idx="979">
                  <c:v>-1.3351729999999999</c:v>
                </c:pt>
                <c:pt idx="980">
                  <c:v>-1.3191040000000001</c:v>
                </c:pt>
                <c:pt idx="981">
                  <c:v>-0.54519810000000002</c:v>
                </c:pt>
                <c:pt idx="982">
                  <c:v>-0.50500780000000001</c:v>
                </c:pt>
                <c:pt idx="983">
                  <c:v>-0.76275020000000004</c:v>
                </c:pt>
                <c:pt idx="984">
                  <c:v>-0.1989165</c:v>
                </c:pt>
                <c:pt idx="985">
                  <c:v>1.0588</c:v>
                </c:pt>
                <c:pt idx="986">
                  <c:v>2.043247</c:v>
                </c:pt>
                <c:pt idx="987">
                  <c:v>2.3353090000000001</c:v>
                </c:pt>
                <c:pt idx="988">
                  <c:v>1.6999789999999999</c:v>
                </c:pt>
                <c:pt idx="989">
                  <c:v>-3.3556000000000002E-2</c:v>
                </c:pt>
                <c:pt idx="990">
                  <c:v>-1.741514</c:v>
                </c:pt>
                <c:pt idx="991">
                  <c:v>-1.819232</c:v>
                </c:pt>
                <c:pt idx="992">
                  <c:v>-0.44372020000000001</c:v>
                </c:pt>
                <c:pt idx="993">
                  <c:v>0.41201209999999999</c:v>
                </c:pt>
                <c:pt idx="994">
                  <c:v>-0.12747530000000001</c:v>
                </c:pt>
                <c:pt idx="995">
                  <c:v>-0.60409639999999998</c:v>
                </c:pt>
                <c:pt idx="996">
                  <c:v>3.102191E-2</c:v>
                </c:pt>
                <c:pt idx="997">
                  <c:v>0.47155429999999998</c:v>
                </c:pt>
                <c:pt idx="998">
                  <c:v>-6.2537829999999997E-3</c:v>
                </c:pt>
              </c:numCache>
            </c:numRef>
          </c:yVal>
          <c:smooth val="0"/>
        </c:ser>
        <c:dLbls>
          <c:showLegendKey val="0"/>
          <c:showVal val="0"/>
          <c:showCatName val="0"/>
          <c:showSerName val="0"/>
          <c:showPercent val="0"/>
          <c:showBubbleSize val="0"/>
        </c:dLbls>
        <c:axId val="204631424"/>
        <c:axId val="205501952"/>
      </c:scatterChart>
      <c:valAx>
        <c:axId val="204631424"/>
        <c:scaling>
          <c:orientation val="minMax"/>
        </c:scaling>
        <c:delete val="0"/>
        <c:axPos val="b"/>
        <c:majorGridlines/>
        <c:title>
          <c:tx>
            <c:rich>
              <a:bodyPr/>
              <a:lstStyle/>
              <a:p>
                <a:pPr>
                  <a:defRPr sz="1000" b="1" i="0" u="none" strike="noStrike" baseline="0">
                    <a:solidFill>
                      <a:srgbClr val="000000"/>
                    </a:solidFill>
                    <a:latin typeface="Calibri"/>
                    <a:ea typeface="Calibri"/>
                    <a:cs typeface="Calibri"/>
                  </a:defRPr>
                </a:pPr>
                <a:r>
                  <a:rPr lang="en-US"/>
                  <a:t>Time (ns)</a:t>
                </a:r>
              </a:p>
            </c:rich>
          </c:tx>
          <c:layout/>
          <c:overlay val="0"/>
        </c:title>
        <c:numFmt formatCode="General"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205501952"/>
        <c:crossesAt val="-9999999"/>
        <c:crossBetween val="midCat"/>
      </c:valAx>
      <c:valAx>
        <c:axId val="205501952"/>
        <c:scaling>
          <c:orientation val="minMax"/>
        </c:scaling>
        <c:delete val="0"/>
        <c:axPos val="l"/>
        <c:majorGridlines/>
        <c:title>
          <c:tx>
            <c:rich>
              <a:bodyPr/>
              <a:lstStyle/>
              <a:p>
                <a:pPr>
                  <a:defRPr sz="1000" b="1" i="0" u="none" strike="noStrike" baseline="0">
                    <a:solidFill>
                      <a:srgbClr val="000000"/>
                    </a:solidFill>
                    <a:latin typeface="Calibri"/>
                    <a:ea typeface="Calibri"/>
                    <a:cs typeface="Calibri"/>
                  </a:defRPr>
                </a:pPr>
                <a:r>
                  <a:rPr lang="en-US"/>
                  <a:t>Measured Voltage (V)</a:t>
                </a:r>
              </a:p>
            </c:rich>
          </c:tx>
          <c:layout/>
          <c:overlay val="0"/>
        </c:title>
        <c:numFmt formatCode="General" sourceLinked="0"/>
        <c:majorTickMark val="out"/>
        <c:minorTickMark val="none"/>
        <c:tickLblPos val="nextTo"/>
        <c:crossAx val="204631424"/>
        <c:crossesAt val="-9999999"/>
        <c:crossBetween val="midCat"/>
      </c:valAx>
    </c:plotArea>
    <c:legend>
      <c:legendPos val="r"/>
      <c:layout/>
      <c:overlay val="0"/>
    </c:legend>
    <c:plotVisOnly val="1"/>
    <c:dispBlanksAs val="gap"/>
    <c:showDLblsOverMax val="0"/>
  </c:chart>
  <c:spPr>
    <a:ln>
      <a:noFill/>
    </a:ln>
  </c:spPr>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Measured Current Waveforms</a:t>
            </a:r>
          </a:p>
        </c:rich>
      </c:tx>
      <c:layout/>
      <c:overlay val="0"/>
    </c:title>
    <c:autoTitleDeleted val="0"/>
    <c:plotArea>
      <c:layout/>
      <c:scatterChart>
        <c:scatterStyle val="lineMarker"/>
        <c:varyColors val="0"/>
        <c:ser>
          <c:idx val="0"/>
          <c:order val="0"/>
          <c:tx>
            <c:v>+500V (#1)</c:v>
          </c:tx>
          <c:spPr>
            <a:ln w="19050">
              <a:solidFill>
                <a:srgbClr val="0000FF"/>
              </a:solidFill>
            </a:ln>
          </c:spPr>
          <c:marker>
            <c:symbol val="none"/>
          </c:marker>
          <c:xVal>
            <c:numRef>
              <c:f>'Current Wfms Data'!$A$5:$A$1004</c:f>
              <c:numCache>
                <c:formatCode>General</c:formatCode>
                <c:ptCount val="1000"/>
                <c:pt idx="0">
                  <c:v>-180.834</c:v>
                </c:pt>
                <c:pt idx="1">
                  <c:v>-179.834</c:v>
                </c:pt>
                <c:pt idx="2">
                  <c:v>-178.834</c:v>
                </c:pt>
                <c:pt idx="3">
                  <c:v>-177.834</c:v>
                </c:pt>
                <c:pt idx="4">
                  <c:v>-176.834</c:v>
                </c:pt>
                <c:pt idx="5">
                  <c:v>-175.834</c:v>
                </c:pt>
                <c:pt idx="6">
                  <c:v>-174.834</c:v>
                </c:pt>
                <c:pt idx="7">
                  <c:v>-173.834</c:v>
                </c:pt>
                <c:pt idx="8">
                  <c:v>-172.834</c:v>
                </c:pt>
                <c:pt idx="9">
                  <c:v>-171.834</c:v>
                </c:pt>
                <c:pt idx="10">
                  <c:v>-170.834</c:v>
                </c:pt>
                <c:pt idx="11">
                  <c:v>-169.834</c:v>
                </c:pt>
                <c:pt idx="12">
                  <c:v>-168.83399999999997</c:v>
                </c:pt>
                <c:pt idx="13">
                  <c:v>-167.834</c:v>
                </c:pt>
                <c:pt idx="14">
                  <c:v>-166.834</c:v>
                </c:pt>
                <c:pt idx="15">
                  <c:v>-165.834</c:v>
                </c:pt>
                <c:pt idx="16">
                  <c:v>-164.834</c:v>
                </c:pt>
                <c:pt idx="17">
                  <c:v>-163.834</c:v>
                </c:pt>
                <c:pt idx="18">
                  <c:v>-162.83399999999997</c:v>
                </c:pt>
                <c:pt idx="19">
                  <c:v>-161.834</c:v>
                </c:pt>
                <c:pt idx="20">
                  <c:v>-160.834</c:v>
                </c:pt>
                <c:pt idx="21">
                  <c:v>-159.834</c:v>
                </c:pt>
                <c:pt idx="22">
                  <c:v>-158.834</c:v>
                </c:pt>
                <c:pt idx="23">
                  <c:v>-157.834</c:v>
                </c:pt>
                <c:pt idx="24">
                  <c:v>-156.83399999999997</c:v>
                </c:pt>
                <c:pt idx="25">
                  <c:v>-155.834</c:v>
                </c:pt>
                <c:pt idx="26">
                  <c:v>-154.834</c:v>
                </c:pt>
                <c:pt idx="27">
                  <c:v>-153.834</c:v>
                </c:pt>
                <c:pt idx="28">
                  <c:v>-152.834</c:v>
                </c:pt>
                <c:pt idx="29">
                  <c:v>-151.834</c:v>
                </c:pt>
                <c:pt idx="30">
                  <c:v>-150.834</c:v>
                </c:pt>
                <c:pt idx="31">
                  <c:v>-149.834</c:v>
                </c:pt>
                <c:pt idx="32">
                  <c:v>-148.834</c:v>
                </c:pt>
                <c:pt idx="33">
                  <c:v>-147.834</c:v>
                </c:pt>
                <c:pt idx="34">
                  <c:v>-146.834</c:v>
                </c:pt>
                <c:pt idx="35">
                  <c:v>-145.834</c:v>
                </c:pt>
                <c:pt idx="36">
                  <c:v>-144.834</c:v>
                </c:pt>
                <c:pt idx="37">
                  <c:v>-143.834</c:v>
                </c:pt>
                <c:pt idx="38">
                  <c:v>-142.834</c:v>
                </c:pt>
                <c:pt idx="39">
                  <c:v>-141.834</c:v>
                </c:pt>
                <c:pt idx="40">
                  <c:v>-140.834</c:v>
                </c:pt>
                <c:pt idx="41">
                  <c:v>-139.834</c:v>
                </c:pt>
                <c:pt idx="42">
                  <c:v>-138.834</c:v>
                </c:pt>
                <c:pt idx="43">
                  <c:v>-137.83399999999997</c:v>
                </c:pt>
                <c:pt idx="44">
                  <c:v>-136.834</c:v>
                </c:pt>
                <c:pt idx="45">
                  <c:v>-135.834</c:v>
                </c:pt>
                <c:pt idx="46">
                  <c:v>-134.834</c:v>
                </c:pt>
                <c:pt idx="47">
                  <c:v>-133.834</c:v>
                </c:pt>
                <c:pt idx="48">
                  <c:v>-132.834</c:v>
                </c:pt>
                <c:pt idx="49">
                  <c:v>-131.83399999999997</c:v>
                </c:pt>
                <c:pt idx="50">
                  <c:v>-130.834</c:v>
                </c:pt>
                <c:pt idx="51">
                  <c:v>-129.834</c:v>
                </c:pt>
                <c:pt idx="52">
                  <c:v>-128.834</c:v>
                </c:pt>
                <c:pt idx="53">
                  <c:v>-127.834</c:v>
                </c:pt>
                <c:pt idx="54">
                  <c:v>-126.834</c:v>
                </c:pt>
                <c:pt idx="55">
                  <c:v>-125.83399999999999</c:v>
                </c:pt>
                <c:pt idx="56">
                  <c:v>-124.83399999999999</c:v>
                </c:pt>
                <c:pt idx="57">
                  <c:v>-123.83399999999999</c:v>
                </c:pt>
                <c:pt idx="58">
                  <c:v>-122.834</c:v>
                </c:pt>
                <c:pt idx="59">
                  <c:v>-121.834</c:v>
                </c:pt>
                <c:pt idx="60">
                  <c:v>-120.834</c:v>
                </c:pt>
                <c:pt idx="61">
                  <c:v>-119.83400000000002</c:v>
                </c:pt>
                <c:pt idx="62">
                  <c:v>-118.834</c:v>
                </c:pt>
                <c:pt idx="63">
                  <c:v>-117.83399999999999</c:v>
                </c:pt>
                <c:pt idx="64">
                  <c:v>-116.834</c:v>
                </c:pt>
                <c:pt idx="65">
                  <c:v>-115.834</c:v>
                </c:pt>
                <c:pt idx="66">
                  <c:v>-114.83399999999999</c:v>
                </c:pt>
                <c:pt idx="67">
                  <c:v>-113.834</c:v>
                </c:pt>
                <c:pt idx="68">
                  <c:v>-112.834</c:v>
                </c:pt>
                <c:pt idx="69">
                  <c:v>-111.83399999999999</c:v>
                </c:pt>
                <c:pt idx="70">
                  <c:v>-110.834</c:v>
                </c:pt>
                <c:pt idx="71">
                  <c:v>-109.834</c:v>
                </c:pt>
                <c:pt idx="72">
                  <c:v>-108.83399999999999</c:v>
                </c:pt>
                <c:pt idx="73">
                  <c:v>-107.834</c:v>
                </c:pt>
                <c:pt idx="74">
                  <c:v>-106.834</c:v>
                </c:pt>
                <c:pt idx="75">
                  <c:v>-105.834</c:v>
                </c:pt>
                <c:pt idx="76">
                  <c:v>-104.834</c:v>
                </c:pt>
                <c:pt idx="77">
                  <c:v>-103.834</c:v>
                </c:pt>
                <c:pt idx="78">
                  <c:v>-102.834</c:v>
                </c:pt>
                <c:pt idx="79">
                  <c:v>-101.834</c:v>
                </c:pt>
                <c:pt idx="80">
                  <c:v>-100.834</c:v>
                </c:pt>
                <c:pt idx="81">
                  <c:v>-99.834000000000003</c:v>
                </c:pt>
                <c:pt idx="82">
                  <c:v>-98.834000000000003</c:v>
                </c:pt>
                <c:pt idx="83">
                  <c:v>-97.834000000000003</c:v>
                </c:pt>
                <c:pt idx="84">
                  <c:v>-96.834000000000003</c:v>
                </c:pt>
                <c:pt idx="85">
                  <c:v>-95.834000000000003</c:v>
                </c:pt>
                <c:pt idx="86">
                  <c:v>-94.834000000000003</c:v>
                </c:pt>
                <c:pt idx="87">
                  <c:v>-93.834000000000003</c:v>
                </c:pt>
                <c:pt idx="88">
                  <c:v>-92.833999999999989</c:v>
                </c:pt>
                <c:pt idx="89">
                  <c:v>-91.834000000000003</c:v>
                </c:pt>
                <c:pt idx="90">
                  <c:v>-90.834000000000003</c:v>
                </c:pt>
                <c:pt idx="91">
                  <c:v>-89.833999999999989</c:v>
                </c:pt>
                <c:pt idx="92">
                  <c:v>-88.834000000000003</c:v>
                </c:pt>
                <c:pt idx="93">
                  <c:v>-87.834000000000003</c:v>
                </c:pt>
                <c:pt idx="94">
                  <c:v>-86.833999999999989</c:v>
                </c:pt>
                <c:pt idx="95">
                  <c:v>-85.834000000000003</c:v>
                </c:pt>
                <c:pt idx="96">
                  <c:v>-84.834000000000003</c:v>
                </c:pt>
                <c:pt idx="97">
                  <c:v>-83.833999999999989</c:v>
                </c:pt>
                <c:pt idx="98">
                  <c:v>-82.834000000000003</c:v>
                </c:pt>
                <c:pt idx="99">
                  <c:v>-81.834000000000003</c:v>
                </c:pt>
                <c:pt idx="100">
                  <c:v>-80.833999999999989</c:v>
                </c:pt>
                <c:pt idx="101">
                  <c:v>-79.834000000000003</c:v>
                </c:pt>
                <c:pt idx="102">
                  <c:v>-78.834000000000003</c:v>
                </c:pt>
                <c:pt idx="103">
                  <c:v>-77.833999999999989</c:v>
                </c:pt>
                <c:pt idx="104">
                  <c:v>-76.834000000000003</c:v>
                </c:pt>
                <c:pt idx="105">
                  <c:v>-75.834000000000003</c:v>
                </c:pt>
                <c:pt idx="106">
                  <c:v>-74.833999999999989</c:v>
                </c:pt>
                <c:pt idx="107">
                  <c:v>-73.834000000000003</c:v>
                </c:pt>
                <c:pt idx="108">
                  <c:v>-72.834000000000003</c:v>
                </c:pt>
                <c:pt idx="109">
                  <c:v>-71.834000000000003</c:v>
                </c:pt>
                <c:pt idx="110">
                  <c:v>-70.834000000000003</c:v>
                </c:pt>
                <c:pt idx="111">
                  <c:v>-69.834000000000003</c:v>
                </c:pt>
                <c:pt idx="112">
                  <c:v>-68.834000000000003</c:v>
                </c:pt>
                <c:pt idx="113">
                  <c:v>-67.834000000000003</c:v>
                </c:pt>
                <c:pt idx="114">
                  <c:v>-66.834000000000003</c:v>
                </c:pt>
                <c:pt idx="115">
                  <c:v>-65.834000000000003</c:v>
                </c:pt>
                <c:pt idx="116">
                  <c:v>-64.834000000000003</c:v>
                </c:pt>
                <c:pt idx="117">
                  <c:v>-63.834000000000003</c:v>
                </c:pt>
                <c:pt idx="118">
                  <c:v>-62.834000000000003</c:v>
                </c:pt>
                <c:pt idx="119">
                  <c:v>-61.833999999999996</c:v>
                </c:pt>
                <c:pt idx="120">
                  <c:v>-60.834000000000003</c:v>
                </c:pt>
                <c:pt idx="121">
                  <c:v>-59.834000000000003</c:v>
                </c:pt>
                <c:pt idx="122">
                  <c:v>-58.834000000000003</c:v>
                </c:pt>
                <c:pt idx="123">
                  <c:v>-57.834000000000003</c:v>
                </c:pt>
                <c:pt idx="124">
                  <c:v>-56.833999999999996</c:v>
                </c:pt>
                <c:pt idx="125">
                  <c:v>-55.834000000000003</c:v>
                </c:pt>
                <c:pt idx="126">
                  <c:v>-54.834000000000003</c:v>
                </c:pt>
                <c:pt idx="127">
                  <c:v>-53.833999999999996</c:v>
                </c:pt>
                <c:pt idx="128">
                  <c:v>-52.834000000000003</c:v>
                </c:pt>
                <c:pt idx="129">
                  <c:v>-51.833999999999996</c:v>
                </c:pt>
                <c:pt idx="130">
                  <c:v>-50.833999999999996</c:v>
                </c:pt>
                <c:pt idx="131">
                  <c:v>-49.834000000000003</c:v>
                </c:pt>
                <c:pt idx="132">
                  <c:v>-48.833999999999996</c:v>
                </c:pt>
                <c:pt idx="133">
                  <c:v>-47.833999999999996</c:v>
                </c:pt>
                <c:pt idx="134">
                  <c:v>-46.834000000000003</c:v>
                </c:pt>
                <c:pt idx="135">
                  <c:v>-45.833999999999996</c:v>
                </c:pt>
                <c:pt idx="136">
                  <c:v>-44.834000000000003</c:v>
                </c:pt>
                <c:pt idx="137">
                  <c:v>-43.834000000000003</c:v>
                </c:pt>
                <c:pt idx="138">
                  <c:v>-42.833999999999996</c:v>
                </c:pt>
                <c:pt idx="139">
                  <c:v>-41.834000000000003</c:v>
                </c:pt>
                <c:pt idx="140">
                  <c:v>-40.834000000000003</c:v>
                </c:pt>
                <c:pt idx="141">
                  <c:v>-39.833999999999996</c:v>
                </c:pt>
                <c:pt idx="142">
                  <c:v>-38.834000000000003</c:v>
                </c:pt>
                <c:pt idx="143">
                  <c:v>-37.834000000000003</c:v>
                </c:pt>
                <c:pt idx="144">
                  <c:v>-36.833999999999996</c:v>
                </c:pt>
                <c:pt idx="145">
                  <c:v>-35.834000000000003</c:v>
                </c:pt>
                <c:pt idx="146">
                  <c:v>-34.833999999999996</c:v>
                </c:pt>
                <c:pt idx="147">
                  <c:v>-33.833999999999996</c:v>
                </c:pt>
                <c:pt idx="148">
                  <c:v>-32.834000000000003</c:v>
                </c:pt>
                <c:pt idx="149">
                  <c:v>-31.834</c:v>
                </c:pt>
                <c:pt idx="150">
                  <c:v>-30.833999999999996</c:v>
                </c:pt>
                <c:pt idx="151">
                  <c:v>-29.834</c:v>
                </c:pt>
                <c:pt idx="152">
                  <c:v>-28.834</c:v>
                </c:pt>
                <c:pt idx="153">
                  <c:v>-27.834</c:v>
                </c:pt>
                <c:pt idx="154">
                  <c:v>-26.834</c:v>
                </c:pt>
                <c:pt idx="155">
                  <c:v>-25.834000000000003</c:v>
                </c:pt>
                <c:pt idx="156">
                  <c:v>-24.834</c:v>
                </c:pt>
                <c:pt idx="157">
                  <c:v>-23.834</c:v>
                </c:pt>
                <c:pt idx="158">
                  <c:v>-22.834</c:v>
                </c:pt>
                <c:pt idx="159">
                  <c:v>-21.834</c:v>
                </c:pt>
                <c:pt idx="160">
                  <c:v>-20.834</c:v>
                </c:pt>
                <c:pt idx="161">
                  <c:v>-19.834</c:v>
                </c:pt>
                <c:pt idx="162">
                  <c:v>-18.834</c:v>
                </c:pt>
                <c:pt idx="163">
                  <c:v>-17.834</c:v>
                </c:pt>
                <c:pt idx="164">
                  <c:v>-16.834</c:v>
                </c:pt>
                <c:pt idx="165">
                  <c:v>-15.834000000000001</c:v>
                </c:pt>
                <c:pt idx="166">
                  <c:v>-14.834000000000001</c:v>
                </c:pt>
                <c:pt idx="167">
                  <c:v>-13.834</c:v>
                </c:pt>
                <c:pt idx="168">
                  <c:v>-12.834</c:v>
                </c:pt>
                <c:pt idx="169">
                  <c:v>-11.834</c:v>
                </c:pt>
                <c:pt idx="170">
                  <c:v>-10.834</c:v>
                </c:pt>
                <c:pt idx="171">
                  <c:v>-9.8340000000000014</c:v>
                </c:pt>
                <c:pt idx="172">
                  <c:v>-8.8339999999999996</c:v>
                </c:pt>
                <c:pt idx="173">
                  <c:v>-7.8339999999999996</c:v>
                </c:pt>
                <c:pt idx="174">
                  <c:v>-6.8340000000000005</c:v>
                </c:pt>
                <c:pt idx="175">
                  <c:v>-5.8340000000000005</c:v>
                </c:pt>
                <c:pt idx="176">
                  <c:v>-4.8339999999999996</c:v>
                </c:pt>
                <c:pt idx="177">
                  <c:v>-3.8339999999999996</c:v>
                </c:pt>
                <c:pt idx="178">
                  <c:v>-2.8340000000000001</c:v>
                </c:pt>
                <c:pt idx="179">
                  <c:v>-1.8340000000000001</c:v>
                </c:pt>
                <c:pt idx="180">
                  <c:v>-0.83399999999999996</c:v>
                </c:pt>
                <c:pt idx="181">
                  <c:v>0.16600000000000001</c:v>
                </c:pt>
                <c:pt idx="182">
                  <c:v>1.1659999999999999</c:v>
                </c:pt>
                <c:pt idx="183">
                  <c:v>2.1660000000000004</c:v>
                </c:pt>
                <c:pt idx="184">
                  <c:v>3.1659999999999999</c:v>
                </c:pt>
                <c:pt idx="185">
                  <c:v>4.1659999999999995</c:v>
                </c:pt>
                <c:pt idx="186">
                  <c:v>5.1659999999999995</c:v>
                </c:pt>
                <c:pt idx="187">
                  <c:v>6.1659999999999995</c:v>
                </c:pt>
                <c:pt idx="188">
                  <c:v>7.1660000000000004</c:v>
                </c:pt>
                <c:pt idx="189">
                  <c:v>8.1660000000000004</c:v>
                </c:pt>
                <c:pt idx="190">
                  <c:v>9.1660000000000004</c:v>
                </c:pt>
                <c:pt idx="191">
                  <c:v>10.166</c:v>
                </c:pt>
                <c:pt idx="192">
                  <c:v>11.166</c:v>
                </c:pt>
                <c:pt idx="193">
                  <c:v>12.166</c:v>
                </c:pt>
                <c:pt idx="194">
                  <c:v>13.166</c:v>
                </c:pt>
                <c:pt idx="195">
                  <c:v>14.165999999999999</c:v>
                </c:pt>
                <c:pt idx="196">
                  <c:v>15.166000000000002</c:v>
                </c:pt>
                <c:pt idx="197">
                  <c:v>16.166</c:v>
                </c:pt>
                <c:pt idx="198">
                  <c:v>17.166</c:v>
                </c:pt>
                <c:pt idx="199">
                  <c:v>18.166</c:v>
                </c:pt>
                <c:pt idx="200">
                  <c:v>19.166</c:v>
                </c:pt>
                <c:pt idx="201">
                  <c:v>20.166</c:v>
                </c:pt>
                <c:pt idx="202">
                  <c:v>21.166</c:v>
                </c:pt>
                <c:pt idx="203">
                  <c:v>22.166</c:v>
                </c:pt>
                <c:pt idx="204">
                  <c:v>23.166</c:v>
                </c:pt>
                <c:pt idx="205">
                  <c:v>24.166</c:v>
                </c:pt>
                <c:pt idx="206">
                  <c:v>25.165999999999997</c:v>
                </c:pt>
                <c:pt idx="207">
                  <c:v>26.166</c:v>
                </c:pt>
                <c:pt idx="208">
                  <c:v>27.166</c:v>
                </c:pt>
                <c:pt idx="209">
                  <c:v>28.166</c:v>
                </c:pt>
                <c:pt idx="210">
                  <c:v>29.166</c:v>
                </c:pt>
                <c:pt idx="211">
                  <c:v>30.166</c:v>
                </c:pt>
                <c:pt idx="212">
                  <c:v>31.166000000000004</c:v>
                </c:pt>
                <c:pt idx="213">
                  <c:v>32.165999999999997</c:v>
                </c:pt>
                <c:pt idx="214">
                  <c:v>33.166000000000004</c:v>
                </c:pt>
                <c:pt idx="215">
                  <c:v>34.166000000000004</c:v>
                </c:pt>
                <c:pt idx="216">
                  <c:v>35.165999999999997</c:v>
                </c:pt>
                <c:pt idx="217">
                  <c:v>36.166000000000004</c:v>
                </c:pt>
                <c:pt idx="218">
                  <c:v>37.165999999999997</c:v>
                </c:pt>
                <c:pt idx="219">
                  <c:v>38.165999999999997</c:v>
                </c:pt>
                <c:pt idx="220">
                  <c:v>39.166000000000004</c:v>
                </c:pt>
                <c:pt idx="221">
                  <c:v>40.165999999999997</c:v>
                </c:pt>
                <c:pt idx="222">
                  <c:v>41.165999999999997</c:v>
                </c:pt>
                <c:pt idx="223">
                  <c:v>42.166000000000004</c:v>
                </c:pt>
                <c:pt idx="224">
                  <c:v>43.165999999999997</c:v>
                </c:pt>
                <c:pt idx="225">
                  <c:v>44.165999999999997</c:v>
                </c:pt>
                <c:pt idx="226">
                  <c:v>45.166000000000004</c:v>
                </c:pt>
                <c:pt idx="227">
                  <c:v>46.165999999999997</c:v>
                </c:pt>
                <c:pt idx="228">
                  <c:v>47.165999999999997</c:v>
                </c:pt>
                <c:pt idx="229">
                  <c:v>48.166000000000004</c:v>
                </c:pt>
                <c:pt idx="230">
                  <c:v>49.165999999999997</c:v>
                </c:pt>
                <c:pt idx="231">
                  <c:v>50.166000000000004</c:v>
                </c:pt>
                <c:pt idx="232">
                  <c:v>51.166000000000004</c:v>
                </c:pt>
                <c:pt idx="233">
                  <c:v>52.165999999999997</c:v>
                </c:pt>
                <c:pt idx="234">
                  <c:v>53.166000000000004</c:v>
                </c:pt>
                <c:pt idx="235">
                  <c:v>54.165999999999997</c:v>
                </c:pt>
                <c:pt idx="236">
                  <c:v>55.165999999999997</c:v>
                </c:pt>
                <c:pt idx="237">
                  <c:v>56.166000000000004</c:v>
                </c:pt>
                <c:pt idx="238">
                  <c:v>57.165999999999997</c:v>
                </c:pt>
                <c:pt idx="239">
                  <c:v>58.165999999999997</c:v>
                </c:pt>
                <c:pt idx="240">
                  <c:v>59.166000000000004</c:v>
                </c:pt>
                <c:pt idx="241">
                  <c:v>60.165999999999997</c:v>
                </c:pt>
                <c:pt idx="242">
                  <c:v>61.166000000000004</c:v>
                </c:pt>
                <c:pt idx="243">
                  <c:v>62.166000000000004</c:v>
                </c:pt>
                <c:pt idx="244">
                  <c:v>63.165999999999997</c:v>
                </c:pt>
                <c:pt idx="245">
                  <c:v>64.165999999999997</c:v>
                </c:pt>
                <c:pt idx="246">
                  <c:v>65.165999999999997</c:v>
                </c:pt>
                <c:pt idx="247">
                  <c:v>66.165999999999997</c:v>
                </c:pt>
                <c:pt idx="248">
                  <c:v>67.165999999999997</c:v>
                </c:pt>
                <c:pt idx="249">
                  <c:v>68.165999999999997</c:v>
                </c:pt>
                <c:pt idx="250">
                  <c:v>69.165999999999997</c:v>
                </c:pt>
                <c:pt idx="251">
                  <c:v>70.165999999999997</c:v>
                </c:pt>
                <c:pt idx="252">
                  <c:v>71.165999999999997</c:v>
                </c:pt>
                <c:pt idx="253">
                  <c:v>72.165999999999997</c:v>
                </c:pt>
                <c:pt idx="254">
                  <c:v>73.165999999999997</c:v>
                </c:pt>
                <c:pt idx="255">
                  <c:v>74.165999999999997</c:v>
                </c:pt>
                <c:pt idx="256">
                  <c:v>75.165999999999997</c:v>
                </c:pt>
                <c:pt idx="257">
                  <c:v>76.165999999999997</c:v>
                </c:pt>
                <c:pt idx="258">
                  <c:v>77.166000000000011</c:v>
                </c:pt>
                <c:pt idx="259">
                  <c:v>78.165999999999997</c:v>
                </c:pt>
                <c:pt idx="260">
                  <c:v>79.165999999999997</c:v>
                </c:pt>
                <c:pt idx="261">
                  <c:v>80.166000000000011</c:v>
                </c:pt>
                <c:pt idx="262">
                  <c:v>81.165999999999997</c:v>
                </c:pt>
                <c:pt idx="263">
                  <c:v>82.165999999999997</c:v>
                </c:pt>
                <c:pt idx="264">
                  <c:v>83.166000000000011</c:v>
                </c:pt>
                <c:pt idx="265">
                  <c:v>84.165999999999997</c:v>
                </c:pt>
                <c:pt idx="266">
                  <c:v>85.165999999999997</c:v>
                </c:pt>
                <c:pt idx="267">
                  <c:v>86.166000000000011</c:v>
                </c:pt>
                <c:pt idx="268">
                  <c:v>87.165999999999997</c:v>
                </c:pt>
                <c:pt idx="269">
                  <c:v>88.165999999999997</c:v>
                </c:pt>
                <c:pt idx="270">
                  <c:v>89.166000000000011</c:v>
                </c:pt>
                <c:pt idx="271">
                  <c:v>90.165999999999997</c:v>
                </c:pt>
                <c:pt idx="272">
                  <c:v>91.165999999999997</c:v>
                </c:pt>
                <c:pt idx="273">
                  <c:v>92.166000000000011</c:v>
                </c:pt>
                <c:pt idx="274">
                  <c:v>93.165999999999997</c:v>
                </c:pt>
                <c:pt idx="275">
                  <c:v>94.165999999999997</c:v>
                </c:pt>
                <c:pt idx="276">
                  <c:v>95.166000000000011</c:v>
                </c:pt>
                <c:pt idx="277">
                  <c:v>96.165999999999997</c:v>
                </c:pt>
                <c:pt idx="278">
                  <c:v>97.165999999999997</c:v>
                </c:pt>
                <c:pt idx="279">
                  <c:v>98.165999999999997</c:v>
                </c:pt>
                <c:pt idx="280">
                  <c:v>99.165999999999997</c:v>
                </c:pt>
                <c:pt idx="281">
                  <c:v>100.166</c:v>
                </c:pt>
                <c:pt idx="282">
                  <c:v>101.166</c:v>
                </c:pt>
                <c:pt idx="283">
                  <c:v>102.166</c:v>
                </c:pt>
                <c:pt idx="284">
                  <c:v>103.166</c:v>
                </c:pt>
                <c:pt idx="285">
                  <c:v>104.166</c:v>
                </c:pt>
                <c:pt idx="286">
                  <c:v>105.166</c:v>
                </c:pt>
                <c:pt idx="287">
                  <c:v>106.166</c:v>
                </c:pt>
                <c:pt idx="288">
                  <c:v>107.166</c:v>
                </c:pt>
                <c:pt idx="289">
                  <c:v>108.166</c:v>
                </c:pt>
                <c:pt idx="290">
                  <c:v>109.166</c:v>
                </c:pt>
                <c:pt idx="291">
                  <c:v>110.166</c:v>
                </c:pt>
                <c:pt idx="292">
                  <c:v>111.16600000000001</c:v>
                </c:pt>
                <c:pt idx="293">
                  <c:v>112.166</c:v>
                </c:pt>
                <c:pt idx="294">
                  <c:v>113.166</c:v>
                </c:pt>
                <c:pt idx="295">
                  <c:v>114.16600000000001</c:v>
                </c:pt>
                <c:pt idx="296">
                  <c:v>115.166</c:v>
                </c:pt>
                <c:pt idx="297">
                  <c:v>116.166</c:v>
                </c:pt>
                <c:pt idx="298">
                  <c:v>117.16600000000001</c:v>
                </c:pt>
                <c:pt idx="299">
                  <c:v>118.166</c:v>
                </c:pt>
                <c:pt idx="300">
                  <c:v>119.166</c:v>
                </c:pt>
                <c:pt idx="301">
                  <c:v>120.166</c:v>
                </c:pt>
                <c:pt idx="302">
                  <c:v>121.16599999999998</c:v>
                </c:pt>
                <c:pt idx="303">
                  <c:v>122.16600000000001</c:v>
                </c:pt>
                <c:pt idx="304">
                  <c:v>123.16600000000001</c:v>
                </c:pt>
                <c:pt idx="305">
                  <c:v>124.166</c:v>
                </c:pt>
                <c:pt idx="306">
                  <c:v>125.166</c:v>
                </c:pt>
                <c:pt idx="307">
                  <c:v>126.166</c:v>
                </c:pt>
                <c:pt idx="308">
                  <c:v>127.16599999999998</c:v>
                </c:pt>
                <c:pt idx="309">
                  <c:v>128.166</c:v>
                </c:pt>
                <c:pt idx="310">
                  <c:v>129.166</c:v>
                </c:pt>
                <c:pt idx="311">
                  <c:v>130.166</c:v>
                </c:pt>
                <c:pt idx="312">
                  <c:v>131.166</c:v>
                </c:pt>
                <c:pt idx="313">
                  <c:v>132.166</c:v>
                </c:pt>
                <c:pt idx="314">
                  <c:v>133.166</c:v>
                </c:pt>
                <c:pt idx="315">
                  <c:v>134.16600000000003</c:v>
                </c:pt>
                <c:pt idx="316">
                  <c:v>135.166</c:v>
                </c:pt>
                <c:pt idx="317">
                  <c:v>136.166</c:v>
                </c:pt>
                <c:pt idx="318">
                  <c:v>137.166</c:v>
                </c:pt>
                <c:pt idx="319">
                  <c:v>138.166</c:v>
                </c:pt>
                <c:pt idx="320">
                  <c:v>139.166</c:v>
                </c:pt>
                <c:pt idx="321">
                  <c:v>140.16600000000003</c:v>
                </c:pt>
                <c:pt idx="322">
                  <c:v>141.166</c:v>
                </c:pt>
                <c:pt idx="323">
                  <c:v>142.166</c:v>
                </c:pt>
                <c:pt idx="324">
                  <c:v>143.166</c:v>
                </c:pt>
                <c:pt idx="325">
                  <c:v>144.166</c:v>
                </c:pt>
                <c:pt idx="326">
                  <c:v>145.166</c:v>
                </c:pt>
                <c:pt idx="327">
                  <c:v>146.166</c:v>
                </c:pt>
                <c:pt idx="328">
                  <c:v>147.166</c:v>
                </c:pt>
                <c:pt idx="329">
                  <c:v>148.166</c:v>
                </c:pt>
                <c:pt idx="330">
                  <c:v>149.166</c:v>
                </c:pt>
                <c:pt idx="331">
                  <c:v>150.166</c:v>
                </c:pt>
                <c:pt idx="332">
                  <c:v>151.166</c:v>
                </c:pt>
                <c:pt idx="333">
                  <c:v>152.166</c:v>
                </c:pt>
                <c:pt idx="334">
                  <c:v>153.166</c:v>
                </c:pt>
                <c:pt idx="335">
                  <c:v>154.166</c:v>
                </c:pt>
                <c:pt idx="336">
                  <c:v>155.166</c:v>
                </c:pt>
                <c:pt idx="337">
                  <c:v>156.166</c:v>
                </c:pt>
                <c:pt idx="338">
                  <c:v>157.166</c:v>
                </c:pt>
                <c:pt idx="339">
                  <c:v>158.166</c:v>
                </c:pt>
                <c:pt idx="340">
                  <c:v>159.166</c:v>
                </c:pt>
                <c:pt idx="341">
                  <c:v>160.166</c:v>
                </c:pt>
                <c:pt idx="342">
                  <c:v>161.166</c:v>
                </c:pt>
                <c:pt idx="343">
                  <c:v>162.166</c:v>
                </c:pt>
                <c:pt idx="344">
                  <c:v>163.166</c:v>
                </c:pt>
                <c:pt idx="345">
                  <c:v>164.166</c:v>
                </c:pt>
                <c:pt idx="346">
                  <c:v>165.16600000000003</c:v>
                </c:pt>
                <c:pt idx="347">
                  <c:v>166.166</c:v>
                </c:pt>
                <c:pt idx="348">
                  <c:v>167.166</c:v>
                </c:pt>
                <c:pt idx="349">
                  <c:v>168.166</c:v>
                </c:pt>
                <c:pt idx="350">
                  <c:v>169.166</c:v>
                </c:pt>
                <c:pt idx="351">
                  <c:v>170.166</c:v>
                </c:pt>
                <c:pt idx="352">
                  <c:v>171.16600000000003</c:v>
                </c:pt>
                <c:pt idx="353">
                  <c:v>172.166</c:v>
                </c:pt>
                <c:pt idx="354">
                  <c:v>173.166</c:v>
                </c:pt>
                <c:pt idx="355">
                  <c:v>174.166</c:v>
                </c:pt>
                <c:pt idx="356">
                  <c:v>175.166</c:v>
                </c:pt>
                <c:pt idx="357">
                  <c:v>176.166</c:v>
                </c:pt>
                <c:pt idx="358">
                  <c:v>177.16600000000003</c:v>
                </c:pt>
                <c:pt idx="359">
                  <c:v>178.166</c:v>
                </c:pt>
                <c:pt idx="360">
                  <c:v>179.166</c:v>
                </c:pt>
                <c:pt idx="361">
                  <c:v>180.166</c:v>
                </c:pt>
                <c:pt idx="362">
                  <c:v>181.166</c:v>
                </c:pt>
                <c:pt idx="363">
                  <c:v>182.166</c:v>
                </c:pt>
                <c:pt idx="364">
                  <c:v>183.166</c:v>
                </c:pt>
                <c:pt idx="365">
                  <c:v>184.166</c:v>
                </c:pt>
                <c:pt idx="366">
                  <c:v>185.166</c:v>
                </c:pt>
                <c:pt idx="367">
                  <c:v>186.166</c:v>
                </c:pt>
                <c:pt idx="368">
                  <c:v>187.166</c:v>
                </c:pt>
                <c:pt idx="369">
                  <c:v>188.166</c:v>
                </c:pt>
                <c:pt idx="370">
                  <c:v>189.166</c:v>
                </c:pt>
                <c:pt idx="371">
                  <c:v>190.166</c:v>
                </c:pt>
                <c:pt idx="372">
                  <c:v>191.166</c:v>
                </c:pt>
                <c:pt idx="373">
                  <c:v>192.166</c:v>
                </c:pt>
                <c:pt idx="374">
                  <c:v>193.166</c:v>
                </c:pt>
                <c:pt idx="375">
                  <c:v>194.166</c:v>
                </c:pt>
                <c:pt idx="376">
                  <c:v>195.166</c:v>
                </c:pt>
                <c:pt idx="377">
                  <c:v>196.166</c:v>
                </c:pt>
                <c:pt idx="378">
                  <c:v>197.166</c:v>
                </c:pt>
                <c:pt idx="379">
                  <c:v>198.166</c:v>
                </c:pt>
                <c:pt idx="380">
                  <c:v>199.166</c:v>
                </c:pt>
                <c:pt idx="381">
                  <c:v>200.166</c:v>
                </c:pt>
                <c:pt idx="382">
                  <c:v>201.166</c:v>
                </c:pt>
                <c:pt idx="383">
                  <c:v>202.16600000000003</c:v>
                </c:pt>
                <c:pt idx="384">
                  <c:v>203.166</c:v>
                </c:pt>
                <c:pt idx="385">
                  <c:v>204.166</c:v>
                </c:pt>
                <c:pt idx="386">
                  <c:v>205.166</c:v>
                </c:pt>
                <c:pt idx="387">
                  <c:v>206.166</c:v>
                </c:pt>
                <c:pt idx="388">
                  <c:v>207.166</c:v>
                </c:pt>
                <c:pt idx="389">
                  <c:v>208.16600000000003</c:v>
                </c:pt>
                <c:pt idx="390">
                  <c:v>209.166</c:v>
                </c:pt>
                <c:pt idx="391">
                  <c:v>210.166</c:v>
                </c:pt>
                <c:pt idx="392">
                  <c:v>211.166</c:v>
                </c:pt>
                <c:pt idx="393">
                  <c:v>212.166</c:v>
                </c:pt>
                <c:pt idx="394">
                  <c:v>213.166</c:v>
                </c:pt>
                <c:pt idx="395">
                  <c:v>214.166</c:v>
                </c:pt>
                <c:pt idx="396">
                  <c:v>215.166</c:v>
                </c:pt>
                <c:pt idx="397">
                  <c:v>216.166</c:v>
                </c:pt>
                <c:pt idx="398">
                  <c:v>217.166</c:v>
                </c:pt>
                <c:pt idx="399">
                  <c:v>218.166</c:v>
                </c:pt>
                <c:pt idx="400">
                  <c:v>219.166</c:v>
                </c:pt>
                <c:pt idx="401">
                  <c:v>220.166</c:v>
                </c:pt>
                <c:pt idx="402">
                  <c:v>221.166</c:v>
                </c:pt>
                <c:pt idx="403">
                  <c:v>222.166</c:v>
                </c:pt>
                <c:pt idx="404">
                  <c:v>223.166</c:v>
                </c:pt>
                <c:pt idx="405">
                  <c:v>224.166</c:v>
                </c:pt>
                <c:pt idx="406">
                  <c:v>225.166</c:v>
                </c:pt>
                <c:pt idx="407">
                  <c:v>226.166</c:v>
                </c:pt>
                <c:pt idx="408">
                  <c:v>227.166</c:v>
                </c:pt>
                <c:pt idx="409">
                  <c:v>228.166</c:v>
                </c:pt>
                <c:pt idx="410">
                  <c:v>229.166</c:v>
                </c:pt>
                <c:pt idx="411">
                  <c:v>230.166</c:v>
                </c:pt>
                <c:pt idx="412">
                  <c:v>231.166</c:v>
                </c:pt>
                <c:pt idx="413">
                  <c:v>232.166</c:v>
                </c:pt>
                <c:pt idx="414">
                  <c:v>233.16600000000003</c:v>
                </c:pt>
                <c:pt idx="415">
                  <c:v>234.166</c:v>
                </c:pt>
                <c:pt idx="416">
                  <c:v>235.166</c:v>
                </c:pt>
                <c:pt idx="417">
                  <c:v>236.166</c:v>
                </c:pt>
                <c:pt idx="418">
                  <c:v>237.166</c:v>
                </c:pt>
                <c:pt idx="419">
                  <c:v>238.166</c:v>
                </c:pt>
                <c:pt idx="420">
                  <c:v>239.166</c:v>
                </c:pt>
                <c:pt idx="421">
                  <c:v>240.166</c:v>
                </c:pt>
                <c:pt idx="422">
                  <c:v>241.16599999999997</c:v>
                </c:pt>
                <c:pt idx="423">
                  <c:v>242.166</c:v>
                </c:pt>
                <c:pt idx="424">
                  <c:v>243.16600000000003</c:v>
                </c:pt>
                <c:pt idx="425">
                  <c:v>244.166</c:v>
                </c:pt>
                <c:pt idx="426">
                  <c:v>245.16600000000003</c:v>
                </c:pt>
                <c:pt idx="427">
                  <c:v>246.16599999999997</c:v>
                </c:pt>
                <c:pt idx="428">
                  <c:v>247.166</c:v>
                </c:pt>
                <c:pt idx="429">
                  <c:v>248.16599999999997</c:v>
                </c:pt>
                <c:pt idx="430">
                  <c:v>249.166</c:v>
                </c:pt>
                <c:pt idx="431">
                  <c:v>250.16600000000003</c:v>
                </c:pt>
                <c:pt idx="432">
                  <c:v>251.166</c:v>
                </c:pt>
                <c:pt idx="433">
                  <c:v>252.166</c:v>
                </c:pt>
                <c:pt idx="434">
                  <c:v>253.16599999999997</c:v>
                </c:pt>
                <c:pt idx="435">
                  <c:v>254.166</c:v>
                </c:pt>
                <c:pt idx="436">
                  <c:v>255.16600000000003</c:v>
                </c:pt>
                <c:pt idx="437">
                  <c:v>256.166</c:v>
                </c:pt>
                <c:pt idx="438">
                  <c:v>257.166</c:v>
                </c:pt>
                <c:pt idx="439">
                  <c:v>258.166</c:v>
                </c:pt>
                <c:pt idx="440">
                  <c:v>259.166</c:v>
                </c:pt>
                <c:pt idx="441">
                  <c:v>260.166</c:v>
                </c:pt>
                <c:pt idx="442">
                  <c:v>261.166</c:v>
                </c:pt>
                <c:pt idx="443">
                  <c:v>262.166</c:v>
                </c:pt>
                <c:pt idx="444">
                  <c:v>263.166</c:v>
                </c:pt>
                <c:pt idx="445">
                  <c:v>264.166</c:v>
                </c:pt>
                <c:pt idx="446">
                  <c:v>265.166</c:v>
                </c:pt>
                <c:pt idx="447">
                  <c:v>266.166</c:v>
                </c:pt>
                <c:pt idx="448">
                  <c:v>267.166</c:v>
                </c:pt>
                <c:pt idx="449">
                  <c:v>268.166</c:v>
                </c:pt>
                <c:pt idx="450">
                  <c:v>269.166</c:v>
                </c:pt>
                <c:pt idx="451">
                  <c:v>270.166</c:v>
                </c:pt>
                <c:pt idx="452">
                  <c:v>271.166</c:v>
                </c:pt>
                <c:pt idx="453">
                  <c:v>272.166</c:v>
                </c:pt>
                <c:pt idx="454">
                  <c:v>273.166</c:v>
                </c:pt>
                <c:pt idx="455">
                  <c:v>274.166</c:v>
                </c:pt>
                <c:pt idx="456">
                  <c:v>275.166</c:v>
                </c:pt>
                <c:pt idx="457">
                  <c:v>276.166</c:v>
                </c:pt>
                <c:pt idx="458">
                  <c:v>277.166</c:v>
                </c:pt>
                <c:pt idx="459">
                  <c:v>278.166</c:v>
                </c:pt>
                <c:pt idx="460">
                  <c:v>279.16500000000002</c:v>
                </c:pt>
                <c:pt idx="461">
                  <c:v>280.16500000000002</c:v>
                </c:pt>
                <c:pt idx="462">
                  <c:v>281.16499999999996</c:v>
                </c:pt>
                <c:pt idx="463">
                  <c:v>282.16500000000002</c:v>
                </c:pt>
                <c:pt idx="464">
                  <c:v>283.16499999999996</c:v>
                </c:pt>
                <c:pt idx="465">
                  <c:v>284.16500000000002</c:v>
                </c:pt>
                <c:pt idx="466">
                  <c:v>285.16500000000002</c:v>
                </c:pt>
                <c:pt idx="467">
                  <c:v>286.16500000000002</c:v>
                </c:pt>
                <c:pt idx="468">
                  <c:v>287.16500000000002</c:v>
                </c:pt>
                <c:pt idx="469">
                  <c:v>288.16499999999996</c:v>
                </c:pt>
                <c:pt idx="470">
                  <c:v>289.16500000000002</c:v>
                </c:pt>
                <c:pt idx="471">
                  <c:v>290.16499999999996</c:v>
                </c:pt>
                <c:pt idx="472">
                  <c:v>291.16500000000002</c:v>
                </c:pt>
                <c:pt idx="473">
                  <c:v>292.16500000000002</c:v>
                </c:pt>
                <c:pt idx="474">
                  <c:v>293.16499999999996</c:v>
                </c:pt>
                <c:pt idx="475">
                  <c:v>294.16500000000002</c:v>
                </c:pt>
                <c:pt idx="476">
                  <c:v>295.16499999999996</c:v>
                </c:pt>
                <c:pt idx="477">
                  <c:v>296.16500000000002</c:v>
                </c:pt>
                <c:pt idx="478">
                  <c:v>297.16499999999996</c:v>
                </c:pt>
                <c:pt idx="479">
                  <c:v>298.16500000000002</c:v>
                </c:pt>
                <c:pt idx="480">
                  <c:v>299.16500000000002</c:v>
                </c:pt>
                <c:pt idx="481">
                  <c:v>300.16499999999996</c:v>
                </c:pt>
                <c:pt idx="482">
                  <c:v>301.16500000000002</c:v>
                </c:pt>
                <c:pt idx="483">
                  <c:v>302.16499999999996</c:v>
                </c:pt>
                <c:pt idx="484">
                  <c:v>303.16500000000002</c:v>
                </c:pt>
                <c:pt idx="485">
                  <c:v>304.16500000000002</c:v>
                </c:pt>
                <c:pt idx="486">
                  <c:v>305.16500000000002</c:v>
                </c:pt>
                <c:pt idx="487">
                  <c:v>306.16500000000002</c:v>
                </c:pt>
                <c:pt idx="488">
                  <c:v>307.16499999999996</c:v>
                </c:pt>
                <c:pt idx="489">
                  <c:v>308.16500000000002</c:v>
                </c:pt>
                <c:pt idx="490">
                  <c:v>309.16499999999996</c:v>
                </c:pt>
                <c:pt idx="491">
                  <c:v>310.16500000000002</c:v>
                </c:pt>
                <c:pt idx="492">
                  <c:v>311.16500000000002</c:v>
                </c:pt>
                <c:pt idx="493">
                  <c:v>312.16499999999996</c:v>
                </c:pt>
                <c:pt idx="494">
                  <c:v>313.16500000000002</c:v>
                </c:pt>
                <c:pt idx="495">
                  <c:v>314.16499999999996</c:v>
                </c:pt>
                <c:pt idx="496">
                  <c:v>315.16500000000002</c:v>
                </c:pt>
                <c:pt idx="497">
                  <c:v>316.16500000000002</c:v>
                </c:pt>
                <c:pt idx="498">
                  <c:v>317.16500000000002</c:v>
                </c:pt>
                <c:pt idx="499">
                  <c:v>318.16500000000002</c:v>
                </c:pt>
                <c:pt idx="500">
                  <c:v>319.16499999999996</c:v>
                </c:pt>
                <c:pt idx="501">
                  <c:v>320.16500000000002</c:v>
                </c:pt>
                <c:pt idx="502">
                  <c:v>321.16499999999996</c:v>
                </c:pt>
                <c:pt idx="503">
                  <c:v>322.16500000000002</c:v>
                </c:pt>
                <c:pt idx="504">
                  <c:v>323.16500000000002</c:v>
                </c:pt>
                <c:pt idx="505">
                  <c:v>324.16499999999996</c:v>
                </c:pt>
                <c:pt idx="506">
                  <c:v>325.16500000000002</c:v>
                </c:pt>
                <c:pt idx="507">
                  <c:v>326.16499999999996</c:v>
                </c:pt>
                <c:pt idx="508">
                  <c:v>327.16500000000002</c:v>
                </c:pt>
                <c:pt idx="509">
                  <c:v>328.16499999999996</c:v>
                </c:pt>
                <c:pt idx="510">
                  <c:v>329.16500000000002</c:v>
                </c:pt>
                <c:pt idx="511">
                  <c:v>330.16500000000002</c:v>
                </c:pt>
                <c:pt idx="512">
                  <c:v>331.16499999999996</c:v>
                </c:pt>
                <c:pt idx="513">
                  <c:v>332.16500000000002</c:v>
                </c:pt>
                <c:pt idx="514">
                  <c:v>333.16499999999996</c:v>
                </c:pt>
                <c:pt idx="515">
                  <c:v>334.16500000000002</c:v>
                </c:pt>
                <c:pt idx="516">
                  <c:v>335.16500000000002</c:v>
                </c:pt>
                <c:pt idx="517">
                  <c:v>336.16500000000002</c:v>
                </c:pt>
                <c:pt idx="518">
                  <c:v>337.16500000000002</c:v>
                </c:pt>
                <c:pt idx="519">
                  <c:v>338.16499999999996</c:v>
                </c:pt>
                <c:pt idx="520">
                  <c:v>339.16500000000002</c:v>
                </c:pt>
                <c:pt idx="521">
                  <c:v>340.16499999999996</c:v>
                </c:pt>
                <c:pt idx="522">
                  <c:v>341.16500000000002</c:v>
                </c:pt>
                <c:pt idx="523">
                  <c:v>342.16500000000002</c:v>
                </c:pt>
                <c:pt idx="524">
                  <c:v>343.16499999999996</c:v>
                </c:pt>
                <c:pt idx="525">
                  <c:v>344.16500000000002</c:v>
                </c:pt>
                <c:pt idx="526">
                  <c:v>345.16499999999996</c:v>
                </c:pt>
                <c:pt idx="527">
                  <c:v>346.16500000000002</c:v>
                </c:pt>
                <c:pt idx="528">
                  <c:v>347.16500000000002</c:v>
                </c:pt>
                <c:pt idx="529">
                  <c:v>348.16500000000002</c:v>
                </c:pt>
                <c:pt idx="530">
                  <c:v>349.16500000000002</c:v>
                </c:pt>
                <c:pt idx="531">
                  <c:v>350.16499999999996</c:v>
                </c:pt>
                <c:pt idx="532">
                  <c:v>351.16500000000002</c:v>
                </c:pt>
                <c:pt idx="533">
                  <c:v>352.16499999999996</c:v>
                </c:pt>
                <c:pt idx="534">
                  <c:v>353.16500000000002</c:v>
                </c:pt>
                <c:pt idx="535">
                  <c:v>354.16500000000002</c:v>
                </c:pt>
                <c:pt idx="536">
                  <c:v>355.16499999999996</c:v>
                </c:pt>
                <c:pt idx="537">
                  <c:v>356.16500000000002</c:v>
                </c:pt>
                <c:pt idx="538">
                  <c:v>357.16499999999996</c:v>
                </c:pt>
                <c:pt idx="539">
                  <c:v>358.16500000000002</c:v>
                </c:pt>
                <c:pt idx="540">
                  <c:v>359.16499999999996</c:v>
                </c:pt>
                <c:pt idx="541">
                  <c:v>360.16500000000002</c:v>
                </c:pt>
                <c:pt idx="542">
                  <c:v>361.16500000000002</c:v>
                </c:pt>
                <c:pt idx="543">
                  <c:v>362.16499999999996</c:v>
                </c:pt>
                <c:pt idx="544">
                  <c:v>363.16500000000002</c:v>
                </c:pt>
                <c:pt idx="545">
                  <c:v>364.16499999999996</c:v>
                </c:pt>
                <c:pt idx="546">
                  <c:v>365.16500000000002</c:v>
                </c:pt>
                <c:pt idx="547">
                  <c:v>366.16500000000002</c:v>
                </c:pt>
                <c:pt idx="548">
                  <c:v>367.16500000000002</c:v>
                </c:pt>
                <c:pt idx="549">
                  <c:v>368.16500000000002</c:v>
                </c:pt>
                <c:pt idx="550">
                  <c:v>369.16499999999996</c:v>
                </c:pt>
                <c:pt idx="551">
                  <c:v>370.16500000000002</c:v>
                </c:pt>
                <c:pt idx="552">
                  <c:v>371.16499999999996</c:v>
                </c:pt>
                <c:pt idx="553">
                  <c:v>372.16500000000002</c:v>
                </c:pt>
                <c:pt idx="554">
                  <c:v>373.16500000000002</c:v>
                </c:pt>
                <c:pt idx="555">
                  <c:v>374.16399999999999</c:v>
                </c:pt>
                <c:pt idx="556">
                  <c:v>375.16399999999999</c:v>
                </c:pt>
                <c:pt idx="557">
                  <c:v>376.16399999999999</c:v>
                </c:pt>
                <c:pt idx="558">
                  <c:v>377.16399999999999</c:v>
                </c:pt>
                <c:pt idx="559">
                  <c:v>378.16399999999999</c:v>
                </c:pt>
                <c:pt idx="560">
                  <c:v>379.16400000000004</c:v>
                </c:pt>
                <c:pt idx="561">
                  <c:v>380.16399999999999</c:v>
                </c:pt>
                <c:pt idx="562">
                  <c:v>381.16399999999999</c:v>
                </c:pt>
                <c:pt idx="563">
                  <c:v>382.16399999999999</c:v>
                </c:pt>
                <c:pt idx="564">
                  <c:v>383.16399999999999</c:v>
                </c:pt>
                <c:pt idx="565">
                  <c:v>384.16400000000004</c:v>
                </c:pt>
                <c:pt idx="566">
                  <c:v>385.16399999999999</c:v>
                </c:pt>
                <c:pt idx="567">
                  <c:v>386.16400000000004</c:v>
                </c:pt>
                <c:pt idx="568">
                  <c:v>387.16399999999999</c:v>
                </c:pt>
                <c:pt idx="569">
                  <c:v>388.16399999999999</c:v>
                </c:pt>
                <c:pt idx="570">
                  <c:v>389.16399999999999</c:v>
                </c:pt>
                <c:pt idx="571">
                  <c:v>390.16399999999999</c:v>
                </c:pt>
                <c:pt idx="572">
                  <c:v>391.16400000000004</c:v>
                </c:pt>
                <c:pt idx="573">
                  <c:v>392.16399999999999</c:v>
                </c:pt>
                <c:pt idx="574">
                  <c:v>393.16399999999999</c:v>
                </c:pt>
                <c:pt idx="575">
                  <c:v>394.16399999999999</c:v>
                </c:pt>
                <c:pt idx="576">
                  <c:v>395.16399999999999</c:v>
                </c:pt>
                <c:pt idx="577">
                  <c:v>396.16400000000004</c:v>
                </c:pt>
                <c:pt idx="578">
                  <c:v>397.16399999999999</c:v>
                </c:pt>
                <c:pt idx="579">
                  <c:v>398.16400000000004</c:v>
                </c:pt>
                <c:pt idx="580">
                  <c:v>399.16399999999999</c:v>
                </c:pt>
                <c:pt idx="581">
                  <c:v>400.16399999999999</c:v>
                </c:pt>
                <c:pt idx="582">
                  <c:v>401.16399999999999</c:v>
                </c:pt>
                <c:pt idx="583">
                  <c:v>402.16399999999999</c:v>
                </c:pt>
                <c:pt idx="584">
                  <c:v>403.16400000000004</c:v>
                </c:pt>
                <c:pt idx="585">
                  <c:v>404.16399999999999</c:v>
                </c:pt>
                <c:pt idx="586">
                  <c:v>405.16399999999999</c:v>
                </c:pt>
                <c:pt idx="587">
                  <c:v>406.16399999999999</c:v>
                </c:pt>
                <c:pt idx="588">
                  <c:v>407.16399999999999</c:v>
                </c:pt>
                <c:pt idx="589">
                  <c:v>408.16399999999999</c:v>
                </c:pt>
                <c:pt idx="590">
                  <c:v>409.16399999999999</c:v>
                </c:pt>
                <c:pt idx="591">
                  <c:v>410.16400000000004</c:v>
                </c:pt>
                <c:pt idx="592">
                  <c:v>411.16399999999999</c:v>
                </c:pt>
                <c:pt idx="593">
                  <c:v>412.16399999999999</c:v>
                </c:pt>
                <c:pt idx="594">
                  <c:v>413.16399999999999</c:v>
                </c:pt>
                <c:pt idx="595">
                  <c:v>414.16399999999999</c:v>
                </c:pt>
                <c:pt idx="596">
                  <c:v>415.16400000000004</c:v>
                </c:pt>
                <c:pt idx="597">
                  <c:v>416.16399999999999</c:v>
                </c:pt>
                <c:pt idx="598">
                  <c:v>417.16399999999999</c:v>
                </c:pt>
                <c:pt idx="599">
                  <c:v>418.16399999999999</c:v>
                </c:pt>
                <c:pt idx="600">
                  <c:v>419.16399999999999</c:v>
                </c:pt>
                <c:pt idx="601">
                  <c:v>420.16399999999999</c:v>
                </c:pt>
                <c:pt idx="602">
                  <c:v>421.16399999999999</c:v>
                </c:pt>
                <c:pt idx="603">
                  <c:v>422.16400000000004</c:v>
                </c:pt>
                <c:pt idx="604">
                  <c:v>423.16399999999999</c:v>
                </c:pt>
                <c:pt idx="605">
                  <c:v>424.16399999999999</c:v>
                </c:pt>
                <c:pt idx="606">
                  <c:v>425.16399999999999</c:v>
                </c:pt>
                <c:pt idx="607">
                  <c:v>426.16399999999999</c:v>
                </c:pt>
                <c:pt idx="608">
                  <c:v>427.16400000000004</c:v>
                </c:pt>
                <c:pt idx="609">
                  <c:v>428.16399999999999</c:v>
                </c:pt>
                <c:pt idx="610">
                  <c:v>429.16400000000004</c:v>
                </c:pt>
                <c:pt idx="611">
                  <c:v>430.16399999999999</c:v>
                </c:pt>
                <c:pt idx="612">
                  <c:v>431.16399999999999</c:v>
                </c:pt>
                <c:pt idx="613">
                  <c:v>432.16399999999999</c:v>
                </c:pt>
                <c:pt idx="614">
                  <c:v>433.16399999999999</c:v>
                </c:pt>
                <c:pt idx="615">
                  <c:v>434.16400000000004</c:v>
                </c:pt>
                <c:pt idx="616">
                  <c:v>435.16399999999999</c:v>
                </c:pt>
                <c:pt idx="617">
                  <c:v>436.16399999999999</c:v>
                </c:pt>
                <c:pt idx="618">
                  <c:v>437.16399999999999</c:v>
                </c:pt>
                <c:pt idx="619">
                  <c:v>438.16399999999999</c:v>
                </c:pt>
                <c:pt idx="620">
                  <c:v>439.16399999999999</c:v>
                </c:pt>
                <c:pt idx="621">
                  <c:v>440.16399999999999</c:v>
                </c:pt>
                <c:pt idx="622">
                  <c:v>441.16400000000004</c:v>
                </c:pt>
                <c:pt idx="623">
                  <c:v>442.16399999999999</c:v>
                </c:pt>
                <c:pt idx="624">
                  <c:v>443.16399999999999</c:v>
                </c:pt>
                <c:pt idx="625">
                  <c:v>444.16399999999999</c:v>
                </c:pt>
                <c:pt idx="626">
                  <c:v>445.16399999999999</c:v>
                </c:pt>
                <c:pt idx="627">
                  <c:v>446.16400000000004</c:v>
                </c:pt>
                <c:pt idx="628">
                  <c:v>447.16399999999999</c:v>
                </c:pt>
                <c:pt idx="629">
                  <c:v>448.16399999999999</c:v>
                </c:pt>
                <c:pt idx="630">
                  <c:v>449.16399999999999</c:v>
                </c:pt>
                <c:pt idx="631">
                  <c:v>450.16399999999999</c:v>
                </c:pt>
                <c:pt idx="632">
                  <c:v>451.16399999999999</c:v>
                </c:pt>
                <c:pt idx="633">
                  <c:v>452.16399999999999</c:v>
                </c:pt>
                <c:pt idx="634">
                  <c:v>453.16400000000004</c:v>
                </c:pt>
                <c:pt idx="635">
                  <c:v>454.16399999999999</c:v>
                </c:pt>
                <c:pt idx="636">
                  <c:v>455.16399999999999</c:v>
                </c:pt>
                <c:pt idx="637">
                  <c:v>456.16399999999999</c:v>
                </c:pt>
                <c:pt idx="638">
                  <c:v>457.16399999999999</c:v>
                </c:pt>
                <c:pt idx="639">
                  <c:v>458.16400000000004</c:v>
                </c:pt>
                <c:pt idx="640">
                  <c:v>459.16399999999999</c:v>
                </c:pt>
                <c:pt idx="641">
                  <c:v>460.16400000000004</c:v>
                </c:pt>
                <c:pt idx="642">
                  <c:v>461.16399999999999</c:v>
                </c:pt>
                <c:pt idx="643">
                  <c:v>462.16399999999999</c:v>
                </c:pt>
                <c:pt idx="644">
                  <c:v>463.16399999999999</c:v>
                </c:pt>
                <c:pt idx="645">
                  <c:v>464.16399999999999</c:v>
                </c:pt>
                <c:pt idx="646">
                  <c:v>465.16400000000004</c:v>
                </c:pt>
                <c:pt idx="647">
                  <c:v>466.16399999999999</c:v>
                </c:pt>
                <c:pt idx="648">
                  <c:v>467.16399999999999</c:v>
                </c:pt>
                <c:pt idx="649">
                  <c:v>468.16300000000001</c:v>
                </c:pt>
                <c:pt idx="650">
                  <c:v>469.16299999999995</c:v>
                </c:pt>
                <c:pt idx="651">
                  <c:v>470.16300000000001</c:v>
                </c:pt>
                <c:pt idx="652">
                  <c:v>471.16300000000001</c:v>
                </c:pt>
                <c:pt idx="653">
                  <c:v>472.16300000000001</c:v>
                </c:pt>
                <c:pt idx="654">
                  <c:v>473.16300000000001</c:v>
                </c:pt>
                <c:pt idx="655">
                  <c:v>474.16299999999995</c:v>
                </c:pt>
                <c:pt idx="656">
                  <c:v>475.16300000000001</c:v>
                </c:pt>
                <c:pt idx="657">
                  <c:v>476.16299999999995</c:v>
                </c:pt>
                <c:pt idx="658">
                  <c:v>477.16300000000001</c:v>
                </c:pt>
                <c:pt idx="659">
                  <c:v>478.16299999999995</c:v>
                </c:pt>
                <c:pt idx="660">
                  <c:v>479.16300000000007</c:v>
                </c:pt>
                <c:pt idx="661">
                  <c:v>480.16300000000001</c:v>
                </c:pt>
                <c:pt idx="662">
                  <c:v>481.16299999999995</c:v>
                </c:pt>
                <c:pt idx="663">
                  <c:v>482.16299999999995</c:v>
                </c:pt>
                <c:pt idx="664">
                  <c:v>483.16300000000001</c:v>
                </c:pt>
                <c:pt idx="665">
                  <c:v>484.16300000000001</c:v>
                </c:pt>
                <c:pt idx="666">
                  <c:v>485.16299999999995</c:v>
                </c:pt>
                <c:pt idx="667">
                  <c:v>486.16300000000001</c:v>
                </c:pt>
                <c:pt idx="668">
                  <c:v>487.16300000000001</c:v>
                </c:pt>
                <c:pt idx="669">
                  <c:v>488.16299999999995</c:v>
                </c:pt>
                <c:pt idx="670">
                  <c:v>489.16300000000007</c:v>
                </c:pt>
                <c:pt idx="671">
                  <c:v>490.16300000000001</c:v>
                </c:pt>
                <c:pt idx="672">
                  <c:v>491.16300000000001</c:v>
                </c:pt>
                <c:pt idx="673">
                  <c:v>492.16299999999995</c:v>
                </c:pt>
                <c:pt idx="674">
                  <c:v>493.16300000000001</c:v>
                </c:pt>
                <c:pt idx="675">
                  <c:v>494.16300000000001</c:v>
                </c:pt>
                <c:pt idx="676">
                  <c:v>495.16299999999995</c:v>
                </c:pt>
                <c:pt idx="677">
                  <c:v>496.16300000000007</c:v>
                </c:pt>
                <c:pt idx="678">
                  <c:v>497.16300000000001</c:v>
                </c:pt>
                <c:pt idx="679">
                  <c:v>498.16300000000001</c:v>
                </c:pt>
                <c:pt idx="680">
                  <c:v>499.16299999999995</c:v>
                </c:pt>
                <c:pt idx="681">
                  <c:v>500.16300000000001</c:v>
                </c:pt>
                <c:pt idx="682">
                  <c:v>501.16300000000001</c:v>
                </c:pt>
                <c:pt idx="683">
                  <c:v>502.16299999999995</c:v>
                </c:pt>
                <c:pt idx="684">
                  <c:v>503.16300000000007</c:v>
                </c:pt>
                <c:pt idx="685">
                  <c:v>504.16300000000001</c:v>
                </c:pt>
                <c:pt idx="686">
                  <c:v>505.16299999999995</c:v>
                </c:pt>
                <c:pt idx="687">
                  <c:v>506.16299999999995</c:v>
                </c:pt>
                <c:pt idx="688">
                  <c:v>507.16300000000001</c:v>
                </c:pt>
                <c:pt idx="689">
                  <c:v>508.16300000000001</c:v>
                </c:pt>
                <c:pt idx="690">
                  <c:v>509.16299999999995</c:v>
                </c:pt>
                <c:pt idx="691">
                  <c:v>510.16300000000007</c:v>
                </c:pt>
                <c:pt idx="692">
                  <c:v>511.16300000000001</c:v>
                </c:pt>
                <c:pt idx="693">
                  <c:v>512.16300000000001</c:v>
                </c:pt>
                <c:pt idx="694">
                  <c:v>513.1629999999999</c:v>
                </c:pt>
                <c:pt idx="695">
                  <c:v>514.16300000000001</c:v>
                </c:pt>
                <c:pt idx="696">
                  <c:v>515.16300000000001</c:v>
                </c:pt>
                <c:pt idx="697">
                  <c:v>516.16300000000001</c:v>
                </c:pt>
                <c:pt idx="698">
                  <c:v>517.16300000000001</c:v>
                </c:pt>
                <c:pt idx="699">
                  <c:v>518.16300000000001</c:v>
                </c:pt>
                <c:pt idx="700">
                  <c:v>519.16300000000001</c:v>
                </c:pt>
                <c:pt idx="701">
                  <c:v>520.16300000000001</c:v>
                </c:pt>
                <c:pt idx="702">
                  <c:v>521.16300000000001</c:v>
                </c:pt>
                <c:pt idx="703">
                  <c:v>522.16300000000001</c:v>
                </c:pt>
                <c:pt idx="704">
                  <c:v>523.16300000000001</c:v>
                </c:pt>
                <c:pt idx="705">
                  <c:v>524.16300000000001</c:v>
                </c:pt>
                <c:pt idx="706">
                  <c:v>525.16300000000001</c:v>
                </c:pt>
                <c:pt idx="707">
                  <c:v>526.16300000000001</c:v>
                </c:pt>
                <c:pt idx="708">
                  <c:v>527.16300000000001</c:v>
                </c:pt>
                <c:pt idx="709">
                  <c:v>528.16300000000001</c:v>
                </c:pt>
                <c:pt idx="710">
                  <c:v>529.16300000000001</c:v>
                </c:pt>
                <c:pt idx="711">
                  <c:v>530.16300000000001</c:v>
                </c:pt>
                <c:pt idx="712">
                  <c:v>531.16300000000001</c:v>
                </c:pt>
                <c:pt idx="713">
                  <c:v>532.16300000000001</c:v>
                </c:pt>
                <c:pt idx="714">
                  <c:v>533.16300000000001</c:v>
                </c:pt>
                <c:pt idx="715">
                  <c:v>534.16300000000001</c:v>
                </c:pt>
                <c:pt idx="716">
                  <c:v>535.16300000000001</c:v>
                </c:pt>
                <c:pt idx="717">
                  <c:v>536.16300000000001</c:v>
                </c:pt>
                <c:pt idx="718">
                  <c:v>537.1629999999999</c:v>
                </c:pt>
                <c:pt idx="719">
                  <c:v>538.16300000000001</c:v>
                </c:pt>
                <c:pt idx="720">
                  <c:v>539.16300000000001</c:v>
                </c:pt>
                <c:pt idx="721">
                  <c:v>540.16300000000001</c:v>
                </c:pt>
                <c:pt idx="722">
                  <c:v>541.16300000000001</c:v>
                </c:pt>
                <c:pt idx="723">
                  <c:v>542.16300000000001</c:v>
                </c:pt>
                <c:pt idx="724">
                  <c:v>543.16300000000001</c:v>
                </c:pt>
                <c:pt idx="725">
                  <c:v>544.1629999999999</c:v>
                </c:pt>
                <c:pt idx="726">
                  <c:v>545.16300000000001</c:v>
                </c:pt>
                <c:pt idx="727">
                  <c:v>546.16300000000001</c:v>
                </c:pt>
                <c:pt idx="728">
                  <c:v>547.16300000000001</c:v>
                </c:pt>
                <c:pt idx="729">
                  <c:v>548.16300000000001</c:v>
                </c:pt>
                <c:pt idx="730">
                  <c:v>549.16300000000001</c:v>
                </c:pt>
                <c:pt idx="731">
                  <c:v>550.16300000000001</c:v>
                </c:pt>
                <c:pt idx="732">
                  <c:v>551.16300000000001</c:v>
                </c:pt>
                <c:pt idx="733">
                  <c:v>552.16300000000001</c:v>
                </c:pt>
                <c:pt idx="734">
                  <c:v>553.16300000000001</c:v>
                </c:pt>
                <c:pt idx="735">
                  <c:v>554.16300000000001</c:v>
                </c:pt>
                <c:pt idx="736">
                  <c:v>555.16300000000001</c:v>
                </c:pt>
                <c:pt idx="737">
                  <c:v>556.16300000000001</c:v>
                </c:pt>
                <c:pt idx="738">
                  <c:v>557.16300000000001</c:v>
                </c:pt>
                <c:pt idx="739">
                  <c:v>558.16300000000001</c:v>
                </c:pt>
                <c:pt idx="740">
                  <c:v>559.16300000000001</c:v>
                </c:pt>
                <c:pt idx="741">
                  <c:v>560.16300000000001</c:v>
                </c:pt>
                <c:pt idx="742">
                  <c:v>561.1629999999999</c:v>
                </c:pt>
                <c:pt idx="743">
                  <c:v>562.16300000000001</c:v>
                </c:pt>
                <c:pt idx="744">
                  <c:v>563.16300000000001</c:v>
                </c:pt>
                <c:pt idx="745">
                  <c:v>564.16300000000001</c:v>
                </c:pt>
                <c:pt idx="746">
                  <c:v>565.16200000000003</c:v>
                </c:pt>
                <c:pt idx="747">
                  <c:v>566.16200000000003</c:v>
                </c:pt>
                <c:pt idx="748">
                  <c:v>567.16199999999992</c:v>
                </c:pt>
                <c:pt idx="749">
                  <c:v>568.16200000000003</c:v>
                </c:pt>
                <c:pt idx="750">
                  <c:v>569.16200000000003</c:v>
                </c:pt>
                <c:pt idx="751">
                  <c:v>570.16199999999992</c:v>
                </c:pt>
                <c:pt idx="752">
                  <c:v>571.16200000000003</c:v>
                </c:pt>
                <c:pt idx="753">
                  <c:v>572.16200000000003</c:v>
                </c:pt>
                <c:pt idx="754">
                  <c:v>573.16200000000003</c:v>
                </c:pt>
                <c:pt idx="755">
                  <c:v>574.16199999999992</c:v>
                </c:pt>
                <c:pt idx="756">
                  <c:v>575.16200000000003</c:v>
                </c:pt>
                <c:pt idx="757">
                  <c:v>576.16200000000003</c:v>
                </c:pt>
                <c:pt idx="758">
                  <c:v>577.16199999999992</c:v>
                </c:pt>
                <c:pt idx="759">
                  <c:v>578.16200000000003</c:v>
                </c:pt>
                <c:pt idx="760">
                  <c:v>579.16200000000003</c:v>
                </c:pt>
                <c:pt idx="761">
                  <c:v>580.16199999999992</c:v>
                </c:pt>
                <c:pt idx="762">
                  <c:v>581.16200000000003</c:v>
                </c:pt>
                <c:pt idx="763">
                  <c:v>582.16200000000003</c:v>
                </c:pt>
                <c:pt idx="764">
                  <c:v>583.16200000000003</c:v>
                </c:pt>
                <c:pt idx="765">
                  <c:v>584.16199999999992</c:v>
                </c:pt>
                <c:pt idx="766">
                  <c:v>585.16200000000003</c:v>
                </c:pt>
                <c:pt idx="767">
                  <c:v>586.16200000000003</c:v>
                </c:pt>
                <c:pt idx="768">
                  <c:v>587.16199999999992</c:v>
                </c:pt>
                <c:pt idx="769">
                  <c:v>588.16200000000003</c:v>
                </c:pt>
                <c:pt idx="770">
                  <c:v>589.16200000000003</c:v>
                </c:pt>
                <c:pt idx="771">
                  <c:v>590.16200000000003</c:v>
                </c:pt>
                <c:pt idx="772">
                  <c:v>591.16199999999992</c:v>
                </c:pt>
                <c:pt idx="773">
                  <c:v>592.16200000000003</c:v>
                </c:pt>
                <c:pt idx="774">
                  <c:v>593.16200000000003</c:v>
                </c:pt>
                <c:pt idx="775">
                  <c:v>594.16199999999992</c:v>
                </c:pt>
                <c:pt idx="776">
                  <c:v>595.16200000000003</c:v>
                </c:pt>
                <c:pt idx="777">
                  <c:v>596.16200000000003</c:v>
                </c:pt>
                <c:pt idx="778">
                  <c:v>597.16200000000003</c:v>
                </c:pt>
                <c:pt idx="779">
                  <c:v>598.16199999999992</c:v>
                </c:pt>
                <c:pt idx="780">
                  <c:v>599.16200000000003</c:v>
                </c:pt>
                <c:pt idx="781">
                  <c:v>600.16200000000003</c:v>
                </c:pt>
                <c:pt idx="782">
                  <c:v>601.16199999999992</c:v>
                </c:pt>
                <c:pt idx="783">
                  <c:v>602.16200000000003</c:v>
                </c:pt>
                <c:pt idx="784">
                  <c:v>603.16200000000003</c:v>
                </c:pt>
                <c:pt idx="785">
                  <c:v>604.16200000000003</c:v>
                </c:pt>
                <c:pt idx="786">
                  <c:v>605.16199999999992</c:v>
                </c:pt>
                <c:pt idx="787">
                  <c:v>606.16200000000003</c:v>
                </c:pt>
                <c:pt idx="788">
                  <c:v>607.16200000000003</c:v>
                </c:pt>
                <c:pt idx="789">
                  <c:v>608.16199999999992</c:v>
                </c:pt>
                <c:pt idx="790">
                  <c:v>609.16200000000003</c:v>
                </c:pt>
                <c:pt idx="791">
                  <c:v>610.16200000000003</c:v>
                </c:pt>
                <c:pt idx="792">
                  <c:v>611.16199999999992</c:v>
                </c:pt>
                <c:pt idx="793">
                  <c:v>612.16200000000003</c:v>
                </c:pt>
                <c:pt idx="794">
                  <c:v>613.16200000000003</c:v>
                </c:pt>
                <c:pt idx="795">
                  <c:v>614.16200000000003</c:v>
                </c:pt>
                <c:pt idx="796">
                  <c:v>615.16199999999992</c:v>
                </c:pt>
                <c:pt idx="797">
                  <c:v>616.16200000000003</c:v>
                </c:pt>
                <c:pt idx="798">
                  <c:v>617.16200000000003</c:v>
                </c:pt>
                <c:pt idx="799">
                  <c:v>618.16199999999992</c:v>
                </c:pt>
                <c:pt idx="800">
                  <c:v>619.16200000000003</c:v>
                </c:pt>
                <c:pt idx="801">
                  <c:v>620.16200000000003</c:v>
                </c:pt>
                <c:pt idx="802">
                  <c:v>621.16200000000003</c:v>
                </c:pt>
                <c:pt idx="803">
                  <c:v>622.16199999999992</c:v>
                </c:pt>
                <c:pt idx="804">
                  <c:v>623.16200000000003</c:v>
                </c:pt>
                <c:pt idx="805">
                  <c:v>624.16200000000003</c:v>
                </c:pt>
                <c:pt idx="806">
                  <c:v>625.16199999999992</c:v>
                </c:pt>
                <c:pt idx="807">
                  <c:v>626.16200000000003</c:v>
                </c:pt>
                <c:pt idx="808">
                  <c:v>627.16200000000003</c:v>
                </c:pt>
                <c:pt idx="809">
                  <c:v>628.16200000000003</c:v>
                </c:pt>
                <c:pt idx="810">
                  <c:v>629.16199999999992</c:v>
                </c:pt>
                <c:pt idx="811">
                  <c:v>630.16200000000003</c:v>
                </c:pt>
                <c:pt idx="812">
                  <c:v>631.16200000000003</c:v>
                </c:pt>
                <c:pt idx="813">
                  <c:v>632.16199999999992</c:v>
                </c:pt>
                <c:pt idx="814">
                  <c:v>633.16200000000003</c:v>
                </c:pt>
                <c:pt idx="815">
                  <c:v>634.16200000000003</c:v>
                </c:pt>
                <c:pt idx="816">
                  <c:v>635.16200000000003</c:v>
                </c:pt>
                <c:pt idx="817">
                  <c:v>636.16199999999992</c:v>
                </c:pt>
                <c:pt idx="818">
                  <c:v>637.16200000000003</c:v>
                </c:pt>
                <c:pt idx="819">
                  <c:v>638.16200000000003</c:v>
                </c:pt>
                <c:pt idx="820">
                  <c:v>639.16199999999992</c:v>
                </c:pt>
                <c:pt idx="821">
                  <c:v>640.16200000000003</c:v>
                </c:pt>
                <c:pt idx="822">
                  <c:v>641.16200000000003</c:v>
                </c:pt>
                <c:pt idx="823">
                  <c:v>642.16199999999992</c:v>
                </c:pt>
                <c:pt idx="824">
                  <c:v>643.16200000000003</c:v>
                </c:pt>
                <c:pt idx="825">
                  <c:v>644.16200000000003</c:v>
                </c:pt>
                <c:pt idx="826">
                  <c:v>645.16200000000003</c:v>
                </c:pt>
                <c:pt idx="827">
                  <c:v>646.16199999999992</c:v>
                </c:pt>
                <c:pt idx="828">
                  <c:v>647.16200000000003</c:v>
                </c:pt>
                <c:pt idx="829">
                  <c:v>648.16200000000003</c:v>
                </c:pt>
                <c:pt idx="830">
                  <c:v>649.16199999999992</c:v>
                </c:pt>
                <c:pt idx="831">
                  <c:v>650.16200000000003</c:v>
                </c:pt>
                <c:pt idx="832">
                  <c:v>651.16200000000003</c:v>
                </c:pt>
                <c:pt idx="833">
                  <c:v>652.16200000000003</c:v>
                </c:pt>
                <c:pt idx="834">
                  <c:v>653.16199999999992</c:v>
                </c:pt>
                <c:pt idx="835">
                  <c:v>654.16200000000003</c:v>
                </c:pt>
                <c:pt idx="836">
                  <c:v>655.16200000000003</c:v>
                </c:pt>
                <c:pt idx="837">
                  <c:v>656.16199999999992</c:v>
                </c:pt>
                <c:pt idx="838">
                  <c:v>657.16200000000003</c:v>
                </c:pt>
                <c:pt idx="839">
                  <c:v>658.16200000000003</c:v>
                </c:pt>
                <c:pt idx="840">
                  <c:v>659.16200000000003</c:v>
                </c:pt>
                <c:pt idx="841">
                  <c:v>660.16100000000006</c:v>
                </c:pt>
                <c:pt idx="842">
                  <c:v>661.16099999999994</c:v>
                </c:pt>
                <c:pt idx="843">
                  <c:v>662.16099999999994</c:v>
                </c:pt>
                <c:pt idx="844">
                  <c:v>663.16100000000006</c:v>
                </c:pt>
                <c:pt idx="845">
                  <c:v>664.16100000000006</c:v>
                </c:pt>
                <c:pt idx="846">
                  <c:v>665.16099999999994</c:v>
                </c:pt>
                <c:pt idx="847">
                  <c:v>666.16099999999994</c:v>
                </c:pt>
                <c:pt idx="848">
                  <c:v>667.16100000000006</c:v>
                </c:pt>
                <c:pt idx="849">
                  <c:v>668.16099999999994</c:v>
                </c:pt>
                <c:pt idx="850">
                  <c:v>669.16099999999994</c:v>
                </c:pt>
                <c:pt idx="851">
                  <c:v>670.16100000000006</c:v>
                </c:pt>
                <c:pt idx="852">
                  <c:v>671.16100000000006</c:v>
                </c:pt>
                <c:pt idx="853">
                  <c:v>672.16099999999994</c:v>
                </c:pt>
                <c:pt idx="854">
                  <c:v>673.16099999999994</c:v>
                </c:pt>
                <c:pt idx="855">
                  <c:v>674.16100000000006</c:v>
                </c:pt>
                <c:pt idx="856">
                  <c:v>675.16099999999994</c:v>
                </c:pt>
                <c:pt idx="857">
                  <c:v>676.16099999999994</c:v>
                </c:pt>
                <c:pt idx="858">
                  <c:v>677.16100000000006</c:v>
                </c:pt>
                <c:pt idx="859">
                  <c:v>678.16100000000006</c:v>
                </c:pt>
                <c:pt idx="860">
                  <c:v>679.16099999999994</c:v>
                </c:pt>
                <c:pt idx="861">
                  <c:v>680.16100000000006</c:v>
                </c:pt>
                <c:pt idx="862">
                  <c:v>681.16100000000006</c:v>
                </c:pt>
                <c:pt idx="863">
                  <c:v>682.16099999999994</c:v>
                </c:pt>
                <c:pt idx="864">
                  <c:v>683.16099999999994</c:v>
                </c:pt>
                <c:pt idx="865">
                  <c:v>684.16100000000006</c:v>
                </c:pt>
                <c:pt idx="866">
                  <c:v>685.16100000000006</c:v>
                </c:pt>
                <c:pt idx="867">
                  <c:v>686.16099999999994</c:v>
                </c:pt>
                <c:pt idx="868">
                  <c:v>687.16100000000006</c:v>
                </c:pt>
                <c:pt idx="869">
                  <c:v>688.16100000000006</c:v>
                </c:pt>
                <c:pt idx="870">
                  <c:v>689.16099999999994</c:v>
                </c:pt>
                <c:pt idx="871">
                  <c:v>690.16099999999994</c:v>
                </c:pt>
                <c:pt idx="872">
                  <c:v>691.16100000000006</c:v>
                </c:pt>
                <c:pt idx="873">
                  <c:v>692.16099999999994</c:v>
                </c:pt>
                <c:pt idx="874">
                  <c:v>693.16099999999994</c:v>
                </c:pt>
                <c:pt idx="875">
                  <c:v>694.16100000000006</c:v>
                </c:pt>
                <c:pt idx="876">
                  <c:v>695.16100000000006</c:v>
                </c:pt>
                <c:pt idx="877">
                  <c:v>696.16099999999994</c:v>
                </c:pt>
                <c:pt idx="878">
                  <c:v>697.16099999999994</c:v>
                </c:pt>
                <c:pt idx="879">
                  <c:v>698.16100000000006</c:v>
                </c:pt>
                <c:pt idx="880">
                  <c:v>699.16099999999994</c:v>
                </c:pt>
                <c:pt idx="881">
                  <c:v>700.16099999999994</c:v>
                </c:pt>
                <c:pt idx="882">
                  <c:v>701.16100000000006</c:v>
                </c:pt>
                <c:pt idx="883">
                  <c:v>702.16100000000006</c:v>
                </c:pt>
                <c:pt idx="884">
                  <c:v>703.16099999999994</c:v>
                </c:pt>
                <c:pt idx="885">
                  <c:v>704.16099999999994</c:v>
                </c:pt>
                <c:pt idx="886">
                  <c:v>705.16100000000006</c:v>
                </c:pt>
                <c:pt idx="887">
                  <c:v>706.16099999999994</c:v>
                </c:pt>
                <c:pt idx="888">
                  <c:v>707.16099999999994</c:v>
                </c:pt>
                <c:pt idx="889">
                  <c:v>708.16100000000006</c:v>
                </c:pt>
                <c:pt idx="890">
                  <c:v>709.16100000000006</c:v>
                </c:pt>
                <c:pt idx="891">
                  <c:v>710.16099999999994</c:v>
                </c:pt>
                <c:pt idx="892">
                  <c:v>711.16100000000006</c:v>
                </c:pt>
                <c:pt idx="893">
                  <c:v>712.16100000000006</c:v>
                </c:pt>
                <c:pt idx="894">
                  <c:v>713.16099999999994</c:v>
                </c:pt>
                <c:pt idx="895">
                  <c:v>714.16099999999994</c:v>
                </c:pt>
                <c:pt idx="896">
                  <c:v>715.16100000000006</c:v>
                </c:pt>
                <c:pt idx="897">
                  <c:v>716.16100000000006</c:v>
                </c:pt>
                <c:pt idx="898">
                  <c:v>717.16099999999994</c:v>
                </c:pt>
                <c:pt idx="899">
                  <c:v>718.16100000000006</c:v>
                </c:pt>
                <c:pt idx="900">
                  <c:v>719.16100000000006</c:v>
                </c:pt>
                <c:pt idx="901">
                  <c:v>720.16099999999994</c:v>
                </c:pt>
                <c:pt idx="902">
                  <c:v>721.16099999999994</c:v>
                </c:pt>
                <c:pt idx="903">
                  <c:v>722.16100000000006</c:v>
                </c:pt>
                <c:pt idx="904">
                  <c:v>723.16099999999994</c:v>
                </c:pt>
                <c:pt idx="905">
                  <c:v>724.16099999999994</c:v>
                </c:pt>
                <c:pt idx="906">
                  <c:v>725.16100000000006</c:v>
                </c:pt>
                <c:pt idx="907">
                  <c:v>726.16100000000006</c:v>
                </c:pt>
                <c:pt idx="908">
                  <c:v>727.16099999999994</c:v>
                </c:pt>
                <c:pt idx="909">
                  <c:v>728.16099999999994</c:v>
                </c:pt>
                <c:pt idx="910">
                  <c:v>729.16100000000006</c:v>
                </c:pt>
                <c:pt idx="911">
                  <c:v>730.16099999999994</c:v>
                </c:pt>
                <c:pt idx="912">
                  <c:v>731.16099999999994</c:v>
                </c:pt>
                <c:pt idx="913">
                  <c:v>732.16100000000006</c:v>
                </c:pt>
                <c:pt idx="914">
                  <c:v>733.16100000000006</c:v>
                </c:pt>
                <c:pt idx="915">
                  <c:v>734.16099999999994</c:v>
                </c:pt>
                <c:pt idx="916">
                  <c:v>735.16099999999994</c:v>
                </c:pt>
                <c:pt idx="917">
                  <c:v>736.16100000000006</c:v>
                </c:pt>
                <c:pt idx="918">
                  <c:v>737.16099999999994</c:v>
                </c:pt>
                <c:pt idx="919">
                  <c:v>738.16099999999994</c:v>
                </c:pt>
                <c:pt idx="920">
                  <c:v>739.16100000000006</c:v>
                </c:pt>
                <c:pt idx="921">
                  <c:v>740.16100000000006</c:v>
                </c:pt>
                <c:pt idx="922">
                  <c:v>741.16099999999994</c:v>
                </c:pt>
                <c:pt idx="923">
                  <c:v>742.16100000000006</c:v>
                </c:pt>
                <c:pt idx="924">
                  <c:v>743.16100000000006</c:v>
                </c:pt>
                <c:pt idx="925">
                  <c:v>744.16099999999994</c:v>
                </c:pt>
                <c:pt idx="926">
                  <c:v>745.16099999999994</c:v>
                </c:pt>
                <c:pt idx="927">
                  <c:v>746.16100000000006</c:v>
                </c:pt>
                <c:pt idx="928">
                  <c:v>747.16100000000006</c:v>
                </c:pt>
                <c:pt idx="929">
                  <c:v>748.16099999999994</c:v>
                </c:pt>
                <c:pt idx="930">
                  <c:v>749.16100000000006</c:v>
                </c:pt>
                <c:pt idx="931">
                  <c:v>750.16100000000006</c:v>
                </c:pt>
                <c:pt idx="932">
                  <c:v>751.16099999999994</c:v>
                </c:pt>
                <c:pt idx="933">
                  <c:v>752.16099999999994</c:v>
                </c:pt>
                <c:pt idx="934">
                  <c:v>753.16100000000006</c:v>
                </c:pt>
                <c:pt idx="935">
                  <c:v>754.16</c:v>
                </c:pt>
                <c:pt idx="936">
                  <c:v>755.16000000000008</c:v>
                </c:pt>
                <c:pt idx="937">
                  <c:v>756.16</c:v>
                </c:pt>
                <c:pt idx="938">
                  <c:v>757.16</c:v>
                </c:pt>
                <c:pt idx="939">
                  <c:v>758.16</c:v>
                </c:pt>
                <c:pt idx="940">
                  <c:v>759.16000000000008</c:v>
                </c:pt>
                <c:pt idx="941">
                  <c:v>760.16</c:v>
                </c:pt>
                <c:pt idx="942">
                  <c:v>761.16</c:v>
                </c:pt>
                <c:pt idx="943">
                  <c:v>762.16000000000008</c:v>
                </c:pt>
                <c:pt idx="944">
                  <c:v>763.16</c:v>
                </c:pt>
                <c:pt idx="945">
                  <c:v>764.16</c:v>
                </c:pt>
                <c:pt idx="946">
                  <c:v>765.16</c:v>
                </c:pt>
                <c:pt idx="947">
                  <c:v>766.16000000000008</c:v>
                </c:pt>
                <c:pt idx="948">
                  <c:v>767.16</c:v>
                </c:pt>
                <c:pt idx="949">
                  <c:v>768.16</c:v>
                </c:pt>
                <c:pt idx="950">
                  <c:v>769.16000000000008</c:v>
                </c:pt>
                <c:pt idx="951">
                  <c:v>770.16</c:v>
                </c:pt>
                <c:pt idx="952">
                  <c:v>771.16</c:v>
                </c:pt>
                <c:pt idx="953">
                  <c:v>772.16</c:v>
                </c:pt>
                <c:pt idx="954">
                  <c:v>773.16</c:v>
                </c:pt>
                <c:pt idx="955">
                  <c:v>774.16</c:v>
                </c:pt>
                <c:pt idx="956">
                  <c:v>775.16</c:v>
                </c:pt>
                <c:pt idx="957">
                  <c:v>776.16000000000008</c:v>
                </c:pt>
                <c:pt idx="958">
                  <c:v>777.16</c:v>
                </c:pt>
                <c:pt idx="959">
                  <c:v>778.16</c:v>
                </c:pt>
                <c:pt idx="960">
                  <c:v>779.16000000000008</c:v>
                </c:pt>
                <c:pt idx="961">
                  <c:v>780.16</c:v>
                </c:pt>
                <c:pt idx="962">
                  <c:v>781.16</c:v>
                </c:pt>
                <c:pt idx="963">
                  <c:v>782.16</c:v>
                </c:pt>
                <c:pt idx="964">
                  <c:v>783.16000000000008</c:v>
                </c:pt>
                <c:pt idx="965">
                  <c:v>784.16</c:v>
                </c:pt>
                <c:pt idx="966">
                  <c:v>785.16</c:v>
                </c:pt>
                <c:pt idx="967">
                  <c:v>786.16000000000008</c:v>
                </c:pt>
                <c:pt idx="968">
                  <c:v>787.16</c:v>
                </c:pt>
                <c:pt idx="969">
                  <c:v>788.16</c:v>
                </c:pt>
                <c:pt idx="970">
                  <c:v>789.16</c:v>
                </c:pt>
                <c:pt idx="971">
                  <c:v>790.16000000000008</c:v>
                </c:pt>
                <c:pt idx="972">
                  <c:v>791.16</c:v>
                </c:pt>
                <c:pt idx="973">
                  <c:v>792.16</c:v>
                </c:pt>
                <c:pt idx="974">
                  <c:v>793.16000000000008</c:v>
                </c:pt>
                <c:pt idx="975">
                  <c:v>794.16</c:v>
                </c:pt>
                <c:pt idx="976">
                  <c:v>795.16</c:v>
                </c:pt>
                <c:pt idx="977">
                  <c:v>796.16</c:v>
                </c:pt>
                <c:pt idx="978">
                  <c:v>797.16000000000008</c:v>
                </c:pt>
                <c:pt idx="979">
                  <c:v>798.16</c:v>
                </c:pt>
                <c:pt idx="980">
                  <c:v>799.16</c:v>
                </c:pt>
                <c:pt idx="981">
                  <c:v>800.16000000000008</c:v>
                </c:pt>
                <c:pt idx="982">
                  <c:v>801.16</c:v>
                </c:pt>
                <c:pt idx="983">
                  <c:v>802.16</c:v>
                </c:pt>
                <c:pt idx="984">
                  <c:v>803.16</c:v>
                </c:pt>
                <c:pt idx="985">
                  <c:v>804.16</c:v>
                </c:pt>
                <c:pt idx="986">
                  <c:v>805.16</c:v>
                </c:pt>
                <c:pt idx="987">
                  <c:v>806.16</c:v>
                </c:pt>
                <c:pt idx="988">
                  <c:v>807.16000000000008</c:v>
                </c:pt>
                <c:pt idx="989">
                  <c:v>808.16</c:v>
                </c:pt>
                <c:pt idx="990">
                  <c:v>809.16</c:v>
                </c:pt>
                <c:pt idx="991">
                  <c:v>810.16000000000008</c:v>
                </c:pt>
                <c:pt idx="992">
                  <c:v>811.16</c:v>
                </c:pt>
                <c:pt idx="993">
                  <c:v>812.16</c:v>
                </c:pt>
                <c:pt idx="994">
                  <c:v>813.16</c:v>
                </c:pt>
                <c:pt idx="995">
                  <c:v>814.16000000000008</c:v>
                </c:pt>
                <c:pt idx="996">
                  <c:v>815.16</c:v>
                </c:pt>
                <c:pt idx="997">
                  <c:v>816.16</c:v>
                </c:pt>
                <c:pt idx="998">
                  <c:v>817.16000000000008</c:v>
                </c:pt>
                <c:pt idx="999">
                  <c:v>818.16</c:v>
                </c:pt>
              </c:numCache>
            </c:numRef>
          </c:xVal>
          <c:yVal>
            <c:numRef>
              <c:f>'Current Wfms Data'!$B$5:$B$1004</c:f>
              <c:numCache>
                <c:formatCode>General</c:formatCode>
                <c:ptCount val="1000"/>
                <c:pt idx="0">
                  <c:v>-4.4367349999999998E-3</c:v>
                </c:pt>
                <c:pt idx="1">
                  <c:v>-5.9604380000000004E-4</c:v>
                </c:pt>
                <c:pt idx="2">
                  <c:v>-4.8036479999999998E-3</c:v>
                </c:pt>
                <c:pt idx="3">
                  <c:v>-1.038967E-2</c:v>
                </c:pt>
                <c:pt idx="4">
                  <c:v>-2.4516350000000002E-3</c:v>
                </c:pt>
                <c:pt idx="5">
                  <c:v>8.1376820000000002E-3</c:v>
                </c:pt>
                <c:pt idx="6">
                  <c:v>8.7426159999999999E-3</c:v>
                </c:pt>
                <c:pt idx="7">
                  <c:v>7.2879650000000004E-3</c:v>
                </c:pt>
                <c:pt idx="8">
                  <c:v>9.4060259999999996E-3</c:v>
                </c:pt>
                <c:pt idx="9">
                  <c:v>4.944838E-3</c:v>
                </c:pt>
                <c:pt idx="10">
                  <c:v>-7.7915399999999996E-3</c:v>
                </c:pt>
                <c:pt idx="11">
                  <c:v>-1.103494E-2</c:v>
                </c:pt>
                <c:pt idx="12">
                  <c:v>-6.7931620000000002E-3</c:v>
                </c:pt>
                <c:pt idx="13">
                  <c:v>-9.8650449999999994E-3</c:v>
                </c:pt>
                <c:pt idx="14">
                  <c:v>-1.520703E-2</c:v>
                </c:pt>
                <c:pt idx="15">
                  <c:v>-1.7364669999999999E-2</c:v>
                </c:pt>
                <c:pt idx="16">
                  <c:v>-1.0595200000000001E-2</c:v>
                </c:pt>
                <c:pt idx="17">
                  <c:v>4.5586059999999998E-3</c:v>
                </c:pt>
                <c:pt idx="18">
                  <c:v>3.9866850000000002E-3</c:v>
                </c:pt>
                <c:pt idx="19">
                  <c:v>-1.0643710000000001E-2</c:v>
                </c:pt>
                <c:pt idx="20">
                  <c:v>-9.5469849999999992E-3</c:v>
                </c:pt>
                <c:pt idx="21">
                  <c:v>-1.679369E-3</c:v>
                </c:pt>
                <c:pt idx="22">
                  <c:v>-8.7378230000000005E-3</c:v>
                </c:pt>
                <c:pt idx="23">
                  <c:v>-8.1265550000000006E-3</c:v>
                </c:pt>
                <c:pt idx="24">
                  <c:v>9.8032029999999999E-3</c:v>
                </c:pt>
                <c:pt idx="25">
                  <c:v>1.053203E-2</c:v>
                </c:pt>
                <c:pt idx="26">
                  <c:v>-4.1848010000000001E-3</c:v>
                </c:pt>
                <c:pt idx="27">
                  <c:v>-4.9840759999999996E-3</c:v>
                </c:pt>
                <c:pt idx="28">
                  <c:v>1.444809E-3</c:v>
                </c:pt>
                <c:pt idx="29">
                  <c:v>2.254177E-3</c:v>
                </c:pt>
                <c:pt idx="30">
                  <c:v>-1.622273E-3</c:v>
                </c:pt>
                <c:pt idx="31">
                  <c:v>-2.0056079999999999E-3</c:v>
                </c:pt>
                <c:pt idx="32">
                  <c:v>7.4168680000000001E-3</c:v>
                </c:pt>
                <c:pt idx="33">
                  <c:v>8.7212810000000009E-3</c:v>
                </c:pt>
                <c:pt idx="34">
                  <c:v>4.2195589999999999E-4</c:v>
                </c:pt>
                <c:pt idx="35">
                  <c:v>6.1552719999999998E-3</c:v>
                </c:pt>
                <c:pt idx="36">
                  <c:v>1.0981990000000001E-2</c:v>
                </c:pt>
                <c:pt idx="37">
                  <c:v>2.332841E-4</c:v>
                </c:pt>
                <c:pt idx="38">
                  <c:v>-1.4254210000000001E-3</c:v>
                </c:pt>
                <c:pt idx="39">
                  <c:v>5.7870639999999997E-3</c:v>
                </c:pt>
                <c:pt idx="40">
                  <c:v>5.7689869999999997E-3</c:v>
                </c:pt>
                <c:pt idx="41">
                  <c:v>4.8803420000000002E-3</c:v>
                </c:pt>
                <c:pt idx="42">
                  <c:v>5.7594509999999996E-3</c:v>
                </c:pt>
                <c:pt idx="43">
                  <c:v>7.3944680000000004E-3</c:v>
                </c:pt>
                <c:pt idx="44">
                  <c:v>7.4239850000000001E-3</c:v>
                </c:pt>
                <c:pt idx="45">
                  <c:v>-9.7863180000000004E-4</c:v>
                </c:pt>
                <c:pt idx="46">
                  <c:v>-8.6230560000000005E-3</c:v>
                </c:pt>
                <c:pt idx="47">
                  <c:v>-1.104538E-2</c:v>
                </c:pt>
                <c:pt idx="48">
                  <c:v>-1.4412350000000001E-2</c:v>
                </c:pt>
                <c:pt idx="49">
                  <c:v>-1.3883660000000001E-2</c:v>
                </c:pt>
                <c:pt idx="50">
                  <c:v>-7.9708999999999995E-3</c:v>
                </c:pt>
                <c:pt idx="51">
                  <c:v>8.8517870000000005E-4</c:v>
                </c:pt>
                <c:pt idx="52">
                  <c:v>8.5074009999999995E-3</c:v>
                </c:pt>
                <c:pt idx="53">
                  <c:v>9.3471579999999995E-3</c:v>
                </c:pt>
                <c:pt idx="54">
                  <c:v>5.3694709999999998E-3</c:v>
                </c:pt>
                <c:pt idx="55">
                  <c:v>-3.6409910000000001E-3</c:v>
                </c:pt>
                <c:pt idx="56">
                  <c:v>-7.9613849999999996E-3</c:v>
                </c:pt>
                <c:pt idx="57">
                  <c:v>3.1626520000000002E-3</c:v>
                </c:pt>
                <c:pt idx="58">
                  <c:v>7.3002329999999997E-3</c:v>
                </c:pt>
                <c:pt idx="59">
                  <c:v>-5.9233650000000001E-4</c:v>
                </c:pt>
                <c:pt idx="60">
                  <c:v>1.9196770000000001E-3</c:v>
                </c:pt>
                <c:pt idx="61">
                  <c:v>1.588505E-3</c:v>
                </c:pt>
                <c:pt idx="62">
                  <c:v>-1.014496E-2</c:v>
                </c:pt>
                <c:pt idx="63">
                  <c:v>-1.145642E-2</c:v>
                </c:pt>
                <c:pt idx="64">
                  <c:v>1.3968229999999999E-3</c:v>
                </c:pt>
                <c:pt idx="65">
                  <c:v>8.6593629999999998E-3</c:v>
                </c:pt>
                <c:pt idx="66">
                  <c:v>5.3764169999999997E-4</c:v>
                </c:pt>
                <c:pt idx="67">
                  <c:v>6.3354279999999996E-5</c:v>
                </c:pt>
                <c:pt idx="68">
                  <c:v>8.8080970000000008E-3</c:v>
                </c:pt>
                <c:pt idx="69">
                  <c:v>7.7751269999999997E-4</c:v>
                </c:pt>
                <c:pt idx="70">
                  <c:v>-1.2796449999999999E-2</c:v>
                </c:pt>
                <c:pt idx="71">
                  <c:v>-1.3198400000000001E-2</c:v>
                </c:pt>
                <c:pt idx="72">
                  <c:v>-3.1198910000000001E-3</c:v>
                </c:pt>
                <c:pt idx="73">
                  <c:v>5.5807310000000002E-3</c:v>
                </c:pt>
                <c:pt idx="74">
                  <c:v>3.709838E-3</c:v>
                </c:pt>
                <c:pt idx="75">
                  <c:v>4.6736950000000003E-3</c:v>
                </c:pt>
                <c:pt idx="76">
                  <c:v>1.2550520000000001E-2</c:v>
                </c:pt>
                <c:pt idx="77">
                  <c:v>7.2212630000000003E-3</c:v>
                </c:pt>
                <c:pt idx="78">
                  <c:v>-1.092456E-2</c:v>
                </c:pt>
                <c:pt idx="79">
                  <c:v>-1.5926360000000001E-2</c:v>
                </c:pt>
                <c:pt idx="80">
                  <c:v>-3.4185830000000002E-3</c:v>
                </c:pt>
                <c:pt idx="81">
                  <c:v>9.3344860000000001E-4</c:v>
                </c:pt>
                <c:pt idx="82">
                  <c:v>-7.5822490000000001E-3</c:v>
                </c:pt>
                <c:pt idx="83">
                  <c:v>-6.2264750000000004E-3</c:v>
                </c:pt>
                <c:pt idx="84">
                  <c:v>5.9466400000000004E-3</c:v>
                </c:pt>
                <c:pt idx="85">
                  <c:v>1.005229E-2</c:v>
                </c:pt>
                <c:pt idx="86">
                  <c:v>6.0485369999999997E-3</c:v>
                </c:pt>
                <c:pt idx="87">
                  <c:v>2.911454E-3</c:v>
                </c:pt>
                <c:pt idx="88">
                  <c:v>-3.1631710000000002E-3</c:v>
                </c:pt>
                <c:pt idx="89">
                  <c:v>-9.0378100000000003E-3</c:v>
                </c:pt>
                <c:pt idx="90">
                  <c:v>-5.5518549999999996E-3</c:v>
                </c:pt>
                <c:pt idx="91">
                  <c:v>-2.8813319999999999E-3</c:v>
                </c:pt>
                <c:pt idx="92">
                  <c:v>-9.0918049999999997E-3</c:v>
                </c:pt>
                <c:pt idx="93">
                  <c:v>-1.2085479999999999E-2</c:v>
                </c:pt>
                <c:pt idx="94">
                  <c:v>-4.648358E-3</c:v>
                </c:pt>
                <c:pt idx="95">
                  <c:v>1.732487E-3</c:v>
                </c:pt>
                <c:pt idx="96">
                  <c:v>-7.3026280000000002E-3</c:v>
                </c:pt>
                <c:pt idx="97">
                  <c:v>-2.3070159999999999E-2</c:v>
                </c:pt>
                <c:pt idx="98">
                  <c:v>-2.0243130000000002E-2</c:v>
                </c:pt>
                <c:pt idx="99">
                  <c:v>3.206263E-3</c:v>
                </c:pt>
                <c:pt idx="100">
                  <c:v>1.9906449999999999E-2</c:v>
                </c:pt>
                <c:pt idx="101">
                  <c:v>9.7753189999999993E-3</c:v>
                </c:pt>
                <c:pt idx="102">
                  <c:v>-1.4600409999999999E-2</c:v>
                </c:pt>
                <c:pt idx="103">
                  <c:v>-2.2554899999999999E-2</c:v>
                </c:pt>
                <c:pt idx="104">
                  <c:v>-9.0332020000000006E-3</c:v>
                </c:pt>
                <c:pt idx="105">
                  <c:v>-3.2463230000000002E-3</c:v>
                </c:pt>
                <c:pt idx="106">
                  <c:v>-1.2159329999999999E-2</c:v>
                </c:pt>
                <c:pt idx="107">
                  <c:v>-1.012683E-2</c:v>
                </c:pt>
                <c:pt idx="108">
                  <c:v>2.4750389999999997E-4</c:v>
                </c:pt>
                <c:pt idx="109">
                  <c:v>-4.1434840000000002E-3</c:v>
                </c:pt>
                <c:pt idx="110">
                  <c:v>-1.5465960000000001E-2</c:v>
                </c:pt>
                <c:pt idx="111">
                  <c:v>-1.3235480000000001E-2</c:v>
                </c:pt>
                <c:pt idx="112">
                  <c:v>-2.8300019999999999E-3</c:v>
                </c:pt>
                <c:pt idx="113">
                  <c:v>1.074111E-4</c:v>
                </c:pt>
                <c:pt idx="114">
                  <c:v>-2.690282E-3</c:v>
                </c:pt>
                <c:pt idx="115">
                  <c:v>-1.539239E-3</c:v>
                </c:pt>
                <c:pt idx="116">
                  <c:v>7.033783E-3</c:v>
                </c:pt>
                <c:pt idx="117">
                  <c:v>1.4999129999999999E-2</c:v>
                </c:pt>
                <c:pt idx="118">
                  <c:v>7.0732160000000002E-3</c:v>
                </c:pt>
                <c:pt idx="119">
                  <c:v>-1.0779769999999999E-2</c:v>
                </c:pt>
                <c:pt idx="120">
                  <c:v>-1.146293E-2</c:v>
                </c:pt>
                <c:pt idx="121">
                  <c:v>-1.214231E-4</c:v>
                </c:pt>
                <c:pt idx="122">
                  <c:v>-4.0901929999999999E-4</c:v>
                </c:pt>
                <c:pt idx="123">
                  <c:v>1.773178E-3</c:v>
                </c:pt>
                <c:pt idx="124">
                  <c:v>1.2997949999999999E-2</c:v>
                </c:pt>
                <c:pt idx="125">
                  <c:v>1.241768E-2</c:v>
                </c:pt>
                <c:pt idx="126">
                  <c:v>4.9511929999999996E-3</c:v>
                </c:pt>
                <c:pt idx="127">
                  <c:v>8.4522599999999996E-3</c:v>
                </c:pt>
                <c:pt idx="128">
                  <c:v>1.7284069999999999E-2</c:v>
                </c:pt>
                <c:pt idx="129">
                  <c:v>1.179322E-2</c:v>
                </c:pt>
                <c:pt idx="130">
                  <c:v>-1.754551E-3</c:v>
                </c:pt>
                <c:pt idx="131">
                  <c:v>5.3257000000000001E-3</c:v>
                </c:pt>
                <c:pt idx="132">
                  <c:v>2.2093580000000002E-2</c:v>
                </c:pt>
                <c:pt idx="133">
                  <c:v>1.5516189999999999E-2</c:v>
                </c:pt>
                <c:pt idx="134">
                  <c:v>-4.503061E-3</c:v>
                </c:pt>
                <c:pt idx="135">
                  <c:v>-1.475958E-2</c:v>
                </c:pt>
                <c:pt idx="136">
                  <c:v>-1.315039E-2</c:v>
                </c:pt>
                <c:pt idx="137">
                  <c:v>-8.5560140000000002E-4</c:v>
                </c:pt>
                <c:pt idx="138">
                  <c:v>1.16948E-2</c:v>
                </c:pt>
                <c:pt idx="139">
                  <c:v>1.465233E-2</c:v>
                </c:pt>
                <c:pt idx="140">
                  <c:v>1.506336E-2</c:v>
                </c:pt>
                <c:pt idx="141">
                  <c:v>1.218846E-2</c:v>
                </c:pt>
                <c:pt idx="142">
                  <c:v>2.2566550000000002E-3</c:v>
                </c:pt>
                <c:pt idx="143">
                  <c:v>-8.0432349999999997E-4</c:v>
                </c:pt>
                <c:pt idx="144">
                  <c:v>8.3719450000000004E-3</c:v>
                </c:pt>
                <c:pt idx="145">
                  <c:v>1.226994E-2</c:v>
                </c:pt>
                <c:pt idx="146">
                  <c:v>2.7895620000000002E-3</c:v>
                </c:pt>
                <c:pt idx="147">
                  <c:v>-3.3694900000000002E-3</c:v>
                </c:pt>
                <c:pt idx="148">
                  <c:v>8.9120580000000005E-3</c:v>
                </c:pt>
                <c:pt idx="149">
                  <c:v>2.469145E-2</c:v>
                </c:pt>
                <c:pt idx="150">
                  <c:v>2.4097859999999999E-2</c:v>
                </c:pt>
                <c:pt idx="151">
                  <c:v>1.842535E-2</c:v>
                </c:pt>
                <c:pt idx="152">
                  <c:v>1.7340680000000001E-2</c:v>
                </c:pt>
                <c:pt idx="153">
                  <c:v>5.4560240000000003E-3</c:v>
                </c:pt>
                <c:pt idx="154">
                  <c:v>-1.450949E-2</c:v>
                </c:pt>
                <c:pt idx="155">
                  <c:v>-1.6407700000000001E-2</c:v>
                </c:pt>
                <c:pt idx="156">
                  <c:v>-3.7140910000000001E-3</c:v>
                </c:pt>
                <c:pt idx="157">
                  <c:v>-8.4536439999999995E-4</c:v>
                </c:pt>
                <c:pt idx="158">
                  <c:v>-6.3143660000000001E-3</c:v>
                </c:pt>
                <c:pt idx="159">
                  <c:v>-4.9461740000000002E-3</c:v>
                </c:pt>
                <c:pt idx="160">
                  <c:v>1.394707E-3</c:v>
                </c:pt>
                <c:pt idx="161">
                  <c:v>2.3896540000000002E-3</c:v>
                </c:pt>
                <c:pt idx="162">
                  <c:v>2.0172979999999998E-3</c:v>
                </c:pt>
                <c:pt idx="163">
                  <c:v>7.7827499999999997E-3</c:v>
                </c:pt>
                <c:pt idx="164">
                  <c:v>1.362007E-2</c:v>
                </c:pt>
                <c:pt idx="165">
                  <c:v>6.8030149999999999E-3</c:v>
                </c:pt>
                <c:pt idx="166">
                  <c:v>-8.1080809999999996E-3</c:v>
                </c:pt>
                <c:pt idx="167">
                  <c:v>-7.3468470000000001E-3</c:v>
                </c:pt>
                <c:pt idx="168">
                  <c:v>2.1812020000000001E-3</c:v>
                </c:pt>
                <c:pt idx="169">
                  <c:v>-2.707269E-3</c:v>
                </c:pt>
                <c:pt idx="170">
                  <c:v>-7.2872830000000003E-3</c:v>
                </c:pt>
                <c:pt idx="171">
                  <c:v>-3.7314449999999999E-3</c:v>
                </c:pt>
                <c:pt idx="172">
                  <c:v>-5.7969320000000003E-3</c:v>
                </c:pt>
                <c:pt idx="173">
                  <c:v>-5.5621339999999998E-3</c:v>
                </c:pt>
                <c:pt idx="174">
                  <c:v>5.4661599999999999E-4</c:v>
                </c:pt>
                <c:pt idx="175">
                  <c:v>4.7846349999999998E-3</c:v>
                </c:pt>
                <c:pt idx="176">
                  <c:v>1.5347009999999999E-2</c:v>
                </c:pt>
                <c:pt idx="177">
                  <c:v>2.8549789999999999E-2</c:v>
                </c:pt>
                <c:pt idx="178">
                  <c:v>3.6207990000000002E-2</c:v>
                </c:pt>
                <c:pt idx="179">
                  <c:v>5.4669299999999997E-2</c:v>
                </c:pt>
                <c:pt idx="180">
                  <c:v>8.6959410000000001E-2</c:v>
                </c:pt>
                <c:pt idx="181">
                  <c:v>0.12514330000000001</c:v>
                </c:pt>
                <c:pt idx="182">
                  <c:v>0.17592730000000001</c:v>
                </c:pt>
                <c:pt idx="183">
                  <c:v>0.23349349999999999</c:v>
                </c:pt>
                <c:pt idx="184">
                  <c:v>0.28089839999999999</c:v>
                </c:pt>
                <c:pt idx="185">
                  <c:v>0.3122567</c:v>
                </c:pt>
                <c:pt idx="186">
                  <c:v>0.33122390000000002</c:v>
                </c:pt>
                <c:pt idx="187">
                  <c:v>0.34892030000000002</c:v>
                </c:pt>
                <c:pt idx="188">
                  <c:v>0.36429519999999999</c:v>
                </c:pt>
                <c:pt idx="189">
                  <c:v>0.36343409999999998</c:v>
                </c:pt>
                <c:pt idx="190">
                  <c:v>0.35849940000000002</c:v>
                </c:pt>
                <c:pt idx="191">
                  <c:v>0.36421989999999999</c:v>
                </c:pt>
                <c:pt idx="192">
                  <c:v>0.36788979999999999</c:v>
                </c:pt>
                <c:pt idx="193">
                  <c:v>0.35961910000000002</c:v>
                </c:pt>
                <c:pt idx="194">
                  <c:v>0.34669129999999998</c:v>
                </c:pt>
                <c:pt idx="195">
                  <c:v>0.34540490000000001</c:v>
                </c:pt>
                <c:pt idx="196">
                  <c:v>0.35402699999999998</c:v>
                </c:pt>
                <c:pt idx="197">
                  <c:v>0.3548173</c:v>
                </c:pt>
                <c:pt idx="198">
                  <c:v>0.34816599999999998</c:v>
                </c:pt>
                <c:pt idx="199">
                  <c:v>0.34280500000000003</c:v>
                </c:pt>
                <c:pt idx="200">
                  <c:v>0.3387559</c:v>
                </c:pt>
                <c:pt idx="201">
                  <c:v>0.32989879999999999</c:v>
                </c:pt>
                <c:pt idx="202">
                  <c:v>0.31532339999999998</c:v>
                </c:pt>
                <c:pt idx="203">
                  <c:v>0.30932280000000001</c:v>
                </c:pt>
                <c:pt idx="204">
                  <c:v>0.32089869999999998</c:v>
                </c:pt>
                <c:pt idx="205">
                  <c:v>0.33572839999999998</c:v>
                </c:pt>
                <c:pt idx="206">
                  <c:v>0.33310040000000002</c:v>
                </c:pt>
                <c:pt idx="207">
                  <c:v>0.31879299999999999</c:v>
                </c:pt>
                <c:pt idx="208">
                  <c:v>0.31028689999999998</c:v>
                </c:pt>
                <c:pt idx="209">
                  <c:v>0.30133579999999999</c:v>
                </c:pt>
                <c:pt idx="210">
                  <c:v>0.29107260000000001</c:v>
                </c:pt>
                <c:pt idx="211">
                  <c:v>0.28702480000000002</c:v>
                </c:pt>
                <c:pt idx="212">
                  <c:v>0.27972089999999999</c:v>
                </c:pt>
                <c:pt idx="213">
                  <c:v>0.2683237</c:v>
                </c:pt>
                <c:pt idx="214">
                  <c:v>0.26787480000000002</c:v>
                </c:pt>
                <c:pt idx="215">
                  <c:v>0.28068130000000002</c:v>
                </c:pt>
                <c:pt idx="216">
                  <c:v>0.28974820000000001</c:v>
                </c:pt>
                <c:pt idx="217">
                  <c:v>0.28812019999999999</c:v>
                </c:pt>
                <c:pt idx="218">
                  <c:v>0.2817366</c:v>
                </c:pt>
                <c:pt idx="219">
                  <c:v>0.2718197</c:v>
                </c:pt>
                <c:pt idx="220">
                  <c:v>0.26677849999999997</c:v>
                </c:pt>
                <c:pt idx="221">
                  <c:v>0.27618799999999999</c:v>
                </c:pt>
                <c:pt idx="222">
                  <c:v>0.29067310000000002</c:v>
                </c:pt>
                <c:pt idx="223">
                  <c:v>0.29254649999999999</c:v>
                </c:pt>
                <c:pt idx="224">
                  <c:v>0.28485470000000002</c:v>
                </c:pt>
                <c:pt idx="225">
                  <c:v>0.27917039999999999</c:v>
                </c:pt>
                <c:pt idx="226">
                  <c:v>0.27195079999999999</c:v>
                </c:pt>
                <c:pt idx="227">
                  <c:v>0.26913049999999999</c:v>
                </c:pt>
                <c:pt idx="228">
                  <c:v>0.2761516</c:v>
                </c:pt>
                <c:pt idx="229">
                  <c:v>0.27195720000000001</c:v>
                </c:pt>
                <c:pt idx="230">
                  <c:v>0.25309730000000003</c:v>
                </c:pt>
                <c:pt idx="231">
                  <c:v>0.24946289999999999</c:v>
                </c:pt>
                <c:pt idx="232">
                  <c:v>0.2615635</c:v>
                </c:pt>
                <c:pt idx="233">
                  <c:v>0.26334970000000002</c:v>
                </c:pt>
                <c:pt idx="234">
                  <c:v>0.25695990000000002</c:v>
                </c:pt>
                <c:pt idx="235">
                  <c:v>0.254695</c:v>
                </c:pt>
                <c:pt idx="236">
                  <c:v>0.25215500000000002</c:v>
                </c:pt>
                <c:pt idx="237">
                  <c:v>0.2432685</c:v>
                </c:pt>
                <c:pt idx="238">
                  <c:v>0.23895459999999999</c:v>
                </c:pt>
                <c:pt idx="239">
                  <c:v>0.24977930000000001</c:v>
                </c:pt>
                <c:pt idx="240">
                  <c:v>0.25386799999999998</c:v>
                </c:pt>
                <c:pt idx="241">
                  <c:v>0.23765520000000001</c:v>
                </c:pt>
                <c:pt idx="242">
                  <c:v>0.2290625</c:v>
                </c:pt>
                <c:pt idx="243">
                  <c:v>0.24248210000000001</c:v>
                </c:pt>
                <c:pt idx="244">
                  <c:v>0.2555848</c:v>
                </c:pt>
                <c:pt idx="245">
                  <c:v>0.2498369</c:v>
                </c:pt>
                <c:pt idx="246">
                  <c:v>0.23731250000000001</c:v>
                </c:pt>
                <c:pt idx="247">
                  <c:v>0.23313639999999999</c:v>
                </c:pt>
                <c:pt idx="248">
                  <c:v>0.23495569999999999</c:v>
                </c:pt>
                <c:pt idx="249">
                  <c:v>0.24069450000000001</c:v>
                </c:pt>
                <c:pt idx="250">
                  <c:v>0.2407184</c:v>
                </c:pt>
                <c:pt idx="251">
                  <c:v>0.2334918</c:v>
                </c:pt>
                <c:pt idx="252">
                  <c:v>0.2327158</c:v>
                </c:pt>
                <c:pt idx="253">
                  <c:v>0.2310055</c:v>
                </c:pt>
                <c:pt idx="254">
                  <c:v>0.2221988</c:v>
                </c:pt>
                <c:pt idx="255">
                  <c:v>0.2178196</c:v>
                </c:pt>
                <c:pt idx="256">
                  <c:v>0.2170753</c:v>
                </c:pt>
                <c:pt idx="257">
                  <c:v>0.21783559999999999</c:v>
                </c:pt>
                <c:pt idx="258">
                  <c:v>0.22737199999999999</c:v>
                </c:pt>
                <c:pt idx="259">
                  <c:v>0.23747579999999999</c:v>
                </c:pt>
                <c:pt idx="260">
                  <c:v>0.23400650000000001</c:v>
                </c:pt>
                <c:pt idx="261">
                  <c:v>0.22218080000000001</c:v>
                </c:pt>
                <c:pt idx="262">
                  <c:v>0.21480089999999999</c:v>
                </c:pt>
                <c:pt idx="263">
                  <c:v>0.21186450000000001</c:v>
                </c:pt>
                <c:pt idx="264">
                  <c:v>0.20852090000000001</c:v>
                </c:pt>
                <c:pt idx="265">
                  <c:v>0.20833979999999999</c:v>
                </c:pt>
                <c:pt idx="266">
                  <c:v>0.21010309999999999</c:v>
                </c:pt>
                <c:pt idx="267">
                  <c:v>0.2095033</c:v>
                </c:pt>
                <c:pt idx="268">
                  <c:v>0.2098865</c:v>
                </c:pt>
                <c:pt idx="269">
                  <c:v>0.21049019999999999</c:v>
                </c:pt>
                <c:pt idx="270">
                  <c:v>0.21128820000000001</c:v>
                </c:pt>
                <c:pt idx="271">
                  <c:v>0.21486450000000001</c:v>
                </c:pt>
                <c:pt idx="272">
                  <c:v>0.2142182</c:v>
                </c:pt>
                <c:pt idx="273">
                  <c:v>0.20718059999999999</c:v>
                </c:pt>
                <c:pt idx="274">
                  <c:v>0.2034077</c:v>
                </c:pt>
                <c:pt idx="275">
                  <c:v>0.21051839999999999</c:v>
                </c:pt>
                <c:pt idx="276">
                  <c:v>0.22044630000000001</c:v>
                </c:pt>
                <c:pt idx="277">
                  <c:v>0.21949669999999999</c:v>
                </c:pt>
                <c:pt idx="278">
                  <c:v>0.21215999999999999</c:v>
                </c:pt>
                <c:pt idx="279">
                  <c:v>0.2049473</c:v>
                </c:pt>
                <c:pt idx="280">
                  <c:v>0.19657350000000001</c:v>
                </c:pt>
                <c:pt idx="281">
                  <c:v>0.19094140000000001</c:v>
                </c:pt>
                <c:pt idx="282">
                  <c:v>0.19237889999999999</c:v>
                </c:pt>
                <c:pt idx="283">
                  <c:v>0.20161770000000001</c:v>
                </c:pt>
                <c:pt idx="284">
                  <c:v>0.20850440000000001</c:v>
                </c:pt>
                <c:pt idx="285">
                  <c:v>0.20123779999999999</c:v>
                </c:pt>
                <c:pt idx="286">
                  <c:v>0.19511029999999999</c:v>
                </c:pt>
                <c:pt idx="287">
                  <c:v>0.20144339999999999</c:v>
                </c:pt>
                <c:pt idx="288">
                  <c:v>0.19758890000000001</c:v>
                </c:pt>
                <c:pt idx="289">
                  <c:v>0.18058730000000001</c:v>
                </c:pt>
                <c:pt idx="290">
                  <c:v>0.17385429999999999</c:v>
                </c:pt>
                <c:pt idx="291">
                  <c:v>0.17897440000000001</c:v>
                </c:pt>
                <c:pt idx="292">
                  <c:v>0.18680289999999999</c:v>
                </c:pt>
                <c:pt idx="293">
                  <c:v>0.18876209999999999</c:v>
                </c:pt>
                <c:pt idx="294">
                  <c:v>0.18589149999999999</c:v>
                </c:pt>
                <c:pt idx="295">
                  <c:v>0.19591610000000001</c:v>
                </c:pt>
                <c:pt idx="296">
                  <c:v>0.20663799999999999</c:v>
                </c:pt>
                <c:pt idx="297">
                  <c:v>0.19341810000000001</c:v>
                </c:pt>
                <c:pt idx="298">
                  <c:v>0.17610770000000001</c:v>
                </c:pt>
                <c:pt idx="299">
                  <c:v>0.17821590000000001</c:v>
                </c:pt>
                <c:pt idx="300">
                  <c:v>0.1808623</c:v>
                </c:pt>
                <c:pt idx="301">
                  <c:v>0.17032410000000001</c:v>
                </c:pt>
                <c:pt idx="302">
                  <c:v>0.16703989999999999</c:v>
                </c:pt>
                <c:pt idx="303">
                  <c:v>0.17194380000000001</c:v>
                </c:pt>
                <c:pt idx="304">
                  <c:v>0.16488849999999999</c:v>
                </c:pt>
                <c:pt idx="305">
                  <c:v>0.15444579999999999</c:v>
                </c:pt>
                <c:pt idx="306">
                  <c:v>0.15730459999999999</c:v>
                </c:pt>
                <c:pt idx="307">
                  <c:v>0.17307980000000001</c:v>
                </c:pt>
                <c:pt idx="308">
                  <c:v>0.19011539999999999</c:v>
                </c:pt>
                <c:pt idx="309">
                  <c:v>0.1843418</c:v>
                </c:pt>
                <c:pt idx="310">
                  <c:v>0.1637865</c:v>
                </c:pt>
                <c:pt idx="311">
                  <c:v>0.15795619999999999</c:v>
                </c:pt>
                <c:pt idx="312">
                  <c:v>0.1559864</c:v>
                </c:pt>
                <c:pt idx="313">
                  <c:v>0.14577960000000001</c:v>
                </c:pt>
                <c:pt idx="314">
                  <c:v>0.14468619999999999</c:v>
                </c:pt>
                <c:pt idx="315">
                  <c:v>0.16104089999999999</c:v>
                </c:pt>
                <c:pt idx="316">
                  <c:v>0.17461070000000001</c:v>
                </c:pt>
                <c:pt idx="317">
                  <c:v>0.16820830000000001</c:v>
                </c:pt>
                <c:pt idx="318">
                  <c:v>0.15412300000000001</c:v>
                </c:pt>
                <c:pt idx="319">
                  <c:v>0.14966209999999999</c:v>
                </c:pt>
                <c:pt idx="320">
                  <c:v>0.1509808</c:v>
                </c:pt>
                <c:pt idx="321">
                  <c:v>0.14450979999999999</c:v>
                </c:pt>
                <c:pt idx="322">
                  <c:v>0.14294490000000001</c:v>
                </c:pt>
                <c:pt idx="323">
                  <c:v>0.1566903</c:v>
                </c:pt>
                <c:pt idx="324">
                  <c:v>0.16078129999999999</c:v>
                </c:pt>
                <c:pt idx="325">
                  <c:v>0.1491305</c:v>
                </c:pt>
                <c:pt idx="326">
                  <c:v>0.14164959999999999</c:v>
                </c:pt>
                <c:pt idx="327">
                  <c:v>0.14064969999999999</c:v>
                </c:pt>
                <c:pt idx="328">
                  <c:v>0.1380817</c:v>
                </c:pt>
                <c:pt idx="329">
                  <c:v>0.135463</c:v>
                </c:pt>
                <c:pt idx="330">
                  <c:v>0.13745070000000001</c:v>
                </c:pt>
                <c:pt idx="331">
                  <c:v>0.14454059999999999</c:v>
                </c:pt>
                <c:pt idx="332">
                  <c:v>0.150697</c:v>
                </c:pt>
                <c:pt idx="333">
                  <c:v>0.14654700000000001</c:v>
                </c:pt>
                <c:pt idx="334">
                  <c:v>0.133796</c:v>
                </c:pt>
                <c:pt idx="335">
                  <c:v>0.1240738</c:v>
                </c:pt>
                <c:pt idx="336">
                  <c:v>0.12853339999999999</c:v>
                </c:pt>
                <c:pt idx="337">
                  <c:v>0.14380850000000001</c:v>
                </c:pt>
                <c:pt idx="338">
                  <c:v>0.1490274</c:v>
                </c:pt>
                <c:pt idx="339">
                  <c:v>0.13616349999999999</c:v>
                </c:pt>
                <c:pt idx="340">
                  <c:v>0.1172137</c:v>
                </c:pt>
                <c:pt idx="341">
                  <c:v>0.1090313</c:v>
                </c:pt>
                <c:pt idx="342">
                  <c:v>0.1230961</c:v>
                </c:pt>
                <c:pt idx="343">
                  <c:v>0.14302619999999999</c:v>
                </c:pt>
                <c:pt idx="344">
                  <c:v>0.14178650000000001</c:v>
                </c:pt>
                <c:pt idx="345">
                  <c:v>0.1232892</c:v>
                </c:pt>
                <c:pt idx="346">
                  <c:v>0.1111506</c:v>
                </c:pt>
                <c:pt idx="347">
                  <c:v>0.1148594</c:v>
                </c:pt>
                <c:pt idx="348">
                  <c:v>0.1205208</c:v>
                </c:pt>
                <c:pt idx="349">
                  <c:v>0.1175158</c:v>
                </c:pt>
                <c:pt idx="350">
                  <c:v>0.1143482</c:v>
                </c:pt>
                <c:pt idx="351">
                  <c:v>0.1184982</c:v>
                </c:pt>
                <c:pt idx="352">
                  <c:v>0.12662789999999999</c:v>
                </c:pt>
                <c:pt idx="353">
                  <c:v>0.12645600000000001</c:v>
                </c:pt>
                <c:pt idx="354">
                  <c:v>0.1169079</c:v>
                </c:pt>
                <c:pt idx="355">
                  <c:v>0.11536109999999999</c:v>
                </c:pt>
                <c:pt idx="356">
                  <c:v>0.1231502</c:v>
                </c:pt>
                <c:pt idx="357">
                  <c:v>0.1227193</c:v>
                </c:pt>
                <c:pt idx="358">
                  <c:v>0.1140063</c:v>
                </c:pt>
                <c:pt idx="359">
                  <c:v>0.11583830000000001</c:v>
                </c:pt>
                <c:pt idx="360">
                  <c:v>0.1213933</c:v>
                </c:pt>
                <c:pt idx="361">
                  <c:v>0.11090709999999999</c:v>
                </c:pt>
                <c:pt idx="362">
                  <c:v>0.1057715</c:v>
                </c:pt>
                <c:pt idx="363">
                  <c:v>0.1174743</c:v>
                </c:pt>
                <c:pt idx="364">
                  <c:v>0.1168981</c:v>
                </c:pt>
                <c:pt idx="365">
                  <c:v>0.10556939999999999</c:v>
                </c:pt>
                <c:pt idx="366">
                  <c:v>0.10854229999999999</c:v>
                </c:pt>
                <c:pt idx="367">
                  <c:v>0.1228498</c:v>
                </c:pt>
                <c:pt idx="368">
                  <c:v>0.1258495</c:v>
                </c:pt>
                <c:pt idx="369">
                  <c:v>0.1124443</c:v>
                </c:pt>
                <c:pt idx="370">
                  <c:v>0.10838390000000001</c:v>
                </c:pt>
                <c:pt idx="371">
                  <c:v>0.1209011</c:v>
                </c:pt>
                <c:pt idx="372">
                  <c:v>0.12353069999999999</c:v>
                </c:pt>
                <c:pt idx="373">
                  <c:v>0.1114464</c:v>
                </c:pt>
                <c:pt idx="374">
                  <c:v>0.1018303</c:v>
                </c:pt>
                <c:pt idx="375">
                  <c:v>9.9809120000000001E-2</c:v>
                </c:pt>
                <c:pt idx="376">
                  <c:v>9.6786819999999996E-2</c:v>
                </c:pt>
                <c:pt idx="377">
                  <c:v>8.485152E-2</c:v>
                </c:pt>
                <c:pt idx="378">
                  <c:v>7.7147380000000002E-2</c:v>
                </c:pt>
                <c:pt idx="379">
                  <c:v>8.9831999999999995E-2</c:v>
                </c:pt>
                <c:pt idx="380">
                  <c:v>0.1074755</c:v>
                </c:pt>
                <c:pt idx="381">
                  <c:v>0.1080792</c:v>
                </c:pt>
                <c:pt idx="382">
                  <c:v>0.1051237</c:v>
                </c:pt>
                <c:pt idx="383">
                  <c:v>0.10921409999999999</c:v>
                </c:pt>
                <c:pt idx="384">
                  <c:v>0.1008168</c:v>
                </c:pt>
                <c:pt idx="385">
                  <c:v>8.5091470000000002E-2</c:v>
                </c:pt>
                <c:pt idx="386">
                  <c:v>8.1012349999999997E-2</c:v>
                </c:pt>
                <c:pt idx="387">
                  <c:v>8.6193859999999997E-2</c:v>
                </c:pt>
                <c:pt idx="388">
                  <c:v>9.5222370000000001E-2</c:v>
                </c:pt>
                <c:pt idx="389">
                  <c:v>9.7558259999999994E-2</c:v>
                </c:pt>
                <c:pt idx="390">
                  <c:v>9.0339790000000003E-2</c:v>
                </c:pt>
                <c:pt idx="391">
                  <c:v>8.4919309999999998E-2</c:v>
                </c:pt>
                <c:pt idx="392">
                  <c:v>8.4291030000000003E-2</c:v>
                </c:pt>
                <c:pt idx="393">
                  <c:v>8.5866890000000001E-2</c:v>
                </c:pt>
                <c:pt idx="394">
                  <c:v>8.6627170000000003E-2</c:v>
                </c:pt>
                <c:pt idx="395">
                  <c:v>8.4219230000000006E-2</c:v>
                </c:pt>
                <c:pt idx="396">
                  <c:v>7.9997319999999997E-2</c:v>
                </c:pt>
                <c:pt idx="397">
                  <c:v>7.9495960000000004E-2</c:v>
                </c:pt>
                <c:pt idx="398">
                  <c:v>8.4856109999999998E-2</c:v>
                </c:pt>
                <c:pt idx="399">
                  <c:v>8.7972789999999995E-2</c:v>
                </c:pt>
                <c:pt idx="400">
                  <c:v>8.820712E-2</c:v>
                </c:pt>
                <c:pt idx="401">
                  <c:v>8.9435249999999994E-2</c:v>
                </c:pt>
                <c:pt idx="402">
                  <c:v>8.0987310000000007E-2</c:v>
                </c:pt>
                <c:pt idx="403">
                  <c:v>6.3687809999999997E-2</c:v>
                </c:pt>
                <c:pt idx="404">
                  <c:v>5.7358529999999998E-2</c:v>
                </c:pt>
                <c:pt idx="405">
                  <c:v>6.6918560000000002E-2</c:v>
                </c:pt>
                <c:pt idx="406">
                  <c:v>7.9852889999999996E-2</c:v>
                </c:pt>
                <c:pt idx="407">
                  <c:v>8.1587709999999994E-2</c:v>
                </c:pt>
                <c:pt idx="408">
                  <c:v>7.9597210000000002E-2</c:v>
                </c:pt>
                <c:pt idx="409">
                  <c:v>8.3675550000000001E-2</c:v>
                </c:pt>
                <c:pt idx="410">
                  <c:v>7.8265689999999999E-2</c:v>
                </c:pt>
                <c:pt idx="411">
                  <c:v>7.5106060000000002E-2</c:v>
                </c:pt>
                <c:pt idx="412">
                  <c:v>8.6782960000000006E-2</c:v>
                </c:pt>
                <c:pt idx="413">
                  <c:v>8.8253890000000002E-2</c:v>
                </c:pt>
                <c:pt idx="414">
                  <c:v>7.7391470000000004E-2</c:v>
                </c:pt>
                <c:pt idx="415">
                  <c:v>7.2258539999999996E-2</c:v>
                </c:pt>
                <c:pt idx="416">
                  <c:v>7.3032609999999998E-2</c:v>
                </c:pt>
                <c:pt idx="417">
                  <c:v>6.7835880000000001E-2</c:v>
                </c:pt>
                <c:pt idx="418">
                  <c:v>5.9643000000000002E-2</c:v>
                </c:pt>
                <c:pt idx="419">
                  <c:v>6.1405359999999999E-2</c:v>
                </c:pt>
                <c:pt idx="420">
                  <c:v>6.6712229999999997E-2</c:v>
                </c:pt>
                <c:pt idx="421">
                  <c:v>6.5511910000000007E-2</c:v>
                </c:pt>
                <c:pt idx="422">
                  <c:v>6.144049E-2</c:v>
                </c:pt>
                <c:pt idx="423">
                  <c:v>6.3847650000000006E-2</c:v>
                </c:pt>
                <c:pt idx="424">
                  <c:v>7.6599589999999995E-2</c:v>
                </c:pt>
                <c:pt idx="425">
                  <c:v>8.3627839999999995E-2</c:v>
                </c:pt>
                <c:pt idx="426">
                  <c:v>7.3137750000000001E-2</c:v>
                </c:pt>
                <c:pt idx="427">
                  <c:v>6.6212030000000005E-2</c:v>
                </c:pt>
                <c:pt idx="428">
                  <c:v>7.1161310000000005E-2</c:v>
                </c:pt>
                <c:pt idx="429">
                  <c:v>6.8111089999999999E-2</c:v>
                </c:pt>
                <c:pt idx="430">
                  <c:v>6.1965050000000001E-2</c:v>
                </c:pt>
                <c:pt idx="431">
                  <c:v>6.9489250000000002E-2</c:v>
                </c:pt>
                <c:pt idx="432">
                  <c:v>7.6706510000000006E-2</c:v>
                </c:pt>
                <c:pt idx="433">
                  <c:v>6.7776420000000004E-2</c:v>
                </c:pt>
                <c:pt idx="434">
                  <c:v>5.5122589999999999E-2</c:v>
                </c:pt>
                <c:pt idx="435">
                  <c:v>5.2400540000000002E-2</c:v>
                </c:pt>
                <c:pt idx="436">
                  <c:v>5.7661459999999998E-2</c:v>
                </c:pt>
                <c:pt idx="437">
                  <c:v>6.2182719999999997E-2</c:v>
                </c:pt>
                <c:pt idx="438">
                  <c:v>5.664011E-2</c:v>
                </c:pt>
                <c:pt idx="439">
                  <c:v>5.0210749999999998E-2</c:v>
                </c:pt>
                <c:pt idx="440">
                  <c:v>5.7231560000000001E-2</c:v>
                </c:pt>
                <c:pt idx="441">
                  <c:v>6.217176E-2</c:v>
                </c:pt>
                <c:pt idx="442">
                  <c:v>5.5638430000000003E-2</c:v>
                </c:pt>
                <c:pt idx="443">
                  <c:v>6.0099029999999998E-2</c:v>
                </c:pt>
                <c:pt idx="444">
                  <c:v>7.2497569999999997E-2</c:v>
                </c:pt>
                <c:pt idx="445">
                  <c:v>6.3948420000000006E-2</c:v>
                </c:pt>
                <c:pt idx="446">
                  <c:v>4.5971400000000003E-2</c:v>
                </c:pt>
                <c:pt idx="447">
                  <c:v>4.8532560000000002E-2</c:v>
                </c:pt>
                <c:pt idx="448">
                  <c:v>6.3970979999999997E-2</c:v>
                </c:pt>
                <c:pt idx="449">
                  <c:v>6.4969319999999997E-2</c:v>
                </c:pt>
                <c:pt idx="450">
                  <c:v>5.0867719999999998E-2</c:v>
                </c:pt>
                <c:pt idx="451">
                  <c:v>4.7477520000000002E-2</c:v>
                </c:pt>
                <c:pt idx="452">
                  <c:v>5.6777719999999997E-2</c:v>
                </c:pt>
                <c:pt idx="453">
                  <c:v>6.0297820000000002E-2</c:v>
                </c:pt>
                <c:pt idx="454">
                  <c:v>5.763629E-2</c:v>
                </c:pt>
                <c:pt idx="455">
                  <c:v>5.498596E-2</c:v>
                </c:pt>
                <c:pt idx="456">
                  <c:v>5.5026070000000003E-2</c:v>
                </c:pt>
                <c:pt idx="457">
                  <c:v>5.2212389999999997E-2</c:v>
                </c:pt>
                <c:pt idx="458">
                  <c:v>3.9911019999999998E-2</c:v>
                </c:pt>
                <c:pt idx="459">
                  <c:v>3.7937659999999998E-2</c:v>
                </c:pt>
                <c:pt idx="460">
                  <c:v>5.3101629999999997E-2</c:v>
                </c:pt>
                <c:pt idx="461">
                  <c:v>5.3828679999999997E-2</c:v>
                </c:pt>
                <c:pt idx="462">
                  <c:v>3.4836329999999999E-2</c:v>
                </c:pt>
                <c:pt idx="463">
                  <c:v>2.7156389999999999E-2</c:v>
                </c:pt>
                <c:pt idx="464">
                  <c:v>4.3842939999999997E-2</c:v>
                </c:pt>
                <c:pt idx="465">
                  <c:v>5.9652820000000002E-2</c:v>
                </c:pt>
                <c:pt idx="466">
                  <c:v>4.8664159999999998E-2</c:v>
                </c:pt>
                <c:pt idx="467">
                  <c:v>3.088484E-2</c:v>
                </c:pt>
                <c:pt idx="468">
                  <c:v>3.1365009999999999E-2</c:v>
                </c:pt>
                <c:pt idx="469">
                  <c:v>3.6406529999999999E-2</c:v>
                </c:pt>
                <c:pt idx="470">
                  <c:v>3.7342029999999998E-2</c:v>
                </c:pt>
                <c:pt idx="471">
                  <c:v>4.4728089999999998E-2</c:v>
                </c:pt>
                <c:pt idx="472">
                  <c:v>5.5380699999999998E-2</c:v>
                </c:pt>
                <c:pt idx="473">
                  <c:v>5.276343E-2</c:v>
                </c:pt>
                <c:pt idx="474">
                  <c:v>4.1106030000000002E-2</c:v>
                </c:pt>
                <c:pt idx="475">
                  <c:v>4.000985E-2</c:v>
                </c:pt>
                <c:pt idx="476">
                  <c:v>4.1796769999999997E-2</c:v>
                </c:pt>
                <c:pt idx="477">
                  <c:v>4.0293799999999998E-2</c:v>
                </c:pt>
                <c:pt idx="478">
                  <c:v>4.655314E-2</c:v>
                </c:pt>
                <c:pt idx="479">
                  <c:v>5.321505E-2</c:v>
                </c:pt>
                <c:pt idx="480">
                  <c:v>5.281284E-2</c:v>
                </c:pt>
                <c:pt idx="481">
                  <c:v>4.4064890000000002E-2</c:v>
                </c:pt>
                <c:pt idx="482">
                  <c:v>3.4032720000000002E-2</c:v>
                </c:pt>
                <c:pt idx="483">
                  <c:v>3.8479989999999999E-2</c:v>
                </c:pt>
                <c:pt idx="484">
                  <c:v>4.4596280000000002E-2</c:v>
                </c:pt>
                <c:pt idx="485">
                  <c:v>3.7511940000000001E-2</c:v>
                </c:pt>
                <c:pt idx="486">
                  <c:v>3.590778E-2</c:v>
                </c:pt>
                <c:pt idx="487">
                  <c:v>4.89881E-2</c:v>
                </c:pt>
                <c:pt idx="488">
                  <c:v>4.9577049999999998E-2</c:v>
                </c:pt>
                <c:pt idx="489">
                  <c:v>3.1477119999999997E-2</c:v>
                </c:pt>
                <c:pt idx="490">
                  <c:v>2.6587039999999999E-2</c:v>
                </c:pt>
                <c:pt idx="491">
                  <c:v>3.9230620000000001E-2</c:v>
                </c:pt>
                <c:pt idx="492">
                  <c:v>4.7259120000000002E-2</c:v>
                </c:pt>
                <c:pt idx="493">
                  <c:v>4.283526E-2</c:v>
                </c:pt>
                <c:pt idx="494">
                  <c:v>3.7056829999999999E-2</c:v>
                </c:pt>
                <c:pt idx="495">
                  <c:v>4.5286350000000003E-2</c:v>
                </c:pt>
                <c:pt idx="496">
                  <c:v>5.6127549999999998E-2</c:v>
                </c:pt>
                <c:pt idx="497">
                  <c:v>4.7020579999999999E-2</c:v>
                </c:pt>
                <c:pt idx="498">
                  <c:v>2.5823929999999998E-2</c:v>
                </c:pt>
                <c:pt idx="499">
                  <c:v>1.682902E-2</c:v>
                </c:pt>
                <c:pt idx="500">
                  <c:v>2.7812159999999999E-2</c:v>
                </c:pt>
                <c:pt idx="501">
                  <c:v>3.9984560000000002E-2</c:v>
                </c:pt>
                <c:pt idx="502">
                  <c:v>3.5228540000000003E-2</c:v>
                </c:pt>
                <c:pt idx="503">
                  <c:v>2.6542059999999999E-2</c:v>
                </c:pt>
                <c:pt idx="504">
                  <c:v>3.356079E-2</c:v>
                </c:pt>
                <c:pt idx="505">
                  <c:v>4.7114910000000003E-2</c:v>
                </c:pt>
                <c:pt idx="506">
                  <c:v>4.3570749999999998E-2</c:v>
                </c:pt>
                <c:pt idx="507">
                  <c:v>2.7366370000000001E-2</c:v>
                </c:pt>
                <c:pt idx="508">
                  <c:v>1.7312939999999999E-2</c:v>
                </c:pt>
                <c:pt idx="509">
                  <c:v>1.638676E-2</c:v>
                </c:pt>
                <c:pt idx="510">
                  <c:v>2.657487E-2</c:v>
                </c:pt>
                <c:pt idx="511">
                  <c:v>3.5037640000000002E-2</c:v>
                </c:pt>
                <c:pt idx="512">
                  <c:v>2.701593E-2</c:v>
                </c:pt>
                <c:pt idx="513">
                  <c:v>2.1819169999999999E-2</c:v>
                </c:pt>
                <c:pt idx="514">
                  <c:v>3.0118659999999998E-2</c:v>
                </c:pt>
                <c:pt idx="515">
                  <c:v>3.5169039999999999E-2</c:v>
                </c:pt>
                <c:pt idx="516">
                  <c:v>3.3125500000000002E-2</c:v>
                </c:pt>
                <c:pt idx="517">
                  <c:v>2.812365E-2</c:v>
                </c:pt>
                <c:pt idx="518">
                  <c:v>2.2076700000000001E-2</c:v>
                </c:pt>
                <c:pt idx="519">
                  <c:v>2.6471109999999999E-2</c:v>
                </c:pt>
                <c:pt idx="520">
                  <c:v>3.6132959999999999E-2</c:v>
                </c:pt>
                <c:pt idx="521">
                  <c:v>3.5734050000000003E-2</c:v>
                </c:pt>
                <c:pt idx="522">
                  <c:v>3.116207E-2</c:v>
                </c:pt>
                <c:pt idx="523">
                  <c:v>3.2168549999999997E-2</c:v>
                </c:pt>
                <c:pt idx="524">
                  <c:v>3.622997E-2</c:v>
                </c:pt>
                <c:pt idx="525">
                  <c:v>3.0530640000000001E-2</c:v>
                </c:pt>
                <c:pt idx="526">
                  <c:v>1.919481E-2</c:v>
                </c:pt>
                <c:pt idx="527">
                  <c:v>2.3864860000000002E-2</c:v>
                </c:pt>
                <c:pt idx="528">
                  <c:v>3.6214980000000001E-2</c:v>
                </c:pt>
                <c:pt idx="529">
                  <c:v>3.5537640000000002E-2</c:v>
                </c:pt>
                <c:pt idx="530">
                  <c:v>2.9701890000000002E-2</c:v>
                </c:pt>
                <c:pt idx="531">
                  <c:v>3.0956750000000002E-2</c:v>
                </c:pt>
                <c:pt idx="532">
                  <c:v>3.1381779999999998E-2</c:v>
                </c:pt>
                <c:pt idx="533">
                  <c:v>2.1963239999999998E-2</c:v>
                </c:pt>
                <c:pt idx="534">
                  <c:v>1.380355E-2</c:v>
                </c:pt>
                <c:pt idx="535">
                  <c:v>2.1659049999999999E-2</c:v>
                </c:pt>
                <c:pt idx="536">
                  <c:v>3.5249019999999999E-2</c:v>
                </c:pt>
                <c:pt idx="537">
                  <c:v>3.1069380000000001E-2</c:v>
                </c:pt>
                <c:pt idx="538">
                  <c:v>1.6126620000000001E-2</c:v>
                </c:pt>
                <c:pt idx="539">
                  <c:v>1.807607E-2</c:v>
                </c:pt>
                <c:pt idx="540">
                  <c:v>2.9018019999999999E-2</c:v>
                </c:pt>
                <c:pt idx="541">
                  <c:v>2.5650920000000001E-2</c:v>
                </c:pt>
                <c:pt idx="542">
                  <c:v>1.8100499999999999E-2</c:v>
                </c:pt>
                <c:pt idx="543">
                  <c:v>2.1137989999999999E-2</c:v>
                </c:pt>
                <c:pt idx="544">
                  <c:v>3.0449400000000001E-2</c:v>
                </c:pt>
                <c:pt idx="545">
                  <c:v>3.8944979999999997E-2</c:v>
                </c:pt>
                <c:pt idx="546">
                  <c:v>3.9453830000000002E-2</c:v>
                </c:pt>
                <c:pt idx="547">
                  <c:v>3.757402E-2</c:v>
                </c:pt>
                <c:pt idx="548">
                  <c:v>3.6962009999999997E-2</c:v>
                </c:pt>
                <c:pt idx="549">
                  <c:v>2.0219029999999999E-2</c:v>
                </c:pt>
                <c:pt idx="550">
                  <c:v>-7.6383390000000004E-5</c:v>
                </c:pt>
                <c:pt idx="551">
                  <c:v>8.686427E-3</c:v>
                </c:pt>
                <c:pt idx="552">
                  <c:v>2.921694E-2</c:v>
                </c:pt>
                <c:pt idx="553">
                  <c:v>2.5149970000000001E-2</c:v>
                </c:pt>
                <c:pt idx="554">
                  <c:v>1.3713090000000001E-2</c:v>
                </c:pt>
                <c:pt idx="555">
                  <c:v>2.6773020000000002E-2</c:v>
                </c:pt>
                <c:pt idx="556">
                  <c:v>4.5603629999999999E-2</c:v>
                </c:pt>
                <c:pt idx="557">
                  <c:v>4.2228740000000001E-2</c:v>
                </c:pt>
                <c:pt idx="558">
                  <c:v>2.266864E-2</c:v>
                </c:pt>
                <c:pt idx="559">
                  <c:v>1.116291E-2</c:v>
                </c:pt>
                <c:pt idx="560">
                  <c:v>2.034733E-2</c:v>
                </c:pt>
                <c:pt idx="561">
                  <c:v>3.4385369999999998E-2</c:v>
                </c:pt>
                <c:pt idx="562">
                  <c:v>3.2576960000000002E-2</c:v>
                </c:pt>
                <c:pt idx="563">
                  <c:v>2.0696530000000001E-2</c:v>
                </c:pt>
                <c:pt idx="564">
                  <c:v>1.976841E-2</c:v>
                </c:pt>
                <c:pt idx="565">
                  <c:v>2.667305E-2</c:v>
                </c:pt>
                <c:pt idx="566">
                  <c:v>2.6328310000000001E-2</c:v>
                </c:pt>
                <c:pt idx="567">
                  <c:v>2.7237009999999999E-2</c:v>
                </c:pt>
                <c:pt idx="568">
                  <c:v>2.7500259999999999E-2</c:v>
                </c:pt>
                <c:pt idx="569">
                  <c:v>1.759612E-2</c:v>
                </c:pt>
                <c:pt idx="570">
                  <c:v>1.6227370000000001E-2</c:v>
                </c:pt>
                <c:pt idx="571">
                  <c:v>2.572638E-2</c:v>
                </c:pt>
                <c:pt idx="572">
                  <c:v>2.4112080000000001E-2</c:v>
                </c:pt>
                <c:pt idx="573">
                  <c:v>1.0758429999999999E-2</c:v>
                </c:pt>
                <c:pt idx="574">
                  <c:v>8.1742340000000007E-3</c:v>
                </c:pt>
                <c:pt idx="575">
                  <c:v>2.122098E-2</c:v>
                </c:pt>
                <c:pt idx="576">
                  <c:v>2.5372309999999999E-2</c:v>
                </c:pt>
                <c:pt idx="577">
                  <c:v>1.7072830000000001E-2</c:v>
                </c:pt>
                <c:pt idx="578">
                  <c:v>1.48652E-2</c:v>
                </c:pt>
                <c:pt idx="579">
                  <c:v>2.2066780000000001E-2</c:v>
                </c:pt>
                <c:pt idx="580">
                  <c:v>2.8300470000000001E-2</c:v>
                </c:pt>
                <c:pt idx="581">
                  <c:v>2.2616190000000001E-2</c:v>
                </c:pt>
                <c:pt idx="582">
                  <c:v>1.006785E-2</c:v>
                </c:pt>
                <c:pt idx="583">
                  <c:v>8.8546920000000008E-3</c:v>
                </c:pt>
                <c:pt idx="584">
                  <c:v>2.4748699999999998E-2</c:v>
                </c:pt>
                <c:pt idx="585">
                  <c:v>3.7720400000000001E-2</c:v>
                </c:pt>
                <c:pt idx="586">
                  <c:v>2.6552530000000001E-2</c:v>
                </c:pt>
                <c:pt idx="587">
                  <c:v>1.00202E-2</c:v>
                </c:pt>
                <c:pt idx="588">
                  <c:v>1.383648E-2</c:v>
                </c:pt>
                <c:pt idx="589">
                  <c:v>1.981919E-2</c:v>
                </c:pt>
                <c:pt idx="590">
                  <c:v>1.654636E-2</c:v>
                </c:pt>
                <c:pt idx="591">
                  <c:v>2.1352510000000002E-2</c:v>
                </c:pt>
                <c:pt idx="592">
                  <c:v>2.7838020000000002E-2</c:v>
                </c:pt>
                <c:pt idx="593">
                  <c:v>1.962794E-2</c:v>
                </c:pt>
                <c:pt idx="594">
                  <c:v>7.5984160000000002E-3</c:v>
                </c:pt>
                <c:pt idx="595">
                  <c:v>1.0149470000000001E-2</c:v>
                </c:pt>
                <c:pt idx="596">
                  <c:v>2.2986119999999999E-2</c:v>
                </c:pt>
                <c:pt idx="597">
                  <c:v>2.921255E-2</c:v>
                </c:pt>
                <c:pt idx="598">
                  <c:v>2.3294430000000001E-2</c:v>
                </c:pt>
                <c:pt idx="599">
                  <c:v>1.3263540000000001E-2</c:v>
                </c:pt>
                <c:pt idx="600">
                  <c:v>1.1784279999999999E-2</c:v>
                </c:pt>
                <c:pt idx="601">
                  <c:v>1.9518979999999998E-2</c:v>
                </c:pt>
                <c:pt idx="602">
                  <c:v>2.5042330000000002E-2</c:v>
                </c:pt>
                <c:pt idx="603">
                  <c:v>2.6187490000000001E-2</c:v>
                </c:pt>
                <c:pt idx="604">
                  <c:v>2.7744390000000001E-2</c:v>
                </c:pt>
                <c:pt idx="605">
                  <c:v>2.4823479999999998E-2</c:v>
                </c:pt>
                <c:pt idx="606">
                  <c:v>1.4483340000000001E-2</c:v>
                </c:pt>
                <c:pt idx="607">
                  <c:v>1.040926E-2</c:v>
                </c:pt>
                <c:pt idx="608">
                  <c:v>1.9376040000000001E-2</c:v>
                </c:pt>
                <c:pt idx="609">
                  <c:v>2.2830179999999999E-2</c:v>
                </c:pt>
                <c:pt idx="610">
                  <c:v>1.3961970000000001E-2</c:v>
                </c:pt>
                <c:pt idx="611">
                  <c:v>1.222431E-2</c:v>
                </c:pt>
                <c:pt idx="612">
                  <c:v>2.0144860000000001E-2</c:v>
                </c:pt>
                <c:pt idx="613">
                  <c:v>2.07964E-2</c:v>
                </c:pt>
                <c:pt idx="614">
                  <c:v>1.222615E-2</c:v>
                </c:pt>
                <c:pt idx="615">
                  <c:v>1.071546E-2</c:v>
                </c:pt>
                <c:pt idx="616">
                  <c:v>1.9147359999999999E-2</c:v>
                </c:pt>
                <c:pt idx="617">
                  <c:v>1.477737E-2</c:v>
                </c:pt>
                <c:pt idx="618">
                  <c:v>-1.727169E-3</c:v>
                </c:pt>
                <c:pt idx="619">
                  <c:v>-2.7036579999999998E-3</c:v>
                </c:pt>
                <c:pt idx="620">
                  <c:v>8.5466129999999998E-3</c:v>
                </c:pt>
                <c:pt idx="621">
                  <c:v>1.5775359999999999E-2</c:v>
                </c:pt>
                <c:pt idx="622">
                  <c:v>2.0116189999999999E-2</c:v>
                </c:pt>
                <c:pt idx="623">
                  <c:v>1.8527140000000001E-2</c:v>
                </c:pt>
                <c:pt idx="624">
                  <c:v>1.1699279999999999E-2</c:v>
                </c:pt>
                <c:pt idx="625">
                  <c:v>7.8084449999999998E-3</c:v>
                </c:pt>
                <c:pt idx="626">
                  <c:v>9.9416399999999999E-3</c:v>
                </c:pt>
                <c:pt idx="627">
                  <c:v>1.6328200000000001E-2</c:v>
                </c:pt>
                <c:pt idx="628">
                  <c:v>1.2671E-2</c:v>
                </c:pt>
                <c:pt idx="629">
                  <c:v>-3.399775E-4</c:v>
                </c:pt>
                <c:pt idx="630">
                  <c:v>8.6345789999999996E-4</c:v>
                </c:pt>
                <c:pt idx="631">
                  <c:v>1.379815E-2</c:v>
                </c:pt>
                <c:pt idx="632">
                  <c:v>1.8434160000000002E-2</c:v>
                </c:pt>
                <c:pt idx="633">
                  <c:v>1.092892E-2</c:v>
                </c:pt>
                <c:pt idx="634">
                  <c:v>2.8006519999999998E-3</c:v>
                </c:pt>
                <c:pt idx="635">
                  <c:v>5.9041329999999998E-3</c:v>
                </c:pt>
                <c:pt idx="636">
                  <c:v>1.0478070000000001E-2</c:v>
                </c:pt>
                <c:pt idx="637">
                  <c:v>-1.417352E-4</c:v>
                </c:pt>
                <c:pt idx="638">
                  <c:v>-1.5068069999999999E-2</c:v>
                </c:pt>
                <c:pt idx="639">
                  <c:v>-7.0326690000000001E-3</c:v>
                </c:pt>
                <c:pt idx="640">
                  <c:v>1.6646680000000001E-2</c:v>
                </c:pt>
                <c:pt idx="641">
                  <c:v>1.785082E-2</c:v>
                </c:pt>
                <c:pt idx="642">
                  <c:v>4.2044819999999998E-3</c:v>
                </c:pt>
                <c:pt idx="643">
                  <c:v>8.9779430000000004E-3</c:v>
                </c:pt>
                <c:pt idx="644">
                  <c:v>1.310645E-2</c:v>
                </c:pt>
                <c:pt idx="645">
                  <c:v>-2.8637599999999999E-3</c:v>
                </c:pt>
                <c:pt idx="646">
                  <c:v>-9.3459530000000006E-3</c:v>
                </c:pt>
                <c:pt idx="647">
                  <c:v>8.8540919999999992E-3</c:v>
                </c:pt>
                <c:pt idx="648">
                  <c:v>2.6109070000000002E-2</c:v>
                </c:pt>
                <c:pt idx="649">
                  <c:v>2.5769360000000002E-2</c:v>
                </c:pt>
                <c:pt idx="650">
                  <c:v>1.358289E-2</c:v>
                </c:pt>
                <c:pt idx="651">
                  <c:v>4.8400650000000002E-3</c:v>
                </c:pt>
                <c:pt idx="652">
                  <c:v>1.227958E-2</c:v>
                </c:pt>
                <c:pt idx="653">
                  <c:v>1.6757270000000001E-2</c:v>
                </c:pt>
                <c:pt idx="654">
                  <c:v>1.4000029999999999E-3</c:v>
                </c:pt>
                <c:pt idx="655">
                  <c:v>-1.165852E-2</c:v>
                </c:pt>
                <c:pt idx="656">
                  <c:v>-7.1875469999999999E-3</c:v>
                </c:pt>
                <c:pt idx="657">
                  <c:v>2.2053480000000002E-3</c:v>
                </c:pt>
                <c:pt idx="658">
                  <c:v>6.1389610000000001E-3</c:v>
                </c:pt>
                <c:pt idx="659">
                  <c:v>9.0000470000000006E-3</c:v>
                </c:pt>
                <c:pt idx="660">
                  <c:v>1.3562009999999999E-2</c:v>
                </c:pt>
                <c:pt idx="661">
                  <c:v>1.107932E-2</c:v>
                </c:pt>
                <c:pt idx="662">
                  <c:v>-1.1989430000000001E-3</c:v>
                </c:pt>
                <c:pt idx="663">
                  <c:v>-4.7834310000000003E-3</c:v>
                </c:pt>
                <c:pt idx="664">
                  <c:v>7.7686839999999997E-3</c:v>
                </c:pt>
                <c:pt idx="665">
                  <c:v>9.0963229999999999E-3</c:v>
                </c:pt>
                <c:pt idx="666">
                  <c:v>-4.2475949999999998E-3</c:v>
                </c:pt>
                <c:pt idx="667">
                  <c:v>2.017993E-4</c:v>
                </c:pt>
                <c:pt idx="668">
                  <c:v>1.98516E-2</c:v>
                </c:pt>
                <c:pt idx="669">
                  <c:v>2.4042870000000001E-2</c:v>
                </c:pt>
                <c:pt idx="670">
                  <c:v>1.147856E-2</c:v>
                </c:pt>
                <c:pt idx="671">
                  <c:v>7.0061109999999998E-3</c:v>
                </c:pt>
                <c:pt idx="672">
                  <c:v>1.256559E-2</c:v>
                </c:pt>
                <c:pt idx="673">
                  <c:v>1.001633E-2</c:v>
                </c:pt>
                <c:pt idx="674">
                  <c:v>5.0432000000000003E-3</c:v>
                </c:pt>
                <c:pt idx="675">
                  <c:v>9.0523219999999998E-3</c:v>
                </c:pt>
                <c:pt idx="676">
                  <c:v>1.5702529999999999E-2</c:v>
                </c:pt>
                <c:pt idx="677">
                  <c:v>1.6883510000000001E-2</c:v>
                </c:pt>
                <c:pt idx="678">
                  <c:v>1.5031620000000001E-2</c:v>
                </c:pt>
                <c:pt idx="679">
                  <c:v>1.6256489999999998E-2</c:v>
                </c:pt>
                <c:pt idx="680">
                  <c:v>1.644025E-2</c:v>
                </c:pt>
                <c:pt idx="681">
                  <c:v>8.9670310000000003E-3</c:v>
                </c:pt>
                <c:pt idx="682">
                  <c:v>2.5667989999999998E-4</c:v>
                </c:pt>
                <c:pt idx="683">
                  <c:v>-2.5683669999999998E-3</c:v>
                </c:pt>
                <c:pt idx="684">
                  <c:v>2.9075070000000001E-3</c:v>
                </c:pt>
                <c:pt idx="685">
                  <c:v>1.5254820000000001E-2</c:v>
                </c:pt>
                <c:pt idx="686">
                  <c:v>2.0694540000000001E-2</c:v>
                </c:pt>
                <c:pt idx="687">
                  <c:v>2.1459550000000001E-2</c:v>
                </c:pt>
                <c:pt idx="688">
                  <c:v>2.1075099999999999E-2</c:v>
                </c:pt>
                <c:pt idx="689">
                  <c:v>1.125542E-2</c:v>
                </c:pt>
                <c:pt idx="690">
                  <c:v>5.5609209999999999E-3</c:v>
                </c:pt>
                <c:pt idx="691">
                  <c:v>7.7170149999999998E-3</c:v>
                </c:pt>
                <c:pt idx="692">
                  <c:v>5.0970069999999998E-3</c:v>
                </c:pt>
                <c:pt idx="693">
                  <c:v>4.7217739999999998E-3</c:v>
                </c:pt>
                <c:pt idx="694">
                  <c:v>1.3851779999999999E-2</c:v>
                </c:pt>
                <c:pt idx="695">
                  <c:v>1.7928360000000001E-2</c:v>
                </c:pt>
                <c:pt idx="696">
                  <c:v>1.1932389999999999E-2</c:v>
                </c:pt>
                <c:pt idx="697">
                  <c:v>9.7277879999999994E-3</c:v>
                </c:pt>
                <c:pt idx="698">
                  <c:v>1.053053E-2</c:v>
                </c:pt>
                <c:pt idx="699">
                  <c:v>6.4250879999999998E-3</c:v>
                </c:pt>
                <c:pt idx="700">
                  <c:v>-2.0382429999999999E-3</c:v>
                </c:pt>
                <c:pt idx="701">
                  <c:v>-1.292461E-2</c:v>
                </c:pt>
                <c:pt idx="702">
                  <c:v>-1.429587E-2</c:v>
                </c:pt>
                <c:pt idx="703">
                  <c:v>-1.299978E-3</c:v>
                </c:pt>
                <c:pt idx="704">
                  <c:v>5.153538E-3</c:v>
                </c:pt>
                <c:pt idx="705">
                  <c:v>2.4726790000000002E-3</c:v>
                </c:pt>
                <c:pt idx="706">
                  <c:v>5.4111920000000004E-3</c:v>
                </c:pt>
                <c:pt idx="707">
                  <c:v>4.360348E-3</c:v>
                </c:pt>
                <c:pt idx="708">
                  <c:v>-3.261084E-3</c:v>
                </c:pt>
                <c:pt idx="709">
                  <c:v>-3.3121460000000002E-3</c:v>
                </c:pt>
                <c:pt idx="710">
                  <c:v>7.0776110000000004E-4</c:v>
                </c:pt>
                <c:pt idx="711">
                  <c:v>1.72251E-3</c:v>
                </c:pt>
                <c:pt idx="712">
                  <c:v>5.107505E-3</c:v>
                </c:pt>
                <c:pt idx="713">
                  <c:v>9.0467589999999997E-3</c:v>
                </c:pt>
                <c:pt idx="714">
                  <c:v>4.1671920000000001E-3</c:v>
                </c:pt>
                <c:pt idx="715">
                  <c:v>-1.4268029999999999E-3</c:v>
                </c:pt>
                <c:pt idx="716">
                  <c:v>5.7706160000000001E-3</c:v>
                </c:pt>
                <c:pt idx="717">
                  <c:v>1.2667329999999999E-2</c:v>
                </c:pt>
                <c:pt idx="718">
                  <c:v>6.0029669999999997E-3</c:v>
                </c:pt>
                <c:pt idx="719">
                  <c:v>1.134974E-3</c:v>
                </c:pt>
                <c:pt idx="720">
                  <c:v>1.0251619999999999E-2</c:v>
                </c:pt>
                <c:pt idx="721">
                  <c:v>1.9393779999999999E-2</c:v>
                </c:pt>
                <c:pt idx="722">
                  <c:v>1.168078E-2</c:v>
                </c:pt>
                <c:pt idx="723">
                  <c:v>-1.337626E-3</c:v>
                </c:pt>
                <c:pt idx="724">
                  <c:v>-6.609625E-3</c:v>
                </c:pt>
                <c:pt idx="725">
                  <c:v>-1.080412E-2</c:v>
                </c:pt>
                <c:pt idx="726">
                  <c:v>-6.0907729999999998E-3</c:v>
                </c:pt>
                <c:pt idx="727">
                  <c:v>1.107E-2</c:v>
                </c:pt>
                <c:pt idx="728">
                  <c:v>1.9145590000000001E-2</c:v>
                </c:pt>
                <c:pt idx="729">
                  <c:v>6.3577900000000003E-3</c:v>
                </c:pt>
                <c:pt idx="730">
                  <c:v>-7.7026079999999997E-3</c:v>
                </c:pt>
                <c:pt idx="731">
                  <c:v>2.3275409999999998E-3</c:v>
                </c:pt>
                <c:pt idx="732">
                  <c:v>2.4018399999999999E-2</c:v>
                </c:pt>
                <c:pt idx="733">
                  <c:v>2.4478260000000002E-2</c:v>
                </c:pt>
                <c:pt idx="734">
                  <c:v>7.7186010000000003E-3</c:v>
                </c:pt>
                <c:pt idx="735">
                  <c:v>2.6247499999999999E-3</c:v>
                </c:pt>
                <c:pt idx="736">
                  <c:v>6.9783800000000002E-3</c:v>
                </c:pt>
                <c:pt idx="737">
                  <c:v>6.5637220000000001E-3</c:v>
                </c:pt>
                <c:pt idx="738">
                  <c:v>3.650197E-3</c:v>
                </c:pt>
                <c:pt idx="739">
                  <c:v>3.7204880000000001E-3</c:v>
                </c:pt>
                <c:pt idx="740">
                  <c:v>6.9702100000000001E-3</c:v>
                </c:pt>
                <c:pt idx="741">
                  <c:v>1.170347E-3</c:v>
                </c:pt>
                <c:pt idx="742">
                  <c:v>-4.9518710000000001E-3</c:v>
                </c:pt>
                <c:pt idx="743">
                  <c:v>5.8562930000000003E-3</c:v>
                </c:pt>
                <c:pt idx="744">
                  <c:v>9.7515770000000009E-3</c:v>
                </c:pt>
                <c:pt idx="745">
                  <c:v>-4.5833169999999999E-3</c:v>
                </c:pt>
                <c:pt idx="746">
                  <c:v>-9.7961049999999994E-3</c:v>
                </c:pt>
                <c:pt idx="747">
                  <c:v>2.1401760000000001E-3</c:v>
                </c:pt>
                <c:pt idx="748">
                  <c:v>1.3594520000000001E-2</c:v>
                </c:pt>
                <c:pt idx="749">
                  <c:v>1.383586E-2</c:v>
                </c:pt>
                <c:pt idx="750">
                  <c:v>6.239545E-3</c:v>
                </c:pt>
                <c:pt idx="751">
                  <c:v>4.4752699999999999E-3</c:v>
                </c:pt>
                <c:pt idx="752">
                  <c:v>1.354288E-2</c:v>
                </c:pt>
                <c:pt idx="753">
                  <c:v>1.527602E-2</c:v>
                </c:pt>
                <c:pt idx="754">
                  <c:v>5.5780860000000003E-3</c:v>
                </c:pt>
                <c:pt idx="755">
                  <c:v>4.8680879999999996E-3</c:v>
                </c:pt>
                <c:pt idx="756">
                  <c:v>1.3204759999999999E-2</c:v>
                </c:pt>
                <c:pt idx="757">
                  <c:v>1.528095E-2</c:v>
                </c:pt>
                <c:pt idx="758">
                  <c:v>1.1869640000000001E-2</c:v>
                </c:pt>
                <c:pt idx="759">
                  <c:v>9.8674650000000006E-3</c:v>
                </c:pt>
                <c:pt idx="760">
                  <c:v>5.9397520000000004E-3</c:v>
                </c:pt>
                <c:pt idx="761">
                  <c:v>-3.221453E-3</c:v>
                </c:pt>
                <c:pt idx="762">
                  <c:v>-6.997306E-3</c:v>
                </c:pt>
                <c:pt idx="763">
                  <c:v>-7.4488819999999999E-5</c:v>
                </c:pt>
                <c:pt idx="764">
                  <c:v>1.1647309999999999E-2</c:v>
                </c:pt>
                <c:pt idx="765">
                  <c:v>2.2748709999999998E-2</c:v>
                </c:pt>
                <c:pt idx="766">
                  <c:v>1.831064E-2</c:v>
                </c:pt>
                <c:pt idx="767">
                  <c:v>-1.175401E-4</c:v>
                </c:pt>
                <c:pt idx="768">
                  <c:v>-7.2755449999999996E-3</c:v>
                </c:pt>
                <c:pt idx="769">
                  <c:v>-4.76357E-3</c:v>
                </c:pt>
                <c:pt idx="770">
                  <c:v>-4.3879990000000001E-3</c:v>
                </c:pt>
                <c:pt idx="771">
                  <c:v>3.6804839999999999E-3</c:v>
                </c:pt>
                <c:pt idx="772">
                  <c:v>1.237108E-2</c:v>
                </c:pt>
                <c:pt idx="773">
                  <c:v>5.3110980000000002E-3</c:v>
                </c:pt>
                <c:pt idx="774">
                  <c:v>-1.4960030000000001E-3</c:v>
                </c:pt>
                <c:pt idx="775">
                  <c:v>6.9009589999999999E-3</c:v>
                </c:pt>
                <c:pt idx="776">
                  <c:v>1.5327790000000001E-2</c:v>
                </c:pt>
                <c:pt idx="777">
                  <c:v>1.165388E-2</c:v>
                </c:pt>
                <c:pt idx="778">
                  <c:v>2.5717800000000001E-3</c:v>
                </c:pt>
                <c:pt idx="779">
                  <c:v>-9.4833530000000001E-4</c:v>
                </c:pt>
                <c:pt idx="780">
                  <c:v>1.6676480000000001E-3</c:v>
                </c:pt>
                <c:pt idx="781">
                  <c:v>5.4230989999999998E-3</c:v>
                </c:pt>
                <c:pt idx="782">
                  <c:v>1.048732E-2</c:v>
                </c:pt>
                <c:pt idx="783">
                  <c:v>1.162112E-2</c:v>
                </c:pt>
                <c:pt idx="784">
                  <c:v>6.1181589999999998E-3</c:v>
                </c:pt>
                <c:pt idx="785">
                  <c:v>-1.9891140000000002E-3</c:v>
                </c:pt>
                <c:pt idx="786">
                  <c:v>-6.7899170000000003E-3</c:v>
                </c:pt>
                <c:pt idx="787">
                  <c:v>-1.1245980000000001E-3</c:v>
                </c:pt>
                <c:pt idx="788">
                  <c:v>3.3962229999999999E-3</c:v>
                </c:pt>
                <c:pt idx="789">
                  <c:v>-3.3502179999999999E-3</c:v>
                </c:pt>
                <c:pt idx="790">
                  <c:v>-7.873016E-3</c:v>
                </c:pt>
                <c:pt idx="791">
                  <c:v>-5.0633839999999998E-3</c:v>
                </c:pt>
                <c:pt idx="792">
                  <c:v>-1.5749620000000001E-3</c:v>
                </c:pt>
                <c:pt idx="793">
                  <c:v>3.2233610000000001E-3</c:v>
                </c:pt>
                <c:pt idx="794">
                  <c:v>6.7086940000000003E-3</c:v>
                </c:pt>
                <c:pt idx="795">
                  <c:v>3.3976919999999999E-3</c:v>
                </c:pt>
                <c:pt idx="796">
                  <c:v>-2.0991370000000001E-3</c:v>
                </c:pt>
                <c:pt idx="797">
                  <c:v>-1.803493E-3</c:v>
                </c:pt>
                <c:pt idx="798">
                  <c:v>-2.0046489999999998E-3</c:v>
                </c:pt>
                <c:pt idx="799">
                  <c:v>-1.1591209999999999E-2</c:v>
                </c:pt>
                <c:pt idx="800">
                  <c:v>-1.132815E-2</c:v>
                </c:pt>
                <c:pt idx="801">
                  <c:v>4.7641289999999998E-3</c:v>
                </c:pt>
                <c:pt idx="802">
                  <c:v>5.2230430000000001E-3</c:v>
                </c:pt>
                <c:pt idx="803">
                  <c:v>-2.9094799999999999E-3</c:v>
                </c:pt>
                <c:pt idx="804">
                  <c:v>6.8914880000000003E-3</c:v>
                </c:pt>
                <c:pt idx="805">
                  <c:v>9.4668019999999999E-3</c:v>
                </c:pt>
                <c:pt idx="806">
                  <c:v>-6.3030619999999999E-3</c:v>
                </c:pt>
                <c:pt idx="807">
                  <c:v>-6.4834130000000004E-3</c:v>
                </c:pt>
                <c:pt idx="808">
                  <c:v>1.1941149999999999E-2</c:v>
                </c:pt>
                <c:pt idx="809">
                  <c:v>1.733343E-2</c:v>
                </c:pt>
                <c:pt idx="810">
                  <c:v>2.5430399999999999E-3</c:v>
                </c:pt>
                <c:pt idx="811">
                  <c:v>-3.4378030000000001E-3</c:v>
                </c:pt>
                <c:pt idx="812">
                  <c:v>6.7620290000000001E-3</c:v>
                </c:pt>
                <c:pt idx="813">
                  <c:v>5.137048E-3</c:v>
                </c:pt>
                <c:pt idx="814">
                  <c:v>-4.2551000000000004E-3</c:v>
                </c:pt>
                <c:pt idx="815">
                  <c:v>-3.6296420000000002E-3</c:v>
                </c:pt>
                <c:pt idx="816">
                  <c:v>-3.5292069999999999E-3</c:v>
                </c:pt>
                <c:pt idx="817">
                  <c:v>-8.2620490000000005E-3</c:v>
                </c:pt>
                <c:pt idx="818">
                  <c:v>-1.0409109999999999E-2</c:v>
                </c:pt>
                <c:pt idx="819">
                  <c:v>-3.4314279999999998E-3</c:v>
                </c:pt>
                <c:pt idx="820">
                  <c:v>5.6813599999999999E-3</c:v>
                </c:pt>
                <c:pt idx="821">
                  <c:v>1.2037759999999999E-3</c:v>
                </c:pt>
                <c:pt idx="822">
                  <c:v>-6.1834769999999997E-3</c:v>
                </c:pt>
                <c:pt idx="823">
                  <c:v>-1.223554E-3</c:v>
                </c:pt>
                <c:pt idx="824">
                  <c:v>1.037452E-2</c:v>
                </c:pt>
                <c:pt idx="825">
                  <c:v>1.8982949999999998E-2</c:v>
                </c:pt>
                <c:pt idx="826">
                  <c:v>1.609203E-2</c:v>
                </c:pt>
                <c:pt idx="827">
                  <c:v>7.4360279999999999E-3</c:v>
                </c:pt>
                <c:pt idx="828">
                  <c:v>3.12642E-3</c:v>
                </c:pt>
                <c:pt idx="829">
                  <c:v>5.4065359999999998E-4</c:v>
                </c:pt>
                <c:pt idx="830">
                  <c:v>3.743134E-3</c:v>
                </c:pt>
                <c:pt idx="831">
                  <c:v>1.502758E-2</c:v>
                </c:pt>
                <c:pt idx="832">
                  <c:v>1.9190180000000001E-2</c:v>
                </c:pt>
                <c:pt idx="833">
                  <c:v>5.7071159999999999E-3</c:v>
                </c:pt>
                <c:pt idx="834">
                  <c:v>-3.6617120000000001E-3</c:v>
                </c:pt>
                <c:pt idx="835">
                  <c:v>1.3248340000000001E-2</c:v>
                </c:pt>
                <c:pt idx="836">
                  <c:v>3.3153189999999999E-2</c:v>
                </c:pt>
                <c:pt idx="837">
                  <c:v>3.007522E-2</c:v>
                </c:pt>
                <c:pt idx="838">
                  <c:v>1.701399E-2</c:v>
                </c:pt>
                <c:pt idx="839">
                  <c:v>1.554941E-2</c:v>
                </c:pt>
                <c:pt idx="840">
                  <c:v>2.0394389999999998E-2</c:v>
                </c:pt>
                <c:pt idx="841">
                  <c:v>1.3302420000000001E-2</c:v>
                </c:pt>
                <c:pt idx="842">
                  <c:v>3.521784E-3</c:v>
                </c:pt>
                <c:pt idx="843">
                  <c:v>8.3987209999999996E-3</c:v>
                </c:pt>
                <c:pt idx="844">
                  <c:v>1.4992419999999999E-2</c:v>
                </c:pt>
                <c:pt idx="845">
                  <c:v>4.7468650000000003E-3</c:v>
                </c:pt>
                <c:pt idx="846">
                  <c:v>-1.091752E-2</c:v>
                </c:pt>
                <c:pt idx="847">
                  <c:v>-6.9380780000000003E-3</c:v>
                </c:pt>
                <c:pt idx="848">
                  <c:v>9.5346430000000006E-3</c:v>
                </c:pt>
                <c:pt idx="849">
                  <c:v>1.7110779999999999E-2</c:v>
                </c:pt>
                <c:pt idx="850">
                  <c:v>1.1540979999999999E-2</c:v>
                </c:pt>
                <c:pt idx="851">
                  <c:v>1.6570860000000001E-3</c:v>
                </c:pt>
                <c:pt idx="852">
                  <c:v>8.2308409999999992E-3</c:v>
                </c:pt>
                <c:pt idx="853">
                  <c:v>1.7681929999999998E-2</c:v>
                </c:pt>
                <c:pt idx="854">
                  <c:v>6.2505590000000001E-3</c:v>
                </c:pt>
                <c:pt idx="855">
                  <c:v>-3.759217E-3</c:v>
                </c:pt>
                <c:pt idx="856">
                  <c:v>2.303386E-4</c:v>
                </c:pt>
                <c:pt idx="857">
                  <c:v>5.8232199999999996E-3</c:v>
                </c:pt>
                <c:pt idx="858">
                  <c:v>8.556035E-3</c:v>
                </c:pt>
                <c:pt idx="859">
                  <c:v>1.0201790000000001E-2</c:v>
                </c:pt>
                <c:pt idx="860">
                  <c:v>8.5269600000000001E-3</c:v>
                </c:pt>
                <c:pt idx="861">
                  <c:v>1.805074E-3</c:v>
                </c:pt>
                <c:pt idx="862">
                  <c:v>-7.9572739999999997E-6</c:v>
                </c:pt>
                <c:pt idx="863">
                  <c:v>5.3506509999999997E-3</c:v>
                </c:pt>
                <c:pt idx="864">
                  <c:v>9.5655310000000004E-3</c:v>
                </c:pt>
                <c:pt idx="865">
                  <c:v>1.318097E-2</c:v>
                </c:pt>
                <c:pt idx="866">
                  <c:v>2.2338460000000001E-2</c:v>
                </c:pt>
                <c:pt idx="867">
                  <c:v>2.7755229999999999E-2</c:v>
                </c:pt>
                <c:pt idx="868">
                  <c:v>1.327711E-2</c:v>
                </c:pt>
                <c:pt idx="869">
                  <c:v>-6.6685729999999997E-3</c:v>
                </c:pt>
                <c:pt idx="870">
                  <c:v>-1.274895E-2</c:v>
                </c:pt>
                <c:pt idx="871">
                  <c:v>-3.1235500000000001E-3</c:v>
                </c:pt>
                <c:pt idx="872">
                  <c:v>1.251215E-2</c:v>
                </c:pt>
                <c:pt idx="873">
                  <c:v>9.5310680000000002E-3</c:v>
                </c:pt>
                <c:pt idx="874">
                  <c:v>-1.9544179999999999E-3</c:v>
                </c:pt>
                <c:pt idx="875">
                  <c:v>7.741632E-3</c:v>
                </c:pt>
                <c:pt idx="876">
                  <c:v>2.171416E-2</c:v>
                </c:pt>
                <c:pt idx="877">
                  <c:v>1.733438E-2</c:v>
                </c:pt>
                <c:pt idx="878">
                  <c:v>8.4161819999999995E-3</c:v>
                </c:pt>
                <c:pt idx="879">
                  <c:v>1.3426230000000001E-2</c:v>
                </c:pt>
                <c:pt idx="880">
                  <c:v>2.844091E-2</c:v>
                </c:pt>
                <c:pt idx="881">
                  <c:v>3.1364240000000002E-2</c:v>
                </c:pt>
                <c:pt idx="882">
                  <c:v>1.677675E-2</c:v>
                </c:pt>
                <c:pt idx="883">
                  <c:v>6.546049E-3</c:v>
                </c:pt>
                <c:pt idx="884">
                  <c:v>5.7206590000000003E-3</c:v>
                </c:pt>
                <c:pt idx="885">
                  <c:v>2.6288290000000001E-3</c:v>
                </c:pt>
                <c:pt idx="886">
                  <c:v>3.367409E-3</c:v>
                </c:pt>
                <c:pt idx="887">
                  <c:v>1.1202439999999999E-2</c:v>
                </c:pt>
                <c:pt idx="888">
                  <c:v>1.063129E-2</c:v>
                </c:pt>
                <c:pt idx="889">
                  <c:v>6.148541E-4</c:v>
                </c:pt>
                <c:pt idx="890">
                  <c:v>-1.8759289999999999E-3</c:v>
                </c:pt>
                <c:pt idx="891">
                  <c:v>6.6537599999999999E-3</c:v>
                </c:pt>
                <c:pt idx="892">
                  <c:v>1.029706E-2</c:v>
                </c:pt>
                <c:pt idx="893">
                  <c:v>2.4228349999999999E-3</c:v>
                </c:pt>
                <c:pt idx="894">
                  <c:v>-3.7656090000000001E-3</c:v>
                </c:pt>
                <c:pt idx="895">
                  <c:v>-3.5257149999999999E-4</c:v>
                </c:pt>
                <c:pt idx="896">
                  <c:v>5.3773010000000001E-3</c:v>
                </c:pt>
                <c:pt idx="897">
                  <c:v>-9.5059769999999999E-5</c:v>
                </c:pt>
                <c:pt idx="898">
                  <c:v>-1.139686E-2</c:v>
                </c:pt>
                <c:pt idx="899">
                  <c:v>-5.9462539999999998E-3</c:v>
                </c:pt>
                <c:pt idx="900">
                  <c:v>8.1619310000000007E-3</c:v>
                </c:pt>
                <c:pt idx="901">
                  <c:v>2.2239550000000001E-3</c:v>
                </c:pt>
                <c:pt idx="902">
                  <c:v>-1.5669869999999999E-2</c:v>
                </c:pt>
                <c:pt idx="903">
                  <c:v>-1.6864710000000002E-2</c:v>
                </c:pt>
                <c:pt idx="904">
                  <c:v>-5.9776170000000002E-3</c:v>
                </c:pt>
                <c:pt idx="905">
                  <c:v>-4.0144660000000004E-3</c:v>
                </c:pt>
                <c:pt idx="906">
                  <c:v>-9.2201920000000003E-3</c:v>
                </c:pt>
                <c:pt idx="907">
                  <c:v>-8.1624680000000008E-3</c:v>
                </c:pt>
                <c:pt idx="908">
                  <c:v>6.4955709999999997E-4</c:v>
                </c:pt>
                <c:pt idx="909">
                  <c:v>1.5218040000000001E-3</c:v>
                </c:pt>
                <c:pt idx="910">
                  <c:v>-7.8569E-3</c:v>
                </c:pt>
                <c:pt idx="911">
                  <c:v>-7.6535379999999997E-3</c:v>
                </c:pt>
                <c:pt idx="912">
                  <c:v>6.5135170000000004E-5</c:v>
                </c:pt>
                <c:pt idx="913">
                  <c:v>-1.1891390000000001E-3</c:v>
                </c:pt>
                <c:pt idx="914">
                  <c:v>-1.125493E-2</c:v>
                </c:pt>
                <c:pt idx="915">
                  <c:v>-1.490796E-2</c:v>
                </c:pt>
                <c:pt idx="916">
                  <c:v>-7.4781300000000004E-3</c:v>
                </c:pt>
                <c:pt idx="917">
                  <c:v>-3.5469339999999999E-3</c:v>
                </c:pt>
                <c:pt idx="918">
                  <c:v>1.877193E-4</c:v>
                </c:pt>
                <c:pt idx="919">
                  <c:v>7.12153E-3</c:v>
                </c:pt>
                <c:pt idx="920">
                  <c:v>1.1324390000000001E-3</c:v>
                </c:pt>
                <c:pt idx="921">
                  <c:v>-8.4253660000000001E-3</c:v>
                </c:pt>
                <c:pt idx="922">
                  <c:v>-1.407784E-3</c:v>
                </c:pt>
                <c:pt idx="923">
                  <c:v>1.297797E-2</c:v>
                </c:pt>
                <c:pt idx="924">
                  <c:v>1.6484160000000001E-2</c:v>
                </c:pt>
                <c:pt idx="925">
                  <c:v>5.6656129999999999E-3</c:v>
                </c:pt>
                <c:pt idx="926">
                  <c:v>-5.9414330000000003E-3</c:v>
                </c:pt>
                <c:pt idx="927">
                  <c:v>-3.5192190000000001E-3</c:v>
                </c:pt>
                <c:pt idx="928">
                  <c:v>3.7003650000000002E-3</c:v>
                </c:pt>
                <c:pt idx="929">
                  <c:v>-2.6015329999999999E-4</c:v>
                </c:pt>
                <c:pt idx="930">
                  <c:v>-6.8055980000000004E-3</c:v>
                </c:pt>
                <c:pt idx="931">
                  <c:v>-2.6661699999999998E-3</c:v>
                </c:pt>
                <c:pt idx="932">
                  <c:v>6.676179E-3</c:v>
                </c:pt>
                <c:pt idx="933">
                  <c:v>1.6790920000000001E-3</c:v>
                </c:pt>
                <c:pt idx="934">
                  <c:v>-1.205996E-2</c:v>
                </c:pt>
                <c:pt idx="935">
                  <c:v>-4.9181320000000004E-3</c:v>
                </c:pt>
                <c:pt idx="936">
                  <c:v>9.1751839999999994E-3</c:v>
                </c:pt>
                <c:pt idx="937">
                  <c:v>5.129074E-3</c:v>
                </c:pt>
                <c:pt idx="938">
                  <c:v>1.3586990000000001E-4</c:v>
                </c:pt>
                <c:pt idx="939">
                  <c:v>8.0520560000000001E-3</c:v>
                </c:pt>
                <c:pt idx="940">
                  <c:v>1.5428259999999999E-2</c:v>
                </c:pt>
                <c:pt idx="941">
                  <c:v>1.052992E-2</c:v>
                </c:pt>
                <c:pt idx="942">
                  <c:v>1.996224E-3</c:v>
                </c:pt>
                <c:pt idx="943">
                  <c:v>3.7631349999999999E-3</c:v>
                </c:pt>
                <c:pt idx="944">
                  <c:v>7.4996689999999996E-3</c:v>
                </c:pt>
                <c:pt idx="945">
                  <c:v>-3.7091340000000002E-3</c:v>
                </c:pt>
                <c:pt idx="946">
                  <c:v>-1.199269E-2</c:v>
                </c:pt>
                <c:pt idx="947">
                  <c:v>1.1218549999999999E-3</c:v>
                </c:pt>
                <c:pt idx="948">
                  <c:v>7.6318430000000001E-3</c:v>
                </c:pt>
                <c:pt idx="949">
                  <c:v>-4.6516550000000002E-3</c:v>
                </c:pt>
                <c:pt idx="950">
                  <c:v>-7.5065130000000002E-3</c:v>
                </c:pt>
                <c:pt idx="951">
                  <c:v>7.0760679999999996E-3</c:v>
                </c:pt>
                <c:pt idx="952">
                  <c:v>2.4171720000000001E-2</c:v>
                </c:pt>
                <c:pt idx="953">
                  <c:v>2.8620550000000002E-2</c:v>
                </c:pt>
                <c:pt idx="954">
                  <c:v>1.489731E-2</c:v>
                </c:pt>
                <c:pt idx="955">
                  <c:v>-1.2158760000000001E-3</c:v>
                </c:pt>
                <c:pt idx="956">
                  <c:v>-7.1736589999999998E-3</c:v>
                </c:pt>
                <c:pt idx="957">
                  <c:v>-8.1857519999999993E-3</c:v>
                </c:pt>
                <c:pt idx="958">
                  <c:v>-6.7827019999999998E-3</c:v>
                </c:pt>
                <c:pt idx="959">
                  <c:v>7.8831259999999998E-4</c:v>
                </c:pt>
                <c:pt idx="960">
                  <c:v>5.7934869999999999E-3</c:v>
                </c:pt>
                <c:pt idx="961">
                  <c:v>2.0276320000000001E-3</c:v>
                </c:pt>
                <c:pt idx="962">
                  <c:v>1.0327170000000001E-3</c:v>
                </c:pt>
                <c:pt idx="963">
                  <c:v>9.6469699999999996E-5</c:v>
                </c:pt>
                <c:pt idx="964">
                  <c:v>-4.2116849999999997E-3</c:v>
                </c:pt>
                <c:pt idx="965">
                  <c:v>5.1187819999999997E-4</c:v>
                </c:pt>
                <c:pt idx="966">
                  <c:v>8.2615139999999993E-3</c:v>
                </c:pt>
                <c:pt idx="967">
                  <c:v>1.0073840000000001E-2</c:v>
                </c:pt>
                <c:pt idx="968">
                  <c:v>1.249746E-2</c:v>
                </c:pt>
                <c:pt idx="969">
                  <c:v>1.146659E-2</c:v>
                </c:pt>
                <c:pt idx="970">
                  <c:v>1.5206219999999999E-3</c:v>
                </c:pt>
                <c:pt idx="971">
                  <c:v>-6.6660829999999997E-3</c:v>
                </c:pt>
                <c:pt idx="972">
                  <c:v>-1.601585E-3</c:v>
                </c:pt>
                <c:pt idx="973">
                  <c:v>1.001606E-2</c:v>
                </c:pt>
                <c:pt idx="974">
                  <c:v>9.5859859999999995E-3</c:v>
                </c:pt>
                <c:pt idx="975">
                  <c:v>4.9288220000000002E-3</c:v>
                </c:pt>
                <c:pt idx="976">
                  <c:v>1.166931E-2</c:v>
                </c:pt>
                <c:pt idx="977">
                  <c:v>1.301857E-2</c:v>
                </c:pt>
                <c:pt idx="978">
                  <c:v>5.9871830000000001E-3</c:v>
                </c:pt>
                <c:pt idx="979">
                  <c:v>8.3627189999999994E-3</c:v>
                </c:pt>
                <c:pt idx="980">
                  <c:v>1.346028E-2</c:v>
                </c:pt>
                <c:pt idx="981">
                  <c:v>7.8856410000000005E-3</c:v>
                </c:pt>
                <c:pt idx="982">
                  <c:v>7.2862459999999997E-4</c:v>
                </c:pt>
                <c:pt idx="983">
                  <c:v>6.9687209999999998E-3</c:v>
                </c:pt>
                <c:pt idx="984">
                  <c:v>1.141284E-2</c:v>
                </c:pt>
                <c:pt idx="985">
                  <c:v>-9.1347270000000005E-4</c:v>
                </c:pt>
                <c:pt idx="986">
                  <c:v>-5.4127589999999996E-3</c:v>
                </c:pt>
                <c:pt idx="987">
                  <c:v>6.0660610000000002E-3</c:v>
                </c:pt>
                <c:pt idx="988">
                  <c:v>7.9219119999999997E-3</c:v>
                </c:pt>
                <c:pt idx="989">
                  <c:v>3.4787500000000001E-3</c:v>
                </c:pt>
                <c:pt idx="990">
                  <c:v>7.3768289999999997E-3</c:v>
                </c:pt>
                <c:pt idx="991">
                  <c:v>2.4679979999999999E-3</c:v>
                </c:pt>
                <c:pt idx="992">
                  <c:v>-7.8378730000000004E-3</c:v>
                </c:pt>
                <c:pt idx="993">
                  <c:v>-1.0275900000000001E-3</c:v>
                </c:pt>
                <c:pt idx="994">
                  <c:v>9.4371839999999995E-3</c:v>
                </c:pt>
                <c:pt idx="995">
                  <c:v>1.184665E-2</c:v>
                </c:pt>
                <c:pt idx="996">
                  <c:v>1.2654449999999999E-2</c:v>
                </c:pt>
                <c:pt idx="997">
                  <c:v>3.8477770000000001E-3</c:v>
                </c:pt>
                <c:pt idx="998">
                  <c:v>-1.057568E-2</c:v>
                </c:pt>
                <c:pt idx="999">
                  <c:v>-1.0634009999999999E-2</c:v>
                </c:pt>
              </c:numCache>
            </c:numRef>
          </c:yVal>
          <c:smooth val="0"/>
        </c:ser>
        <c:ser>
          <c:idx val="1"/>
          <c:order val="1"/>
          <c:tx>
            <c:v>+500V (#2)</c:v>
          </c:tx>
          <c:spPr>
            <a:ln w="19050">
              <a:solidFill>
                <a:srgbClr val="0000FF"/>
              </a:solidFill>
            </a:ln>
          </c:spPr>
          <c:marker>
            <c:symbol val="none"/>
          </c:marker>
          <c:xVal>
            <c:numRef>
              <c:f>'Current Wfms Data'!$A$5:$A$1004</c:f>
              <c:numCache>
                <c:formatCode>General</c:formatCode>
                <c:ptCount val="1000"/>
                <c:pt idx="0">
                  <c:v>-180.834</c:v>
                </c:pt>
                <c:pt idx="1">
                  <c:v>-179.834</c:v>
                </c:pt>
                <c:pt idx="2">
                  <c:v>-178.834</c:v>
                </c:pt>
                <c:pt idx="3">
                  <c:v>-177.834</c:v>
                </c:pt>
                <c:pt idx="4">
                  <c:v>-176.834</c:v>
                </c:pt>
                <c:pt idx="5">
                  <c:v>-175.834</c:v>
                </c:pt>
                <c:pt idx="6">
                  <c:v>-174.834</c:v>
                </c:pt>
                <c:pt idx="7">
                  <c:v>-173.834</c:v>
                </c:pt>
                <c:pt idx="8">
                  <c:v>-172.834</c:v>
                </c:pt>
                <c:pt idx="9">
                  <c:v>-171.834</c:v>
                </c:pt>
                <c:pt idx="10">
                  <c:v>-170.834</c:v>
                </c:pt>
                <c:pt idx="11">
                  <c:v>-169.834</c:v>
                </c:pt>
                <c:pt idx="12">
                  <c:v>-168.83399999999997</c:v>
                </c:pt>
                <c:pt idx="13">
                  <c:v>-167.834</c:v>
                </c:pt>
                <c:pt idx="14">
                  <c:v>-166.834</c:v>
                </c:pt>
                <c:pt idx="15">
                  <c:v>-165.834</c:v>
                </c:pt>
                <c:pt idx="16">
                  <c:v>-164.834</c:v>
                </c:pt>
                <c:pt idx="17">
                  <c:v>-163.834</c:v>
                </c:pt>
                <c:pt idx="18">
                  <c:v>-162.83399999999997</c:v>
                </c:pt>
                <c:pt idx="19">
                  <c:v>-161.834</c:v>
                </c:pt>
                <c:pt idx="20">
                  <c:v>-160.834</c:v>
                </c:pt>
                <c:pt idx="21">
                  <c:v>-159.834</c:v>
                </c:pt>
                <c:pt idx="22">
                  <c:v>-158.834</c:v>
                </c:pt>
                <c:pt idx="23">
                  <c:v>-157.834</c:v>
                </c:pt>
                <c:pt idx="24">
                  <c:v>-156.83399999999997</c:v>
                </c:pt>
                <c:pt idx="25">
                  <c:v>-155.834</c:v>
                </c:pt>
                <c:pt idx="26">
                  <c:v>-154.834</c:v>
                </c:pt>
                <c:pt idx="27">
                  <c:v>-153.834</c:v>
                </c:pt>
                <c:pt idx="28">
                  <c:v>-152.834</c:v>
                </c:pt>
                <c:pt idx="29">
                  <c:v>-151.834</c:v>
                </c:pt>
                <c:pt idx="30">
                  <c:v>-150.834</c:v>
                </c:pt>
                <c:pt idx="31">
                  <c:v>-149.834</c:v>
                </c:pt>
                <c:pt idx="32">
                  <c:v>-148.834</c:v>
                </c:pt>
                <c:pt idx="33">
                  <c:v>-147.834</c:v>
                </c:pt>
                <c:pt idx="34">
                  <c:v>-146.834</c:v>
                </c:pt>
                <c:pt idx="35">
                  <c:v>-145.834</c:v>
                </c:pt>
                <c:pt idx="36">
                  <c:v>-144.834</c:v>
                </c:pt>
                <c:pt idx="37">
                  <c:v>-143.834</c:v>
                </c:pt>
                <c:pt idx="38">
                  <c:v>-142.834</c:v>
                </c:pt>
                <c:pt idx="39">
                  <c:v>-141.834</c:v>
                </c:pt>
                <c:pt idx="40">
                  <c:v>-140.834</c:v>
                </c:pt>
                <c:pt idx="41">
                  <c:v>-139.834</c:v>
                </c:pt>
                <c:pt idx="42">
                  <c:v>-138.834</c:v>
                </c:pt>
                <c:pt idx="43">
                  <c:v>-137.83399999999997</c:v>
                </c:pt>
                <c:pt idx="44">
                  <c:v>-136.834</c:v>
                </c:pt>
                <c:pt idx="45">
                  <c:v>-135.834</c:v>
                </c:pt>
                <c:pt idx="46">
                  <c:v>-134.834</c:v>
                </c:pt>
                <c:pt idx="47">
                  <c:v>-133.834</c:v>
                </c:pt>
                <c:pt idx="48">
                  <c:v>-132.834</c:v>
                </c:pt>
                <c:pt idx="49">
                  <c:v>-131.83399999999997</c:v>
                </c:pt>
                <c:pt idx="50">
                  <c:v>-130.834</c:v>
                </c:pt>
                <c:pt idx="51">
                  <c:v>-129.834</c:v>
                </c:pt>
                <c:pt idx="52">
                  <c:v>-128.834</c:v>
                </c:pt>
                <c:pt idx="53">
                  <c:v>-127.834</c:v>
                </c:pt>
                <c:pt idx="54">
                  <c:v>-126.834</c:v>
                </c:pt>
                <c:pt idx="55">
                  <c:v>-125.83399999999999</c:v>
                </c:pt>
                <c:pt idx="56">
                  <c:v>-124.83399999999999</c:v>
                </c:pt>
                <c:pt idx="57">
                  <c:v>-123.83399999999999</c:v>
                </c:pt>
                <c:pt idx="58">
                  <c:v>-122.834</c:v>
                </c:pt>
                <c:pt idx="59">
                  <c:v>-121.834</c:v>
                </c:pt>
                <c:pt idx="60">
                  <c:v>-120.834</c:v>
                </c:pt>
                <c:pt idx="61">
                  <c:v>-119.83400000000002</c:v>
                </c:pt>
                <c:pt idx="62">
                  <c:v>-118.834</c:v>
                </c:pt>
                <c:pt idx="63">
                  <c:v>-117.83399999999999</c:v>
                </c:pt>
                <c:pt idx="64">
                  <c:v>-116.834</c:v>
                </c:pt>
                <c:pt idx="65">
                  <c:v>-115.834</c:v>
                </c:pt>
                <c:pt idx="66">
                  <c:v>-114.83399999999999</c:v>
                </c:pt>
                <c:pt idx="67">
                  <c:v>-113.834</c:v>
                </c:pt>
                <c:pt idx="68">
                  <c:v>-112.834</c:v>
                </c:pt>
                <c:pt idx="69">
                  <c:v>-111.83399999999999</c:v>
                </c:pt>
                <c:pt idx="70">
                  <c:v>-110.834</c:v>
                </c:pt>
                <c:pt idx="71">
                  <c:v>-109.834</c:v>
                </c:pt>
                <c:pt idx="72">
                  <c:v>-108.83399999999999</c:v>
                </c:pt>
                <c:pt idx="73">
                  <c:v>-107.834</c:v>
                </c:pt>
                <c:pt idx="74">
                  <c:v>-106.834</c:v>
                </c:pt>
                <c:pt idx="75">
                  <c:v>-105.834</c:v>
                </c:pt>
                <c:pt idx="76">
                  <c:v>-104.834</c:v>
                </c:pt>
                <c:pt idx="77">
                  <c:v>-103.834</c:v>
                </c:pt>
                <c:pt idx="78">
                  <c:v>-102.834</c:v>
                </c:pt>
                <c:pt idx="79">
                  <c:v>-101.834</c:v>
                </c:pt>
                <c:pt idx="80">
                  <c:v>-100.834</c:v>
                </c:pt>
                <c:pt idx="81">
                  <c:v>-99.834000000000003</c:v>
                </c:pt>
                <c:pt idx="82">
                  <c:v>-98.834000000000003</c:v>
                </c:pt>
                <c:pt idx="83">
                  <c:v>-97.834000000000003</c:v>
                </c:pt>
                <c:pt idx="84">
                  <c:v>-96.834000000000003</c:v>
                </c:pt>
                <c:pt idx="85">
                  <c:v>-95.834000000000003</c:v>
                </c:pt>
                <c:pt idx="86">
                  <c:v>-94.834000000000003</c:v>
                </c:pt>
                <c:pt idx="87">
                  <c:v>-93.834000000000003</c:v>
                </c:pt>
                <c:pt idx="88">
                  <c:v>-92.833999999999989</c:v>
                </c:pt>
                <c:pt idx="89">
                  <c:v>-91.834000000000003</c:v>
                </c:pt>
                <c:pt idx="90">
                  <c:v>-90.834000000000003</c:v>
                </c:pt>
                <c:pt idx="91">
                  <c:v>-89.833999999999989</c:v>
                </c:pt>
                <c:pt idx="92">
                  <c:v>-88.834000000000003</c:v>
                </c:pt>
                <c:pt idx="93">
                  <c:v>-87.834000000000003</c:v>
                </c:pt>
                <c:pt idx="94">
                  <c:v>-86.833999999999989</c:v>
                </c:pt>
                <c:pt idx="95">
                  <c:v>-85.834000000000003</c:v>
                </c:pt>
                <c:pt idx="96">
                  <c:v>-84.834000000000003</c:v>
                </c:pt>
                <c:pt idx="97">
                  <c:v>-83.833999999999989</c:v>
                </c:pt>
                <c:pt idx="98">
                  <c:v>-82.834000000000003</c:v>
                </c:pt>
                <c:pt idx="99">
                  <c:v>-81.834000000000003</c:v>
                </c:pt>
                <c:pt idx="100">
                  <c:v>-80.833999999999989</c:v>
                </c:pt>
                <c:pt idx="101">
                  <c:v>-79.834000000000003</c:v>
                </c:pt>
                <c:pt idx="102">
                  <c:v>-78.834000000000003</c:v>
                </c:pt>
                <c:pt idx="103">
                  <c:v>-77.833999999999989</c:v>
                </c:pt>
                <c:pt idx="104">
                  <c:v>-76.834000000000003</c:v>
                </c:pt>
                <c:pt idx="105">
                  <c:v>-75.834000000000003</c:v>
                </c:pt>
                <c:pt idx="106">
                  <c:v>-74.833999999999989</c:v>
                </c:pt>
                <c:pt idx="107">
                  <c:v>-73.834000000000003</c:v>
                </c:pt>
                <c:pt idx="108">
                  <c:v>-72.834000000000003</c:v>
                </c:pt>
                <c:pt idx="109">
                  <c:v>-71.834000000000003</c:v>
                </c:pt>
                <c:pt idx="110">
                  <c:v>-70.834000000000003</c:v>
                </c:pt>
                <c:pt idx="111">
                  <c:v>-69.834000000000003</c:v>
                </c:pt>
                <c:pt idx="112">
                  <c:v>-68.834000000000003</c:v>
                </c:pt>
                <c:pt idx="113">
                  <c:v>-67.834000000000003</c:v>
                </c:pt>
                <c:pt idx="114">
                  <c:v>-66.834000000000003</c:v>
                </c:pt>
                <c:pt idx="115">
                  <c:v>-65.834000000000003</c:v>
                </c:pt>
                <c:pt idx="116">
                  <c:v>-64.834000000000003</c:v>
                </c:pt>
                <c:pt idx="117">
                  <c:v>-63.834000000000003</c:v>
                </c:pt>
                <c:pt idx="118">
                  <c:v>-62.834000000000003</c:v>
                </c:pt>
                <c:pt idx="119">
                  <c:v>-61.833999999999996</c:v>
                </c:pt>
                <c:pt idx="120">
                  <c:v>-60.834000000000003</c:v>
                </c:pt>
                <c:pt idx="121">
                  <c:v>-59.834000000000003</c:v>
                </c:pt>
                <c:pt idx="122">
                  <c:v>-58.834000000000003</c:v>
                </c:pt>
                <c:pt idx="123">
                  <c:v>-57.834000000000003</c:v>
                </c:pt>
                <c:pt idx="124">
                  <c:v>-56.833999999999996</c:v>
                </c:pt>
                <c:pt idx="125">
                  <c:v>-55.834000000000003</c:v>
                </c:pt>
                <c:pt idx="126">
                  <c:v>-54.834000000000003</c:v>
                </c:pt>
                <c:pt idx="127">
                  <c:v>-53.833999999999996</c:v>
                </c:pt>
                <c:pt idx="128">
                  <c:v>-52.834000000000003</c:v>
                </c:pt>
                <c:pt idx="129">
                  <c:v>-51.833999999999996</c:v>
                </c:pt>
                <c:pt idx="130">
                  <c:v>-50.833999999999996</c:v>
                </c:pt>
                <c:pt idx="131">
                  <c:v>-49.834000000000003</c:v>
                </c:pt>
                <c:pt idx="132">
                  <c:v>-48.833999999999996</c:v>
                </c:pt>
                <c:pt idx="133">
                  <c:v>-47.833999999999996</c:v>
                </c:pt>
                <c:pt idx="134">
                  <c:v>-46.834000000000003</c:v>
                </c:pt>
                <c:pt idx="135">
                  <c:v>-45.833999999999996</c:v>
                </c:pt>
                <c:pt idx="136">
                  <c:v>-44.834000000000003</c:v>
                </c:pt>
                <c:pt idx="137">
                  <c:v>-43.834000000000003</c:v>
                </c:pt>
                <c:pt idx="138">
                  <c:v>-42.833999999999996</c:v>
                </c:pt>
                <c:pt idx="139">
                  <c:v>-41.834000000000003</c:v>
                </c:pt>
                <c:pt idx="140">
                  <c:v>-40.834000000000003</c:v>
                </c:pt>
                <c:pt idx="141">
                  <c:v>-39.833999999999996</c:v>
                </c:pt>
                <c:pt idx="142">
                  <c:v>-38.834000000000003</c:v>
                </c:pt>
                <c:pt idx="143">
                  <c:v>-37.834000000000003</c:v>
                </c:pt>
                <c:pt idx="144">
                  <c:v>-36.833999999999996</c:v>
                </c:pt>
                <c:pt idx="145">
                  <c:v>-35.834000000000003</c:v>
                </c:pt>
                <c:pt idx="146">
                  <c:v>-34.833999999999996</c:v>
                </c:pt>
                <c:pt idx="147">
                  <c:v>-33.833999999999996</c:v>
                </c:pt>
                <c:pt idx="148">
                  <c:v>-32.834000000000003</c:v>
                </c:pt>
                <c:pt idx="149">
                  <c:v>-31.834</c:v>
                </c:pt>
                <c:pt idx="150">
                  <c:v>-30.833999999999996</c:v>
                </c:pt>
                <c:pt idx="151">
                  <c:v>-29.834</c:v>
                </c:pt>
                <c:pt idx="152">
                  <c:v>-28.834</c:v>
                </c:pt>
                <c:pt idx="153">
                  <c:v>-27.834</c:v>
                </c:pt>
                <c:pt idx="154">
                  <c:v>-26.834</c:v>
                </c:pt>
                <c:pt idx="155">
                  <c:v>-25.834000000000003</c:v>
                </c:pt>
                <c:pt idx="156">
                  <c:v>-24.834</c:v>
                </c:pt>
                <c:pt idx="157">
                  <c:v>-23.834</c:v>
                </c:pt>
                <c:pt idx="158">
                  <c:v>-22.834</c:v>
                </c:pt>
                <c:pt idx="159">
                  <c:v>-21.834</c:v>
                </c:pt>
                <c:pt idx="160">
                  <c:v>-20.834</c:v>
                </c:pt>
                <c:pt idx="161">
                  <c:v>-19.834</c:v>
                </c:pt>
                <c:pt idx="162">
                  <c:v>-18.834</c:v>
                </c:pt>
                <c:pt idx="163">
                  <c:v>-17.834</c:v>
                </c:pt>
                <c:pt idx="164">
                  <c:v>-16.834</c:v>
                </c:pt>
                <c:pt idx="165">
                  <c:v>-15.834000000000001</c:v>
                </c:pt>
                <c:pt idx="166">
                  <c:v>-14.834000000000001</c:v>
                </c:pt>
                <c:pt idx="167">
                  <c:v>-13.834</c:v>
                </c:pt>
                <c:pt idx="168">
                  <c:v>-12.834</c:v>
                </c:pt>
                <c:pt idx="169">
                  <c:v>-11.834</c:v>
                </c:pt>
                <c:pt idx="170">
                  <c:v>-10.834</c:v>
                </c:pt>
                <c:pt idx="171">
                  <c:v>-9.8340000000000014</c:v>
                </c:pt>
                <c:pt idx="172">
                  <c:v>-8.8339999999999996</c:v>
                </c:pt>
                <c:pt idx="173">
                  <c:v>-7.8339999999999996</c:v>
                </c:pt>
                <c:pt idx="174">
                  <c:v>-6.8340000000000005</c:v>
                </c:pt>
                <c:pt idx="175">
                  <c:v>-5.8340000000000005</c:v>
                </c:pt>
                <c:pt idx="176">
                  <c:v>-4.8339999999999996</c:v>
                </c:pt>
                <c:pt idx="177">
                  <c:v>-3.8339999999999996</c:v>
                </c:pt>
                <c:pt idx="178">
                  <c:v>-2.8340000000000001</c:v>
                </c:pt>
                <c:pt idx="179">
                  <c:v>-1.8340000000000001</c:v>
                </c:pt>
                <c:pt idx="180">
                  <c:v>-0.83399999999999996</c:v>
                </c:pt>
                <c:pt idx="181">
                  <c:v>0.16600000000000001</c:v>
                </c:pt>
                <c:pt idx="182">
                  <c:v>1.1659999999999999</c:v>
                </c:pt>
                <c:pt idx="183">
                  <c:v>2.1660000000000004</c:v>
                </c:pt>
                <c:pt idx="184">
                  <c:v>3.1659999999999999</c:v>
                </c:pt>
                <c:pt idx="185">
                  <c:v>4.1659999999999995</c:v>
                </c:pt>
                <c:pt idx="186">
                  <c:v>5.1659999999999995</c:v>
                </c:pt>
                <c:pt idx="187">
                  <c:v>6.1659999999999995</c:v>
                </c:pt>
                <c:pt idx="188">
                  <c:v>7.1660000000000004</c:v>
                </c:pt>
                <c:pt idx="189">
                  <c:v>8.1660000000000004</c:v>
                </c:pt>
                <c:pt idx="190">
                  <c:v>9.1660000000000004</c:v>
                </c:pt>
                <c:pt idx="191">
                  <c:v>10.166</c:v>
                </c:pt>
                <c:pt idx="192">
                  <c:v>11.166</c:v>
                </c:pt>
                <c:pt idx="193">
                  <c:v>12.166</c:v>
                </c:pt>
                <c:pt idx="194">
                  <c:v>13.166</c:v>
                </c:pt>
                <c:pt idx="195">
                  <c:v>14.165999999999999</c:v>
                </c:pt>
                <c:pt idx="196">
                  <c:v>15.166000000000002</c:v>
                </c:pt>
                <c:pt idx="197">
                  <c:v>16.166</c:v>
                </c:pt>
                <c:pt idx="198">
                  <c:v>17.166</c:v>
                </c:pt>
                <c:pt idx="199">
                  <c:v>18.166</c:v>
                </c:pt>
                <c:pt idx="200">
                  <c:v>19.166</c:v>
                </c:pt>
                <c:pt idx="201">
                  <c:v>20.166</c:v>
                </c:pt>
                <c:pt idx="202">
                  <c:v>21.166</c:v>
                </c:pt>
                <c:pt idx="203">
                  <c:v>22.166</c:v>
                </c:pt>
                <c:pt idx="204">
                  <c:v>23.166</c:v>
                </c:pt>
                <c:pt idx="205">
                  <c:v>24.166</c:v>
                </c:pt>
                <c:pt idx="206">
                  <c:v>25.165999999999997</c:v>
                </c:pt>
                <c:pt idx="207">
                  <c:v>26.166</c:v>
                </c:pt>
                <c:pt idx="208">
                  <c:v>27.166</c:v>
                </c:pt>
                <c:pt idx="209">
                  <c:v>28.166</c:v>
                </c:pt>
                <c:pt idx="210">
                  <c:v>29.166</c:v>
                </c:pt>
                <c:pt idx="211">
                  <c:v>30.166</c:v>
                </c:pt>
                <c:pt idx="212">
                  <c:v>31.166000000000004</c:v>
                </c:pt>
                <c:pt idx="213">
                  <c:v>32.165999999999997</c:v>
                </c:pt>
                <c:pt idx="214">
                  <c:v>33.166000000000004</c:v>
                </c:pt>
                <c:pt idx="215">
                  <c:v>34.166000000000004</c:v>
                </c:pt>
                <c:pt idx="216">
                  <c:v>35.165999999999997</c:v>
                </c:pt>
                <c:pt idx="217">
                  <c:v>36.166000000000004</c:v>
                </c:pt>
                <c:pt idx="218">
                  <c:v>37.165999999999997</c:v>
                </c:pt>
                <c:pt idx="219">
                  <c:v>38.165999999999997</c:v>
                </c:pt>
                <c:pt idx="220">
                  <c:v>39.166000000000004</c:v>
                </c:pt>
                <c:pt idx="221">
                  <c:v>40.165999999999997</c:v>
                </c:pt>
                <c:pt idx="222">
                  <c:v>41.165999999999997</c:v>
                </c:pt>
                <c:pt idx="223">
                  <c:v>42.166000000000004</c:v>
                </c:pt>
                <c:pt idx="224">
                  <c:v>43.165999999999997</c:v>
                </c:pt>
                <c:pt idx="225">
                  <c:v>44.165999999999997</c:v>
                </c:pt>
                <c:pt idx="226">
                  <c:v>45.166000000000004</c:v>
                </c:pt>
                <c:pt idx="227">
                  <c:v>46.165999999999997</c:v>
                </c:pt>
                <c:pt idx="228">
                  <c:v>47.165999999999997</c:v>
                </c:pt>
                <c:pt idx="229">
                  <c:v>48.166000000000004</c:v>
                </c:pt>
                <c:pt idx="230">
                  <c:v>49.165999999999997</c:v>
                </c:pt>
                <c:pt idx="231">
                  <c:v>50.166000000000004</c:v>
                </c:pt>
                <c:pt idx="232">
                  <c:v>51.166000000000004</c:v>
                </c:pt>
                <c:pt idx="233">
                  <c:v>52.165999999999997</c:v>
                </c:pt>
                <c:pt idx="234">
                  <c:v>53.166000000000004</c:v>
                </c:pt>
                <c:pt idx="235">
                  <c:v>54.165999999999997</c:v>
                </c:pt>
                <c:pt idx="236">
                  <c:v>55.165999999999997</c:v>
                </c:pt>
                <c:pt idx="237">
                  <c:v>56.166000000000004</c:v>
                </c:pt>
                <c:pt idx="238">
                  <c:v>57.165999999999997</c:v>
                </c:pt>
                <c:pt idx="239">
                  <c:v>58.165999999999997</c:v>
                </c:pt>
                <c:pt idx="240">
                  <c:v>59.166000000000004</c:v>
                </c:pt>
                <c:pt idx="241">
                  <c:v>60.165999999999997</c:v>
                </c:pt>
                <c:pt idx="242">
                  <c:v>61.166000000000004</c:v>
                </c:pt>
                <c:pt idx="243">
                  <c:v>62.166000000000004</c:v>
                </c:pt>
                <c:pt idx="244">
                  <c:v>63.165999999999997</c:v>
                </c:pt>
                <c:pt idx="245">
                  <c:v>64.165999999999997</c:v>
                </c:pt>
                <c:pt idx="246">
                  <c:v>65.165999999999997</c:v>
                </c:pt>
                <c:pt idx="247">
                  <c:v>66.165999999999997</c:v>
                </c:pt>
                <c:pt idx="248">
                  <c:v>67.165999999999997</c:v>
                </c:pt>
                <c:pt idx="249">
                  <c:v>68.165999999999997</c:v>
                </c:pt>
                <c:pt idx="250">
                  <c:v>69.165999999999997</c:v>
                </c:pt>
                <c:pt idx="251">
                  <c:v>70.165999999999997</c:v>
                </c:pt>
                <c:pt idx="252">
                  <c:v>71.165999999999997</c:v>
                </c:pt>
                <c:pt idx="253">
                  <c:v>72.165999999999997</c:v>
                </c:pt>
                <c:pt idx="254">
                  <c:v>73.165999999999997</c:v>
                </c:pt>
                <c:pt idx="255">
                  <c:v>74.165999999999997</c:v>
                </c:pt>
                <c:pt idx="256">
                  <c:v>75.165999999999997</c:v>
                </c:pt>
                <c:pt idx="257">
                  <c:v>76.165999999999997</c:v>
                </c:pt>
                <c:pt idx="258">
                  <c:v>77.166000000000011</c:v>
                </c:pt>
                <c:pt idx="259">
                  <c:v>78.165999999999997</c:v>
                </c:pt>
                <c:pt idx="260">
                  <c:v>79.165999999999997</c:v>
                </c:pt>
                <c:pt idx="261">
                  <c:v>80.166000000000011</c:v>
                </c:pt>
                <c:pt idx="262">
                  <c:v>81.165999999999997</c:v>
                </c:pt>
                <c:pt idx="263">
                  <c:v>82.165999999999997</c:v>
                </c:pt>
                <c:pt idx="264">
                  <c:v>83.166000000000011</c:v>
                </c:pt>
                <c:pt idx="265">
                  <c:v>84.165999999999997</c:v>
                </c:pt>
                <c:pt idx="266">
                  <c:v>85.165999999999997</c:v>
                </c:pt>
                <c:pt idx="267">
                  <c:v>86.166000000000011</c:v>
                </c:pt>
                <c:pt idx="268">
                  <c:v>87.165999999999997</c:v>
                </c:pt>
                <c:pt idx="269">
                  <c:v>88.165999999999997</c:v>
                </c:pt>
                <c:pt idx="270">
                  <c:v>89.166000000000011</c:v>
                </c:pt>
                <c:pt idx="271">
                  <c:v>90.165999999999997</c:v>
                </c:pt>
                <c:pt idx="272">
                  <c:v>91.165999999999997</c:v>
                </c:pt>
                <c:pt idx="273">
                  <c:v>92.166000000000011</c:v>
                </c:pt>
                <c:pt idx="274">
                  <c:v>93.165999999999997</c:v>
                </c:pt>
                <c:pt idx="275">
                  <c:v>94.165999999999997</c:v>
                </c:pt>
                <c:pt idx="276">
                  <c:v>95.166000000000011</c:v>
                </c:pt>
                <c:pt idx="277">
                  <c:v>96.165999999999997</c:v>
                </c:pt>
                <c:pt idx="278">
                  <c:v>97.165999999999997</c:v>
                </c:pt>
                <c:pt idx="279">
                  <c:v>98.165999999999997</c:v>
                </c:pt>
                <c:pt idx="280">
                  <c:v>99.165999999999997</c:v>
                </c:pt>
                <c:pt idx="281">
                  <c:v>100.166</c:v>
                </c:pt>
                <c:pt idx="282">
                  <c:v>101.166</c:v>
                </c:pt>
                <c:pt idx="283">
                  <c:v>102.166</c:v>
                </c:pt>
                <c:pt idx="284">
                  <c:v>103.166</c:v>
                </c:pt>
                <c:pt idx="285">
                  <c:v>104.166</c:v>
                </c:pt>
                <c:pt idx="286">
                  <c:v>105.166</c:v>
                </c:pt>
                <c:pt idx="287">
                  <c:v>106.166</c:v>
                </c:pt>
                <c:pt idx="288">
                  <c:v>107.166</c:v>
                </c:pt>
                <c:pt idx="289">
                  <c:v>108.166</c:v>
                </c:pt>
                <c:pt idx="290">
                  <c:v>109.166</c:v>
                </c:pt>
                <c:pt idx="291">
                  <c:v>110.166</c:v>
                </c:pt>
                <c:pt idx="292">
                  <c:v>111.16600000000001</c:v>
                </c:pt>
                <c:pt idx="293">
                  <c:v>112.166</c:v>
                </c:pt>
                <c:pt idx="294">
                  <c:v>113.166</c:v>
                </c:pt>
                <c:pt idx="295">
                  <c:v>114.16600000000001</c:v>
                </c:pt>
                <c:pt idx="296">
                  <c:v>115.166</c:v>
                </c:pt>
                <c:pt idx="297">
                  <c:v>116.166</c:v>
                </c:pt>
                <c:pt idx="298">
                  <c:v>117.16600000000001</c:v>
                </c:pt>
                <c:pt idx="299">
                  <c:v>118.166</c:v>
                </c:pt>
                <c:pt idx="300">
                  <c:v>119.166</c:v>
                </c:pt>
                <c:pt idx="301">
                  <c:v>120.166</c:v>
                </c:pt>
                <c:pt idx="302">
                  <c:v>121.16599999999998</c:v>
                </c:pt>
                <c:pt idx="303">
                  <c:v>122.16600000000001</c:v>
                </c:pt>
                <c:pt idx="304">
                  <c:v>123.16600000000001</c:v>
                </c:pt>
                <c:pt idx="305">
                  <c:v>124.166</c:v>
                </c:pt>
                <c:pt idx="306">
                  <c:v>125.166</c:v>
                </c:pt>
                <c:pt idx="307">
                  <c:v>126.166</c:v>
                </c:pt>
                <c:pt idx="308">
                  <c:v>127.16599999999998</c:v>
                </c:pt>
                <c:pt idx="309">
                  <c:v>128.166</c:v>
                </c:pt>
                <c:pt idx="310">
                  <c:v>129.166</c:v>
                </c:pt>
                <c:pt idx="311">
                  <c:v>130.166</c:v>
                </c:pt>
                <c:pt idx="312">
                  <c:v>131.166</c:v>
                </c:pt>
                <c:pt idx="313">
                  <c:v>132.166</c:v>
                </c:pt>
                <c:pt idx="314">
                  <c:v>133.166</c:v>
                </c:pt>
                <c:pt idx="315">
                  <c:v>134.16600000000003</c:v>
                </c:pt>
                <c:pt idx="316">
                  <c:v>135.166</c:v>
                </c:pt>
                <c:pt idx="317">
                  <c:v>136.166</c:v>
                </c:pt>
                <c:pt idx="318">
                  <c:v>137.166</c:v>
                </c:pt>
                <c:pt idx="319">
                  <c:v>138.166</c:v>
                </c:pt>
                <c:pt idx="320">
                  <c:v>139.166</c:v>
                </c:pt>
                <c:pt idx="321">
                  <c:v>140.16600000000003</c:v>
                </c:pt>
                <c:pt idx="322">
                  <c:v>141.166</c:v>
                </c:pt>
                <c:pt idx="323">
                  <c:v>142.166</c:v>
                </c:pt>
                <c:pt idx="324">
                  <c:v>143.166</c:v>
                </c:pt>
                <c:pt idx="325">
                  <c:v>144.166</c:v>
                </c:pt>
                <c:pt idx="326">
                  <c:v>145.166</c:v>
                </c:pt>
                <c:pt idx="327">
                  <c:v>146.166</c:v>
                </c:pt>
                <c:pt idx="328">
                  <c:v>147.166</c:v>
                </c:pt>
                <c:pt idx="329">
                  <c:v>148.166</c:v>
                </c:pt>
                <c:pt idx="330">
                  <c:v>149.166</c:v>
                </c:pt>
                <c:pt idx="331">
                  <c:v>150.166</c:v>
                </c:pt>
                <c:pt idx="332">
                  <c:v>151.166</c:v>
                </c:pt>
                <c:pt idx="333">
                  <c:v>152.166</c:v>
                </c:pt>
                <c:pt idx="334">
                  <c:v>153.166</c:v>
                </c:pt>
                <c:pt idx="335">
                  <c:v>154.166</c:v>
                </c:pt>
                <c:pt idx="336">
                  <c:v>155.166</c:v>
                </c:pt>
                <c:pt idx="337">
                  <c:v>156.166</c:v>
                </c:pt>
                <c:pt idx="338">
                  <c:v>157.166</c:v>
                </c:pt>
                <c:pt idx="339">
                  <c:v>158.166</c:v>
                </c:pt>
                <c:pt idx="340">
                  <c:v>159.166</c:v>
                </c:pt>
                <c:pt idx="341">
                  <c:v>160.166</c:v>
                </c:pt>
                <c:pt idx="342">
                  <c:v>161.166</c:v>
                </c:pt>
                <c:pt idx="343">
                  <c:v>162.166</c:v>
                </c:pt>
                <c:pt idx="344">
                  <c:v>163.166</c:v>
                </c:pt>
                <c:pt idx="345">
                  <c:v>164.166</c:v>
                </c:pt>
                <c:pt idx="346">
                  <c:v>165.16600000000003</c:v>
                </c:pt>
                <c:pt idx="347">
                  <c:v>166.166</c:v>
                </c:pt>
                <c:pt idx="348">
                  <c:v>167.166</c:v>
                </c:pt>
                <c:pt idx="349">
                  <c:v>168.166</c:v>
                </c:pt>
                <c:pt idx="350">
                  <c:v>169.166</c:v>
                </c:pt>
                <c:pt idx="351">
                  <c:v>170.166</c:v>
                </c:pt>
                <c:pt idx="352">
                  <c:v>171.16600000000003</c:v>
                </c:pt>
                <c:pt idx="353">
                  <c:v>172.166</c:v>
                </c:pt>
                <c:pt idx="354">
                  <c:v>173.166</c:v>
                </c:pt>
                <c:pt idx="355">
                  <c:v>174.166</c:v>
                </c:pt>
                <c:pt idx="356">
                  <c:v>175.166</c:v>
                </c:pt>
                <c:pt idx="357">
                  <c:v>176.166</c:v>
                </c:pt>
                <c:pt idx="358">
                  <c:v>177.16600000000003</c:v>
                </c:pt>
                <c:pt idx="359">
                  <c:v>178.166</c:v>
                </c:pt>
                <c:pt idx="360">
                  <c:v>179.166</c:v>
                </c:pt>
                <c:pt idx="361">
                  <c:v>180.166</c:v>
                </c:pt>
                <c:pt idx="362">
                  <c:v>181.166</c:v>
                </c:pt>
                <c:pt idx="363">
                  <c:v>182.166</c:v>
                </c:pt>
                <c:pt idx="364">
                  <c:v>183.166</c:v>
                </c:pt>
                <c:pt idx="365">
                  <c:v>184.166</c:v>
                </c:pt>
                <c:pt idx="366">
                  <c:v>185.166</c:v>
                </c:pt>
                <c:pt idx="367">
                  <c:v>186.166</c:v>
                </c:pt>
                <c:pt idx="368">
                  <c:v>187.166</c:v>
                </c:pt>
                <c:pt idx="369">
                  <c:v>188.166</c:v>
                </c:pt>
                <c:pt idx="370">
                  <c:v>189.166</c:v>
                </c:pt>
                <c:pt idx="371">
                  <c:v>190.166</c:v>
                </c:pt>
                <c:pt idx="372">
                  <c:v>191.166</c:v>
                </c:pt>
                <c:pt idx="373">
                  <c:v>192.166</c:v>
                </c:pt>
                <c:pt idx="374">
                  <c:v>193.166</c:v>
                </c:pt>
                <c:pt idx="375">
                  <c:v>194.166</c:v>
                </c:pt>
                <c:pt idx="376">
                  <c:v>195.166</c:v>
                </c:pt>
                <c:pt idx="377">
                  <c:v>196.166</c:v>
                </c:pt>
                <c:pt idx="378">
                  <c:v>197.166</c:v>
                </c:pt>
                <c:pt idx="379">
                  <c:v>198.166</c:v>
                </c:pt>
                <c:pt idx="380">
                  <c:v>199.166</c:v>
                </c:pt>
                <c:pt idx="381">
                  <c:v>200.166</c:v>
                </c:pt>
                <c:pt idx="382">
                  <c:v>201.166</c:v>
                </c:pt>
                <c:pt idx="383">
                  <c:v>202.16600000000003</c:v>
                </c:pt>
                <c:pt idx="384">
                  <c:v>203.166</c:v>
                </c:pt>
                <c:pt idx="385">
                  <c:v>204.166</c:v>
                </c:pt>
                <c:pt idx="386">
                  <c:v>205.166</c:v>
                </c:pt>
                <c:pt idx="387">
                  <c:v>206.166</c:v>
                </c:pt>
                <c:pt idx="388">
                  <c:v>207.166</c:v>
                </c:pt>
                <c:pt idx="389">
                  <c:v>208.16600000000003</c:v>
                </c:pt>
                <c:pt idx="390">
                  <c:v>209.166</c:v>
                </c:pt>
                <c:pt idx="391">
                  <c:v>210.166</c:v>
                </c:pt>
                <c:pt idx="392">
                  <c:v>211.166</c:v>
                </c:pt>
                <c:pt idx="393">
                  <c:v>212.166</c:v>
                </c:pt>
                <c:pt idx="394">
                  <c:v>213.166</c:v>
                </c:pt>
                <c:pt idx="395">
                  <c:v>214.166</c:v>
                </c:pt>
                <c:pt idx="396">
                  <c:v>215.166</c:v>
                </c:pt>
                <c:pt idx="397">
                  <c:v>216.166</c:v>
                </c:pt>
                <c:pt idx="398">
                  <c:v>217.166</c:v>
                </c:pt>
                <c:pt idx="399">
                  <c:v>218.166</c:v>
                </c:pt>
                <c:pt idx="400">
                  <c:v>219.166</c:v>
                </c:pt>
                <c:pt idx="401">
                  <c:v>220.166</c:v>
                </c:pt>
                <c:pt idx="402">
                  <c:v>221.166</c:v>
                </c:pt>
                <c:pt idx="403">
                  <c:v>222.166</c:v>
                </c:pt>
                <c:pt idx="404">
                  <c:v>223.166</c:v>
                </c:pt>
                <c:pt idx="405">
                  <c:v>224.166</c:v>
                </c:pt>
                <c:pt idx="406">
                  <c:v>225.166</c:v>
                </c:pt>
                <c:pt idx="407">
                  <c:v>226.166</c:v>
                </c:pt>
                <c:pt idx="408">
                  <c:v>227.166</c:v>
                </c:pt>
                <c:pt idx="409">
                  <c:v>228.166</c:v>
                </c:pt>
                <c:pt idx="410">
                  <c:v>229.166</c:v>
                </c:pt>
                <c:pt idx="411">
                  <c:v>230.166</c:v>
                </c:pt>
                <c:pt idx="412">
                  <c:v>231.166</c:v>
                </c:pt>
                <c:pt idx="413">
                  <c:v>232.166</c:v>
                </c:pt>
                <c:pt idx="414">
                  <c:v>233.16600000000003</c:v>
                </c:pt>
                <c:pt idx="415">
                  <c:v>234.166</c:v>
                </c:pt>
                <c:pt idx="416">
                  <c:v>235.166</c:v>
                </c:pt>
                <c:pt idx="417">
                  <c:v>236.166</c:v>
                </c:pt>
                <c:pt idx="418">
                  <c:v>237.166</c:v>
                </c:pt>
                <c:pt idx="419">
                  <c:v>238.166</c:v>
                </c:pt>
                <c:pt idx="420">
                  <c:v>239.166</c:v>
                </c:pt>
                <c:pt idx="421">
                  <c:v>240.166</c:v>
                </c:pt>
                <c:pt idx="422">
                  <c:v>241.16599999999997</c:v>
                </c:pt>
                <c:pt idx="423">
                  <c:v>242.166</c:v>
                </c:pt>
                <c:pt idx="424">
                  <c:v>243.16600000000003</c:v>
                </c:pt>
                <c:pt idx="425">
                  <c:v>244.166</c:v>
                </c:pt>
                <c:pt idx="426">
                  <c:v>245.16600000000003</c:v>
                </c:pt>
                <c:pt idx="427">
                  <c:v>246.16599999999997</c:v>
                </c:pt>
                <c:pt idx="428">
                  <c:v>247.166</c:v>
                </c:pt>
                <c:pt idx="429">
                  <c:v>248.16599999999997</c:v>
                </c:pt>
                <c:pt idx="430">
                  <c:v>249.166</c:v>
                </c:pt>
                <c:pt idx="431">
                  <c:v>250.16600000000003</c:v>
                </c:pt>
                <c:pt idx="432">
                  <c:v>251.166</c:v>
                </c:pt>
                <c:pt idx="433">
                  <c:v>252.166</c:v>
                </c:pt>
                <c:pt idx="434">
                  <c:v>253.16599999999997</c:v>
                </c:pt>
                <c:pt idx="435">
                  <c:v>254.166</c:v>
                </c:pt>
                <c:pt idx="436">
                  <c:v>255.16600000000003</c:v>
                </c:pt>
                <c:pt idx="437">
                  <c:v>256.166</c:v>
                </c:pt>
                <c:pt idx="438">
                  <c:v>257.166</c:v>
                </c:pt>
                <c:pt idx="439">
                  <c:v>258.166</c:v>
                </c:pt>
                <c:pt idx="440">
                  <c:v>259.166</c:v>
                </c:pt>
                <c:pt idx="441">
                  <c:v>260.166</c:v>
                </c:pt>
                <c:pt idx="442">
                  <c:v>261.166</c:v>
                </c:pt>
                <c:pt idx="443">
                  <c:v>262.166</c:v>
                </c:pt>
                <c:pt idx="444">
                  <c:v>263.166</c:v>
                </c:pt>
                <c:pt idx="445">
                  <c:v>264.166</c:v>
                </c:pt>
                <c:pt idx="446">
                  <c:v>265.166</c:v>
                </c:pt>
                <c:pt idx="447">
                  <c:v>266.166</c:v>
                </c:pt>
                <c:pt idx="448">
                  <c:v>267.166</c:v>
                </c:pt>
                <c:pt idx="449">
                  <c:v>268.166</c:v>
                </c:pt>
                <c:pt idx="450">
                  <c:v>269.166</c:v>
                </c:pt>
                <c:pt idx="451">
                  <c:v>270.166</c:v>
                </c:pt>
                <c:pt idx="452">
                  <c:v>271.166</c:v>
                </c:pt>
                <c:pt idx="453">
                  <c:v>272.166</c:v>
                </c:pt>
                <c:pt idx="454">
                  <c:v>273.166</c:v>
                </c:pt>
                <c:pt idx="455">
                  <c:v>274.166</c:v>
                </c:pt>
                <c:pt idx="456">
                  <c:v>275.166</c:v>
                </c:pt>
                <c:pt idx="457">
                  <c:v>276.166</c:v>
                </c:pt>
                <c:pt idx="458">
                  <c:v>277.166</c:v>
                </c:pt>
                <c:pt idx="459">
                  <c:v>278.166</c:v>
                </c:pt>
                <c:pt idx="460">
                  <c:v>279.16500000000002</c:v>
                </c:pt>
                <c:pt idx="461">
                  <c:v>280.16500000000002</c:v>
                </c:pt>
                <c:pt idx="462">
                  <c:v>281.16499999999996</c:v>
                </c:pt>
                <c:pt idx="463">
                  <c:v>282.16500000000002</c:v>
                </c:pt>
                <c:pt idx="464">
                  <c:v>283.16499999999996</c:v>
                </c:pt>
                <c:pt idx="465">
                  <c:v>284.16500000000002</c:v>
                </c:pt>
                <c:pt idx="466">
                  <c:v>285.16500000000002</c:v>
                </c:pt>
                <c:pt idx="467">
                  <c:v>286.16500000000002</c:v>
                </c:pt>
                <c:pt idx="468">
                  <c:v>287.16500000000002</c:v>
                </c:pt>
                <c:pt idx="469">
                  <c:v>288.16499999999996</c:v>
                </c:pt>
                <c:pt idx="470">
                  <c:v>289.16500000000002</c:v>
                </c:pt>
                <c:pt idx="471">
                  <c:v>290.16499999999996</c:v>
                </c:pt>
                <c:pt idx="472">
                  <c:v>291.16500000000002</c:v>
                </c:pt>
                <c:pt idx="473">
                  <c:v>292.16500000000002</c:v>
                </c:pt>
                <c:pt idx="474">
                  <c:v>293.16499999999996</c:v>
                </c:pt>
                <c:pt idx="475">
                  <c:v>294.16500000000002</c:v>
                </c:pt>
                <c:pt idx="476">
                  <c:v>295.16499999999996</c:v>
                </c:pt>
                <c:pt idx="477">
                  <c:v>296.16500000000002</c:v>
                </c:pt>
                <c:pt idx="478">
                  <c:v>297.16499999999996</c:v>
                </c:pt>
                <c:pt idx="479">
                  <c:v>298.16500000000002</c:v>
                </c:pt>
                <c:pt idx="480">
                  <c:v>299.16500000000002</c:v>
                </c:pt>
                <c:pt idx="481">
                  <c:v>300.16499999999996</c:v>
                </c:pt>
                <c:pt idx="482">
                  <c:v>301.16500000000002</c:v>
                </c:pt>
                <c:pt idx="483">
                  <c:v>302.16499999999996</c:v>
                </c:pt>
                <c:pt idx="484">
                  <c:v>303.16500000000002</c:v>
                </c:pt>
                <c:pt idx="485">
                  <c:v>304.16500000000002</c:v>
                </c:pt>
                <c:pt idx="486">
                  <c:v>305.16500000000002</c:v>
                </c:pt>
                <c:pt idx="487">
                  <c:v>306.16500000000002</c:v>
                </c:pt>
                <c:pt idx="488">
                  <c:v>307.16499999999996</c:v>
                </c:pt>
                <c:pt idx="489">
                  <c:v>308.16500000000002</c:v>
                </c:pt>
                <c:pt idx="490">
                  <c:v>309.16499999999996</c:v>
                </c:pt>
                <c:pt idx="491">
                  <c:v>310.16500000000002</c:v>
                </c:pt>
                <c:pt idx="492">
                  <c:v>311.16500000000002</c:v>
                </c:pt>
                <c:pt idx="493">
                  <c:v>312.16499999999996</c:v>
                </c:pt>
                <c:pt idx="494">
                  <c:v>313.16500000000002</c:v>
                </c:pt>
                <c:pt idx="495">
                  <c:v>314.16499999999996</c:v>
                </c:pt>
                <c:pt idx="496">
                  <c:v>315.16500000000002</c:v>
                </c:pt>
                <c:pt idx="497">
                  <c:v>316.16500000000002</c:v>
                </c:pt>
                <c:pt idx="498">
                  <c:v>317.16500000000002</c:v>
                </c:pt>
                <c:pt idx="499">
                  <c:v>318.16500000000002</c:v>
                </c:pt>
                <c:pt idx="500">
                  <c:v>319.16499999999996</c:v>
                </c:pt>
                <c:pt idx="501">
                  <c:v>320.16500000000002</c:v>
                </c:pt>
                <c:pt idx="502">
                  <c:v>321.16499999999996</c:v>
                </c:pt>
                <c:pt idx="503">
                  <c:v>322.16500000000002</c:v>
                </c:pt>
                <c:pt idx="504">
                  <c:v>323.16500000000002</c:v>
                </c:pt>
                <c:pt idx="505">
                  <c:v>324.16499999999996</c:v>
                </c:pt>
                <c:pt idx="506">
                  <c:v>325.16500000000002</c:v>
                </c:pt>
                <c:pt idx="507">
                  <c:v>326.16499999999996</c:v>
                </c:pt>
                <c:pt idx="508">
                  <c:v>327.16500000000002</c:v>
                </c:pt>
                <c:pt idx="509">
                  <c:v>328.16499999999996</c:v>
                </c:pt>
                <c:pt idx="510">
                  <c:v>329.16500000000002</c:v>
                </c:pt>
                <c:pt idx="511">
                  <c:v>330.16500000000002</c:v>
                </c:pt>
                <c:pt idx="512">
                  <c:v>331.16499999999996</c:v>
                </c:pt>
                <c:pt idx="513">
                  <c:v>332.16500000000002</c:v>
                </c:pt>
                <c:pt idx="514">
                  <c:v>333.16499999999996</c:v>
                </c:pt>
                <c:pt idx="515">
                  <c:v>334.16500000000002</c:v>
                </c:pt>
                <c:pt idx="516">
                  <c:v>335.16500000000002</c:v>
                </c:pt>
                <c:pt idx="517">
                  <c:v>336.16500000000002</c:v>
                </c:pt>
                <c:pt idx="518">
                  <c:v>337.16500000000002</c:v>
                </c:pt>
                <c:pt idx="519">
                  <c:v>338.16499999999996</c:v>
                </c:pt>
                <c:pt idx="520">
                  <c:v>339.16500000000002</c:v>
                </c:pt>
                <c:pt idx="521">
                  <c:v>340.16499999999996</c:v>
                </c:pt>
                <c:pt idx="522">
                  <c:v>341.16500000000002</c:v>
                </c:pt>
                <c:pt idx="523">
                  <c:v>342.16500000000002</c:v>
                </c:pt>
                <c:pt idx="524">
                  <c:v>343.16499999999996</c:v>
                </c:pt>
                <c:pt idx="525">
                  <c:v>344.16500000000002</c:v>
                </c:pt>
                <c:pt idx="526">
                  <c:v>345.16499999999996</c:v>
                </c:pt>
                <c:pt idx="527">
                  <c:v>346.16500000000002</c:v>
                </c:pt>
                <c:pt idx="528">
                  <c:v>347.16500000000002</c:v>
                </c:pt>
                <c:pt idx="529">
                  <c:v>348.16500000000002</c:v>
                </c:pt>
                <c:pt idx="530">
                  <c:v>349.16500000000002</c:v>
                </c:pt>
                <c:pt idx="531">
                  <c:v>350.16499999999996</c:v>
                </c:pt>
                <c:pt idx="532">
                  <c:v>351.16500000000002</c:v>
                </c:pt>
                <c:pt idx="533">
                  <c:v>352.16499999999996</c:v>
                </c:pt>
                <c:pt idx="534">
                  <c:v>353.16500000000002</c:v>
                </c:pt>
                <c:pt idx="535">
                  <c:v>354.16500000000002</c:v>
                </c:pt>
                <c:pt idx="536">
                  <c:v>355.16499999999996</c:v>
                </c:pt>
                <c:pt idx="537">
                  <c:v>356.16500000000002</c:v>
                </c:pt>
                <c:pt idx="538">
                  <c:v>357.16499999999996</c:v>
                </c:pt>
                <c:pt idx="539">
                  <c:v>358.16500000000002</c:v>
                </c:pt>
                <c:pt idx="540">
                  <c:v>359.16499999999996</c:v>
                </c:pt>
                <c:pt idx="541">
                  <c:v>360.16500000000002</c:v>
                </c:pt>
                <c:pt idx="542">
                  <c:v>361.16500000000002</c:v>
                </c:pt>
                <c:pt idx="543">
                  <c:v>362.16499999999996</c:v>
                </c:pt>
                <c:pt idx="544">
                  <c:v>363.16500000000002</c:v>
                </c:pt>
                <c:pt idx="545">
                  <c:v>364.16499999999996</c:v>
                </c:pt>
                <c:pt idx="546">
                  <c:v>365.16500000000002</c:v>
                </c:pt>
                <c:pt idx="547">
                  <c:v>366.16500000000002</c:v>
                </c:pt>
                <c:pt idx="548">
                  <c:v>367.16500000000002</c:v>
                </c:pt>
                <c:pt idx="549">
                  <c:v>368.16500000000002</c:v>
                </c:pt>
                <c:pt idx="550">
                  <c:v>369.16499999999996</c:v>
                </c:pt>
                <c:pt idx="551">
                  <c:v>370.16500000000002</c:v>
                </c:pt>
                <c:pt idx="552">
                  <c:v>371.16499999999996</c:v>
                </c:pt>
                <c:pt idx="553">
                  <c:v>372.16500000000002</c:v>
                </c:pt>
                <c:pt idx="554">
                  <c:v>373.16500000000002</c:v>
                </c:pt>
                <c:pt idx="555">
                  <c:v>374.16399999999999</c:v>
                </c:pt>
                <c:pt idx="556">
                  <c:v>375.16399999999999</c:v>
                </c:pt>
                <c:pt idx="557">
                  <c:v>376.16399999999999</c:v>
                </c:pt>
                <c:pt idx="558">
                  <c:v>377.16399999999999</c:v>
                </c:pt>
                <c:pt idx="559">
                  <c:v>378.16399999999999</c:v>
                </c:pt>
                <c:pt idx="560">
                  <c:v>379.16400000000004</c:v>
                </c:pt>
                <c:pt idx="561">
                  <c:v>380.16399999999999</c:v>
                </c:pt>
                <c:pt idx="562">
                  <c:v>381.16399999999999</c:v>
                </c:pt>
                <c:pt idx="563">
                  <c:v>382.16399999999999</c:v>
                </c:pt>
                <c:pt idx="564">
                  <c:v>383.16399999999999</c:v>
                </c:pt>
                <c:pt idx="565">
                  <c:v>384.16400000000004</c:v>
                </c:pt>
                <c:pt idx="566">
                  <c:v>385.16399999999999</c:v>
                </c:pt>
                <c:pt idx="567">
                  <c:v>386.16400000000004</c:v>
                </c:pt>
                <c:pt idx="568">
                  <c:v>387.16399999999999</c:v>
                </c:pt>
                <c:pt idx="569">
                  <c:v>388.16399999999999</c:v>
                </c:pt>
                <c:pt idx="570">
                  <c:v>389.16399999999999</c:v>
                </c:pt>
                <c:pt idx="571">
                  <c:v>390.16399999999999</c:v>
                </c:pt>
                <c:pt idx="572">
                  <c:v>391.16400000000004</c:v>
                </c:pt>
                <c:pt idx="573">
                  <c:v>392.16399999999999</c:v>
                </c:pt>
                <c:pt idx="574">
                  <c:v>393.16399999999999</c:v>
                </c:pt>
                <c:pt idx="575">
                  <c:v>394.16399999999999</c:v>
                </c:pt>
                <c:pt idx="576">
                  <c:v>395.16399999999999</c:v>
                </c:pt>
                <c:pt idx="577">
                  <c:v>396.16400000000004</c:v>
                </c:pt>
                <c:pt idx="578">
                  <c:v>397.16399999999999</c:v>
                </c:pt>
                <c:pt idx="579">
                  <c:v>398.16400000000004</c:v>
                </c:pt>
                <c:pt idx="580">
                  <c:v>399.16399999999999</c:v>
                </c:pt>
                <c:pt idx="581">
                  <c:v>400.16399999999999</c:v>
                </c:pt>
                <c:pt idx="582">
                  <c:v>401.16399999999999</c:v>
                </c:pt>
                <c:pt idx="583">
                  <c:v>402.16399999999999</c:v>
                </c:pt>
                <c:pt idx="584">
                  <c:v>403.16400000000004</c:v>
                </c:pt>
                <c:pt idx="585">
                  <c:v>404.16399999999999</c:v>
                </c:pt>
                <c:pt idx="586">
                  <c:v>405.16399999999999</c:v>
                </c:pt>
                <c:pt idx="587">
                  <c:v>406.16399999999999</c:v>
                </c:pt>
                <c:pt idx="588">
                  <c:v>407.16399999999999</c:v>
                </c:pt>
                <c:pt idx="589">
                  <c:v>408.16399999999999</c:v>
                </c:pt>
                <c:pt idx="590">
                  <c:v>409.16399999999999</c:v>
                </c:pt>
                <c:pt idx="591">
                  <c:v>410.16400000000004</c:v>
                </c:pt>
                <c:pt idx="592">
                  <c:v>411.16399999999999</c:v>
                </c:pt>
                <c:pt idx="593">
                  <c:v>412.16399999999999</c:v>
                </c:pt>
                <c:pt idx="594">
                  <c:v>413.16399999999999</c:v>
                </c:pt>
                <c:pt idx="595">
                  <c:v>414.16399999999999</c:v>
                </c:pt>
                <c:pt idx="596">
                  <c:v>415.16400000000004</c:v>
                </c:pt>
                <c:pt idx="597">
                  <c:v>416.16399999999999</c:v>
                </c:pt>
                <c:pt idx="598">
                  <c:v>417.16399999999999</c:v>
                </c:pt>
                <c:pt idx="599">
                  <c:v>418.16399999999999</c:v>
                </c:pt>
                <c:pt idx="600">
                  <c:v>419.16399999999999</c:v>
                </c:pt>
                <c:pt idx="601">
                  <c:v>420.16399999999999</c:v>
                </c:pt>
                <c:pt idx="602">
                  <c:v>421.16399999999999</c:v>
                </c:pt>
                <c:pt idx="603">
                  <c:v>422.16400000000004</c:v>
                </c:pt>
                <c:pt idx="604">
                  <c:v>423.16399999999999</c:v>
                </c:pt>
                <c:pt idx="605">
                  <c:v>424.16399999999999</c:v>
                </c:pt>
                <c:pt idx="606">
                  <c:v>425.16399999999999</c:v>
                </c:pt>
                <c:pt idx="607">
                  <c:v>426.16399999999999</c:v>
                </c:pt>
                <c:pt idx="608">
                  <c:v>427.16400000000004</c:v>
                </c:pt>
                <c:pt idx="609">
                  <c:v>428.16399999999999</c:v>
                </c:pt>
                <c:pt idx="610">
                  <c:v>429.16400000000004</c:v>
                </c:pt>
                <c:pt idx="611">
                  <c:v>430.16399999999999</c:v>
                </c:pt>
                <c:pt idx="612">
                  <c:v>431.16399999999999</c:v>
                </c:pt>
                <c:pt idx="613">
                  <c:v>432.16399999999999</c:v>
                </c:pt>
                <c:pt idx="614">
                  <c:v>433.16399999999999</c:v>
                </c:pt>
                <c:pt idx="615">
                  <c:v>434.16400000000004</c:v>
                </c:pt>
                <c:pt idx="616">
                  <c:v>435.16399999999999</c:v>
                </c:pt>
                <c:pt idx="617">
                  <c:v>436.16399999999999</c:v>
                </c:pt>
                <c:pt idx="618">
                  <c:v>437.16399999999999</c:v>
                </c:pt>
                <c:pt idx="619">
                  <c:v>438.16399999999999</c:v>
                </c:pt>
                <c:pt idx="620">
                  <c:v>439.16399999999999</c:v>
                </c:pt>
                <c:pt idx="621">
                  <c:v>440.16399999999999</c:v>
                </c:pt>
                <c:pt idx="622">
                  <c:v>441.16400000000004</c:v>
                </c:pt>
                <c:pt idx="623">
                  <c:v>442.16399999999999</c:v>
                </c:pt>
                <c:pt idx="624">
                  <c:v>443.16399999999999</c:v>
                </c:pt>
                <c:pt idx="625">
                  <c:v>444.16399999999999</c:v>
                </c:pt>
                <c:pt idx="626">
                  <c:v>445.16399999999999</c:v>
                </c:pt>
                <c:pt idx="627">
                  <c:v>446.16400000000004</c:v>
                </c:pt>
                <c:pt idx="628">
                  <c:v>447.16399999999999</c:v>
                </c:pt>
                <c:pt idx="629">
                  <c:v>448.16399999999999</c:v>
                </c:pt>
                <c:pt idx="630">
                  <c:v>449.16399999999999</c:v>
                </c:pt>
                <c:pt idx="631">
                  <c:v>450.16399999999999</c:v>
                </c:pt>
                <c:pt idx="632">
                  <c:v>451.16399999999999</c:v>
                </c:pt>
                <c:pt idx="633">
                  <c:v>452.16399999999999</c:v>
                </c:pt>
                <c:pt idx="634">
                  <c:v>453.16400000000004</c:v>
                </c:pt>
                <c:pt idx="635">
                  <c:v>454.16399999999999</c:v>
                </c:pt>
                <c:pt idx="636">
                  <c:v>455.16399999999999</c:v>
                </c:pt>
                <c:pt idx="637">
                  <c:v>456.16399999999999</c:v>
                </c:pt>
                <c:pt idx="638">
                  <c:v>457.16399999999999</c:v>
                </c:pt>
                <c:pt idx="639">
                  <c:v>458.16400000000004</c:v>
                </c:pt>
                <c:pt idx="640">
                  <c:v>459.16399999999999</c:v>
                </c:pt>
                <c:pt idx="641">
                  <c:v>460.16400000000004</c:v>
                </c:pt>
                <c:pt idx="642">
                  <c:v>461.16399999999999</c:v>
                </c:pt>
                <c:pt idx="643">
                  <c:v>462.16399999999999</c:v>
                </c:pt>
                <c:pt idx="644">
                  <c:v>463.16399999999999</c:v>
                </c:pt>
                <c:pt idx="645">
                  <c:v>464.16399999999999</c:v>
                </c:pt>
                <c:pt idx="646">
                  <c:v>465.16400000000004</c:v>
                </c:pt>
                <c:pt idx="647">
                  <c:v>466.16399999999999</c:v>
                </c:pt>
                <c:pt idx="648">
                  <c:v>467.16399999999999</c:v>
                </c:pt>
                <c:pt idx="649">
                  <c:v>468.16300000000001</c:v>
                </c:pt>
                <c:pt idx="650">
                  <c:v>469.16299999999995</c:v>
                </c:pt>
                <c:pt idx="651">
                  <c:v>470.16300000000001</c:v>
                </c:pt>
                <c:pt idx="652">
                  <c:v>471.16300000000001</c:v>
                </c:pt>
                <c:pt idx="653">
                  <c:v>472.16300000000001</c:v>
                </c:pt>
                <c:pt idx="654">
                  <c:v>473.16300000000001</c:v>
                </c:pt>
                <c:pt idx="655">
                  <c:v>474.16299999999995</c:v>
                </c:pt>
                <c:pt idx="656">
                  <c:v>475.16300000000001</c:v>
                </c:pt>
                <c:pt idx="657">
                  <c:v>476.16299999999995</c:v>
                </c:pt>
                <c:pt idx="658">
                  <c:v>477.16300000000001</c:v>
                </c:pt>
                <c:pt idx="659">
                  <c:v>478.16299999999995</c:v>
                </c:pt>
                <c:pt idx="660">
                  <c:v>479.16300000000007</c:v>
                </c:pt>
                <c:pt idx="661">
                  <c:v>480.16300000000001</c:v>
                </c:pt>
                <c:pt idx="662">
                  <c:v>481.16299999999995</c:v>
                </c:pt>
                <c:pt idx="663">
                  <c:v>482.16299999999995</c:v>
                </c:pt>
                <c:pt idx="664">
                  <c:v>483.16300000000001</c:v>
                </c:pt>
                <c:pt idx="665">
                  <c:v>484.16300000000001</c:v>
                </c:pt>
                <c:pt idx="666">
                  <c:v>485.16299999999995</c:v>
                </c:pt>
                <c:pt idx="667">
                  <c:v>486.16300000000001</c:v>
                </c:pt>
                <c:pt idx="668">
                  <c:v>487.16300000000001</c:v>
                </c:pt>
                <c:pt idx="669">
                  <c:v>488.16299999999995</c:v>
                </c:pt>
                <c:pt idx="670">
                  <c:v>489.16300000000007</c:v>
                </c:pt>
                <c:pt idx="671">
                  <c:v>490.16300000000001</c:v>
                </c:pt>
                <c:pt idx="672">
                  <c:v>491.16300000000001</c:v>
                </c:pt>
                <c:pt idx="673">
                  <c:v>492.16299999999995</c:v>
                </c:pt>
                <c:pt idx="674">
                  <c:v>493.16300000000001</c:v>
                </c:pt>
                <c:pt idx="675">
                  <c:v>494.16300000000001</c:v>
                </c:pt>
                <c:pt idx="676">
                  <c:v>495.16299999999995</c:v>
                </c:pt>
                <c:pt idx="677">
                  <c:v>496.16300000000007</c:v>
                </c:pt>
                <c:pt idx="678">
                  <c:v>497.16300000000001</c:v>
                </c:pt>
                <c:pt idx="679">
                  <c:v>498.16300000000001</c:v>
                </c:pt>
                <c:pt idx="680">
                  <c:v>499.16299999999995</c:v>
                </c:pt>
                <c:pt idx="681">
                  <c:v>500.16300000000001</c:v>
                </c:pt>
                <c:pt idx="682">
                  <c:v>501.16300000000001</c:v>
                </c:pt>
                <c:pt idx="683">
                  <c:v>502.16299999999995</c:v>
                </c:pt>
                <c:pt idx="684">
                  <c:v>503.16300000000007</c:v>
                </c:pt>
                <c:pt idx="685">
                  <c:v>504.16300000000001</c:v>
                </c:pt>
                <c:pt idx="686">
                  <c:v>505.16299999999995</c:v>
                </c:pt>
                <c:pt idx="687">
                  <c:v>506.16299999999995</c:v>
                </c:pt>
                <c:pt idx="688">
                  <c:v>507.16300000000001</c:v>
                </c:pt>
                <c:pt idx="689">
                  <c:v>508.16300000000001</c:v>
                </c:pt>
                <c:pt idx="690">
                  <c:v>509.16299999999995</c:v>
                </c:pt>
                <c:pt idx="691">
                  <c:v>510.16300000000007</c:v>
                </c:pt>
                <c:pt idx="692">
                  <c:v>511.16300000000001</c:v>
                </c:pt>
                <c:pt idx="693">
                  <c:v>512.16300000000001</c:v>
                </c:pt>
                <c:pt idx="694">
                  <c:v>513.1629999999999</c:v>
                </c:pt>
                <c:pt idx="695">
                  <c:v>514.16300000000001</c:v>
                </c:pt>
                <c:pt idx="696">
                  <c:v>515.16300000000001</c:v>
                </c:pt>
                <c:pt idx="697">
                  <c:v>516.16300000000001</c:v>
                </c:pt>
                <c:pt idx="698">
                  <c:v>517.16300000000001</c:v>
                </c:pt>
                <c:pt idx="699">
                  <c:v>518.16300000000001</c:v>
                </c:pt>
                <c:pt idx="700">
                  <c:v>519.16300000000001</c:v>
                </c:pt>
                <c:pt idx="701">
                  <c:v>520.16300000000001</c:v>
                </c:pt>
                <c:pt idx="702">
                  <c:v>521.16300000000001</c:v>
                </c:pt>
                <c:pt idx="703">
                  <c:v>522.16300000000001</c:v>
                </c:pt>
                <c:pt idx="704">
                  <c:v>523.16300000000001</c:v>
                </c:pt>
                <c:pt idx="705">
                  <c:v>524.16300000000001</c:v>
                </c:pt>
                <c:pt idx="706">
                  <c:v>525.16300000000001</c:v>
                </c:pt>
                <c:pt idx="707">
                  <c:v>526.16300000000001</c:v>
                </c:pt>
                <c:pt idx="708">
                  <c:v>527.16300000000001</c:v>
                </c:pt>
                <c:pt idx="709">
                  <c:v>528.16300000000001</c:v>
                </c:pt>
                <c:pt idx="710">
                  <c:v>529.16300000000001</c:v>
                </c:pt>
                <c:pt idx="711">
                  <c:v>530.16300000000001</c:v>
                </c:pt>
                <c:pt idx="712">
                  <c:v>531.16300000000001</c:v>
                </c:pt>
                <c:pt idx="713">
                  <c:v>532.16300000000001</c:v>
                </c:pt>
                <c:pt idx="714">
                  <c:v>533.16300000000001</c:v>
                </c:pt>
                <c:pt idx="715">
                  <c:v>534.16300000000001</c:v>
                </c:pt>
                <c:pt idx="716">
                  <c:v>535.16300000000001</c:v>
                </c:pt>
                <c:pt idx="717">
                  <c:v>536.16300000000001</c:v>
                </c:pt>
                <c:pt idx="718">
                  <c:v>537.1629999999999</c:v>
                </c:pt>
                <c:pt idx="719">
                  <c:v>538.16300000000001</c:v>
                </c:pt>
                <c:pt idx="720">
                  <c:v>539.16300000000001</c:v>
                </c:pt>
                <c:pt idx="721">
                  <c:v>540.16300000000001</c:v>
                </c:pt>
                <c:pt idx="722">
                  <c:v>541.16300000000001</c:v>
                </c:pt>
                <c:pt idx="723">
                  <c:v>542.16300000000001</c:v>
                </c:pt>
                <c:pt idx="724">
                  <c:v>543.16300000000001</c:v>
                </c:pt>
                <c:pt idx="725">
                  <c:v>544.1629999999999</c:v>
                </c:pt>
                <c:pt idx="726">
                  <c:v>545.16300000000001</c:v>
                </c:pt>
                <c:pt idx="727">
                  <c:v>546.16300000000001</c:v>
                </c:pt>
                <c:pt idx="728">
                  <c:v>547.16300000000001</c:v>
                </c:pt>
                <c:pt idx="729">
                  <c:v>548.16300000000001</c:v>
                </c:pt>
                <c:pt idx="730">
                  <c:v>549.16300000000001</c:v>
                </c:pt>
                <c:pt idx="731">
                  <c:v>550.16300000000001</c:v>
                </c:pt>
                <c:pt idx="732">
                  <c:v>551.16300000000001</c:v>
                </c:pt>
                <c:pt idx="733">
                  <c:v>552.16300000000001</c:v>
                </c:pt>
                <c:pt idx="734">
                  <c:v>553.16300000000001</c:v>
                </c:pt>
                <c:pt idx="735">
                  <c:v>554.16300000000001</c:v>
                </c:pt>
                <c:pt idx="736">
                  <c:v>555.16300000000001</c:v>
                </c:pt>
                <c:pt idx="737">
                  <c:v>556.16300000000001</c:v>
                </c:pt>
                <c:pt idx="738">
                  <c:v>557.16300000000001</c:v>
                </c:pt>
                <c:pt idx="739">
                  <c:v>558.16300000000001</c:v>
                </c:pt>
                <c:pt idx="740">
                  <c:v>559.16300000000001</c:v>
                </c:pt>
                <c:pt idx="741">
                  <c:v>560.16300000000001</c:v>
                </c:pt>
                <c:pt idx="742">
                  <c:v>561.1629999999999</c:v>
                </c:pt>
                <c:pt idx="743">
                  <c:v>562.16300000000001</c:v>
                </c:pt>
                <c:pt idx="744">
                  <c:v>563.16300000000001</c:v>
                </c:pt>
                <c:pt idx="745">
                  <c:v>564.16300000000001</c:v>
                </c:pt>
                <c:pt idx="746">
                  <c:v>565.16200000000003</c:v>
                </c:pt>
                <c:pt idx="747">
                  <c:v>566.16200000000003</c:v>
                </c:pt>
                <c:pt idx="748">
                  <c:v>567.16199999999992</c:v>
                </c:pt>
                <c:pt idx="749">
                  <c:v>568.16200000000003</c:v>
                </c:pt>
                <c:pt idx="750">
                  <c:v>569.16200000000003</c:v>
                </c:pt>
                <c:pt idx="751">
                  <c:v>570.16199999999992</c:v>
                </c:pt>
                <c:pt idx="752">
                  <c:v>571.16200000000003</c:v>
                </c:pt>
                <c:pt idx="753">
                  <c:v>572.16200000000003</c:v>
                </c:pt>
                <c:pt idx="754">
                  <c:v>573.16200000000003</c:v>
                </c:pt>
                <c:pt idx="755">
                  <c:v>574.16199999999992</c:v>
                </c:pt>
                <c:pt idx="756">
                  <c:v>575.16200000000003</c:v>
                </c:pt>
                <c:pt idx="757">
                  <c:v>576.16200000000003</c:v>
                </c:pt>
                <c:pt idx="758">
                  <c:v>577.16199999999992</c:v>
                </c:pt>
                <c:pt idx="759">
                  <c:v>578.16200000000003</c:v>
                </c:pt>
                <c:pt idx="760">
                  <c:v>579.16200000000003</c:v>
                </c:pt>
                <c:pt idx="761">
                  <c:v>580.16199999999992</c:v>
                </c:pt>
                <c:pt idx="762">
                  <c:v>581.16200000000003</c:v>
                </c:pt>
                <c:pt idx="763">
                  <c:v>582.16200000000003</c:v>
                </c:pt>
                <c:pt idx="764">
                  <c:v>583.16200000000003</c:v>
                </c:pt>
                <c:pt idx="765">
                  <c:v>584.16199999999992</c:v>
                </c:pt>
                <c:pt idx="766">
                  <c:v>585.16200000000003</c:v>
                </c:pt>
                <c:pt idx="767">
                  <c:v>586.16200000000003</c:v>
                </c:pt>
                <c:pt idx="768">
                  <c:v>587.16199999999992</c:v>
                </c:pt>
                <c:pt idx="769">
                  <c:v>588.16200000000003</c:v>
                </c:pt>
                <c:pt idx="770">
                  <c:v>589.16200000000003</c:v>
                </c:pt>
                <c:pt idx="771">
                  <c:v>590.16200000000003</c:v>
                </c:pt>
                <c:pt idx="772">
                  <c:v>591.16199999999992</c:v>
                </c:pt>
                <c:pt idx="773">
                  <c:v>592.16200000000003</c:v>
                </c:pt>
                <c:pt idx="774">
                  <c:v>593.16200000000003</c:v>
                </c:pt>
                <c:pt idx="775">
                  <c:v>594.16199999999992</c:v>
                </c:pt>
                <c:pt idx="776">
                  <c:v>595.16200000000003</c:v>
                </c:pt>
                <c:pt idx="777">
                  <c:v>596.16200000000003</c:v>
                </c:pt>
                <c:pt idx="778">
                  <c:v>597.16200000000003</c:v>
                </c:pt>
                <c:pt idx="779">
                  <c:v>598.16199999999992</c:v>
                </c:pt>
                <c:pt idx="780">
                  <c:v>599.16200000000003</c:v>
                </c:pt>
                <c:pt idx="781">
                  <c:v>600.16200000000003</c:v>
                </c:pt>
                <c:pt idx="782">
                  <c:v>601.16199999999992</c:v>
                </c:pt>
                <c:pt idx="783">
                  <c:v>602.16200000000003</c:v>
                </c:pt>
                <c:pt idx="784">
                  <c:v>603.16200000000003</c:v>
                </c:pt>
                <c:pt idx="785">
                  <c:v>604.16200000000003</c:v>
                </c:pt>
                <c:pt idx="786">
                  <c:v>605.16199999999992</c:v>
                </c:pt>
                <c:pt idx="787">
                  <c:v>606.16200000000003</c:v>
                </c:pt>
                <c:pt idx="788">
                  <c:v>607.16200000000003</c:v>
                </c:pt>
                <c:pt idx="789">
                  <c:v>608.16199999999992</c:v>
                </c:pt>
                <c:pt idx="790">
                  <c:v>609.16200000000003</c:v>
                </c:pt>
                <c:pt idx="791">
                  <c:v>610.16200000000003</c:v>
                </c:pt>
                <c:pt idx="792">
                  <c:v>611.16199999999992</c:v>
                </c:pt>
                <c:pt idx="793">
                  <c:v>612.16200000000003</c:v>
                </c:pt>
                <c:pt idx="794">
                  <c:v>613.16200000000003</c:v>
                </c:pt>
                <c:pt idx="795">
                  <c:v>614.16200000000003</c:v>
                </c:pt>
                <c:pt idx="796">
                  <c:v>615.16199999999992</c:v>
                </c:pt>
                <c:pt idx="797">
                  <c:v>616.16200000000003</c:v>
                </c:pt>
                <c:pt idx="798">
                  <c:v>617.16200000000003</c:v>
                </c:pt>
                <c:pt idx="799">
                  <c:v>618.16199999999992</c:v>
                </c:pt>
                <c:pt idx="800">
                  <c:v>619.16200000000003</c:v>
                </c:pt>
                <c:pt idx="801">
                  <c:v>620.16200000000003</c:v>
                </c:pt>
                <c:pt idx="802">
                  <c:v>621.16200000000003</c:v>
                </c:pt>
                <c:pt idx="803">
                  <c:v>622.16199999999992</c:v>
                </c:pt>
                <c:pt idx="804">
                  <c:v>623.16200000000003</c:v>
                </c:pt>
                <c:pt idx="805">
                  <c:v>624.16200000000003</c:v>
                </c:pt>
                <c:pt idx="806">
                  <c:v>625.16199999999992</c:v>
                </c:pt>
                <c:pt idx="807">
                  <c:v>626.16200000000003</c:v>
                </c:pt>
                <c:pt idx="808">
                  <c:v>627.16200000000003</c:v>
                </c:pt>
                <c:pt idx="809">
                  <c:v>628.16200000000003</c:v>
                </c:pt>
                <c:pt idx="810">
                  <c:v>629.16199999999992</c:v>
                </c:pt>
                <c:pt idx="811">
                  <c:v>630.16200000000003</c:v>
                </c:pt>
                <c:pt idx="812">
                  <c:v>631.16200000000003</c:v>
                </c:pt>
                <c:pt idx="813">
                  <c:v>632.16199999999992</c:v>
                </c:pt>
                <c:pt idx="814">
                  <c:v>633.16200000000003</c:v>
                </c:pt>
                <c:pt idx="815">
                  <c:v>634.16200000000003</c:v>
                </c:pt>
                <c:pt idx="816">
                  <c:v>635.16200000000003</c:v>
                </c:pt>
                <c:pt idx="817">
                  <c:v>636.16199999999992</c:v>
                </c:pt>
                <c:pt idx="818">
                  <c:v>637.16200000000003</c:v>
                </c:pt>
                <c:pt idx="819">
                  <c:v>638.16200000000003</c:v>
                </c:pt>
                <c:pt idx="820">
                  <c:v>639.16199999999992</c:v>
                </c:pt>
                <c:pt idx="821">
                  <c:v>640.16200000000003</c:v>
                </c:pt>
                <c:pt idx="822">
                  <c:v>641.16200000000003</c:v>
                </c:pt>
                <c:pt idx="823">
                  <c:v>642.16199999999992</c:v>
                </c:pt>
                <c:pt idx="824">
                  <c:v>643.16200000000003</c:v>
                </c:pt>
                <c:pt idx="825">
                  <c:v>644.16200000000003</c:v>
                </c:pt>
                <c:pt idx="826">
                  <c:v>645.16200000000003</c:v>
                </c:pt>
                <c:pt idx="827">
                  <c:v>646.16199999999992</c:v>
                </c:pt>
                <c:pt idx="828">
                  <c:v>647.16200000000003</c:v>
                </c:pt>
                <c:pt idx="829">
                  <c:v>648.16200000000003</c:v>
                </c:pt>
                <c:pt idx="830">
                  <c:v>649.16199999999992</c:v>
                </c:pt>
                <c:pt idx="831">
                  <c:v>650.16200000000003</c:v>
                </c:pt>
                <c:pt idx="832">
                  <c:v>651.16200000000003</c:v>
                </c:pt>
                <c:pt idx="833">
                  <c:v>652.16200000000003</c:v>
                </c:pt>
                <c:pt idx="834">
                  <c:v>653.16199999999992</c:v>
                </c:pt>
                <c:pt idx="835">
                  <c:v>654.16200000000003</c:v>
                </c:pt>
                <c:pt idx="836">
                  <c:v>655.16200000000003</c:v>
                </c:pt>
                <c:pt idx="837">
                  <c:v>656.16199999999992</c:v>
                </c:pt>
                <c:pt idx="838">
                  <c:v>657.16200000000003</c:v>
                </c:pt>
                <c:pt idx="839">
                  <c:v>658.16200000000003</c:v>
                </c:pt>
                <c:pt idx="840">
                  <c:v>659.16200000000003</c:v>
                </c:pt>
                <c:pt idx="841">
                  <c:v>660.16100000000006</c:v>
                </c:pt>
                <c:pt idx="842">
                  <c:v>661.16099999999994</c:v>
                </c:pt>
                <c:pt idx="843">
                  <c:v>662.16099999999994</c:v>
                </c:pt>
                <c:pt idx="844">
                  <c:v>663.16100000000006</c:v>
                </c:pt>
                <c:pt idx="845">
                  <c:v>664.16100000000006</c:v>
                </c:pt>
                <c:pt idx="846">
                  <c:v>665.16099999999994</c:v>
                </c:pt>
                <c:pt idx="847">
                  <c:v>666.16099999999994</c:v>
                </c:pt>
                <c:pt idx="848">
                  <c:v>667.16100000000006</c:v>
                </c:pt>
                <c:pt idx="849">
                  <c:v>668.16099999999994</c:v>
                </c:pt>
                <c:pt idx="850">
                  <c:v>669.16099999999994</c:v>
                </c:pt>
                <c:pt idx="851">
                  <c:v>670.16100000000006</c:v>
                </c:pt>
                <c:pt idx="852">
                  <c:v>671.16100000000006</c:v>
                </c:pt>
                <c:pt idx="853">
                  <c:v>672.16099999999994</c:v>
                </c:pt>
                <c:pt idx="854">
                  <c:v>673.16099999999994</c:v>
                </c:pt>
                <c:pt idx="855">
                  <c:v>674.16100000000006</c:v>
                </c:pt>
                <c:pt idx="856">
                  <c:v>675.16099999999994</c:v>
                </c:pt>
                <c:pt idx="857">
                  <c:v>676.16099999999994</c:v>
                </c:pt>
                <c:pt idx="858">
                  <c:v>677.16100000000006</c:v>
                </c:pt>
                <c:pt idx="859">
                  <c:v>678.16100000000006</c:v>
                </c:pt>
                <c:pt idx="860">
                  <c:v>679.16099999999994</c:v>
                </c:pt>
                <c:pt idx="861">
                  <c:v>680.16100000000006</c:v>
                </c:pt>
                <c:pt idx="862">
                  <c:v>681.16100000000006</c:v>
                </c:pt>
                <c:pt idx="863">
                  <c:v>682.16099999999994</c:v>
                </c:pt>
                <c:pt idx="864">
                  <c:v>683.16099999999994</c:v>
                </c:pt>
                <c:pt idx="865">
                  <c:v>684.16100000000006</c:v>
                </c:pt>
                <c:pt idx="866">
                  <c:v>685.16100000000006</c:v>
                </c:pt>
                <c:pt idx="867">
                  <c:v>686.16099999999994</c:v>
                </c:pt>
                <c:pt idx="868">
                  <c:v>687.16100000000006</c:v>
                </c:pt>
                <c:pt idx="869">
                  <c:v>688.16100000000006</c:v>
                </c:pt>
                <c:pt idx="870">
                  <c:v>689.16099999999994</c:v>
                </c:pt>
                <c:pt idx="871">
                  <c:v>690.16099999999994</c:v>
                </c:pt>
                <c:pt idx="872">
                  <c:v>691.16100000000006</c:v>
                </c:pt>
                <c:pt idx="873">
                  <c:v>692.16099999999994</c:v>
                </c:pt>
                <c:pt idx="874">
                  <c:v>693.16099999999994</c:v>
                </c:pt>
                <c:pt idx="875">
                  <c:v>694.16100000000006</c:v>
                </c:pt>
                <c:pt idx="876">
                  <c:v>695.16100000000006</c:v>
                </c:pt>
                <c:pt idx="877">
                  <c:v>696.16099999999994</c:v>
                </c:pt>
                <c:pt idx="878">
                  <c:v>697.16099999999994</c:v>
                </c:pt>
                <c:pt idx="879">
                  <c:v>698.16100000000006</c:v>
                </c:pt>
                <c:pt idx="880">
                  <c:v>699.16099999999994</c:v>
                </c:pt>
                <c:pt idx="881">
                  <c:v>700.16099999999994</c:v>
                </c:pt>
                <c:pt idx="882">
                  <c:v>701.16100000000006</c:v>
                </c:pt>
                <c:pt idx="883">
                  <c:v>702.16100000000006</c:v>
                </c:pt>
                <c:pt idx="884">
                  <c:v>703.16099999999994</c:v>
                </c:pt>
                <c:pt idx="885">
                  <c:v>704.16099999999994</c:v>
                </c:pt>
                <c:pt idx="886">
                  <c:v>705.16100000000006</c:v>
                </c:pt>
                <c:pt idx="887">
                  <c:v>706.16099999999994</c:v>
                </c:pt>
                <c:pt idx="888">
                  <c:v>707.16099999999994</c:v>
                </c:pt>
                <c:pt idx="889">
                  <c:v>708.16100000000006</c:v>
                </c:pt>
                <c:pt idx="890">
                  <c:v>709.16100000000006</c:v>
                </c:pt>
                <c:pt idx="891">
                  <c:v>710.16099999999994</c:v>
                </c:pt>
                <c:pt idx="892">
                  <c:v>711.16100000000006</c:v>
                </c:pt>
                <c:pt idx="893">
                  <c:v>712.16100000000006</c:v>
                </c:pt>
                <c:pt idx="894">
                  <c:v>713.16099999999994</c:v>
                </c:pt>
                <c:pt idx="895">
                  <c:v>714.16099999999994</c:v>
                </c:pt>
                <c:pt idx="896">
                  <c:v>715.16100000000006</c:v>
                </c:pt>
                <c:pt idx="897">
                  <c:v>716.16100000000006</c:v>
                </c:pt>
                <c:pt idx="898">
                  <c:v>717.16099999999994</c:v>
                </c:pt>
                <c:pt idx="899">
                  <c:v>718.16100000000006</c:v>
                </c:pt>
                <c:pt idx="900">
                  <c:v>719.16100000000006</c:v>
                </c:pt>
                <c:pt idx="901">
                  <c:v>720.16099999999994</c:v>
                </c:pt>
                <c:pt idx="902">
                  <c:v>721.16099999999994</c:v>
                </c:pt>
                <c:pt idx="903">
                  <c:v>722.16100000000006</c:v>
                </c:pt>
                <c:pt idx="904">
                  <c:v>723.16099999999994</c:v>
                </c:pt>
                <c:pt idx="905">
                  <c:v>724.16099999999994</c:v>
                </c:pt>
                <c:pt idx="906">
                  <c:v>725.16100000000006</c:v>
                </c:pt>
                <c:pt idx="907">
                  <c:v>726.16100000000006</c:v>
                </c:pt>
                <c:pt idx="908">
                  <c:v>727.16099999999994</c:v>
                </c:pt>
                <c:pt idx="909">
                  <c:v>728.16099999999994</c:v>
                </c:pt>
                <c:pt idx="910">
                  <c:v>729.16100000000006</c:v>
                </c:pt>
                <c:pt idx="911">
                  <c:v>730.16099999999994</c:v>
                </c:pt>
                <c:pt idx="912">
                  <c:v>731.16099999999994</c:v>
                </c:pt>
                <c:pt idx="913">
                  <c:v>732.16100000000006</c:v>
                </c:pt>
                <c:pt idx="914">
                  <c:v>733.16100000000006</c:v>
                </c:pt>
                <c:pt idx="915">
                  <c:v>734.16099999999994</c:v>
                </c:pt>
                <c:pt idx="916">
                  <c:v>735.16099999999994</c:v>
                </c:pt>
                <c:pt idx="917">
                  <c:v>736.16100000000006</c:v>
                </c:pt>
                <c:pt idx="918">
                  <c:v>737.16099999999994</c:v>
                </c:pt>
                <c:pt idx="919">
                  <c:v>738.16099999999994</c:v>
                </c:pt>
                <c:pt idx="920">
                  <c:v>739.16100000000006</c:v>
                </c:pt>
                <c:pt idx="921">
                  <c:v>740.16100000000006</c:v>
                </c:pt>
                <c:pt idx="922">
                  <c:v>741.16099999999994</c:v>
                </c:pt>
                <c:pt idx="923">
                  <c:v>742.16100000000006</c:v>
                </c:pt>
                <c:pt idx="924">
                  <c:v>743.16100000000006</c:v>
                </c:pt>
                <c:pt idx="925">
                  <c:v>744.16099999999994</c:v>
                </c:pt>
                <c:pt idx="926">
                  <c:v>745.16099999999994</c:v>
                </c:pt>
                <c:pt idx="927">
                  <c:v>746.16100000000006</c:v>
                </c:pt>
                <c:pt idx="928">
                  <c:v>747.16100000000006</c:v>
                </c:pt>
                <c:pt idx="929">
                  <c:v>748.16099999999994</c:v>
                </c:pt>
                <c:pt idx="930">
                  <c:v>749.16100000000006</c:v>
                </c:pt>
                <c:pt idx="931">
                  <c:v>750.16100000000006</c:v>
                </c:pt>
                <c:pt idx="932">
                  <c:v>751.16099999999994</c:v>
                </c:pt>
                <c:pt idx="933">
                  <c:v>752.16099999999994</c:v>
                </c:pt>
                <c:pt idx="934">
                  <c:v>753.16100000000006</c:v>
                </c:pt>
                <c:pt idx="935">
                  <c:v>754.16</c:v>
                </c:pt>
                <c:pt idx="936">
                  <c:v>755.16000000000008</c:v>
                </c:pt>
                <c:pt idx="937">
                  <c:v>756.16</c:v>
                </c:pt>
                <c:pt idx="938">
                  <c:v>757.16</c:v>
                </c:pt>
                <c:pt idx="939">
                  <c:v>758.16</c:v>
                </c:pt>
                <c:pt idx="940">
                  <c:v>759.16000000000008</c:v>
                </c:pt>
                <c:pt idx="941">
                  <c:v>760.16</c:v>
                </c:pt>
                <c:pt idx="942">
                  <c:v>761.16</c:v>
                </c:pt>
                <c:pt idx="943">
                  <c:v>762.16000000000008</c:v>
                </c:pt>
                <c:pt idx="944">
                  <c:v>763.16</c:v>
                </c:pt>
                <c:pt idx="945">
                  <c:v>764.16</c:v>
                </c:pt>
                <c:pt idx="946">
                  <c:v>765.16</c:v>
                </c:pt>
                <c:pt idx="947">
                  <c:v>766.16000000000008</c:v>
                </c:pt>
                <c:pt idx="948">
                  <c:v>767.16</c:v>
                </c:pt>
                <c:pt idx="949">
                  <c:v>768.16</c:v>
                </c:pt>
                <c:pt idx="950">
                  <c:v>769.16000000000008</c:v>
                </c:pt>
                <c:pt idx="951">
                  <c:v>770.16</c:v>
                </c:pt>
                <c:pt idx="952">
                  <c:v>771.16</c:v>
                </c:pt>
                <c:pt idx="953">
                  <c:v>772.16</c:v>
                </c:pt>
                <c:pt idx="954">
                  <c:v>773.16</c:v>
                </c:pt>
                <c:pt idx="955">
                  <c:v>774.16</c:v>
                </c:pt>
                <c:pt idx="956">
                  <c:v>775.16</c:v>
                </c:pt>
                <c:pt idx="957">
                  <c:v>776.16000000000008</c:v>
                </c:pt>
                <c:pt idx="958">
                  <c:v>777.16</c:v>
                </c:pt>
                <c:pt idx="959">
                  <c:v>778.16</c:v>
                </c:pt>
                <c:pt idx="960">
                  <c:v>779.16000000000008</c:v>
                </c:pt>
                <c:pt idx="961">
                  <c:v>780.16</c:v>
                </c:pt>
                <c:pt idx="962">
                  <c:v>781.16</c:v>
                </c:pt>
                <c:pt idx="963">
                  <c:v>782.16</c:v>
                </c:pt>
                <c:pt idx="964">
                  <c:v>783.16000000000008</c:v>
                </c:pt>
                <c:pt idx="965">
                  <c:v>784.16</c:v>
                </c:pt>
                <c:pt idx="966">
                  <c:v>785.16</c:v>
                </c:pt>
                <c:pt idx="967">
                  <c:v>786.16000000000008</c:v>
                </c:pt>
                <c:pt idx="968">
                  <c:v>787.16</c:v>
                </c:pt>
                <c:pt idx="969">
                  <c:v>788.16</c:v>
                </c:pt>
                <c:pt idx="970">
                  <c:v>789.16</c:v>
                </c:pt>
                <c:pt idx="971">
                  <c:v>790.16000000000008</c:v>
                </c:pt>
                <c:pt idx="972">
                  <c:v>791.16</c:v>
                </c:pt>
                <c:pt idx="973">
                  <c:v>792.16</c:v>
                </c:pt>
                <c:pt idx="974">
                  <c:v>793.16000000000008</c:v>
                </c:pt>
                <c:pt idx="975">
                  <c:v>794.16</c:v>
                </c:pt>
                <c:pt idx="976">
                  <c:v>795.16</c:v>
                </c:pt>
                <c:pt idx="977">
                  <c:v>796.16</c:v>
                </c:pt>
                <c:pt idx="978">
                  <c:v>797.16000000000008</c:v>
                </c:pt>
                <c:pt idx="979">
                  <c:v>798.16</c:v>
                </c:pt>
                <c:pt idx="980">
                  <c:v>799.16</c:v>
                </c:pt>
                <c:pt idx="981">
                  <c:v>800.16000000000008</c:v>
                </c:pt>
                <c:pt idx="982">
                  <c:v>801.16</c:v>
                </c:pt>
                <c:pt idx="983">
                  <c:v>802.16</c:v>
                </c:pt>
                <c:pt idx="984">
                  <c:v>803.16</c:v>
                </c:pt>
                <c:pt idx="985">
                  <c:v>804.16</c:v>
                </c:pt>
                <c:pt idx="986">
                  <c:v>805.16</c:v>
                </c:pt>
                <c:pt idx="987">
                  <c:v>806.16</c:v>
                </c:pt>
                <c:pt idx="988">
                  <c:v>807.16000000000008</c:v>
                </c:pt>
                <c:pt idx="989">
                  <c:v>808.16</c:v>
                </c:pt>
                <c:pt idx="990">
                  <c:v>809.16</c:v>
                </c:pt>
                <c:pt idx="991">
                  <c:v>810.16000000000008</c:v>
                </c:pt>
                <c:pt idx="992">
                  <c:v>811.16</c:v>
                </c:pt>
                <c:pt idx="993">
                  <c:v>812.16</c:v>
                </c:pt>
                <c:pt idx="994">
                  <c:v>813.16</c:v>
                </c:pt>
                <c:pt idx="995">
                  <c:v>814.16000000000008</c:v>
                </c:pt>
                <c:pt idx="996">
                  <c:v>815.16</c:v>
                </c:pt>
                <c:pt idx="997">
                  <c:v>816.16</c:v>
                </c:pt>
                <c:pt idx="998">
                  <c:v>817.16000000000008</c:v>
                </c:pt>
                <c:pt idx="999">
                  <c:v>818.16</c:v>
                </c:pt>
              </c:numCache>
            </c:numRef>
          </c:xVal>
          <c:yVal>
            <c:numRef>
              <c:f>'Current Wfms Data'!$C$5:$C$1004</c:f>
              <c:numCache>
                <c:formatCode>General</c:formatCode>
                <c:ptCount val="1000"/>
                <c:pt idx="0">
                  <c:v>-2.4526359999999998E-3</c:v>
                </c:pt>
                <c:pt idx="1">
                  <c:v>-1.5911289999999999E-3</c:v>
                </c:pt>
                <c:pt idx="2">
                  <c:v>-1.173295E-3</c:v>
                </c:pt>
                <c:pt idx="3">
                  <c:v>-1.3864999999999999E-3</c:v>
                </c:pt>
                <c:pt idx="4">
                  <c:v>3.5779280000000002E-3</c:v>
                </c:pt>
                <c:pt idx="5">
                  <c:v>1.0978760000000001E-2</c:v>
                </c:pt>
                <c:pt idx="6">
                  <c:v>7.2240610000000004E-3</c:v>
                </c:pt>
                <c:pt idx="7">
                  <c:v>-4.8335649999999997E-3</c:v>
                </c:pt>
                <c:pt idx="8">
                  <c:v>-1.138166E-2</c:v>
                </c:pt>
                <c:pt idx="9">
                  <c:v>-1.058478E-2</c:v>
                </c:pt>
                <c:pt idx="10">
                  <c:v>-4.4886099999999996E-3</c:v>
                </c:pt>
                <c:pt idx="11">
                  <c:v>7.8120670000000002E-4</c:v>
                </c:pt>
                <c:pt idx="12">
                  <c:v>1.2252459999999999E-3</c:v>
                </c:pt>
                <c:pt idx="13">
                  <c:v>5.1394739999999998E-3</c:v>
                </c:pt>
                <c:pt idx="14">
                  <c:v>9.0758220000000007E-3</c:v>
                </c:pt>
                <c:pt idx="15">
                  <c:v>7.4179060000000002E-3</c:v>
                </c:pt>
                <c:pt idx="16">
                  <c:v>8.3324720000000005E-3</c:v>
                </c:pt>
                <c:pt idx="17">
                  <c:v>1.2324999999999999E-2</c:v>
                </c:pt>
                <c:pt idx="18">
                  <c:v>1.381217E-2</c:v>
                </c:pt>
                <c:pt idx="19">
                  <c:v>1.157448E-2</c:v>
                </c:pt>
                <c:pt idx="20">
                  <c:v>1.128061E-2</c:v>
                </c:pt>
                <c:pt idx="21">
                  <c:v>1.190546E-2</c:v>
                </c:pt>
                <c:pt idx="22">
                  <c:v>-1.185251E-3</c:v>
                </c:pt>
                <c:pt idx="23">
                  <c:v>-1.703325E-2</c:v>
                </c:pt>
                <c:pt idx="24">
                  <c:v>-1.035491E-2</c:v>
                </c:pt>
                <c:pt idx="25">
                  <c:v>6.2208369999999997E-4</c:v>
                </c:pt>
                <c:pt idx="26">
                  <c:v>-6.2603709999999998E-3</c:v>
                </c:pt>
                <c:pt idx="27">
                  <c:v>-9.2278929999999992E-3</c:v>
                </c:pt>
                <c:pt idx="28">
                  <c:v>-3.5672260000000002E-3</c:v>
                </c:pt>
                <c:pt idx="29">
                  <c:v>-6.4951610000000002E-3</c:v>
                </c:pt>
                <c:pt idx="30">
                  <c:v>-3.815152E-3</c:v>
                </c:pt>
                <c:pt idx="31">
                  <c:v>7.4655559999999999E-3</c:v>
                </c:pt>
                <c:pt idx="32">
                  <c:v>6.0569980000000001E-3</c:v>
                </c:pt>
                <c:pt idx="33">
                  <c:v>6.4715910000000005E-4</c:v>
                </c:pt>
                <c:pt idx="34">
                  <c:v>7.3539299999999998E-3</c:v>
                </c:pt>
                <c:pt idx="35">
                  <c:v>9.9721380000000002E-3</c:v>
                </c:pt>
                <c:pt idx="36">
                  <c:v>-1.951241E-4</c:v>
                </c:pt>
                <c:pt idx="37">
                  <c:v>-3.1815839999999999E-3</c:v>
                </c:pt>
                <c:pt idx="38">
                  <c:v>1.191173E-3</c:v>
                </c:pt>
                <c:pt idx="39">
                  <c:v>-5.0219329999999995E-4</c:v>
                </c:pt>
                <c:pt idx="40">
                  <c:v>7.1332709999999996E-4</c:v>
                </c:pt>
                <c:pt idx="41">
                  <c:v>5.4095059999999997E-3</c:v>
                </c:pt>
                <c:pt idx="42">
                  <c:v>2.9066769999999999E-3</c:v>
                </c:pt>
                <c:pt idx="43">
                  <c:v>1.596159E-3</c:v>
                </c:pt>
                <c:pt idx="44">
                  <c:v>-1.40142E-3</c:v>
                </c:pt>
                <c:pt idx="45">
                  <c:v>-1.260673E-2</c:v>
                </c:pt>
                <c:pt idx="46">
                  <c:v>-7.8230609999999992E-3</c:v>
                </c:pt>
                <c:pt idx="47">
                  <c:v>1.259063E-2</c:v>
                </c:pt>
                <c:pt idx="48">
                  <c:v>2.0542689999999999E-2</c:v>
                </c:pt>
                <c:pt idx="49">
                  <c:v>1.223023E-2</c:v>
                </c:pt>
                <c:pt idx="50">
                  <c:v>-5.7111949999999996E-3</c:v>
                </c:pt>
                <c:pt idx="51">
                  <c:v>-2.149146E-2</c:v>
                </c:pt>
                <c:pt idx="52">
                  <c:v>-2.06042E-2</c:v>
                </c:pt>
                <c:pt idx="53">
                  <c:v>-1.0215719999999999E-2</c:v>
                </c:pt>
                <c:pt idx="54">
                  <c:v>-3.344915E-3</c:v>
                </c:pt>
                <c:pt idx="55">
                  <c:v>4.1596389999999997E-3</c:v>
                </c:pt>
                <c:pt idx="56">
                  <c:v>1.114775E-2</c:v>
                </c:pt>
                <c:pt idx="57">
                  <c:v>5.8422919999999998E-3</c:v>
                </c:pt>
                <c:pt idx="58">
                  <c:v>-1.362886E-3</c:v>
                </c:pt>
                <c:pt idx="59">
                  <c:v>2.5859849999999998E-3</c:v>
                </c:pt>
                <c:pt idx="60">
                  <c:v>4.6409839999999999E-3</c:v>
                </c:pt>
                <c:pt idx="61">
                  <c:v>-1.77637E-3</c:v>
                </c:pt>
                <c:pt idx="62">
                  <c:v>-6.099508E-3</c:v>
                </c:pt>
                <c:pt idx="63">
                  <c:v>-6.1759980000000003E-3</c:v>
                </c:pt>
                <c:pt idx="64">
                  <c:v>-2.6786420000000002E-3</c:v>
                </c:pt>
                <c:pt idx="65">
                  <c:v>6.1313590000000003E-3</c:v>
                </c:pt>
                <c:pt idx="66">
                  <c:v>8.2049219999999999E-3</c:v>
                </c:pt>
                <c:pt idx="67">
                  <c:v>2.9146850000000002E-3</c:v>
                </c:pt>
                <c:pt idx="68">
                  <c:v>8.6428890000000008E-3</c:v>
                </c:pt>
                <c:pt idx="69">
                  <c:v>1.7637940000000001E-2</c:v>
                </c:pt>
                <c:pt idx="70">
                  <c:v>1.0958010000000001E-2</c:v>
                </c:pt>
                <c:pt idx="71">
                  <c:v>-1.1822099999999999E-3</c:v>
                </c:pt>
                <c:pt idx="72">
                  <c:v>-1.540898E-3</c:v>
                </c:pt>
                <c:pt idx="73">
                  <c:v>5.1495229999999996E-3</c:v>
                </c:pt>
                <c:pt idx="74">
                  <c:v>6.1406100000000003E-3</c:v>
                </c:pt>
                <c:pt idx="75">
                  <c:v>1.1589090000000001E-3</c:v>
                </c:pt>
                <c:pt idx="76">
                  <c:v>8.976438E-4</c:v>
                </c:pt>
                <c:pt idx="77">
                  <c:v>2.3826160000000002E-3</c:v>
                </c:pt>
                <c:pt idx="78">
                  <c:v>-6.1654090000000002E-3</c:v>
                </c:pt>
                <c:pt idx="79">
                  <c:v>-1.0699129999999999E-2</c:v>
                </c:pt>
                <c:pt idx="80">
                  <c:v>-2.3485350000000001E-3</c:v>
                </c:pt>
                <c:pt idx="81">
                  <c:v>3.9787260000000001E-3</c:v>
                </c:pt>
                <c:pt idx="82">
                  <c:v>1.8499300000000001E-3</c:v>
                </c:pt>
                <c:pt idx="83">
                  <c:v>-3.4452179999999999E-3</c:v>
                </c:pt>
                <c:pt idx="84">
                  <c:v>-1.430756E-3</c:v>
                </c:pt>
                <c:pt idx="85">
                  <c:v>6.338453E-3</c:v>
                </c:pt>
                <c:pt idx="86">
                  <c:v>6.2969189999999998E-3</c:v>
                </c:pt>
                <c:pt idx="87">
                  <c:v>3.4254630000000001E-3</c:v>
                </c:pt>
                <c:pt idx="88">
                  <c:v>7.9606390000000003E-3</c:v>
                </c:pt>
                <c:pt idx="89">
                  <c:v>8.7134510000000005E-3</c:v>
                </c:pt>
                <c:pt idx="90">
                  <c:v>-1.546408E-3</c:v>
                </c:pt>
                <c:pt idx="91">
                  <c:v>-9.0490989999999997E-3</c:v>
                </c:pt>
                <c:pt idx="92">
                  <c:v>-8.9817900000000003E-4</c:v>
                </c:pt>
                <c:pt idx="93">
                  <c:v>1.2486000000000001E-2</c:v>
                </c:pt>
                <c:pt idx="94">
                  <c:v>1.281727E-2</c:v>
                </c:pt>
                <c:pt idx="95">
                  <c:v>7.7655509999999999E-3</c:v>
                </c:pt>
                <c:pt idx="96">
                  <c:v>4.7383219999999997E-3</c:v>
                </c:pt>
                <c:pt idx="97">
                  <c:v>-5.6764229999999999E-3</c:v>
                </c:pt>
                <c:pt idx="98">
                  <c:v>-1.3845669999999999E-2</c:v>
                </c:pt>
                <c:pt idx="99">
                  <c:v>-6.7560160000000001E-3</c:v>
                </c:pt>
                <c:pt idx="100">
                  <c:v>-1.472281E-3</c:v>
                </c:pt>
                <c:pt idx="101">
                  <c:v>-1.053362E-2</c:v>
                </c:pt>
                <c:pt idx="102">
                  <c:v>-1.240691E-2</c:v>
                </c:pt>
                <c:pt idx="103">
                  <c:v>1.7741129999999999E-3</c:v>
                </c:pt>
                <c:pt idx="104">
                  <c:v>7.7957979999999996E-3</c:v>
                </c:pt>
                <c:pt idx="105">
                  <c:v>-2.8285920000000001E-4</c:v>
                </c:pt>
                <c:pt idx="106">
                  <c:v>-3.5354599999999998E-3</c:v>
                </c:pt>
                <c:pt idx="107">
                  <c:v>-1.8510359999999999E-3</c:v>
                </c:pt>
                <c:pt idx="108">
                  <c:v>-4.051692E-3</c:v>
                </c:pt>
                <c:pt idx="109">
                  <c:v>-6.7176170000000004E-3</c:v>
                </c:pt>
                <c:pt idx="110">
                  <c:v>-9.9747789999999996E-3</c:v>
                </c:pt>
                <c:pt idx="111">
                  <c:v>-7.3978170000000001E-3</c:v>
                </c:pt>
                <c:pt idx="112">
                  <c:v>-2.9161349999999998E-4</c:v>
                </c:pt>
                <c:pt idx="113">
                  <c:v>-4.2009120000000002E-3</c:v>
                </c:pt>
                <c:pt idx="114">
                  <c:v>-9.9796699999999995E-3</c:v>
                </c:pt>
                <c:pt idx="115">
                  <c:v>-4.6203720000000002E-3</c:v>
                </c:pt>
                <c:pt idx="116">
                  <c:v>5.9091029999999998E-3</c:v>
                </c:pt>
                <c:pt idx="117">
                  <c:v>7.6959359999999996E-3</c:v>
                </c:pt>
                <c:pt idx="118">
                  <c:v>-2.1820699999999999E-3</c:v>
                </c:pt>
                <c:pt idx="119">
                  <c:v>-6.7916349999999999E-3</c:v>
                </c:pt>
                <c:pt idx="120">
                  <c:v>-1.466764E-3</c:v>
                </c:pt>
                <c:pt idx="121">
                  <c:v>5.947478E-3</c:v>
                </c:pt>
                <c:pt idx="122">
                  <c:v>8.9815250000000006E-3</c:v>
                </c:pt>
                <c:pt idx="123">
                  <c:v>3.7576490000000001E-3</c:v>
                </c:pt>
                <c:pt idx="124">
                  <c:v>5.9964830000000004E-4</c:v>
                </c:pt>
                <c:pt idx="125">
                  <c:v>2.7139439999999998E-3</c:v>
                </c:pt>
                <c:pt idx="126">
                  <c:v>-1.8463729999999999E-4</c:v>
                </c:pt>
                <c:pt idx="127">
                  <c:v>-5.9280510000000002E-3</c:v>
                </c:pt>
                <c:pt idx="128">
                  <c:v>-1.2198230000000001E-3</c:v>
                </c:pt>
                <c:pt idx="129">
                  <c:v>1.0904199999999999E-2</c:v>
                </c:pt>
                <c:pt idx="130">
                  <c:v>6.6077499999999999E-3</c:v>
                </c:pt>
                <c:pt idx="131">
                  <c:v>-1.1805660000000001E-2</c:v>
                </c:pt>
                <c:pt idx="132">
                  <c:v>-1.7546260000000001E-2</c:v>
                </c:pt>
                <c:pt idx="133">
                  <c:v>-1.4206440000000001E-2</c:v>
                </c:pt>
                <c:pt idx="134">
                  <c:v>-1.453165E-2</c:v>
                </c:pt>
                <c:pt idx="135">
                  <c:v>-8.1117889999999995E-3</c:v>
                </c:pt>
                <c:pt idx="136">
                  <c:v>9.0958010000000004E-4</c:v>
                </c:pt>
                <c:pt idx="137">
                  <c:v>-2.5012770000000001E-3</c:v>
                </c:pt>
                <c:pt idx="138">
                  <c:v>-5.6467410000000003E-3</c:v>
                </c:pt>
                <c:pt idx="139">
                  <c:v>1.3481350000000001E-3</c:v>
                </c:pt>
                <c:pt idx="140">
                  <c:v>2.6544910000000001E-3</c:v>
                </c:pt>
                <c:pt idx="141">
                  <c:v>-3.5295280000000001E-3</c:v>
                </c:pt>
                <c:pt idx="142">
                  <c:v>-3.1273849999999999E-3</c:v>
                </c:pt>
                <c:pt idx="143">
                  <c:v>-1.4569069999999999E-3</c:v>
                </c:pt>
                <c:pt idx="144">
                  <c:v>1.5589829999999999E-3</c:v>
                </c:pt>
                <c:pt idx="145">
                  <c:v>1.246623E-2</c:v>
                </c:pt>
                <c:pt idx="146">
                  <c:v>9.7392420000000004E-3</c:v>
                </c:pt>
                <c:pt idx="147">
                  <c:v>1.037528E-3</c:v>
                </c:pt>
                <c:pt idx="148">
                  <c:v>1.0014439999999999E-2</c:v>
                </c:pt>
                <c:pt idx="149">
                  <c:v>7.9152340000000002E-3</c:v>
                </c:pt>
                <c:pt idx="150">
                  <c:v>-8.0760129999999999E-3</c:v>
                </c:pt>
                <c:pt idx="151">
                  <c:v>-8.1576159999999995E-3</c:v>
                </c:pt>
                <c:pt idx="152">
                  <c:v>-3.276574E-4</c:v>
                </c:pt>
                <c:pt idx="153">
                  <c:v>4.3189700000000001E-3</c:v>
                </c:pt>
                <c:pt idx="154">
                  <c:v>-1.5380719999999999E-3</c:v>
                </c:pt>
                <c:pt idx="155">
                  <c:v>-1.6023349999999999E-2</c:v>
                </c:pt>
                <c:pt idx="156">
                  <c:v>-1.6099240000000001E-2</c:v>
                </c:pt>
                <c:pt idx="157">
                  <c:v>-6.3677689999999997E-3</c:v>
                </c:pt>
                <c:pt idx="158">
                  <c:v>-6.5300310000000004E-3</c:v>
                </c:pt>
                <c:pt idx="159">
                  <c:v>-1.024014E-2</c:v>
                </c:pt>
                <c:pt idx="160">
                  <c:v>-6.9378900000000004E-3</c:v>
                </c:pt>
                <c:pt idx="161">
                  <c:v>-4.4558599999999999E-3</c:v>
                </c:pt>
                <c:pt idx="162">
                  <c:v>-3.0744829999999998E-3</c:v>
                </c:pt>
                <c:pt idx="163">
                  <c:v>5.1279100000000003E-3</c:v>
                </c:pt>
                <c:pt idx="164">
                  <c:v>9.9799139999999995E-3</c:v>
                </c:pt>
                <c:pt idx="165">
                  <c:v>4.8370280000000002E-3</c:v>
                </c:pt>
                <c:pt idx="166">
                  <c:v>1.1756449999999999E-3</c:v>
                </c:pt>
                <c:pt idx="167">
                  <c:v>8.2657159999999993E-3</c:v>
                </c:pt>
                <c:pt idx="168">
                  <c:v>1.6225400000000001E-2</c:v>
                </c:pt>
                <c:pt idx="169">
                  <c:v>8.0133449999999998E-3</c:v>
                </c:pt>
                <c:pt idx="170">
                  <c:v>-1.063327E-2</c:v>
                </c:pt>
                <c:pt idx="171">
                  <c:v>-1.7201560000000001E-2</c:v>
                </c:pt>
                <c:pt idx="172">
                  <c:v>-4.547494E-3</c:v>
                </c:pt>
                <c:pt idx="173">
                  <c:v>8.815158E-3</c:v>
                </c:pt>
                <c:pt idx="174">
                  <c:v>7.7789560000000001E-3</c:v>
                </c:pt>
                <c:pt idx="175">
                  <c:v>9.6260449999999997E-3</c:v>
                </c:pt>
                <c:pt idx="176">
                  <c:v>2.3825740000000002E-2</c:v>
                </c:pt>
                <c:pt idx="177">
                  <c:v>3.0649280000000001E-2</c:v>
                </c:pt>
                <c:pt idx="178">
                  <c:v>3.6987699999999998E-2</c:v>
                </c:pt>
                <c:pt idx="179">
                  <c:v>6.5283949999999993E-2</c:v>
                </c:pt>
                <c:pt idx="180">
                  <c:v>0.1049896</c:v>
                </c:pt>
                <c:pt idx="181">
                  <c:v>0.14294809999999999</c:v>
                </c:pt>
                <c:pt idx="182">
                  <c:v>0.18978400000000001</c:v>
                </c:pt>
                <c:pt idx="183">
                  <c:v>0.24630740000000001</c:v>
                </c:pt>
                <c:pt idx="184">
                  <c:v>0.29140969999999999</c:v>
                </c:pt>
                <c:pt idx="185">
                  <c:v>0.31871100000000002</c:v>
                </c:pt>
                <c:pt idx="186">
                  <c:v>0.34415220000000002</c:v>
                </c:pt>
                <c:pt idx="187">
                  <c:v>0.36777989999999999</c:v>
                </c:pt>
                <c:pt idx="188">
                  <c:v>0.37582650000000001</c:v>
                </c:pt>
                <c:pt idx="189">
                  <c:v>0.37170950000000003</c:v>
                </c:pt>
                <c:pt idx="190">
                  <c:v>0.36499229999999999</c:v>
                </c:pt>
                <c:pt idx="191">
                  <c:v>0.36207790000000001</c:v>
                </c:pt>
                <c:pt idx="192">
                  <c:v>0.36241440000000003</c:v>
                </c:pt>
                <c:pt idx="193">
                  <c:v>0.35750880000000002</c:v>
                </c:pt>
                <c:pt idx="194">
                  <c:v>0.35033199999999998</c:v>
                </c:pt>
                <c:pt idx="195">
                  <c:v>0.34579159999999998</c:v>
                </c:pt>
                <c:pt idx="196">
                  <c:v>0.34560449999999998</c:v>
                </c:pt>
                <c:pt idx="197">
                  <c:v>0.34900389999999998</c:v>
                </c:pt>
                <c:pt idx="198">
                  <c:v>0.34313559999999999</c:v>
                </c:pt>
                <c:pt idx="199">
                  <c:v>0.331735</c:v>
                </c:pt>
                <c:pt idx="200">
                  <c:v>0.33094309999999999</c:v>
                </c:pt>
                <c:pt idx="201">
                  <c:v>0.33457629999999999</c:v>
                </c:pt>
                <c:pt idx="202">
                  <c:v>0.33157959999999997</c:v>
                </c:pt>
                <c:pt idx="203">
                  <c:v>0.32423010000000002</c:v>
                </c:pt>
                <c:pt idx="204">
                  <c:v>0.31895960000000001</c:v>
                </c:pt>
                <c:pt idx="205">
                  <c:v>0.31369760000000002</c:v>
                </c:pt>
                <c:pt idx="206">
                  <c:v>0.30492449999999999</c:v>
                </c:pt>
                <c:pt idx="207">
                  <c:v>0.29760120000000001</c:v>
                </c:pt>
                <c:pt idx="208">
                  <c:v>0.29358309999999999</c:v>
                </c:pt>
                <c:pt idx="209">
                  <c:v>0.28933779999999998</c:v>
                </c:pt>
                <c:pt idx="210">
                  <c:v>0.28667520000000002</c:v>
                </c:pt>
                <c:pt idx="211">
                  <c:v>0.29219820000000002</c:v>
                </c:pt>
                <c:pt idx="212">
                  <c:v>0.2993982</c:v>
                </c:pt>
                <c:pt idx="213">
                  <c:v>0.3001142</c:v>
                </c:pt>
                <c:pt idx="214">
                  <c:v>0.29768020000000001</c:v>
                </c:pt>
                <c:pt idx="215">
                  <c:v>0.28912460000000001</c:v>
                </c:pt>
                <c:pt idx="216">
                  <c:v>0.27867059999999999</c:v>
                </c:pt>
                <c:pt idx="217">
                  <c:v>0.2781633</c:v>
                </c:pt>
                <c:pt idx="218">
                  <c:v>0.2791304</c:v>
                </c:pt>
                <c:pt idx="219">
                  <c:v>0.27673209999999998</c:v>
                </c:pt>
                <c:pt idx="220">
                  <c:v>0.28221469999999999</c:v>
                </c:pt>
                <c:pt idx="221">
                  <c:v>0.28628300000000001</c:v>
                </c:pt>
                <c:pt idx="222">
                  <c:v>0.27996749999999998</c:v>
                </c:pt>
                <c:pt idx="223">
                  <c:v>0.27807870000000001</c:v>
                </c:pt>
                <c:pt idx="224">
                  <c:v>0.2799721</c:v>
                </c:pt>
                <c:pt idx="225">
                  <c:v>0.27373809999999998</c:v>
                </c:pt>
                <c:pt idx="226">
                  <c:v>0.26592169999999998</c:v>
                </c:pt>
                <c:pt idx="227">
                  <c:v>0.26776119999999998</c:v>
                </c:pt>
                <c:pt idx="228">
                  <c:v>0.27307930000000002</c:v>
                </c:pt>
                <c:pt idx="229">
                  <c:v>0.2700536</c:v>
                </c:pt>
                <c:pt idx="230">
                  <c:v>0.26890190000000003</c:v>
                </c:pt>
                <c:pt idx="231">
                  <c:v>0.27655020000000002</c:v>
                </c:pt>
                <c:pt idx="232">
                  <c:v>0.27855669999999999</c:v>
                </c:pt>
                <c:pt idx="233">
                  <c:v>0.27221469999999998</c:v>
                </c:pt>
                <c:pt idx="234">
                  <c:v>0.26583440000000003</c:v>
                </c:pt>
                <c:pt idx="235">
                  <c:v>0.26409500000000002</c:v>
                </c:pt>
                <c:pt idx="236">
                  <c:v>0.26270549999999998</c:v>
                </c:pt>
                <c:pt idx="237">
                  <c:v>0.25382199999999999</c:v>
                </c:pt>
                <c:pt idx="238">
                  <c:v>0.2452647</c:v>
                </c:pt>
                <c:pt idx="239">
                  <c:v>0.24620420000000001</c:v>
                </c:pt>
                <c:pt idx="240">
                  <c:v>0.2464973</c:v>
                </c:pt>
                <c:pt idx="241">
                  <c:v>0.2387811</c:v>
                </c:pt>
                <c:pt idx="242">
                  <c:v>0.2326734</c:v>
                </c:pt>
                <c:pt idx="243">
                  <c:v>0.23691690000000001</c:v>
                </c:pt>
                <c:pt idx="244">
                  <c:v>0.25302520000000001</c:v>
                </c:pt>
                <c:pt idx="245">
                  <c:v>0.25978210000000002</c:v>
                </c:pt>
                <c:pt idx="246">
                  <c:v>0.24025540000000001</c:v>
                </c:pt>
                <c:pt idx="247">
                  <c:v>0.22784019999999999</c:v>
                </c:pt>
                <c:pt idx="248">
                  <c:v>0.23720640000000001</c:v>
                </c:pt>
                <c:pt idx="249">
                  <c:v>0.2358053</c:v>
                </c:pt>
                <c:pt idx="250">
                  <c:v>0.22175990000000001</c:v>
                </c:pt>
                <c:pt idx="251">
                  <c:v>0.2182595</c:v>
                </c:pt>
                <c:pt idx="252">
                  <c:v>0.2237343</c:v>
                </c:pt>
                <c:pt idx="253">
                  <c:v>0.22568679999999999</c:v>
                </c:pt>
                <c:pt idx="254">
                  <c:v>0.22551089999999999</c:v>
                </c:pt>
                <c:pt idx="255">
                  <c:v>0.23226330000000001</c:v>
                </c:pt>
                <c:pt idx="256">
                  <c:v>0.24222969999999999</c:v>
                </c:pt>
                <c:pt idx="257">
                  <c:v>0.24324180000000001</c:v>
                </c:pt>
                <c:pt idx="258">
                  <c:v>0.2367514</c:v>
                </c:pt>
                <c:pt idx="259">
                  <c:v>0.22740560000000001</c:v>
                </c:pt>
                <c:pt idx="260">
                  <c:v>0.21963959999999999</c:v>
                </c:pt>
                <c:pt idx="261">
                  <c:v>0.22034309999999999</c:v>
                </c:pt>
                <c:pt idx="262">
                  <c:v>0.2227257</c:v>
                </c:pt>
                <c:pt idx="263">
                  <c:v>0.22166259999999999</c:v>
                </c:pt>
                <c:pt idx="264">
                  <c:v>0.21713850000000001</c:v>
                </c:pt>
                <c:pt idx="265">
                  <c:v>0.2103729</c:v>
                </c:pt>
                <c:pt idx="266">
                  <c:v>0.2148294</c:v>
                </c:pt>
                <c:pt idx="267">
                  <c:v>0.22490109999999999</c:v>
                </c:pt>
                <c:pt idx="268">
                  <c:v>0.21603240000000001</c:v>
                </c:pt>
                <c:pt idx="269">
                  <c:v>0.19690969999999999</c:v>
                </c:pt>
                <c:pt idx="270">
                  <c:v>0.1901698</c:v>
                </c:pt>
                <c:pt idx="271">
                  <c:v>0.19317480000000001</c:v>
                </c:pt>
                <c:pt idx="272">
                  <c:v>0.202155</c:v>
                </c:pt>
                <c:pt idx="273">
                  <c:v>0.21201590000000001</c:v>
                </c:pt>
                <c:pt idx="274">
                  <c:v>0.20753450000000001</c:v>
                </c:pt>
                <c:pt idx="275">
                  <c:v>0.19724920000000001</c:v>
                </c:pt>
                <c:pt idx="276">
                  <c:v>0.20120950000000001</c:v>
                </c:pt>
                <c:pt idx="277">
                  <c:v>0.2096249</c:v>
                </c:pt>
                <c:pt idx="278">
                  <c:v>0.2130235</c:v>
                </c:pt>
                <c:pt idx="279">
                  <c:v>0.22050330000000001</c:v>
                </c:pt>
                <c:pt idx="280">
                  <c:v>0.22304180000000001</c:v>
                </c:pt>
                <c:pt idx="281">
                  <c:v>0.20963870000000001</c:v>
                </c:pt>
                <c:pt idx="282">
                  <c:v>0.1974273</c:v>
                </c:pt>
                <c:pt idx="283">
                  <c:v>0.20190559999999999</c:v>
                </c:pt>
                <c:pt idx="284">
                  <c:v>0.20808219999999999</c:v>
                </c:pt>
                <c:pt idx="285">
                  <c:v>0.2032457</c:v>
                </c:pt>
                <c:pt idx="286">
                  <c:v>0.19635159999999999</c:v>
                </c:pt>
                <c:pt idx="287">
                  <c:v>0.19207689999999999</c:v>
                </c:pt>
                <c:pt idx="288">
                  <c:v>0.19546820000000001</c:v>
                </c:pt>
                <c:pt idx="289">
                  <c:v>0.20276379999999999</c:v>
                </c:pt>
                <c:pt idx="290">
                  <c:v>0.1951398</c:v>
                </c:pt>
                <c:pt idx="291">
                  <c:v>0.18173439999999999</c:v>
                </c:pt>
                <c:pt idx="292">
                  <c:v>0.18611220000000001</c:v>
                </c:pt>
                <c:pt idx="293">
                  <c:v>0.19711590000000001</c:v>
                </c:pt>
                <c:pt idx="294">
                  <c:v>0.19482740000000001</c:v>
                </c:pt>
                <c:pt idx="295">
                  <c:v>0.1851534</c:v>
                </c:pt>
                <c:pt idx="296">
                  <c:v>0.17829030000000001</c:v>
                </c:pt>
                <c:pt idx="297">
                  <c:v>0.17725879999999999</c:v>
                </c:pt>
                <c:pt idx="298">
                  <c:v>0.1811827</c:v>
                </c:pt>
                <c:pt idx="299">
                  <c:v>0.17676629999999999</c:v>
                </c:pt>
                <c:pt idx="300">
                  <c:v>0.16541130000000001</c:v>
                </c:pt>
                <c:pt idx="301">
                  <c:v>0.17168749999999999</c:v>
                </c:pt>
                <c:pt idx="302">
                  <c:v>0.18577859999999999</c:v>
                </c:pt>
                <c:pt idx="303">
                  <c:v>0.18285280000000001</c:v>
                </c:pt>
                <c:pt idx="304">
                  <c:v>0.17226169999999999</c:v>
                </c:pt>
                <c:pt idx="305">
                  <c:v>0.1687941</c:v>
                </c:pt>
                <c:pt idx="306">
                  <c:v>0.1699215</c:v>
                </c:pt>
                <c:pt idx="307">
                  <c:v>0.1653094</c:v>
                </c:pt>
                <c:pt idx="308">
                  <c:v>0.16159090000000001</c:v>
                </c:pt>
                <c:pt idx="309">
                  <c:v>0.16289980000000001</c:v>
                </c:pt>
                <c:pt idx="310">
                  <c:v>0.1556236</c:v>
                </c:pt>
                <c:pt idx="311">
                  <c:v>0.14934249999999999</c:v>
                </c:pt>
                <c:pt idx="312">
                  <c:v>0.1582799</c:v>
                </c:pt>
                <c:pt idx="313">
                  <c:v>0.1703334</c:v>
                </c:pt>
                <c:pt idx="314">
                  <c:v>0.17596410000000001</c:v>
                </c:pt>
                <c:pt idx="315">
                  <c:v>0.17490020000000001</c:v>
                </c:pt>
                <c:pt idx="316">
                  <c:v>0.16253029999999999</c:v>
                </c:pt>
                <c:pt idx="317">
                  <c:v>0.14654900000000001</c:v>
                </c:pt>
                <c:pt idx="318">
                  <c:v>0.1429877</c:v>
                </c:pt>
                <c:pt idx="319">
                  <c:v>0.14824309999999999</c:v>
                </c:pt>
                <c:pt idx="320">
                  <c:v>0.15564330000000001</c:v>
                </c:pt>
                <c:pt idx="321">
                  <c:v>0.1638888</c:v>
                </c:pt>
                <c:pt idx="322">
                  <c:v>0.16114310000000001</c:v>
                </c:pt>
                <c:pt idx="323">
                  <c:v>0.15173420000000001</c:v>
                </c:pt>
                <c:pt idx="324">
                  <c:v>0.1530232</c:v>
                </c:pt>
                <c:pt idx="325">
                  <c:v>0.15768409999999999</c:v>
                </c:pt>
                <c:pt idx="326">
                  <c:v>0.1560366</c:v>
                </c:pt>
                <c:pt idx="327">
                  <c:v>0.15773499999999999</c:v>
                </c:pt>
                <c:pt idx="328">
                  <c:v>0.16183829999999999</c:v>
                </c:pt>
                <c:pt idx="329">
                  <c:v>0.1585522</c:v>
                </c:pt>
                <c:pt idx="330">
                  <c:v>0.15698580000000001</c:v>
                </c:pt>
                <c:pt idx="331">
                  <c:v>0.16224340000000001</c:v>
                </c:pt>
                <c:pt idx="332">
                  <c:v>0.15894230000000001</c:v>
                </c:pt>
                <c:pt idx="333">
                  <c:v>0.14625949999999999</c:v>
                </c:pt>
                <c:pt idx="334">
                  <c:v>0.14440149999999999</c:v>
                </c:pt>
                <c:pt idx="335">
                  <c:v>0.15412799999999999</c:v>
                </c:pt>
                <c:pt idx="336">
                  <c:v>0.15327950000000001</c:v>
                </c:pt>
                <c:pt idx="337">
                  <c:v>0.1421772</c:v>
                </c:pt>
                <c:pt idx="338">
                  <c:v>0.1412968</c:v>
                </c:pt>
                <c:pt idx="339">
                  <c:v>0.14817089999999999</c:v>
                </c:pt>
                <c:pt idx="340">
                  <c:v>0.15000359999999999</c:v>
                </c:pt>
                <c:pt idx="341">
                  <c:v>0.14623130000000001</c:v>
                </c:pt>
                <c:pt idx="342">
                  <c:v>0.1369293</c:v>
                </c:pt>
                <c:pt idx="343">
                  <c:v>0.1269248</c:v>
                </c:pt>
                <c:pt idx="344">
                  <c:v>0.12569939999999999</c:v>
                </c:pt>
                <c:pt idx="345">
                  <c:v>0.13022980000000001</c:v>
                </c:pt>
                <c:pt idx="346">
                  <c:v>0.13199959999999999</c:v>
                </c:pt>
                <c:pt idx="347">
                  <c:v>0.13315440000000001</c:v>
                </c:pt>
                <c:pt idx="348">
                  <c:v>0.13819329999999999</c:v>
                </c:pt>
                <c:pt idx="349">
                  <c:v>0.13996220000000001</c:v>
                </c:pt>
                <c:pt idx="350">
                  <c:v>0.12999289999999999</c:v>
                </c:pt>
                <c:pt idx="351">
                  <c:v>0.1181436</c:v>
                </c:pt>
                <c:pt idx="352">
                  <c:v>0.1182315</c:v>
                </c:pt>
                <c:pt idx="353">
                  <c:v>0.1231175</c:v>
                </c:pt>
                <c:pt idx="354">
                  <c:v>0.1218248</c:v>
                </c:pt>
                <c:pt idx="355">
                  <c:v>0.1184793</c:v>
                </c:pt>
                <c:pt idx="356">
                  <c:v>0.11927310000000001</c:v>
                </c:pt>
                <c:pt idx="357">
                  <c:v>0.123084</c:v>
                </c:pt>
                <c:pt idx="358">
                  <c:v>0.1241558</c:v>
                </c:pt>
                <c:pt idx="359">
                  <c:v>0.122169</c:v>
                </c:pt>
                <c:pt idx="360">
                  <c:v>0.1202728</c:v>
                </c:pt>
                <c:pt idx="361">
                  <c:v>0.1137822</c:v>
                </c:pt>
                <c:pt idx="362">
                  <c:v>0.1063632</c:v>
                </c:pt>
                <c:pt idx="363">
                  <c:v>0.1100928</c:v>
                </c:pt>
                <c:pt idx="364">
                  <c:v>0.11485819999999999</c:v>
                </c:pt>
                <c:pt idx="365">
                  <c:v>0.10619199999999999</c:v>
                </c:pt>
                <c:pt idx="366">
                  <c:v>9.8578390000000002E-2</c:v>
                </c:pt>
                <c:pt idx="367">
                  <c:v>9.8934460000000002E-2</c:v>
                </c:pt>
                <c:pt idx="368">
                  <c:v>9.1485999999999998E-2</c:v>
                </c:pt>
                <c:pt idx="369">
                  <c:v>8.6484000000000005E-2</c:v>
                </c:pt>
                <c:pt idx="370">
                  <c:v>9.9343890000000004E-2</c:v>
                </c:pt>
                <c:pt idx="371">
                  <c:v>0.1080914</c:v>
                </c:pt>
                <c:pt idx="372">
                  <c:v>0.1021734</c:v>
                </c:pt>
                <c:pt idx="373">
                  <c:v>9.8732070000000005E-2</c:v>
                </c:pt>
                <c:pt idx="374">
                  <c:v>9.889481E-2</c:v>
                </c:pt>
                <c:pt idx="375">
                  <c:v>9.6413540000000006E-2</c:v>
                </c:pt>
                <c:pt idx="376">
                  <c:v>9.6645679999999998E-2</c:v>
                </c:pt>
                <c:pt idx="377">
                  <c:v>9.8342730000000003E-2</c:v>
                </c:pt>
                <c:pt idx="378">
                  <c:v>9.3178999999999998E-2</c:v>
                </c:pt>
                <c:pt idx="379">
                  <c:v>8.4143289999999996E-2</c:v>
                </c:pt>
                <c:pt idx="380">
                  <c:v>8.0452499999999996E-2</c:v>
                </c:pt>
                <c:pt idx="381">
                  <c:v>8.7282269999999995E-2</c:v>
                </c:pt>
                <c:pt idx="382">
                  <c:v>9.2635510000000004E-2</c:v>
                </c:pt>
                <c:pt idx="383">
                  <c:v>8.4571660000000007E-2</c:v>
                </c:pt>
                <c:pt idx="384">
                  <c:v>8.1309149999999997E-2</c:v>
                </c:pt>
                <c:pt idx="385">
                  <c:v>8.5965730000000004E-2</c:v>
                </c:pt>
                <c:pt idx="386">
                  <c:v>8.2202570000000003E-2</c:v>
                </c:pt>
                <c:pt idx="387">
                  <c:v>8.5689989999999994E-2</c:v>
                </c:pt>
                <c:pt idx="388">
                  <c:v>0.1012892</c:v>
                </c:pt>
                <c:pt idx="389">
                  <c:v>9.6181420000000004E-2</c:v>
                </c:pt>
                <c:pt idx="390">
                  <c:v>7.3695869999999997E-2</c:v>
                </c:pt>
                <c:pt idx="391">
                  <c:v>6.7921750000000003E-2</c:v>
                </c:pt>
                <c:pt idx="392">
                  <c:v>7.4307780000000004E-2</c:v>
                </c:pt>
                <c:pt idx="393">
                  <c:v>7.9525860000000004E-2</c:v>
                </c:pt>
                <c:pt idx="394">
                  <c:v>8.5241479999999994E-2</c:v>
                </c:pt>
                <c:pt idx="395">
                  <c:v>8.1024490000000005E-2</c:v>
                </c:pt>
                <c:pt idx="396">
                  <c:v>7.0211159999999995E-2</c:v>
                </c:pt>
                <c:pt idx="397">
                  <c:v>7.0831329999999998E-2</c:v>
                </c:pt>
                <c:pt idx="398">
                  <c:v>7.550171E-2</c:v>
                </c:pt>
                <c:pt idx="399">
                  <c:v>7.4799000000000004E-2</c:v>
                </c:pt>
                <c:pt idx="400">
                  <c:v>7.9388639999999996E-2</c:v>
                </c:pt>
                <c:pt idx="401">
                  <c:v>8.4830970000000006E-2</c:v>
                </c:pt>
                <c:pt idx="402">
                  <c:v>7.9853629999999995E-2</c:v>
                </c:pt>
                <c:pt idx="403">
                  <c:v>7.1776859999999998E-2</c:v>
                </c:pt>
                <c:pt idx="404">
                  <c:v>7.0335140000000004E-2</c:v>
                </c:pt>
                <c:pt idx="405">
                  <c:v>7.7080700000000002E-2</c:v>
                </c:pt>
                <c:pt idx="406">
                  <c:v>7.8943100000000002E-2</c:v>
                </c:pt>
                <c:pt idx="407">
                  <c:v>7.0260840000000005E-2</c:v>
                </c:pt>
                <c:pt idx="408">
                  <c:v>6.9585099999999997E-2</c:v>
                </c:pt>
                <c:pt idx="409">
                  <c:v>7.7653910000000007E-2</c:v>
                </c:pt>
                <c:pt idx="410">
                  <c:v>7.5166239999999995E-2</c:v>
                </c:pt>
                <c:pt idx="411">
                  <c:v>6.8247870000000002E-2</c:v>
                </c:pt>
                <c:pt idx="412">
                  <c:v>7.2907079999999999E-2</c:v>
                </c:pt>
                <c:pt idx="413">
                  <c:v>8.059935E-2</c:v>
                </c:pt>
                <c:pt idx="414">
                  <c:v>7.7189400000000005E-2</c:v>
                </c:pt>
                <c:pt idx="415">
                  <c:v>6.7793160000000005E-2</c:v>
                </c:pt>
                <c:pt idx="416">
                  <c:v>6.6442959999999995E-2</c:v>
                </c:pt>
                <c:pt idx="417">
                  <c:v>6.97792E-2</c:v>
                </c:pt>
                <c:pt idx="418">
                  <c:v>6.7884719999999996E-2</c:v>
                </c:pt>
                <c:pt idx="419">
                  <c:v>6.6541729999999993E-2</c:v>
                </c:pt>
                <c:pt idx="420">
                  <c:v>6.8813650000000004E-2</c:v>
                </c:pt>
                <c:pt idx="421">
                  <c:v>6.4637410000000006E-2</c:v>
                </c:pt>
                <c:pt idx="422">
                  <c:v>5.1112749999999998E-2</c:v>
                </c:pt>
                <c:pt idx="423">
                  <c:v>4.083241E-2</c:v>
                </c:pt>
                <c:pt idx="424">
                  <c:v>4.5517830000000002E-2</c:v>
                </c:pt>
                <c:pt idx="425">
                  <c:v>5.834889E-2</c:v>
                </c:pt>
                <c:pt idx="426">
                  <c:v>6.3238890000000006E-2</c:v>
                </c:pt>
                <c:pt idx="427">
                  <c:v>5.8473829999999997E-2</c:v>
                </c:pt>
                <c:pt idx="428">
                  <c:v>5.2215810000000001E-2</c:v>
                </c:pt>
                <c:pt idx="429">
                  <c:v>4.8184900000000003E-2</c:v>
                </c:pt>
                <c:pt idx="430">
                  <c:v>4.804083E-2</c:v>
                </c:pt>
                <c:pt idx="431">
                  <c:v>5.0245520000000002E-2</c:v>
                </c:pt>
                <c:pt idx="432">
                  <c:v>5.227416E-2</c:v>
                </c:pt>
                <c:pt idx="433">
                  <c:v>5.665692E-2</c:v>
                </c:pt>
                <c:pt idx="434">
                  <c:v>6.6168959999999999E-2</c:v>
                </c:pt>
                <c:pt idx="435">
                  <c:v>7.4995359999999997E-2</c:v>
                </c:pt>
                <c:pt idx="436">
                  <c:v>7.2424649999999993E-2</c:v>
                </c:pt>
                <c:pt idx="437">
                  <c:v>6.359223E-2</c:v>
                </c:pt>
                <c:pt idx="438">
                  <c:v>6.2457270000000002E-2</c:v>
                </c:pt>
                <c:pt idx="439">
                  <c:v>6.7980760000000001E-2</c:v>
                </c:pt>
                <c:pt idx="440">
                  <c:v>6.7839789999999997E-2</c:v>
                </c:pt>
                <c:pt idx="441">
                  <c:v>5.597092E-2</c:v>
                </c:pt>
                <c:pt idx="442">
                  <c:v>4.7809850000000001E-2</c:v>
                </c:pt>
                <c:pt idx="443">
                  <c:v>5.7388040000000001E-2</c:v>
                </c:pt>
                <c:pt idx="444">
                  <c:v>6.9036180000000003E-2</c:v>
                </c:pt>
                <c:pt idx="445">
                  <c:v>6.6490949999999993E-2</c:v>
                </c:pt>
                <c:pt idx="446">
                  <c:v>5.6366989999999999E-2</c:v>
                </c:pt>
                <c:pt idx="447">
                  <c:v>5.3317660000000003E-2</c:v>
                </c:pt>
                <c:pt idx="448">
                  <c:v>5.9265089999999999E-2</c:v>
                </c:pt>
                <c:pt idx="449">
                  <c:v>6.1235440000000002E-2</c:v>
                </c:pt>
                <c:pt idx="450">
                  <c:v>5.7727540000000001E-2</c:v>
                </c:pt>
                <c:pt idx="451">
                  <c:v>5.3712339999999997E-2</c:v>
                </c:pt>
                <c:pt idx="452">
                  <c:v>4.4752699999999999E-2</c:v>
                </c:pt>
                <c:pt idx="453">
                  <c:v>3.2327290000000002E-2</c:v>
                </c:pt>
                <c:pt idx="454">
                  <c:v>2.66337E-2</c:v>
                </c:pt>
                <c:pt idx="455">
                  <c:v>3.9344780000000003E-2</c:v>
                </c:pt>
                <c:pt idx="456">
                  <c:v>6.1609789999999998E-2</c:v>
                </c:pt>
                <c:pt idx="457">
                  <c:v>6.4460610000000002E-2</c:v>
                </c:pt>
                <c:pt idx="458">
                  <c:v>4.472541E-2</c:v>
                </c:pt>
                <c:pt idx="459">
                  <c:v>3.05718E-2</c:v>
                </c:pt>
                <c:pt idx="460">
                  <c:v>3.8484070000000002E-2</c:v>
                </c:pt>
                <c:pt idx="461">
                  <c:v>5.3726099999999999E-2</c:v>
                </c:pt>
                <c:pt idx="462">
                  <c:v>5.8738760000000001E-2</c:v>
                </c:pt>
                <c:pt idx="463">
                  <c:v>5.4293130000000002E-2</c:v>
                </c:pt>
                <c:pt idx="464">
                  <c:v>5.0769019999999998E-2</c:v>
                </c:pt>
                <c:pt idx="465">
                  <c:v>5.2594130000000003E-2</c:v>
                </c:pt>
                <c:pt idx="466">
                  <c:v>5.1231970000000002E-2</c:v>
                </c:pt>
                <c:pt idx="467">
                  <c:v>4.6681489999999999E-2</c:v>
                </c:pt>
                <c:pt idx="468">
                  <c:v>4.6354769999999997E-2</c:v>
                </c:pt>
                <c:pt idx="469">
                  <c:v>4.3122090000000002E-2</c:v>
                </c:pt>
                <c:pt idx="470">
                  <c:v>4.0371120000000003E-2</c:v>
                </c:pt>
                <c:pt idx="471">
                  <c:v>5.2300590000000001E-2</c:v>
                </c:pt>
                <c:pt idx="472">
                  <c:v>6.041498E-2</c:v>
                </c:pt>
                <c:pt idx="473">
                  <c:v>4.420669E-2</c:v>
                </c:pt>
                <c:pt idx="474">
                  <c:v>2.3797929999999998E-2</c:v>
                </c:pt>
                <c:pt idx="475">
                  <c:v>2.424515E-2</c:v>
                </c:pt>
                <c:pt idx="476">
                  <c:v>3.9483980000000002E-2</c:v>
                </c:pt>
                <c:pt idx="477">
                  <c:v>4.5099319999999998E-2</c:v>
                </c:pt>
                <c:pt idx="478">
                  <c:v>3.9892810000000001E-2</c:v>
                </c:pt>
                <c:pt idx="479">
                  <c:v>4.0108749999999999E-2</c:v>
                </c:pt>
                <c:pt idx="480">
                  <c:v>4.6099420000000002E-2</c:v>
                </c:pt>
                <c:pt idx="481">
                  <c:v>4.608868E-2</c:v>
                </c:pt>
                <c:pt idx="482">
                  <c:v>3.7828899999999999E-2</c:v>
                </c:pt>
                <c:pt idx="483">
                  <c:v>3.8198839999999998E-2</c:v>
                </c:pt>
                <c:pt idx="484">
                  <c:v>4.1991100000000003E-2</c:v>
                </c:pt>
                <c:pt idx="485">
                  <c:v>3.328735E-2</c:v>
                </c:pt>
                <c:pt idx="486">
                  <c:v>3.1587240000000003E-2</c:v>
                </c:pt>
                <c:pt idx="487">
                  <c:v>4.656921E-2</c:v>
                </c:pt>
                <c:pt idx="488">
                  <c:v>6.2281009999999998E-2</c:v>
                </c:pt>
                <c:pt idx="489">
                  <c:v>6.5037810000000001E-2</c:v>
                </c:pt>
                <c:pt idx="490">
                  <c:v>5.246903E-2</c:v>
                </c:pt>
                <c:pt idx="491">
                  <c:v>4.3411369999999998E-2</c:v>
                </c:pt>
                <c:pt idx="492">
                  <c:v>4.6905950000000002E-2</c:v>
                </c:pt>
                <c:pt idx="493">
                  <c:v>4.8617859999999999E-2</c:v>
                </c:pt>
                <c:pt idx="494">
                  <c:v>4.3404020000000001E-2</c:v>
                </c:pt>
                <c:pt idx="495">
                  <c:v>4.0513149999999998E-2</c:v>
                </c:pt>
                <c:pt idx="496">
                  <c:v>4.4861419999999999E-2</c:v>
                </c:pt>
                <c:pt idx="497">
                  <c:v>4.5464549999999999E-2</c:v>
                </c:pt>
                <c:pt idx="498">
                  <c:v>3.9824230000000002E-2</c:v>
                </c:pt>
                <c:pt idx="499">
                  <c:v>4.232636E-2</c:v>
                </c:pt>
                <c:pt idx="500">
                  <c:v>5.0236280000000001E-2</c:v>
                </c:pt>
                <c:pt idx="501">
                  <c:v>5.0074390000000003E-2</c:v>
                </c:pt>
                <c:pt idx="502">
                  <c:v>3.7908200000000003E-2</c:v>
                </c:pt>
                <c:pt idx="503">
                  <c:v>2.5170729999999999E-2</c:v>
                </c:pt>
                <c:pt idx="504">
                  <c:v>3.0457990000000001E-2</c:v>
                </c:pt>
                <c:pt idx="505">
                  <c:v>3.8962459999999997E-2</c:v>
                </c:pt>
                <c:pt idx="506">
                  <c:v>3.0588049999999999E-2</c:v>
                </c:pt>
                <c:pt idx="507">
                  <c:v>2.1019739999999999E-2</c:v>
                </c:pt>
                <c:pt idx="508">
                  <c:v>1.974625E-2</c:v>
                </c:pt>
                <c:pt idx="509">
                  <c:v>2.439997E-2</c:v>
                </c:pt>
                <c:pt idx="510">
                  <c:v>3.2975270000000001E-2</c:v>
                </c:pt>
                <c:pt idx="511">
                  <c:v>3.7280720000000003E-2</c:v>
                </c:pt>
                <c:pt idx="512">
                  <c:v>3.837016E-2</c:v>
                </c:pt>
                <c:pt idx="513">
                  <c:v>3.8091609999999998E-2</c:v>
                </c:pt>
                <c:pt idx="514">
                  <c:v>3.2088070000000003E-2</c:v>
                </c:pt>
                <c:pt idx="515">
                  <c:v>2.2435190000000001E-2</c:v>
                </c:pt>
                <c:pt idx="516">
                  <c:v>1.623962E-2</c:v>
                </c:pt>
                <c:pt idx="517">
                  <c:v>1.8522810000000001E-2</c:v>
                </c:pt>
                <c:pt idx="518">
                  <c:v>2.43874E-2</c:v>
                </c:pt>
                <c:pt idx="519">
                  <c:v>3.1348139999999997E-2</c:v>
                </c:pt>
                <c:pt idx="520">
                  <c:v>4.3685679999999998E-2</c:v>
                </c:pt>
                <c:pt idx="521">
                  <c:v>4.2126999999999998E-2</c:v>
                </c:pt>
                <c:pt idx="522">
                  <c:v>1.819312E-2</c:v>
                </c:pt>
                <c:pt idx="523">
                  <c:v>1.034029E-2</c:v>
                </c:pt>
                <c:pt idx="524">
                  <c:v>2.2843720000000001E-2</c:v>
                </c:pt>
                <c:pt idx="525">
                  <c:v>2.1824010000000001E-2</c:v>
                </c:pt>
                <c:pt idx="526">
                  <c:v>1.3716600000000001E-2</c:v>
                </c:pt>
                <c:pt idx="527">
                  <c:v>2.0830939999999999E-2</c:v>
                </c:pt>
                <c:pt idx="528">
                  <c:v>4.1418719999999999E-2</c:v>
                </c:pt>
                <c:pt idx="529">
                  <c:v>4.9915809999999998E-2</c:v>
                </c:pt>
                <c:pt idx="530">
                  <c:v>3.3380149999999997E-2</c:v>
                </c:pt>
                <c:pt idx="531">
                  <c:v>2.386361E-2</c:v>
                </c:pt>
                <c:pt idx="532">
                  <c:v>3.5152389999999999E-2</c:v>
                </c:pt>
                <c:pt idx="533">
                  <c:v>3.867371E-2</c:v>
                </c:pt>
                <c:pt idx="534">
                  <c:v>2.8326560000000001E-2</c:v>
                </c:pt>
                <c:pt idx="535">
                  <c:v>1.7128230000000001E-2</c:v>
                </c:pt>
                <c:pt idx="536">
                  <c:v>1.281651E-2</c:v>
                </c:pt>
                <c:pt idx="537">
                  <c:v>2.3241600000000001E-2</c:v>
                </c:pt>
                <c:pt idx="538">
                  <c:v>3.081035E-2</c:v>
                </c:pt>
                <c:pt idx="539">
                  <c:v>2.0649819999999999E-2</c:v>
                </c:pt>
                <c:pt idx="540">
                  <c:v>1.7397610000000001E-2</c:v>
                </c:pt>
                <c:pt idx="541">
                  <c:v>2.4305529999999999E-2</c:v>
                </c:pt>
                <c:pt idx="542">
                  <c:v>1.8113219999999999E-2</c:v>
                </c:pt>
                <c:pt idx="543">
                  <c:v>1.190976E-2</c:v>
                </c:pt>
                <c:pt idx="544">
                  <c:v>2.3566489999999999E-2</c:v>
                </c:pt>
                <c:pt idx="545">
                  <c:v>3.1519640000000002E-2</c:v>
                </c:pt>
                <c:pt idx="546">
                  <c:v>2.455686E-2</c:v>
                </c:pt>
                <c:pt idx="547">
                  <c:v>2.4978400000000001E-2</c:v>
                </c:pt>
                <c:pt idx="548">
                  <c:v>3.5648039999999999E-2</c:v>
                </c:pt>
                <c:pt idx="549">
                  <c:v>3.3260520000000002E-2</c:v>
                </c:pt>
                <c:pt idx="550">
                  <c:v>2.0358970000000001E-2</c:v>
                </c:pt>
                <c:pt idx="551">
                  <c:v>1.6814869999999999E-2</c:v>
                </c:pt>
                <c:pt idx="552">
                  <c:v>1.7539349999999999E-2</c:v>
                </c:pt>
                <c:pt idx="553">
                  <c:v>1.597469E-2</c:v>
                </c:pt>
                <c:pt idx="554">
                  <c:v>1.7799530000000001E-2</c:v>
                </c:pt>
                <c:pt idx="555">
                  <c:v>1.8988499999999998E-2</c:v>
                </c:pt>
                <c:pt idx="556">
                  <c:v>1.6706470000000001E-2</c:v>
                </c:pt>
                <c:pt idx="557">
                  <c:v>1.5869339999999999E-2</c:v>
                </c:pt>
                <c:pt idx="558">
                  <c:v>1.819173E-2</c:v>
                </c:pt>
                <c:pt idx="559">
                  <c:v>2.2400070000000001E-2</c:v>
                </c:pt>
                <c:pt idx="560">
                  <c:v>2.5813969999999999E-2</c:v>
                </c:pt>
                <c:pt idx="561">
                  <c:v>2.4323500000000001E-2</c:v>
                </c:pt>
                <c:pt idx="562">
                  <c:v>1.9569699999999999E-2</c:v>
                </c:pt>
                <c:pt idx="563">
                  <c:v>2.0403000000000001E-2</c:v>
                </c:pt>
                <c:pt idx="564">
                  <c:v>2.579058E-2</c:v>
                </c:pt>
                <c:pt idx="565">
                  <c:v>2.3261529999999999E-2</c:v>
                </c:pt>
                <c:pt idx="566">
                  <c:v>1.536478E-2</c:v>
                </c:pt>
                <c:pt idx="567">
                  <c:v>1.893624E-2</c:v>
                </c:pt>
                <c:pt idx="568">
                  <c:v>2.9262219999999999E-2</c:v>
                </c:pt>
                <c:pt idx="569">
                  <c:v>2.7448239999999999E-2</c:v>
                </c:pt>
                <c:pt idx="570">
                  <c:v>1.658869E-2</c:v>
                </c:pt>
                <c:pt idx="571">
                  <c:v>1.106503E-2</c:v>
                </c:pt>
                <c:pt idx="572">
                  <c:v>1.396784E-2</c:v>
                </c:pt>
                <c:pt idx="573">
                  <c:v>1.6434069999999999E-2</c:v>
                </c:pt>
                <c:pt idx="574">
                  <c:v>1.3938600000000001E-2</c:v>
                </c:pt>
                <c:pt idx="575">
                  <c:v>1.5230850000000001E-2</c:v>
                </c:pt>
                <c:pt idx="576">
                  <c:v>1.6866699999999998E-2</c:v>
                </c:pt>
                <c:pt idx="577">
                  <c:v>1.096508E-2</c:v>
                </c:pt>
                <c:pt idx="578">
                  <c:v>1.012594E-2</c:v>
                </c:pt>
                <c:pt idx="579">
                  <c:v>2.1272969999999999E-2</c:v>
                </c:pt>
                <c:pt idx="580">
                  <c:v>3.0830610000000001E-2</c:v>
                </c:pt>
                <c:pt idx="581">
                  <c:v>2.7424629999999998E-2</c:v>
                </c:pt>
                <c:pt idx="582">
                  <c:v>1.6797590000000001E-2</c:v>
                </c:pt>
                <c:pt idx="583">
                  <c:v>1.4508200000000001E-2</c:v>
                </c:pt>
                <c:pt idx="584">
                  <c:v>2.6071E-2</c:v>
                </c:pt>
                <c:pt idx="585">
                  <c:v>2.5445180000000001E-2</c:v>
                </c:pt>
                <c:pt idx="586">
                  <c:v>3.7717829999999999E-3</c:v>
                </c:pt>
                <c:pt idx="587">
                  <c:v>1.2351230000000001E-3</c:v>
                </c:pt>
                <c:pt idx="588">
                  <c:v>1.8275679999999999E-2</c:v>
                </c:pt>
                <c:pt idx="589">
                  <c:v>1.606776E-2</c:v>
                </c:pt>
                <c:pt idx="590">
                  <c:v>1.9796740000000001E-4</c:v>
                </c:pt>
                <c:pt idx="591">
                  <c:v>-3.9346839999999997E-5</c:v>
                </c:pt>
                <c:pt idx="592">
                  <c:v>1.0860720000000001E-2</c:v>
                </c:pt>
                <c:pt idx="593">
                  <c:v>1.4359159999999999E-2</c:v>
                </c:pt>
                <c:pt idx="594">
                  <c:v>1.342206E-2</c:v>
                </c:pt>
                <c:pt idx="595">
                  <c:v>1.1992650000000001E-2</c:v>
                </c:pt>
                <c:pt idx="596">
                  <c:v>1.1709850000000001E-2</c:v>
                </c:pt>
                <c:pt idx="597">
                  <c:v>1.6718480000000001E-2</c:v>
                </c:pt>
                <c:pt idx="598">
                  <c:v>1.7982000000000001E-2</c:v>
                </c:pt>
                <c:pt idx="599">
                  <c:v>1.284948E-2</c:v>
                </c:pt>
                <c:pt idx="600">
                  <c:v>8.6604060000000007E-3</c:v>
                </c:pt>
                <c:pt idx="601">
                  <c:v>3.3475979999999998E-3</c:v>
                </c:pt>
                <c:pt idx="602">
                  <c:v>6.0259160000000001E-3</c:v>
                </c:pt>
                <c:pt idx="603">
                  <c:v>2.2939560000000001E-2</c:v>
                </c:pt>
                <c:pt idx="604">
                  <c:v>3.106853E-2</c:v>
                </c:pt>
                <c:pt idx="605">
                  <c:v>2.3068910000000001E-2</c:v>
                </c:pt>
                <c:pt idx="606">
                  <c:v>1.3867269999999999E-2</c:v>
                </c:pt>
                <c:pt idx="607">
                  <c:v>7.31301E-3</c:v>
                </c:pt>
                <c:pt idx="608">
                  <c:v>7.9119040000000009E-3</c:v>
                </c:pt>
                <c:pt idx="609">
                  <c:v>1.341029E-2</c:v>
                </c:pt>
                <c:pt idx="610">
                  <c:v>1.1852939999999999E-2</c:v>
                </c:pt>
                <c:pt idx="611">
                  <c:v>1.25272E-2</c:v>
                </c:pt>
                <c:pt idx="612">
                  <c:v>1.9706390000000001E-2</c:v>
                </c:pt>
                <c:pt idx="613">
                  <c:v>1.3650539999999999E-2</c:v>
                </c:pt>
                <c:pt idx="614">
                  <c:v>-4.4821189999999997E-3</c:v>
                </c:pt>
                <c:pt idx="615">
                  <c:v>-1.0051829999999999E-2</c:v>
                </c:pt>
                <c:pt idx="616">
                  <c:v>-2.6005519999999999E-3</c:v>
                </c:pt>
                <c:pt idx="617">
                  <c:v>2.3613760000000001E-5</c:v>
                </c:pt>
                <c:pt idx="618">
                  <c:v>1.17701E-4</c:v>
                </c:pt>
                <c:pt idx="619">
                  <c:v>2.3002769999999999E-3</c:v>
                </c:pt>
                <c:pt idx="620">
                  <c:v>5.4515420000000002E-3</c:v>
                </c:pt>
                <c:pt idx="621">
                  <c:v>1.238004E-2</c:v>
                </c:pt>
                <c:pt idx="622">
                  <c:v>1.7140809999999999E-2</c:v>
                </c:pt>
                <c:pt idx="623">
                  <c:v>1.8805780000000001E-2</c:v>
                </c:pt>
                <c:pt idx="624">
                  <c:v>1.795778E-2</c:v>
                </c:pt>
                <c:pt idx="625">
                  <c:v>9.2052599999999998E-3</c:v>
                </c:pt>
                <c:pt idx="626">
                  <c:v>3.292513E-3</c:v>
                </c:pt>
                <c:pt idx="627">
                  <c:v>1.0729509999999999E-2</c:v>
                </c:pt>
                <c:pt idx="628">
                  <c:v>2.0413649999999998E-2</c:v>
                </c:pt>
                <c:pt idx="629">
                  <c:v>1.890936E-2</c:v>
                </c:pt>
                <c:pt idx="630">
                  <c:v>8.0243350000000005E-3</c:v>
                </c:pt>
                <c:pt idx="631">
                  <c:v>1.0784989999999999E-3</c:v>
                </c:pt>
                <c:pt idx="632">
                  <c:v>2.911776E-3</c:v>
                </c:pt>
                <c:pt idx="633">
                  <c:v>1.3196379999999999E-3</c:v>
                </c:pt>
                <c:pt idx="634">
                  <c:v>-4.5729500000000001E-3</c:v>
                </c:pt>
                <c:pt idx="635">
                  <c:v>-2.1156399999999998E-3</c:v>
                </c:pt>
                <c:pt idx="636">
                  <c:v>7.8463609999999996E-3</c:v>
                </c:pt>
                <c:pt idx="637">
                  <c:v>1.766394E-2</c:v>
                </c:pt>
                <c:pt idx="638">
                  <c:v>2.2187419999999999E-2</c:v>
                </c:pt>
                <c:pt idx="639">
                  <c:v>1.934261E-2</c:v>
                </c:pt>
                <c:pt idx="640">
                  <c:v>1.499869E-2</c:v>
                </c:pt>
                <c:pt idx="641">
                  <c:v>1.1476180000000001E-2</c:v>
                </c:pt>
                <c:pt idx="642">
                  <c:v>5.9177049999999997E-3</c:v>
                </c:pt>
                <c:pt idx="643">
                  <c:v>5.1726000000000003E-3</c:v>
                </c:pt>
                <c:pt idx="644">
                  <c:v>9.1983770000000006E-3</c:v>
                </c:pt>
                <c:pt idx="645">
                  <c:v>8.2894960000000004E-3</c:v>
                </c:pt>
                <c:pt idx="646">
                  <c:v>1.220883E-2</c:v>
                </c:pt>
                <c:pt idx="647">
                  <c:v>2.235465E-2</c:v>
                </c:pt>
                <c:pt idx="648">
                  <c:v>1.2263909999999999E-2</c:v>
                </c:pt>
                <c:pt idx="649">
                  <c:v>-8.3820040000000002E-3</c:v>
                </c:pt>
                <c:pt idx="650">
                  <c:v>-3.6198340000000002E-3</c:v>
                </c:pt>
                <c:pt idx="651">
                  <c:v>1.6500129999999998E-2</c:v>
                </c:pt>
                <c:pt idx="652">
                  <c:v>2.5097129999999999E-2</c:v>
                </c:pt>
                <c:pt idx="653">
                  <c:v>2.1330809999999999E-2</c:v>
                </c:pt>
                <c:pt idx="654">
                  <c:v>1.520903E-2</c:v>
                </c:pt>
                <c:pt idx="655">
                  <c:v>1.133286E-2</c:v>
                </c:pt>
                <c:pt idx="656">
                  <c:v>1.332771E-2</c:v>
                </c:pt>
                <c:pt idx="657">
                  <c:v>2.1676830000000001E-2</c:v>
                </c:pt>
                <c:pt idx="658">
                  <c:v>2.3966330000000001E-2</c:v>
                </c:pt>
                <c:pt idx="659">
                  <c:v>1.8655930000000001E-2</c:v>
                </c:pt>
                <c:pt idx="660">
                  <c:v>1.6552629999999999E-2</c:v>
                </c:pt>
                <c:pt idx="661">
                  <c:v>1.3336499999999999E-2</c:v>
                </c:pt>
                <c:pt idx="662">
                  <c:v>5.0095249999999999E-3</c:v>
                </c:pt>
                <c:pt idx="663">
                  <c:v>1.3951499999999999E-3</c:v>
                </c:pt>
                <c:pt idx="664">
                  <c:v>8.0372150000000003E-3</c:v>
                </c:pt>
                <c:pt idx="665">
                  <c:v>1.458605E-2</c:v>
                </c:pt>
                <c:pt idx="666">
                  <c:v>7.4654719999999999E-3</c:v>
                </c:pt>
                <c:pt idx="667">
                  <c:v>2.4657379999999999E-3</c:v>
                </c:pt>
                <c:pt idx="668">
                  <c:v>1.352096E-2</c:v>
                </c:pt>
                <c:pt idx="669">
                  <c:v>1.8923329999999999E-2</c:v>
                </c:pt>
                <c:pt idx="670">
                  <c:v>1.338727E-2</c:v>
                </c:pt>
                <c:pt idx="671">
                  <c:v>9.3096310000000005E-3</c:v>
                </c:pt>
                <c:pt idx="672">
                  <c:v>7.0286330000000003E-3</c:v>
                </c:pt>
                <c:pt idx="673">
                  <c:v>4.3801480000000004E-3</c:v>
                </c:pt>
                <c:pt idx="674">
                  <c:v>3.2622419999999998E-3</c:v>
                </c:pt>
                <c:pt idx="675">
                  <c:v>8.8702250000000007E-3</c:v>
                </c:pt>
                <c:pt idx="676">
                  <c:v>1.7373090000000001E-2</c:v>
                </c:pt>
                <c:pt idx="677">
                  <c:v>2.6663059999999999E-2</c:v>
                </c:pt>
                <c:pt idx="678">
                  <c:v>3.3464340000000002E-2</c:v>
                </c:pt>
                <c:pt idx="679">
                  <c:v>2.6672700000000001E-2</c:v>
                </c:pt>
                <c:pt idx="680">
                  <c:v>1.367372E-2</c:v>
                </c:pt>
                <c:pt idx="681">
                  <c:v>1.1431659999999999E-3</c:v>
                </c:pt>
                <c:pt idx="682">
                  <c:v>-6.4555150000000002E-3</c:v>
                </c:pt>
                <c:pt idx="683">
                  <c:v>2.400448E-4</c:v>
                </c:pt>
                <c:pt idx="684">
                  <c:v>5.4828530000000002E-3</c:v>
                </c:pt>
                <c:pt idx="685">
                  <c:v>1.239207E-3</c:v>
                </c:pt>
                <c:pt idx="686">
                  <c:v>-6.0577929999999997E-4</c:v>
                </c:pt>
                <c:pt idx="687">
                  <c:v>1.6458340000000001E-3</c:v>
                </c:pt>
                <c:pt idx="688">
                  <c:v>1.007573E-2</c:v>
                </c:pt>
                <c:pt idx="689">
                  <c:v>2.0186610000000001E-2</c:v>
                </c:pt>
                <c:pt idx="690">
                  <c:v>1.995268E-2</c:v>
                </c:pt>
                <c:pt idx="691">
                  <c:v>1.542604E-2</c:v>
                </c:pt>
                <c:pt idx="692">
                  <c:v>1.5652800000000001E-2</c:v>
                </c:pt>
                <c:pt idx="693">
                  <c:v>9.9093470000000006E-3</c:v>
                </c:pt>
                <c:pt idx="694">
                  <c:v>-5.6654890000000003E-4</c:v>
                </c:pt>
                <c:pt idx="695">
                  <c:v>1.495173E-3</c:v>
                </c:pt>
                <c:pt idx="696">
                  <c:v>3.3227700000000001E-3</c:v>
                </c:pt>
                <c:pt idx="697">
                  <c:v>-1.0716399999999999E-2</c:v>
                </c:pt>
                <c:pt idx="698">
                  <c:v>-1.809442E-2</c:v>
                </c:pt>
                <c:pt idx="699">
                  <c:v>-5.6502640000000003E-3</c:v>
                </c:pt>
                <c:pt idx="700">
                  <c:v>3.065609E-3</c:v>
                </c:pt>
                <c:pt idx="701">
                  <c:v>-7.0648300000000005E-4</c:v>
                </c:pt>
                <c:pt idx="702">
                  <c:v>1.767336E-3</c:v>
                </c:pt>
                <c:pt idx="703">
                  <c:v>1.1721570000000001E-2</c:v>
                </c:pt>
                <c:pt idx="704">
                  <c:v>1.721665E-2</c:v>
                </c:pt>
                <c:pt idx="705">
                  <c:v>1.6147140000000001E-2</c:v>
                </c:pt>
                <c:pt idx="706">
                  <c:v>8.2897049999999996E-3</c:v>
                </c:pt>
                <c:pt idx="707">
                  <c:v>1.0214480000000001E-3</c:v>
                </c:pt>
                <c:pt idx="708">
                  <c:v>2.444356E-3</c:v>
                </c:pt>
                <c:pt idx="709">
                  <c:v>-1.4345739999999999E-4</c:v>
                </c:pt>
                <c:pt idx="710">
                  <c:v>-1.194831E-2</c:v>
                </c:pt>
                <c:pt idx="711">
                  <c:v>-1.122038E-2</c:v>
                </c:pt>
                <c:pt idx="712">
                  <c:v>8.3564710000000007E-3</c:v>
                </c:pt>
                <c:pt idx="713">
                  <c:v>2.0343070000000001E-2</c:v>
                </c:pt>
                <c:pt idx="714">
                  <c:v>6.8856229999999996E-3</c:v>
                </c:pt>
                <c:pt idx="715">
                  <c:v>-9.1349719999999999E-3</c:v>
                </c:pt>
                <c:pt idx="716">
                  <c:v>-2.1696630000000001E-3</c:v>
                </c:pt>
                <c:pt idx="717">
                  <c:v>1.409091E-2</c:v>
                </c:pt>
                <c:pt idx="718">
                  <c:v>1.9257429999999999E-2</c:v>
                </c:pt>
                <c:pt idx="719">
                  <c:v>1.6137100000000001E-2</c:v>
                </c:pt>
                <c:pt idx="720">
                  <c:v>1.350266E-2</c:v>
                </c:pt>
                <c:pt idx="721">
                  <c:v>8.7021540000000001E-3</c:v>
                </c:pt>
                <c:pt idx="722">
                  <c:v>-1.130144E-3</c:v>
                </c:pt>
                <c:pt idx="723">
                  <c:v>-7.1720009999999999E-3</c:v>
                </c:pt>
                <c:pt idx="724">
                  <c:v>-1.1119910000000001E-3</c:v>
                </c:pt>
                <c:pt idx="725">
                  <c:v>7.2858710000000002E-3</c:v>
                </c:pt>
                <c:pt idx="726">
                  <c:v>-1.212405E-5</c:v>
                </c:pt>
                <c:pt idx="727">
                  <c:v>-9.9162739999999992E-3</c:v>
                </c:pt>
                <c:pt idx="728">
                  <c:v>1.7392449999999999E-3</c:v>
                </c:pt>
                <c:pt idx="729">
                  <c:v>1.588641E-2</c:v>
                </c:pt>
                <c:pt idx="730">
                  <c:v>1.038788E-2</c:v>
                </c:pt>
                <c:pt idx="731">
                  <c:v>7.2884300000000003E-3</c:v>
                </c:pt>
                <c:pt idx="732">
                  <c:v>1.6033160000000001E-2</c:v>
                </c:pt>
                <c:pt idx="733">
                  <c:v>8.3947740000000007E-3</c:v>
                </c:pt>
                <c:pt idx="734">
                  <c:v>-1.29841E-2</c:v>
                </c:pt>
                <c:pt idx="735">
                  <c:v>-1.061017E-2</c:v>
                </c:pt>
                <c:pt idx="736">
                  <c:v>1.522245E-2</c:v>
                </c:pt>
                <c:pt idx="737">
                  <c:v>2.560076E-2</c:v>
                </c:pt>
                <c:pt idx="738">
                  <c:v>1.167985E-2</c:v>
                </c:pt>
                <c:pt idx="739">
                  <c:v>2.6419600000000001E-3</c:v>
                </c:pt>
                <c:pt idx="740">
                  <c:v>9.7022400000000009E-3</c:v>
                </c:pt>
                <c:pt idx="741">
                  <c:v>1.445135E-2</c:v>
                </c:pt>
                <c:pt idx="742">
                  <c:v>6.0132129999999999E-3</c:v>
                </c:pt>
                <c:pt idx="743">
                  <c:v>-2.582071E-3</c:v>
                </c:pt>
                <c:pt idx="744">
                  <c:v>2.9449970000000001E-4</c:v>
                </c:pt>
                <c:pt idx="745">
                  <c:v>6.6461860000000001E-3</c:v>
                </c:pt>
                <c:pt idx="746">
                  <c:v>1.106211E-2</c:v>
                </c:pt>
                <c:pt idx="747">
                  <c:v>1.5601820000000001E-2</c:v>
                </c:pt>
                <c:pt idx="748">
                  <c:v>1.415814E-2</c:v>
                </c:pt>
                <c:pt idx="749">
                  <c:v>3.7099379999999999E-3</c:v>
                </c:pt>
                <c:pt idx="750">
                  <c:v>-3.936358E-3</c:v>
                </c:pt>
                <c:pt idx="751">
                  <c:v>2.527938E-3</c:v>
                </c:pt>
                <c:pt idx="752">
                  <c:v>9.9693960000000002E-3</c:v>
                </c:pt>
                <c:pt idx="753">
                  <c:v>2.9553380000000001E-3</c:v>
                </c:pt>
                <c:pt idx="754">
                  <c:v>-2.604149E-3</c:v>
                </c:pt>
                <c:pt idx="755">
                  <c:v>2.975129E-3</c:v>
                </c:pt>
                <c:pt idx="756">
                  <c:v>9.4498659999999995E-3</c:v>
                </c:pt>
                <c:pt idx="757">
                  <c:v>1.535715E-2</c:v>
                </c:pt>
                <c:pt idx="758">
                  <c:v>1.4837889999999999E-2</c:v>
                </c:pt>
                <c:pt idx="759">
                  <c:v>8.9290900000000006E-3</c:v>
                </c:pt>
                <c:pt idx="760">
                  <c:v>1.046658E-2</c:v>
                </c:pt>
                <c:pt idx="761">
                  <c:v>1.3265529999999999E-2</c:v>
                </c:pt>
                <c:pt idx="762">
                  <c:v>9.8386989999999994E-3</c:v>
                </c:pt>
                <c:pt idx="763">
                  <c:v>9.6750220000000001E-3</c:v>
                </c:pt>
                <c:pt idx="764">
                  <c:v>1.471448E-2</c:v>
                </c:pt>
                <c:pt idx="765">
                  <c:v>1.110447E-2</c:v>
                </c:pt>
                <c:pt idx="766">
                  <c:v>3.006107E-3</c:v>
                </c:pt>
                <c:pt idx="767">
                  <c:v>5.0925969999999999E-3</c:v>
                </c:pt>
                <c:pt idx="768">
                  <c:v>1.037393E-2</c:v>
                </c:pt>
                <c:pt idx="769">
                  <c:v>1.2457950000000001E-2</c:v>
                </c:pt>
                <c:pt idx="770">
                  <c:v>7.1949680000000004E-3</c:v>
                </c:pt>
                <c:pt idx="771">
                  <c:v>-7.784343E-3</c:v>
                </c:pt>
                <c:pt idx="772">
                  <c:v>-1.1999340000000001E-2</c:v>
                </c:pt>
                <c:pt idx="773">
                  <c:v>4.2243070000000001E-3</c:v>
                </c:pt>
                <c:pt idx="774">
                  <c:v>1.7027819999999999E-2</c:v>
                </c:pt>
                <c:pt idx="775">
                  <c:v>1.3403200000000001E-2</c:v>
                </c:pt>
                <c:pt idx="776">
                  <c:v>4.0779229999999998E-3</c:v>
                </c:pt>
                <c:pt idx="777">
                  <c:v>-3.320314E-3</c:v>
                </c:pt>
                <c:pt idx="778">
                  <c:v>-4.1820119999999997E-3</c:v>
                </c:pt>
                <c:pt idx="779">
                  <c:v>2.2185260000000002E-3</c:v>
                </c:pt>
                <c:pt idx="780">
                  <c:v>1.017739E-2</c:v>
                </c:pt>
                <c:pt idx="781">
                  <c:v>8.0699880000000002E-3</c:v>
                </c:pt>
                <c:pt idx="782">
                  <c:v>-6.4667079999999998E-3</c:v>
                </c:pt>
                <c:pt idx="783">
                  <c:v>-1.0766080000000001E-2</c:v>
                </c:pt>
                <c:pt idx="784">
                  <c:v>7.2360950000000001E-4</c:v>
                </c:pt>
                <c:pt idx="785">
                  <c:v>5.596958E-3</c:v>
                </c:pt>
                <c:pt idx="786">
                  <c:v>2.3808119999999999E-3</c:v>
                </c:pt>
                <c:pt idx="787">
                  <c:v>7.3358970000000001E-3</c:v>
                </c:pt>
                <c:pt idx="788">
                  <c:v>1.8330200000000001E-2</c:v>
                </c:pt>
                <c:pt idx="789">
                  <c:v>1.6394780000000001E-2</c:v>
                </c:pt>
                <c:pt idx="790">
                  <c:v>3.4234500000000002E-3</c:v>
                </c:pt>
                <c:pt idx="791">
                  <c:v>7.7176709999999997E-3</c:v>
                </c:pt>
                <c:pt idx="792">
                  <c:v>1.8503120000000001E-2</c:v>
                </c:pt>
                <c:pt idx="793">
                  <c:v>3.3465600000000002E-3</c:v>
                </c:pt>
                <c:pt idx="794">
                  <c:v>-1.072619E-2</c:v>
                </c:pt>
                <c:pt idx="795">
                  <c:v>1.3233559999999999E-3</c:v>
                </c:pt>
                <c:pt idx="796">
                  <c:v>1.34818E-2</c:v>
                </c:pt>
                <c:pt idx="797">
                  <c:v>1.296514E-2</c:v>
                </c:pt>
                <c:pt idx="798">
                  <c:v>8.6596269999999996E-3</c:v>
                </c:pt>
                <c:pt idx="799">
                  <c:v>8.9146610000000008E-3</c:v>
                </c:pt>
                <c:pt idx="800">
                  <c:v>1.4011010000000001E-2</c:v>
                </c:pt>
                <c:pt idx="801">
                  <c:v>1.054719E-2</c:v>
                </c:pt>
                <c:pt idx="802">
                  <c:v>-4.6317349999999997E-3</c:v>
                </c:pt>
                <c:pt idx="803">
                  <c:v>-1.4812540000000001E-2</c:v>
                </c:pt>
                <c:pt idx="804">
                  <c:v>-1.110734E-2</c:v>
                </c:pt>
                <c:pt idx="805">
                  <c:v>-4.1882619999999999E-3</c:v>
                </c:pt>
                <c:pt idx="806">
                  <c:v>-2.651095E-3</c:v>
                </c:pt>
                <c:pt idx="807">
                  <c:v>-4.6712699999999999E-3</c:v>
                </c:pt>
                <c:pt idx="808">
                  <c:v>-2.6174359999999999E-3</c:v>
                </c:pt>
                <c:pt idx="809">
                  <c:v>6.2730299999999998E-3</c:v>
                </c:pt>
                <c:pt idx="810">
                  <c:v>1.0086029999999999E-2</c:v>
                </c:pt>
                <c:pt idx="811">
                  <c:v>6.2440619999999999E-3</c:v>
                </c:pt>
                <c:pt idx="812">
                  <c:v>3.1967570000000002E-3</c:v>
                </c:pt>
                <c:pt idx="813">
                  <c:v>-3.2876419999999999E-3</c:v>
                </c:pt>
                <c:pt idx="814">
                  <c:v>-1.0543830000000001E-2</c:v>
                </c:pt>
                <c:pt idx="815">
                  <c:v>-4.8738369999999998E-3</c:v>
                </c:pt>
                <c:pt idx="816">
                  <c:v>1.365312E-3</c:v>
                </c:pt>
                <c:pt idx="817">
                  <c:v>-7.4134270000000002E-3</c:v>
                </c:pt>
                <c:pt idx="818">
                  <c:v>-1.1280729999999999E-2</c:v>
                </c:pt>
                <c:pt idx="819">
                  <c:v>1.33354E-3</c:v>
                </c:pt>
                <c:pt idx="820">
                  <c:v>1.1139019999999999E-2</c:v>
                </c:pt>
                <c:pt idx="821">
                  <c:v>1.180019E-2</c:v>
                </c:pt>
                <c:pt idx="822">
                  <c:v>6.9216809999999998E-3</c:v>
                </c:pt>
                <c:pt idx="823">
                  <c:v>-1.1398929999999999E-3</c:v>
                </c:pt>
                <c:pt idx="824">
                  <c:v>-5.2459430000000003E-3</c:v>
                </c:pt>
                <c:pt idx="825">
                  <c:v>-1.3041870000000001E-2</c:v>
                </c:pt>
                <c:pt idx="826">
                  <c:v>-1.9129449999999999E-2</c:v>
                </c:pt>
                <c:pt idx="827">
                  <c:v>-4.381467E-3</c:v>
                </c:pt>
                <c:pt idx="828">
                  <c:v>1.547713E-2</c:v>
                </c:pt>
                <c:pt idx="829">
                  <c:v>1.412569E-2</c:v>
                </c:pt>
                <c:pt idx="830">
                  <c:v>-4.4911619999999999E-3</c:v>
                </c:pt>
                <c:pt idx="831">
                  <c:v>-1.9473219999999999E-2</c:v>
                </c:pt>
                <c:pt idx="832">
                  <c:v>-2.348285E-2</c:v>
                </c:pt>
                <c:pt idx="833">
                  <c:v>-1.529702E-2</c:v>
                </c:pt>
                <c:pt idx="834">
                  <c:v>2.6759510000000002E-3</c:v>
                </c:pt>
                <c:pt idx="835">
                  <c:v>1.398461E-2</c:v>
                </c:pt>
                <c:pt idx="836">
                  <c:v>1.6028790000000001E-2</c:v>
                </c:pt>
                <c:pt idx="837">
                  <c:v>1.33659E-2</c:v>
                </c:pt>
                <c:pt idx="838">
                  <c:v>4.969584E-3</c:v>
                </c:pt>
                <c:pt idx="839">
                  <c:v>-5.759405E-4</c:v>
                </c:pt>
                <c:pt idx="840">
                  <c:v>3.9229359999999998E-4</c:v>
                </c:pt>
                <c:pt idx="841">
                  <c:v>2.6368709999999998E-3</c:v>
                </c:pt>
                <c:pt idx="842">
                  <c:v>-3.0915060000000002E-5</c:v>
                </c:pt>
                <c:pt idx="843">
                  <c:v>-6.8666150000000004E-3</c:v>
                </c:pt>
                <c:pt idx="844">
                  <c:v>-5.0333119999999999E-3</c:v>
                </c:pt>
                <c:pt idx="845">
                  <c:v>4.547293E-3</c:v>
                </c:pt>
                <c:pt idx="846">
                  <c:v>6.5993659999999997E-3</c:v>
                </c:pt>
                <c:pt idx="847">
                  <c:v>5.2095730000000003E-3</c:v>
                </c:pt>
                <c:pt idx="848">
                  <c:v>8.5667450000000006E-3</c:v>
                </c:pt>
                <c:pt idx="849">
                  <c:v>8.710598E-3</c:v>
                </c:pt>
                <c:pt idx="850">
                  <c:v>6.164793E-3</c:v>
                </c:pt>
                <c:pt idx="851">
                  <c:v>7.7330799999999998E-3</c:v>
                </c:pt>
                <c:pt idx="852">
                  <c:v>8.0799110000000004E-3</c:v>
                </c:pt>
                <c:pt idx="853">
                  <c:v>-2.0983270000000001E-3</c:v>
                </c:pt>
                <c:pt idx="854">
                  <c:v>-1.3550019999999999E-2</c:v>
                </c:pt>
                <c:pt idx="855">
                  <c:v>-7.9681990000000005E-3</c:v>
                </c:pt>
                <c:pt idx="856">
                  <c:v>2.2292200000000001E-3</c:v>
                </c:pt>
                <c:pt idx="857">
                  <c:v>1.083674E-4</c:v>
                </c:pt>
                <c:pt idx="858">
                  <c:v>-1.1679360000000001E-3</c:v>
                </c:pt>
                <c:pt idx="859">
                  <c:v>6.1469280000000003E-3</c:v>
                </c:pt>
                <c:pt idx="860">
                  <c:v>1.0280910000000001E-2</c:v>
                </c:pt>
                <c:pt idx="861">
                  <c:v>7.9735899999999992E-3</c:v>
                </c:pt>
                <c:pt idx="862">
                  <c:v>7.1713310000000004E-3</c:v>
                </c:pt>
                <c:pt idx="863">
                  <c:v>7.1242279999999998E-3</c:v>
                </c:pt>
                <c:pt idx="864">
                  <c:v>1.563292E-3</c:v>
                </c:pt>
                <c:pt idx="865">
                  <c:v>-7.0172180000000004E-3</c:v>
                </c:pt>
                <c:pt idx="866">
                  <c:v>-8.1426369999999994E-3</c:v>
                </c:pt>
                <c:pt idx="867">
                  <c:v>5.7584750000000005E-4</c:v>
                </c:pt>
                <c:pt idx="868">
                  <c:v>7.1776640000000003E-3</c:v>
                </c:pt>
                <c:pt idx="869">
                  <c:v>1.087742E-3</c:v>
                </c:pt>
                <c:pt idx="870">
                  <c:v>-8.7258319999999993E-3</c:v>
                </c:pt>
                <c:pt idx="871">
                  <c:v>-3.825873E-3</c:v>
                </c:pt>
                <c:pt idx="872">
                  <c:v>5.9937369999999998E-3</c:v>
                </c:pt>
                <c:pt idx="873">
                  <c:v>4.2049310000000003E-3</c:v>
                </c:pt>
                <c:pt idx="874">
                  <c:v>1.5814939999999999E-3</c:v>
                </c:pt>
                <c:pt idx="875">
                  <c:v>3.7095420000000001E-3</c:v>
                </c:pt>
                <c:pt idx="876">
                  <c:v>5.9922760000000004E-3</c:v>
                </c:pt>
                <c:pt idx="877">
                  <c:v>6.4101189999999997E-3</c:v>
                </c:pt>
                <c:pt idx="878">
                  <c:v>3.3644040000000001E-3</c:v>
                </c:pt>
                <c:pt idx="879">
                  <c:v>6.2263339999999996E-4</c:v>
                </c:pt>
                <c:pt idx="880">
                  <c:v>-2.626073E-3</c:v>
                </c:pt>
                <c:pt idx="881">
                  <c:v>-5.7146660000000002E-3</c:v>
                </c:pt>
                <c:pt idx="882">
                  <c:v>-3.7669750000000001E-3</c:v>
                </c:pt>
                <c:pt idx="883">
                  <c:v>3.4751750000000001E-3</c:v>
                </c:pt>
                <c:pt idx="884">
                  <c:v>1.0780959999999999E-2</c:v>
                </c:pt>
                <c:pt idx="885">
                  <c:v>9.6818849999999994E-3</c:v>
                </c:pt>
                <c:pt idx="886">
                  <c:v>3.197872E-3</c:v>
                </c:pt>
                <c:pt idx="887">
                  <c:v>-1.6595889999999999E-3</c:v>
                </c:pt>
                <c:pt idx="888">
                  <c:v>-1.4459430000000001E-3</c:v>
                </c:pt>
                <c:pt idx="889">
                  <c:v>1.805664E-3</c:v>
                </c:pt>
                <c:pt idx="890">
                  <c:v>2.7120500000000001E-3</c:v>
                </c:pt>
                <c:pt idx="891">
                  <c:v>8.6573180000000007E-3</c:v>
                </c:pt>
                <c:pt idx="892">
                  <c:v>1.6149179999999999E-2</c:v>
                </c:pt>
                <c:pt idx="893">
                  <c:v>5.1168070000000001E-3</c:v>
                </c:pt>
                <c:pt idx="894">
                  <c:v>-1.6953530000000001E-2</c:v>
                </c:pt>
                <c:pt idx="895">
                  <c:v>-1.9488769999999999E-2</c:v>
                </c:pt>
                <c:pt idx="896">
                  <c:v>4.654824E-4</c:v>
                </c:pt>
                <c:pt idx="897">
                  <c:v>1.380777E-2</c:v>
                </c:pt>
                <c:pt idx="898">
                  <c:v>3.0241460000000001E-3</c:v>
                </c:pt>
                <c:pt idx="899">
                  <c:v>-1.2090099999999999E-2</c:v>
                </c:pt>
                <c:pt idx="900">
                  <c:v>-4.3696710000000003E-3</c:v>
                </c:pt>
                <c:pt idx="901">
                  <c:v>9.6635249999999992E-3</c:v>
                </c:pt>
                <c:pt idx="902">
                  <c:v>4.5636169999999998E-3</c:v>
                </c:pt>
                <c:pt idx="903">
                  <c:v>-2.7321300000000001E-3</c:v>
                </c:pt>
                <c:pt idx="904">
                  <c:v>-2.773354E-3</c:v>
                </c:pt>
                <c:pt idx="905">
                  <c:v>-7.7506789999999999E-3</c:v>
                </c:pt>
                <c:pt idx="906">
                  <c:v>-1.110425E-2</c:v>
                </c:pt>
                <c:pt idx="907">
                  <c:v>-4.4148499999999997E-3</c:v>
                </c:pt>
                <c:pt idx="908">
                  <c:v>5.2657270000000004E-3</c:v>
                </c:pt>
                <c:pt idx="909">
                  <c:v>8.2521009999999995E-3</c:v>
                </c:pt>
                <c:pt idx="910">
                  <c:v>8.4513829999999998E-3</c:v>
                </c:pt>
                <c:pt idx="911">
                  <c:v>1.4577390000000001E-2</c:v>
                </c:pt>
                <c:pt idx="912">
                  <c:v>1.2758540000000001E-2</c:v>
                </c:pt>
                <c:pt idx="913">
                  <c:v>-3.2344050000000001E-3</c:v>
                </c:pt>
                <c:pt idx="914">
                  <c:v>-5.094103E-3</c:v>
                </c:pt>
                <c:pt idx="915">
                  <c:v>1.4597280000000001E-2</c:v>
                </c:pt>
                <c:pt idx="916">
                  <c:v>1.8791929999999998E-2</c:v>
                </c:pt>
                <c:pt idx="917">
                  <c:v>-3.7945230000000001E-4</c:v>
                </c:pt>
                <c:pt idx="918">
                  <c:v>-7.5972039999999998E-3</c:v>
                </c:pt>
                <c:pt idx="919">
                  <c:v>-2.112577E-3</c:v>
                </c:pt>
                <c:pt idx="920">
                  <c:v>-7.4685400000000001E-3</c:v>
                </c:pt>
                <c:pt idx="921">
                  <c:v>-1.8300540000000001E-2</c:v>
                </c:pt>
                <c:pt idx="922">
                  <c:v>-1.9808220000000001E-2</c:v>
                </c:pt>
                <c:pt idx="923">
                  <c:v>-1.126721E-2</c:v>
                </c:pt>
                <c:pt idx="924">
                  <c:v>1.043106E-3</c:v>
                </c:pt>
                <c:pt idx="925">
                  <c:v>1.0627259999999999E-2</c:v>
                </c:pt>
                <c:pt idx="926">
                  <c:v>8.7437330000000001E-3</c:v>
                </c:pt>
                <c:pt idx="927">
                  <c:v>3.0566629999999998E-3</c:v>
                </c:pt>
                <c:pt idx="928">
                  <c:v>1.38399E-2</c:v>
                </c:pt>
                <c:pt idx="929">
                  <c:v>2.40859E-2</c:v>
                </c:pt>
                <c:pt idx="930">
                  <c:v>8.3276619999999996E-3</c:v>
                </c:pt>
                <c:pt idx="931">
                  <c:v>-1.075457E-2</c:v>
                </c:pt>
                <c:pt idx="932">
                  <c:v>-1.2138960000000001E-2</c:v>
                </c:pt>
                <c:pt idx="933">
                  <c:v>-9.0078269999999995E-3</c:v>
                </c:pt>
                <c:pt idx="934">
                  <c:v>-5.0331459999999996E-3</c:v>
                </c:pt>
                <c:pt idx="935">
                  <c:v>6.1177899999999997E-3</c:v>
                </c:pt>
                <c:pt idx="936">
                  <c:v>1.7567329999999999E-2</c:v>
                </c:pt>
                <c:pt idx="937">
                  <c:v>1.2477449999999999E-2</c:v>
                </c:pt>
                <c:pt idx="938">
                  <c:v>-1.212683E-2</c:v>
                </c:pt>
                <c:pt idx="939">
                  <c:v>-2.538052E-2</c:v>
                </c:pt>
                <c:pt idx="940">
                  <c:v>-1.1203950000000001E-2</c:v>
                </c:pt>
                <c:pt idx="941">
                  <c:v>2.2709570000000001E-3</c:v>
                </c:pt>
                <c:pt idx="942">
                  <c:v>-1.864239E-3</c:v>
                </c:pt>
                <c:pt idx="943">
                  <c:v>-6.3949339999999997E-3</c:v>
                </c:pt>
                <c:pt idx="944">
                  <c:v>-4.8881330000000002E-3</c:v>
                </c:pt>
                <c:pt idx="945">
                  <c:v>-7.4178009999999999E-3</c:v>
                </c:pt>
                <c:pt idx="946">
                  <c:v>-6.5385340000000004E-3</c:v>
                </c:pt>
                <c:pt idx="947">
                  <c:v>2.2340510000000001E-5</c:v>
                </c:pt>
                <c:pt idx="948">
                  <c:v>6.0031739999999998E-4</c:v>
                </c:pt>
                <c:pt idx="949">
                  <c:v>-5.2162969999999999E-3</c:v>
                </c:pt>
                <c:pt idx="950">
                  <c:v>-1.0367029999999999E-2</c:v>
                </c:pt>
                <c:pt idx="951">
                  <c:v>-6.8935660000000003E-3</c:v>
                </c:pt>
                <c:pt idx="952">
                  <c:v>-4.5585840000000001E-3</c:v>
                </c:pt>
                <c:pt idx="953">
                  <c:v>-1.059041E-2</c:v>
                </c:pt>
                <c:pt idx="954">
                  <c:v>-4.2619270000000004E-3</c:v>
                </c:pt>
                <c:pt idx="955">
                  <c:v>8.3703690000000008E-3</c:v>
                </c:pt>
                <c:pt idx="956">
                  <c:v>3.889965E-3</c:v>
                </c:pt>
                <c:pt idx="957">
                  <c:v>-7.8121060000000001E-3</c:v>
                </c:pt>
                <c:pt idx="958">
                  <c:v>-1.416049E-2</c:v>
                </c:pt>
                <c:pt idx="959">
                  <c:v>-1.164652E-2</c:v>
                </c:pt>
                <c:pt idx="960">
                  <c:v>-1.051579E-3</c:v>
                </c:pt>
                <c:pt idx="961">
                  <c:v>1.108052E-3</c:v>
                </c:pt>
                <c:pt idx="962">
                  <c:v>-8.8338219999999999E-3</c:v>
                </c:pt>
                <c:pt idx="963">
                  <c:v>-1.4605949999999999E-2</c:v>
                </c:pt>
                <c:pt idx="964">
                  <c:v>-8.8512260000000002E-3</c:v>
                </c:pt>
                <c:pt idx="965">
                  <c:v>1.1256180000000001E-3</c:v>
                </c:pt>
                <c:pt idx="966">
                  <c:v>1.62751E-3</c:v>
                </c:pt>
                <c:pt idx="967">
                  <c:v>-2.8041450000000001E-3</c:v>
                </c:pt>
                <c:pt idx="968">
                  <c:v>2.2523859999999999E-3</c:v>
                </c:pt>
                <c:pt idx="969">
                  <c:v>8.2833219999999992E-3</c:v>
                </c:pt>
                <c:pt idx="970">
                  <c:v>5.7456139999999996E-3</c:v>
                </c:pt>
                <c:pt idx="971">
                  <c:v>-3.531027E-3</c:v>
                </c:pt>
                <c:pt idx="972">
                  <c:v>-1.4509269999999999E-2</c:v>
                </c:pt>
                <c:pt idx="973">
                  <c:v>-1.243995E-2</c:v>
                </c:pt>
                <c:pt idx="974">
                  <c:v>3.0079519999999999E-3</c:v>
                </c:pt>
                <c:pt idx="975">
                  <c:v>1.3537830000000001E-2</c:v>
                </c:pt>
                <c:pt idx="976">
                  <c:v>1.7224320000000001E-2</c:v>
                </c:pt>
                <c:pt idx="977">
                  <c:v>2.0728300000000002E-2</c:v>
                </c:pt>
                <c:pt idx="978">
                  <c:v>1.9215570000000001E-2</c:v>
                </c:pt>
                <c:pt idx="979">
                  <c:v>1.169738E-2</c:v>
                </c:pt>
                <c:pt idx="980">
                  <c:v>8.1769270000000005E-3</c:v>
                </c:pt>
                <c:pt idx="981">
                  <c:v>1.009563E-2</c:v>
                </c:pt>
                <c:pt idx="982">
                  <c:v>9.1945619999999999E-3</c:v>
                </c:pt>
                <c:pt idx="983">
                  <c:v>2.9110149999999999E-3</c:v>
                </c:pt>
                <c:pt idx="984">
                  <c:v>-8.2245960000000007E-3</c:v>
                </c:pt>
                <c:pt idx="985">
                  <c:v>-1.059976E-2</c:v>
                </c:pt>
                <c:pt idx="986">
                  <c:v>5.6941020000000004E-3</c:v>
                </c:pt>
                <c:pt idx="987">
                  <c:v>1.5422099999999999E-2</c:v>
                </c:pt>
                <c:pt idx="988">
                  <c:v>1.0073220000000001E-2</c:v>
                </c:pt>
                <c:pt idx="989">
                  <c:v>1.142458E-2</c:v>
                </c:pt>
                <c:pt idx="990">
                  <c:v>1.5739880000000001E-2</c:v>
                </c:pt>
                <c:pt idx="991">
                  <c:v>1.3278099999999999E-2</c:v>
                </c:pt>
                <c:pt idx="992">
                  <c:v>1.008796E-2</c:v>
                </c:pt>
                <c:pt idx="993">
                  <c:v>2.2552069999999999E-4</c:v>
                </c:pt>
                <c:pt idx="994">
                  <c:v>-1.4666190000000001E-2</c:v>
                </c:pt>
                <c:pt idx="995">
                  <c:v>-1.38303E-2</c:v>
                </c:pt>
                <c:pt idx="996">
                  <c:v>-4.1954719999999996E-3</c:v>
                </c:pt>
                <c:pt idx="997">
                  <c:v>-5.3527030000000003E-3</c:v>
                </c:pt>
                <c:pt idx="998">
                  <c:v>-7.2578859999999999E-3</c:v>
                </c:pt>
                <c:pt idx="999">
                  <c:v>-1.443176E-3</c:v>
                </c:pt>
              </c:numCache>
            </c:numRef>
          </c:yVal>
          <c:smooth val="0"/>
        </c:ser>
        <c:ser>
          <c:idx val="2"/>
          <c:order val="2"/>
          <c:tx>
            <c:v>+500V (#3)</c:v>
          </c:tx>
          <c:spPr>
            <a:ln w="19050">
              <a:solidFill>
                <a:srgbClr val="0000FF"/>
              </a:solidFill>
            </a:ln>
          </c:spPr>
          <c:marker>
            <c:symbol val="none"/>
          </c:marker>
          <c:xVal>
            <c:numRef>
              <c:f>'Current Wfms Data'!$A$5:$A$1004</c:f>
              <c:numCache>
                <c:formatCode>General</c:formatCode>
                <c:ptCount val="1000"/>
                <c:pt idx="0">
                  <c:v>-180.834</c:v>
                </c:pt>
                <c:pt idx="1">
                  <c:v>-179.834</c:v>
                </c:pt>
                <c:pt idx="2">
                  <c:v>-178.834</c:v>
                </c:pt>
                <c:pt idx="3">
                  <c:v>-177.834</c:v>
                </c:pt>
                <c:pt idx="4">
                  <c:v>-176.834</c:v>
                </c:pt>
                <c:pt idx="5">
                  <c:v>-175.834</c:v>
                </c:pt>
                <c:pt idx="6">
                  <c:v>-174.834</c:v>
                </c:pt>
                <c:pt idx="7">
                  <c:v>-173.834</c:v>
                </c:pt>
                <c:pt idx="8">
                  <c:v>-172.834</c:v>
                </c:pt>
                <c:pt idx="9">
                  <c:v>-171.834</c:v>
                </c:pt>
                <c:pt idx="10">
                  <c:v>-170.834</c:v>
                </c:pt>
                <c:pt idx="11">
                  <c:v>-169.834</c:v>
                </c:pt>
                <c:pt idx="12">
                  <c:v>-168.83399999999997</c:v>
                </c:pt>
                <c:pt idx="13">
                  <c:v>-167.834</c:v>
                </c:pt>
                <c:pt idx="14">
                  <c:v>-166.834</c:v>
                </c:pt>
                <c:pt idx="15">
                  <c:v>-165.834</c:v>
                </c:pt>
                <c:pt idx="16">
                  <c:v>-164.834</c:v>
                </c:pt>
                <c:pt idx="17">
                  <c:v>-163.834</c:v>
                </c:pt>
                <c:pt idx="18">
                  <c:v>-162.83399999999997</c:v>
                </c:pt>
                <c:pt idx="19">
                  <c:v>-161.834</c:v>
                </c:pt>
                <c:pt idx="20">
                  <c:v>-160.834</c:v>
                </c:pt>
                <c:pt idx="21">
                  <c:v>-159.834</c:v>
                </c:pt>
                <c:pt idx="22">
                  <c:v>-158.834</c:v>
                </c:pt>
                <c:pt idx="23">
                  <c:v>-157.834</c:v>
                </c:pt>
                <c:pt idx="24">
                  <c:v>-156.83399999999997</c:v>
                </c:pt>
                <c:pt idx="25">
                  <c:v>-155.834</c:v>
                </c:pt>
                <c:pt idx="26">
                  <c:v>-154.834</c:v>
                </c:pt>
                <c:pt idx="27">
                  <c:v>-153.834</c:v>
                </c:pt>
                <c:pt idx="28">
                  <c:v>-152.834</c:v>
                </c:pt>
                <c:pt idx="29">
                  <c:v>-151.834</c:v>
                </c:pt>
                <c:pt idx="30">
                  <c:v>-150.834</c:v>
                </c:pt>
                <c:pt idx="31">
                  <c:v>-149.834</c:v>
                </c:pt>
                <c:pt idx="32">
                  <c:v>-148.834</c:v>
                </c:pt>
                <c:pt idx="33">
                  <c:v>-147.834</c:v>
                </c:pt>
                <c:pt idx="34">
                  <c:v>-146.834</c:v>
                </c:pt>
                <c:pt idx="35">
                  <c:v>-145.834</c:v>
                </c:pt>
                <c:pt idx="36">
                  <c:v>-144.834</c:v>
                </c:pt>
                <c:pt idx="37">
                  <c:v>-143.834</c:v>
                </c:pt>
                <c:pt idx="38">
                  <c:v>-142.834</c:v>
                </c:pt>
                <c:pt idx="39">
                  <c:v>-141.834</c:v>
                </c:pt>
                <c:pt idx="40">
                  <c:v>-140.834</c:v>
                </c:pt>
                <c:pt idx="41">
                  <c:v>-139.834</c:v>
                </c:pt>
                <c:pt idx="42">
                  <c:v>-138.834</c:v>
                </c:pt>
                <c:pt idx="43">
                  <c:v>-137.83399999999997</c:v>
                </c:pt>
                <c:pt idx="44">
                  <c:v>-136.834</c:v>
                </c:pt>
                <c:pt idx="45">
                  <c:v>-135.834</c:v>
                </c:pt>
                <c:pt idx="46">
                  <c:v>-134.834</c:v>
                </c:pt>
                <c:pt idx="47">
                  <c:v>-133.834</c:v>
                </c:pt>
                <c:pt idx="48">
                  <c:v>-132.834</c:v>
                </c:pt>
                <c:pt idx="49">
                  <c:v>-131.83399999999997</c:v>
                </c:pt>
                <c:pt idx="50">
                  <c:v>-130.834</c:v>
                </c:pt>
                <c:pt idx="51">
                  <c:v>-129.834</c:v>
                </c:pt>
                <c:pt idx="52">
                  <c:v>-128.834</c:v>
                </c:pt>
                <c:pt idx="53">
                  <c:v>-127.834</c:v>
                </c:pt>
                <c:pt idx="54">
                  <c:v>-126.834</c:v>
                </c:pt>
                <c:pt idx="55">
                  <c:v>-125.83399999999999</c:v>
                </c:pt>
                <c:pt idx="56">
                  <c:v>-124.83399999999999</c:v>
                </c:pt>
                <c:pt idx="57">
                  <c:v>-123.83399999999999</c:v>
                </c:pt>
                <c:pt idx="58">
                  <c:v>-122.834</c:v>
                </c:pt>
                <c:pt idx="59">
                  <c:v>-121.834</c:v>
                </c:pt>
                <c:pt idx="60">
                  <c:v>-120.834</c:v>
                </c:pt>
                <c:pt idx="61">
                  <c:v>-119.83400000000002</c:v>
                </c:pt>
                <c:pt idx="62">
                  <c:v>-118.834</c:v>
                </c:pt>
                <c:pt idx="63">
                  <c:v>-117.83399999999999</c:v>
                </c:pt>
                <c:pt idx="64">
                  <c:v>-116.834</c:v>
                </c:pt>
                <c:pt idx="65">
                  <c:v>-115.834</c:v>
                </c:pt>
                <c:pt idx="66">
                  <c:v>-114.83399999999999</c:v>
                </c:pt>
                <c:pt idx="67">
                  <c:v>-113.834</c:v>
                </c:pt>
                <c:pt idx="68">
                  <c:v>-112.834</c:v>
                </c:pt>
                <c:pt idx="69">
                  <c:v>-111.83399999999999</c:v>
                </c:pt>
                <c:pt idx="70">
                  <c:v>-110.834</c:v>
                </c:pt>
                <c:pt idx="71">
                  <c:v>-109.834</c:v>
                </c:pt>
                <c:pt idx="72">
                  <c:v>-108.83399999999999</c:v>
                </c:pt>
                <c:pt idx="73">
                  <c:v>-107.834</c:v>
                </c:pt>
                <c:pt idx="74">
                  <c:v>-106.834</c:v>
                </c:pt>
                <c:pt idx="75">
                  <c:v>-105.834</c:v>
                </c:pt>
                <c:pt idx="76">
                  <c:v>-104.834</c:v>
                </c:pt>
                <c:pt idx="77">
                  <c:v>-103.834</c:v>
                </c:pt>
                <c:pt idx="78">
                  <c:v>-102.834</c:v>
                </c:pt>
                <c:pt idx="79">
                  <c:v>-101.834</c:v>
                </c:pt>
                <c:pt idx="80">
                  <c:v>-100.834</c:v>
                </c:pt>
                <c:pt idx="81">
                  <c:v>-99.834000000000003</c:v>
                </c:pt>
                <c:pt idx="82">
                  <c:v>-98.834000000000003</c:v>
                </c:pt>
                <c:pt idx="83">
                  <c:v>-97.834000000000003</c:v>
                </c:pt>
                <c:pt idx="84">
                  <c:v>-96.834000000000003</c:v>
                </c:pt>
                <c:pt idx="85">
                  <c:v>-95.834000000000003</c:v>
                </c:pt>
                <c:pt idx="86">
                  <c:v>-94.834000000000003</c:v>
                </c:pt>
                <c:pt idx="87">
                  <c:v>-93.834000000000003</c:v>
                </c:pt>
                <c:pt idx="88">
                  <c:v>-92.833999999999989</c:v>
                </c:pt>
                <c:pt idx="89">
                  <c:v>-91.834000000000003</c:v>
                </c:pt>
                <c:pt idx="90">
                  <c:v>-90.834000000000003</c:v>
                </c:pt>
                <c:pt idx="91">
                  <c:v>-89.833999999999989</c:v>
                </c:pt>
                <c:pt idx="92">
                  <c:v>-88.834000000000003</c:v>
                </c:pt>
                <c:pt idx="93">
                  <c:v>-87.834000000000003</c:v>
                </c:pt>
                <c:pt idx="94">
                  <c:v>-86.833999999999989</c:v>
                </c:pt>
                <c:pt idx="95">
                  <c:v>-85.834000000000003</c:v>
                </c:pt>
                <c:pt idx="96">
                  <c:v>-84.834000000000003</c:v>
                </c:pt>
                <c:pt idx="97">
                  <c:v>-83.833999999999989</c:v>
                </c:pt>
                <c:pt idx="98">
                  <c:v>-82.834000000000003</c:v>
                </c:pt>
                <c:pt idx="99">
                  <c:v>-81.834000000000003</c:v>
                </c:pt>
                <c:pt idx="100">
                  <c:v>-80.833999999999989</c:v>
                </c:pt>
                <c:pt idx="101">
                  <c:v>-79.834000000000003</c:v>
                </c:pt>
                <c:pt idx="102">
                  <c:v>-78.834000000000003</c:v>
                </c:pt>
                <c:pt idx="103">
                  <c:v>-77.833999999999989</c:v>
                </c:pt>
                <c:pt idx="104">
                  <c:v>-76.834000000000003</c:v>
                </c:pt>
                <c:pt idx="105">
                  <c:v>-75.834000000000003</c:v>
                </c:pt>
                <c:pt idx="106">
                  <c:v>-74.833999999999989</c:v>
                </c:pt>
                <c:pt idx="107">
                  <c:v>-73.834000000000003</c:v>
                </c:pt>
                <c:pt idx="108">
                  <c:v>-72.834000000000003</c:v>
                </c:pt>
                <c:pt idx="109">
                  <c:v>-71.834000000000003</c:v>
                </c:pt>
                <c:pt idx="110">
                  <c:v>-70.834000000000003</c:v>
                </c:pt>
                <c:pt idx="111">
                  <c:v>-69.834000000000003</c:v>
                </c:pt>
                <c:pt idx="112">
                  <c:v>-68.834000000000003</c:v>
                </c:pt>
                <c:pt idx="113">
                  <c:v>-67.834000000000003</c:v>
                </c:pt>
                <c:pt idx="114">
                  <c:v>-66.834000000000003</c:v>
                </c:pt>
                <c:pt idx="115">
                  <c:v>-65.834000000000003</c:v>
                </c:pt>
                <c:pt idx="116">
                  <c:v>-64.834000000000003</c:v>
                </c:pt>
                <c:pt idx="117">
                  <c:v>-63.834000000000003</c:v>
                </c:pt>
                <c:pt idx="118">
                  <c:v>-62.834000000000003</c:v>
                </c:pt>
                <c:pt idx="119">
                  <c:v>-61.833999999999996</c:v>
                </c:pt>
                <c:pt idx="120">
                  <c:v>-60.834000000000003</c:v>
                </c:pt>
                <c:pt idx="121">
                  <c:v>-59.834000000000003</c:v>
                </c:pt>
                <c:pt idx="122">
                  <c:v>-58.834000000000003</c:v>
                </c:pt>
                <c:pt idx="123">
                  <c:v>-57.834000000000003</c:v>
                </c:pt>
                <c:pt idx="124">
                  <c:v>-56.833999999999996</c:v>
                </c:pt>
                <c:pt idx="125">
                  <c:v>-55.834000000000003</c:v>
                </c:pt>
                <c:pt idx="126">
                  <c:v>-54.834000000000003</c:v>
                </c:pt>
                <c:pt idx="127">
                  <c:v>-53.833999999999996</c:v>
                </c:pt>
                <c:pt idx="128">
                  <c:v>-52.834000000000003</c:v>
                </c:pt>
                <c:pt idx="129">
                  <c:v>-51.833999999999996</c:v>
                </c:pt>
                <c:pt idx="130">
                  <c:v>-50.833999999999996</c:v>
                </c:pt>
                <c:pt idx="131">
                  <c:v>-49.834000000000003</c:v>
                </c:pt>
                <c:pt idx="132">
                  <c:v>-48.833999999999996</c:v>
                </c:pt>
                <c:pt idx="133">
                  <c:v>-47.833999999999996</c:v>
                </c:pt>
                <c:pt idx="134">
                  <c:v>-46.834000000000003</c:v>
                </c:pt>
                <c:pt idx="135">
                  <c:v>-45.833999999999996</c:v>
                </c:pt>
                <c:pt idx="136">
                  <c:v>-44.834000000000003</c:v>
                </c:pt>
                <c:pt idx="137">
                  <c:v>-43.834000000000003</c:v>
                </c:pt>
                <c:pt idx="138">
                  <c:v>-42.833999999999996</c:v>
                </c:pt>
                <c:pt idx="139">
                  <c:v>-41.834000000000003</c:v>
                </c:pt>
                <c:pt idx="140">
                  <c:v>-40.834000000000003</c:v>
                </c:pt>
                <c:pt idx="141">
                  <c:v>-39.833999999999996</c:v>
                </c:pt>
                <c:pt idx="142">
                  <c:v>-38.834000000000003</c:v>
                </c:pt>
                <c:pt idx="143">
                  <c:v>-37.834000000000003</c:v>
                </c:pt>
                <c:pt idx="144">
                  <c:v>-36.833999999999996</c:v>
                </c:pt>
                <c:pt idx="145">
                  <c:v>-35.834000000000003</c:v>
                </c:pt>
                <c:pt idx="146">
                  <c:v>-34.833999999999996</c:v>
                </c:pt>
                <c:pt idx="147">
                  <c:v>-33.833999999999996</c:v>
                </c:pt>
                <c:pt idx="148">
                  <c:v>-32.834000000000003</c:v>
                </c:pt>
                <c:pt idx="149">
                  <c:v>-31.834</c:v>
                </c:pt>
                <c:pt idx="150">
                  <c:v>-30.833999999999996</c:v>
                </c:pt>
                <c:pt idx="151">
                  <c:v>-29.834</c:v>
                </c:pt>
                <c:pt idx="152">
                  <c:v>-28.834</c:v>
                </c:pt>
                <c:pt idx="153">
                  <c:v>-27.834</c:v>
                </c:pt>
                <c:pt idx="154">
                  <c:v>-26.834</c:v>
                </c:pt>
                <c:pt idx="155">
                  <c:v>-25.834000000000003</c:v>
                </c:pt>
                <c:pt idx="156">
                  <c:v>-24.834</c:v>
                </c:pt>
                <c:pt idx="157">
                  <c:v>-23.834</c:v>
                </c:pt>
                <c:pt idx="158">
                  <c:v>-22.834</c:v>
                </c:pt>
                <c:pt idx="159">
                  <c:v>-21.834</c:v>
                </c:pt>
                <c:pt idx="160">
                  <c:v>-20.834</c:v>
                </c:pt>
                <c:pt idx="161">
                  <c:v>-19.834</c:v>
                </c:pt>
                <c:pt idx="162">
                  <c:v>-18.834</c:v>
                </c:pt>
                <c:pt idx="163">
                  <c:v>-17.834</c:v>
                </c:pt>
                <c:pt idx="164">
                  <c:v>-16.834</c:v>
                </c:pt>
                <c:pt idx="165">
                  <c:v>-15.834000000000001</c:v>
                </c:pt>
                <c:pt idx="166">
                  <c:v>-14.834000000000001</c:v>
                </c:pt>
                <c:pt idx="167">
                  <c:v>-13.834</c:v>
                </c:pt>
                <c:pt idx="168">
                  <c:v>-12.834</c:v>
                </c:pt>
                <c:pt idx="169">
                  <c:v>-11.834</c:v>
                </c:pt>
                <c:pt idx="170">
                  <c:v>-10.834</c:v>
                </c:pt>
                <c:pt idx="171">
                  <c:v>-9.8340000000000014</c:v>
                </c:pt>
                <c:pt idx="172">
                  <c:v>-8.8339999999999996</c:v>
                </c:pt>
                <c:pt idx="173">
                  <c:v>-7.8339999999999996</c:v>
                </c:pt>
                <c:pt idx="174">
                  <c:v>-6.8340000000000005</c:v>
                </c:pt>
                <c:pt idx="175">
                  <c:v>-5.8340000000000005</c:v>
                </c:pt>
                <c:pt idx="176">
                  <c:v>-4.8339999999999996</c:v>
                </c:pt>
                <c:pt idx="177">
                  <c:v>-3.8339999999999996</c:v>
                </c:pt>
                <c:pt idx="178">
                  <c:v>-2.8340000000000001</c:v>
                </c:pt>
                <c:pt idx="179">
                  <c:v>-1.8340000000000001</c:v>
                </c:pt>
                <c:pt idx="180">
                  <c:v>-0.83399999999999996</c:v>
                </c:pt>
                <c:pt idx="181">
                  <c:v>0.16600000000000001</c:v>
                </c:pt>
                <c:pt idx="182">
                  <c:v>1.1659999999999999</c:v>
                </c:pt>
                <c:pt idx="183">
                  <c:v>2.1660000000000004</c:v>
                </c:pt>
                <c:pt idx="184">
                  <c:v>3.1659999999999999</c:v>
                </c:pt>
                <c:pt idx="185">
                  <c:v>4.1659999999999995</c:v>
                </c:pt>
                <c:pt idx="186">
                  <c:v>5.1659999999999995</c:v>
                </c:pt>
                <c:pt idx="187">
                  <c:v>6.1659999999999995</c:v>
                </c:pt>
                <c:pt idx="188">
                  <c:v>7.1660000000000004</c:v>
                </c:pt>
                <c:pt idx="189">
                  <c:v>8.1660000000000004</c:v>
                </c:pt>
                <c:pt idx="190">
                  <c:v>9.1660000000000004</c:v>
                </c:pt>
                <c:pt idx="191">
                  <c:v>10.166</c:v>
                </c:pt>
                <c:pt idx="192">
                  <c:v>11.166</c:v>
                </c:pt>
                <c:pt idx="193">
                  <c:v>12.166</c:v>
                </c:pt>
                <c:pt idx="194">
                  <c:v>13.166</c:v>
                </c:pt>
                <c:pt idx="195">
                  <c:v>14.165999999999999</c:v>
                </c:pt>
                <c:pt idx="196">
                  <c:v>15.166000000000002</c:v>
                </c:pt>
                <c:pt idx="197">
                  <c:v>16.166</c:v>
                </c:pt>
                <c:pt idx="198">
                  <c:v>17.166</c:v>
                </c:pt>
                <c:pt idx="199">
                  <c:v>18.166</c:v>
                </c:pt>
                <c:pt idx="200">
                  <c:v>19.166</c:v>
                </c:pt>
                <c:pt idx="201">
                  <c:v>20.166</c:v>
                </c:pt>
                <c:pt idx="202">
                  <c:v>21.166</c:v>
                </c:pt>
                <c:pt idx="203">
                  <c:v>22.166</c:v>
                </c:pt>
                <c:pt idx="204">
                  <c:v>23.166</c:v>
                </c:pt>
                <c:pt idx="205">
                  <c:v>24.166</c:v>
                </c:pt>
                <c:pt idx="206">
                  <c:v>25.165999999999997</c:v>
                </c:pt>
                <c:pt idx="207">
                  <c:v>26.166</c:v>
                </c:pt>
                <c:pt idx="208">
                  <c:v>27.166</c:v>
                </c:pt>
                <c:pt idx="209">
                  <c:v>28.166</c:v>
                </c:pt>
                <c:pt idx="210">
                  <c:v>29.166</c:v>
                </c:pt>
                <c:pt idx="211">
                  <c:v>30.166</c:v>
                </c:pt>
                <c:pt idx="212">
                  <c:v>31.166000000000004</c:v>
                </c:pt>
                <c:pt idx="213">
                  <c:v>32.165999999999997</c:v>
                </c:pt>
                <c:pt idx="214">
                  <c:v>33.166000000000004</c:v>
                </c:pt>
                <c:pt idx="215">
                  <c:v>34.166000000000004</c:v>
                </c:pt>
                <c:pt idx="216">
                  <c:v>35.165999999999997</c:v>
                </c:pt>
                <c:pt idx="217">
                  <c:v>36.166000000000004</c:v>
                </c:pt>
                <c:pt idx="218">
                  <c:v>37.165999999999997</c:v>
                </c:pt>
                <c:pt idx="219">
                  <c:v>38.165999999999997</c:v>
                </c:pt>
                <c:pt idx="220">
                  <c:v>39.166000000000004</c:v>
                </c:pt>
                <c:pt idx="221">
                  <c:v>40.165999999999997</c:v>
                </c:pt>
                <c:pt idx="222">
                  <c:v>41.165999999999997</c:v>
                </c:pt>
                <c:pt idx="223">
                  <c:v>42.166000000000004</c:v>
                </c:pt>
                <c:pt idx="224">
                  <c:v>43.165999999999997</c:v>
                </c:pt>
                <c:pt idx="225">
                  <c:v>44.165999999999997</c:v>
                </c:pt>
                <c:pt idx="226">
                  <c:v>45.166000000000004</c:v>
                </c:pt>
                <c:pt idx="227">
                  <c:v>46.165999999999997</c:v>
                </c:pt>
                <c:pt idx="228">
                  <c:v>47.165999999999997</c:v>
                </c:pt>
                <c:pt idx="229">
                  <c:v>48.166000000000004</c:v>
                </c:pt>
                <c:pt idx="230">
                  <c:v>49.165999999999997</c:v>
                </c:pt>
                <c:pt idx="231">
                  <c:v>50.166000000000004</c:v>
                </c:pt>
                <c:pt idx="232">
                  <c:v>51.166000000000004</c:v>
                </c:pt>
                <c:pt idx="233">
                  <c:v>52.165999999999997</c:v>
                </c:pt>
                <c:pt idx="234">
                  <c:v>53.166000000000004</c:v>
                </c:pt>
                <c:pt idx="235">
                  <c:v>54.165999999999997</c:v>
                </c:pt>
                <c:pt idx="236">
                  <c:v>55.165999999999997</c:v>
                </c:pt>
                <c:pt idx="237">
                  <c:v>56.166000000000004</c:v>
                </c:pt>
                <c:pt idx="238">
                  <c:v>57.165999999999997</c:v>
                </c:pt>
                <c:pt idx="239">
                  <c:v>58.165999999999997</c:v>
                </c:pt>
                <c:pt idx="240">
                  <c:v>59.166000000000004</c:v>
                </c:pt>
                <c:pt idx="241">
                  <c:v>60.165999999999997</c:v>
                </c:pt>
                <c:pt idx="242">
                  <c:v>61.166000000000004</c:v>
                </c:pt>
                <c:pt idx="243">
                  <c:v>62.166000000000004</c:v>
                </c:pt>
                <c:pt idx="244">
                  <c:v>63.165999999999997</c:v>
                </c:pt>
                <c:pt idx="245">
                  <c:v>64.165999999999997</c:v>
                </c:pt>
                <c:pt idx="246">
                  <c:v>65.165999999999997</c:v>
                </c:pt>
                <c:pt idx="247">
                  <c:v>66.165999999999997</c:v>
                </c:pt>
                <c:pt idx="248">
                  <c:v>67.165999999999997</c:v>
                </c:pt>
                <c:pt idx="249">
                  <c:v>68.165999999999997</c:v>
                </c:pt>
                <c:pt idx="250">
                  <c:v>69.165999999999997</c:v>
                </c:pt>
                <c:pt idx="251">
                  <c:v>70.165999999999997</c:v>
                </c:pt>
                <c:pt idx="252">
                  <c:v>71.165999999999997</c:v>
                </c:pt>
                <c:pt idx="253">
                  <c:v>72.165999999999997</c:v>
                </c:pt>
                <c:pt idx="254">
                  <c:v>73.165999999999997</c:v>
                </c:pt>
                <c:pt idx="255">
                  <c:v>74.165999999999997</c:v>
                </c:pt>
                <c:pt idx="256">
                  <c:v>75.165999999999997</c:v>
                </c:pt>
                <c:pt idx="257">
                  <c:v>76.165999999999997</c:v>
                </c:pt>
                <c:pt idx="258">
                  <c:v>77.166000000000011</c:v>
                </c:pt>
                <c:pt idx="259">
                  <c:v>78.165999999999997</c:v>
                </c:pt>
                <c:pt idx="260">
                  <c:v>79.165999999999997</c:v>
                </c:pt>
                <c:pt idx="261">
                  <c:v>80.166000000000011</c:v>
                </c:pt>
                <c:pt idx="262">
                  <c:v>81.165999999999997</c:v>
                </c:pt>
                <c:pt idx="263">
                  <c:v>82.165999999999997</c:v>
                </c:pt>
                <c:pt idx="264">
                  <c:v>83.166000000000011</c:v>
                </c:pt>
                <c:pt idx="265">
                  <c:v>84.165999999999997</c:v>
                </c:pt>
                <c:pt idx="266">
                  <c:v>85.165999999999997</c:v>
                </c:pt>
                <c:pt idx="267">
                  <c:v>86.166000000000011</c:v>
                </c:pt>
                <c:pt idx="268">
                  <c:v>87.165999999999997</c:v>
                </c:pt>
                <c:pt idx="269">
                  <c:v>88.165999999999997</c:v>
                </c:pt>
                <c:pt idx="270">
                  <c:v>89.166000000000011</c:v>
                </c:pt>
                <c:pt idx="271">
                  <c:v>90.165999999999997</c:v>
                </c:pt>
                <c:pt idx="272">
                  <c:v>91.165999999999997</c:v>
                </c:pt>
                <c:pt idx="273">
                  <c:v>92.166000000000011</c:v>
                </c:pt>
                <c:pt idx="274">
                  <c:v>93.165999999999997</c:v>
                </c:pt>
                <c:pt idx="275">
                  <c:v>94.165999999999997</c:v>
                </c:pt>
                <c:pt idx="276">
                  <c:v>95.166000000000011</c:v>
                </c:pt>
                <c:pt idx="277">
                  <c:v>96.165999999999997</c:v>
                </c:pt>
                <c:pt idx="278">
                  <c:v>97.165999999999997</c:v>
                </c:pt>
                <c:pt idx="279">
                  <c:v>98.165999999999997</c:v>
                </c:pt>
                <c:pt idx="280">
                  <c:v>99.165999999999997</c:v>
                </c:pt>
                <c:pt idx="281">
                  <c:v>100.166</c:v>
                </c:pt>
                <c:pt idx="282">
                  <c:v>101.166</c:v>
                </c:pt>
                <c:pt idx="283">
                  <c:v>102.166</c:v>
                </c:pt>
                <c:pt idx="284">
                  <c:v>103.166</c:v>
                </c:pt>
                <c:pt idx="285">
                  <c:v>104.166</c:v>
                </c:pt>
                <c:pt idx="286">
                  <c:v>105.166</c:v>
                </c:pt>
                <c:pt idx="287">
                  <c:v>106.166</c:v>
                </c:pt>
                <c:pt idx="288">
                  <c:v>107.166</c:v>
                </c:pt>
                <c:pt idx="289">
                  <c:v>108.166</c:v>
                </c:pt>
                <c:pt idx="290">
                  <c:v>109.166</c:v>
                </c:pt>
                <c:pt idx="291">
                  <c:v>110.166</c:v>
                </c:pt>
                <c:pt idx="292">
                  <c:v>111.16600000000001</c:v>
                </c:pt>
                <c:pt idx="293">
                  <c:v>112.166</c:v>
                </c:pt>
                <c:pt idx="294">
                  <c:v>113.166</c:v>
                </c:pt>
                <c:pt idx="295">
                  <c:v>114.16600000000001</c:v>
                </c:pt>
                <c:pt idx="296">
                  <c:v>115.166</c:v>
                </c:pt>
                <c:pt idx="297">
                  <c:v>116.166</c:v>
                </c:pt>
                <c:pt idx="298">
                  <c:v>117.16600000000001</c:v>
                </c:pt>
                <c:pt idx="299">
                  <c:v>118.166</c:v>
                </c:pt>
                <c:pt idx="300">
                  <c:v>119.166</c:v>
                </c:pt>
                <c:pt idx="301">
                  <c:v>120.166</c:v>
                </c:pt>
                <c:pt idx="302">
                  <c:v>121.16599999999998</c:v>
                </c:pt>
                <c:pt idx="303">
                  <c:v>122.16600000000001</c:v>
                </c:pt>
                <c:pt idx="304">
                  <c:v>123.16600000000001</c:v>
                </c:pt>
                <c:pt idx="305">
                  <c:v>124.166</c:v>
                </c:pt>
                <c:pt idx="306">
                  <c:v>125.166</c:v>
                </c:pt>
                <c:pt idx="307">
                  <c:v>126.166</c:v>
                </c:pt>
                <c:pt idx="308">
                  <c:v>127.16599999999998</c:v>
                </c:pt>
                <c:pt idx="309">
                  <c:v>128.166</c:v>
                </c:pt>
                <c:pt idx="310">
                  <c:v>129.166</c:v>
                </c:pt>
                <c:pt idx="311">
                  <c:v>130.166</c:v>
                </c:pt>
                <c:pt idx="312">
                  <c:v>131.166</c:v>
                </c:pt>
                <c:pt idx="313">
                  <c:v>132.166</c:v>
                </c:pt>
                <c:pt idx="314">
                  <c:v>133.166</c:v>
                </c:pt>
                <c:pt idx="315">
                  <c:v>134.16600000000003</c:v>
                </c:pt>
                <c:pt idx="316">
                  <c:v>135.166</c:v>
                </c:pt>
                <c:pt idx="317">
                  <c:v>136.166</c:v>
                </c:pt>
                <c:pt idx="318">
                  <c:v>137.166</c:v>
                </c:pt>
                <c:pt idx="319">
                  <c:v>138.166</c:v>
                </c:pt>
                <c:pt idx="320">
                  <c:v>139.166</c:v>
                </c:pt>
                <c:pt idx="321">
                  <c:v>140.16600000000003</c:v>
                </c:pt>
                <c:pt idx="322">
                  <c:v>141.166</c:v>
                </c:pt>
                <c:pt idx="323">
                  <c:v>142.166</c:v>
                </c:pt>
                <c:pt idx="324">
                  <c:v>143.166</c:v>
                </c:pt>
                <c:pt idx="325">
                  <c:v>144.166</c:v>
                </c:pt>
                <c:pt idx="326">
                  <c:v>145.166</c:v>
                </c:pt>
                <c:pt idx="327">
                  <c:v>146.166</c:v>
                </c:pt>
                <c:pt idx="328">
                  <c:v>147.166</c:v>
                </c:pt>
                <c:pt idx="329">
                  <c:v>148.166</c:v>
                </c:pt>
                <c:pt idx="330">
                  <c:v>149.166</c:v>
                </c:pt>
                <c:pt idx="331">
                  <c:v>150.166</c:v>
                </c:pt>
                <c:pt idx="332">
                  <c:v>151.166</c:v>
                </c:pt>
                <c:pt idx="333">
                  <c:v>152.166</c:v>
                </c:pt>
                <c:pt idx="334">
                  <c:v>153.166</c:v>
                </c:pt>
                <c:pt idx="335">
                  <c:v>154.166</c:v>
                </c:pt>
                <c:pt idx="336">
                  <c:v>155.166</c:v>
                </c:pt>
                <c:pt idx="337">
                  <c:v>156.166</c:v>
                </c:pt>
                <c:pt idx="338">
                  <c:v>157.166</c:v>
                </c:pt>
                <c:pt idx="339">
                  <c:v>158.166</c:v>
                </c:pt>
                <c:pt idx="340">
                  <c:v>159.166</c:v>
                </c:pt>
                <c:pt idx="341">
                  <c:v>160.166</c:v>
                </c:pt>
                <c:pt idx="342">
                  <c:v>161.166</c:v>
                </c:pt>
                <c:pt idx="343">
                  <c:v>162.166</c:v>
                </c:pt>
                <c:pt idx="344">
                  <c:v>163.166</c:v>
                </c:pt>
                <c:pt idx="345">
                  <c:v>164.166</c:v>
                </c:pt>
                <c:pt idx="346">
                  <c:v>165.16600000000003</c:v>
                </c:pt>
                <c:pt idx="347">
                  <c:v>166.166</c:v>
                </c:pt>
                <c:pt idx="348">
                  <c:v>167.166</c:v>
                </c:pt>
                <c:pt idx="349">
                  <c:v>168.166</c:v>
                </c:pt>
                <c:pt idx="350">
                  <c:v>169.166</c:v>
                </c:pt>
                <c:pt idx="351">
                  <c:v>170.166</c:v>
                </c:pt>
                <c:pt idx="352">
                  <c:v>171.16600000000003</c:v>
                </c:pt>
                <c:pt idx="353">
                  <c:v>172.166</c:v>
                </c:pt>
                <c:pt idx="354">
                  <c:v>173.166</c:v>
                </c:pt>
                <c:pt idx="355">
                  <c:v>174.166</c:v>
                </c:pt>
                <c:pt idx="356">
                  <c:v>175.166</c:v>
                </c:pt>
                <c:pt idx="357">
                  <c:v>176.166</c:v>
                </c:pt>
                <c:pt idx="358">
                  <c:v>177.16600000000003</c:v>
                </c:pt>
                <c:pt idx="359">
                  <c:v>178.166</c:v>
                </c:pt>
                <c:pt idx="360">
                  <c:v>179.166</c:v>
                </c:pt>
                <c:pt idx="361">
                  <c:v>180.166</c:v>
                </c:pt>
                <c:pt idx="362">
                  <c:v>181.166</c:v>
                </c:pt>
                <c:pt idx="363">
                  <c:v>182.166</c:v>
                </c:pt>
                <c:pt idx="364">
                  <c:v>183.166</c:v>
                </c:pt>
                <c:pt idx="365">
                  <c:v>184.166</c:v>
                </c:pt>
                <c:pt idx="366">
                  <c:v>185.166</c:v>
                </c:pt>
                <c:pt idx="367">
                  <c:v>186.166</c:v>
                </c:pt>
                <c:pt idx="368">
                  <c:v>187.166</c:v>
                </c:pt>
                <c:pt idx="369">
                  <c:v>188.166</c:v>
                </c:pt>
                <c:pt idx="370">
                  <c:v>189.166</c:v>
                </c:pt>
                <c:pt idx="371">
                  <c:v>190.166</c:v>
                </c:pt>
                <c:pt idx="372">
                  <c:v>191.166</c:v>
                </c:pt>
                <c:pt idx="373">
                  <c:v>192.166</c:v>
                </c:pt>
                <c:pt idx="374">
                  <c:v>193.166</c:v>
                </c:pt>
                <c:pt idx="375">
                  <c:v>194.166</c:v>
                </c:pt>
                <c:pt idx="376">
                  <c:v>195.166</c:v>
                </c:pt>
                <c:pt idx="377">
                  <c:v>196.166</c:v>
                </c:pt>
                <c:pt idx="378">
                  <c:v>197.166</c:v>
                </c:pt>
                <c:pt idx="379">
                  <c:v>198.166</c:v>
                </c:pt>
                <c:pt idx="380">
                  <c:v>199.166</c:v>
                </c:pt>
                <c:pt idx="381">
                  <c:v>200.166</c:v>
                </c:pt>
                <c:pt idx="382">
                  <c:v>201.166</c:v>
                </c:pt>
                <c:pt idx="383">
                  <c:v>202.16600000000003</c:v>
                </c:pt>
                <c:pt idx="384">
                  <c:v>203.166</c:v>
                </c:pt>
                <c:pt idx="385">
                  <c:v>204.166</c:v>
                </c:pt>
                <c:pt idx="386">
                  <c:v>205.166</c:v>
                </c:pt>
                <c:pt idx="387">
                  <c:v>206.166</c:v>
                </c:pt>
                <c:pt idx="388">
                  <c:v>207.166</c:v>
                </c:pt>
                <c:pt idx="389">
                  <c:v>208.16600000000003</c:v>
                </c:pt>
                <c:pt idx="390">
                  <c:v>209.166</c:v>
                </c:pt>
                <c:pt idx="391">
                  <c:v>210.166</c:v>
                </c:pt>
                <c:pt idx="392">
                  <c:v>211.166</c:v>
                </c:pt>
                <c:pt idx="393">
                  <c:v>212.166</c:v>
                </c:pt>
                <c:pt idx="394">
                  <c:v>213.166</c:v>
                </c:pt>
                <c:pt idx="395">
                  <c:v>214.166</c:v>
                </c:pt>
                <c:pt idx="396">
                  <c:v>215.166</c:v>
                </c:pt>
                <c:pt idx="397">
                  <c:v>216.166</c:v>
                </c:pt>
                <c:pt idx="398">
                  <c:v>217.166</c:v>
                </c:pt>
                <c:pt idx="399">
                  <c:v>218.166</c:v>
                </c:pt>
                <c:pt idx="400">
                  <c:v>219.166</c:v>
                </c:pt>
                <c:pt idx="401">
                  <c:v>220.166</c:v>
                </c:pt>
                <c:pt idx="402">
                  <c:v>221.166</c:v>
                </c:pt>
                <c:pt idx="403">
                  <c:v>222.166</c:v>
                </c:pt>
                <c:pt idx="404">
                  <c:v>223.166</c:v>
                </c:pt>
                <c:pt idx="405">
                  <c:v>224.166</c:v>
                </c:pt>
                <c:pt idx="406">
                  <c:v>225.166</c:v>
                </c:pt>
                <c:pt idx="407">
                  <c:v>226.166</c:v>
                </c:pt>
                <c:pt idx="408">
                  <c:v>227.166</c:v>
                </c:pt>
                <c:pt idx="409">
                  <c:v>228.166</c:v>
                </c:pt>
                <c:pt idx="410">
                  <c:v>229.166</c:v>
                </c:pt>
                <c:pt idx="411">
                  <c:v>230.166</c:v>
                </c:pt>
                <c:pt idx="412">
                  <c:v>231.166</c:v>
                </c:pt>
                <c:pt idx="413">
                  <c:v>232.166</c:v>
                </c:pt>
                <c:pt idx="414">
                  <c:v>233.16600000000003</c:v>
                </c:pt>
                <c:pt idx="415">
                  <c:v>234.166</c:v>
                </c:pt>
                <c:pt idx="416">
                  <c:v>235.166</c:v>
                </c:pt>
                <c:pt idx="417">
                  <c:v>236.166</c:v>
                </c:pt>
                <c:pt idx="418">
                  <c:v>237.166</c:v>
                </c:pt>
                <c:pt idx="419">
                  <c:v>238.166</c:v>
                </c:pt>
                <c:pt idx="420">
                  <c:v>239.166</c:v>
                </c:pt>
                <c:pt idx="421">
                  <c:v>240.166</c:v>
                </c:pt>
                <c:pt idx="422">
                  <c:v>241.16599999999997</c:v>
                </c:pt>
                <c:pt idx="423">
                  <c:v>242.166</c:v>
                </c:pt>
                <c:pt idx="424">
                  <c:v>243.16600000000003</c:v>
                </c:pt>
                <c:pt idx="425">
                  <c:v>244.166</c:v>
                </c:pt>
                <c:pt idx="426">
                  <c:v>245.16600000000003</c:v>
                </c:pt>
                <c:pt idx="427">
                  <c:v>246.16599999999997</c:v>
                </c:pt>
                <c:pt idx="428">
                  <c:v>247.166</c:v>
                </c:pt>
                <c:pt idx="429">
                  <c:v>248.16599999999997</c:v>
                </c:pt>
                <c:pt idx="430">
                  <c:v>249.166</c:v>
                </c:pt>
                <c:pt idx="431">
                  <c:v>250.16600000000003</c:v>
                </c:pt>
                <c:pt idx="432">
                  <c:v>251.166</c:v>
                </c:pt>
                <c:pt idx="433">
                  <c:v>252.166</c:v>
                </c:pt>
                <c:pt idx="434">
                  <c:v>253.16599999999997</c:v>
                </c:pt>
                <c:pt idx="435">
                  <c:v>254.166</c:v>
                </c:pt>
                <c:pt idx="436">
                  <c:v>255.16600000000003</c:v>
                </c:pt>
                <c:pt idx="437">
                  <c:v>256.166</c:v>
                </c:pt>
                <c:pt idx="438">
                  <c:v>257.166</c:v>
                </c:pt>
                <c:pt idx="439">
                  <c:v>258.166</c:v>
                </c:pt>
                <c:pt idx="440">
                  <c:v>259.166</c:v>
                </c:pt>
                <c:pt idx="441">
                  <c:v>260.166</c:v>
                </c:pt>
                <c:pt idx="442">
                  <c:v>261.166</c:v>
                </c:pt>
                <c:pt idx="443">
                  <c:v>262.166</c:v>
                </c:pt>
                <c:pt idx="444">
                  <c:v>263.166</c:v>
                </c:pt>
                <c:pt idx="445">
                  <c:v>264.166</c:v>
                </c:pt>
                <c:pt idx="446">
                  <c:v>265.166</c:v>
                </c:pt>
                <c:pt idx="447">
                  <c:v>266.166</c:v>
                </c:pt>
                <c:pt idx="448">
                  <c:v>267.166</c:v>
                </c:pt>
                <c:pt idx="449">
                  <c:v>268.166</c:v>
                </c:pt>
                <c:pt idx="450">
                  <c:v>269.166</c:v>
                </c:pt>
                <c:pt idx="451">
                  <c:v>270.166</c:v>
                </c:pt>
                <c:pt idx="452">
                  <c:v>271.166</c:v>
                </c:pt>
                <c:pt idx="453">
                  <c:v>272.166</c:v>
                </c:pt>
                <c:pt idx="454">
                  <c:v>273.166</c:v>
                </c:pt>
                <c:pt idx="455">
                  <c:v>274.166</c:v>
                </c:pt>
                <c:pt idx="456">
                  <c:v>275.166</c:v>
                </c:pt>
                <c:pt idx="457">
                  <c:v>276.166</c:v>
                </c:pt>
                <c:pt idx="458">
                  <c:v>277.166</c:v>
                </c:pt>
                <c:pt idx="459">
                  <c:v>278.166</c:v>
                </c:pt>
                <c:pt idx="460">
                  <c:v>279.16500000000002</c:v>
                </c:pt>
                <c:pt idx="461">
                  <c:v>280.16500000000002</c:v>
                </c:pt>
                <c:pt idx="462">
                  <c:v>281.16499999999996</c:v>
                </c:pt>
                <c:pt idx="463">
                  <c:v>282.16500000000002</c:v>
                </c:pt>
                <c:pt idx="464">
                  <c:v>283.16499999999996</c:v>
                </c:pt>
                <c:pt idx="465">
                  <c:v>284.16500000000002</c:v>
                </c:pt>
                <c:pt idx="466">
                  <c:v>285.16500000000002</c:v>
                </c:pt>
                <c:pt idx="467">
                  <c:v>286.16500000000002</c:v>
                </c:pt>
                <c:pt idx="468">
                  <c:v>287.16500000000002</c:v>
                </c:pt>
                <c:pt idx="469">
                  <c:v>288.16499999999996</c:v>
                </c:pt>
                <c:pt idx="470">
                  <c:v>289.16500000000002</c:v>
                </c:pt>
                <c:pt idx="471">
                  <c:v>290.16499999999996</c:v>
                </c:pt>
                <c:pt idx="472">
                  <c:v>291.16500000000002</c:v>
                </c:pt>
                <c:pt idx="473">
                  <c:v>292.16500000000002</c:v>
                </c:pt>
                <c:pt idx="474">
                  <c:v>293.16499999999996</c:v>
                </c:pt>
                <c:pt idx="475">
                  <c:v>294.16500000000002</c:v>
                </c:pt>
                <c:pt idx="476">
                  <c:v>295.16499999999996</c:v>
                </c:pt>
                <c:pt idx="477">
                  <c:v>296.16500000000002</c:v>
                </c:pt>
                <c:pt idx="478">
                  <c:v>297.16499999999996</c:v>
                </c:pt>
                <c:pt idx="479">
                  <c:v>298.16500000000002</c:v>
                </c:pt>
                <c:pt idx="480">
                  <c:v>299.16500000000002</c:v>
                </c:pt>
                <c:pt idx="481">
                  <c:v>300.16499999999996</c:v>
                </c:pt>
                <c:pt idx="482">
                  <c:v>301.16500000000002</c:v>
                </c:pt>
                <c:pt idx="483">
                  <c:v>302.16499999999996</c:v>
                </c:pt>
                <c:pt idx="484">
                  <c:v>303.16500000000002</c:v>
                </c:pt>
                <c:pt idx="485">
                  <c:v>304.16500000000002</c:v>
                </c:pt>
                <c:pt idx="486">
                  <c:v>305.16500000000002</c:v>
                </c:pt>
                <c:pt idx="487">
                  <c:v>306.16500000000002</c:v>
                </c:pt>
                <c:pt idx="488">
                  <c:v>307.16499999999996</c:v>
                </c:pt>
                <c:pt idx="489">
                  <c:v>308.16500000000002</c:v>
                </c:pt>
                <c:pt idx="490">
                  <c:v>309.16499999999996</c:v>
                </c:pt>
                <c:pt idx="491">
                  <c:v>310.16500000000002</c:v>
                </c:pt>
                <c:pt idx="492">
                  <c:v>311.16500000000002</c:v>
                </c:pt>
                <c:pt idx="493">
                  <c:v>312.16499999999996</c:v>
                </c:pt>
                <c:pt idx="494">
                  <c:v>313.16500000000002</c:v>
                </c:pt>
                <c:pt idx="495">
                  <c:v>314.16499999999996</c:v>
                </c:pt>
                <c:pt idx="496">
                  <c:v>315.16500000000002</c:v>
                </c:pt>
                <c:pt idx="497">
                  <c:v>316.16500000000002</c:v>
                </c:pt>
                <c:pt idx="498">
                  <c:v>317.16500000000002</c:v>
                </c:pt>
                <c:pt idx="499">
                  <c:v>318.16500000000002</c:v>
                </c:pt>
                <c:pt idx="500">
                  <c:v>319.16499999999996</c:v>
                </c:pt>
                <c:pt idx="501">
                  <c:v>320.16500000000002</c:v>
                </c:pt>
                <c:pt idx="502">
                  <c:v>321.16499999999996</c:v>
                </c:pt>
                <c:pt idx="503">
                  <c:v>322.16500000000002</c:v>
                </c:pt>
                <c:pt idx="504">
                  <c:v>323.16500000000002</c:v>
                </c:pt>
                <c:pt idx="505">
                  <c:v>324.16499999999996</c:v>
                </c:pt>
                <c:pt idx="506">
                  <c:v>325.16500000000002</c:v>
                </c:pt>
                <c:pt idx="507">
                  <c:v>326.16499999999996</c:v>
                </c:pt>
                <c:pt idx="508">
                  <c:v>327.16500000000002</c:v>
                </c:pt>
                <c:pt idx="509">
                  <c:v>328.16499999999996</c:v>
                </c:pt>
                <c:pt idx="510">
                  <c:v>329.16500000000002</c:v>
                </c:pt>
                <c:pt idx="511">
                  <c:v>330.16500000000002</c:v>
                </c:pt>
                <c:pt idx="512">
                  <c:v>331.16499999999996</c:v>
                </c:pt>
                <c:pt idx="513">
                  <c:v>332.16500000000002</c:v>
                </c:pt>
                <c:pt idx="514">
                  <c:v>333.16499999999996</c:v>
                </c:pt>
                <c:pt idx="515">
                  <c:v>334.16500000000002</c:v>
                </c:pt>
                <c:pt idx="516">
                  <c:v>335.16500000000002</c:v>
                </c:pt>
                <c:pt idx="517">
                  <c:v>336.16500000000002</c:v>
                </c:pt>
                <c:pt idx="518">
                  <c:v>337.16500000000002</c:v>
                </c:pt>
                <c:pt idx="519">
                  <c:v>338.16499999999996</c:v>
                </c:pt>
                <c:pt idx="520">
                  <c:v>339.16500000000002</c:v>
                </c:pt>
                <c:pt idx="521">
                  <c:v>340.16499999999996</c:v>
                </c:pt>
                <c:pt idx="522">
                  <c:v>341.16500000000002</c:v>
                </c:pt>
                <c:pt idx="523">
                  <c:v>342.16500000000002</c:v>
                </c:pt>
                <c:pt idx="524">
                  <c:v>343.16499999999996</c:v>
                </c:pt>
                <c:pt idx="525">
                  <c:v>344.16500000000002</c:v>
                </c:pt>
                <c:pt idx="526">
                  <c:v>345.16499999999996</c:v>
                </c:pt>
                <c:pt idx="527">
                  <c:v>346.16500000000002</c:v>
                </c:pt>
                <c:pt idx="528">
                  <c:v>347.16500000000002</c:v>
                </c:pt>
                <c:pt idx="529">
                  <c:v>348.16500000000002</c:v>
                </c:pt>
                <c:pt idx="530">
                  <c:v>349.16500000000002</c:v>
                </c:pt>
                <c:pt idx="531">
                  <c:v>350.16499999999996</c:v>
                </c:pt>
                <c:pt idx="532">
                  <c:v>351.16500000000002</c:v>
                </c:pt>
                <c:pt idx="533">
                  <c:v>352.16499999999996</c:v>
                </c:pt>
                <c:pt idx="534">
                  <c:v>353.16500000000002</c:v>
                </c:pt>
                <c:pt idx="535">
                  <c:v>354.16500000000002</c:v>
                </c:pt>
                <c:pt idx="536">
                  <c:v>355.16499999999996</c:v>
                </c:pt>
                <c:pt idx="537">
                  <c:v>356.16500000000002</c:v>
                </c:pt>
                <c:pt idx="538">
                  <c:v>357.16499999999996</c:v>
                </c:pt>
                <c:pt idx="539">
                  <c:v>358.16500000000002</c:v>
                </c:pt>
                <c:pt idx="540">
                  <c:v>359.16499999999996</c:v>
                </c:pt>
                <c:pt idx="541">
                  <c:v>360.16500000000002</c:v>
                </c:pt>
                <c:pt idx="542">
                  <c:v>361.16500000000002</c:v>
                </c:pt>
                <c:pt idx="543">
                  <c:v>362.16499999999996</c:v>
                </c:pt>
                <c:pt idx="544">
                  <c:v>363.16500000000002</c:v>
                </c:pt>
                <c:pt idx="545">
                  <c:v>364.16499999999996</c:v>
                </c:pt>
                <c:pt idx="546">
                  <c:v>365.16500000000002</c:v>
                </c:pt>
                <c:pt idx="547">
                  <c:v>366.16500000000002</c:v>
                </c:pt>
                <c:pt idx="548">
                  <c:v>367.16500000000002</c:v>
                </c:pt>
                <c:pt idx="549">
                  <c:v>368.16500000000002</c:v>
                </c:pt>
                <c:pt idx="550">
                  <c:v>369.16499999999996</c:v>
                </c:pt>
                <c:pt idx="551">
                  <c:v>370.16500000000002</c:v>
                </c:pt>
                <c:pt idx="552">
                  <c:v>371.16499999999996</c:v>
                </c:pt>
                <c:pt idx="553">
                  <c:v>372.16500000000002</c:v>
                </c:pt>
                <c:pt idx="554">
                  <c:v>373.16500000000002</c:v>
                </c:pt>
                <c:pt idx="555">
                  <c:v>374.16399999999999</c:v>
                </c:pt>
                <c:pt idx="556">
                  <c:v>375.16399999999999</c:v>
                </c:pt>
                <c:pt idx="557">
                  <c:v>376.16399999999999</c:v>
                </c:pt>
                <c:pt idx="558">
                  <c:v>377.16399999999999</c:v>
                </c:pt>
                <c:pt idx="559">
                  <c:v>378.16399999999999</c:v>
                </c:pt>
                <c:pt idx="560">
                  <c:v>379.16400000000004</c:v>
                </c:pt>
                <c:pt idx="561">
                  <c:v>380.16399999999999</c:v>
                </c:pt>
                <c:pt idx="562">
                  <c:v>381.16399999999999</c:v>
                </c:pt>
                <c:pt idx="563">
                  <c:v>382.16399999999999</c:v>
                </c:pt>
                <c:pt idx="564">
                  <c:v>383.16399999999999</c:v>
                </c:pt>
                <c:pt idx="565">
                  <c:v>384.16400000000004</c:v>
                </c:pt>
                <c:pt idx="566">
                  <c:v>385.16399999999999</c:v>
                </c:pt>
                <c:pt idx="567">
                  <c:v>386.16400000000004</c:v>
                </c:pt>
                <c:pt idx="568">
                  <c:v>387.16399999999999</c:v>
                </c:pt>
                <c:pt idx="569">
                  <c:v>388.16399999999999</c:v>
                </c:pt>
                <c:pt idx="570">
                  <c:v>389.16399999999999</c:v>
                </c:pt>
                <c:pt idx="571">
                  <c:v>390.16399999999999</c:v>
                </c:pt>
                <c:pt idx="572">
                  <c:v>391.16400000000004</c:v>
                </c:pt>
                <c:pt idx="573">
                  <c:v>392.16399999999999</c:v>
                </c:pt>
                <c:pt idx="574">
                  <c:v>393.16399999999999</c:v>
                </c:pt>
                <c:pt idx="575">
                  <c:v>394.16399999999999</c:v>
                </c:pt>
                <c:pt idx="576">
                  <c:v>395.16399999999999</c:v>
                </c:pt>
                <c:pt idx="577">
                  <c:v>396.16400000000004</c:v>
                </c:pt>
                <c:pt idx="578">
                  <c:v>397.16399999999999</c:v>
                </c:pt>
                <c:pt idx="579">
                  <c:v>398.16400000000004</c:v>
                </c:pt>
                <c:pt idx="580">
                  <c:v>399.16399999999999</c:v>
                </c:pt>
                <c:pt idx="581">
                  <c:v>400.16399999999999</c:v>
                </c:pt>
                <c:pt idx="582">
                  <c:v>401.16399999999999</c:v>
                </c:pt>
                <c:pt idx="583">
                  <c:v>402.16399999999999</c:v>
                </c:pt>
                <c:pt idx="584">
                  <c:v>403.16400000000004</c:v>
                </c:pt>
                <c:pt idx="585">
                  <c:v>404.16399999999999</c:v>
                </c:pt>
                <c:pt idx="586">
                  <c:v>405.16399999999999</c:v>
                </c:pt>
                <c:pt idx="587">
                  <c:v>406.16399999999999</c:v>
                </c:pt>
                <c:pt idx="588">
                  <c:v>407.16399999999999</c:v>
                </c:pt>
                <c:pt idx="589">
                  <c:v>408.16399999999999</c:v>
                </c:pt>
                <c:pt idx="590">
                  <c:v>409.16399999999999</c:v>
                </c:pt>
                <c:pt idx="591">
                  <c:v>410.16400000000004</c:v>
                </c:pt>
                <c:pt idx="592">
                  <c:v>411.16399999999999</c:v>
                </c:pt>
                <c:pt idx="593">
                  <c:v>412.16399999999999</c:v>
                </c:pt>
                <c:pt idx="594">
                  <c:v>413.16399999999999</c:v>
                </c:pt>
                <c:pt idx="595">
                  <c:v>414.16399999999999</c:v>
                </c:pt>
                <c:pt idx="596">
                  <c:v>415.16400000000004</c:v>
                </c:pt>
                <c:pt idx="597">
                  <c:v>416.16399999999999</c:v>
                </c:pt>
                <c:pt idx="598">
                  <c:v>417.16399999999999</c:v>
                </c:pt>
                <c:pt idx="599">
                  <c:v>418.16399999999999</c:v>
                </c:pt>
                <c:pt idx="600">
                  <c:v>419.16399999999999</c:v>
                </c:pt>
                <c:pt idx="601">
                  <c:v>420.16399999999999</c:v>
                </c:pt>
                <c:pt idx="602">
                  <c:v>421.16399999999999</c:v>
                </c:pt>
                <c:pt idx="603">
                  <c:v>422.16400000000004</c:v>
                </c:pt>
                <c:pt idx="604">
                  <c:v>423.16399999999999</c:v>
                </c:pt>
                <c:pt idx="605">
                  <c:v>424.16399999999999</c:v>
                </c:pt>
                <c:pt idx="606">
                  <c:v>425.16399999999999</c:v>
                </c:pt>
                <c:pt idx="607">
                  <c:v>426.16399999999999</c:v>
                </c:pt>
                <c:pt idx="608">
                  <c:v>427.16400000000004</c:v>
                </c:pt>
                <c:pt idx="609">
                  <c:v>428.16399999999999</c:v>
                </c:pt>
                <c:pt idx="610">
                  <c:v>429.16400000000004</c:v>
                </c:pt>
                <c:pt idx="611">
                  <c:v>430.16399999999999</c:v>
                </c:pt>
                <c:pt idx="612">
                  <c:v>431.16399999999999</c:v>
                </c:pt>
                <c:pt idx="613">
                  <c:v>432.16399999999999</c:v>
                </c:pt>
                <c:pt idx="614">
                  <c:v>433.16399999999999</c:v>
                </c:pt>
                <c:pt idx="615">
                  <c:v>434.16400000000004</c:v>
                </c:pt>
                <c:pt idx="616">
                  <c:v>435.16399999999999</c:v>
                </c:pt>
                <c:pt idx="617">
                  <c:v>436.16399999999999</c:v>
                </c:pt>
                <c:pt idx="618">
                  <c:v>437.16399999999999</c:v>
                </c:pt>
                <c:pt idx="619">
                  <c:v>438.16399999999999</c:v>
                </c:pt>
                <c:pt idx="620">
                  <c:v>439.16399999999999</c:v>
                </c:pt>
                <c:pt idx="621">
                  <c:v>440.16399999999999</c:v>
                </c:pt>
                <c:pt idx="622">
                  <c:v>441.16400000000004</c:v>
                </c:pt>
                <c:pt idx="623">
                  <c:v>442.16399999999999</c:v>
                </c:pt>
                <c:pt idx="624">
                  <c:v>443.16399999999999</c:v>
                </c:pt>
                <c:pt idx="625">
                  <c:v>444.16399999999999</c:v>
                </c:pt>
                <c:pt idx="626">
                  <c:v>445.16399999999999</c:v>
                </c:pt>
                <c:pt idx="627">
                  <c:v>446.16400000000004</c:v>
                </c:pt>
                <c:pt idx="628">
                  <c:v>447.16399999999999</c:v>
                </c:pt>
                <c:pt idx="629">
                  <c:v>448.16399999999999</c:v>
                </c:pt>
                <c:pt idx="630">
                  <c:v>449.16399999999999</c:v>
                </c:pt>
                <c:pt idx="631">
                  <c:v>450.16399999999999</c:v>
                </c:pt>
                <c:pt idx="632">
                  <c:v>451.16399999999999</c:v>
                </c:pt>
                <c:pt idx="633">
                  <c:v>452.16399999999999</c:v>
                </c:pt>
                <c:pt idx="634">
                  <c:v>453.16400000000004</c:v>
                </c:pt>
                <c:pt idx="635">
                  <c:v>454.16399999999999</c:v>
                </c:pt>
                <c:pt idx="636">
                  <c:v>455.16399999999999</c:v>
                </c:pt>
                <c:pt idx="637">
                  <c:v>456.16399999999999</c:v>
                </c:pt>
                <c:pt idx="638">
                  <c:v>457.16399999999999</c:v>
                </c:pt>
                <c:pt idx="639">
                  <c:v>458.16400000000004</c:v>
                </c:pt>
                <c:pt idx="640">
                  <c:v>459.16399999999999</c:v>
                </c:pt>
                <c:pt idx="641">
                  <c:v>460.16400000000004</c:v>
                </c:pt>
                <c:pt idx="642">
                  <c:v>461.16399999999999</c:v>
                </c:pt>
                <c:pt idx="643">
                  <c:v>462.16399999999999</c:v>
                </c:pt>
                <c:pt idx="644">
                  <c:v>463.16399999999999</c:v>
                </c:pt>
                <c:pt idx="645">
                  <c:v>464.16399999999999</c:v>
                </c:pt>
                <c:pt idx="646">
                  <c:v>465.16400000000004</c:v>
                </c:pt>
                <c:pt idx="647">
                  <c:v>466.16399999999999</c:v>
                </c:pt>
                <c:pt idx="648">
                  <c:v>467.16399999999999</c:v>
                </c:pt>
                <c:pt idx="649">
                  <c:v>468.16300000000001</c:v>
                </c:pt>
                <c:pt idx="650">
                  <c:v>469.16299999999995</c:v>
                </c:pt>
                <c:pt idx="651">
                  <c:v>470.16300000000001</c:v>
                </c:pt>
                <c:pt idx="652">
                  <c:v>471.16300000000001</c:v>
                </c:pt>
                <c:pt idx="653">
                  <c:v>472.16300000000001</c:v>
                </c:pt>
                <c:pt idx="654">
                  <c:v>473.16300000000001</c:v>
                </c:pt>
                <c:pt idx="655">
                  <c:v>474.16299999999995</c:v>
                </c:pt>
                <c:pt idx="656">
                  <c:v>475.16300000000001</c:v>
                </c:pt>
                <c:pt idx="657">
                  <c:v>476.16299999999995</c:v>
                </c:pt>
                <c:pt idx="658">
                  <c:v>477.16300000000001</c:v>
                </c:pt>
                <c:pt idx="659">
                  <c:v>478.16299999999995</c:v>
                </c:pt>
                <c:pt idx="660">
                  <c:v>479.16300000000007</c:v>
                </c:pt>
                <c:pt idx="661">
                  <c:v>480.16300000000001</c:v>
                </c:pt>
                <c:pt idx="662">
                  <c:v>481.16299999999995</c:v>
                </c:pt>
                <c:pt idx="663">
                  <c:v>482.16299999999995</c:v>
                </c:pt>
                <c:pt idx="664">
                  <c:v>483.16300000000001</c:v>
                </c:pt>
                <c:pt idx="665">
                  <c:v>484.16300000000001</c:v>
                </c:pt>
                <c:pt idx="666">
                  <c:v>485.16299999999995</c:v>
                </c:pt>
                <c:pt idx="667">
                  <c:v>486.16300000000001</c:v>
                </c:pt>
                <c:pt idx="668">
                  <c:v>487.16300000000001</c:v>
                </c:pt>
                <c:pt idx="669">
                  <c:v>488.16299999999995</c:v>
                </c:pt>
                <c:pt idx="670">
                  <c:v>489.16300000000007</c:v>
                </c:pt>
                <c:pt idx="671">
                  <c:v>490.16300000000001</c:v>
                </c:pt>
                <c:pt idx="672">
                  <c:v>491.16300000000001</c:v>
                </c:pt>
                <c:pt idx="673">
                  <c:v>492.16299999999995</c:v>
                </c:pt>
                <c:pt idx="674">
                  <c:v>493.16300000000001</c:v>
                </c:pt>
                <c:pt idx="675">
                  <c:v>494.16300000000001</c:v>
                </c:pt>
                <c:pt idx="676">
                  <c:v>495.16299999999995</c:v>
                </c:pt>
                <c:pt idx="677">
                  <c:v>496.16300000000007</c:v>
                </c:pt>
                <c:pt idx="678">
                  <c:v>497.16300000000001</c:v>
                </c:pt>
                <c:pt idx="679">
                  <c:v>498.16300000000001</c:v>
                </c:pt>
                <c:pt idx="680">
                  <c:v>499.16299999999995</c:v>
                </c:pt>
                <c:pt idx="681">
                  <c:v>500.16300000000001</c:v>
                </c:pt>
                <c:pt idx="682">
                  <c:v>501.16300000000001</c:v>
                </c:pt>
                <c:pt idx="683">
                  <c:v>502.16299999999995</c:v>
                </c:pt>
                <c:pt idx="684">
                  <c:v>503.16300000000007</c:v>
                </c:pt>
                <c:pt idx="685">
                  <c:v>504.16300000000001</c:v>
                </c:pt>
                <c:pt idx="686">
                  <c:v>505.16299999999995</c:v>
                </c:pt>
                <c:pt idx="687">
                  <c:v>506.16299999999995</c:v>
                </c:pt>
                <c:pt idx="688">
                  <c:v>507.16300000000001</c:v>
                </c:pt>
                <c:pt idx="689">
                  <c:v>508.16300000000001</c:v>
                </c:pt>
                <c:pt idx="690">
                  <c:v>509.16299999999995</c:v>
                </c:pt>
                <c:pt idx="691">
                  <c:v>510.16300000000007</c:v>
                </c:pt>
                <c:pt idx="692">
                  <c:v>511.16300000000001</c:v>
                </c:pt>
                <c:pt idx="693">
                  <c:v>512.16300000000001</c:v>
                </c:pt>
                <c:pt idx="694">
                  <c:v>513.1629999999999</c:v>
                </c:pt>
                <c:pt idx="695">
                  <c:v>514.16300000000001</c:v>
                </c:pt>
                <c:pt idx="696">
                  <c:v>515.16300000000001</c:v>
                </c:pt>
                <c:pt idx="697">
                  <c:v>516.16300000000001</c:v>
                </c:pt>
                <c:pt idx="698">
                  <c:v>517.16300000000001</c:v>
                </c:pt>
                <c:pt idx="699">
                  <c:v>518.16300000000001</c:v>
                </c:pt>
                <c:pt idx="700">
                  <c:v>519.16300000000001</c:v>
                </c:pt>
                <c:pt idx="701">
                  <c:v>520.16300000000001</c:v>
                </c:pt>
                <c:pt idx="702">
                  <c:v>521.16300000000001</c:v>
                </c:pt>
                <c:pt idx="703">
                  <c:v>522.16300000000001</c:v>
                </c:pt>
                <c:pt idx="704">
                  <c:v>523.16300000000001</c:v>
                </c:pt>
                <c:pt idx="705">
                  <c:v>524.16300000000001</c:v>
                </c:pt>
                <c:pt idx="706">
                  <c:v>525.16300000000001</c:v>
                </c:pt>
                <c:pt idx="707">
                  <c:v>526.16300000000001</c:v>
                </c:pt>
                <c:pt idx="708">
                  <c:v>527.16300000000001</c:v>
                </c:pt>
                <c:pt idx="709">
                  <c:v>528.16300000000001</c:v>
                </c:pt>
                <c:pt idx="710">
                  <c:v>529.16300000000001</c:v>
                </c:pt>
                <c:pt idx="711">
                  <c:v>530.16300000000001</c:v>
                </c:pt>
                <c:pt idx="712">
                  <c:v>531.16300000000001</c:v>
                </c:pt>
                <c:pt idx="713">
                  <c:v>532.16300000000001</c:v>
                </c:pt>
                <c:pt idx="714">
                  <c:v>533.16300000000001</c:v>
                </c:pt>
                <c:pt idx="715">
                  <c:v>534.16300000000001</c:v>
                </c:pt>
                <c:pt idx="716">
                  <c:v>535.16300000000001</c:v>
                </c:pt>
                <c:pt idx="717">
                  <c:v>536.16300000000001</c:v>
                </c:pt>
                <c:pt idx="718">
                  <c:v>537.1629999999999</c:v>
                </c:pt>
                <c:pt idx="719">
                  <c:v>538.16300000000001</c:v>
                </c:pt>
                <c:pt idx="720">
                  <c:v>539.16300000000001</c:v>
                </c:pt>
                <c:pt idx="721">
                  <c:v>540.16300000000001</c:v>
                </c:pt>
                <c:pt idx="722">
                  <c:v>541.16300000000001</c:v>
                </c:pt>
                <c:pt idx="723">
                  <c:v>542.16300000000001</c:v>
                </c:pt>
                <c:pt idx="724">
                  <c:v>543.16300000000001</c:v>
                </c:pt>
                <c:pt idx="725">
                  <c:v>544.1629999999999</c:v>
                </c:pt>
                <c:pt idx="726">
                  <c:v>545.16300000000001</c:v>
                </c:pt>
                <c:pt idx="727">
                  <c:v>546.16300000000001</c:v>
                </c:pt>
                <c:pt idx="728">
                  <c:v>547.16300000000001</c:v>
                </c:pt>
                <c:pt idx="729">
                  <c:v>548.16300000000001</c:v>
                </c:pt>
                <c:pt idx="730">
                  <c:v>549.16300000000001</c:v>
                </c:pt>
                <c:pt idx="731">
                  <c:v>550.16300000000001</c:v>
                </c:pt>
                <c:pt idx="732">
                  <c:v>551.16300000000001</c:v>
                </c:pt>
                <c:pt idx="733">
                  <c:v>552.16300000000001</c:v>
                </c:pt>
                <c:pt idx="734">
                  <c:v>553.16300000000001</c:v>
                </c:pt>
                <c:pt idx="735">
                  <c:v>554.16300000000001</c:v>
                </c:pt>
                <c:pt idx="736">
                  <c:v>555.16300000000001</c:v>
                </c:pt>
                <c:pt idx="737">
                  <c:v>556.16300000000001</c:v>
                </c:pt>
                <c:pt idx="738">
                  <c:v>557.16300000000001</c:v>
                </c:pt>
                <c:pt idx="739">
                  <c:v>558.16300000000001</c:v>
                </c:pt>
                <c:pt idx="740">
                  <c:v>559.16300000000001</c:v>
                </c:pt>
                <c:pt idx="741">
                  <c:v>560.16300000000001</c:v>
                </c:pt>
                <c:pt idx="742">
                  <c:v>561.1629999999999</c:v>
                </c:pt>
                <c:pt idx="743">
                  <c:v>562.16300000000001</c:v>
                </c:pt>
                <c:pt idx="744">
                  <c:v>563.16300000000001</c:v>
                </c:pt>
                <c:pt idx="745">
                  <c:v>564.16300000000001</c:v>
                </c:pt>
                <c:pt idx="746">
                  <c:v>565.16200000000003</c:v>
                </c:pt>
                <c:pt idx="747">
                  <c:v>566.16200000000003</c:v>
                </c:pt>
                <c:pt idx="748">
                  <c:v>567.16199999999992</c:v>
                </c:pt>
                <c:pt idx="749">
                  <c:v>568.16200000000003</c:v>
                </c:pt>
                <c:pt idx="750">
                  <c:v>569.16200000000003</c:v>
                </c:pt>
                <c:pt idx="751">
                  <c:v>570.16199999999992</c:v>
                </c:pt>
                <c:pt idx="752">
                  <c:v>571.16200000000003</c:v>
                </c:pt>
                <c:pt idx="753">
                  <c:v>572.16200000000003</c:v>
                </c:pt>
                <c:pt idx="754">
                  <c:v>573.16200000000003</c:v>
                </c:pt>
                <c:pt idx="755">
                  <c:v>574.16199999999992</c:v>
                </c:pt>
                <c:pt idx="756">
                  <c:v>575.16200000000003</c:v>
                </c:pt>
                <c:pt idx="757">
                  <c:v>576.16200000000003</c:v>
                </c:pt>
                <c:pt idx="758">
                  <c:v>577.16199999999992</c:v>
                </c:pt>
                <c:pt idx="759">
                  <c:v>578.16200000000003</c:v>
                </c:pt>
                <c:pt idx="760">
                  <c:v>579.16200000000003</c:v>
                </c:pt>
                <c:pt idx="761">
                  <c:v>580.16199999999992</c:v>
                </c:pt>
                <c:pt idx="762">
                  <c:v>581.16200000000003</c:v>
                </c:pt>
                <c:pt idx="763">
                  <c:v>582.16200000000003</c:v>
                </c:pt>
                <c:pt idx="764">
                  <c:v>583.16200000000003</c:v>
                </c:pt>
                <c:pt idx="765">
                  <c:v>584.16199999999992</c:v>
                </c:pt>
                <c:pt idx="766">
                  <c:v>585.16200000000003</c:v>
                </c:pt>
                <c:pt idx="767">
                  <c:v>586.16200000000003</c:v>
                </c:pt>
                <c:pt idx="768">
                  <c:v>587.16199999999992</c:v>
                </c:pt>
                <c:pt idx="769">
                  <c:v>588.16200000000003</c:v>
                </c:pt>
                <c:pt idx="770">
                  <c:v>589.16200000000003</c:v>
                </c:pt>
                <c:pt idx="771">
                  <c:v>590.16200000000003</c:v>
                </c:pt>
                <c:pt idx="772">
                  <c:v>591.16199999999992</c:v>
                </c:pt>
                <c:pt idx="773">
                  <c:v>592.16200000000003</c:v>
                </c:pt>
                <c:pt idx="774">
                  <c:v>593.16200000000003</c:v>
                </c:pt>
                <c:pt idx="775">
                  <c:v>594.16199999999992</c:v>
                </c:pt>
                <c:pt idx="776">
                  <c:v>595.16200000000003</c:v>
                </c:pt>
                <c:pt idx="777">
                  <c:v>596.16200000000003</c:v>
                </c:pt>
                <c:pt idx="778">
                  <c:v>597.16200000000003</c:v>
                </c:pt>
                <c:pt idx="779">
                  <c:v>598.16199999999992</c:v>
                </c:pt>
                <c:pt idx="780">
                  <c:v>599.16200000000003</c:v>
                </c:pt>
                <c:pt idx="781">
                  <c:v>600.16200000000003</c:v>
                </c:pt>
                <c:pt idx="782">
                  <c:v>601.16199999999992</c:v>
                </c:pt>
                <c:pt idx="783">
                  <c:v>602.16200000000003</c:v>
                </c:pt>
                <c:pt idx="784">
                  <c:v>603.16200000000003</c:v>
                </c:pt>
                <c:pt idx="785">
                  <c:v>604.16200000000003</c:v>
                </c:pt>
                <c:pt idx="786">
                  <c:v>605.16199999999992</c:v>
                </c:pt>
                <c:pt idx="787">
                  <c:v>606.16200000000003</c:v>
                </c:pt>
                <c:pt idx="788">
                  <c:v>607.16200000000003</c:v>
                </c:pt>
                <c:pt idx="789">
                  <c:v>608.16199999999992</c:v>
                </c:pt>
                <c:pt idx="790">
                  <c:v>609.16200000000003</c:v>
                </c:pt>
                <c:pt idx="791">
                  <c:v>610.16200000000003</c:v>
                </c:pt>
                <c:pt idx="792">
                  <c:v>611.16199999999992</c:v>
                </c:pt>
                <c:pt idx="793">
                  <c:v>612.16200000000003</c:v>
                </c:pt>
                <c:pt idx="794">
                  <c:v>613.16200000000003</c:v>
                </c:pt>
                <c:pt idx="795">
                  <c:v>614.16200000000003</c:v>
                </c:pt>
                <c:pt idx="796">
                  <c:v>615.16199999999992</c:v>
                </c:pt>
                <c:pt idx="797">
                  <c:v>616.16200000000003</c:v>
                </c:pt>
                <c:pt idx="798">
                  <c:v>617.16200000000003</c:v>
                </c:pt>
                <c:pt idx="799">
                  <c:v>618.16199999999992</c:v>
                </c:pt>
                <c:pt idx="800">
                  <c:v>619.16200000000003</c:v>
                </c:pt>
                <c:pt idx="801">
                  <c:v>620.16200000000003</c:v>
                </c:pt>
                <c:pt idx="802">
                  <c:v>621.16200000000003</c:v>
                </c:pt>
                <c:pt idx="803">
                  <c:v>622.16199999999992</c:v>
                </c:pt>
                <c:pt idx="804">
                  <c:v>623.16200000000003</c:v>
                </c:pt>
                <c:pt idx="805">
                  <c:v>624.16200000000003</c:v>
                </c:pt>
                <c:pt idx="806">
                  <c:v>625.16199999999992</c:v>
                </c:pt>
                <c:pt idx="807">
                  <c:v>626.16200000000003</c:v>
                </c:pt>
                <c:pt idx="808">
                  <c:v>627.16200000000003</c:v>
                </c:pt>
                <c:pt idx="809">
                  <c:v>628.16200000000003</c:v>
                </c:pt>
                <c:pt idx="810">
                  <c:v>629.16199999999992</c:v>
                </c:pt>
                <c:pt idx="811">
                  <c:v>630.16200000000003</c:v>
                </c:pt>
                <c:pt idx="812">
                  <c:v>631.16200000000003</c:v>
                </c:pt>
                <c:pt idx="813">
                  <c:v>632.16199999999992</c:v>
                </c:pt>
                <c:pt idx="814">
                  <c:v>633.16200000000003</c:v>
                </c:pt>
                <c:pt idx="815">
                  <c:v>634.16200000000003</c:v>
                </c:pt>
                <c:pt idx="816">
                  <c:v>635.16200000000003</c:v>
                </c:pt>
                <c:pt idx="817">
                  <c:v>636.16199999999992</c:v>
                </c:pt>
                <c:pt idx="818">
                  <c:v>637.16200000000003</c:v>
                </c:pt>
                <c:pt idx="819">
                  <c:v>638.16200000000003</c:v>
                </c:pt>
                <c:pt idx="820">
                  <c:v>639.16199999999992</c:v>
                </c:pt>
                <c:pt idx="821">
                  <c:v>640.16200000000003</c:v>
                </c:pt>
                <c:pt idx="822">
                  <c:v>641.16200000000003</c:v>
                </c:pt>
                <c:pt idx="823">
                  <c:v>642.16199999999992</c:v>
                </c:pt>
                <c:pt idx="824">
                  <c:v>643.16200000000003</c:v>
                </c:pt>
                <c:pt idx="825">
                  <c:v>644.16200000000003</c:v>
                </c:pt>
                <c:pt idx="826">
                  <c:v>645.16200000000003</c:v>
                </c:pt>
                <c:pt idx="827">
                  <c:v>646.16199999999992</c:v>
                </c:pt>
                <c:pt idx="828">
                  <c:v>647.16200000000003</c:v>
                </c:pt>
                <c:pt idx="829">
                  <c:v>648.16200000000003</c:v>
                </c:pt>
                <c:pt idx="830">
                  <c:v>649.16199999999992</c:v>
                </c:pt>
                <c:pt idx="831">
                  <c:v>650.16200000000003</c:v>
                </c:pt>
                <c:pt idx="832">
                  <c:v>651.16200000000003</c:v>
                </c:pt>
                <c:pt idx="833">
                  <c:v>652.16200000000003</c:v>
                </c:pt>
                <c:pt idx="834">
                  <c:v>653.16199999999992</c:v>
                </c:pt>
                <c:pt idx="835">
                  <c:v>654.16200000000003</c:v>
                </c:pt>
                <c:pt idx="836">
                  <c:v>655.16200000000003</c:v>
                </c:pt>
                <c:pt idx="837">
                  <c:v>656.16199999999992</c:v>
                </c:pt>
                <c:pt idx="838">
                  <c:v>657.16200000000003</c:v>
                </c:pt>
                <c:pt idx="839">
                  <c:v>658.16200000000003</c:v>
                </c:pt>
                <c:pt idx="840">
                  <c:v>659.16200000000003</c:v>
                </c:pt>
                <c:pt idx="841">
                  <c:v>660.16100000000006</c:v>
                </c:pt>
                <c:pt idx="842">
                  <c:v>661.16099999999994</c:v>
                </c:pt>
                <c:pt idx="843">
                  <c:v>662.16099999999994</c:v>
                </c:pt>
                <c:pt idx="844">
                  <c:v>663.16100000000006</c:v>
                </c:pt>
                <c:pt idx="845">
                  <c:v>664.16100000000006</c:v>
                </c:pt>
                <c:pt idx="846">
                  <c:v>665.16099999999994</c:v>
                </c:pt>
                <c:pt idx="847">
                  <c:v>666.16099999999994</c:v>
                </c:pt>
                <c:pt idx="848">
                  <c:v>667.16100000000006</c:v>
                </c:pt>
                <c:pt idx="849">
                  <c:v>668.16099999999994</c:v>
                </c:pt>
                <c:pt idx="850">
                  <c:v>669.16099999999994</c:v>
                </c:pt>
                <c:pt idx="851">
                  <c:v>670.16100000000006</c:v>
                </c:pt>
                <c:pt idx="852">
                  <c:v>671.16100000000006</c:v>
                </c:pt>
                <c:pt idx="853">
                  <c:v>672.16099999999994</c:v>
                </c:pt>
                <c:pt idx="854">
                  <c:v>673.16099999999994</c:v>
                </c:pt>
                <c:pt idx="855">
                  <c:v>674.16100000000006</c:v>
                </c:pt>
                <c:pt idx="856">
                  <c:v>675.16099999999994</c:v>
                </c:pt>
                <c:pt idx="857">
                  <c:v>676.16099999999994</c:v>
                </c:pt>
                <c:pt idx="858">
                  <c:v>677.16100000000006</c:v>
                </c:pt>
                <c:pt idx="859">
                  <c:v>678.16100000000006</c:v>
                </c:pt>
                <c:pt idx="860">
                  <c:v>679.16099999999994</c:v>
                </c:pt>
                <c:pt idx="861">
                  <c:v>680.16100000000006</c:v>
                </c:pt>
                <c:pt idx="862">
                  <c:v>681.16100000000006</c:v>
                </c:pt>
                <c:pt idx="863">
                  <c:v>682.16099999999994</c:v>
                </c:pt>
                <c:pt idx="864">
                  <c:v>683.16099999999994</c:v>
                </c:pt>
                <c:pt idx="865">
                  <c:v>684.16100000000006</c:v>
                </c:pt>
                <c:pt idx="866">
                  <c:v>685.16100000000006</c:v>
                </c:pt>
                <c:pt idx="867">
                  <c:v>686.16099999999994</c:v>
                </c:pt>
                <c:pt idx="868">
                  <c:v>687.16100000000006</c:v>
                </c:pt>
                <c:pt idx="869">
                  <c:v>688.16100000000006</c:v>
                </c:pt>
                <c:pt idx="870">
                  <c:v>689.16099999999994</c:v>
                </c:pt>
                <c:pt idx="871">
                  <c:v>690.16099999999994</c:v>
                </c:pt>
                <c:pt idx="872">
                  <c:v>691.16100000000006</c:v>
                </c:pt>
                <c:pt idx="873">
                  <c:v>692.16099999999994</c:v>
                </c:pt>
                <c:pt idx="874">
                  <c:v>693.16099999999994</c:v>
                </c:pt>
                <c:pt idx="875">
                  <c:v>694.16100000000006</c:v>
                </c:pt>
                <c:pt idx="876">
                  <c:v>695.16100000000006</c:v>
                </c:pt>
                <c:pt idx="877">
                  <c:v>696.16099999999994</c:v>
                </c:pt>
                <c:pt idx="878">
                  <c:v>697.16099999999994</c:v>
                </c:pt>
                <c:pt idx="879">
                  <c:v>698.16100000000006</c:v>
                </c:pt>
                <c:pt idx="880">
                  <c:v>699.16099999999994</c:v>
                </c:pt>
                <c:pt idx="881">
                  <c:v>700.16099999999994</c:v>
                </c:pt>
                <c:pt idx="882">
                  <c:v>701.16100000000006</c:v>
                </c:pt>
                <c:pt idx="883">
                  <c:v>702.16100000000006</c:v>
                </c:pt>
                <c:pt idx="884">
                  <c:v>703.16099999999994</c:v>
                </c:pt>
                <c:pt idx="885">
                  <c:v>704.16099999999994</c:v>
                </c:pt>
                <c:pt idx="886">
                  <c:v>705.16100000000006</c:v>
                </c:pt>
                <c:pt idx="887">
                  <c:v>706.16099999999994</c:v>
                </c:pt>
                <c:pt idx="888">
                  <c:v>707.16099999999994</c:v>
                </c:pt>
                <c:pt idx="889">
                  <c:v>708.16100000000006</c:v>
                </c:pt>
                <c:pt idx="890">
                  <c:v>709.16100000000006</c:v>
                </c:pt>
                <c:pt idx="891">
                  <c:v>710.16099999999994</c:v>
                </c:pt>
                <c:pt idx="892">
                  <c:v>711.16100000000006</c:v>
                </c:pt>
                <c:pt idx="893">
                  <c:v>712.16100000000006</c:v>
                </c:pt>
                <c:pt idx="894">
                  <c:v>713.16099999999994</c:v>
                </c:pt>
                <c:pt idx="895">
                  <c:v>714.16099999999994</c:v>
                </c:pt>
                <c:pt idx="896">
                  <c:v>715.16100000000006</c:v>
                </c:pt>
                <c:pt idx="897">
                  <c:v>716.16100000000006</c:v>
                </c:pt>
                <c:pt idx="898">
                  <c:v>717.16099999999994</c:v>
                </c:pt>
                <c:pt idx="899">
                  <c:v>718.16100000000006</c:v>
                </c:pt>
                <c:pt idx="900">
                  <c:v>719.16100000000006</c:v>
                </c:pt>
                <c:pt idx="901">
                  <c:v>720.16099999999994</c:v>
                </c:pt>
                <c:pt idx="902">
                  <c:v>721.16099999999994</c:v>
                </c:pt>
                <c:pt idx="903">
                  <c:v>722.16100000000006</c:v>
                </c:pt>
                <c:pt idx="904">
                  <c:v>723.16099999999994</c:v>
                </c:pt>
                <c:pt idx="905">
                  <c:v>724.16099999999994</c:v>
                </c:pt>
                <c:pt idx="906">
                  <c:v>725.16100000000006</c:v>
                </c:pt>
                <c:pt idx="907">
                  <c:v>726.16100000000006</c:v>
                </c:pt>
                <c:pt idx="908">
                  <c:v>727.16099999999994</c:v>
                </c:pt>
                <c:pt idx="909">
                  <c:v>728.16099999999994</c:v>
                </c:pt>
                <c:pt idx="910">
                  <c:v>729.16100000000006</c:v>
                </c:pt>
                <c:pt idx="911">
                  <c:v>730.16099999999994</c:v>
                </c:pt>
                <c:pt idx="912">
                  <c:v>731.16099999999994</c:v>
                </c:pt>
                <c:pt idx="913">
                  <c:v>732.16100000000006</c:v>
                </c:pt>
                <c:pt idx="914">
                  <c:v>733.16100000000006</c:v>
                </c:pt>
                <c:pt idx="915">
                  <c:v>734.16099999999994</c:v>
                </c:pt>
                <c:pt idx="916">
                  <c:v>735.16099999999994</c:v>
                </c:pt>
                <c:pt idx="917">
                  <c:v>736.16100000000006</c:v>
                </c:pt>
                <c:pt idx="918">
                  <c:v>737.16099999999994</c:v>
                </c:pt>
                <c:pt idx="919">
                  <c:v>738.16099999999994</c:v>
                </c:pt>
                <c:pt idx="920">
                  <c:v>739.16100000000006</c:v>
                </c:pt>
                <c:pt idx="921">
                  <c:v>740.16100000000006</c:v>
                </c:pt>
                <c:pt idx="922">
                  <c:v>741.16099999999994</c:v>
                </c:pt>
                <c:pt idx="923">
                  <c:v>742.16100000000006</c:v>
                </c:pt>
                <c:pt idx="924">
                  <c:v>743.16100000000006</c:v>
                </c:pt>
                <c:pt idx="925">
                  <c:v>744.16099999999994</c:v>
                </c:pt>
                <c:pt idx="926">
                  <c:v>745.16099999999994</c:v>
                </c:pt>
                <c:pt idx="927">
                  <c:v>746.16100000000006</c:v>
                </c:pt>
                <c:pt idx="928">
                  <c:v>747.16100000000006</c:v>
                </c:pt>
                <c:pt idx="929">
                  <c:v>748.16099999999994</c:v>
                </c:pt>
                <c:pt idx="930">
                  <c:v>749.16100000000006</c:v>
                </c:pt>
                <c:pt idx="931">
                  <c:v>750.16100000000006</c:v>
                </c:pt>
                <c:pt idx="932">
                  <c:v>751.16099999999994</c:v>
                </c:pt>
                <c:pt idx="933">
                  <c:v>752.16099999999994</c:v>
                </c:pt>
                <c:pt idx="934">
                  <c:v>753.16100000000006</c:v>
                </c:pt>
                <c:pt idx="935">
                  <c:v>754.16</c:v>
                </c:pt>
                <c:pt idx="936">
                  <c:v>755.16000000000008</c:v>
                </c:pt>
                <c:pt idx="937">
                  <c:v>756.16</c:v>
                </c:pt>
                <c:pt idx="938">
                  <c:v>757.16</c:v>
                </c:pt>
                <c:pt idx="939">
                  <c:v>758.16</c:v>
                </c:pt>
                <c:pt idx="940">
                  <c:v>759.16000000000008</c:v>
                </c:pt>
                <c:pt idx="941">
                  <c:v>760.16</c:v>
                </c:pt>
                <c:pt idx="942">
                  <c:v>761.16</c:v>
                </c:pt>
                <c:pt idx="943">
                  <c:v>762.16000000000008</c:v>
                </c:pt>
                <c:pt idx="944">
                  <c:v>763.16</c:v>
                </c:pt>
                <c:pt idx="945">
                  <c:v>764.16</c:v>
                </c:pt>
                <c:pt idx="946">
                  <c:v>765.16</c:v>
                </c:pt>
                <c:pt idx="947">
                  <c:v>766.16000000000008</c:v>
                </c:pt>
                <c:pt idx="948">
                  <c:v>767.16</c:v>
                </c:pt>
                <c:pt idx="949">
                  <c:v>768.16</c:v>
                </c:pt>
                <c:pt idx="950">
                  <c:v>769.16000000000008</c:v>
                </c:pt>
                <c:pt idx="951">
                  <c:v>770.16</c:v>
                </c:pt>
                <c:pt idx="952">
                  <c:v>771.16</c:v>
                </c:pt>
                <c:pt idx="953">
                  <c:v>772.16</c:v>
                </c:pt>
                <c:pt idx="954">
                  <c:v>773.16</c:v>
                </c:pt>
                <c:pt idx="955">
                  <c:v>774.16</c:v>
                </c:pt>
                <c:pt idx="956">
                  <c:v>775.16</c:v>
                </c:pt>
                <c:pt idx="957">
                  <c:v>776.16000000000008</c:v>
                </c:pt>
                <c:pt idx="958">
                  <c:v>777.16</c:v>
                </c:pt>
                <c:pt idx="959">
                  <c:v>778.16</c:v>
                </c:pt>
                <c:pt idx="960">
                  <c:v>779.16000000000008</c:v>
                </c:pt>
                <c:pt idx="961">
                  <c:v>780.16</c:v>
                </c:pt>
                <c:pt idx="962">
                  <c:v>781.16</c:v>
                </c:pt>
                <c:pt idx="963">
                  <c:v>782.16</c:v>
                </c:pt>
                <c:pt idx="964">
                  <c:v>783.16000000000008</c:v>
                </c:pt>
                <c:pt idx="965">
                  <c:v>784.16</c:v>
                </c:pt>
                <c:pt idx="966">
                  <c:v>785.16</c:v>
                </c:pt>
                <c:pt idx="967">
                  <c:v>786.16000000000008</c:v>
                </c:pt>
                <c:pt idx="968">
                  <c:v>787.16</c:v>
                </c:pt>
                <c:pt idx="969">
                  <c:v>788.16</c:v>
                </c:pt>
                <c:pt idx="970">
                  <c:v>789.16</c:v>
                </c:pt>
                <c:pt idx="971">
                  <c:v>790.16000000000008</c:v>
                </c:pt>
                <c:pt idx="972">
                  <c:v>791.16</c:v>
                </c:pt>
                <c:pt idx="973">
                  <c:v>792.16</c:v>
                </c:pt>
                <c:pt idx="974">
                  <c:v>793.16000000000008</c:v>
                </c:pt>
                <c:pt idx="975">
                  <c:v>794.16</c:v>
                </c:pt>
                <c:pt idx="976">
                  <c:v>795.16</c:v>
                </c:pt>
                <c:pt idx="977">
                  <c:v>796.16</c:v>
                </c:pt>
                <c:pt idx="978">
                  <c:v>797.16000000000008</c:v>
                </c:pt>
                <c:pt idx="979">
                  <c:v>798.16</c:v>
                </c:pt>
                <c:pt idx="980">
                  <c:v>799.16</c:v>
                </c:pt>
                <c:pt idx="981">
                  <c:v>800.16000000000008</c:v>
                </c:pt>
                <c:pt idx="982">
                  <c:v>801.16</c:v>
                </c:pt>
                <c:pt idx="983">
                  <c:v>802.16</c:v>
                </c:pt>
                <c:pt idx="984">
                  <c:v>803.16</c:v>
                </c:pt>
                <c:pt idx="985">
                  <c:v>804.16</c:v>
                </c:pt>
                <c:pt idx="986">
                  <c:v>805.16</c:v>
                </c:pt>
                <c:pt idx="987">
                  <c:v>806.16</c:v>
                </c:pt>
                <c:pt idx="988">
                  <c:v>807.16000000000008</c:v>
                </c:pt>
                <c:pt idx="989">
                  <c:v>808.16</c:v>
                </c:pt>
                <c:pt idx="990">
                  <c:v>809.16</c:v>
                </c:pt>
                <c:pt idx="991">
                  <c:v>810.16000000000008</c:v>
                </c:pt>
                <c:pt idx="992">
                  <c:v>811.16</c:v>
                </c:pt>
                <c:pt idx="993">
                  <c:v>812.16</c:v>
                </c:pt>
                <c:pt idx="994">
                  <c:v>813.16</c:v>
                </c:pt>
                <c:pt idx="995">
                  <c:v>814.16000000000008</c:v>
                </c:pt>
                <c:pt idx="996">
                  <c:v>815.16</c:v>
                </c:pt>
                <c:pt idx="997">
                  <c:v>816.16</c:v>
                </c:pt>
                <c:pt idx="998">
                  <c:v>817.16000000000008</c:v>
                </c:pt>
                <c:pt idx="999">
                  <c:v>818.16</c:v>
                </c:pt>
              </c:numCache>
            </c:numRef>
          </c:xVal>
          <c:yVal>
            <c:numRef>
              <c:f>'Current Wfms Data'!$D$5:$D$1004</c:f>
              <c:numCache>
                <c:formatCode>General</c:formatCode>
                <c:ptCount val="1000"/>
                <c:pt idx="0">
                  <c:v>-2.8604949999999998E-4</c:v>
                </c:pt>
                <c:pt idx="1">
                  <c:v>2.238234E-3</c:v>
                </c:pt>
                <c:pt idx="2">
                  <c:v>1.223352E-3</c:v>
                </c:pt>
                <c:pt idx="3">
                  <c:v>-1.862692E-3</c:v>
                </c:pt>
                <c:pt idx="4">
                  <c:v>2.457992E-3</c:v>
                </c:pt>
                <c:pt idx="5">
                  <c:v>1.016803E-2</c:v>
                </c:pt>
                <c:pt idx="6">
                  <c:v>1.28869E-2</c:v>
                </c:pt>
                <c:pt idx="7">
                  <c:v>6.2859739999999997E-3</c:v>
                </c:pt>
                <c:pt idx="8">
                  <c:v>-6.9722910000000003E-3</c:v>
                </c:pt>
                <c:pt idx="9">
                  <c:v>-1.0072680000000001E-2</c:v>
                </c:pt>
                <c:pt idx="10">
                  <c:v>-7.1583439999999996E-3</c:v>
                </c:pt>
                <c:pt idx="11">
                  <c:v>-1.0385749999999999E-2</c:v>
                </c:pt>
                <c:pt idx="12">
                  <c:v>-6.057298E-3</c:v>
                </c:pt>
                <c:pt idx="13">
                  <c:v>3.3968900000000001E-3</c:v>
                </c:pt>
                <c:pt idx="14">
                  <c:v>-1.8033979999999999E-3</c:v>
                </c:pt>
                <c:pt idx="15">
                  <c:v>-1.1006780000000001E-2</c:v>
                </c:pt>
                <c:pt idx="16">
                  <c:v>-3.6607219999999999E-3</c:v>
                </c:pt>
                <c:pt idx="17">
                  <c:v>1.0804640000000001E-2</c:v>
                </c:pt>
                <c:pt idx="18">
                  <c:v>1.266365E-2</c:v>
                </c:pt>
                <c:pt idx="19">
                  <c:v>1.577333E-3</c:v>
                </c:pt>
                <c:pt idx="20">
                  <c:v>-4.6847750000000004E-3</c:v>
                </c:pt>
                <c:pt idx="21">
                  <c:v>3.4451270000000002E-4</c:v>
                </c:pt>
                <c:pt idx="22">
                  <c:v>4.2802480000000004E-3</c:v>
                </c:pt>
                <c:pt idx="23">
                  <c:v>1.50822E-3</c:v>
                </c:pt>
                <c:pt idx="24">
                  <c:v>-6.3816289999999998E-3</c:v>
                </c:pt>
                <c:pt idx="25">
                  <c:v>-5.3670419999999998E-3</c:v>
                </c:pt>
                <c:pt idx="26">
                  <c:v>9.4067079999999997E-3</c:v>
                </c:pt>
                <c:pt idx="27">
                  <c:v>7.1692359999999998E-3</c:v>
                </c:pt>
                <c:pt idx="28">
                  <c:v>-1.5906799999999999E-2</c:v>
                </c:pt>
                <c:pt idx="29">
                  <c:v>-2.5603870000000001E-2</c:v>
                </c:pt>
                <c:pt idx="30">
                  <c:v>-1.378706E-2</c:v>
                </c:pt>
                <c:pt idx="31">
                  <c:v>-4.7231130000000001E-3</c:v>
                </c:pt>
                <c:pt idx="32">
                  <c:v>-8.3291389999999993E-3</c:v>
                </c:pt>
                <c:pt idx="33">
                  <c:v>-3.6124759999999999E-3</c:v>
                </c:pt>
                <c:pt idx="34">
                  <c:v>4.4815549999999999E-3</c:v>
                </c:pt>
                <c:pt idx="35">
                  <c:v>-5.2267349999999997E-3</c:v>
                </c:pt>
                <c:pt idx="36">
                  <c:v>-1.3063089999999999E-2</c:v>
                </c:pt>
                <c:pt idx="37">
                  <c:v>-3.2486889999999999E-3</c:v>
                </c:pt>
                <c:pt idx="38">
                  <c:v>5.3122899999999999E-3</c:v>
                </c:pt>
                <c:pt idx="39">
                  <c:v>-1.2412689999999999E-3</c:v>
                </c:pt>
                <c:pt idx="40">
                  <c:v>-9.3654089999999999E-3</c:v>
                </c:pt>
                <c:pt idx="41">
                  <c:v>-1.895398E-3</c:v>
                </c:pt>
                <c:pt idx="42">
                  <c:v>9.6152340000000003E-3</c:v>
                </c:pt>
                <c:pt idx="43">
                  <c:v>4.6274080000000004E-3</c:v>
                </c:pt>
                <c:pt idx="44">
                  <c:v>-7.4518090000000002E-3</c:v>
                </c:pt>
                <c:pt idx="45">
                  <c:v>-6.010423E-3</c:v>
                </c:pt>
                <c:pt idx="46">
                  <c:v>2.9010749999999999E-3</c:v>
                </c:pt>
                <c:pt idx="47">
                  <c:v>1.4061060000000001E-3</c:v>
                </c:pt>
                <c:pt idx="48">
                  <c:v>-9.0582270000000003E-3</c:v>
                </c:pt>
                <c:pt idx="49">
                  <c:v>-7.6632189999999998E-3</c:v>
                </c:pt>
                <c:pt idx="50">
                  <c:v>9.1012109999999997E-3</c:v>
                </c:pt>
                <c:pt idx="51">
                  <c:v>1.2810759999999999E-2</c:v>
                </c:pt>
                <c:pt idx="52">
                  <c:v>-5.0029499999999999E-3</c:v>
                </c:pt>
                <c:pt idx="53">
                  <c:v>-1.2668159999999999E-2</c:v>
                </c:pt>
                <c:pt idx="54">
                  <c:v>1.8099419999999999E-3</c:v>
                </c:pt>
                <c:pt idx="55">
                  <c:v>6.2975219999999998E-3</c:v>
                </c:pt>
                <c:pt idx="56">
                  <c:v>-9.1867619999999994E-3</c:v>
                </c:pt>
                <c:pt idx="57">
                  <c:v>-1.535246E-2</c:v>
                </c:pt>
                <c:pt idx="58">
                  <c:v>-3.1279849999999998E-3</c:v>
                </c:pt>
                <c:pt idx="59">
                  <c:v>1.095605E-2</c:v>
                </c:pt>
                <c:pt idx="60">
                  <c:v>1.237045E-2</c:v>
                </c:pt>
                <c:pt idx="61">
                  <c:v>6.2397529999999998E-3</c:v>
                </c:pt>
                <c:pt idx="62">
                  <c:v>6.008785E-3</c:v>
                </c:pt>
                <c:pt idx="63">
                  <c:v>9.4215059999999998E-4</c:v>
                </c:pt>
                <c:pt idx="64">
                  <c:v>-1.0143299999999999E-2</c:v>
                </c:pt>
                <c:pt idx="65">
                  <c:v>-3.9572720000000004E-3</c:v>
                </c:pt>
                <c:pt idx="66">
                  <c:v>9.8531420000000005E-3</c:v>
                </c:pt>
                <c:pt idx="67">
                  <c:v>6.0718919999999997E-3</c:v>
                </c:pt>
                <c:pt idx="68">
                  <c:v>-5.3529229999999999E-3</c:v>
                </c:pt>
                <c:pt idx="69">
                  <c:v>-9.3487450000000003E-3</c:v>
                </c:pt>
                <c:pt idx="70">
                  <c:v>-5.6798259999999998E-3</c:v>
                </c:pt>
                <c:pt idx="71">
                  <c:v>2.4812359999999999E-3</c:v>
                </c:pt>
                <c:pt idx="72">
                  <c:v>5.5349689999999998E-3</c:v>
                </c:pt>
                <c:pt idx="73">
                  <c:v>5.9021239999999999E-3</c:v>
                </c:pt>
                <c:pt idx="74">
                  <c:v>9.5945030000000008E-3</c:v>
                </c:pt>
                <c:pt idx="75">
                  <c:v>1.7470859999999999E-3</c:v>
                </c:pt>
                <c:pt idx="76">
                  <c:v>-1.538642E-2</c:v>
                </c:pt>
                <c:pt idx="77">
                  <c:v>-1.6398530000000001E-2</c:v>
                </c:pt>
                <c:pt idx="78">
                  <c:v>-2.5563320000000001E-3</c:v>
                </c:pt>
                <c:pt idx="79">
                  <c:v>3.0937870000000002E-3</c:v>
                </c:pt>
                <c:pt idx="80">
                  <c:v>2.7840870000000002E-3</c:v>
                </c:pt>
                <c:pt idx="81">
                  <c:v>1.1511479999999999E-2</c:v>
                </c:pt>
                <c:pt idx="82">
                  <c:v>1.4424340000000001E-2</c:v>
                </c:pt>
                <c:pt idx="83">
                  <c:v>7.6253659999999995E-4</c:v>
                </c:pt>
                <c:pt idx="84">
                  <c:v>-5.8857329999999998E-3</c:v>
                </c:pt>
                <c:pt idx="85">
                  <c:v>4.8746809999999996E-3</c:v>
                </c:pt>
                <c:pt idx="86">
                  <c:v>1.0734219999999999E-2</c:v>
                </c:pt>
                <c:pt idx="87">
                  <c:v>2.2012429999999999E-3</c:v>
                </c:pt>
                <c:pt idx="88">
                  <c:v>-3.8188139999999998E-3</c:v>
                </c:pt>
                <c:pt idx="89">
                  <c:v>3.0559049999999998E-3</c:v>
                </c:pt>
                <c:pt idx="90">
                  <c:v>1.484449E-2</c:v>
                </c:pt>
                <c:pt idx="91">
                  <c:v>1.4107440000000001E-2</c:v>
                </c:pt>
                <c:pt idx="92">
                  <c:v>1.5815709999999999E-3</c:v>
                </c:pt>
                <c:pt idx="93">
                  <c:v>1.306743E-3</c:v>
                </c:pt>
                <c:pt idx="94">
                  <c:v>1.369248E-2</c:v>
                </c:pt>
                <c:pt idx="95">
                  <c:v>1.7673169999999998E-2</c:v>
                </c:pt>
                <c:pt idx="96">
                  <c:v>1.363204E-2</c:v>
                </c:pt>
                <c:pt idx="97">
                  <c:v>1.216357E-2</c:v>
                </c:pt>
                <c:pt idx="98">
                  <c:v>1.145966E-2</c:v>
                </c:pt>
                <c:pt idx="99">
                  <c:v>6.0280359999999996E-3</c:v>
                </c:pt>
                <c:pt idx="100">
                  <c:v>-8.7981289999999998E-4</c:v>
                </c:pt>
                <c:pt idx="101">
                  <c:v>1.415545E-3</c:v>
                </c:pt>
                <c:pt idx="102">
                  <c:v>8.2228409999999998E-3</c:v>
                </c:pt>
                <c:pt idx="103">
                  <c:v>3.1302489999999999E-3</c:v>
                </c:pt>
                <c:pt idx="104">
                  <c:v>-4.5879040000000003E-3</c:v>
                </c:pt>
                <c:pt idx="105">
                  <c:v>3.1770890000000001E-3</c:v>
                </c:pt>
                <c:pt idx="106">
                  <c:v>1.4221660000000001E-2</c:v>
                </c:pt>
                <c:pt idx="107">
                  <c:v>5.7276879999999999E-3</c:v>
                </c:pt>
                <c:pt idx="108">
                  <c:v>-1.061399E-2</c:v>
                </c:pt>
                <c:pt idx="109">
                  <c:v>-4.9855619999999998E-3</c:v>
                </c:pt>
                <c:pt idx="110">
                  <c:v>6.5798569999999997E-3</c:v>
                </c:pt>
                <c:pt idx="111">
                  <c:v>-1.6980159999999999E-3</c:v>
                </c:pt>
                <c:pt idx="112">
                  <c:v>-6.8785039999999997E-3</c:v>
                </c:pt>
                <c:pt idx="113">
                  <c:v>4.5222329999999996E-3</c:v>
                </c:pt>
                <c:pt idx="114">
                  <c:v>1.3561159999999999E-2</c:v>
                </c:pt>
                <c:pt idx="115">
                  <c:v>7.0608110000000002E-3</c:v>
                </c:pt>
                <c:pt idx="116">
                  <c:v>-6.4288590000000003E-3</c:v>
                </c:pt>
                <c:pt idx="117">
                  <c:v>-4.4361419999999997E-3</c:v>
                </c:pt>
                <c:pt idx="118">
                  <c:v>2.8010589999999998E-3</c:v>
                </c:pt>
                <c:pt idx="119">
                  <c:v>-7.9315919999999995E-3</c:v>
                </c:pt>
                <c:pt idx="120">
                  <c:v>-2.0190050000000001E-2</c:v>
                </c:pt>
                <c:pt idx="121">
                  <c:v>-1.244631E-2</c:v>
                </c:pt>
                <c:pt idx="122">
                  <c:v>5.6358780000000004E-3</c:v>
                </c:pt>
                <c:pt idx="123">
                  <c:v>9.4183630000000008E-3</c:v>
                </c:pt>
                <c:pt idx="124">
                  <c:v>2.2587929999999998E-3</c:v>
                </c:pt>
                <c:pt idx="125">
                  <c:v>4.5854729999999996E-3</c:v>
                </c:pt>
                <c:pt idx="126">
                  <c:v>6.112391E-3</c:v>
                </c:pt>
                <c:pt idx="127">
                  <c:v>-7.3910770000000002E-3</c:v>
                </c:pt>
                <c:pt idx="128">
                  <c:v>-1.9731229999999999E-2</c:v>
                </c:pt>
                <c:pt idx="129">
                  <c:v>-1.1467059999999999E-2</c:v>
                </c:pt>
                <c:pt idx="130">
                  <c:v>1.7642479999999999E-3</c:v>
                </c:pt>
                <c:pt idx="131">
                  <c:v>-3.4484509999999999E-3</c:v>
                </c:pt>
                <c:pt idx="132">
                  <c:v>-1.393581E-2</c:v>
                </c:pt>
                <c:pt idx="133">
                  <c:v>-1.1313200000000001E-2</c:v>
                </c:pt>
                <c:pt idx="134">
                  <c:v>2.7971879999999998E-4</c:v>
                </c:pt>
                <c:pt idx="135">
                  <c:v>7.4232569999999999E-3</c:v>
                </c:pt>
                <c:pt idx="136">
                  <c:v>7.2507580000000004E-3</c:v>
                </c:pt>
                <c:pt idx="137">
                  <c:v>4.7003410000000002E-3</c:v>
                </c:pt>
                <c:pt idx="138">
                  <c:v>-4.8683720000000002E-3</c:v>
                </c:pt>
                <c:pt idx="139">
                  <c:v>-1.482821E-2</c:v>
                </c:pt>
                <c:pt idx="140">
                  <c:v>-1.0112990000000001E-2</c:v>
                </c:pt>
                <c:pt idx="141">
                  <c:v>5.567982E-3</c:v>
                </c:pt>
                <c:pt idx="142">
                  <c:v>1.7542769999999999E-2</c:v>
                </c:pt>
                <c:pt idx="143">
                  <c:v>1.7983099999999998E-2</c:v>
                </c:pt>
                <c:pt idx="144">
                  <c:v>1.305707E-2</c:v>
                </c:pt>
                <c:pt idx="145">
                  <c:v>7.3554629999999996E-3</c:v>
                </c:pt>
                <c:pt idx="146">
                  <c:v>2.0833789999999998E-3</c:v>
                </c:pt>
                <c:pt idx="147">
                  <c:v>1.1866069999999999E-3</c:v>
                </c:pt>
                <c:pt idx="148">
                  <c:v>3.7819310000000001E-3</c:v>
                </c:pt>
                <c:pt idx="149">
                  <c:v>6.7574979999999998E-3</c:v>
                </c:pt>
                <c:pt idx="150">
                  <c:v>6.1500670000000004E-3</c:v>
                </c:pt>
                <c:pt idx="151">
                  <c:v>-2.5443140000000002E-3</c:v>
                </c:pt>
                <c:pt idx="152">
                  <c:v>-1.8291970000000001E-2</c:v>
                </c:pt>
                <c:pt idx="153">
                  <c:v>-2.2221250000000001E-2</c:v>
                </c:pt>
                <c:pt idx="154">
                  <c:v>-5.9147380000000001E-3</c:v>
                </c:pt>
                <c:pt idx="155">
                  <c:v>9.0068930000000002E-3</c:v>
                </c:pt>
                <c:pt idx="156">
                  <c:v>1.248675E-2</c:v>
                </c:pt>
                <c:pt idx="157">
                  <c:v>9.2661710000000001E-3</c:v>
                </c:pt>
                <c:pt idx="158">
                  <c:v>4.8061930000000003E-3</c:v>
                </c:pt>
                <c:pt idx="159">
                  <c:v>2.241355E-3</c:v>
                </c:pt>
                <c:pt idx="160">
                  <c:v>-4.5611909999999998E-4</c:v>
                </c:pt>
                <c:pt idx="161">
                  <c:v>-7.2713840000000003E-4</c:v>
                </c:pt>
                <c:pt idx="162">
                  <c:v>-3.789901E-3</c:v>
                </c:pt>
                <c:pt idx="163">
                  <c:v>-1.434669E-2</c:v>
                </c:pt>
                <c:pt idx="164">
                  <c:v>-1.914861E-2</c:v>
                </c:pt>
                <c:pt idx="165">
                  <c:v>-1.4019169999999999E-2</c:v>
                </c:pt>
                <c:pt idx="166">
                  <c:v>-8.3288719999999993E-3</c:v>
                </c:pt>
                <c:pt idx="167">
                  <c:v>-6.1388830000000004E-3</c:v>
                </c:pt>
                <c:pt idx="168">
                  <c:v>-6.282986E-3</c:v>
                </c:pt>
                <c:pt idx="169">
                  <c:v>-1.2274720000000001E-3</c:v>
                </c:pt>
                <c:pt idx="170">
                  <c:v>9.1228219999999992E-3</c:v>
                </c:pt>
                <c:pt idx="171">
                  <c:v>1.0215220000000001E-2</c:v>
                </c:pt>
                <c:pt idx="172">
                  <c:v>3.5442960000000002E-3</c:v>
                </c:pt>
                <c:pt idx="173">
                  <c:v>1.20336E-2</c:v>
                </c:pt>
                <c:pt idx="174">
                  <c:v>3.0519589999999999E-2</c:v>
                </c:pt>
                <c:pt idx="175">
                  <c:v>2.4903749999999999E-2</c:v>
                </c:pt>
                <c:pt idx="176">
                  <c:v>5.805368E-3</c:v>
                </c:pt>
                <c:pt idx="177">
                  <c:v>1.5894189999999999E-2</c:v>
                </c:pt>
                <c:pt idx="178">
                  <c:v>5.8124469999999998E-2</c:v>
                </c:pt>
                <c:pt idx="179">
                  <c:v>0.1095183</c:v>
                </c:pt>
                <c:pt idx="180">
                  <c:v>0.15272559999999999</c:v>
                </c:pt>
                <c:pt idx="181">
                  <c:v>0.18703120000000001</c:v>
                </c:pt>
                <c:pt idx="182">
                  <c:v>0.22697229999999999</c:v>
                </c:pt>
                <c:pt idx="183">
                  <c:v>0.27075480000000002</c:v>
                </c:pt>
                <c:pt idx="184">
                  <c:v>0.30593219999999999</c:v>
                </c:pt>
                <c:pt idx="185">
                  <c:v>0.33348909999999998</c:v>
                </c:pt>
                <c:pt idx="186">
                  <c:v>0.3590139</c:v>
                </c:pt>
                <c:pt idx="187">
                  <c:v>0.37951469999999998</c:v>
                </c:pt>
                <c:pt idx="188">
                  <c:v>0.38531480000000001</c:v>
                </c:pt>
                <c:pt idx="189">
                  <c:v>0.37939119999999998</c:v>
                </c:pt>
                <c:pt idx="190">
                  <c:v>0.37181389999999997</c:v>
                </c:pt>
                <c:pt idx="191">
                  <c:v>0.36427189999999998</c:v>
                </c:pt>
                <c:pt idx="192">
                  <c:v>0.362842</c:v>
                </c:pt>
                <c:pt idx="193">
                  <c:v>0.36500199999999999</c:v>
                </c:pt>
                <c:pt idx="194">
                  <c:v>0.35689939999999998</c:v>
                </c:pt>
                <c:pt idx="195">
                  <c:v>0.34226810000000002</c:v>
                </c:pt>
                <c:pt idx="196">
                  <c:v>0.3310382</c:v>
                </c:pt>
                <c:pt idx="197">
                  <c:v>0.32865129999999998</c:v>
                </c:pt>
                <c:pt idx="198">
                  <c:v>0.33521319999999999</c:v>
                </c:pt>
                <c:pt idx="199">
                  <c:v>0.34053159999999999</c:v>
                </c:pt>
                <c:pt idx="200">
                  <c:v>0.339144</c:v>
                </c:pt>
                <c:pt idx="201">
                  <c:v>0.33000740000000001</c:v>
                </c:pt>
                <c:pt idx="202">
                  <c:v>0.31713429999999998</c:v>
                </c:pt>
                <c:pt idx="203">
                  <c:v>0.31053550000000002</c:v>
                </c:pt>
                <c:pt idx="204">
                  <c:v>0.31193749999999998</c:v>
                </c:pt>
                <c:pt idx="205">
                  <c:v>0.31593900000000003</c:v>
                </c:pt>
                <c:pt idx="206">
                  <c:v>0.3159515</c:v>
                </c:pt>
                <c:pt idx="207">
                  <c:v>0.30968010000000001</c:v>
                </c:pt>
                <c:pt idx="208">
                  <c:v>0.30292580000000002</c:v>
                </c:pt>
                <c:pt idx="209">
                  <c:v>0.3006453</c:v>
                </c:pt>
                <c:pt idx="210">
                  <c:v>0.29911559999999998</c:v>
                </c:pt>
                <c:pt idx="211">
                  <c:v>0.29529820000000001</c:v>
                </c:pt>
                <c:pt idx="212">
                  <c:v>0.29374660000000002</c:v>
                </c:pt>
                <c:pt idx="213">
                  <c:v>0.29491390000000001</c:v>
                </c:pt>
                <c:pt idx="214">
                  <c:v>0.2925855</c:v>
                </c:pt>
                <c:pt idx="215">
                  <c:v>0.28817189999999998</c:v>
                </c:pt>
                <c:pt idx="216">
                  <c:v>0.28482770000000002</c:v>
                </c:pt>
                <c:pt idx="217">
                  <c:v>0.2824875</c:v>
                </c:pt>
                <c:pt idx="218">
                  <c:v>0.28843530000000001</c:v>
                </c:pt>
                <c:pt idx="219">
                  <c:v>0.29345169999999998</c:v>
                </c:pt>
                <c:pt idx="220">
                  <c:v>0.28282390000000002</c:v>
                </c:pt>
                <c:pt idx="221">
                  <c:v>0.27142810000000001</c:v>
                </c:pt>
                <c:pt idx="222">
                  <c:v>0.27225660000000002</c:v>
                </c:pt>
                <c:pt idx="223">
                  <c:v>0.2793194</c:v>
                </c:pt>
                <c:pt idx="224">
                  <c:v>0.28062860000000001</c:v>
                </c:pt>
                <c:pt idx="225">
                  <c:v>0.2764933</c:v>
                </c:pt>
                <c:pt idx="226">
                  <c:v>0.28358440000000001</c:v>
                </c:pt>
                <c:pt idx="227">
                  <c:v>0.29299710000000001</c:v>
                </c:pt>
                <c:pt idx="228">
                  <c:v>0.28421030000000003</c:v>
                </c:pt>
                <c:pt idx="229">
                  <c:v>0.27159</c:v>
                </c:pt>
                <c:pt idx="230">
                  <c:v>0.2699086</c:v>
                </c:pt>
                <c:pt idx="231">
                  <c:v>0.26806029999999997</c:v>
                </c:pt>
                <c:pt idx="232">
                  <c:v>0.26193830000000001</c:v>
                </c:pt>
                <c:pt idx="233">
                  <c:v>0.25684410000000002</c:v>
                </c:pt>
                <c:pt idx="234">
                  <c:v>0.25409310000000002</c:v>
                </c:pt>
                <c:pt idx="235">
                  <c:v>0.25427100000000002</c:v>
                </c:pt>
                <c:pt idx="236">
                  <c:v>0.25235669999999999</c:v>
                </c:pt>
                <c:pt idx="237">
                  <c:v>0.248942</c:v>
                </c:pt>
                <c:pt idx="238">
                  <c:v>0.24978690000000001</c:v>
                </c:pt>
                <c:pt idx="239">
                  <c:v>0.24895529999999999</c:v>
                </c:pt>
                <c:pt idx="240">
                  <c:v>0.2471411</c:v>
                </c:pt>
                <c:pt idx="241">
                  <c:v>0.25095070000000003</c:v>
                </c:pt>
                <c:pt idx="242">
                  <c:v>0.25168849999999998</c:v>
                </c:pt>
                <c:pt idx="243">
                  <c:v>0.2480241</c:v>
                </c:pt>
                <c:pt idx="244">
                  <c:v>0.2496198</c:v>
                </c:pt>
                <c:pt idx="245">
                  <c:v>0.24907650000000001</c:v>
                </c:pt>
                <c:pt idx="246">
                  <c:v>0.24154239999999999</c:v>
                </c:pt>
                <c:pt idx="247">
                  <c:v>0.23588020000000001</c:v>
                </c:pt>
                <c:pt idx="248">
                  <c:v>0.23352149999999999</c:v>
                </c:pt>
                <c:pt idx="249">
                  <c:v>0.2334986</c:v>
                </c:pt>
                <c:pt idx="250">
                  <c:v>0.23041</c:v>
                </c:pt>
                <c:pt idx="251">
                  <c:v>0.22134860000000001</c:v>
                </c:pt>
                <c:pt idx="252">
                  <c:v>0.2223956</c:v>
                </c:pt>
                <c:pt idx="253">
                  <c:v>0.2358333</c:v>
                </c:pt>
                <c:pt idx="254">
                  <c:v>0.23997959999999999</c:v>
                </c:pt>
                <c:pt idx="255">
                  <c:v>0.2347611</c:v>
                </c:pt>
                <c:pt idx="256">
                  <c:v>0.23561889999999999</c:v>
                </c:pt>
                <c:pt idx="257">
                  <c:v>0.24029410000000001</c:v>
                </c:pt>
                <c:pt idx="258">
                  <c:v>0.2423083</c:v>
                </c:pt>
                <c:pt idx="259">
                  <c:v>0.23743980000000001</c:v>
                </c:pt>
                <c:pt idx="260">
                  <c:v>0.2277496</c:v>
                </c:pt>
                <c:pt idx="261">
                  <c:v>0.22577710000000001</c:v>
                </c:pt>
                <c:pt idx="262">
                  <c:v>0.2279844</c:v>
                </c:pt>
                <c:pt idx="263">
                  <c:v>0.2189229</c:v>
                </c:pt>
                <c:pt idx="264">
                  <c:v>0.20866119999999999</c:v>
                </c:pt>
                <c:pt idx="265">
                  <c:v>0.2143861</c:v>
                </c:pt>
                <c:pt idx="266">
                  <c:v>0.22237419999999999</c:v>
                </c:pt>
                <c:pt idx="267">
                  <c:v>0.21922900000000001</c:v>
                </c:pt>
                <c:pt idx="268">
                  <c:v>0.21776019999999999</c:v>
                </c:pt>
                <c:pt idx="269">
                  <c:v>0.2233357</c:v>
                </c:pt>
                <c:pt idx="270">
                  <c:v>0.2273791</c:v>
                </c:pt>
                <c:pt idx="271">
                  <c:v>0.2275102</c:v>
                </c:pt>
                <c:pt idx="272">
                  <c:v>0.22205659999999999</c:v>
                </c:pt>
                <c:pt idx="273">
                  <c:v>0.21371000000000001</c:v>
                </c:pt>
                <c:pt idx="274">
                  <c:v>0.21070330000000001</c:v>
                </c:pt>
                <c:pt idx="275">
                  <c:v>0.21032239999999999</c:v>
                </c:pt>
                <c:pt idx="276">
                  <c:v>0.2082032</c:v>
                </c:pt>
                <c:pt idx="277">
                  <c:v>0.2110437</c:v>
                </c:pt>
                <c:pt idx="278">
                  <c:v>0.2179352</c:v>
                </c:pt>
                <c:pt idx="279">
                  <c:v>0.214946</c:v>
                </c:pt>
                <c:pt idx="280">
                  <c:v>0.20049500000000001</c:v>
                </c:pt>
                <c:pt idx="281">
                  <c:v>0.1900606</c:v>
                </c:pt>
                <c:pt idx="282">
                  <c:v>0.194605</c:v>
                </c:pt>
                <c:pt idx="283">
                  <c:v>0.2027388</c:v>
                </c:pt>
                <c:pt idx="284">
                  <c:v>0.20139270000000001</c:v>
                </c:pt>
                <c:pt idx="285">
                  <c:v>0.20237630000000001</c:v>
                </c:pt>
                <c:pt idx="286">
                  <c:v>0.20383760000000001</c:v>
                </c:pt>
                <c:pt idx="287">
                  <c:v>0.18974820000000001</c:v>
                </c:pt>
                <c:pt idx="288">
                  <c:v>0.1807897</c:v>
                </c:pt>
                <c:pt idx="289">
                  <c:v>0.1896292</c:v>
                </c:pt>
                <c:pt idx="290">
                  <c:v>0.19305320000000001</c:v>
                </c:pt>
                <c:pt idx="291">
                  <c:v>0.18970119999999999</c:v>
                </c:pt>
                <c:pt idx="292">
                  <c:v>0.19194130000000001</c:v>
                </c:pt>
                <c:pt idx="293">
                  <c:v>0.1929215</c:v>
                </c:pt>
                <c:pt idx="294">
                  <c:v>0.18500539999999999</c:v>
                </c:pt>
                <c:pt idx="295">
                  <c:v>0.17857870000000001</c:v>
                </c:pt>
                <c:pt idx="296">
                  <c:v>0.18535190000000001</c:v>
                </c:pt>
                <c:pt idx="297">
                  <c:v>0.1939661</c:v>
                </c:pt>
                <c:pt idx="298">
                  <c:v>0.19234470000000001</c:v>
                </c:pt>
                <c:pt idx="299">
                  <c:v>0.18387429999999999</c:v>
                </c:pt>
                <c:pt idx="300">
                  <c:v>0.17384430000000001</c:v>
                </c:pt>
                <c:pt idx="301">
                  <c:v>0.17278969999999999</c:v>
                </c:pt>
                <c:pt idx="302">
                  <c:v>0.18180250000000001</c:v>
                </c:pt>
                <c:pt idx="303">
                  <c:v>0.1848658</c:v>
                </c:pt>
                <c:pt idx="304">
                  <c:v>0.17743139999999999</c:v>
                </c:pt>
                <c:pt idx="305">
                  <c:v>0.16973050000000001</c:v>
                </c:pt>
                <c:pt idx="306">
                  <c:v>0.1727533</c:v>
                </c:pt>
                <c:pt idx="307">
                  <c:v>0.18022360000000001</c:v>
                </c:pt>
                <c:pt idx="308">
                  <c:v>0.17507030000000001</c:v>
                </c:pt>
                <c:pt idx="309">
                  <c:v>0.17118929999999999</c:v>
                </c:pt>
                <c:pt idx="310">
                  <c:v>0.17799309999999999</c:v>
                </c:pt>
                <c:pt idx="311">
                  <c:v>0.1702689</c:v>
                </c:pt>
                <c:pt idx="312">
                  <c:v>0.15261959999999999</c:v>
                </c:pt>
                <c:pt idx="313">
                  <c:v>0.15068239999999999</c:v>
                </c:pt>
                <c:pt idx="314">
                  <c:v>0.15934509999999999</c:v>
                </c:pt>
                <c:pt idx="315">
                  <c:v>0.15955030000000001</c:v>
                </c:pt>
                <c:pt idx="316">
                  <c:v>0.1513861</c:v>
                </c:pt>
                <c:pt idx="317">
                  <c:v>0.15309790000000001</c:v>
                </c:pt>
                <c:pt idx="318">
                  <c:v>0.15641440000000001</c:v>
                </c:pt>
                <c:pt idx="319">
                  <c:v>0.14123060000000001</c:v>
                </c:pt>
                <c:pt idx="320">
                  <c:v>0.13113259999999999</c:v>
                </c:pt>
                <c:pt idx="321">
                  <c:v>0.14471229999999999</c:v>
                </c:pt>
                <c:pt idx="322">
                  <c:v>0.1577838</c:v>
                </c:pt>
                <c:pt idx="323">
                  <c:v>0.15630669999999999</c:v>
                </c:pt>
                <c:pt idx="324">
                  <c:v>0.1507916</c:v>
                </c:pt>
                <c:pt idx="325">
                  <c:v>0.1525736</c:v>
                </c:pt>
                <c:pt idx="326">
                  <c:v>0.1579835</c:v>
                </c:pt>
                <c:pt idx="327">
                  <c:v>0.15473770000000001</c:v>
                </c:pt>
                <c:pt idx="328">
                  <c:v>0.1466829</c:v>
                </c:pt>
                <c:pt idx="329">
                  <c:v>0.14683399999999999</c:v>
                </c:pt>
                <c:pt idx="330">
                  <c:v>0.15428810000000001</c:v>
                </c:pt>
                <c:pt idx="331">
                  <c:v>0.1532538</c:v>
                </c:pt>
                <c:pt idx="332">
                  <c:v>0.1440912</c:v>
                </c:pt>
                <c:pt idx="333">
                  <c:v>0.1433017</c:v>
                </c:pt>
                <c:pt idx="334">
                  <c:v>0.14353560000000001</c:v>
                </c:pt>
                <c:pt idx="335">
                  <c:v>0.13626640000000001</c:v>
                </c:pt>
                <c:pt idx="336">
                  <c:v>0.13477120000000001</c:v>
                </c:pt>
                <c:pt idx="337">
                  <c:v>0.13860639999999999</c:v>
                </c:pt>
                <c:pt idx="338">
                  <c:v>0.1402996</c:v>
                </c:pt>
                <c:pt idx="339">
                  <c:v>0.14361750000000001</c:v>
                </c:pt>
                <c:pt idx="340">
                  <c:v>0.1472292</c:v>
                </c:pt>
                <c:pt idx="341">
                  <c:v>0.14596400000000001</c:v>
                </c:pt>
                <c:pt idx="342">
                  <c:v>0.13502030000000001</c:v>
                </c:pt>
                <c:pt idx="343">
                  <c:v>0.1200046</c:v>
                </c:pt>
                <c:pt idx="344">
                  <c:v>0.1190551</c:v>
                </c:pt>
                <c:pt idx="345">
                  <c:v>0.1274873</c:v>
                </c:pt>
                <c:pt idx="346">
                  <c:v>0.1229203</c:v>
                </c:pt>
                <c:pt idx="347">
                  <c:v>0.110002</c:v>
                </c:pt>
                <c:pt idx="348">
                  <c:v>0.111306</c:v>
                </c:pt>
                <c:pt idx="349">
                  <c:v>0.12818450000000001</c:v>
                </c:pt>
                <c:pt idx="350">
                  <c:v>0.1364474</c:v>
                </c:pt>
                <c:pt idx="351">
                  <c:v>0.1291371</c:v>
                </c:pt>
                <c:pt idx="352">
                  <c:v>0.12575620000000001</c:v>
                </c:pt>
                <c:pt idx="353">
                  <c:v>0.1237859</c:v>
                </c:pt>
                <c:pt idx="354">
                  <c:v>0.1176705</c:v>
                </c:pt>
                <c:pt idx="355">
                  <c:v>0.1198514</c:v>
                </c:pt>
                <c:pt idx="356">
                  <c:v>0.12741710000000001</c:v>
                </c:pt>
                <c:pt idx="357">
                  <c:v>0.1296552</c:v>
                </c:pt>
                <c:pt idx="358">
                  <c:v>0.1219744</c:v>
                </c:pt>
                <c:pt idx="359">
                  <c:v>0.1099369</c:v>
                </c:pt>
                <c:pt idx="360">
                  <c:v>0.1089417</c:v>
                </c:pt>
                <c:pt idx="361">
                  <c:v>0.1196831</c:v>
                </c:pt>
                <c:pt idx="362">
                  <c:v>0.125389</c:v>
                </c:pt>
                <c:pt idx="363">
                  <c:v>0.1183623</c:v>
                </c:pt>
                <c:pt idx="364">
                  <c:v>0.1083103</c:v>
                </c:pt>
                <c:pt idx="365">
                  <c:v>0.108376</c:v>
                </c:pt>
                <c:pt idx="366">
                  <c:v>0.11738949999999999</c:v>
                </c:pt>
                <c:pt idx="367">
                  <c:v>0.1157435</c:v>
                </c:pt>
                <c:pt idx="368">
                  <c:v>0.1061518</c:v>
                </c:pt>
                <c:pt idx="369">
                  <c:v>0.1154414</c:v>
                </c:pt>
                <c:pt idx="370">
                  <c:v>0.12746969999999999</c:v>
                </c:pt>
                <c:pt idx="371">
                  <c:v>0.1155205</c:v>
                </c:pt>
                <c:pt idx="372">
                  <c:v>0.1000624</c:v>
                </c:pt>
                <c:pt idx="373">
                  <c:v>9.9159960000000005E-2</c:v>
                </c:pt>
                <c:pt idx="374">
                  <c:v>0.1052763</c:v>
                </c:pt>
                <c:pt idx="375">
                  <c:v>0.1098561</c:v>
                </c:pt>
                <c:pt idx="376">
                  <c:v>0.1105452</c:v>
                </c:pt>
                <c:pt idx="377">
                  <c:v>0.1051026</c:v>
                </c:pt>
                <c:pt idx="378">
                  <c:v>9.4128080000000003E-2</c:v>
                </c:pt>
                <c:pt idx="379">
                  <c:v>8.9860289999999995E-2</c:v>
                </c:pt>
                <c:pt idx="380">
                  <c:v>9.7069199999999994E-2</c:v>
                </c:pt>
                <c:pt idx="381">
                  <c:v>0.1023534</c:v>
                </c:pt>
                <c:pt idx="382">
                  <c:v>9.1806280000000004E-2</c:v>
                </c:pt>
                <c:pt idx="383">
                  <c:v>7.2342229999999993E-2</c:v>
                </c:pt>
                <c:pt idx="384">
                  <c:v>7.0637630000000007E-2</c:v>
                </c:pt>
                <c:pt idx="385">
                  <c:v>9.1788239999999993E-2</c:v>
                </c:pt>
                <c:pt idx="386">
                  <c:v>0.1056651</c:v>
                </c:pt>
                <c:pt idx="387">
                  <c:v>9.7729179999999999E-2</c:v>
                </c:pt>
                <c:pt idx="388">
                  <c:v>8.9290240000000007E-2</c:v>
                </c:pt>
                <c:pt idx="389">
                  <c:v>9.2459349999999996E-2</c:v>
                </c:pt>
                <c:pt idx="390">
                  <c:v>9.8432710000000007E-2</c:v>
                </c:pt>
                <c:pt idx="391">
                  <c:v>0.1012422</c:v>
                </c:pt>
                <c:pt idx="392">
                  <c:v>9.801646E-2</c:v>
                </c:pt>
                <c:pt idx="393">
                  <c:v>9.1459739999999998E-2</c:v>
                </c:pt>
                <c:pt idx="394">
                  <c:v>8.9180780000000001E-2</c:v>
                </c:pt>
                <c:pt idx="395">
                  <c:v>9.2165319999999995E-2</c:v>
                </c:pt>
                <c:pt idx="396">
                  <c:v>9.5169370000000003E-2</c:v>
                </c:pt>
                <c:pt idx="397">
                  <c:v>9.6807080000000004E-2</c:v>
                </c:pt>
                <c:pt idx="398">
                  <c:v>9.762382E-2</c:v>
                </c:pt>
                <c:pt idx="399">
                  <c:v>8.9367489999999994E-2</c:v>
                </c:pt>
                <c:pt idx="400">
                  <c:v>7.2256360000000006E-2</c:v>
                </c:pt>
                <c:pt idx="401">
                  <c:v>6.4749329999999994E-2</c:v>
                </c:pt>
                <c:pt idx="402">
                  <c:v>7.3984709999999995E-2</c:v>
                </c:pt>
                <c:pt idx="403">
                  <c:v>8.4658159999999996E-2</c:v>
                </c:pt>
                <c:pt idx="404">
                  <c:v>8.313682E-2</c:v>
                </c:pt>
                <c:pt idx="405">
                  <c:v>7.6845380000000005E-2</c:v>
                </c:pt>
                <c:pt idx="406">
                  <c:v>7.6612830000000007E-2</c:v>
                </c:pt>
                <c:pt idx="407">
                  <c:v>7.6313829999999999E-2</c:v>
                </c:pt>
                <c:pt idx="408">
                  <c:v>7.4561409999999995E-2</c:v>
                </c:pt>
                <c:pt idx="409">
                  <c:v>7.118294E-2</c:v>
                </c:pt>
                <c:pt idx="410">
                  <c:v>6.4540429999999996E-2</c:v>
                </c:pt>
                <c:pt idx="411">
                  <c:v>7.0067889999999994E-2</c:v>
                </c:pt>
                <c:pt idx="412">
                  <c:v>8.228452E-2</c:v>
                </c:pt>
                <c:pt idx="413">
                  <c:v>8.5820259999999995E-2</c:v>
                </c:pt>
                <c:pt idx="414">
                  <c:v>8.9626280000000003E-2</c:v>
                </c:pt>
                <c:pt idx="415">
                  <c:v>8.7396280000000007E-2</c:v>
                </c:pt>
                <c:pt idx="416">
                  <c:v>7.274506E-2</c:v>
                </c:pt>
                <c:pt idx="417">
                  <c:v>6.5680340000000004E-2</c:v>
                </c:pt>
                <c:pt idx="418">
                  <c:v>6.9435750000000004E-2</c:v>
                </c:pt>
                <c:pt idx="419">
                  <c:v>6.9300280000000006E-2</c:v>
                </c:pt>
                <c:pt idx="420">
                  <c:v>6.5201259999999997E-2</c:v>
                </c:pt>
                <c:pt idx="421">
                  <c:v>6.3773709999999997E-2</c:v>
                </c:pt>
                <c:pt idx="422">
                  <c:v>6.3733639999999994E-2</c:v>
                </c:pt>
                <c:pt idx="423">
                  <c:v>6.4834779999999995E-2</c:v>
                </c:pt>
                <c:pt idx="424">
                  <c:v>6.9548330000000005E-2</c:v>
                </c:pt>
                <c:pt idx="425">
                  <c:v>7.4951359999999995E-2</c:v>
                </c:pt>
                <c:pt idx="426">
                  <c:v>7.6714909999999997E-2</c:v>
                </c:pt>
                <c:pt idx="427">
                  <c:v>7.1229150000000005E-2</c:v>
                </c:pt>
                <c:pt idx="428">
                  <c:v>6.0813329999999999E-2</c:v>
                </c:pt>
                <c:pt idx="429">
                  <c:v>5.4209449999999999E-2</c:v>
                </c:pt>
                <c:pt idx="430">
                  <c:v>5.3198549999999997E-2</c:v>
                </c:pt>
                <c:pt idx="431">
                  <c:v>5.8054969999999997E-2</c:v>
                </c:pt>
                <c:pt idx="432">
                  <c:v>6.7773299999999995E-2</c:v>
                </c:pt>
                <c:pt idx="433">
                  <c:v>7.3595740000000007E-2</c:v>
                </c:pt>
                <c:pt idx="434">
                  <c:v>7.1094690000000002E-2</c:v>
                </c:pt>
                <c:pt idx="435">
                  <c:v>6.1775259999999999E-2</c:v>
                </c:pt>
                <c:pt idx="436">
                  <c:v>5.4727640000000001E-2</c:v>
                </c:pt>
                <c:pt idx="437">
                  <c:v>6.1424239999999998E-2</c:v>
                </c:pt>
                <c:pt idx="438">
                  <c:v>7.2479009999999996E-2</c:v>
                </c:pt>
                <c:pt idx="439">
                  <c:v>6.292942E-2</c:v>
                </c:pt>
                <c:pt idx="440">
                  <c:v>3.4506210000000002E-2</c:v>
                </c:pt>
                <c:pt idx="441">
                  <c:v>2.1155489999999999E-2</c:v>
                </c:pt>
                <c:pt idx="442">
                  <c:v>3.2860100000000003E-2</c:v>
                </c:pt>
                <c:pt idx="443">
                  <c:v>4.5722600000000002E-2</c:v>
                </c:pt>
                <c:pt idx="444">
                  <c:v>4.9545220000000001E-2</c:v>
                </c:pt>
                <c:pt idx="445">
                  <c:v>4.9772429999999999E-2</c:v>
                </c:pt>
                <c:pt idx="446">
                  <c:v>4.7320170000000002E-2</c:v>
                </c:pt>
                <c:pt idx="447">
                  <c:v>4.5140710000000001E-2</c:v>
                </c:pt>
                <c:pt idx="448">
                  <c:v>4.8405669999999998E-2</c:v>
                </c:pt>
                <c:pt idx="449">
                  <c:v>6.1352909999999997E-2</c:v>
                </c:pt>
                <c:pt idx="450">
                  <c:v>7.2204939999999995E-2</c:v>
                </c:pt>
                <c:pt idx="451">
                  <c:v>6.1697019999999998E-2</c:v>
                </c:pt>
                <c:pt idx="452">
                  <c:v>4.4055150000000001E-2</c:v>
                </c:pt>
                <c:pt idx="453">
                  <c:v>4.1051610000000002E-2</c:v>
                </c:pt>
                <c:pt idx="454">
                  <c:v>4.6078809999999998E-2</c:v>
                </c:pt>
                <c:pt idx="455">
                  <c:v>4.6529309999999997E-2</c:v>
                </c:pt>
                <c:pt idx="456">
                  <c:v>4.4942620000000003E-2</c:v>
                </c:pt>
                <c:pt idx="457">
                  <c:v>4.6379379999999998E-2</c:v>
                </c:pt>
                <c:pt idx="458">
                  <c:v>4.5900629999999998E-2</c:v>
                </c:pt>
                <c:pt idx="459">
                  <c:v>4.4330700000000001E-2</c:v>
                </c:pt>
                <c:pt idx="460">
                  <c:v>4.6994559999999998E-2</c:v>
                </c:pt>
                <c:pt idx="461">
                  <c:v>5.0526719999999997E-2</c:v>
                </c:pt>
                <c:pt idx="462">
                  <c:v>5.2272270000000003E-2</c:v>
                </c:pt>
                <c:pt idx="463">
                  <c:v>5.2153730000000002E-2</c:v>
                </c:pt>
                <c:pt idx="464">
                  <c:v>4.8630430000000002E-2</c:v>
                </c:pt>
                <c:pt idx="465">
                  <c:v>4.4897439999999997E-2</c:v>
                </c:pt>
                <c:pt idx="466">
                  <c:v>4.6486050000000001E-2</c:v>
                </c:pt>
                <c:pt idx="467">
                  <c:v>5.5138109999999997E-2</c:v>
                </c:pt>
                <c:pt idx="468">
                  <c:v>6.2740589999999999E-2</c:v>
                </c:pt>
                <c:pt idx="469">
                  <c:v>6.1884620000000001E-2</c:v>
                </c:pt>
                <c:pt idx="470">
                  <c:v>5.5219810000000001E-2</c:v>
                </c:pt>
                <c:pt idx="471">
                  <c:v>4.4743440000000002E-2</c:v>
                </c:pt>
                <c:pt idx="472">
                  <c:v>4.0413739999999997E-2</c:v>
                </c:pt>
                <c:pt idx="473">
                  <c:v>4.4233519999999998E-2</c:v>
                </c:pt>
                <c:pt idx="474">
                  <c:v>4.5094130000000003E-2</c:v>
                </c:pt>
                <c:pt idx="475">
                  <c:v>4.9555210000000002E-2</c:v>
                </c:pt>
                <c:pt idx="476">
                  <c:v>5.8013019999999998E-2</c:v>
                </c:pt>
                <c:pt idx="477">
                  <c:v>5.6222809999999998E-2</c:v>
                </c:pt>
                <c:pt idx="478">
                  <c:v>4.6862109999999998E-2</c:v>
                </c:pt>
                <c:pt idx="479">
                  <c:v>4.1913220000000001E-2</c:v>
                </c:pt>
                <c:pt idx="480">
                  <c:v>4.4820249999999999E-2</c:v>
                </c:pt>
                <c:pt idx="481">
                  <c:v>4.9279049999999998E-2</c:v>
                </c:pt>
                <c:pt idx="482">
                  <c:v>4.6438819999999999E-2</c:v>
                </c:pt>
                <c:pt idx="483">
                  <c:v>3.7800790000000001E-2</c:v>
                </c:pt>
                <c:pt idx="484">
                  <c:v>3.611367E-2</c:v>
                </c:pt>
                <c:pt idx="485">
                  <c:v>4.3371680000000003E-2</c:v>
                </c:pt>
                <c:pt idx="486">
                  <c:v>4.5944980000000003E-2</c:v>
                </c:pt>
                <c:pt idx="487">
                  <c:v>4.140779E-2</c:v>
                </c:pt>
                <c:pt idx="488">
                  <c:v>3.7528430000000002E-2</c:v>
                </c:pt>
                <c:pt idx="489">
                  <c:v>3.8032370000000003E-2</c:v>
                </c:pt>
                <c:pt idx="490">
                  <c:v>4.2066920000000001E-2</c:v>
                </c:pt>
                <c:pt idx="491">
                  <c:v>3.687551E-2</c:v>
                </c:pt>
                <c:pt idx="492">
                  <c:v>1.5897649999999999E-2</c:v>
                </c:pt>
                <c:pt idx="493">
                  <c:v>6.6350109999999997E-3</c:v>
                </c:pt>
                <c:pt idx="494">
                  <c:v>2.9036050000000001E-2</c:v>
                </c:pt>
                <c:pt idx="495">
                  <c:v>5.2121220000000003E-2</c:v>
                </c:pt>
                <c:pt idx="496">
                  <c:v>4.6695239999999999E-2</c:v>
                </c:pt>
                <c:pt idx="497">
                  <c:v>3.3921220000000002E-2</c:v>
                </c:pt>
                <c:pt idx="498">
                  <c:v>4.0630359999999997E-2</c:v>
                </c:pt>
                <c:pt idx="499">
                  <c:v>4.766401E-2</c:v>
                </c:pt>
                <c:pt idx="500">
                  <c:v>3.2906489999999997E-2</c:v>
                </c:pt>
                <c:pt idx="501">
                  <c:v>1.6823060000000001E-2</c:v>
                </c:pt>
                <c:pt idx="502">
                  <c:v>1.7611849999999998E-2</c:v>
                </c:pt>
                <c:pt idx="503">
                  <c:v>2.5346500000000001E-2</c:v>
                </c:pt>
                <c:pt idx="504">
                  <c:v>2.9418110000000001E-2</c:v>
                </c:pt>
                <c:pt idx="505">
                  <c:v>3.0402519999999999E-2</c:v>
                </c:pt>
                <c:pt idx="506">
                  <c:v>3.3515509999999998E-2</c:v>
                </c:pt>
                <c:pt idx="507">
                  <c:v>3.6953319999999998E-2</c:v>
                </c:pt>
                <c:pt idx="508">
                  <c:v>3.6314060000000002E-2</c:v>
                </c:pt>
                <c:pt idx="509">
                  <c:v>3.4526189999999998E-2</c:v>
                </c:pt>
                <c:pt idx="510">
                  <c:v>2.8062650000000001E-2</c:v>
                </c:pt>
                <c:pt idx="511">
                  <c:v>1.978984E-2</c:v>
                </c:pt>
                <c:pt idx="512">
                  <c:v>2.8897430000000002E-2</c:v>
                </c:pt>
                <c:pt idx="513">
                  <c:v>4.8538659999999997E-2</c:v>
                </c:pt>
                <c:pt idx="514">
                  <c:v>4.7776510000000001E-2</c:v>
                </c:pt>
                <c:pt idx="515">
                  <c:v>2.390923E-2</c:v>
                </c:pt>
                <c:pt idx="516">
                  <c:v>1.023341E-2</c:v>
                </c:pt>
                <c:pt idx="517">
                  <c:v>2.312705E-2</c:v>
                </c:pt>
                <c:pt idx="518">
                  <c:v>3.768059E-2</c:v>
                </c:pt>
                <c:pt idx="519">
                  <c:v>3.7296320000000001E-2</c:v>
                </c:pt>
                <c:pt idx="520">
                  <c:v>3.3989070000000003E-2</c:v>
                </c:pt>
                <c:pt idx="521">
                  <c:v>3.6035780000000003E-2</c:v>
                </c:pt>
                <c:pt idx="522">
                  <c:v>3.6086720000000003E-2</c:v>
                </c:pt>
                <c:pt idx="523">
                  <c:v>2.8503509999999999E-2</c:v>
                </c:pt>
                <c:pt idx="524">
                  <c:v>1.872161E-2</c:v>
                </c:pt>
                <c:pt idx="525">
                  <c:v>1.6014879999999999E-2</c:v>
                </c:pt>
                <c:pt idx="526">
                  <c:v>2.549999E-2</c:v>
                </c:pt>
                <c:pt idx="527">
                  <c:v>3.5957790000000003E-2</c:v>
                </c:pt>
                <c:pt idx="528">
                  <c:v>3.7160449999999998E-2</c:v>
                </c:pt>
                <c:pt idx="529">
                  <c:v>3.3362929999999999E-2</c:v>
                </c:pt>
                <c:pt idx="530">
                  <c:v>2.3322409999999998E-2</c:v>
                </c:pt>
                <c:pt idx="531">
                  <c:v>1.539245E-2</c:v>
                </c:pt>
                <c:pt idx="532">
                  <c:v>2.050109E-2</c:v>
                </c:pt>
                <c:pt idx="533">
                  <c:v>2.6971789999999999E-2</c:v>
                </c:pt>
                <c:pt idx="534">
                  <c:v>2.8276269999999999E-2</c:v>
                </c:pt>
                <c:pt idx="535">
                  <c:v>3.0420200000000001E-2</c:v>
                </c:pt>
                <c:pt idx="536">
                  <c:v>3.4192630000000002E-2</c:v>
                </c:pt>
                <c:pt idx="537">
                  <c:v>3.5375759999999999E-2</c:v>
                </c:pt>
                <c:pt idx="538">
                  <c:v>3.2029519999999999E-2</c:v>
                </c:pt>
                <c:pt idx="539">
                  <c:v>2.6758339999999999E-2</c:v>
                </c:pt>
                <c:pt idx="540">
                  <c:v>2.5373099999999999E-2</c:v>
                </c:pt>
                <c:pt idx="541">
                  <c:v>2.8774629999999999E-2</c:v>
                </c:pt>
                <c:pt idx="542">
                  <c:v>2.6974129999999999E-2</c:v>
                </c:pt>
                <c:pt idx="543">
                  <c:v>2.12661E-2</c:v>
                </c:pt>
                <c:pt idx="544">
                  <c:v>1.975039E-2</c:v>
                </c:pt>
                <c:pt idx="545">
                  <c:v>2.1283420000000001E-2</c:v>
                </c:pt>
                <c:pt idx="546">
                  <c:v>2.828526E-2</c:v>
                </c:pt>
                <c:pt idx="547">
                  <c:v>3.299121E-2</c:v>
                </c:pt>
                <c:pt idx="548">
                  <c:v>3.1440999999999997E-2</c:v>
                </c:pt>
                <c:pt idx="549">
                  <c:v>3.5277299999999998E-2</c:v>
                </c:pt>
                <c:pt idx="550">
                  <c:v>3.3333069999999999E-2</c:v>
                </c:pt>
                <c:pt idx="551">
                  <c:v>2.1076109999999999E-2</c:v>
                </c:pt>
                <c:pt idx="552">
                  <c:v>2.0014110000000002E-2</c:v>
                </c:pt>
                <c:pt idx="553">
                  <c:v>2.978664E-2</c:v>
                </c:pt>
                <c:pt idx="554">
                  <c:v>3.1652220000000002E-2</c:v>
                </c:pt>
                <c:pt idx="555">
                  <c:v>2.2050899999999998E-2</c:v>
                </c:pt>
                <c:pt idx="556">
                  <c:v>1.962094E-2</c:v>
                </c:pt>
                <c:pt idx="557">
                  <c:v>3.0779129999999998E-2</c:v>
                </c:pt>
                <c:pt idx="558">
                  <c:v>3.4700950000000001E-2</c:v>
                </c:pt>
                <c:pt idx="559">
                  <c:v>2.8915050000000001E-2</c:v>
                </c:pt>
                <c:pt idx="560">
                  <c:v>2.5621950000000001E-2</c:v>
                </c:pt>
                <c:pt idx="561">
                  <c:v>2.4735360000000001E-2</c:v>
                </c:pt>
                <c:pt idx="562">
                  <c:v>2.3102069999999999E-2</c:v>
                </c:pt>
                <c:pt idx="563">
                  <c:v>1.6037949999999999E-2</c:v>
                </c:pt>
                <c:pt idx="564">
                  <c:v>1.032076E-2</c:v>
                </c:pt>
                <c:pt idx="565">
                  <c:v>1.771087E-2</c:v>
                </c:pt>
                <c:pt idx="566">
                  <c:v>2.68779E-2</c:v>
                </c:pt>
                <c:pt idx="567">
                  <c:v>2.1872619999999999E-2</c:v>
                </c:pt>
                <c:pt idx="568">
                  <c:v>1.2296079999999999E-2</c:v>
                </c:pt>
                <c:pt idx="569">
                  <c:v>1.4693879999999999E-2</c:v>
                </c:pt>
                <c:pt idx="570">
                  <c:v>2.269616E-2</c:v>
                </c:pt>
                <c:pt idx="571">
                  <c:v>2.3625469999999999E-2</c:v>
                </c:pt>
                <c:pt idx="572">
                  <c:v>1.8286899999999998E-2</c:v>
                </c:pt>
                <c:pt idx="573">
                  <c:v>1.7363219999999999E-2</c:v>
                </c:pt>
                <c:pt idx="574">
                  <c:v>2.661935E-2</c:v>
                </c:pt>
                <c:pt idx="575">
                  <c:v>2.9180279999999999E-2</c:v>
                </c:pt>
                <c:pt idx="576">
                  <c:v>1.7740550000000001E-2</c:v>
                </c:pt>
                <c:pt idx="577">
                  <c:v>1.081037E-2</c:v>
                </c:pt>
                <c:pt idx="578">
                  <c:v>1.5434150000000001E-2</c:v>
                </c:pt>
                <c:pt idx="579">
                  <c:v>1.9428460000000002E-2</c:v>
                </c:pt>
                <c:pt idx="580">
                  <c:v>1.3298320000000001E-2</c:v>
                </c:pt>
                <c:pt idx="581">
                  <c:v>8.0585899999999992E-3</c:v>
                </c:pt>
                <c:pt idx="582">
                  <c:v>1.151887E-2</c:v>
                </c:pt>
                <c:pt idx="583">
                  <c:v>1.5242169999999999E-2</c:v>
                </c:pt>
                <c:pt idx="584">
                  <c:v>1.8185960000000001E-2</c:v>
                </c:pt>
                <c:pt idx="585">
                  <c:v>2.3192629999999999E-2</c:v>
                </c:pt>
                <c:pt idx="586">
                  <c:v>2.8194259999999999E-2</c:v>
                </c:pt>
                <c:pt idx="587">
                  <c:v>2.977697E-2</c:v>
                </c:pt>
                <c:pt idx="588">
                  <c:v>3.1373690000000003E-2</c:v>
                </c:pt>
                <c:pt idx="589">
                  <c:v>3.4096120000000001E-2</c:v>
                </c:pt>
                <c:pt idx="590">
                  <c:v>3.1218679999999999E-2</c:v>
                </c:pt>
                <c:pt idx="591">
                  <c:v>2.740654E-2</c:v>
                </c:pt>
                <c:pt idx="592">
                  <c:v>2.6701740000000002E-2</c:v>
                </c:pt>
                <c:pt idx="593">
                  <c:v>2.1797939999999998E-2</c:v>
                </c:pt>
                <c:pt idx="594">
                  <c:v>1.2636100000000001E-2</c:v>
                </c:pt>
                <c:pt idx="595">
                  <c:v>7.8371240000000009E-3</c:v>
                </c:pt>
                <c:pt idx="596">
                  <c:v>1.297064E-2</c:v>
                </c:pt>
                <c:pt idx="597">
                  <c:v>2.117788E-2</c:v>
                </c:pt>
                <c:pt idx="598">
                  <c:v>2.619546E-2</c:v>
                </c:pt>
                <c:pt idx="599">
                  <c:v>3.2314080000000002E-2</c:v>
                </c:pt>
                <c:pt idx="600">
                  <c:v>3.4188490000000002E-2</c:v>
                </c:pt>
                <c:pt idx="601">
                  <c:v>2.6920590000000001E-2</c:v>
                </c:pt>
                <c:pt idx="602">
                  <c:v>1.606813E-2</c:v>
                </c:pt>
                <c:pt idx="603">
                  <c:v>5.8099429999999997E-3</c:v>
                </c:pt>
                <c:pt idx="604">
                  <c:v>2.9454469999999999E-3</c:v>
                </c:pt>
                <c:pt idx="605">
                  <c:v>1.0852809999999999E-2</c:v>
                </c:pt>
                <c:pt idx="606">
                  <c:v>2.3092580000000001E-2</c:v>
                </c:pt>
                <c:pt idx="607">
                  <c:v>2.636666E-2</c:v>
                </c:pt>
                <c:pt idx="608">
                  <c:v>1.8123239999999999E-2</c:v>
                </c:pt>
                <c:pt idx="609">
                  <c:v>1.243234E-2</c:v>
                </c:pt>
                <c:pt idx="610">
                  <c:v>1.1129719999999999E-2</c:v>
                </c:pt>
                <c:pt idx="611">
                  <c:v>5.6685629999999997E-3</c:v>
                </c:pt>
                <c:pt idx="612">
                  <c:v>2.4956499999999999E-3</c:v>
                </c:pt>
                <c:pt idx="613">
                  <c:v>7.0161770000000002E-3</c:v>
                </c:pt>
                <c:pt idx="614">
                  <c:v>7.5971800000000003E-3</c:v>
                </c:pt>
                <c:pt idx="615">
                  <c:v>5.6735279999999997E-3</c:v>
                </c:pt>
                <c:pt idx="616">
                  <c:v>1.2360100000000001E-2</c:v>
                </c:pt>
                <c:pt idx="617">
                  <c:v>2.0425550000000001E-2</c:v>
                </c:pt>
                <c:pt idx="618">
                  <c:v>2.450432E-2</c:v>
                </c:pt>
                <c:pt idx="619">
                  <c:v>2.698743E-2</c:v>
                </c:pt>
                <c:pt idx="620">
                  <c:v>2.2204310000000001E-2</c:v>
                </c:pt>
                <c:pt idx="621">
                  <c:v>1.2475780000000001E-2</c:v>
                </c:pt>
                <c:pt idx="622">
                  <c:v>1.3289570000000001E-2</c:v>
                </c:pt>
                <c:pt idx="623">
                  <c:v>2.0496529999999999E-2</c:v>
                </c:pt>
                <c:pt idx="624">
                  <c:v>1.8024809999999999E-2</c:v>
                </c:pt>
                <c:pt idx="625">
                  <c:v>1.7428030000000001E-2</c:v>
                </c:pt>
                <c:pt idx="626">
                  <c:v>2.2297859999999999E-2</c:v>
                </c:pt>
                <c:pt idx="627">
                  <c:v>1.5963729999999999E-2</c:v>
                </c:pt>
                <c:pt idx="628">
                  <c:v>7.1447109999999998E-3</c:v>
                </c:pt>
                <c:pt idx="629">
                  <c:v>1.202479E-2</c:v>
                </c:pt>
                <c:pt idx="630">
                  <c:v>2.4655699999999999E-2</c:v>
                </c:pt>
                <c:pt idx="631">
                  <c:v>2.0899979999999999E-2</c:v>
                </c:pt>
                <c:pt idx="632">
                  <c:v>5.8455670000000003E-3</c:v>
                </c:pt>
                <c:pt idx="633">
                  <c:v>1.2013609999999999E-2</c:v>
                </c:pt>
                <c:pt idx="634">
                  <c:v>2.7350889999999999E-2</c:v>
                </c:pt>
                <c:pt idx="635">
                  <c:v>2.9378649999999999E-2</c:v>
                </c:pt>
                <c:pt idx="636">
                  <c:v>2.452551E-2</c:v>
                </c:pt>
                <c:pt idx="637">
                  <c:v>1.7577039999999999E-2</c:v>
                </c:pt>
                <c:pt idx="638">
                  <c:v>1.286353E-2</c:v>
                </c:pt>
                <c:pt idx="639">
                  <c:v>1.070142E-2</c:v>
                </c:pt>
                <c:pt idx="640">
                  <c:v>7.4492050000000004E-3</c:v>
                </c:pt>
                <c:pt idx="641">
                  <c:v>7.5916289999999999E-3</c:v>
                </c:pt>
                <c:pt idx="642">
                  <c:v>1.065402E-2</c:v>
                </c:pt>
                <c:pt idx="643">
                  <c:v>1.061606E-2</c:v>
                </c:pt>
                <c:pt idx="644">
                  <c:v>9.9730519999999996E-3</c:v>
                </c:pt>
                <c:pt idx="645">
                  <c:v>1.486666E-2</c:v>
                </c:pt>
                <c:pt idx="646">
                  <c:v>2.3015810000000001E-2</c:v>
                </c:pt>
                <c:pt idx="647">
                  <c:v>2.2902720000000001E-2</c:v>
                </c:pt>
                <c:pt idx="648">
                  <c:v>7.1600250000000004E-3</c:v>
                </c:pt>
                <c:pt idx="649">
                  <c:v>-6.3756289999999998E-3</c:v>
                </c:pt>
                <c:pt idx="650">
                  <c:v>2.2545629999999998E-3</c:v>
                </c:pt>
                <c:pt idx="651">
                  <c:v>1.0793820000000001E-2</c:v>
                </c:pt>
                <c:pt idx="652">
                  <c:v>-1.8076670000000001E-4</c:v>
                </c:pt>
                <c:pt idx="653">
                  <c:v>-3.7387240000000001E-3</c:v>
                </c:pt>
                <c:pt idx="654">
                  <c:v>9.3863350000000009E-3</c:v>
                </c:pt>
                <c:pt idx="655">
                  <c:v>1.4824489999999999E-2</c:v>
                </c:pt>
                <c:pt idx="656">
                  <c:v>9.2476659999999999E-3</c:v>
                </c:pt>
                <c:pt idx="657">
                  <c:v>9.1139840000000003E-3</c:v>
                </c:pt>
                <c:pt idx="658">
                  <c:v>1.750761E-2</c:v>
                </c:pt>
                <c:pt idx="659">
                  <c:v>1.8803429999999999E-2</c:v>
                </c:pt>
                <c:pt idx="660">
                  <c:v>1.159605E-2</c:v>
                </c:pt>
                <c:pt idx="661">
                  <c:v>1.5124769999999999E-2</c:v>
                </c:pt>
                <c:pt idx="662">
                  <c:v>2.7780889999999999E-2</c:v>
                </c:pt>
                <c:pt idx="663">
                  <c:v>2.771173E-2</c:v>
                </c:pt>
                <c:pt idx="664">
                  <c:v>1.778074E-2</c:v>
                </c:pt>
                <c:pt idx="665">
                  <c:v>2.03885E-2</c:v>
                </c:pt>
                <c:pt idx="666">
                  <c:v>3.0364619999999998E-2</c:v>
                </c:pt>
                <c:pt idx="667">
                  <c:v>2.5095940000000001E-2</c:v>
                </c:pt>
                <c:pt idx="668">
                  <c:v>1.0143569999999999E-2</c:v>
                </c:pt>
                <c:pt idx="669">
                  <c:v>8.2875310000000008E-3</c:v>
                </c:pt>
                <c:pt idx="670">
                  <c:v>1.863648E-2</c:v>
                </c:pt>
                <c:pt idx="671">
                  <c:v>2.2172879999999999E-2</c:v>
                </c:pt>
                <c:pt idx="672">
                  <c:v>1.4802890000000001E-2</c:v>
                </c:pt>
                <c:pt idx="673">
                  <c:v>9.3858569999999992E-3</c:v>
                </c:pt>
                <c:pt idx="674">
                  <c:v>1.213532E-2</c:v>
                </c:pt>
                <c:pt idx="675">
                  <c:v>9.8682539999999999E-3</c:v>
                </c:pt>
                <c:pt idx="676">
                  <c:v>-6.9985380000000001E-4</c:v>
                </c:pt>
                <c:pt idx="677">
                  <c:v>5.5242470000000004E-3</c:v>
                </c:pt>
                <c:pt idx="678">
                  <c:v>2.4249799999999998E-2</c:v>
                </c:pt>
                <c:pt idx="679">
                  <c:v>2.123941E-2</c:v>
                </c:pt>
                <c:pt idx="680">
                  <c:v>7.3168360000000002E-3</c:v>
                </c:pt>
                <c:pt idx="681">
                  <c:v>9.5464769999999994E-3</c:v>
                </c:pt>
                <c:pt idx="682">
                  <c:v>1.7802180000000001E-2</c:v>
                </c:pt>
                <c:pt idx="683">
                  <c:v>1.7303289999999999E-2</c:v>
                </c:pt>
                <c:pt idx="684">
                  <c:v>1.150372E-2</c:v>
                </c:pt>
                <c:pt idx="685">
                  <c:v>6.4791060000000001E-3</c:v>
                </c:pt>
                <c:pt idx="686">
                  <c:v>5.945133E-5</c:v>
                </c:pt>
                <c:pt idx="687">
                  <c:v>-3.1601139999999999E-3</c:v>
                </c:pt>
                <c:pt idx="688">
                  <c:v>5.9231020000000004E-3</c:v>
                </c:pt>
                <c:pt idx="689">
                  <c:v>1.8207419999999998E-2</c:v>
                </c:pt>
                <c:pt idx="690">
                  <c:v>2.2222990000000001E-2</c:v>
                </c:pt>
                <c:pt idx="691">
                  <c:v>1.6810289999999999E-2</c:v>
                </c:pt>
                <c:pt idx="692">
                  <c:v>7.3804659999999996E-3</c:v>
                </c:pt>
                <c:pt idx="693">
                  <c:v>6.8449469999999997E-3</c:v>
                </c:pt>
                <c:pt idx="694">
                  <c:v>1.019946E-2</c:v>
                </c:pt>
                <c:pt idx="695">
                  <c:v>2.302059E-3</c:v>
                </c:pt>
                <c:pt idx="696">
                  <c:v>-5.3051900000000002E-4</c:v>
                </c:pt>
                <c:pt idx="697">
                  <c:v>1.1615729999999999E-2</c:v>
                </c:pt>
                <c:pt idx="698">
                  <c:v>1.8055399999999999E-2</c:v>
                </c:pt>
                <c:pt idx="699">
                  <c:v>1.6468420000000001E-2</c:v>
                </c:pt>
                <c:pt idx="700">
                  <c:v>1.7194709999999998E-2</c:v>
                </c:pt>
                <c:pt idx="701">
                  <c:v>1.8749809999999999E-2</c:v>
                </c:pt>
                <c:pt idx="702">
                  <c:v>1.6252659999999999E-2</c:v>
                </c:pt>
                <c:pt idx="703">
                  <c:v>8.0077689999999997E-3</c:v>
                </c:pt>
                <c:pt idx="704">
                  <c:v>-4.0381949999999996E-3</c:v>
                </c:pt>
                <c:pt idx="705">
                  <c:v>-1.550061E-2</c:v>
                </c:pt>
                <c:pt idx="706">
                  <c:v>-1.9278400000000001E-2</c:v>
                </c:pt>
                <c:pt idx="707">
                  <c:v>-1.0803419999999999E-2</c:v>
                </c:pt>
                <c:pt idx="708">
                  <c:v>3.1642300000000001E-3</c:v>
                </c:pt>
                <c:pt idx="709">
                  <c:v>8.9583200000000005E-3</c:v>
                </c:pt>
                <c:pt idx="710">
                  <c:v>1.004293E-2</c:v>
                </c:pt>
                <c:pt idx="711">
                  <c:v>8.363522E-3</c:v>
                </c:pt>
                <c:pt idx="712">
                  <c:v>-5.177755E-4</c:v>
                </c:pt>
                <c:pt idx="713">
                  <c:v>9.7287220000000002E-4</c:v>
                </c:pt>
                <c:pt idx="714">
                  <c:v>1.042176E-2</c:v>
                </c:pt>
                <c:pt idx="715">
                  <c:v>4.8025719999999997E-3</c:v>
                </c:pt>
                <c:pt idx="716">
                  <c:v>-8.1161979999999998E-3</c:v>
                </c:pt>
                <c:pt idx="717">
                  <c:v>-9.7723500000000008E-3</c:v>
                </c:pt>
                <c:pt idx="718">
                  <c:v>-4.7177970000000001E-3</c:v>
                </c:pt>
                <c:pt idx="719">
                  <c:v>-2.738426E-3</c:v>
                </c:pt>
                <c:pt idx="720">
                  <c:v>-2.4359160000000002E-3</c:v>
                </c:pt>
                <c:pt idx="721">
                  <c:v>3.3303750000000001E-4</c:v>
                </c:pt>
                <c:pt idx="722">
                  <c:v>6.5131019999999998E-3</c:v>
                </c:pt>
                <c:pt idx="723">
                  <c:v>6.6693519999999999E-3</c:v>
                </c:pt>
                <c:pt idx="724">
                  <c:v>2.0356300000000001E-3</c:v>
                </c:pt>
                <c:pt idx="725">
                  <c:v>9.3483699999999999E-3</c:v>
                </c:pt>
                <c:pt idx="726">
                  <c:v>2.0594560000000001E-2</c:v>
                </c:pt>
                <c:pt idx="727">
                  <c:v>1.4201E-2</c:v>
                </c:pt>
                <c:pt idx="728">
                  <c:v>-9.8013179999999997E-5</c:v>
                </c:pt>
                <c:pt idx="729">
                  <c:v>1.153977E-3</c:v>
                </c:pt>
                <c:pt idx="730">
                  <c:v>1.220711E-2</c:v>
                </c:pt>
                <c:pt idx="731">
                  <c:v>1.709219E-2</c:v>
                </c:pt>
                <c:pt idx="732">
                  <c:v>1.539154E-2</c:v>
                </c:pt>
                <c:pt idx="733">
                  <c:v>1.425455E-2</c:v>
                </c:pt>
                <c:pt idx="734">
                  <c:v>1.515376E-2</c:v>
                </c:pt>
                <c:pt idx="735">
                  <c:v>6.2589170000000001E-3</c:v>
                </c:pt>
                <c:pt idx="736">
                  <c:v>-6.9589500000000002E-3</c:v>
                </c:pt>
                <c:pt idx="737">
                  <c:v>-6.7088110000000003E-3</c:v>
                </c:pt>
                <c:pt idx="738">
                  <c:v>-1.3671709999999999E-4</c:v>
                </c:pt>
                <c:pt idx="739">
                  <c:v>5.8172340000000001E-3</c:v>
                </c:pt>
                <c:pt idx="740">
                  <c:v>1.2533890000000001E-2</c:v>
                </c:pt>
                <c:pt idx="741">
                  <c:v>1.4053970000000001E-2</c:v>
                </c:pt>
                <c:pt idx="742">
                  <c:v>1.486203E-2</c:v>
                </c:pt>
                <c:pt idx="743">
                  <c:v>1.8231069999999999E-2</c:v>
                </c:pt>
                <c:pt idx="744">
                  <c:v>1.0249029999999999E-2</c:v>
                </c:pt>
                <c:pt idx="745">
                  <c:v>-3.2492559999999998E-3</c:v>
                </c:pt>
                <c:pt idx="746">
                  <c:v>-8.7258419999999999E-5</c:v>
                </c:pt>
                <c:pt idx="747">
                  <c:v>1.496044E-2</c:v>
                </c:pt>
                <c:pt idx="748">
                  <c:v>2.3057950000000001E-2</c:v>
                </c:pt>
                <c:pt idx="749">
                  <c:v>1.545202E-2</c:v>
                </c:pt>
                <c:pt idx="750">
                  <c:v>-1.9714519999999998E-3</c:v>
                </c:pt>
                <c:pt idx="751">
                  <c:v>-1.1032200000000001E-2</c:v>
                </c:pt>
                <c:pt idx="752">
                  <c:v>-2.094159E-3</c:v>
                </c:pt>
                <c:pt idx="753">
                  <c:v>1.352071E-2</c:v>
                </c:pt>
                <c:pt idx="754">
                  <c:v>1.6563430000000001E-2</c:v>
                </c:pt>
                <c:pt idx="755">
                  <c:v>7.1771439999999999E-3</c:v>
                </c:pt>
                <c:pt idx="756">
                  <c:v>5.1790220000000001E-3</c:v>
                </c:pt>
                <c:pt idx="757">
                  <c:v>1.197194E-2</c:v>
                </c:pt>
                <c:pt idx="758">
                  <c:v>9.0374770000000004E-3</c:v>
                </c:pt>
                <c:pt idx="759">
                  <c:v>-6.6584670000000004E-3</c:v>
                </c:pt>
                <c:pt idx="760">
                  <c:v>-1.6548859999999999E-2</c:v>
                </c:pt>
                <c:pt idx="761">
                  <c:v>-6.6147860000000001E-3</c:v>
                </c:pt>
                <c:pt idx="762">
                  <c:v>1.008886E-2</c:v>
                </c:pt>
                <c:pt idx="763">
                  <c:v>1.7368140000000001E-2</c:v>
                </c:pt>
                <c:pt idx="764">
                  <c:v>1.603825E-2</c:v>
                </c:pt>
                <c:pt idx="765">
                  <c:v>1.4077060000000001E-2</c:v>
                </c:pt>
                <c:pt idx="766">
                  <c:v>1.5046159999999999E-2</c:v>
                </c:pt>
                <c:pt idx="767">
                  <c:v>5.3044149999999998E-3</c:v>
                </c:pt>
                <c:pt idx="768">
                  <c:v>-7.7511079999999996E-3</c:v>
                </c:pt>
                <c:pt idx="769">
                  <c:v>2.5672160000000002E-3</c:v>
                </c:pt>
                <c:pt idx="770">
                  <c:v>1.546905E-2</c:v>
                </c:pt>
                <c:pt idx="771">
                  <c:v>2.4140569999999998E-3</c:v>
                </c:pt>
                <c:pt idx="772">
                  <c:v>-1.1174399999999999E-2</c:v>
                </c:pt>
                <c:pt idx="773">
                  <c:v>-1.7975739999999999E-3</c:v>
                </c:pt>
                <c:pt idx="774">
                  <c:v>1.0127499999999999E-2</c:v>
                </c:pt>
                <c:pt idx="775">
                  <c:v>6.4568129999999996E-3</c:v>
                </c:pt>
                <c:pt idx="776">
                  <c:v>1.444071E-4</c:v>
                </c:pt>
                <c:pt idx="777">
                  <c:v>1.1472100000000001E-2</c:v>
                </c:pt>
                <c:pt idx="778">
                  <c:v>2.6533620000000001E-2</c:v>
                </c:pt>
                <c:pt idx="779">
                  <c:v>1.3915830000000001E-2</c:v>
                </c:pt>
                <c:pt idx="780">
                  <c:v>-1.03439E-2</c:v>
                </c:pt>
                <c:pt idx="781">
                  <c:v>-1.1611430000000001E-2</c:v>
                </c:pt>
                <c:pt idx="782">
                  <c:v>4.8347440000000002E-3</c:v>
                </c:pt>
                <c:pt idx="783">
                  <c:v>1.254182E-2</c:v>
                </c:pt>
                <c:pt idx="784">
                  <c:v>4.7968919999999996E-3</c:v>
                </c:pt>
                <c:pt idx="785">
                  <c:v>5.8412209999999997E-3</c:v>
                </c:pt>
                <c:pt idx="786">
                  <c:v>1.9315390000000002E-2</c:v>
                </c:pt>
                <c:pt idx="787">
                  <c:v>1.342142E-2</c:v>
                </c:pt>
                <c:pt idx="788">
                  <c:v>-4.3151509999999997E-3</c:v>
                </c:pt>
                <c:pt idx="789">
                  <c:v>-1.54481E-3</c:v>
                </c:pt>
                <c:pt idx="790">
                  <c:v>7.6520319999999996E-3</c:v>
                </c:pt>
                <c:pt idx="791">
                  <c:v>2.41924E-3</c:v>
                </c:pt>
                <c:pt idx="792">
                  <c:v>-7.2487569999999998E-3</c:v>
                </c:pt>
                <c:pt idx="793">
                  <c:v>-9.5831579999999996E-3</c:v>
                </c:pt>
                <c:pt idx="794">
                  <c:v>-9.8671260000000004E-4</c:v>
                </c:pt>
                <c:pt idx="795">
                  <c:v>1.102406E-2</c:v>
                </c:pt>
                <c:pt idx="796">
                  <c:v>9.3695470000000006E-3</c:v>
                </c:pt>
                <c:pt idx="797">
                  <c:v>-5.8880929999999996E-3</c:v>
                </c:pt>
                <c:pt idx="798">
                  <c:v>-1.6380749999999999E-2</c:v>
                </c:pt>
                <c:pt idx="799">
                  <c:v>-1.8600660000000001E-2</c:v>
                </c:pt>
                <c:pt idx="800">
                  <c:v>-1.5849530000000001E-2</c:v>
                </c:pt>
                <c:pt idx="801">
                  <c:v>-4.5303180000000002E-3</c:v>
                </c:pt>
                <c:pt idx="802">
                  <c:v>-5.7662999999999996E-4</c:v>
                </c:pt>
                <c:pt idx="803">
                  <c:v>-1.440227E-2</c:v>
                </c:pt>
                <c:pt idx="804">
                  <c:v>-1.9427280000000002E-2</c:v>
                </c:pt>
                <c:pt idx="805">
                  <c:v>-2.3381230000000001E-3</c:v>
                </c:pt>
                <c:pt idx="806">
                  <c:v>1.387011E-2</c:v>
                </c:pt>
                <c:pt idx="807">
                  <c:v>1.289249E-2</c:v>
                </c:pt>
                <c:pt idx="808">
                  <c:v>3.261108E-3</c:v>
                </c:pt>
                <c:pt idx="809">
                  <c:v>2.1673680000000001E-4</c:v>
                </c:pt>
                <c:pt idx="810">
                  <c:v>2.0412099999999999E-3</c:v>
                </c:pt>
                <c:pt idx="811">
                  <c:v>-2.5817499999999998E-3</c:v>
                </c:pt>
                <c:pt idx="812">
                  <c:v>-5.2385549999999998E-3</c:v>
                </c:pt>
                <c:pt idx="813">
                  <c:v>1.722875E-3</c:v>
                </c:pt>
                <c:pt idx="814">
                  <c:v>7.1589369999999998E-3</c:v>
                </c:pt>
                <c:pt idx="815">
                  <c:v>5.1014099999999998E-3</c:v>
                </c:pt>
                <c:pt idx="816">
                  <c:v>1.0053320000000001E-3</c:v>
                </c:pt>
                <c:pt idx="817">
                  <c:v>4.2770250000000003E-3</c:v>
                </c:pt>
                <c:pt idx="818">
                  <c:v>9.8220210000000002E-3</c:v>
                </c:pt>
                <c:pt idx="819">
                  <c:v>3.8302919999999999E-3</c:v>
                </c:pt>
                <c:pt idx="820">
                  <c:v>-2.4349829999999999E-3</c:v>
                </c:pt>
                <c:pt idx="821">
                  <c:v>8.2135330000000003E-3</c:v>
                </c:pt>
                <c:pt idx="822">
                  <c:v>1.890857E-2</c:v>
                </c:pt>
                <c:pt idx="823">
                  <c:v>9.9060629999999997E-3</c:v>
                </c:pt>
                <c:pt idx="824">
                  <c:v>-4.333796E-3</c:v>
                </c:pt>
                <c:pt idx="825">
                  <c:v>-4.5274759999999999E-3</c:v>
                </c:pt>
                <c:pt idx="826">
                  <c:v>6.4501489999999996E-3</c:v>
                </c:pt>
                <c:pt idx="827">
                  <c:v>9.7406400000000001E-3</c:v>
                </c:pt>
                <c:pt idx="828">
                  <c:v>3.037847E-4</c:v>
                </c:pt>
                <c:pt idx="829">
                  <c:v>-4.4302789999999996E-3</c:v>
                </c:pt>
                <c:pt idx="830">
                  <c:v>1.4313450000000001E-3</c:v>
                </c:pt>
                <c:pt idx="831">
                  <c:v>4.0889029999999996E-3</c:v>
                </c:pt>
                <c:pt idx="832">
                  <c:v>4.7909279999999997E-4</c:v>
                </c:pt>
                <c:pt idx="833">
                  <c:v>4.3810979999999999E-3</c:v>
                </c:pt>
                <c:pt idx="834">
                  <c:v>1.8218109999999999E-2</c:v>
                </c:pt>
                <c:pt idx="835">
                  <c:v>2.4184029999999999E-2</c:v>
                </c:pt>
                <c:pt idx="836">
                  <c:v>1.090382E-2</c:v>
                </c:pt>
                <c:pt idx="837">
                  <c:v>-3.0649599999999998E-3</c:v>
                </c:pt>
                <c:pt idx="838">
                  <c:v>-4.9611439999999998E-3</c:v>
                </c:pt>
                <c:pt idx="839">
                  <c:v>-6.6956669999999998E-3</c:v>
                </c:pt>
                <c:pt idx="840">
                  <c:v>-6.1372040000000003E-3</c:v>
                </c:pt>
                <c:pt idx="841">
                  <c:v>2.8021880000000002E-3</c:v>
                </c:pt>
                <c:pt idx="842">
                  <c:v>1.273709E-2</c:v>
                </c:pt>
                <c:pt idx="843">
                  <c:v>1.6056770000000001E-2</c:v>
                </c:pt>
                <c:pt idx="844">
                  <c:v>9.1425670000000007E-3</c:v>
                </c:pt>
                <c:pt idx="845">
                  <c:v>-6.126107E-4</c:v>
                </c:pt>
                <c:pt idx="846">
                  <c:v>-5.7327159999999997E-3</c:v>
                </c:pt>
                <c:pt idx="847">
                  <c:v>-6.5794310000000002E-3</c:v>
                </c:pt>
                <c:pt idx="848">
                  <c:v>-3.775301E-3</c:v>
                </c:pt>
                <c:pt idx="849">
                  <c:v>-1.4846799999999999E-3</c:v>
                </c:pt>
                <c:pt idx="850">
                  <c:v>-4.5235060000000001E-4</c:v>
                </c:pt>
                <c:pt idx="851">
                  <c:v>-2.637332E-4</c:v>
                </c:pt>
                <c:pt idx="852">
                  <c:v>-3.3840649999999999E-3</c:v>
                </c:pt>
                <c:pt idx="853">
                  <c:v>-2.1578069999999999E-3</c:v>
                </c:pt>
                <c:pt idx="854">
                  <c:v>8.4123670000000005E-3</c:v>
                </c:pt>
                <c:pt idx="855">
                  <c:v>1.4880030000000001E-2</c:v>
                </c:pt>
                <c:pt idx="856">
                  <c:v>5.9877469999999999E-3</c:v>
                </c:pt>
                <c:pt idx="857">
                  <c:v>-3.38836E-3</c:v>
                </c:pt>
                <c:pt idx="858">
                  <c:v>-1.8976290000000001E-3</c:v>
                </c:pt>
                <c:pt idx="859">
                  <c:v>-5.2242089999999996E-3</c:v>
                </c:pt>
                <c:pt idx="860">
                  <c:v>-1.0151159999999999E-2</c:v>
                </c:pt>
                <c:pt idx="861">
                  <c:v>6.0724189999999999E-4</c:v>
                </c:pt>
                <c:pt idx="862">
                  <c:v>4.4647369999999999E-3</c:v>
                </c:pt>
                <c:pt idx="863">
                  <c:v>-1.3938829999999999E-2</c:v>
                </c:pt>
                <c:pt idx="864">
                  <c:v>-1.6738400000000001E-2</c:v>
                </c:pt>
                <c:pt idx="865">
                  <c:v>5.753541E-3</c:v>
                </c:pt>
                <c:pt idx="866">
                  <c:v>1.6921180000000001E-2</c:v>
                </c:pt>
                <c:pt idx="867">
                  <c:v>1.3058520000000001E-2</c:v>
                </c:pt>
                <c:pt idx="868">
                  <c:v>9.7046560000000007E-3</c:v>
                </c:pt>
                <c:pt idx="869">
                  <c:v>2.616504E-3</c:v>
                </c:pt>
                <c:pt idx="870">
                  <c:v>-8.3355740000000001E-3</c:v>
                </c:pt>
                <c:pt idx="871">
                  <c:v>-1.6522720000000001E-2</c:v>
                </c:pt>
                <c:pt idx="872">
                  <c:v>-2.1751670000000001E-2</c:v>
                </c:pt>
                <c:pt idx="873">
                  <c:v>-2.4510270000000001E-2</c:v>
                </c:pt>
                <c:pt idx="874">
                  <c:v>-2.1624790000000001E-2</c:v>
                </c:pt>
                <c:pt idx="875">
                  <c:v>-1.4857469999999999E-2</c:v>
                </c:pt>
                <c:pt idx="876">
                  <c:v>-1.033276E-2</c:v>
                </c:pt>
                <c:pt idx="877">
                  <c:v>-3.9123509999999997E-3</c:v>
                </c:pt>
                <c:pt idx="878">
                  <c:v>1.1203840000000001E-3</c:v>
                </c:pt>
                <c:pt idx="879">
                  <c:v>-8.7481600000000005E-4</c:v>
                </c:pt>
                <c:pt idx="880">
                  <c:v>-1.293949E-4</c:v>
                </c:pt>
                <c:pt idx="881">
                  <c:v>3.8972210000000002E-3</c:v>
                </c:pt>
                <c:pt idx="882">
                  <c:v>7.8055829999999996E-3</c:v>
                </c:pt>
                <c:pt idx="883">
                  <c:v>1.109221E-2</c:v>
                </c:pt>
                <c:pt idx="884">
                  <c:v>1.283955E-2</c:v>
                </c:pt>
                <c:pt idx="885">
                  <c:v>1.5782279999999999E-2</c:v>
                </c:pt>
                <c:pt idx="886">
                  <c:v>1.5525290000000001E-2</c:v>
                </c:pt>
                <c:pt idx="887">
                  <c:v>6.9483979999999997E-3</c:v>
                </c:pt>
                <c:pt idx="888">
                  <c:v>-7.3120169999999996E-3</c:v>
                </c:pt>
                <c:pt idx="889">
                  <c:v>-1.3405190000000001E-2</c:v>
                </c:pt>
                <c:pt idx="890">
                  <c:v>-5.4999549999999999E-3</c:v>
                </c:pt>
                <c:pt idx="891">
                  <c:v>-2.1995970000000002E-3</c:v>
                </c:pt>
                <c:pt idx="892">
                  <c:v>-4.1781129999999998E-3</c:v>
                </c:pt>
                <c:pt idx="893">
                  <c:v>2.1345299999999999E-3</c:v>
                </c:pt>
                <c:pt idx="894">
                  <c:v>8.0893460000000007E-3</c:v>
                </c:pt>
                <c:pt idx="895">
                  <c:v>5.092699E-3</c:v>
                </c:pt>
                <c:pt idx="896">
                  <c:v>-7.3148270000000001E-4</c:v>
                </c:pt>
                <c:pt idx="897">
                  <c:v>-4.9541310000000003E-4</c:v>
                </c:pt>
                <c:pt idx="898">
                  <c:v>3.378238E-3</c:v>
                </c:pt>
                <c:pt idx="899">
                  <c:v>1.758737E-3</c:v>
                </c:pt>
                <c:pt idx="900">
                  <c:v>-9.0386559999999999E-4</c:v>
                </c:pt>
                <c:pt idx="901">
                  <c:v>2.3808470000000002E-3</c:v>
                </c:pt>
                <c:pt idx="902">
                  <c:v>5.6446789999999997E-3</c:v>
                </c:pt>
                <c:pt idx="903">
                  <c:v>3.2517819999999999E-3</c:v>
                </c:pt>
                <c:pt idx="904">
                  <c:v>-5.496594E-4</c:v>
                </c:pt>
                <c:pt idx="905">
                  <c:v>2.7274180000000001E-3</c:v>
                </c:pt>
                <c:pt idx="906">
                  <c:v>1.0722189999999999E-2</c:v>
                </c:pt>
                <c:pt idx="907">
                  <c:v>8.4279530000000002E-3</c:v>
                </c:pt>
                <c:pt idx="908">
                  <c:v>6.8393550000000005E-4</c:v>
                </c:pt>
                <c:pt idx="909">
                  <c:v>3.7242640000000001E-3</c:v>
                </c:pt>
                <c:pt idx="910">
                  <c:v>1.229002E-2</c:v>
                </c:pt>
                <c:pt idx="911">
                  <c:v>2.0362109999999999E-2</c:v>
                </c:pt>
                <c:pt idx="912">
                  <c:v>2.3651120000000001E-2</c:v>
                </c:pt>
                <c:pt idx="913">
                  <c:v>1.502063E-2</c:v>
                </c:pt>
                <c:pt idx="914">
                  <c:v>3.1552659999999999E-3</c:v>
                </c:pt>
                <c:pt idx="915">
                  <c:v>-3.204756E-3</c:v>
                </c:pt>
                <c:pt idx="916">
                  <c:v>1.378373E-3</c:v>
                </c:pt>
                <c:pt idx="917">
                  <c:v>1.4999470000000001E-2</c:v>
                </c:pt>
                <c:pt idx="918">
                  <c:v>1.4523990000000001E-2</c:v>
                </c:pt>
                <c:pt idx="919">
                  <c:v>-1.4021019999999999E-3</c:v>
                </c:pt>
                <c:pt idx="920">
                  <c:v>-9.1417119999999998E-3</c:v>
                </c:pt>
                <c:pt idx="921">
                  <c:v>-3.2921309999999998E-3</c:v>
                </c:pt>
                <c:pt idx="922">
                  <c:v>8.8798929999999998E-3</c:v>
                </c:pt>
                <c:pt idx="923">
                  <c:v>1.7812870000000001E-2</c:v>
                </c:pt>
                <c:pt idx="924">
                  <c:v>1.8454189999999999E-2</c:v>
                </c:pt>
                <c:pt idx="925">
                  <c:v>1.285091E-2</c:v>
                </c:pt>
                <c:pt idx="926">
                  <c:v>3.18316E-3</c:v>
                </c:pt>
                <c:pt idx="927">
                  <c:v>-1.7640189999999999E-3</c:v>
                </c:pt>
                <c:pt idx="928">
                  <c:v>3.1400909999999998E-3</c:v>
                </c:pt>
                <c:pt idx="929">
                  <c:v>9.6809540000000003E-3</c:v>
                </c:pt>
                <c:pt idx="930">
                  <c:v>1.157182E-2</c:v>
                </c:pt>
                <c:pt idx="931">
                  <c:v>1.0564489999999999E-2</c:v>
                </c:pt>
                <c:pt idx="932">
                  <c:v>8.0540379999999995E-3</c:v>
                </c:pt>
                <c:pt idx="933">
                  <c:v>6.8957280000000003E-3</c:v>
                </c:pt>
                <c:pt idx="934">
                  <c:v>4.1859890000000002E-3</c:v>
                </c:pt>
                <c:pt idx="935">
                  <c:v>-6.050756E-3</c:v>
                </c:pt>
                <c:pt idx="936">
                  <c:v>-7.2398330000000002E-3</c:v>
                </c:pt>
                <c:pt idx="937">
                  <c:v>8.0093709999999995E-3</c:v>
                </c:pt>
                <c:pt idx="938">
                  <c:v>1.176695E-2</c:v>
                </c:pt>
                <c:pt idx="939">
                  <c:v>-7.8548530000000004E-4</c:v>
                </c:pt>
                <c:pt idx="940">
                  <c:v>1.5772010000000001E-4</c:v>
                </c:pt>
                <c:pt idx="941">
                  <c:v>1.6970490000000001E-2</c:v>
                </c:pt>
                <c:pt idx="942">
                  <c:v>2.705186E-2</c:v>
                </c:pt>
                <c:pt idx="943">
                  <c:v>2.2163860000000001E-2</c:v>
                </c:pt>
                <c:pt idx="944">
                  <c:v>1.0279430000000001E-2</c:v>
                </c:pt>
                <c:pt idx="945">
                  <c:v>1.6373640000000001E-3</c:v>
                </c:pt>
                <c:pt idx="946">
                  <c:v>-4.1261300000000004E-3</c:v>
                </c:pt>
                <c:pt idx="947">
                  <c:v>-1.133047E-2</c:v>
                </c:pt>
                <c:pt idx="948">
                  <c:v>-1.9667E-2</c:v>
                </c:pt>
                <c:pt idx="949">
                  <c:v>-2.180056E-2</c:v>
                </c:pt>
                <c:pt idx="950">
                  <c:v>-9.0084559999999998E-3</c:v>
                </c:pt>
                <c:pt idx="951">
                  <c:v>9.2669359999999999E-3</c:v>
                </c:pt>
                <c:pt idx="952">
                  <c:v>1.206717E-2</c:v>
                </c:pt>
                <c:pt idx="953">
                  <c:v>3.8341590000000002E-3</c:v>
                </c:pt>
                <c:pt idx="954">
                  <c:v>-3.3068890000000002E-4</c:v>
                </c:pt>
                <c:pt idx="955">
                  <c:v>-9.3034880000000004E-3</c:v>
                </c:pt>
                <c:pt idx="956">
                  <c:v>-1.9627840000000001E-2</c:v>
                </c:pt>
                <c:pt idx="957">
                  <c:v>-1.6262990000000001E-2</c:v>
                </c:pt>
                <c:pt idx="958">
                  <c:v>-1.0217260000000001E-2</c:v>
                </c:pt>
                <c:pt idx="959">
                  <c:v>-1.113539E-2</c:v>
                </c:pt>
                <c:pt idx="960">
                  <c:v>-7.2266079999999998E-3</c:v>
                </c:pt>
                <c:pt idx="961">
                  <c:v>7.3232480000000001E-3</c:v>
                </c:pt>
                <c:pt idx="962">
                  <c:v>1.593168E-2</c:v>
                </c:pt>
                <c:pt idx="963">
                  <c:v>5.9346479999999998E-3</c:v>
                </c:pt>
                <c:pt idx="964">
                  <c:v>-6.8150809999999997E-3</c:v>
                </c:pt>
                <c:pt idx="965">
                  <c:v>-1.938639E-3</c:v>
                </c:pt>
                <c:pt idx="966">
                  <c:v>1.0221310000000001E-2</c:v>
                </c:pt>
                <c:pt idx="967">
                  <c:v>8.0764549999999997E-3</c:v>
                </c:pt>
                <c:pt idx="968">
                  <c:v>-3.0144849999999999E-3</c:v>
                </c:pt>
                <c:pt idx="969">
                  <c:v>-6.5998050000000003E-3</c:v>
                </c:pt>
                <c:pt idx="970">
                  <c:v>1.36495E-3</c:v>
                </c:pt>
                <c:pt idx="971">
                  <c:v>1.47729E-2</c:v>
                </c:pt>
                <c:pt idx="972">
                  <c:v>2.0859050000000001E-2</c:v>
                </c:pt>
                <c:pt idx="973">
                  <c:v>1.7848639999999999E-2</c:v>
                </c:pt>
                <c:pt idx="974">
                  <c:v>1.7782059999999999E-2</c:v>
                </c:pt>
                <c:pt idx="975">
                  <c:v>2.2382229999999999E-2</c:v>
                </c:pt>
                <c:pt idx="976">
                  <c:v>2.3777300000000001E-2</c:v>
                </c:pt>
                <c:pt idx="977">
                  <c:v>1.8846120000000001E-2</c:v>
                </c:pt>
                <c:pt idx="978">
                  <c:v>1.0344799999999999E-2</c:v>
                </c:pt>
                <c:pt idx="979">
                  <c:v>-1.0337300000000001E-3</c:v>
                </c:pt>
                <c:pt idx="980">
                  <c:v>-9.5961329999999997E-3</c:v>
                </c:pt>
                <c:pt idx="981">
                  <c:v>-4.1686129999999998E-3</c:v>
                </c:pt>
                <c:pt idx="982">
                  <c:v>2.763101E-3</c:v>
                </c:pt>
                <c:pt idx="983">
                  <c:v>-2.8402990000000001E-3</c:v>
                </c:pt>
                <c:pt idx="984">
                  <c:v>-3.998372E-3</c:v>
                </c:pt>
                <c:pt idx="985">
                  <c:v>9.6702769999999997E-3</c:v>
                </c:pt>
                <c:pt idx="986">
                  <c:v>2.0975359999999998E-2</c:v>
                </c:pt>
                <c:pt idx="987">
                  <c:v>1.527791E-2</c:v>
                </c:pt>
                <c:pt idx="988">
                  <c:v>6.4919100000000003E-4</c:v>
                </c:pt>
                <c:pt idx="989">
                  <c:v>-5.8380699999999999E-3</c:v>
                </c:pt>
                <c:pt idx="990">
                  <c:v>-2.8577720000000002E-3</c:v>
                </c:pt>
                <c:pt idx="991">
                  <c:v>3.6598829999999997E-4</c:v>
                </c:pt>
                <c:pt idx="992">
                  <c:v>-3.1554430000000001E-4</c:v>
                </c:pt>
                <c:pt idx="993">
                  <c:v>-4.9516300000000003E-3</c:v>
                </c:pt>
                <c:pt idx="994">
                  <c:v>-6.1802089999999999E-3</c:v>
                </c:pt>
                <c:pt idx="995">
                  <c:v>-1.5360059999999999E-3</c:v>
                </c:pt>
                <c:pt idx="996">
                  <c:v>2.0848389999999998E-3</c:v>
                </c:pt>
                <c:pt idx="997">
                  <c:v>5.9678020000000003E-3</c:v>
                </c:pt>
                <c:pt idx="998">
                  <c:v>9.4911419999999993E-3</c:v>
                </c:pt>
                <c:pt idx="999">
                  <c:v>6.3403629999999999E-3</c:v>
                </c:pt>
              </c:numCache>
            </c:numRef>
          </c:yVal>
          <c:smooth val="0"/>
        </c:ser>
        <c:ser>
          <c:idx val="3"/>
          <c:order val="3"/>
          <c:tx>
            <c:v>+500V (#4)</c:v>
          </c:tx>
          <c:spPr>
            <a:ln w="19050">
              <a:solidFill>
                <a:srgbClr val="0000FF"/>
              </a:solidFill>
            </a:ln>
          </c:spPr>
          <c:marker>
            <c:symbol val="none"/>
          </c:marker>
          <c:xVal>
            <c:numRef>
              <c:f>'Current Wfms Data'!$A$5:$A$1004</c:f>
              <c:numCache>
                <c:formatCode>General</c:formatCode>
                <c:ptCount val="1000"/>
                <c:pt idx="0">
                  <c:v>-180.834</c:v>
                </c:pt>
                <c:pt idx="1">
                  <c:v>-179.834</c:v>
                </c:pt>
                <c:pt idx="2">
                  <c:v>-178.834</c:v>
                </c:pt>
                <c:pt idx="3">
                  <c:v>-177.834</c:v>
                </c:pt>
                <c:pt idx="4">
                  <c:v>-176.834</c:v>
                </c:pt>
                <c:pt idx="5">
                  <c:v>-175.834</c:v>
                </c:pt>
                <c:pt idx="6">
                  <c:v>-174.834</c:v>
                </c:pt>
                <c:pt idx="7">
                  <c:v>-173.834</c:v>
                </c:pt>
                <c:pt idx="8">
                  <c:v>-172.834</c:v>
                </c:pt>
                <c:pt idx="9">
                  <c:v>-171.834</c:v>
                </c:pt>
                <c:pt idx="10">
                  <c:v>-170.834</c:v>
                </c:pt>
                <c:pt idx="11">
                  <c:v>-169.834</c:v>
                </c:pt>
                <c:pt idx="12">
                  <c:v>-168.83399999999997</c:v>
                </c:pt>
                <c:pt idx="13">
                  <c:v>-167.834</c:v>
                </c:pt>
                <c:pt idx="14">
                  <c:v>-166.834</c:v>
                </c:pt>
                <c:pt idx="15">
                  <c:v>-165.834</c:v>
                </c:pt>
                <c:pt idx="16">
                  <c:v>-164.834</c:v>
                </c:pt>
                <c:pt idx="17">
                  <c:v>-163.834</c:v>
                </c:pt>
                <c:pt idx="18">
                  <c:v>-162.83399999999997</c:v>
                </c:pt>
                <c:pt idx="19">
                  <c:v>-161.834</c:v>
                </c:pt>
                <c:pt idx="20">
                  <c:v>-160.834</c:v>
                </c:pt>
                <c:pt idx="21">
                  <c:v>-159.834</c:v>
                </c:pt>
                <c:pt idx="22">
                  <c:v>-158.834</c:v>
                </c:pt>
                <c:pt idx="23">
                  <c:v>-157.834</c:v>
                </c:pt>
                <c:pt idx="24">
                  <c:v>-156.83399999999997</c:v>
                </c:pt>
                <c:pt idx="25">
                  <c:v>-155.834</c:v>
                </c:pt>
                <c:pt idx="26">
                  <c:v>-154.834</c:v>
                </c:pt>
                <c:pt idx="27">
                  <c:v>-153.834</c:v>
                </c:pt>
                <c:pt idx="28">
                  <c:v>-152.834</c:v>
                </c:pt>
                <c:pt idx="29">
                  <c:v>-151.834</c:v>
                </c:pt>
                <c:pt idx="30">
                  <c:v>-150.834</c:v>
                </c:pt>
                <c:pt idx="31">
                  <c:v>-149.834</c:v>
                </c:pt>
                <c:pt idx="32">
                  <c:v>-148.834</c:v>
                </c:pt>
                <c:pt idx="33">
                  <c:v>-147.834</c:v>
                </c:pt>
                <c:pt idx="34">
                  <c:v>-146.834</c:v>
                </c:pt>
                <c:pt idx="35">
                  <c:v>-145.834</c:v>
                </c:pt>
                <c:pt idx="36">
                  <c:v>-144.834</c:v>
                </c:pt>
                <c:pt idx="37">
                  <c:v>-143.834</c:v>
                </c:pt>
                <c:pt idx="38">
                  <c:v>-142.834</c:v>
                </c:pt>
                <c:pt idx="39">
                  <c:v>-141.834</c:v>
                </c:pt>
                <c:pt idx="40">
                  <c:v>-140.834</c:v>
                </c:pt>
                <c:pt idx="41">
                  <c:v>-139.834</c:v>
                </c:pt>
                <c:pt idx="42">
                  <c:v>-138.834</c:v>
                </c:pt>
                <c:pt idx="43">
                  <c:v>-137.83399999999997</c:v>
                </c:pt>
                <c:pt idx="44">
                  <c:v>-136.834</c:v>
                </c:pt>
                <c:pt idx="45">
                  <c:v>-135.834</c:v>
                </c:pt>
                <c:pt idx="46">
                  <c:v>-134.834</c:v>
                </c:pt>
                <c:pt idx="47">
                  <c:v>-133.834</c:v>
                </c:pt>
                <c:pt idx="48">
                  <c:v>-132.834</c:v>
                </c:pt>
                <c:pt idx="49">
                  <c:v>-131.83399999999997</c:v>
                </c:pt>
                <c:pt idx="50">
                  <c:v>-130.834</c:v>
                </c:pt>
                <c:pt idx="51">
                  <c:v>-129.834</c:v>
                </c:pt>
                <c:pt idx="52">
                  <c:v>-128.834</c:v>
                </c:pt>
                <c:pt idx="53">
                  <c:v>-127.834</c:v>
                </c:pt>
                <c:pt idx="54">
                  <c:v>-126.834</c:v>
                </c:pt>
                <c:pt idx="55">
                  <c:v>-125.83399999999999</c:v>
                </c:pt>
                <c:pt idx="56">
                  <c:v>-124.83399999999999</c:v>
                </c:pt>
                <c:pt idx="57">
                  <c:v>-123.83399999999999</c:v>
                </c:pt>
                <c:pt idx="58">
                  <c:v>-122.834</c:v>
                </c:pt>
                <c:pt idx="59">
                  <c:v>-121.834</c:v>
                </c:pt>
                <c:pt idx="60">
                  <c:v>-120.834</c:v>
                </c:pt>
                <c:pt idx="61">
                  <c:v>-119.83400000000002</c:v>
                </c:pt>
                <c:pt idx="62">
                  <c:v>-118.834</c:v>
                </c:pt>
                <c:pt idx="63">
                  <c:v>-117.83399999999999</c:v>
                </c:pt>
                <c:pt idx="64">
                  <c:v>-116.834</c:v>
                </c:pt>
                <c:pt idx="65">
                  <c:v>-115.834</c:v>
                </c:pt>
                <c:pt idx="66">
                  <c:v>-114.83399999999999</c:v>
                </c:pt>
                <c:pt idx="67">
                  <c:v>-113.834</c:v>
                </c:pt>
                <c:pt idx="68">
                  <c:v>-112.834</c:v>
                </c:pt>
                <c:pt idx="69">
                  <c:v>-111.83399999999999</c:v>
                </c:pt>
                <c:pt idx="70">
                  <c:v>-110.834</c:v>
                </c:pt>
                <c:pt idx="71">
                  <c:v>-109.834</c:v>
                </c:pt>
                <c:pt idx="72">
                  <c:v>-108.83399999999999</c:v>
                </c:pt>
                <c:pt idx="73">
                  <c:v>-107.834</c:v>
                </c:pt>
                <c:pt idx="74">
                  <c:v>-106.834</c:v>
                </c:pt>
                <c:pt idx="75">
                  <c:v>-105.834</c:v>
                </c:pt>
                <c:pt idx="76">
                  <c:v>-104.834</c:v>
                </c:pt>
                <c:pt idx="77">
                  <c:v>-103.834</c:v>
                </c:pt>
                <c:pt idx="78">
                  <c:v>-102.834</c:v>
                </c:pt>
                <c:pt idx="79">
                  <c:v>-101.834</c:v>
                </c:pt>
                <c:pt idx="80">
                  <c:v>-100.834</c:v>
                </c:pt>
                <c:pt idx="81">
                  <c:v>-99.834000000000003</c:v>
                </c:pt>
                <c:pt idx="82">
                  <c:v>-98.834000000000003</c:v>
                </c:pt>
                <c:pt idx="83">
                  <c:v>-97.834000000000003</c:v>
                </c:pt>
                <c:pt idx="84">
                  <c:v>-96.834000000000003</c:v>
                </c:pt>
                <c:pt idx="85">
                  <c:v>-95.834000000000003</c:v>
                </c:pt>
                <c:pt idx="86">
                  <c:v>-94.834000000000003</c:v>
                </c:pt>
                <c:pt idx="87">
                  <c:v>-93.834000000000003</c:v>
                </c:pt>
                <c:pt idx="88">
                  <c:v>-92.833999999999989</c:v>
                </c:pt>
                <c:pt idx="89">
                  <c:v>-91.834000000000003</c:v>
                </c:pt>
                <c:pt idx="90">
                  <c:v>-90.834000000000003</c:v>
                </c:pt>
                <c:pt idx="91">
                  <c:v>-89.833999999999989</c:v>
                </c:pt>
                <c:pt idx="92">
                  <c:v>-88.834000000000003</c:v>
                </c:pt>
                <c:pt idx="93">
                  <c:v>-87.834000000000003</c:v>
                </c:pt>
                <c:pt idx="94">
                  <c:v>-86.833999999999989</c:v>
                </c:pt>
                <c:pt idx="95">
                  <c:v>-85.834000000000003</c:v>
                </c:pt>
                <c:pt idx="96">
                  <c:v>-84.834000000000003</c:v>
                </c:pt>
                <c:pt idx="97">
                  <c:v>-83.833999999999989</c:v>
                </c:pt>
                <c:pt idx="98">
                  <c:v>-82.834000000000003</c:v>
                </c:pt>
                <c:pt idx="99">
                  <c:v>-81.834000000000003</c:v>
                </c:pt>
                <c:pt idx="100">
                  <c:v>-80.833999999999989</c:v>
                </c:pt>
                <c:pt idx="101">
                  <c:v>-79.834000000000003</c:v>
                </c:pt>
                <c:pt idx="102">
                  <c:v>-78.834000000000003</c:v>
                </c:pt>
                <c:pt idx="103">
                  <c:v>-77.833999999999989</c:v>
                </c:pt>
                <c:pt idx="104">
                  <c:v>-76.834000000000003</c:v>
                </c:pt>
                <c:pt idx="105">
                  <c:v>-75.834000000000003</c:v>
                </c:pt>
                <c:pt idx="106">
                  <c:v>-74.833999999999989</c:v>
                </c:pt>
                <c:pt idx="107">
                  <c:v>-73.834000000000003</c:v>
                </c:pt>
                <c:pt idx="108">
                  <c:v>-72.834000000000003</c:v>
                </c:pt>
                <c:pt idx="109">
                  <c:v>-71.834000000000003</c:v>
                </c:pt>
                <c:pt idx="110">
                  <c:v>-70.834000000000003</c:v>
                </c:pt>
                <c:pt idx="111">
                  <c:v>-69.834000000000003</c:v>
                </c:pt>
                <c:pt idx="112">
                  <c:v>-68.834000000000003</c:v>
                </c:pt>
                <c:pt idx="113">
                  <c:v>-67.834000000000003</c:v>
                </c:pt>
                <c:pt idx="114">
                  <c:v>-66.834000000000003</c:v>
                </c:pt>
                <c:pt idx="115">
                  <c:v>-65.834000000000003</c:v>
                </c:pt>
                <c:pt idx="116">
                  <c:v>-64.834000000000003</c:v>
                </c:pt>
                <c:pt idx="117">
                  <c:v>-63.834000000000003</c:v>
                </c:pt>
                <c:pt idx="118">
                  <c:v>-62.834000000000003</c:v>
                </c:pt>
                <c:pt idx="119">
                  <c:v>-61.833999999999996</c:v>
                </c:pt>
                <c:pt idx="120">
                  <c:v>-60.834000000000003</c:v>
                </c:pt>
                <c:pt idx="121">
                  <c:v>-59.834000000000003</c:v>
                </c:pt>
                <c:pt idx="122">
                  <c:v>-58.834000000000003</c:v>
                </c:pt>
                <c:pt idx="123">
                  <c:v>-57.834000000000003</c:v>
                </c:pt>
                <c:pt idx="124">
                  <c:v>-56.833999999999996</c:v>
                </c:pt>
                <c:pt idx="125">
                  <c:v>-55.834000000000003</c:v>
                </c:pt>
                <c:pt idx="126">
                  <c:v>-54.834000000000003</c:v>
                </c:pt>
                <c:pt idx="127">
                  <c:v>-53.833999999999996</c:v>
                </c:pt>
                <c:pt idx="128">
                  <c:v>-52.834000000000003</c:v>
                </c:pt>
                <c:pt idx="129">
                  <c:v>-51.833999999999996</c:v>
                </c:pt>
                <c:pt idx="130">
                  <c:v>-50.833999999999996</c:v>
                </c:pt>
                <c:pt idx="131">
                  <c:v>-49.834000000000003</c:v>
                </c:pt>
                <c:pt idx="132">
                  <c:v>-48.833999999999996</c:v>
                </c:pt>
                <c:pt idx="133">
                  <c:v>-47.833999999999996</c:v>
                </c:pt>
                <c:pt idx="134">
                  <c:v>-46.834000000000003</c:v>
                </c:pt>
                <c:pt idx="135">
                  <c:v>-45.833999999999996</c:v>
                </c:pt>
                <c:pt idx="136">
                  <c:v>-44.834000000000003</c:v>
                </c:pt>
                <c:pt idx="137">
                  <c:v>-43.834000000000003</c:v>
                </c:pt>
                <c:pt idx="138">
                  <c:v>-42.833999999999996</c:v>
                </c:pt>
                <c:pt idx="139">
                  <c:v>-41.834000000000003</c:v>
                </c:pt>
                <c:pt idx="140">
                  <c:v>-40.834000000000003</c:v>
                </c:pt>
                <c:pt idx="141">
                  <c:v>-39.833999999999996</c:v>
                </c:pt>
                <c:pt idx="142">
                  <c:v>-38.834000000000003</c:v>
                </c:pt>
                <c:pt idx="143">
                  <c:v>-37.834000000000003</c:v>
                </c:pt>
                <c:pt idx="144">
                  <c:v>-36.833999999999996</c:v>
                </c:pt>
                <c:pt idx="145">
                  <c:v>-35.834000000000003</c:v>
                </c:pt>
                <c:pt idx="146">
                  <c:v>-34.833999999999996</c:v>
                </c:pt>
                <c:pt idx="147">
                  <c:v>-33.833999999999996</c:v>
                </c:pt>
                <c:pt idx="148">
                  <c:v>-32.834000000000003</c:v>
                </c:pt>
                <c:pt idx="149">
                  <c:v>-31.834</c:v>
                </c:pt>
                <c:pt idx="150">
                  <c:v>-30.833999999999996</c:v>
                </c:pt>
                <c:pt idx="151">
                  <c:v>-29.834</c:v>
                </c:pt>
                <c:pt idx="152">
                  <c:v>-28.834</c:v>
                </c:pt>
                <c:pt idx="153">
                  <c:v>-27.834</c:v>
                </c:pt>
                <c:pt idx="154">
                  <c:v>-26.834</c:v>
                </c:pt>
                <c:pt idx="155">
                  <c:v>-25.834000000000003</c:v>
                </c:pt>
                <c:pt idx="156">
                  <c:v>-24.834</c:v>
                </c:pt>
                <c:pt idx="157">
                  <c:v>-23.834</c:v>
                </c:pt>
                <c:pt idx="158">
                  <c:v>-22.834</c:v>
                </c:pt>
                <c:pt idx="159">
                  <c:v>-21.834</c:v>
                </c:pt>
                <c:pt idx="160">
                  <c:v>-20.834</c:v>
                </c:pt>
                <c:pt idx="161">
                  <c:v>-19.834</c:v>
                </c:pt>
                <c:pt idx="162">
                  <c:v>-18.834</c:v>
                </c:pt>
                <c:pt idx="163">
                  <c:v>-17.834</c:v>
                </c:pt>
                <c:pt idx="164">
                  <c:v>-16.834</c:v>
                </c:pt>
                <c:pt idx="165">
                  <c:v>-15.834000000000001</c:v>
                </c:pt>
                <c:pt idx="166">
                  <c:v>-14.834000000000001</c:v>
                </c:pt>
                <c:pt idx="167">
                  <c:v>-13.834</c:v>
                </c:pt>
                <c:pt idx="168">
                  <c:v>-12.834</c:v>
                </c:pt>
                <c:pt idx="169">
                  <c:v>-11.834</c:v>
                </c:pt>
                <c:pt idx="170">
                  <c:v>-10.834</c:v>
                </c:pt>
                <c:pt idx="171">
                  <c:v>-9.8340000000000014</c:v>
                </c:pt>
                <c:pt idx="172">
                  <c:v>-8.8339999999999996</c:v>
                </c:pt>
                <c:pt idx="173">
                  <c:v>-7.8339999999999996</c:v>
                </c:pt>
                <c:pt idx="174">
                  <c:v>-6.8340000000000005</c:v>
                </c:pt>
                <c:pt idx="175">
                  <c:v>-5.8340000000000005</c:v>
                </c:pt>
                <c:pt idx="176">
                  <c:v>-4.8339999999999996</c:v>
                </c:pt>
                <c:pt idx="177">
                  <c:v>-3.8339999999999996</c:v>
                </c:pt>
                <c:pt idx="178">
                  <c:v>-2.8340000000000001</c:v>
                </c:pt>
                <c:pt idx="179">
                  <c:v>-1.8340000000000001</c:v>
                </c:pt>
                <c:pt idx="180">
                  <c:v>-0.83399999999999996</c:v>
                </c:pt>
                <c:pt idx="181">
                  <c:v>0.16600000000000001</c:v>
                </c:pt>
                <c:pt idx="182">
                  <c:v>1.1659999999999999</c:v>
                </c:pt>
                <c:pt idx="183">
                  <c:v>2.1660000000000004</c:v>
                </c:pt>
                <c:pt idx="184">
                  <c:v>3.1659999999999999</c:v>
                </c:pt>
                <c:pt idx="185">
                  <c:v>4.1659999999999995</c:v>
                </c:pt>
                <c:pt idx="186">
                  <c:v>5.1659999999999995</c:v>
                </c:pt>
                <c:pt idx="187">
                  <c:v>6.1659999999999995</c:v>
                </c:pt>
                <c:pt idx="188">
                  <c:v>7.1660000000000004</c:v>
                </c:pt>
                <c:pt idx="189">
                  <c:v>8.1660000000000004</c:v>
                </c:pt>
                <c:pt idx="190">
                  <c:v>9.1660000000000004</c:v>
                </c:pt>
                <c:pt idx="191">
                  <c:v>10.166</c:v>
                </c:pt>
                <c:pt idx="192">
                  <c:v>11.166</c:v>
                </c:pt>
                <c:pt idx="193">
                  <c:v>12.166</c:v>
                </c:pt>
                <c:pt idx="194">
                  <c:v>13.166</c:v>
                </c:pt>
                <c:pt idx="195">
                  <c:v>14.165999999999999</c:v>
                </c:pt>
                <c:pt idx="196">
                  <c:v>15.166000000000002</c:v>
                </c:pt>
                <c:pt idx="197">
                  <c:v>16.166</c:v>
                </c:pt>
                <c:pt idx="198">
                  <c:v>17.166</c:v>
                </c:pt>
                <c:pt idx="199">
                  <c:v>18.166</c:v>
                </c:pt>
                <c:pt idx="200">
                  <c:v>19.166</c:v>
                </c:pt>
                <c:pt idx="201">
                  <c:v>20.166</c:v>
                </c:pt>
                <c:pt idx="202">
                  <c:v>21.166</c:v>
                </c:pt>
                <c:pt idx="203">
                  <c:v>22.166</c:v>
                </c:pt>
                <c:pt idx="204">
                  <c:v>23.166</c:v>
                </c:pt>
                <c:pt idx="205">
                  <c:v>24.166</c:v>
                </c:pt>
                <c:pt idx="206">
                  <c:v>25.165999999999997</c:v>
                </c:pt>
                <c:pt idx="207">
                  <c:v>26.166</c:v>
                </c:pt>
                <c:pt idx="208">
                  <c:v>27.166</c:v>
                </c:pt>
                <c:pt idx="209">
                  <c:v>28.166</c:v>
                </c:pt>
                <c:pt idx="210">
                  <c:v>29.166</c:v>
                </c:pt>
                <c:pt idx="211">
                  <c:v>30.166</c:v>
                </c:pt>
                <c:pt idx="212">
                  <c:v>31.166000000000004</c:v>
                </c:pt>
                <c:pt idx="213">
                  <c:v>32.165999999999997</c:v>
                </c:pt>
                <c:pt idx="214">
                  <c:v>33.166000000000004</c:v>
                </c:pt>
                <c:pt idx="215">
                  <c:v>34.166000000000004</c:v>
                </c:pt>
                <c:pt idx="216">
                  <c:v>35.165999999999997</c:v>
                </c:pt>
                <c:pt idx="217">
                  <c:v>36.166000000000004</c:v>
                </c:pt>
                <c:pt idx="218">
                  <c:v>37.165999999999997</c:v>
                </c:pt>
                <c:pt idx="219">
                  <c:v>38.165999999999997</c:v>
                </c:pt>
                <c:pt idx="220">
                  <c:v>39.166000000000004</c:v>
                </c:pt>
                <c:pt idx="221">
                  <c:v>40.165999999999997</c:v>
                </c:pt>
                <c:pt idx="222">
                  <c:v>41.165999999999997</c:v>
                </c:pt>
                <c:pt idx="223">
                  <c:v>42.166000000000004</c:v>
                </c:pt>
                <c:pt idx="224">
                  <c:v>43.165999999999997</c:v>
                </c:pt>
                <c:pt idx="225">
                  <c:v>44.165999999999997</c:v>
                </c:pt>
                <c:pt idx="226">
                  <c:v>45.166000000000004</c:v>
                </c:pt>
                <c:pt idx="227">
                  <c:v>46.165999999999997</c:v>
                </c:pt>
                <c:pt idx="228">
                  <c:v>47.165999999999997</c:v>
                </c:pt>
                <c:pt idx="229">
                  <c:v>48.166000000000004</c:v>
                </c:pt>
                <c:pt idx="230">
                  <c:v>49.165999999999997</c:v>
                </c:pt>
                <c:pt idx="231">
                  <c:v>50.166000000000004</c:v>
                </c:pt>
                <c:pt idx="232">
                  <c:v>51.166000000000004</c:v>
                </c:pt>
                <c:pt idx="233">
                  <c:v>52.165999999999997</c:v>
                </c:pt>
                <c:pt idx="234">
                  <c:v>53.166000000000004</c:v>
                </c:pt>
                <c:pt idx="235">
                  <c:v>54.165999999999997</c:v>
                </c:pt>
                <c:pt idx="236">
                  <c:v>55.165999999999997</c:v>
                </c:pt>
                <c:pt idx="237">
                  <c:v>56.166000000000004</c:v>
                </c:pt>
                <c:pt idx="238">
                  <c:v>57.165999999999997</c:v>
                </c:pt>
                <c:pt idx="239">
                  <c:v>58.165999999999997</c:v>
                </c:pt>
                <c:pt idx="240">
                  <c:v>59.166000000000004</c:v>
                </c:pt>
                <c:pt idx="241">
                  <c:v>60.165999999999997</c:v>
                </c:pt>
                <c:pt idx="242">
                  <c:v>61.166000000000004</c:v>
                </c:pt>
                <c:pt idx="243">
                  <c:v>62.166000000000004</c:v>
                </c:pt>
                <c:pt idx="244">
                  <c:v>63.165999999999997</c:v>
                </c:pt>
                <c:pt idx="245">
                  <c:v>64.165999999999997</c:v>
                </c:pt>
                <c:pt idx="246">
                  <c:v>65.165999999999997</c:v>
                </c:pt>
                <c:pt idx="247">
                  <c:v>66.165999999999997</c:v>
                </c:pt>
                <c:pt idx="248">
                  <c:v>67.165999999999997</c:v>
                </c:pt>
                <c:pt idx="249">
                  <c:v>68.165999999999997</c:v>
                </c:pt>
                <c:pt idx="250">
                  <c:v>69.165999999999997</c:v>
                </c:pt>
                <c:pt idx="251">
                  <c:v>70.165999999999997</c:v>
                </c:pt>
                <c:pt idx="252">
                  <c:v>71.165999999999997</c:v>
                </c:pt>
                <c:pt idx="253">
                  <c:v>72.165999999999997</c:v>
                </c:pt>
                <c:pt idx="254">
                  <c:v>73.165999999999997</c:v>
                </c:pt>
                <c:pt idx="255">
                  <c:v>74.165999999999997</c:v>
                </c:pt>
                <c:pt idx="256">
                  <c:v>75.165999999999997</c:v>
                </c:pt>
                <c:pt idx="257">
                  <c:v>76.165999999999997</c:v>
                </c:pt>
                <c:pt idx="258">
                  <c:v>77.166000000000011</c:v>
                </c:pt>
                <c:pt idx="259">
                  <c:v>78.165999999999997</c:v>
                </c:pt>
                <c:pt idx="260">
                  <c:v>79.165999999999997</c:v>
                </c:pt>
                <c:pt idx="261">
                  <c:v>80.166000000000011</c:v>
                </c:pt>
                <c:pt idx="262">
                  <c:v>81.165999999999997</c:v>
                </c:pt>
                <c:pt idx="263">
                  <c:v>82.165999999999997</c:v>
                </c:pt>
                <c:pt idx="264">
                  <c:v>83.166000000000011</c:v>
                </c:pt>
                <c:pt idx="265">
                  <c:v>84.165999999999997</c:v>
                </c:pt>
                <c:pt idx="266">
                  <c:v>85.165999999999997</c:v>
                </c:pt>
                <c:pt idx="267">
                  <c:v>86.166000000000011</c:v>
                </c:pt>
                <c:pt idx="268">
                  <c:v>87.165999999999997</c:v>
                </c:pt>
                <c:pt idx="269">
                  <c:v>88.165999999999997</c:v>
                </c:pt>
                <c:pt idx="270">
                  <c:v>89.166000000000011</c:v>
                </c:pt>
                <c:pt idx="271">
                  <c:v>90.165999999999997</c:v>
                </c:pt>
                <c:pt idx="272">
                  <c:v>91.165999999999997</c:v>
                </c:pt>
                <c:pt idx="273">
                  <c:v>92.166000000000011</c:v>
                </c:pt>
                <c:pt idx="274">
                  <c:v>93.165999999999997</c:v>
                </c:pt>
                <c:pt idx="275">
                  <c:v>94.165999999999997</c:v>
                </c:pt>
                <c:pt idx="276">
                  <c:v>95.166000000000011</c:v>
                </c:pt>
                <c:pt idx="277">
                  <c:v>96.165999999999997</c:v>
                </c:pt>
                <c:pt idx="278">
                  <c:v>97.165999999999997</c:v>
                </c:pt>
                <c:pt idx="279">
                  <c:v>98.165999999999997</c:v>
                </c:pt>
                <c:pt idx="280">
                  <c:v>99.165999999999997</c:v>
                </c:pt>
                <c:pt idx="281">
                  <c:v>100.166</c:v>
                </c:pt>
                <c:pt idx="282">
                  <c:v>101.166</c:v>
                </c:pt>
                <c:pt idx="283">
                  <c:v>102.166</c:v>
                </c:pt>
                <c:pt idx="284">
                  <c:v>103.166</c:v>
                </c:pt>
                <c:pt idx="285">
                  <c:v>104.166</c:v>
                </c:pt>
                <c:pt idx="286">
                  <c:v>105.166</c:v>
                </c:pt>
                <c:pt idx="287">
                  <c:v>106.166</c:v>
                </c:pt>
                <c:pt idx="288">
                  <c:v>107.166</c:v>
                </c:pt>
                <c:pt idx="289">
                  <c:v>108.166</c:v>
                </c:pt>
                <c:pt idx="290">
                  <c:v>109.166</c:v>
                </c:pt>
                <c:pt idx="291">
                  <c:v>110.166</c:v>
                </c:pt>
                <c:pt idx="292">
                  <c:v>111.16600000000001</c:v>
                </c:pt>
                <c:pt idx="293">
                  <c:v>112.166</c:v>
                </c:pt>
                <c:pt idx="294">
                  <c:v>113.166</c:v>
                </c:pt>
                <c:pt idx="295">
                  <c:v>114.16600000000001</c:v>
                </c:pt>
                <c:pt idx="296">
                  <c:v>115.166</c:v>
                </c:pt>
                <c:pt idx="297">
                  <c:v>116.166</c:v>
                </c:pt>
                <c:pt idx="298">
                  <c:v>117.16600000000001</c:v>
                </c:pt>
                <c:pt idx="299">
                  <c:v>118.166</c:v>
                </c:pt>
                <c:pt idx="300">
                  <c:v>119.166</c:v>
                </c:pt>
                <c:pt idx="301">
                  <c:v>120.166</c:v>
                </c:pt>
                <c:pt idx="302">
                  <c:v>121.16599999999998</c:v>
                </c:pt>
                <c:pt idx="303">
                  <c:v>122.16600000000001</c:v>
                </c:pt>
                <c:pt idx="304">
                  <c:v>123.16600000000001</c:v>
                </c:pt>
                <c:pt idx="305">
                  <c:v>124.166</c:v>
                </c:pt>
                <c:pt idx="306">
                  <c:v>125.166</c:v>
                </c:pt>
                <c:pt idx="307">
                  <c:v>126.166</c:v>
                </c:pt>
                <c:pt idx="308">
                  <c:v>127.16599999999998</c:v>
                </c:pt>
                <c:pt idx="309">
                  <c:v>128.166</c:v>
                </c:pt>
                <c:pt idx="310">
                  <c:v>129.166</c:v>
                </c:pt>
                <c:pt idx="311">
                  <c:v>130.166</c:v>
                </c:pt>
                <c:pt idx="312">
                  <c:v>131.166</c:v>
                </c:pt>
                <c:pt idx="313">
                  <c:v>132.166</c:v>
                </c:pt>
                <c:pt idx="314">
                  <c:v>133.166</c:v>
                </c:pt>
                <c:pt idx="315">
                  <c:v>134.16600000000003</c:v>
                </c:pt>
                <c:pt idx="316">
                  <c:v>135.166</c:v>
                </c:pt>
                <c:pt idx="317">
                  <c:v>136.166</c:v>
                </c:pt>
                <c:pt idx="318">
                  <c:v>137.166</c:v>
                </c:pt>
                <c:pt idx="319">
                  <c:v>138.166</c:v>
                </c:pt>
                <c:pt idx="320">
                  <c:v>139.166</c:v>
                </c:pt>
                <c:pt idx="321">
                  <c:v>140.16600000000003</c:v>
                </c:pt>
                <c:pt idx="322">
                  <c:v>141.166</c:v>
                </c:pt>
                <c:pt idx="323">
                  <c:v>142.166</c:v>
                </c:pt>
                <c:pt idx="324">
                  <c:v>143.166</c:v>
                </c:pt>
                <c:pt idx="325">
                  <c:v>144.166</c:v>
                </c:pt>
                <c:pt idx="326">
                  <c:v>145.166</c:v>
                </c:pt>
                <c:pt idx="327">
                  <c:v>146.166</c:v>
                </c:pt>
                <c:pt idx="328">
                  <c:v>147.166</c:v>
                </c:pt>
                <c:pt idx="329">
                  <c:v>148.166</c:v>
                </c:pt>
                <c:pt idx="330">
                  <c:v>149.166</c:v>
                </c:pt>
                <c:pt idx="331">
                  <c:v>150.166</c:v>
                </c:pt>
                <c:pt idx="332">
                  <c:v>151.166</c:v>
                </c:pt>
                <c:pt idx="333">
                  <c:v>152.166</c:v>
                </c:pt>
                <c:pt idx="334">
                  <c:v>153.166</c:v>
                </c:pt>
                <c:pt idx="335">
                  <c:v>154.166</c:v>
                </c:pt>
                <c:pt idx="336">
                  <c:v>155.166</c:v>
                </c:pt>
                <c:pt idx="337">
                  <c:v>156.166</c:v>
                </c:pt>
                <c:pt idx="338">
                  <c:v>157.166</c:v>
                </c:pt>
                <c:pt idx="339">
                  <c:v>158.166</c:v>
                </c:pt>
                <c:pt idx="340">
                  <c:v>159.166</c:v>
                </c:pt>
                <c:pt idx="341">
                  <c:v>160.166</c:v>
                </c:pt>
                <c:pt idx="342">
                  <c:v>161.166</c:v>
                </c:pt>
                <c:pt idx="343">
                  <c:v>162.166</c:v>
                </c:pt>
                <c:pt idx="344">
                  <c:v>163.166</c:v>
                </c:pt>
                <c:pt idx="345">
                  <c:v>164.166</c:v>
                </c:pt>
                <c:pt idx="346">
                  <c:v>165.16600000000003</c:v>
                </c:pt>
                <c:pt idx="347">
                  <c:v>166.166</c:v>
                </c:pt>
                <c:pt idx="348">
                  <c:v>167.166</c:v>
                </c:pt>
                <c:pt idx="349">
                  <c:v>168.166</c:v>
                </c:pt>
                <c:pt idx="350">
                  <c:v>169.166</c:v>
                </c:pt>
                <c:pt idx="351">
                  <c:v>170.166</c:v>
                </c:pt>
                <c:pt idx="352">
                  <c:v>171.16600000000003</c:v>
                </c:pt>
                <c:pt idx="353">
                  <c:v>172.166</c:v>
                </c:pt>
                <c:pt idx="354">
                  <c:v>173.166</c:v>
                </c:pt>
                <c:pt idx="355">
                  <c:v>174.166</c:v>
                </c:pt>
                <c:pt idx="356">
                  <c:v>175.166</c:v>
                </c:pt>
                <c:pt idx="357">
                  <c:v>176.166</c:v>
                </c:pt>
                <c:pt idx="358">
                  <c:v>177.16600000000003</c:v>
                </c:pt>
                <c:pt idx="359">
                  <c:v>178.166</c:v>
                </c:pt>
                <c:pt idx="360">
                  <c:v>179.166</c:v>
                </c:pt>
                <c:pt idx="361">
                  <c:v>180.166</c:v>
                </c:pt>
                <c:pt idx="362">
                  <c:v>181.166</c:v>
                </c:pt>
                <c:pt idx="363">
                  <c:v>182.166</c:v>
                </c:pt>
                <c:pt idx="364">
                  <c:v>183.166</c:v>
                </c:pt>
                <c:pt idx="365">
                  <c:v>184.166</c:v>
                </c:pt>
                <c:pt idx="366">
                  <c:v>185.166</c:v>
                </c:pt>
                <c:pt idx="367">
                  <c:v>186.166</c:v>
                </c:pt>
                <c:pt idx="368">
                  <c:v>187.166</c:v>
                </c:pt>
                <c:pt idx="369">
                  <c:v>188.166</c:v>
                </c:pt>
                <c:pt idx="370">
                  <c:v>189.166</c:v>
                </c:pt>
                <c:pt idx="371">
                  <c:v>190.166</c:v>
                </c:pt>
                <c:pt idx="372">
                  <c:v>191.166</c:v>
                </c:pt>
                <c:pt idx="373">
                  <c:v>192.166</c:v>
                </c:pt>
                <c:pt idx="374">
                  <c:v>193.166</c:v>
                </c:pt>
                <c:pt idx="375">
                  <c:v>194.166</c:v>
                </c:pt>
                <c:pt idx="376">
                  <c:v>195.166</c:v>
                </c:pt>
                <c:pt idx="377">
                  <c:v>196.166</c:v>
                </c:pt>
                <c:pt idx="378">
                  <c:v>197.166</c:v>
                </c:pt>
                <c:pt idx="379">
                  <c:v>198.166</c:v>
                </c:pt>
                <c:pt idx="380">
                  <c:v>199.166</c:v>
                </c:pt>
                <c:pt idx="381">
                  <c:v>200.166</c:v>
                </c:pt>
                <c:pt idx="382">
                  <c:v>201.166</c:v>
                </c:pt>
                <c:pt idx="383">
                  <c:v>202.16600000000003</c:v>
                </c:pt>
                <c:pt idx="384">
                  <c:v>203.166</c:v>
                </c:pt>
                <c:pt idx="385">
                  <c:v>204.166</c:v>
                </c:pt>
                <c:pt idx="386">
                  <c:v>205.166</c:v>
                </c:pt>
                <c:pt idx="387">
                  <c:v>206.166</c:v>
                </c:pt>
                <c:pt idx="388">
                  <c:v>207.166</c:v>
                </c:pt>
                <c:pt idx="389">
                  <c:v>208.16600000000003</c:v>
                </c:pt>
                <c:pt idx="390">
                  <c:v>209.166</c:v>
                </c:pt>
                <c:pt idx="391">
                  <c:v>210.166</c:v>
                </c:pt>
                <c:pt idx="392">
                  <c:v>211.166</c:v>
                </c:pt>
                <c:pt idx="393">
                  <c:v>212.166</c:v>
                </c:pt>
                <c:pt idx="394">
                  <c:v>213.166</c:v>
                </c:pt>
                <c:pt idx="395">
                  <c:v>214.166</c:v>
                </c:pt>
                <c:pt idx="396">
                  <c:v>215.166</c:v>
                </c:pt>
                <c:pt idx="397">
                  <c:v>216.166</c:v>
                </c:pt>
                <c:pt idx="398">
                  <c:v>217.166</c:v>
                </c:pt>
                <c:pt idx="399">
                  <c:v>218.166</c:v>
                </c:pt>
                <c:pt idx="400">
                  <c:v>219.166</c:v>
                </c:pt>
                <c:pt idx="401">
                  <c:v>220.166</c:v>
                </c:pt>
                <c:pt idx="402">
                  <c:v>221.166</c:v>
                </c:pt>
                <c:pt idx="403">
                  <c:v>222.166</c:v>
                </c:pt>
                <c:pt idx="404">
                  <c:v>223.166</c:v>
                </c:pt>
                <c:pt idx="405">
                  <c:v>224.166</c:v>
                </c:pt>
                <c:pt idx="406">
                  <c:v>225.166</c:v>
                </c:pt>
                <c:pt idx="407">
                  <c:v>226.166</c:v>
                </c:pt>
                <c:pt idx="408">
                  <c:v>227.166</c:v>
                </c:pt>
                <c:pt idx="409">
                  <c:v>228.166</c:v>
                </c:pt>
                <c:pt idx="410">
                  <c:v>229.166</c:v>
                </c:pt>
                <c:pt idx="411">
                  <c:v>230.166</c:v>
                </c:pt>
                <c:pt idx="412">
                  <c:v>231.166</c:v>
                </c:pt>
                <c:pt idx="413">
                  <c:v>232.166</c:v>
                </c:pt>
                <c:pt idx="414">
                  <c:v>233.16600000000003</c:v>
                </c:pt>
                <c:pt idx="415">
                  <c:v>234.166</c:v>
                </c:pt>
                <c:pt idx="416">
                  <c:v>235.166</c:v>
                </c:pt>
                <c:pt idx="417">
                  <c:v>236.166</c:v>
                </c:pt>
                <c:pt idx="418">
                  <c:v>237.166</c:v>
                </c:pt>
                <c:pt idx="419">
                  <c:v>238.166</c:v>
                </c:pt>
                <c:pt idx="420">
                  <c:v>239.166</c:v>
                </c:pt>
                <c:pt idx="421">
                  <c:v>240.166</c:v>
                </c:pt>
                <c:pt idx="422">
                  <c:v>241.16599999999997</c:v>
                </c:pt>
                <c:pt idx="423">
                  <c:v>242.166</c:v>
                </c:pt>
                <c:pt idx="424">
                  <c:v>243.16600000000003</c:v>
                </c:pt>
                <c:pt idx="425">
                  <c:v>244.166</c:v>
                </c:pt>
                <c:pt idx="426">
                  <c:v>245.16600000000003</c:v>
                </c:pt>
                <c:pt idx="427">
                  <c:v>246.16599999999997</c:v>
                </c:pt>
                <c:pt idx="428">
                  <c:v>247.166</c:v>
                </c:pt>
                <c:pt idx="429">
                  <c:v>248.16599999999997</c:v>
                </c:pt>
                <c:pt idx="430">
                  <c:v>249.166</c:v>
                </c:pt>
                <c:pt idx="431">
                  <c:v>250.16600000000003</c:v>
                </c:pt>
                <c:pt idx="432">
                  <c:v>251.166</c:v>
                </c:pt>
                <c:pt idx="433">
                  <c:v>252.166</c:v>
                </c:pt>
                <c:pt idx="434">
                  <c:v>253.16599999999997</c:v>
                </c:pt>
                <c:pt idx="435">
                  <c:v>254.166</c:v>
                </c:pt>
                <c:pt idx="436">
                  <c:v>255.16600000000003</c:v>
                </c:pt>
                <c:pt idx="437">
                  <c:v>256.166</c:v>
                </c:pt>
                <c:pt idx="438">
                  <c:v>257.166</c:v>
                </c:pt>
                <c:pt idx="439">
                  <c:v>258.166</c:v>
                </c:pt>
                <c:pt idx="440">
                  <c:v>259.166</c:v>
                </c:pt>
                <c:pt idx="441">
                  <c:v>260.166</c:v>
                </c:pt>
                <c:pt idx="442">
                  <c:v>261.166</c:v>
                </c:pt>
                <c:pt idx="443">
                  <c:v>262.166</c:v>
                </c:pt>
                <c:pt idx="444">
                  <c:v>263.166</c:v>
                </c:pt>
                <c:pt idx="445">
                  <c:v>264.166</c:v>
                </c:pt>
                <c:pt idx="446">
                  <c:v>265.166</c:v>
                </c:pt>
                <c:pt idx="447">
                  <c:v>266.166</c:v>
                </c:pt>
                <c:pt idx="448">
                  <c:v>267.166</c:v>
                </c:pt>
                <c:pt idx="449">
                  <c:v>268.166</c:v>
                </c:pt>
                <c:pt idx="450">
                  <c:v>269.166</c:v>
                </c:pt>
                <c:pt idx="451">
                  <c:v>270.166</c:v>
                </c:pt>
                <c:pt idx="452">
                  <c:v>271.166</c:v>
                </c:pt>
                <c:pt idx="453">
                  <c:v>272.166</c:v>
                </c:pt>
                <c:pt idx="454">
                  <c:v>273.166</c:v>
                </c:pt>
                <c:pt idx="455">
                  <c:v>274.166</c:v>
                </c:pt>
                <c:pt idx="456">
                  <c:v>275.166</c:v>
                </c:pt>
                <c:pt idx="457">
                  <c:v>276.166</c:v>
                </c:pt>
                <c:pt idx="458">
                  <c:v>277.166</c:v>
                </c:pt>
                <c:pt idx="459">
                  <c:v>278.166</c:v>
                </c:pt>
                <c:pt idx="460">
                  <c:v>279.16500000000002</c:v>
                </c:pt>
                <c:pt idx="461">
                  <c:v>280.16500000000002</c:v>
                </c:pt>
                <c:pt idx="462">
                  <c:v>281.16499999999996</c:v>
                </c:pt>
                <c:pt idx="463">
                  <c:v>282.16500000000002</c:v>
                </c:pt>
                <c:pt idx="464">
                  <c:v>283.16499999999996</c:v>
                </c:pt>
                <c:pt idx="465">
                  <c:v>284.16500000000002</c:v>
                </c:pt>
                <c:pt idx="466">
                  <c:v>285.16500000000002</c:v>
                </c:pt>
                <c:pt idx="467">
                  <c:v>286.16500000000002</c:v>
                </c:pt>
                <c:pt idx="468">
                  <c:v>287.16500000000002</c:v>
                </c:pt>
                <c:pt idx="469">
                  <c:v>288.16499999999996</c:v>
                </c:pt>
                <c:pt idx="470">
                  <c:v>289.16500000000002</c:v>
                </c:pt>
                <c:pt idx="471">
                  <c:v>290.16499999999996</c:v>
                </c:pt>
                <c:pt idx="472">
                  <c:v>291.16500000000002</c:v>
                </c:pt>
                <c:pt idx="473">
                  <c:v>292.16500000000002</c:v>
                </c:pt>
                <c:pt idx="474">
                  <c:v>293.16499999999996</c:v>
                </c:pt>
                <c:pt idx="475">
                  <c:v>294.16500000000002</c:v>
                </c:pt>
                <c:pt idx="476">
                  <c:v>295.16499999999996</c:v>
                </c:pt>
                <c:pt idx="477">
                  <c:v>296.16500000000002</c:v>
                </c:pt>
                <c:pt idx="478">
                  <c:v>297.16499999999996</c:v>
                </c:pt>
                <c:pt idx="479">
                  <c:v>298.16500000000002</c:v>
                </c:pt>
                <c:pt idx="480">
                  <c:v>299.16500000000002</c:v>
                </c:pt>
                <c:pt idx="481">
                  <c:v>300.16499999999996</c:v>
                </c:pt>
                <c:pt idx="482">
                  <c:v>301.16500000000002</c:v>
                </c:pt>
                <c:pt idx="483">
                  <c:v>302.16499999999996</c:v>
                </c:pt>
                <c:pt idx="484">
                  <c:v>303.16500000000002</c:v>
                </c:pt>
                <c:pt idx="485">
                  <c:v>304.16500000000002</c:v>
                </c:pt>
                <c:pt idx="486">
                  <c:v>305.16500000000002</c:v>
                </c:pt>
                <c:pt idx="487">
                  <c:v>306.16500000000002</c:v>
                </c:pt>
                <c:pt idx="488">
                  <c:v>307.16499999999996</c:v>
                </c:pt>
                <c:pt idx="489">
                  <c:v>308.16500000000002</c:v>
                </c:pt>
                <c:pt idx="490">
                  <c:v>309.16499999999996</c:v>
                </c:pt>
                <c:pt idx="491">
                  <c:v>310.16500000000002</c:v>
                </c:pt>
                <c:pt idx="492">
                  <c:v>311.16500000000002</c:v>
                </c:pt>
                <c:pt idx="493">
                  <c:v>312.16499999999996</c:v>
                </c:pt>
                <c:pt idx="494">
                  <c:v>313.16500000000002</c:v>
                </c:pt>
                <c:pt idx="495">
                  <c:v>314.16499999999996</c:v>
                </c:pt>
                <c:pt idx="496">
                  <c:v>315.16500000000002</c:v>
                </c:pt>
                <c:pt idx="497">
                  <c:v>316.16500000000002</c:v>
                </c:pt>
                <c:pt idx="498">
                  <c:v>317.16500000000002</c:v>
                </c:pt>
                <c:pt idx="499">
                  <c:v>318.16500000000002</c:v>
                </c:pt>
                <c:pt idx="500">
                  <c:v>319.16499999999996</c:v>
                </c:pt>
                <c:pt idx="501">
                  <c:v>320.16500000000002</c:v>
                </c:pt>
                <c:pt idx="502">
                  <c:v>321.16499999999996</c:v>
                </c:pt>
                <c:pt idx="503">
                  <c:v>322.16500000000002</c:v>
                </c:pt>
                <c:pt idx="504">
                  <c:v>323.16500000000002</c:v>
                </c:pt>
                <c:pt idx="505">
                  <c:v>324.16499999999996</c:v>
                </c:pt>
                <c:pt idx="506">
                  <c:v>325.16500000000002</c:v>
                </c:pt>
                <c:pt idx="507">
                  <c:v>326.16499999999996</c:v>
                </c:pt>
                <c:pt idx="508">
                  <c:v>327.16500000000002</c:v>
                </c:pt>
                <c:pt idx="509">
                  <c:v>328.16499999999996</c:v>
                </c:pt>
                <c:pt idx="510">
                  <c:v>329.16500000000002</c:v>
                </c:pt>
                <c:pt idx="511">
                  <c:v>330.16500000000002</c:v>
                </c:pt>
                <c:pt idx="512">
                  <c:v>331.16499999999996</c:v>
                </c:pt>
                <c:pt idx="513">
                  <c:v>332.16500000000002</c:v>
                </c:pt>
                <c:pt idx="514">
                  <c:v>333.16499999999996</c:v>
                </c:pt>
                <c:pt idx="515">
                  <c:v>334.16500000000002</c:v>
                </c:pt>
                <c:pt idx="516">
                  <c:v>335.16500000000002</c:v>
                </c:pt>
                <c:pt idx="517">
                  <c:v>336.16500000000002</c:v>
                </c:pt>
                <c:pt idx="518">
                  <c:v>337.16500000000002</c:v>
                </c:pt>
                <c:pt idx="519">
                  <c:v>338.16499999999996</c:v>
                </c:pt>
                <c:pt idx="520">
                  <c:v>339.16500000000002</c:v>
                </c:pt>
                <c:pt idx="521">
                  <c:v>340.16499999999996</c:v>
                </c:pt>
                <c:pt idx="522">
                  <c:v>341.16500000000002</c:v>
                </c:pt>
                <c:pt idx="523">
                  <c:v>342.16500000000002</c:v>
                </c:pt>
                <c:pt idx="524">
                  <c:v>343.16499999999996</c:v>
                </c:pt>
                <c:pt idx="525">
                  <c:v>344.16500000000002</c:v>
                </c:pt>
                <c:pt idx="526">
                  <c:v>345.16499999999996</c:v>
                </c:pt>
                <c:pt idx="527">
                  <c:v>346.16500000000002</c:v>
                </c:pt>
                <c:pt idx="528">
                  <c:v>347.16500000000002</c:v>
                </c:pt>
                <c:pt idx="529">
                  <c:v>348.16500000000002</c:v>
                </c:pt>
                <c:pt idx="530">
                  <c:v>349.16500000000002</c:v>
                </c:pt>
                <c:pt idx="531">
                  <c:v>350.16499999999996</c:v>
                </c:pt>
                <c:pt idx="532">
                  <c:v>351.16500000000002</c:v>
                </c:pt>
                <c:pt idx="533">
                  <c:v>352.16499999999996</c:v>
                </c:pt>
                <c:pt idx="534">
                  <c:v>353.16500000000002</c:v>
                </c:pt>
                <c:pt idx="535">
                  <c:v>354.16500000000002</c:v>
                </c:pt>
                <c:pt idx="536">
                  <c:v>355.16499999999996</c:v>
                </c:pt>
                <c:pt idx="537">
                  <c:v>356.16500000000002</c:v>
                </c:pt>
                <c:pt idx="538">
                  <c:v>357.16499999999996</c:v>
                </c:pt>
                <c:pt idx="539">
                  <c:v>358.16500000000002</c:v>
                </c:pt>
                <c:pt idx="540">
                  <c:v>359.16499999999996</c:v>
                </c:pt>
                <c:pt idx="541">
                  <c:v>360.16500000000002</c:v>
                </c:pt>
                <c:pt idx="542">
                  <c:v>361.16500000000002</c:v>
                </c:pt>
                <c:pt idx="543">
                  <c:v>362.16499999999996</c:v>
                </c:pt>
                <c:pt idx="544">
                  <c:v>363.16500000000002</c:v>
                </c:pt>
                <c:pt idx="545">
                  <c:v>364.16499999999996</c:v>
                </c:pt>
                <c:pt idx="546">
                  <c:v>365.16500000000002</c:v>
                </c:pt>
                <c:pt idx="547">
                  <c:v>366.16500000000002</c:v>
                </c:pt>
                <c:pt idx="548">
                  <c:v>367.16500000000002</c:v>
                </c:pt>
                <c:pt idx="549">
                  <c:v>368.16500000000002</c:v>
                </c:pt>
                <c:pt idx="550">
                  <c:v>369.16499999999996</c:v>
                </c:pt>
                <c:pt idx="551">
                  <c:v>370.16500000000002</c:v>
                </c:pt>
                <c:pt idx="552">
                  <c:v>371.16499999999996</c:v>
                </c:pt>
                <c:pt idx="553">
                  <c:v>372.16500000000002</c:v>
                </c:pt>
                <c:pt idx="554">
                  <c:v>373.16500000000002</c:v>
                </c:pt>
                <c:pt idx="555">
                  <c:v>374.16399999999999</c:v>
                </c:pt>
                <c:pt idx="556">
                  <c:v>375.16399999999999</c:v>
                </c:pt>
                <c:pt idx="557">
                  <c:v>376.16399999999999</c:v>
                </c:pt>
                <c:pt idx="558">
                  <c:v>377.16399999999999</c:v>
                </c:pt>
                <c:pt idx="559">
                  <c:v>378.16399999999999</c:v>
                </c:pt>
                <c:pt idx="560">
                  <c:v>379.16400000000004</c:v>
                </c:pt>
                <c:pt idx="561">
                  <c:v>380.16399999999999</c:v>
                </c:pt>
                <c:pt idx="562">
                  <c:v>381.16399999999999</c:v>
                </c:pt>
                <c:pt idx="563">
                  <c:v>382.16399999999999</c:v>
                </c:pt>
                <c:pt idx="564">
                  <c:v>383.16399999999999</c:v>
                </c:pt>
                <c:pt idx="565">
                  <c:v>384.16400000000004</c:v>
                </c:pt>
                <c:pt idx="566">
                  <c:v>385.16399999999999</c:v>
                </c:pt>
                <c:pt idx="567">
                  <c:v>386.16400000000004</c:v>
                </c:pt>
                <c:pt idx="568">
                  <c:v>387.16399999999999</c:v>
                </c:pt>
                <c:pt idx="569">
                  <c:v>388.16399999999999</c:v>
                </c:pt>
                <c:pt idx="570">
                  <c:v>389.16399999999999</c:v>
                </c:pt>
                <c:pt idx="571">
                  <c:v>390.16399999999999</c:v>
                </c:pt>
                <c:pt idx="572">
                  <c:v>391.16400000000004</c:v>
                </c:pt>
                <c:pt idx="573">
                  <c:v>392.16399999999999</c:v>
                </c:pt>
                <c:pt idx="574">
                  <c:v>393.16399999999999</c:v>
                </c:pt>
                <c:pt idx="575">
                  <c:v>394.16399999999999</c:v>
                </c:pt>
                <c:pt idx="576">
                  <c:v>395.16399999999999</c:v>
                </c:pt>
                <c:pt idx="577">
                  <c:v>396.16400000000004</c:v>
                </c:pt>
                <c:pt idx="578">
                  <c:v>397.16399999999999</c:v>
                </c:pt>
                <c:pt idx="579">
                  <c:v>398.16400000000004</c:v>
                </c:pt>
                <c:pt idx="580">
                  <c:v>399.16399999999999</c:v>
                </c:pt>
                <c:pt idx="581">
                  <c:v>400.16399999999999</c:v>
                </c:pt>
                <c:pt idx="582">
                  <c:v>401.16399999999999</c:v>
                </c:pt>
                <c:pt idx="583">
                  <c:v>402.16399999999999</c:v>
                </c:pt>
                <c:pt idx="584">
                  <c:v>403.16400000000004</c:v>
                </c:pt>
                <c:pt idx="585">
                  <c:v>404.16399999999999</c:v>
                </c:pt>
                <c:pt idx="586">
                  <c:v>405.16399999999999</c:v>
                </c:pt>
                <c:pt idx="587">
                  <c:v>406.16399999999999</c:v>
                </c:pt>
                <c:pt idx="588">
                  <c:v>407.16399999999999</c:v>
                </c:pt>
                <c:pt idx="589">
                  <c:v>408.16399999999999</c:v>
                </c:pt>
                <c:pt idx="590">
                  <c:v>409.16399999999999</c:v>
                </c:pt>
                <c:pt idx="591">
                  <c:v>410.16400000000004</c:v>
                </c:pt>
                <c:pt idx="592">
                  <c:v>411.16399999999999</c:v>
                </c:pt>
                <c:pt idx="593">
                  <c:v>412.16399999999999</c:v>
                </c:pt>
                <c:pt idx="594">
                  <c:v>413.16399999999999</c:v>
                </c:pt>
                <c:pt idx="595">
                  <c:v>414.16399999999999</c:v>
                </c:pt>
                <c:pt idx="596">
                  <c:v>415.16400000000004</c:v>
                </c:pt>
                <c:pt idx="597">
                  <c:v>416.16399999999999</c:v>
                </c:pt>
                <c:pt idx="598">
                  <c:v>417.16399999999999</c:v>
                </c:pt>
                <c:pt idx="599">
                  <c:v>418.16399999999999</c:v>
                </c:pt>
                <c:pt idx="600">
                  <c:v>419.16399999999999</c:v>
                </c:pt>
                <c:pt idx="601">
                  <c:v>420.16399999999999</c:v>
                </c:pt>
                <c:pt idx="602">
                  <c:v>421.16399999999999</c:v>
                </c:pt>
                <c:pt idx="603">
                  <c:v>422.16400000000004</c:v>
                </c:pt>
                <c:pt idx="604">
                  <c:v>423.16399999999999</c:v>
                </c:pt>
                <c:pt idx="605">
                  <c:v>424.16399999999999</c:v>
                </c:pt>
                <c:pt idx="606">
                  <c:v>425.16399999999999</c:v>
                </c:pt>
                <c:pt idx="607">
                  <c:v>426.16399999999999</c:v>
                </c:pt>
                <c:pt idx="608">
                  <c:v>427.16400000000004</c:v>
                </c:pt>
                <c:pt idx="609">
                  <c:v>428.16399999999999</c:v>
                </c:pt>
                <c:pt idx="610">
                  <c:v>429.16400000000004</c:v>
                </c:pt>
                <c:pt idx="611">
                  <c:v>430.16399999999999</c:v>
                </c:pt>
                <c:pt idx="612">
                  <c:v>431.16399999999999</c:v>
                </c:pt>
                <c:pt idx="613">
                  <c:v>432.16399999999999</c:v>
                </c:pt>
                <c:pt idx="614">
                  <c:v>433.16399999999999</c:v>
                </c:pt>
                <c:pt idx="615">
                  <c:v>434.16400000000004</c:v>
                </c:pt>
                <c:pt idx="616">
                  <c:v>435.16399999999999</c:v>
                </c:pt>
                <c:pt idx="617">
                  <c:v>436.16399999999999</c:v>
                </c:pt>
                <c:pt idx="618">
                  <c:v>437.16399999999999</c:v>
                </c:pt>
                <c:pt idx="619">
                  <c:v>438.16399999999999</c:v>
                </c:pt>
                <c:pt idx="620">
                  <c:v>439.16399999999999</c:v>
                </c:pt>
                <c:pt idx="621">
                  <c:v>440.16399999999999</c:v>
                </c:pt>
                <c:pt idx="622">
                  <c:v>441.16400000000004</c:v>
                </c:pt>
                <c:pt idx="623">
                  <c:v>442.16399999999999</c:v>
                </c:pt>
                <c:pt idx="624">
                  <c:v>443.16399999999999</c:v>
                </c:pt>
                <c:pt idx="625">
                  <c:v>444.16399999999999</c:v>
                </c:pt>
                <c:pt idx="626">
                  <c:v>445.16399999999999</c:v>
                </c:pt>
                <c:pt idx="627">
                  <c:v>446.16400000000004</c:v>
                </c:pt>
                <c:pt idx="628">
                  <c:v>447.16399999999999</c:v>
                </c:pt>
                <c:pt idx="629">
                  <c:v>448.16399999999999</c:v>
                </c:pt>
                <c:pt idx="630">
                  <c:v>449.16399999999999</c:v>
                </c:pt>
                <c:pt idx="631">
                  <c:v>450.16399999999999</c:v>
                </c:pt>
                <c:pt idx="632">
                  <c:v>451.16399999999999</c:v>
                </c:pt>
                <c:pt idx="633">
                  <c:v>452.16399999999999</c:v>
                </c:pt>
                <c:pt idx="634">
                  <c:v>453.16400000000004</c:v>
                </c:pt>
                <c:pt idx="635">
                  <c:v>454.16399999999999</c:v>
                </c:pt>
                <c:pt idx="636">
                  <c:v>455.16399999999999</c:v>
                </c:pt>
                <c:pt idx="637">
                  <c:v>456.16399999999999</c:v>
                </c:pt>
                <c:pt idx="638">
                  <c:v>457.16399999999999</c:v>
                </c:pt>
                <c:pt idx="639">
                  <c:v>458.16400000000004</c:v>
                </c:pt>
                <c:pt idx="640">
                  <c:v>459.16399999999999</c:v>
                </c:pt>
                <c:pt idx="641">
                  <c:v>460.16400000000004</c:v>
                </c:pt>
                <c:pt idx="642">
                  <c:v>461.16399999999999</c:v>
                </c:pt>
                <c:pt idx="643">
                  <c:v>462.16399999999999</c:v>
                </c:pt>
                <c:pt idx="644">
                  <c:v>463.16399999999999</c:v>
                </c:pt>
                <c:pt idx="645">
                  <c:v>464.16399999999999</c:v>
                </c:pt>
                <c:pt idx="646">
                  <c:v>465.16400000000004</c:v>
                </c:pt>
                <c:pt idx="647">
                  <c:v>466.16399999999999</c:v>
                </c:pt>
                <c:pt idx="648">
                  <c:v>467.16399999999999</c:v>
                </c:pt>
                <c:pt idx="649">
                  <c:v>468.16300000000001</c:v>
                </c:pt>
                <c:pt idx="650">
                  <c:v>469.16299999999995</c:v>
                </c:pt>
                <c:pt idx="651">
                  <c:v>470.16300000000001</c:v>
                </c:pt>
                <c:pt idx="652">
                  <c:v>471.16300000000001</c:v>
                </c:pt>
                <c:pt idx="653">
                  <c:v>472.16300000000001</c:v>
                </c:pt>
                <c:pt idx="654">
                  <c:v>473.16300000000001</c:v>
                </c:pt>
                <c:pt idx="655">
                  <c:v>474.16299999999995</c:v>
                </c:pt>
                <c:pt idx="656">
                  <c:v>475.16300000000001</c:v>
                </c:pt>
                <c:pt idx="657">
                  <c:v>476.16299999999995</c:v>
                </c:pt>
                <c:pt idx="658">
                  <c:v>477.16300000000001</c:v>
                </c:pt>
                <c:pt idx="659">
                  <c:v>478.16299999999995</c:v>
                </c:pt>
                <c:pt idx="660">
                  <c:v>479.16300000000007</c:v>
                </c:pt>
                <c:pt idx="661">
                  <c:v>480.16300000000001</c:v>
                </c:pt>
                <c:pt idx="662">
                  <c:v>481.16299999999995</c:v>
                </c:pt>
                <c:pt idx="663">
                  <c:v>482.16299999999995</c:v>
                </c:pt>
                <c:pt idx="664">
                  <c:v>483.16300000000001</c:v>
                </c:pt>
                <c:pt idx="665">
                  <c:v>484.16300000000001</c:v>
                </c:pt>
                <c:pt idx="666">
                  <c:v>485.16299999999995</c:v>
                </c:pt>
                <c:pt idx="667">
                  <c:v>486.16300000000001</c:v>
                </c:pt>
                <c:pt idx="668">
                  <c:v>487.16300000000001</c:v>
                </c:pt>
                <c:pt idx="669">
                  <c:v>488.16299999999995</c:v>
                </c:pt>
                <c:pt idx="670">
                  <c:v>489.16300000000007</c:v>
                </c:pt>
                <c:pt idx="671">
                  <c:v>490.16300000000001</c:v>
                </c:pt>
                <c:pt idx="672">
                  <c:v>491.16300000000001</c:v>
                </c:pt>
                <c:pt idx="673">
                  <c:v>492.16299999999995</c:v>
                </c:pt>
                <c:pt idx="674">
                  <c:v>493.16300000000001</c:v>
                </c:pt>
                <c:pt idx="675">
                  <c:v>494.16300000000001</c:v>
                </c:pt>
                <c:pt idx="676">
                  <c:v>495.16299999999995</c:v>
                </c:pt>
                <c:pt idx="677">
                  <c:v>496.16300000000007</c:v>
                </c:pt>
                <c:pt idx="678">
                  <c:v>497.16300000000001</c:v>
                </c:pt>
                <c:pt idx="679">
                  <c:v>498.16300000000001</c:v>
                </c:pt>
                <c:pt idx="680">
                  <c:v>499.16299999999995</c:v>
                </c:pt>
                <c:pt idx="681">
                  <c:v>500.16300000000001</c:v>
                </c:pt>
                <c:pt idx="682">
                  <c:v>501.16300000000001</c:v>
                </c:pt>
                <c:pt idx="683">
                  <c:v>502.16299999999995</c:v>
                </c:pt>
                <c:pt idx="684">
                  <c:v>503.16300000000007</c:v>
                </c:pt>
                <c:pt idx="685">
                  <c:v>504.16300000000001</c:v>
                </c:pt>
                <c:pt idx="686">
                  <c:v>505.16299999999995</c:v>
                </c:pt>
                <c:pt idx="687">
                  <c:v>506.16299999999995</c:v>
                </c:pt>
                <c:pt idx="688">
                  <c:v>507.16300000000001</c:v>
                </c:pt>
                <c:pt idx="689">
                  <c:v>508.16300000000001</c:v>
                </c:pt>
                <c:pt idx="690">
                  <c:v>509.16299999999995</c:v>
                </c:pt>
                <c:pt idx="691">
                  <c:v>510.16300000000007</c:v>
                </c:pt>
                <c:pt idx="692">
                  <c:v>511.16300000000001</c:v>
                </c:pt>
                <c:pt idx="693">
                  <c:v>512.16300000000001</c:v>
                </c:pt>
                <c:pt idx="694">
                  <c:v>513.1629999999999</c:v>
                </c:pt>
                <c:pt idx="695">
                  <c:v>514.16300000000001</c:v>
                </c:pt>
                <c:pt idx="696">
                  <c:v>515.16300000000001</c:v>
                </c:pt>
                <c:pt idx="697">
                  <c:v>516.16300000000001</c:v>
                </c:pt>
                <c:pt idx="698">
                  <c:v>517.16300000000001</c:v>
                </c:pt>
                <c:pt idx="699">
                  <c:v>518.16300000000001</c:v>
                </c:pt>
                <c:pt idx="700">
                  <c:v>519.16300000000001</c:v>
                </c:pt>
                <c:pt idx="701">
                  <c:v>520.16300000000001</c:v>
                </c:pt>
                <c:pt idx="702">
                  <c:v>521.16300000000001</c:v>
                </c:pt>
                <c:pt idx="703">
                  <c:v>522.16300000000001</c:v>
                </c:pt>
                <c:pt idx="704">
                  <c:v>523.16300000000001</c:v>
                </c:pt>
                <c:pt idx="705">
                  <c:v>524.16300000000001</c:v>
                </c:pt>
                <c:pt idx="706">
                  <c:v>525.16300000000001</c:v>
                </c:pt>
                <c:pt idx="707">
                  <c:v>526.16300000000001</c:v>
                </c:pt>
                <c:pt idx="708">
                  <c:v>527.16300000000001</c:v>
                </c:pt>
                <c:pt idx="709">
                  <c:v>528.16300000000001</c:v>
                </c:pt>
                <c:pt idx="710">
                  <c:v>529.16300000000001</c:v>
                </c:pt>
                <c:pt idx="711">
                  <c:v>530.16300000000001</c:v>
                </c:pt>
                <c:pt idx="712">
                  <c:v>531.16300000000001</c:v>
                </c:pt>
                <c:pt idx="713">
                  <c:v>532.16300000000001</c:v>
                </c:pt>
                <c:pt idx="714">
                  <c:v>533.16300000000001</c:v>
                </c:pt>
                <c:pt idx="715">
                  <c:v>534.16300000000001</c:v>
                </c:pt>
                <c:pt idx="716">
                  <c:v>535.16300000000001</c:v>
                </c:pt>
                <c:pt idx="717">
                  <c:v>536.16300000000001</c:v>
                </c:pt>
                <c:pt idx="718">
                  <c:v>537.1629999999999</c:v>
                </c:pt>
                <c:pt idx="719">
                  <c:v>538.16300000000001</c:v>
                </c:pt>
                <c:pt idx="720">
                  <c:v>539.16300000000001</c:v>
                </c:pt>
                <c:pt idx="721">
                  <c:v>540.16300000000001</c:v>
                </c:pt>
                <c:pt idx="722">
                  <c:v>541.16300000000001</c:v>
                </c:pt>
                <c:pt idx="723">
                  <c:v>542.16300000000001</c:v>
                </c:pt>
                <c:pt idx="724">
                  <c:v>543.16300000000001</c:v>
                </c:pt>
                <c:pt idx="725">
                  <c:v>544.1629999999999</c:v>
                </c:pt>
                <c:pt idx="726">
                  <c:v>545.16300000000001</c:v>
                </c:pt>
                <c:pt idx="727">
                  <c:v>546.16300000000001</c:v>
                </c:pt>
                <c:pt idx="728">
                  <c:v>547.16300000000001</c:v>
                </c:pt>
                <c:pt idx="729">
                  <c:v>548.16300000000001</c:v>
                </c:pt>
                <c:pt idx="730">
                  <c:v>549.16300000000001</c:v>
                </c:pt>
                <c:pt idx="731">
                  <c:v>550.16300000000001</c:v>
                </c:pt>
                <c:pt idx="732">
                  <c:v>551.16300000000001</c:v>
                </c:pt>
                <c:pt idx="733">
                  <c:v>552.16300000000001</c:v>
                </c:pt>
                <c:pt idx="734">
                  <c:v>553.16300000000001</c:v>
                </c:pt>
                <c:pt idx="735">
                  <c:v>554.16300000000001</c:v>
                </c:pt>
                <c:pt idx="736">
                  <c:v>555.16300000000001</c:v>
                </c:pt>
                <c:pt idx="737">
                  <c:v>556.16300000000001</c:v>
                </c:pt>
                <c:pt idx="738">
                  <c:v>557.16300000000001</c:v>
                </c:pt>
                <c:pt idx="739">
                  <c:v>558.16300000000001</c:v>
                </c:pt>
                <c:pt idx="740">
                  <c:v>559.16300000000001</c:v>
                </c:pt>
                <c:pt idx="741">
                  <c:v>560.16300000000001</c:v>
                </c:pt>
                <c:pt idx="742">
                  <c:v>561.1629999999999</c:v>
                </c:pt>
                <c:pt idx="743">
                  <c:v>562.16300000000001</c:v>
                </c:pt>
                <c:pt idx="744">
                  <c:v>563.16300000000001</c:v>
                </c:pt>
                <c:pt idx="745">
                  <c:v>564.16300000000001</c:v>
                </c:pt>
                <c:pt idx="746">
                  <c:v>565.16200000000003</c:v>
                </c:pt>
                <c:pt idx="747">
                  <c:v>566.16200000000003</c:v>
                </c:pt>
                <c:pt idx="748">
                  <c:v>567.16199999999992</c:v>
                </c:pt>
                <c:pt idx="749">
                  <c:v>568.16200000000003</c:v>
                </c:pt>
                <c:pt idx="750">
                  <c:v>569.16200000000003</c:v>
                </c:pt>
                <c:pt idx="751">
                  <c:v>570.16199999999992</c:v>
                </c:pt>
                <c:pt idx="752">
                  <c:v>571.16200000000003</c:v>
                </c:pt>
                <c:pt idx="753">
                  <c:v>572.16200000000003</c:v>
                </c:pt>
                <c:pt idx="754">
                  <c:v>573.16200000000003</c:v>
                </c:pt>
                <c:pt idx="755">
                  <c:v>574.16199999999992</c:v>
                </c:pt>
                <c:pt idx="756">
                  <c:v>575.16200000000003</c:v>
                </c:pt>
                <c:pt idx="757">
                  <c:v>576.16200000000003</c:v>
                </c:pt>
                <c:pt idx="758">
                  <c:v>577.16199999999992</c:v>
                </c:pt>
                <c:pt idx="759">
                  <c:v>578.16200000000003</c:v>
                </c:pt>
                <c:pt idx="760">
                  <c:v>579.16200000000003</c:v>
                </c:pt>
                <c:pt idx="761">
                  <c:v>580.16199999999992</c:v>
                </c:pt>
                <c:pt idx="762">
                  <c:v>581.16200000000003</c:v>
                </c:pt>
                <c:pt idx="763">
                  <c:v>582.16200000000003</c:v>
                </c:pt>
                <c:pt idx="764">
                  <c:v>583.16200000000003</c:v>
                </c:pt>
                <c:pt idx="765">
                  <c:v>584.16199999999992</c:v>
                </c:pt>
                <c:pt idx="766">
                  <c:v>585.16200000000003</c:v>
                </c:pt>
                <c:pt idx="767">
                  <c:v>586.16200000000003</c:v>
                </c:pt>
                <c:pt idx="768">
                  <c:v>587.16199999999992</c:v>
                </c:pt>
                <c:pt idx="769">
                  <c:v>588.16200000000003</c:v>
                </c:pt>
                <c:pt idx="770">
                  <c:v>589.16200000000003</c:v>
                </c:pt>
                <c:pt idx="771">
                  <c:v>590.16200000000003</c:v>
                </c:pt>
                <c:pt idx="772">
                  <c:v>591.16199999999992</c:v>
                </c:pt>
                <c:pt idx="773">
                  <c:v>592.16200000000003</c:v>
                </c:pt>
                <c:pt idx="774">
                  <c:v>593.16200000000003</c:v>
                </c:pt>
                <c:pt idx="775">
                  <c:v>594.16199999999992</c:v>
                </c:pt>
                <c:pt idx="776">
                  <c:v>595.16200000000003</c:v>
                </c:pt>
                <c:pt idx="777">
                  <c:v>596.16200000000003</c:v>
                </c:pt>
                <c:pt idx="778">
                  <c:v>597.16200000000003</c:v>
                </c:pt>
                <c:pt idx="779">
                  <c:v>598.16199999999992</c:v>
                </c:pt>
                <c:pt idx="780">
                  <c:v>599.16200000000003</c:v>
                </c:pt>
                <c:pt idx="781">
                  <c:v>600.16200000000003</c:v>
                </c:pt>
                <c:pt idx="782">
                  <c:v>601.16199999999992</c:v>
                </c:pt>
                <c:pt idx="783">
                  <c:v>602.16200000000003</c:v>
                </c:pt>
                <c:pt idx="784">
                  <c:v>603.16200000000003</c:v>
                </c:pt>
                <c:pt idx="785">
                  <c:v>604.16200000000003</c:v>
                </c:pt>
                <c:pt idx="786">
                  <c:v>605.16199999999992</c:v>
                </c:pt>
                <c:pt idx="787">
                  <c:v>606.16200000000003</c:v>
                </c:pt>
                <c:pt idx="788">
                  <c:v>607.16200000000003</c:v>
                </c:pt>
                <c:pt idx="789">
                  <c:v>608.16199999999992</c:v>
                </c:pt>
                <c:pt idx="790">
                  <c:v>609.16200000000003</c:v>
                </c:pt>
                <c:pt idx="791">
                  <c:v>610.16200000000003</c:v>
                </c:pt>
                <c:pt idx="792">
                  <c:v>611.16199999999992</c:v>
                </c:pt>
                <c:pt idx="793">
                  <c:v>612.16200000000003</c:v>
                </c:pt>
                <c:pt idx="794">
                  <c:v>613.16200000000003</c:v>
                </c:pt>
                <c:pt idx="795">
                  <c:v>614.16200000000003</c:v>
                </c:pt>
                <c:pt idx="796">
                  <c:v>615.16199999999992</c:v>
                </c:pt>
                <c:pt idx="797">
                  <c:v>616.16200000000003</c:v>
                </c:pt>
                <c:pt idx="798">
                  <c:v>617.16200000000003</c:v>
                </c:pt>
                <c:pt idx="799">
                  <c:v>618.16199999999992</c:v>
                </c:pt>
                <c:pt idx="800">
                  <c:v>619.16200000000003</c:v>
                </c:pt>
                <c:pt idx="801">
                  <c:v>620.16200000000003</c:v>
                </c:pt>
                <c:pt idx="802">
                  <c:v>621.16200000000003</c:v>
                </c:pt>
                <c:pt idx="803">
                  <c:v>622.16199999999992</c:v>
                </c:pt>
                <c:pt idx="804">
                  <c:v>623.16200000000003</c:v>
                </c:pt>
                <c:pt idx="805">
                  <c:v>624.16200000000003</c:v>
                </c:pt>
                <c:pt idx="806">
                  <c:v>625.16199999999992</c:v>
                </c:pt>
                <c:pt idx="807">
                  <c:v>626.16200000000003</c:v>
                </c:pt>
                <c:pt idx="808">
                  <c:v>627.16200000000003</c:v>
                </c:pt>
                <c:pt idx="809">
                  <c:v>628.16200000000003</c:v>
                </c:pt>
                <c:pt idx="810">
                  <c:v>629.16199999999992</c:v>
                </c:pt>
                <c:pt idx="811">
                  <c:v>630.16200000000003</c:v>
                </c:pt>
                <c:pt idx="812">
                  <c:v>631.16200000000003</c:v>
                </c:pt>
                <c:pt idx="813">
                  <c:v>632.16199999999992</c:v>
                </c:pt>
                <c:pt idx="814">
                  <c:v>633.16200000000003</c:v>
                </c:pt>
                <c:pt idx="815">
                  <c:v>634.16200000000003</c:v>
                </c:pt>
                <c:pt idx="816">
                  <c:v>635.16200000000003</c:v>
                </c:pt>
                <c:pt idx="817">
                  <c:v>636.16199999999992</c:v>
                </c:pt>
                <c:pt idx="818">
                  <c:v>637.16200000000003</c:v>
                </c:pt>
                <c:pt idx="819">
                  <c:v>638.16200000000003</c:v>
                </c:pt>
                <c:pt idx="820">
                  <c:v>639.16199999999992</c:v>
                </c:pt>
                <c:pt idx="821">
                  <c:v>640.16200000000003</c:v>
                </c:pt>
                <c:pt idx="822">
                  <c:v>641.16200000000003</c:v>
                </c:pt>
                <c:pt idx="823">
                  <c:v>642.16199999999992</c:v>
                </c:pt>
                <c:pt idx="824">
                  <c:v>643.16200000000003</c:v>
                </c:pt>
                <c:pt idx="825">
                  <c:v>644.16200000000003</c:v>
                </c:pt>
                <c:pt idx="826">
                  <c:v>645.16200000000003</c:v>
                </c:pt>
                <c:pt idx="827">
                  <c:v>646.16199999999992</c:v>
                </c:pt>
                <c:pt idx="828">
                  <c:v>647.16200000000003</c:v>
                </c:pt>
                <c:pt idx="829">
                  <c:v>648.16200000000003</c:v>
                </c:pt>
                <c:pt idx="830">
                  <c:v>649.16199999999992</c:v>
                </c:pt>
                <c:pt idx="831">
                  <c:v>650.16200000000003</c:v>
                </c:pt>
                <c:pt idx="832">
                  <c:v>651.16200000000003</c:v>
                </c:pt>
                <c:pt idx="833">
                  <c:v>652.16200000000003</c:v>
                </c:pt>
                <c:pt idx="834">
                  <c:v>653.16199999999992</c:v>
                </c:pt>
                <c:pt idx="835">
                  <c:v>654.16200000000003</c:v>
                </c:pt>
                <c:pt idx="836">
                  <c:v>655.16200000000003</c:v>
                </c:pt>
                <c:pt idx="837">
                  <c:v>656.16199999999992</c:v>
                </c:pt>
                <c:pt idx="838">
                  <c:v>657.16200000000003</c:v>
                </c:pt>
                <c:pt idx="839">
                  <c:v>658.16200000000003</c:v>
                </c:pt>
                <c:pt idx="840">
                  <c:v>659.16200000000003</c:v>
                </c:pt>
                <c:pt idx="841">
                  <c:v>660.16100000000006</c:v>
                </c:pt>
                <c:pt idx="842">
                  <c:v>661.16099999999994</c:v>
                </c:pt>
                <c:pt idx="843">
                  <c:v>662.16099999999994</c:v>
                </c:pt>
                <c:pt idx="844">
                  <c:v>663.16100000000006</c:v>
                </c:pt>
                <c:pt idx="845">
                  <c:v>664.16100000000006</c:v>
                </c:pt>
                <c:pt idx="846">
                  <c:v>665.16099999999994</c:v>
                </c:pt>
                <c:pt idx="847">
                  <c:v>666.16099999999994</c:v>
                </c:pt>
                <c:pt idx="848">
                  <c:v>667.16100000000006</c:v>
                </c:pt>
                <c:pt idx="849">
                  <c:v>668.16099999999994</c:v>
                </c:pt>
                <c:pt idx="850">
                  <c:v>669.16099999999994</c:v>
                </c:pt>
                <c:pt idx="851">
                  <c:v>670.16100000000006</c:v>
                </c:pt>
                <c:pt idx="852">
                  <c:v>671.16100000000006</c:v>
                </c:pt>
                <c:pt idx="853">
                  <c:v>672.16099999999994</c:v>
                </c:pt>
                <c:pt idx="854">
                  <c:v>673.16099999999994</c:v>
                </c:pt>
                <c:pt idx="855">
                  <c:v>674.16100000000006</c:v>
                </c:pt>
                <c:pt idx="856">
                  <c:v>675.16099999999994</c:v>
                </c:pt>
                <c:pt idx="857">
                  <c:v>676.16099999999994</c:v>
                </c:pt>
                <c:pt idx="858">
                  <c:v>677.16100000000006</c:v>
                </c:pt>
                <c:pt idx="859">
                  <c:v>678.16100000000006</c:v>
                </c:pt>
                <c:pt idx="860">
                  <c:v>679.16099999999994</c:v>
                </c:pt>
                <c:pt idx="861">
                  <c:v>680.16100000000006</c:v>
                </c:pt>
                <c:pt idx="862">
                  <c:v>681.16100000000006</c:v>
                </c:pt>
                <c:pt idx="863">
                  <c:v>682.16099999999994</c:v>
                </c:pt>
                <c:pt idx="864">
                  <c:v>683.16099999999994</c:v>
                </c:pt>
                <c:pt idx="865">
                  <c:v>684.16100000000006</c:v>
                </c:pt>
                <c:pt idx="866">
                  <c:v>685.16100000000006</c:v>
                </c:pt>
                <c:pt idx="867">
                  <c:v>686.16099999999994</c:v>
                </c:pt>
                <c:pt idx="868">
                  <c:v>687.16100000000006</c:v>
                </c:pt>
                <c:pt idx="869">
                  <c:v>688.16100000000006</c:v>
                </c:pt>
                <c:pt idx="870">
                  <c:v>689.16099999999994</c:v>
                </c:pt>
                <c:pt idx="871">
                  <c:v>690.16099999999994</c:v>
                </c:pt>
                <c:pt idx="872">
                  <c:v>691.16100000000006</c:v>
                </c:pt>
                <c:pt idx="873">
                  <c:v>692.16099999999994</c:v>
                </c:pt>
                <c:pt idx="874">
                  <c:v>693.16099999999994</c:v>
                </c:pt>
                <c:pt idx="875">
                  <c:v>694.16100000000006</c:v>
                </c:pt>
                <c:pt idx="876">
                  <c:v>695.16100000000006</c:v>
                </c:pt>
                <c:pt idx="877">
                  <c:v>696.16099999999994</c:v>
                </c:pt>
                <c:pt idx="878">
                  <c:v>697.16099999999994</c:v>
                </c:pt>
                <c:pt idx="879">
                  <c:v>698.16100000000006</c:v>
                </c:pt>
                <c:pt idx="880">
                  <c:v>699.16099999999994</c:v>
                </c:pt>
                <c:pt idx="881">
                  <c:v>700.16099999999994</c:v>
                </c:pt>
                <c:pt idx="882">
                  <c:v>701.16100000000006</c:v>
                </c:pt>
                <c:pt idx="883">
                  <c:v>702.16100000000006</c:v>
                </c:pt>
                <c:pt idx="884">
                  <c:v>703.16099999999994</c:v>
                </c:pt>
                <c:pt idx="885">
                  <c:v>704.16099999999994</c:v>
                </c:pt>
                <c:pt idx="886">
                  <c:v>705.16100000000006</c:v>
                </c:pt>
                <c:pt idx="887">
                  <c:v>706.16099999999994</c:v>
                </c:pt>
                <c:pt idx="888">
                  <c:v>707.16099999999994</c:v>
                </c:pt>
                <c:pt idx="889">
                  <c:v>708.16100000000006</c:v>
                </c:pt>
                <c:pt idx="890">
                  <c:v>709.16100000000006</c:v>
                </c:pt>
                <c:pt idx="891">
                  <c:v>710.16099999999994</c:v>
                </c:pt>
                <c:pt idx="892">
                  <c:v>711.16100000000006</c:v>
                </c:pt>
                <c:pt idx="893">
                  <c:v>712.16100000000006</c:v>
                </c:pt>
                <c:pt idx="894">
                  <c:v>713.16099999999994</c:v>
                </c:pt>
                <c:pt idx="895">
                  <c:v>714.16099999999994</c:v>
                </c:pt>
                <c:pt idx="896">
                  <c:v>715.16100000000006</c:v>
                </c:pt>
                <c:pt idx="897">
                  <c:v>716.16100000000006</c:v>
                </c:pt>
                <c:pt idx="898">
                  <c:v>717.16099999999994</c:v>
                </c:pt>
                <c:pt idx="899">
                  <c:v>718.16100000000006</c:v>
                </c:pt>
                <c:pt idx="900">
                  <c:v>719.16100000000006</c:v>
                </c:pt>
                <c:pt idx="901">
                  <c:v>720.16099999999994</c:v>
                </c:pt>
                <c:pt idx="902">
                  <c:v>721.16099999999994</c:v>
                </c:pt>
                <c:pt idx="903">
                  <c:v>722.16100000000006</c:v>
                </c:pt>
                <c:pt idx="904">
                  <c:v>723.16099999999994</c:v>
                </c:pt>
                <c:pt idx="905">
                  <c:v>724.16099999999994</c:v>
                </c:pt>
                <c:pt idx="906">
                  <c:v>725.16100000000006</c:v>
                </c:pt>
                <c:pt idx="907">
                  <c:v>726.16100000000006</c:v>
                </c:pt>
                <c:pt idx="908">
                  <c:v>727.16099999999994</c:v>
                </c:pt>
                <c:pt idx="909">
                  <c:v>728.16099999999994</c:v>
                </c:pt>
                <c:pt idx="910">
                  <c:v>729.16100000000006</c:v>
                </c:pt>
                <c:pt idx="911">
                  <c:v>730.16099999999994</c:v>
                </c:pt>
                <c:pt idx="912">
                  <c:v>731.16099999999994</c:v>
                </c:pt>
                <c:pt idx="913">
                  <c:v>732.16100000000006</c:v>
                </c:pt>
                <c:pt idx="914">
                  <c:v>733.16100000000006</c:v>
                </c:pt>
                <c:pt idx="915">
                  <c:v>734.16099999999994</c:v>
                </c:pt>
                <c:pt idx="916">
                  <c:v>735.16099999999994</c:v>
                </c:pt>
                <c:pt idx="917">
                  <c:v>736.16100000000006</c:v>
                </c:pt>
                <c:pt idx="918">
                  <c:v>737.16099999999994</c:v>
                </c:pt>
                <c:pt idx="919">
                  <c:v>738.16099999999994</c:v>
                </c:pt>
                <c:pt idx="920">
                  <c:v>739.16100000000006</c:v>
                </c:pt>
                <c:pt idx="921">
                  <c:v>740.16100000000006</c:v>
                </c:pt>
                <c:pt idx="922">
                  <c:v>741.16099999999994</c:v>
                </c:pt>
                <c:pt idx="923">
                  <c:v>742.16100000000006</c:v>
                </c:pt>
                <c:pt idx="924">
                  <c:v>743.16100000000006</c:v>
                </c:pt>
                <c:pt idx="925">
                  <c:v>744.16099999999994</c:v>
                </c:pt>
                <c:pt idx="926">
                  <c:v>745.16099999999994</c:v>
                </c:pt>
                <c:pt idx="927">
                  <c:v>746.16100000000006</c:v>
                </c:pt>
                <c:pt idx="928">
                  <c:v>747.16100000000006</c:v>
                </c:pt>
                <c:pt idx="929">
                  <c:v>748.16099999999994</c:v>
                </c:pt>
                <c:pt idx="930">
                  <c:v>749.16100000000006</c:v>
                </c:pt>
                <c:pt idx="931">
                  <c:v>750.16100000000006</c:v>
                </c:pt>
                <c:pt idx="932">
                  <c:v>751.16099999999994</c:v>
                </c:pt>
                <c:pt idx="933">
                  <c:v>752.16099999999994</c:v>
                </c:pt>
                <c:pt idx="934">
                  <c:v>753.16100000000006</c:v>
                </c:pt>
                <c:pt idx="935">
                  <c:v>754.16</c:v>
                </c:pt>
                <c:pt idx="936">
                  <c:v>755.16000000000008</c:v>
                </c:pt>
                <c:pt idx="937">
                  <c:v>756.16</c:v>
                </c:pt>
                <c:pt idx="938">
                  <c:v>757.16</c:v>
                </c:pt>
                <c:pt idx="939">
                  <c:v>758.16</c:v>
                </c:pt>
                <c:pt idx="940">
                  <c:v>759.16000000000008</c:v>
                </c:pt>
                <c:pt idx="941">
                  <c:v>760.16</c:v>
                </c:pt>
                <c:pt idx="942">
                  <c:v>761.16</c:v>
                </c:pt>
                <c:pt idx="943">
                  <c:v>762.16000000000008</c:v>
                </c:pt>
                <c:pt idx="944">
                  <c:v>763.16</c:v>
                </c:pt>
                <c:pt idx="945">
                  <c:v>764.16</c:v>
                </c:pt>
                <c:pt idx="946">
                  <c:v>765.16</c:v>
                </c:pt>
                <c:pt idx="947">
                  <c:v>766.16000000000008</c:v>
                </c:pt>
                <c:pt idx="948">
                  <c:v>767.16</c:v>
                </c:pt>
                <c:pt idx="949">
                  <c:v>768.16</c:v>
                </c:pt>
                <c:pt idx="950">
                  <c:v>769.16000000000008</c:v>
                </c:pt>
                <c:pt idx="951">
                  <c:v>770.16</c:v>
                </c:pt>
                <c:pt idx="952">
                  <c:v>771.16</c:v>
                </c:pt>
                <c:pt idx="953">
                  <c:v>772.16</c:v>
                </c:pt>
                <c:pt idx="954">
                  <c:v>773.16</c:v>
                </c:pt>
                <c:pt idx="955">
                  <c:v>774.16</c:v>
                </c:pt>
                <c:pt idx="956">
                  <c:v>775.16</c:v>
                </c:pt>
                <c:pt idx="957">
                  <c:v>776.16000000000008</c:v>
                </c:pt>
                <c:pt idx="958">
                  <c:v>777.16</c:v>
                </c:pt>
                <c:pt idx="959">
                  <c:v>778.16</c:v>
                </c:pt>
                <c:pt idx="960">
                  <c:v>779.16000000000008</c:v>
                </c:pt>
                <c:pt idx="961">
                  <c:v>780.16</c:v>
                </c:pt>
                <c:pt idx="962">
                  <c:v>781.16</c:v>
                </c:pt>
                <c:pt idx="963">
                  <c:v>782.16</c:v>
                </c:pt>
                <c:pt idx="964">
                  <c:v>783.16000000000008</c:v>
                </c:pt>
                <c:pt idx="965">
                  <c:v>784.16</c:v>
                </c:pt>
                <c:pt idx="966">
                  <c:v>785.16</c:v>
                </c:pt>
                <c:pt idx="967">
                  <c:v>786.16000000000008</c:v>
                </c:pt>
                <c:pt idx="968">
                  <c:v>787.16</c:v>
                </c:pt>
                <c:pt idx="969">
                  <c:v>788.16</c:v>
                </c:pt>
                <c:pt idx="970">
                  <c:v>789.16</c:v>
                </c:pt>
                <c:pt idx="971">
                  <c:v>790.16000000000008</c:v>
                </c:pt>
                <c:pt idx="972">
                  <c:v>791.16</c:v>
                </c:pt>
                <c:pt idx="973">
                  <c:v>792.16</c:v>
                </c:pt>
                <c:pt idx="974">
                  <c:v>793.16000000000008</c:v>
                </c:pt>
                <c:pt idx="975">
                  <c:v>794.16</c:v>
                </c:pt>
                <c:pt idx="976">
                  <c:v>795.16</c:v>
                </c:pt>
                <c:pt idx="977">
                  <c:v>796.16</c:v>
                </c:pt>
                <c:pt idx="978">
                  <c:v>797.16000000000008</c:v>
                </c:pt>
                <c:pt idx="979">
                  <c:v>798.16</c:v>
                </c:pt>
                <c:pt idx="980">
                  <c:v>799.16</c:v>
                </c:pt>
                <c:pt idx="981">
                  <c:v>800.16000000000008</c:v>
                </c:pt>
                <c:pt idx="982">
                  <c:v>801.16</c:v>
                </c:pt>
                <c:pt idx="983">
                  <c:v>802.16</c:v>
                </c:pt>
                <c:pt idx="984">
                  <c:v>803.16</c:v>
                </c:pt>
                <c:pt idx="985">
                  <c:v>804.16</c:v>
                </c:pt>
                <c:pt idx="986">
                  <c:v>805.16</c:v>
                </c:pt>
                <c:pt idx="987">
                  <c:v>806.16</c:v>
                </c:pt>
                <c:pt idx="988">
                  <c:v>807.16000000000008</c:v>
                </c:pt>
                <c:pt idx="989">
                  <c:v>808.16</c:v>
                </c:pt>
                <c:pt idx="990">
                  <c:v>809.16</c:v>
                </c:pt>
                <c:pt idx="991">
                  <c:v>810.16000000000008</c:v>
                </c:pt>
                <c:pt idx="992">
                  <c:v>811.16</c:v>
                </c:pt>
                <c:pt idx="993">
                  <c:v>812.16</c:v>
                </c:pt>
                <c:pt idx="994">
                  <c:v>813.16</c:v>
                </c:pt>
                <c:pt idx="995">
                  <c:v>814.16000000000008</c:v>
                </c:pt>
                <c:pt idx="996">
                  <c:v>815.16</c:v>
                </c:pt>
                <c:pt idx="997">
                  <c:v>816.16</c:v>
                </c:pt>
                <c:pt idx="998">
                  <c:v>817.16000000000008</c:v>
                </c:pt>
                <c:pt idx="999">
                  <c:v>818.16</c:v>
                </c:pt>
              </c:numCache>
            </c:numRef>
          </c:xVal>
          <c:yVal>
            <c:numRef>
              <c:f>'Current Wfms Data'!$E$5:$E$1004</c:f>
              <c:numCache>
                <c:formatCode>General</c:formatCode>
                <c:ptCount val="1000"/>
                <c:pt idx="0">
                  <c:v>-1.552367E-2</c:v>
                </c:pt>
                <c:pt idx="1">
                  <c:v>-1.390096E-2</c:v>
                </c:pt>
                <c:pt idx="2">
                  <c:v>-9.919064E-3</c:v>
                </c:pt>
                <c:pt idx="3">
                  <c:v>-9.6196219999999995E-3</c:v>
                </c:pt>
                <c:pt idx="4">
                  <c:v>-2.8636740000000001E-3</c:v>
                </c:pt>
                <c:pt idx="5">
                  <c:v>8.9006699999999994E-3</c:v>
                </c:pt>
                <c:pt idx="6">
                  <c:v>5.6817279999999996E-3</c:v>
                </c:pt>
                <c:pt idx="7">
                  <c:v>-8.519647E-4</c:v>
                </c:pt>
                <c:pt idx="8">
                  <c:v>-1.4636709999999999E-3</c:v>
                </c:pt>
                <c:pt idx="9">
                  <c:v>-7.8406029999999998E-3</c:v>
                </c:pt>
                <c:pt idx="10">
                  <c:v>-1.08074E-2</c:v>
                </c:pt>
                <c:pt idx="11">
                  <c:v>-6.8574279999999996E-3</c:v>
                </c:pt>
                <c:pt idx="12">
                  <c:v>-2.3398239999999999E-3</c:v>
                </c:pt>
                <c:pt idx="13">
                  <c:v>6.3412770000000002E-3</c:v>
                </c:pt>
                <c:pt idx="14">
                  <c:v>8.5624729999999993E-3</c:v>
                </c:pt>
                <c:pt idx="15">
                  <c:v>3.20076E-3</c:v>
                </c:pt>
                <c:pt idx="16">
                  <c:v>5.9553419999999998E-3</c:v>
                </c:pt>
                <c:pt idx="17">
                  <c:v>1.087873E-2</c:v>
                </c:pt>
                <c:pt idx="18">
                  <c:v>6.7048680000000001E-3</c:v>
                </c:pt>
                <c:pt idx="19">
                  <c:v>-3.3399369999999999E-3</c:v>
                </c:pt>
                <c:pt idx="20">
                  <c:v>-1.17445E-2</c:v>
                </c:pt>
                <c:pt idx="21">
                  <c:v>-8.8323210000000006E-3</c:v>
                </c:pt>
                <c:pt idx="22">
                  <c:v>2.2545540000000002E-3</c:v>
                </c:pt>
                <c:pt idx="23">
                  <c:v>1.6295509999999999E-3</c:v>
                </c:pt>
                <c:pt idx="24">
                  <c:v>-6.6146620000000003E-3</c:v>
                </c:pt>
                <c:pt idx="25">
                  <c:v>-6.8539559999999996E-3</c:v>
                </c:pt>
                <c:pt idx="26">
                  <c:v>-9.3537470000000008E-3</c:v>
                </c:pt>
                <c:pt idx="27">
                  <c:v>-1.3509520000000001E-2</c:v>
                </c:pt>
                <c:pt idx="28">
                  <c:v>-8.2077910000000007E-3</c:v>
                </c:pt>
                <c:pt idx="29">
                  <c:v>1.8041819999999999E-4</c:v>
                </c:pt>
                <c:pt idx="30">
                  <c:v>2.975798E-3</c:v>
                </c:pt>
                <c:pt idx="31">
                  <c:v>-2.4603670000000002E-3</c:v>
                </c:pt>
                <c:pt idx="32">
                  <c:v>-4.9055050000000001E-3</c:v>
                </c:pt>
                <c:pt idx="33">
                  <c:v>-2.6839820000000001E-3</c:v>
                </c:pt>
                <c:pt idx="34">
                  <c:v>-6.7233170000000004E-3</c:v>
                </c:pt>
                <c:pt idx="35">
                  <c:v>-6.5238070000000004E-3</c:v>
                </c:pt>
                <c:pt idx="36">
                  <c:v>3.1846169999999998E-3</c:v>
                </c:pt>
                <c:pt idx="37">
                  <c:v>9.8646979999999999E-3</c:v>
                </c:pt>
                <c:pt idx="38">
                  <c:v>5.0371569999999996E-3</c:v>
                </c:pt>
                <c:pt idx="39">
                  <c:v>-4.6881090000000002E-3</c:v>
                </c:pt>
                <c:pt idx="40">
                  <c:v>-7.0806119999999994E-5</c:v>
                </c:pt>
                <c:pt idx="41">
                  <c:v>1.118998E-2</c:v>
                </c:pt>
                <c:pt idx="42">
                  <c:v>8.5213830000000004E-3</c:v>
                </c:pt>
                <c:pt idx="43">
                  <c:v>6.6359660000000001E-3</c:v>
                </c:pt>
                <c:pt idx="44">
                  <c:v>1.5747710000000002E-2</c:v>
                </c:pt>
                <c:pt idx="45">
                  <c:v>1.7478440000000001E-2</c:v>
                </c:pt>
                <c:pt idx="46">
                  <c:v>9.5421880000000001E-3</c:v>
                </c:pt>
                <c:pt idx="47">
                  <c:v>3.559155E-3</c:v>
                </c:pt>
                <c:pt idx="48">
                  <c:v>2.5335119999999999E-3</c:v>
                </c:pt>
                <c:pt idx="49">
                  <c:v>5.0968710000000002E-3</c:v>
                </c:pt>
                <c:pt idx="50">
                  <c:v>1.739022E-3</c:v>
                </c:pt>
                <c:pt idx="51">
                  <c:v>-6.5168889999999997E-3</c:v>
                </c:pt>
                <c:pt idx="52">
                  <c:v>-2.867877E-3</c:v>
                </c:pt>
                <c:pt idx="53">
                  <c:v>7.6084739999999996E-3</c:v>
                </c:pt>
                <c:pt idx="54">
                  <c:v>8.2643339999999999E-3</c:v>
                </c:pt>
                <c:pt idx="55">
                  <c:v>2.511971E-3</c:v>
                </c:pt>
                <c:pt idx="56">
                  <c:v>-5.3365340000000004E-3</c:v>
                </c:pt>
                <c:pt idx="57">
                  <c:v>-1.171667E-2</c:v>
                </c:pt>
                <c:pt idx="58">
                  <c:v>-4.0124469999999997E-3</c:v>
                </c:pt>
                <c:pt idx="59">
                  <c:v>6.1513499999999999E-3</c:v>
                </c:pt>
                <c:pt idx="60">
                  <c:v>2.4925559999999999E-3</c:v>
                </c:pt>
                <c:pt idx="61">
                  <c:v>-2.145625E-3</c:v>
                </c:pt>
                <c:pt idx="62">
                  <c:v>-2.3559969999999999E-3</c:v>
                </c:pt>
                <c:pt idx="63">
                  <c:v>-5.6628720000000002E-4</c:v>
                </c:pt>
                <c:pt idx="64">
                  <c:v>4.6874359999999997E-3</c:v>
                </c:pt>
                <c:pt idx="65">
                  <c:v>4.9387509999999999E-3</c:v>
                </c:pt>
                <c:pt idx="66">
                  <c:v>9.1246470000000001E-4</c:v>
                </c:pt>
                <c:pt idx="67">
                  <c:v>-1.824008E-3</c:v>
                </c:pt>
                <c:pt idx="68">
                  <c:v>-6.9433419999999997E-4</c:v>
                </c:pt>
                <c:pt idx="69">
                  <c:v>6.8045229999999998E-3</c:v>
                </c:pt>
                <c:pt idx="70">
                  <c:v>7.4250949999999996E-3</c:v>
                </c:pt>
                <c:pt idx="71">
                  <c:v>9.3176550000000004E-4</c:v>
                </c:pt>
                <c:pt idx="72">
                  <c:v>2.1324410000000001E-3</c:v>
                </c:pt>
                <c:pt idx="73">
                  <c:v>4.7934759999999996E-3</c:v>
                </c:pt>
                <c:pt idx="74">
                  <c:v>-1.8511510000000001E-3</c:v>
                </c:pt>
                <c:pt idx="75">
                  <c:v>-8.6438460000000002E-3</c:v>
                </c:pt>
                <c:pt idx="76">
                  <c:v>-1.8810579999999999E-3</c:v>
                </c:pt>
                <c:pt idx="77">
                  <c:v>9.8471770000000004E-3</c:v>
                </c:pt>
                <c:pt idx="78">
                  <c:v>1.6051599999999999E-2</c:v>
                </c:pt>
                <c:pt idx="79">
                  <c:v>1.5153990000000001E-2</c:v>
                </c:pt>
                <c:pt idx="80">
                  <c:v>2.7895120000000001E-3</c:v>
                </c:pt>
                <c:pt idx="81">
                  <c:v>-7.1925319999999997E-3</c:v>
                </c:pt>
                <c:pt idx="82">
                  <c:v>-4.4028619999999996E-3</c:v>
                </c:pt>
                <c:pt idx="83">
                  <c:v>-4.6399229999999998E-3</c:v>
                </c:pt>
                <c:pt idx="84">
                  <c:v>-1.049946E-2</c:v>
                </c:pt>
                <c:pt idx="85">
                  <c:v>-1.1693439999999999E-2</c:v>
                </c:pt>
                <c:pt idx="86">
                  <c:v>-1.225331E-2</c:v>
                </c:pt>
                <c:pt idx="87">
                  <c:v>-1.380471E-2</c:v>
                </c:pt>
                <c:pt idx="88">
                  <c:v>-9.2932889999999997E-3</c:v>
                </c:pt>
                <c:pt idx="89">
                  <c:v>-5.6956549999999998E-6</c:v>
                </c:pt>
                <c:pt idx="90">
                  <c:v>3.1944149999999999E-3</c:v>
                </c:pt>
                <c:pt idx="91">
                  <c:v>-6.8546190000000004E-4</c:v>
                </c:pt>
                <c:pt idx="92">
                  <c:v>-2.5204340000000002E-3</c:v>
                </c:pt>
                <c:pt idx="93">
                  <c:v>-3.1757090000000001E-3</c:v>
                </c:pt>
                <c:pt idx="94">
                  <c:v>8.8372709999999998E-4</c:v>
                </c:pt>
                <c:pt idx="95">
                  <c:v>1.3191039999999999E-2</c:v>
                </c:pt>
                <c:pt idx="96">
                  <c:v>2.1369820000000001E-2</c:v>
                </c:pt>
                <c:pt idx="97">
                  <c:v>1.9269729999999999E-2</c:v>
                </c:pt>
                <c:pt idx="98">
                  <c:v>8.8193590000000006E-3</c:v>
                </c:pt>
                <c:pt idx="99">
                  <c:v>-2.559099E-3</c:v>
                </c:pt>
                <c:pt idx="100">
                  <c:v>-3.9966680000000001E-3</c:v>
                </c:pt>
                <c:pt idx="101">
                  <c:v>-4.0009689999999997E-5</c:v>
                </c:pt>
                <c:pt idx="102">
                  <c:v>-9.886420999999999E-4</c:v>
                </c:pt>
                <c:pt idx="103">
                  <c:v>-2.5662469999999998E-3</c:v>
                </c:pt>
                <c:pt idx="104">
                  <c:v>2.6971859999999999E-3</c:v>
                </c:pt>
                <c:pt idx="105">
                  <c:v>6.4902079999999999E-3</c:v>
                </c:pt>
                <c:pt idx="106">
                  <c:v>4.709987E-4</c:v>
                </c:pt>
                <c:pt idx="107">
                  <c:v>-6.7229760000000003E-3</c:v>
                </c:pt>
                <c:pt idx="108">
                  <c:v>-5.7293990000000005E-4</c:v>
                </c:pt>
                <c:pt idx="109">
                  <c:v>1.5987439999999999E-2</c:v>
                </c:pt>
                <c:pt idx="110">
                  <c:v>1.62449E-2</c:v>
                </c:pt>
                <c:pt idx="111">
                  <c:v>-6.1537950000000001E-3</c:v>
                </c:pt>
                <c:pt idx="112">
                  <c:v>-1.636278E-2</c:v>
                </c:pt>
                <c:pt idx="113">
                  <c:v>4.2874159999999996E-3</c:v>
                </c:pt>
                <c:pt idx="114">
                  <c:v>1.7713860000000001E-2</c:v>
                </c:pt>
                <c:pt idx="115">
                  <c:v>6.764249E-3</c:v>
                </c:pt>
                <c:pt idx="116">
                  <c:v>4.7306520000000001E-3</c:v>
                </c:pt>
                <c:pt idx="117">
                  <c:v>4.3674259999999998E-3</c:v>
                </c:pt>
                <c:pt idx="118">
                  <c:v>-8.5723659999999997E-3</c:v>
                </c:pt>
                <c:pt idx="119">
                  <c:v>-9.7898800000000008E-3</c:v>
                </c:pt>
                <c:pt idx="120">
                  <c:v>1.357935E-3</c:v>
                </c:pt>
                <c:pt idx="121">
                  <c:v>5.7569520000000001E-3</c:v>
                </c:pt>
                <c:pt idx="122">
                  <c:v>3.188434E-3</c:v>
                </c:pt>
                <c:pt idx="123">
                  <c:v>4.8882439999999999E-3</c:v>
                </c:pt>
                <c:pt idx="124">
                  <c:v>1.022266E-2</c:v>
                </c:pt>
                <c:pt idx="125">
                  <c:v>1.1765599999999999E-2</c:v>
                </c:pt>
                <c:pt idx="126">
                  <c:v>9.6125910000000002E-3</c:v>
                </c:pt>
                <c:pt idx="127">
                  <c:v>6.3345570000000002E-3</c:v>
                </c:pt>
                <c:pt idx="128">
                  <c:v>6.5802380000000004E-3</c:v>
                </c:pt>
                <c:pt idx="129">
                  <c:v>7.7841220000000001E-3</c:v>
                </c:pt>
                <c:pt idx="130">
                  <c:v>9.2845630000000002E-4</c:v>
                </c:pt>
                <c:pt idx="131">
                  <c:v>-2.7037200000000002E-3</c:v>
                </c:pt>
                <c:pt idx="132">
                  <c:v>7.7341739999999999E-3</c:v>
                </c:pt>
                <c:pt idx="133">
                  <c:v>1.3612000000000001E-2</c:v>
                </c:pt>
                <c:pt idx="134">
                  <c:v>3.851611E-3</c:v>
                </c:pt>
                <c:pt idx="135">
                  <c:v>-5.418005E-3</c:v>
                </c:pt>
                <c:pt idx="136">
                  <c:v>-5.5635370000000003E-3</c:v>
                </c:pt>
                <c:pt idx="137">
                  <c:v>-8.7211949999999993E-3</c:v>
                </c:pt>
                <c:pt idx="138">
                  <c:v>-1.647363E-2</c:v>
                </c:pt>
                <c:pt idx="139">
                  <c:v>-1.316266E-2</c:v>
                </c:pt>
                <c:pt idx="140">
                  <c:v>1.164478E-3</c:v>
                </c:pt>
                <c:pt idx="141">
                  <c:v>9.2814439999999998E-3</c:v>
                </c:pt>
                <c:pt idx="142">
                  <c:v>8.4315460000000003E-4</c:v>
                </c:pt>
                <c:pt idx="143">
                  <c:v>-1.077733E-2</c:v>
                </c:pt>
                <c:pt idx="144">
                  <c:v>-6.4671989999999999E-3</c:v>
                </c:pt>
                <c:pt idx="145">
                  <c:v>3.0887610000000002E-3</c:v>
                </c:pt>
                <c:pt idx="146">
                  <c:v>3.2274370000000001E-3</c:v>
                </c:pt>
                <c:pt idx="147">
                  <c:v>-2.3676460000000002E-3</c:v>
                </c:pt>
                <c:pt idx="148">
                  <c:v>-1.1086779999999999E-2</c:v>
                </c:pt>
                <c:pt idx="149">
                  <c:v>-1.5948029999999998E-2</c:v>
                </c:pt>
                <c:pt idx="150">
                  <c:v>-1.2905140000000001E-2</c:v>
                </c:pt>
                <c:pt idx="151">
                  <c:v>-9.0492379999999994E-3</c:v>
                </c:pt>
                <c:pt idx="152">
                  <c:v>-5.0595090000000002E-3</c:v>
                </c:pt>
                <c:pt idx="153">
                  <c:v>-3.52236E-3</c:v>
                </c:pt>
                <c:pt idx="154">
                  <c:v>-7.4494139999999997E-3</c:v>
                </c:pt>
                <c:pt idx="155">
                  <c:v>-8.8394660000000007E-3</c:v>
                </c:pt>
                <c:pt idx="156">
                  <c:v>-1.856866E-3</c:v>
                </c:pt>
                <c:pt idx="157">
                  <c:v>7.4361230000000002E-3</c:v>
                </c:pt>
                <c:pt idx="158">
                  <c:v>9.7185659999999997E-3</c:v>
                </c:pt>
                <c:pt idx="159">
                  <c:v>6.4370119999999998E-3</c:v>
                </c:pt>
                <c:pt idx="160">
                  <c:v>7.1460999999999998E-3</c:v>
                </c:pt>
                <c:pt idx="161">
                  <c:v>1.3396959999999999E-2</c:v>
                </c:pt>
                <c:pt idx="162">
                  <c:v>1.1722730000000001E-2</c:v>
                </c:pt>
                <c:pt idx="163">
                  <c:v>-8.9698350000000005E-5</c:v>
                </c:pt>
                <c:pt idx="164">
                  <c:v>-8.1937669999999994E-3</c:v>
                </c:pt>
                <c:pt idx="165">
                  <c:v>-1.1379500000000001E-2</c:v>
                </c:pt>
                <c:pt idx="166">
                  <c:v>-1.670435E-2</c:v>
                </c:pt>
                <c:pt idx="167">
                  <c:v>-2.3841480000000002E-2</c:v>
                </c:pt>
                <c:pt idx="168">
                  <c:v>-2.2724709999999999E-2</c:v>
                </c:pt>
                <c:pt idx="169">
                  <c:v>-8.7019750000000007E-3</c:v>
                </c:pt>
                <c:pt idx="170">
                  <c:v>5.5109060000000003E-3</c:v>
                </c:pt>
                <c:pt idx="171">
                  <c:v>9.3216970000000003E-3</c:v>
                </c:pt>
                <c:pt idx="172">
                  <c:v>5.6265530000000003E-3</c:v>
                </c:pt>
                <c:pt idx="173">
                  <c:v>2.3997350000000001E-3</c:v>
                </c:pt>
                <c:pt idx="174">
                  <c:v>-1.6869709999999999E-4</c:v>
                </c:pt>
                <c:pt idx="175">
                  <c:v>-2.7449420000000002E-3</c:v>
                </c:pt>
                <c:pt idx="176">
                  <c:v>9.2714770000000002E-3</c:v>
                </c:pt>
                <c:pt idx="177">
                  <c:v>3.3762069999999998E-2</c:v>
                </c:pt>
                <c:pt idx="178">
                  <c:v>5.111694E-2</c:v>
                </c:pt>
                <c:pt idx="179">
                  <c:v>6.6342990000000004E-2</c:v>
                </c:pt>
                <c:pt idx="180">
                  <c:v>9.1718949999999994E-2</c:v>
                </c:pt>
                <c:pt idx="181">
                  <c:v>0.12760150000000001</c:v>
                </c:pt>
                <c:pt idx="182">
                  <c:v>0.18049570000000001</c:v>
                </c:pt>
                <c:pt idx="183">
                  <c:v>0.24491209999999999</c:v>
                </c:pt>
                <c:pt idx="184">
                  <c:v>0.28843849999999999</c:v>
                </c:pt>
                <c:pt idx="185">
                  <c:v>0.30937969999999998</c:v>
                </c:pt>
                <c:pt idx="186">
                  <c:v>0.33195530000000001</c:v>
                </c:pt>
                <c:pt idx="187">
                  <c:v>0.34972779999999998</c:v>
                </c:pt>
                <c:pt idx="188">
                  <c:v>0.36148029999999998</c:v>
                </c:pt>
                <c:pt idx="189">
                  <c:v>0.37839820000000002</c:v>
                </c:pt>
                <c:pt idx="190">
                  <c:v>0.38800109999999999</c:v>
                </c:pt>
                <c:pt idx="191">
                  <c:v>0.38056760000000001</c:v>
                </c:pt>
                <c:pt idx="192">
                  <c:v>0.36360809999999999</c:v>
                </c:pt>
                <c:pt idx="193">
                  <c:v>0.34894849999999999</c:v>
                </c:pt>
                <c:pt idx="194">
                  <c:v>0.35266239999999999</c:v>
                </c:pt>
                <c:pt idx="195">
                  <c:v>0.36914259999999999</c:v>
                </c:pt>
                <c:pt idx="196">
                  <c:v>0.37071890000000002</c:v>
                </c:pt>
                <c:pt idx="197">
                  <c:v>0.35663529999999999</c:v>
                </c:pt>
                <c:pt idx="198">
                  <c:v>0.34915109999999999</c:v>
                </c:pt>
                <c:pt idx="199">
                  <c:v>0.3547148</c:v>
                </c:pt>
                <c:pt idx="200">
                  <c:v>0.35617110000000002</c:v>
                </c:pt>
                <c:pt idx="201">
                  <c:v>0.34213690000000002</c:v>
                </c:pt>
                <c:pt idx="202">
                  <c:v>0.32561659999999998</c:v>
                </c:pt>
                <c:pt idx="203">
                  <c:v>0.31913190000000002</c:v>
                </c:pt>
                <c:pt idx="204">
                  <c:v>0.32133</c:v>
                </c:pt>
                <c:pt idx="205">
                  <c:v>0.32110820000000001</c:v>
                </c:pt>
                <c:pt idx="206">
                  <c:v>0.31304690000000002</c:v>
                </c:pt>
                <c:pt idx="207">
                  <c:v>0.31112089999999998</c:v>
                </c:pt>
                <c:pt idx="208">
                  <c:v>0.31881229999999999</c:v>
                </c:pt>
                <c:pt idx="209">
                  <c:v>0.31429390000000001</c:v>
                </c:pt>
                <c:pt idx="210">
                  <c:v>0.29501650000000001</c:v>
                </c:pt>
                <c:pt idx="211">
                  <c:v>0.28315689999999999</c:v>
                </c:pt>
                <c:pt idx="212">
                  <c:v>0.28207149999999998</c:v>
                </c:pt>
                <c:pt idx="213">
                  <c:v>0.28114749999999999</c:v>
                </c:pt>
                <c:pt idx="214">
                  <c:v>0.27761930000000001</c:v>
                </c:pt>
                <c:pt idx="215">
                  <c:v>0.27375820000000001</c:v>
                </c:pt>
                <c:pt idx="216">
                  <c:v>0.27331490000000003</c:v>
                </c:pt>
                <c:pt idx="217">
                  <c:v>0.27514519999999998</c:v>
                </c:pt>
                <c:pt idx="218">
                  <c:v>0.27351039999999999</c:v>
                </c:pt>
                <c:pt idx="219">
                  <c:v>0.26894960000000001</c:v>
                </c:pt>
                <c:pt idx="220">
                  <c:v>0.27194200000000002</c:v>
                </c:pt>
                <c:pt idx="221">
                  <c:v>0.28508280000000003</c:v>
                </c:pt>
                <c:pt idx="222">
                  <c:v>0.28967009999999999</c:v>
                </c:pt>
                <c:pt idx="223">
                  <c:v>0.28067530000000002</c:v>
                </c:pt>
                <c:pt idx="224">
                  <c:v>0.27979680000000001</c:v>
                </c:pt>
                <c:pt idx="225">
                  <c:v>0.2849737</c:v>
                </c:pt>
                <c:pt idx="226">
                  <c:v>0.2742771</c:v>
                </c:pt>
                <c:pt idx="227">
                  <c:v>0.25617570000000001</c:v>
                </c:pt>
                <c:pt idx="228">
                  <c:v>0.25782769999999999</c:v>
                </c:pt>
                <c:pt idx="229">
                  <c:v>0.27813120000000002</c:v>
                </c:pt>
                <c:pt idx="230">
                  <c:v>0.28451920000000003</c:v>
                </c:pt>
                <c:pt idx="231">
                  <c:v>0.26974540000000002</c:v>
                </c:pt>
                <c:pt idx="232">
                  <c:v>0.25679760000000001</c:v>
                </c:pt>
                <c:pt idx="233">
                  <c:v>0.25226029999999999</c:v>
                </c:pt>
                <c:pt idx="234">
                  <c:v>0.25571310000000003</c:v>
                </c:pt>
                <c:pt idx="235">
                  <c:v>0.2600287</c:v>
                </c:pt>
                <c:pt idx="236">
                  <c:v>0.25341170000000002</c:v>
                </c:pt>
                <c:pt idx="237">
                  <c:v>0.2445348</c:v>
                </c:pt>
                <c:pt idx="238">
                  <c:v>0.24234259999999999</c:v>
                </c:pt>
                <c:pt idx="239">
                  <c:v>0.24522360000000001</c:v>
                </c:pt>
                <c:pt idx="240">
                  <c:v>0.24769939999999999</c:v>
                </c:pt>
                <c:pt idx="241">
                  <c:v>0.24668200000000001</c:v>
                </c:pt>
                <c:pt idx="242">
                  <c:v>0.2535364</c:v>
                </c:pt>
                <c:pt idx="243">
                  <c:v>0.26489299999999999</c:v>
                </c:pt>
                <c:pt idx="244">
                  <c:v>0.26126050000000001</c:v>
                </c:pt>
                <c:pt idx="245">
                  <c:v>0.24910370000000001</c:v>
                </c:pt>
                <c:pt idx="246">
                  <c:v>0.2434819</c:v>
                </c:pt>
                <c:pt idx="247">
                  <c:v>0.24428910000000001</c:v>
                </c:pt>
                <c:pt idx="248">
                  <c:v>0.2466865</c:v>
                </c:pt>
                <c:pt idx="249">
                  <c:v>0.245389</c:v>
                </c:pt>
                <c:pt idx="250">
                  <c:v>0.24091979999999999</c:v>
                </c:pt>
                <c:pt idx="251">
                  <c:v>0.235343</c:v>
                </c:pt>
                <c:pt idx="252">
                  <c:v>0.2271069</c:v>
                </c:pt>
                <c:pt idx="253">
                  <c:v>0.2185069</c:v>
                </c:pt>
                <c:pt idx="254">
                  <c:v>0.21427499999999999</c:v>
                </c:pt>
                <c:pt idx="255">
                  <c:v>0.217281</c:v>
                </c:pt>
                <c:pt idx="256">
                  <c:v>0.22515289999999999</c:v>
                </c:pt>
                <c:pt idx="257">
                  <c:v>0.23329839999999999</c:v>
                </c:pt>
                <c:pt idx="258">
                  <c:v>0.2381925</c:v>
                </c:pt>
                <c:pt idx="259">
                  <c:v>0.23361280000000001</c:v>
                </c:pt>
                <c:pt idx="260">
                  <c:v>0.22450210000000001</c:v>
                </c:pt>
                <c:pt idx="261">
                  <c:v>0.22379099999999999</c:v>
                </c:pt>
                <c:pt idx="262">
                  <c:v>0.22730420000000001</c:v>
                </c:pt>
                <c:pt idx="263">
                  <c:v>0.2269989</c:v>
                </c:pt>
                <c:pt idx="264">
                  <c:v>0.22446260000000001</c:v>
                </c:pt>
                <c:pt idx="265">
                  <c:v>0.21958250000000001</c:v>
                </c:pt>
                <c:pt idx="266">
                  <c:v>0.2104608</c:v>
                </c:pt>
                <c:pt idx="267">
                  <c:v>0.20180780000000001</c:v>
                </c:pt>
                <c:pt idx="268">
                  <c:v>0.2068149</c:v>
                </c:pt>
                <c:pt idx="269">
                  <c:v>0.22150020000000001</c:v>
                </c:pt>
                <c:pt idx="270">
                  <c:v>0.22253999999999999</c:v>
                </c:pt>
                <c:pt idx="271">
                  <c:v>0.2133014</c:v>
                </c:pt>
                <c:pt idx="272">
                  <c:v>0.2162346</c:v>
                </c:pt>
                <c:pt idx="273">
                  <c:v>0.2236496</c:v>
                </c:pt>
                <c:pt idx="274">
                  <c:v>0.2169748</c:v>
                </c:pt>
                <c:pt idx="275">
                  <c:v>0.20383789999999999</c:v>
                </c:pt>
                <c:pt idx="276">
                  <c:v>0.19365969999999999</c:v>
                </c:pt>
                <c:pt idx="277">
                  <c:v>0.19227379999999999</c:v>
                </c:pt>
                <c:pt idx="278">
                  <c:v>0.20082410000000001</c:v>
                </c:pt>
                <c:pt idx="279">
                  <c:v>0.19893449999999999</c:v>
                </c:pt>
                <c:pt idx="280">
                  <c:v>0.18900629999999999</c:v>
                </c:pt>
                <c:pt idx="281">
                  <c:v>0.1908041</c:v>
                </c:pt>
                <c:pt idx="282">
                  <c:v>0.1963617</c:v>
                </c:pt>
                <c:pt idx="283">
                  <c:v>0.2006657</c:v>
                </c:pt>
                <c:pt idx="284">
                  <c:v>0.20554239999999999</c:v>
                </c:pt>
                <c:pt idx="285">
                  <c:v>0.2006048</c:v>
                </c:pt>
                <c:pt idx="286">
                  <c:v>0.19009100000000001</c:v>
                </c:pt>
                <c:pt idx="287">
                  <c:v>0.1853167</c:v>
                </c:pt>
                <c:pt idx="288">
                  <c:v>0.1842974</c:v>
                </c:pt>
                <c:pt idx="289">
                  <c:v>0.19027769999999999</c:v>
                </c:pt>
                <c:pt idx="290">
                  <c:v>0.1992218</c:v>
                </c:pt>
                <c:pt idx="291">
                  <c:v>0.19163859999999999</c:v>
                </c:pt>
                <c:pt idx="292">
                  <c:v>0.17375109999999999</c:v>
                </c:pt>
                <c:pt idx="293">
                  <c:v>0.17437430000000001</c:v>
                </c:pt>
                <c:pt idx="294">
                  <c:v>0.18924879999999999</c:v>
                </c:pt>
                <c:pt idx="295">
                  <c:v>0.19107209999999999</c:v>
                </c:pt>
                <c:pt idx="296">
                  <c:v>0.18327089999999999</c:v>
                </c:pt>
                <c:pt idx="297">
                  <c:v>0.1785534</c:v>
                </c:pt>
                <c:pt idx="298">
                  <c:v>0.17417940000000001</c:v>
                </c:pt>
                <c:pt idx="299">
                  <c:v>0.17589940000000001</c:v>
                </c:pt>
                <c:pt idx="300">
                  <c:v>0.18375749999999999</c:v>
                </c:pt>
                <c:pt idx="301">
                  <c:v>0.18456339999999999</c:v>
                </c:pt>
                <c:pt idx="302">
                  <c:v>0.18026049999999999</c:v>
                </c:pt>
                <c:pt idx="303">
                  <c:v>0.1747351</c:v>
                </c:pt>
                <c:pt idx="304">
                  <c:v>0.1676067</c:v>
                </c:pt>
                <c:pt idx="305">
                  <c:v>0.16818079999999999</c:v>
                </c:pt>
                <c:pt idx="306">
                  <c:v>0.1738913</c:v>
                </c:pt>
                <c:pt idx="307">
                  <c:v>0.17388770000000001</c:v>
                </c:pt>
                <c:pt idx="308">
                  <c:v>0.1663818</c:v>
                </c:pt>
                <c:pt idx="309">
                  <c:v>0.15711639999999999</c:v>
                </c:pt>
                <c:pt idx="310">
                  <c:v>0.15925400000000001</c:v>
                </c:pt>
                <c:pt idx="311">
                  <c:v>0.168374</c:v>
                </c:pt>
                <c:pt idx="312">
                  <c:v>0.1689262</c:v>
                </c:pt>
                <c:pt idx="313">
                  <c:v>0.165377</c:v>
                </c:pt>
                <c:pt idx="314">
                  <c:v>0.1658973</c:v>
                </c:pt>
                <c:pt idx="315">
                  <c:v>0.1682602</c:v>
                </c:pt>
                <c:pt idx="316">
                  <c:v>0.1667864</c:v>
                </c:pt>
                <c:pt idx="317">
                  <c:v>0.16120799999999999</c:v>
                </c:pt>
                <c:pt idx="318">
                  <c:v>0.15665850000000001</c:v>
                </c:pt>
                <c:pt idx="319">
                  <c:v>0.15455669999999999</c:v>
                </c:pt>
                <c:pt idx="320">
                  <c:v>0.15638730000000001</c:v>
                </c:pt>
                <c:pt idx="321">
                  <c:v>0.16145499999999999</c:v>
                </c:pt>
                <c:pt idx="322">
                  <c:v>0.1584855</c:v>
                </c:pt>
                <c:pt idx="323">
                  <c:v>0.14727750000000001</c:v>
                </c:pt>
                <c:pt idx="324">
                  <c:v>0.14234749999999999</c:v>
                </c:pt>
                <c:pt idx="325">
                  <c:v>0.13871720000000001</c:v>
                </c:pt>
                <c:pt idx="326">
                  <c:v>0.1306301</c:v>
                </c:pt>
                <c:pt idx="327">
                  <c:v>0.1299592</c:v>
                </c:pt>
                <c:pt idx="328">
                  <c:v>0.13891909999999999</c:v>
                </c:pt>
                <c:pt idx="329">
                  <c:v>0.1497734</c:v>
                </c:pt>
                <c:pt idx="330">
                  <c:v>0.14982909999999999</c:v>
                </c:pt>
                <c:pt idx="331">
                  <c:v>0.13823540000000001</c:v>
                </c:pt>
                <c:pt idx="332">
                  <c:v>0.13273879999999999</c:v>
                </c:pt>
                <c:pt idx="333">
                  <c:v>0.13582069999999999</c:v>
                </c:pt>
                <c:pt idx="334">
                  <c:v>0.13849139999999999</c:v>
                </c:pt>
                <c:pt idx="335">
                  <c:v>0.14010120000000001</c:v>
                </c:pt>
                <c:pt idx="336">
                  <c:v>0.13658890000000001</c:v>
                </c:pt>
                <c:pt idx="337">
                  <c:v>0.1243556</c:v>
                </c:pt>
                <c:pt idx="338">
                  <c:v>0.11689339999999999</c:v>
                </c:pt>
                <c:pt idx="339">
                  <c:v>0.124463</c:v>
                </c:pt>
                <c:pt idx="340">
                  <c:v>0.13696040000000001</c:v>
                </c:pt>
                <c:pt idx="341">
                  <c:v>0.143258</c:v>
                </c:pt>
                <c:pt idx="342">
                  <c:v>0.13722809999999999</c:v>
                </c:pt>
                <c:pt idx="343">
                  <c:v>0.1228741</c:v>
                </c:pt>
                <c:pt idx="344">
                  <c:v>0.11762649999999999</c:v>
                </c:pt>
                <c:pt idx="345">
                  <c:v>0.1240371</c:v>
                </c:pt>
                <c:pt idx="346">
                  <c:v>0.12953970000000001</c:v>
                </c:pt>
                <c:pt idx="347">
                  <c:v>0.13356270000000001</c:v>
                </c:pt>
                <c:pt idx="348">
                  <c:v>0.1365673</c:v>
                </c:pt>
                <c:pt idx="349">
                  <c:v>0.13272400000000001</c:v>
                </c:pt>
                <c:pt idx="350">
                  <c:v>0.12629119999999999</c:v>
                </c:pt>
                <c:pt idx="351">
                  <c:v>0.1264854</c:v>
                </c:pt>
                <c:pt idx="352">
                  <c:v>0.13122919999999999</c:v>
                </c:pt>
                <c:pt idx="353">
                  <c:v>0.1253734</c:v>
                </c:pt>
                <c:pt idx="354">
                  <c:v>0.1100203</c:v>
                </c:pt>
                <c:pt idx="355">
                  <c:v>0.1041929</c:v>
                </c:pt>
                <c:pt idx="356">
                  <c:v>0.1090619</c:v>
                </c:pt>
                <c:pt idx="357">
                  <c:v>0.1143132</c:v>
                </c:pt>
                <c:pt idx="358">
                  <c:v>0.10892350000000001</c:v>
                </c:pt>
                <c:pt idx="359">
                  <c:v>9.4591960000000003E-2</c:v>
                </c:pt>
                <c:pt idx="360">
                  <c:v>8.9485850000000006E-2</c:v>
                </c:pt>
                <c:pt idx="361">
                  <c:v>9.2694979999999996E-2</c:v>
                </c:pt>
                <c:pt idx="362">
                  <c:v>9.5731899999999995E-2</c:v>
                </c:pt>
                <c:pt idx="363">
                  <c:v>0.1036793</c:v>
                </c:pt>
                <c:pt idx="364">
                  <c:v>0.11910220000000001</c:v>
                </c:pt>
                <c:pt idx="365">
                  <c:v>0.13165779999999999</c:v>
                </c:pt>
                <c:pt idx="366">
                  <c:v>0.1294768</c:v>
                </c:pt>
                <c:pt idx="367">
                  <c:v>0.1207095</c:v>
                </c:pt>
                <c:pt idx="368">
                  <c:v>0.11877459999999999</c:v>
                </c:pt>
                <c:pt idx="369">
                  <c:v>0.1175784</c:v>
                </c:pt>
                <c:pt idx="370">
                  <c:v>0.1055077</c:v>
                </c:pt>
                <c:pt idx="371">
                  <c:v>8.9685000000000001E-2</c:v>
                </c:pt>
                <c:pt idx="372">
                  <c:v>8.9233889999999996E-2</c:v>
                </c:pt>
                <c:pt idx="373">
                  <c:v>9.9651859999999995E-2</c:v>
                </c:pt>
                <c:pt idx="374">
                  <c:v>9.7223809999999994E-2</c:v>
                </c:pt>
                <c:pt idx="375">
                  <c:v>8.9758000000000004E-2</c:v>
                </c:pt>
                <c:pt idx="376">
                  <c:v>0.1001499</c:v>
                </c:pt>
                <c:pt idx="377">
                  <c:v>0.1155494</c:v>
                </c:pt>
                <c:pt idx="378">
                  <c:v>0.11338280000000001</c:v>
                </c:pt>
                <c:pt idx="379">
                  <c:v>9.9778469999999994E-2</c:v>
                </c:pt>
                <c:pt idx="380">
                  <c:v>9.487276E-2</c:v>
                </c:pt>
                <c:pt idx="381">
                  <c:v>9.8852739999999995E-2</c:v>
                </c:pt>
                <c:pt idx="382">
                  <c:v>9.6478250000000002E-2</c:v>
                </c:pt>
                <c:pt idx="383">
                  <c:v>9.1256409999999996E-2</c:v>
                </c:pt>
                <c:pt idx="384">
                  <c:v>9.3583680000000002E-2</c:v>
                </c:pt>
                <c:pt idx="385">
                  <c:v>9.7596000000000002E-2</c:v>
                </c:pt>
                <c:pt idx="386">
                  <c:v>9.3334849999999997E-2</c:v>
                </c:pt>
                <c:pt idx="387">
                  <c:v>7.9152570000000005E-2</c:v>
                </c:pt>
                <c:pt idx="388">
                  <c:v>7.3028590000000004E-2</c:v>
                </c:pt>
                <c:pt idx="389">
                  <c:v>8.8224650000000002E-2</c:v>
                </c:pt>
                <c:pt idx="390">
                  <c:v>0.100754</c:v>
                </c:pt>
                <c:pt idx="391">
                  <c:v>9.27172E-2</c:v>
                </c:pt>
                <c:pt idx="392">
                  <c:v>8.120339E-2</c:v>
                </c:pt>
                <c:pt idx="393">
                  <c:v>8.0014799999999997E-2</c:v>
                </c:pt>
                <c:pt idx="394">
                  <c:v>8.3306909999999998E-2</c:v>
                </c:pt>
                <c:pt idx="395">
                  <c:v>8.5191500000000003E-2</c:v>
                </c:pt>
                <c:pt idx="396">
                  <c:v>8.4481029999999999E-2</c:v>
                </c:pt>
                <c:pt idx="397">
                  <c:v>7.8659660000000006E-2</c:v>
                </c:pt>
                <c:pt idx="398">
                  <c:v>7.4405310000000002E-2</c:v>
                </c:pt>
                <c:pt idx="399">
                  <c:v>7.5542830000000005E-2</c:v>
                </c:pt>
                <c:pt idx="400">
                  <c:v>7.7699249999999997E-2</c:v>
                </c:pt>
                <c:pt idx="401">
                  <c:v>8.6929000000000006E-2</c:v>
                </c:pt>
                <c:pt idx="402">
                  <c:v>9.3743709999999994E-2</c:v>
                </c:pt>
                <c:pt idx="403">
                  <c:v>8.4158810000000001E-2</c:v>
                </c:pt>
                <c:pt idx="404">
                  <c:v>7.6387239999999995E-2</c:v>
                </c:pt>
                <c:pt idx="405">
                  <c:v>7.9454789999999997E-2</c:v>
                </c:pt>
                <c:pt idx="406">
                  <c:v>8.0455260000000001E-2</c:v>
                </c:pt>
                <c:pt idx="407">
                  <c:v>8.0848600000000007E-2</c:v>
                </c:pt>
                <c:pt idx="408">
                  <c:v>8.6348980000000006E-2</c:v>
                </c:pt>
                <c:pt idx="409">
                  <c:v>8.4857589999999997E-2</c:v>
                </c:pt>
                <c:pt idx="410">
                  <c:v>6.5139639999999999E-2</c:v>
                </c:pt>
                <c:pt idx="411">
                  <c:v>4.8147479999999999E-2</c:v>
                </c:pt>
                <c:pt idx="412">
                  <c:v>5.664582E-2</c:v>
                </c:pt>
                <c:pt idx="413">
                  <c:v>7.3583040000000002E-2</c:v>
                </c:pt>
                <c:pt idx="414">
                  <c:v>7.705882E-2</c:v>
                </c:pt>
                <c:pt idx="415">
                  <c:v>7.1282869999999998E-2</c:v>
                </c:pt>
                <c:pt idx="416">
                  <c:v>6.8799369999999999E-2</c:v>
                </c:pt>
                <c:pt idx="417">
                  <c:v>6.7594600000000005E-2</c:v>
                </c:pt>
                <c:pt idx="418">
                  <c:v>6.2867939999999997E-2</c:v>
                </c:pt>
                <c:pt idx="419">
                  <c:v>6.3184409999999996E-2</c:v>
                </c:pt>
                <c:pt idx="420">
                  <c:v>6.7611379999999999E-2</c:v>
                </c:pt>
                <c:pt idx="421">
                  <c:v>7.0464429999999995E-2</c:v>
                </c:pt>
                <c:pt idx="422">
                  <c:v>7.2447490000000003E-2</c:v>
                </c:pt>
                <c:pt idx="423">
                  <c:v>6.7769360000000001E-2</c:v>
                </c:pt>
                <c:pt idx="424">
                  <c:v>6.1109980000000001E-2</c:v>
                </c:pt>
                <c:pt idx="425">
                  <c:v>6.3098619999999994E-2</c:v>
                </c:pt>
                <c:pt idx="426">
                  <c:v>6.8368419999999999E-2</c:v>
                </c:pt>
                <c:pt idx="427">
                  <c:v>7.0219139999999999E-2</c:v>
                </c:pt>
                <c:pt idx="428">
                  <c:v>6.7312460000000005E-2</c:v>
                </c:pt>
                <c:pt idx="429">
                  <c:v>6.2391530000000001E-2</c:v>
                </c:pt>
                <c:pt idx="430">
                  <c:v>6.7241750000000003E-2</c:v>
                </c:pt>
                <c:pt idx="431">
                  <c:v>8.0205940000000003E-2</c:v>
                </c:pt>
                <c:pt idx="432">
                  <c:v>7.9102169999999999E-2</c:v>
                </c:pt>
                <c:pt idx="433">
                  <c:v>6.0622799999999998E-2</c:v>
                </c:pt>
                <c:pt idx="434">
                  <c:v>5.0773260000000001E-2</c:v>
                </c:pt>
                <c:pt idx="435">
                  <c:v>6.2528169999999994E-2</c:v>
                </c:pt>
                <c:pt idx="436">
                  <c:v>6.9051779999999993E-2</c:v>
                </c:pt>
                <c:pt idx="437">
                  <c:v>5.4371360000000001E-2</c:v>
                </c:pt>
                <c:pt idx="438">
                  <c:v>4.6991749999999999E-2</c:v>
                </c:pt>
                <c:pt idx="439">
                  <c:v>5.6795390000000001E-2</c:v>
                </c:pt>
                <c:pt idx="440">
                  <c:v>6.0226700000000001E-2</c:v>
                </c:pt>
                <c:pt idx="441">
                  <c:v>5.7448440000000003E-2</c:v>
                </c:pt>
                <c:pt idx="442">
                  <c:v>6.1885589999999997E-2</c:v>
                </c:pt>
                <c:pt idx="443">
                  <c:v>5.8936000000000002E-2</c:v>
                </c:pt>
                <c:pt idx="444">
                  <c:v>4.0743040000000001E-2</c:v>
                </c:pt>
                <c:pt idx="445">
                  <c:v>3.3746949999999998E-2</c:v>
                </c:pt>
                <c:pt idx="446">
                  <c:v>4.8050240000000001E-2</c:v>
                </c:pt>
                <c:pt idx="447">
                  <c:v>6.1971829999999999E-2</c:v>
                </c:pt>
                <c:pt idx="448">
                  <c:v>6.7542859999999996E-2</c:v>
                </c:pt>
                <c:pt idx="449">
                  <c:v>7.0906289999999997E-2</c:v>
                </c:pt>
                <c:pt idx="450">
                  <c:v>6.6437120000000002E-2</c:v>
                </c:pt>
                <c:pt idx="451">
                  <c:v>5.628561E-2</c:v>
                </c:pt>
                <c:pt idx="452">
                  <c:v>5.451044E-2</c:v>
                </c:pt>
                <c:pt idx="453">
                  <c:v>5.9480539999999998E-2</c:v>
                </c:pt>
                <c:pt idx="454">
                  <c:v>5.9805700000000003E-2</c:v>
                </c:pt>
                <c:pt idx="455">
                  <c:v>5.5873230000000003E-2</c:v>
                </c:pt>
                <c:pt idx="456">
                  <c:v>5.5343660000000003E-2</c:v>
                </c:pt>
                <c:pt idx="457">
                  <c:v>5.3552420000000003E-2</c:v>
                </c:pt>
                <c:pt idx="458">
                  <c:v>4.8180399999999998E-2</c:v>
                </c:pt>
                <c:pt idx="459">
                  <c:v>4.5301889999999997E-2</c:v>
                </c:pt>
                <c:pt idx="460">
                  <c:v>4.0899270000000001E-2</c:v>
                </c:pt>
                <c:pt idx="461">
                  <c:v>4.1766320000000003E-2</c:v>
                </c:pt>
                <c:pt idx="462">
                  <c:v>4.6864900000000001E-2</c:v>
                </c:pt>
                <c:pt idx="463">
                  <c:v>3.7822439999999999E-2</c:v>
                </c:pt>
                <c:pt idx="464">
                  <c:v>3.203752E-2</c:v>
                </c:pt>
                <c:pt idx="465">
                  <c:v>4.5684759999999998E-2</c:v>
                </c:pt>
                <c:pt idx="466">
                  <c:v>5.1907179999999997E-2</c:v>
                </c:pt>
                <c:pt idx="467">
                  <c:v>4.3941380000000002E-2</c:v>
                </c:pt>
                <c:pt idx="468">
                  <c:v>4.6166890000000002E-2</c:v>
                </c:pt>
                <c:pt idx="469">
                  <c:v>5.2242049999999998E-2</c:v>
                </c:pt>
                <c:pt idx="470">
                  <c:v>4.1295720000000001E-2</c:v>
                </c:pt>
                <c:pt idx="471">
                  <c:v>2.7020740000000001E-2</c:v>
                </c:pt>
                <c:pt idx="472">
                  <c:v>2.7638329999999999E-2</c:v>
                </c:pt>
                <c:pt idx="473">
                  <c:v>3.4773999999999999E-2</c:v>
                </c:pt>
                <c:pt idx="474">
                  <c:v>3.9114080000000002E-2</c:v>
                </c:pt>
                <c:pt idx="475">
                  <c:v>4.4803120000000002E-2</c:v>
                </c:pt>
                <c:pt idx="476">
                  <c:v>5.1200660000000002E-2</c:v>
                </c:pt>
                <c:pt idx="477">
                  <c:v>5.0183449999999998E-2</c:v>
                </c:pt>
                <c:pt idx="478">
                  <c:v>4.0845270000000003E-2</c:v>
                </c:pt>
                <c:pt idx="479">
                  <c:v>3.5233430000000003E-2</c:v>
                </c:pt>
                <c:pt idx="480">
                  <c:v>4.129961E-2</c:v>
                </c:pt>
                <c:pt idx="481">
                  <c:v>4.5380810000000001E-2</c:v>
                </c:pt>
                <c:pt idx="482">
                  <c:v>3.4837439999999997E-2</c:v>
                </c:pt>
                <c:pt idx="483">
                  <c:v>2.2614100000000002E-2</c:v>
                </c:pt>
                <c:pt idx="484">
                  <c:v>2.487754E-2</c:v>
                </c:pt>
                <c:pt idx="485">
                  <c:v>3.3009480000000001E-2</c:v>
                </c:pt>
                <c:pt idx="486">
                  <c:v>3.8279710000000002E-2</c:v>
                </c:pt>
                <c:pt idx="487">
                  <c:v>4.4337620000000001E-2</c:v>
                </c:pt>
                <c:pt idx="488">
                  <c:v>4.1879670000000001E-2</c:v>
                </c:pt>
                <c:pt idx="489">
                  <c:v>2.880425E-2</c:v>
                </c:pt>
                <c:pt idx="490">
                  <c:v>2.5741469999999999E-2</c:v>
                </c:pt>
                <c:pt idx="491">
                  <c:v>3.7107040000000001E-2</c:v>
                </c:pt>
                <c:pt idx="492">
                  <c:v>4.2861969999999999E-2</c:v>
                </c:pt>
                <c:pt idx="493">
                  <c:v>3.876599E-2</c:v>
                </c:pt>
                <c:pt idx="494">
                  <c:v>3.9552740000000003E-2</c:v>
                </c:pt>
                <c:pt idx="495">
                  <c:v>4.5233710000000003E-2</c:v>
                </c:pt>
                <c:pt idx="496">
                  <c:v>4.5266769999999998E-2</c:v>
                </c:pt>
                <c:pt idx="497">
                  <c:v>4.0546890000000002E-2</c:v>
                </c:pt>
                <c:pt idx="498">
                  <c:v>3.4744799999999999E-2</c:v>
                </c:pt>
                <c:pt idx="499">
                  <c:v>3.0975300000000001E-2</c:v>
                </c:pt>
                <c:pt idx="500">
                  <c:v>3.6306499999999998E-2</c:v>
                </c:pt>
                <c:pt idx="501">
                  <c:v>4.4259670000000001E-2</c:v>
                </c:pt>
                <c:pt idx="502">
                  <c:v>4.23918E-2</c:v>
                </c:pt>
                <c:pt idx="503">
                  <c:v>3.9123900000000003E-2</c:v>
                </c:pt>
                <c:pt idx="504">
                  <c:v>4.174369E-2</c:v>
                </c:pt>
                <c:pt idx="505">
                  <c:v>3.5076780000000002E-2</c:v>
                </c:pt>
                <c:pt idx="506">
                  <c:v>2.1759899999999999E-2</c:v>
                </c:pt>
                <c:pt idx="507">
                  <c:v>1.85465E-2</c:v>
                </c:pt>
                <c:pt idx="508">
                  <c:v>2.1298049999999999E-2</c:v>
                </c:pt>
                <c:pt idx="509">
                  <c:v>3.0872480000000001E-2</c:v>
                </c:pt>
                <c:pt idx="510">
                  <c:v>4.397156E-2</c:v>
                </c:pt>
                <c:pt idx="511">
                  <c:v>4.0291220000000003E-2</c:v>
                </c:pt>
                <c:pt idx="512">
                  <c:v>2.3315410000000002E-2</c:v>
                </c:pt>
                <c:pt idx="513">
                  <c:v>1.4632900000000001E-2</c:v>
                </c:pt>
                <c:pt idx="514">
                  <c:v>1.8079669999999999E-2</c:v>
                </c:pt>
                <c:pt idx="515">
                  <c:v>2.3203620000000001E-2</c:v>
                </c:pt>
                <c:pt idx="516">
                  <c:v>3.027092E-2</c:v>
                </c:pt>
                <c:pt idx="517">
                  <c:v>3.8949360000000002E-2</c:v>
                </c:pt>
                <c:pt idx="518">
                  <c:v>3.4709690000000001E-2</c:v>
                </c:pt>
                <c:pt idx="519">
                  <c:v>2.1212269999999998E-2</c:v>
                </c:pt>
                <c:pt idx="520">
                  <c:v>1.9639360000000002E-2</c:v>
                </c:pt>
                <c:pt idx="521">
                  <c:v>3.4048139999999998E-2</c:v>
                </c:pt>
                <c:pt idx="522">
                  <c:v>4.524015E-2</c:v>
                </c:pt>
                <c:pt idx="523">
                  <c:v>4.1662619999999997E-2</c:v>
                </c:pt>
                <c:pt idx="524">
                  <c:v>3.2626160000000001E-2</c:v>
                </c:pt>
                <c:pt idx="525">
                  <c:v>2.394603E-2</c:v>
                </c:pt>
                <c:pt idx="526">
                  <c:v>2.394845E-2</c:v>
                </c:pt>
                <c:pt idx="527">
                  <c:v>3.2332310000000003E-2</c:v>
                </c:pt>
                <c:pt idx="528">
                  <c:v>3.2897570000000001E-2</c:v>
                </c:pt>
                <c:pt idx="529">
                  <c:v>3.0119090000000001E-2</c:v>
                </c:pt>
                <c:pt idx="530">
                  <c:v>3.2194939999999998E-2</c:v>
                </c:pt>
                <c:pt idx="531">
                  <c:v>3.385461E-2</c:v>
                </c:pt>
                <c:pt idx="532">
                  <c:v>3.6835399999999997E-2</c:v>
                </c:pt>
                <c:pt idx="533">
                  <c:v>4.1338359999999998E-2</c:v>
                </c:pt>
                <c:pt idx="534">
                  <c:v>3.8801639999999998E-2</c:v>
                </c:pt>
                <c:pt idx="535">
                  <c:v>2.538781E-2</c:v>
                </c:pt>
                <c:pt idx="536">
                  <c:v>1.1946679999999999E-2</c:v>
                </c:pt>
                <c:pt idx="537">
                  <c:v>1.2979579999999999E-2</c:v>
                </c:pt>
                <c:pt idx="538">
                  <c:v>2.0152239999999998E-2</c:v>
                </c:pt>
                <c:pt idx="539">
                  <c:v>1.7622970000000002E-2</c:v>
                </c:pt>
                <c:pt idx="540">
                  <c:v>1.388202E-2</c:v>
                </c:pt>
                <c:pt idx="541">
                  <c:v>1.8230989999999999E-2</c:v>
                </c:pt>
                <c:pt idx="542">
                  <c:v>2.0935869999999999E-2</c:v>
                </c:pt>
                <c:pt idx="543">
                  <c:v>2.0345289999999999E-2</c:v>
                </c:pt>
                <c:pt idx="544">
                  <c:v>2.5684060000000002E-2</c:v>
                </c:pt>
                <c:pt idx="545">
                  <c:v>2.8575059999999999E-2</c:v>
                </c:pt>
                <c:pt idx="546">
                  <c:v>1.8490940000000001E-2</c:v>
                </c:pt>
                <c:pt idx="547">
                  <c:v>1.107851E-2</c:v>
                </c:pt>
                <c:pt idx="548">
                  <c:v>1.7549220000000001E-2</c:v>
                </c:pt>
                <c:pt idx="549">
                  <c:v>2.144304E-2</c:v>
                </c:pt>
                <c:pt idx="550">
                  <c:v>1.5919450000000002E-2</c:v>
                </c:pt>
                <c:pt idx="551">
                  <c:v>1.850742E-2</c:v>
                </c:pt>
                <c:pt idx="552">
                  <c:v>2.8294469999999999E-2</c:v>
                </c:pt>
                <c:pt idx="553">
                  <c:v>3.044326E-2</c:v>
                </c:pt>
                <c:pt idx="554">
                  <c:v>2.9449449999999999E-2</c:v>
                </c:pt>
                <c:pt idx="555">
                  <c:v>2.7872839999999999E-2</c:v>
                </c:pt>
                <c:pt idx="556">
                  <c:v>2.3300419999999999E-2</c:v>
                </c:pt>
                <c:pt idx="557">
                  <c:v>1.9285429999999999E-2</c:v>
                </c:pt>
                <c:pt idx="558">
                  <c:v>1.457547E-2</c:v>
                </c:pt>
                <c:pt idx="559">
                  <c:v>1.0173160000000001E-2</c:v>
                </c:pt>
                <c:pt idx="560">
                  <c:v>1.547601E-2</c:v>
                </c:pt>
                <c:pt idx="561">
                  <c:v>2.972056E-2</c:v>
                </c:pt>
                <c:pt idx="562">
                  <c:v>3.5124519999999999E-2</c:v>
                </c:pt>
                <c:pt idx="563">
                  <c:v>2.6478950000000001E-2</c:v>
                </c:pt>
                <c:pt idx="564">
                  <c:v>1.737971E-2</c:v>
                </c:pt>
                <c:pt idx="565">
                  <c:v>1.6456189999999999E-2</c:v>
                </c:pt>
                <c:pt idx="566">
                  <c:v>2.0094190000000001E-2</c:v>
                </c:pt>
                <c:pt idx="567">
                  <c:v>1.7929540000000001E-2</c:v>
                </c:pt>
                <c:pt idx="568">
                  <c:v>9.363428E-3</c:v>
                </c:pt>
                <c:pt idx="569">
                  <c:v>5.4382730000000004E-3</c:v>
                </c:pt>
                <c:pt idx="570">
                  <c:v>1.12554E-2</c:v>
                </c:pt>
                <c:pt idx="571">
                  <c:v>1.949269E-2</c:v>
                </c:pt>
                <c:pt idx="572">
                  <c:v>2.0138420000000001E-2</c:v>
                </c:pt>
                <c:pt idx="573">
                  <c:v>1.1461280000000001E-2</c:v>
                </c:pt>
                <c:pt idx="574">
                  <c:v>6.3339220000000005E-4</c:v>
                </c:pt>
                <c:pt idx="575">
                  <c:v>2.4080640000000001E-3</c:v>
                </c:pt>
                <c:pt idx="576">
                  <c:v>1.722369E-2</c:v>
                </c:pt>
                <c:pt idx="577">
                  <c:v>2.198957E-2</c:v>
                </c:pt>
                <c:pt idx="578">
                  <c:v>1.286264E-2</c:v>
                </c:pt>
                <c:pt idx="579">
                  <c:v>5.696703E-3</c:v>
                </c:pt>
                <c:pt idx="580">
                  <c:v>-4.7692459999999998E-4</c:v>
                </c:pt>
                <c:pt idx="581">
                  <c:v>-8.0359880000000009E-3</c:v>
                </c:pt>
                <c:pt idx="582">
                  <c:v>-1.033597E-2</c:v>
                </c:pt>
                <c:pt idx="583">
                  <c:v>-1.9405519999999999E-3</c:v>
                </c:pt>
                <c:pt idx="584">
                  <c:v>1.6862519999999999E-2</c:v>
                </c:pt>
                <c:pt idx="585">
                  <c:v>2.9712769999999999E-2</c:v>
                </c:pt>
                <c:pt idx="586">
                  <c:v>2.4330859999999999E-2</c:v>
                </c:pt>
                <c:pt idx="587">
                  <c:v>8.4374150000000002E-3</c:v>
                </c:pt>
                <c:pt idx="588">
                  <c:v>-1.9341549999999999E-3</c:v>
                </c:pt>
                <c:pt idx="589">
                  <c:v>2.2002559999999998E-3</c:v>
                </c:pt>
                <c:pt idx="590">
                  <c:v>9.6270049999999992E-3</c:v>
                </c:pt>
                <c:pt idx="591">
                  <c:v>1.299079E-2</c:v>
                </c:pt>
                <c:pt idx="592">
                  <c:v>1.8413349999999998E-2</c:v>
                </c:pt>
                <c:pt idx="593">
                  <c:v>2.0713990000000002E-2</c:v>
                </c:pt>
                <c:pt idx="594">
                  <c:v>1.096571E-2</c:v>
                </c:pt>
                <c:pt idx="595">
                  <c:v>1.417093E-4</c:v>
                </c:pt>
                <c:pt idx="596">
                  <c:v>3.4135599999999999E-3</c:v>
                </c:pt>
                <c:pt idx="597">
                  <c:v>1.238506E-2</c:v>
                </c:pt>
                <c:pt idx="598">
                  <c:v>1.3184E-2</c:v>
                </c:pt>
                <c:pt idx="599">
                  <c:v>1.1496370000000001E-2</c:v>
                </c:pt>
                <c:pt idx="600">
                  <c:v>2.0579690000000001E-2</c:v>
                </c:pt>
                <c:pt idx="601">
                  <c:v>3.0971820000000001E-2</c:v>
                </c:pt>
                <c:pt idx="602">
                  <c:v>2.4516949999999999E-2</c:v>
                </c:pt>
                <c:pt idx="603">
                  <c:v>1.3954360000000001E-2</c:v>
                </c:pt>
                <c:pt idx="604">
                  <c:v>1.1898540000000001E-2</c:v>
                </c:pt>
                <c:pt idx="605">
                  <c:v>8.7182059999999992E-3</c:v>
                </c:pt>
                <c:pt idx="606">
                  <c:v>7.2801940000000002E-3</c:v>
                </c:pt>
                <c:pt idx="607">
                  <c:v>1.3413599999999999E-2</c:v>
                </c:pt>
                <c:pt idx="608">
                  <c:v>2.3362049999999999E-2</c:v>
                </c:pt>
                <c:pt idx="609">
                  <c:v>3.1387569999999997E-2</c:v>
                </c:pt>
                <c:pt idx="610">
                  <c:v>2.3410810000000001E-2</c:v>
                </c:pt>
                <c:pt idx="611">
                  <c:v>2.8502359999999999E-3</c:v>
                </c:pt>
                <c:pt idx="612">
                  <c:v>-5.1756149999999997E-3</c:v>
                </c:pt>
                <c:pt idx="613">
                  <c:v>3.956785E-3</c:v>
                </c:pt>
                <c:pt idx="614">
                  <c:v>4.4893479999999998E-3</c:v>
                </c:pt>
                <c:pt idx="615">
                  <c:v>-6.2145940000000004E-3</c:v>
                </c:pt>
                <c:pt idx="616">
                  <c:v>2.3936109999999999E-3</c:v>
                </c:pt>
                <c:pt idx="617">
                  <c:v>1.8197999999999999E-2</c:v>
                </c:pt>
                <c:pt idx="618">
                  <c:v>1.2632930000000001E-2</c:v>
                </c:pt>
                <c:pt idx="619">
                  <c:v>3.3536389999999998E-3</c:v>
                </c:pt>
                <c:pt idx="620">
                  <c:v>3.7679129999999999E-3</c:v>
                </c:pt>
                <c:pt idx="621">
                  <c:v>8.256467E-3</c:v>
                </c:pt>
                <c:pt idx="622">
                  <c:v>1.6428829999999998E-2</c:v>
                </c:pt>
                <c:pt idx="623">
                  <c:v>1.8737699999999999E-2</c:v>
                </c:pt>
                <c:pt idx="624">
                  <c:v>1.68395E-2</c:v>
                </c:pt>
                <c:pt idx="625">
                  <c:v>2.32815E-2</c:v>
                </c:pt>
                <c:pt idx="626">
                  <c:v>2.046278E-2</c:v>
                </c:pt>
                <c:pt idx="627">
                  <c:v>5.8795979999999998E-3</c:v>
                </c:pt>
                <c:pt idx="628">
                  <c:v>5.9192170000000001E-3</c:v>
                </c:pt>
                <c:pt idx="629">
                  <c:v>1.020913E-2</c:v>
                </c:pt>
                <c:pt idx="630">
                  <c:v>6.7958979999999999E-3</c:v>
                </c:pt>
                <c:pt idx="631">
                  <c:v>8.4803150000000004E-3</c:v>
                </c:pt>
                <c:pt idx="632">
                  <c:v>1.203157E-2</c:v>
                </c:pt>
                <c:pt idx="633">
                  <c:v>1.44948E-2</c:v>
                </c:pt>
                <c:pt idx="634">
                  <c:v>1.7187129999999998E-2</c:v>
                </c:pt>
                <c:pt idx="635">
                  <c:v>1.347044E-2</c:v>
                </c:pt>
                <c:pt idx="636">
                  <c:v>8.1235170000000002E-3</c:v>
                </c:pt>
                <c:pt idx="637">
                  <c:v>8.7326680000000007E-3</c:v>
                </c:pt>
                <c:pt idx="638">
                  <c:v>1.0373729999999999E-2</c:v>
                </c:pt>
                <c:pt idx="639">
                  <c:v>1.1187910000000001E-2</c:v>
                </c:pt>
                <c:pt idx="640">
                  <c:v>1.339721E-2</c:v>
                </c:pt>
                <c:pt idx="641">
                  <c:v>1.118484E-2</c:v>
                </c:pt>
                <c:pt idx="642">
                  <c:v>4.3845020000000002E-3</c:v>
                </c:pt>
                <c:pt idx="643">
                  <c:v>6.5977340000000001E-3</c:v>
                </c:pt>
                <c:pt idx="644">
                  <c:v>1.8741299999999999E-2</c:v>
                </c:pt>
                <c:pt idx="645">
                  <c:v>2.7204829999999999E-2</c:v>
                </c:pt>
                <c:pt idx="646">
                  <c:v>2.9936999999999998E-2</c:v>
                </c:pt>
                <c:pt idx="647">
                  <c:v>2.850244E-2</c:v>
                </c:pt>
                <c:pt idx="648">
                  <c:v>2.1738480000000001E-2</c:v>
                </c:pt>
                <c:pt idx="649">
                  <c:v>1.3102890000000001E-2</c:v>
                </c:pt>
                <c:pt idx="650">
                  <c:v>2.7963850000000002E-3</c:v>
                </c:pt>
                <c:pt idx="651">
                  <c:v>-3.4610299999999999E-3</c:v>
                </c:pt>
                <c:pt idx="652">
                  <c:v>3.8511769999999999E-3</c:v>
                </c:pt>
                <c:pt idx="653">
                  <c:v>1.02524E-2</c:v>
                </c:pt>
                <c:pt idx="654">
                  <c:v>1.24095E-3</c:v>
                </c:pt>
                <c:pt idx="655">
                  <c:v>-5.3782120000000003E-3</c:v>
                </c:pt>
                <c:pt idx="656">
                  <c:v>-1.363455E-3</c:v>
                </c:pt>
                <c:pt idx="657">
                  <c:v>2.4510880000000001E-3</c:v>
                </c:pt>
                <c:pt idx="658">
                  <c:v>9.7477689999999999E-3</c:v>
                </c:pt>
                <c:pt idx="659">
                  <c:v>1.6429139999999998E-2</c:v>
                </c:pt>
                <c:pt idx="660">
                  <c:v>1.302064E-2</c:v>
                </c:pt>
                <c:pt idx="661">
                  <c:v>8.7877279999999999E-3</c:v>
                </c:pt>
                <c:pt idx="662">
                  <c:v>7.4855649999999996E-3</c:v>
                </c:pt>
                <c:pt idx="663">
                  <c:v>4.5619570000000002E-3</c:v>
                </c:pt>
                <c:pt idx="664">
                  <c:v>4.618507E-3</c:v>
                </c:pt>
                <c:pt idx="665">
                  <c:v>1.0906559999999999E-2</c:v>
                </c:pt>
                <c:pt idx="666">
                  <c:v>1.513052E-2</c:v>
                </c:pt>
                <c:pt idx="667">
                  <c:v>1.503209E-2</c:v>
                </c:pt>
                <c:pt idx="668">
                  <c:v>1.545358E-2</c:v>
                </c:pt>
                <c:pt idx="669">
                  <c:v>1.223928E-2</c:v>
                </c:pt>
                <c:pt idx="670">
                  <c:v>4.4367390000000003E-3</c:v>
                </c:pt>
                <c:pt idx="671">
                  <c:v>9.0534300000000008E-6</c:v>
                </c:pt>
                <c:pt idx="672">
                  <c:v>3.0397340000000001E-3</c:v>
                </c:pt>
                <c:pt idx="673">
                  <c:v>8.7063390000000004E-3</c:v>
                </c:pt>
                <c:pt idx="674">
                  <c:v>1.2223049999999999E-2</c:v>
                </c:pt>
                <c:pt idx="675">
                  <c:v>1.4310740000000001E-2</c:v>
                </c:pt>
                <c:pt idx="676">
                  <c:v>1.2819479999999999E-2</c:v>
                </c:pt>
                <c:pt idx="677">
                  <c:v>4.8838470000000002E-3</c:v>
                </c:pt>
                <c:pt idx="678">
                  <c:v>-1.6794290000000001E-3</c:v>
                </c:pt>
                <c:pt idx="679">
                  <c:v>2.0432670000000001E-3</c:v>
                </c:pt>
                <c:pt idx="680">
                  <c:v>1.184903E-2</c:v>
                </c:pt>
                <c:pt idx="681">
                  <c:v>1.83485E-2</c:v>
                </c:pt>
                <c:pt idx="682">
                  <c:v>9.2355600000000003E-3</c:v>
                </c:pt>
                <c:pt idx="683">
                  <c:v>-1.064617E-2</c:v>
                </c:pt>
                <c:pt idx="684">
                  <c:v>-1.2398630000000001E-2</c:v>
                </c:pt>
                <c:pt idx="685">
                  <c:v>1.82676E-3</c:v>
                </c:pt>
                <c:pt idx="686">
                  <c:v>2.7844749999999998E-3</c:v>
                </c:pt>
                <c:pt idx="687">
                  <c:v>-6.6023269999999998E-3</c:v>
                </c:pt>
                <c:pt idx="688">
                  <c:v>-4.2972330000000001E-3</c:v>
                </c:pt>
                <c:pt idx="689">
                  <c:v>8.1558380000000003E-3</c:v>
                </c:pt>
                <c:pt idx="690">
                  <c:v>1.3805390000000001E-2</c:v>
                </c:pt>
                <c:pt idx="691">
                  <c:v>7.0168440000000004E-3</c:v>
                </c:pt>
                <c:pt idx="692">
                  <c:v>-1.174184E-3</c:v>
                </c:pt>
                <c:pt idx="693">
                  <c:v>-5.4380080000000003E-3</c:v>
                </c:pt>
                <c:pt idx="694">
                  <c:v>-1.327303E-2</c:v>
                </c:pt>
                <c:pt idx="695">
                  <c:v>-1.549143E-2</c:v>
                </c:pt>
                <c:pt idx="696">
                  <c:v>-7.0668570000000002E-3</c:v>
                </c:pt>
                <c:pt idx="697">
                  <c:v>-3.698097E-3</c:v>
                </c:pt>
                <c:pt idx="698">
                  <c:v>-5.2926620000000001E-3</c:v>
                </c:pt>
                <c:pt idx="699">
                  <c:v>-7.5982699999999999E-3</c:v>
                </c:pt>
                <c:pt idx="700">
                  <c:v>-6.015327E-3</c:v>
                </c:pt>
                <c:pt idx="701">
                  <c:v>4.8832290000000002E-3</c:v>
                </c:pt>
                <c:pt idx="702">
                  <c:v>6.2994339999999996E-3</c:v>
                </c:pt>
                <c:pt idx="703">
                  <c:v>-2.634295E-3</c:v>
                </c:pt>
                <c:pt idx="704">
                  <c:v>-1.028305E-3</c:v>
                </c:pt>
                <c:pt idx="705">
                  <c:v>3.1123909999999999E-3</c:v>
                </c:pt>
                <c:pt idx="706">
                  <c:v>-1.1788009999999999E-3</c:v>
                </c:pt>
                <c:pt idx="707">
                  <c:v>-3.782451E-3</c:v>
                </c:pt>
                <c:pt idx="708">
                  <c:v>3.9470970000000001E-3</c:v>
                </c:pt>
                <c:pt idx="709">
                  <c:v>1.099555E-2</c:v>
                </c:pt>
                <c:pt idx="710">
                  <c:v>2.3284120000000002E-3</c:v>
                </c:pt>
                <c:pt idx="711">
                  <c:v>-7.7739150000000002E-3</c:v>
                </c:pt>
                <c:pt idx="712">
                  <c:v>-6.3253759999999995E-4</c:v>
                </c:pt>
                <c:pt idx="713">
                  <c:v>9.3863929999999998E-3</c:v>
                </c:pt>
                <c:pt idx="714">
                  <c:v>1.3348780000000001E-3</c:v>
                </c:pt>
                <c:pt idx="715">
                  <c:v>-9.7909120000000006E-3</c:v>
                </c:pt>
                <c:pt idx="716">
                  <c:v>2.7141459999999997E-4</c:v>
                </c:pt>
                <c:pt idx="717">
                  <c:v>1.585336E-2</c:v>
                </c:pt>
                <c:pt idx="718">
                  <c:v>1.3861119999999999E-2</c:v>
                </c:pt>
                <c:pt idx="719">
                  <c:v>3.6413209999999999E-3</c:v>
                </c:pt>
                <c:pt idx="720">
                  <c:v>5.459439E-3</c:v>
                </c:pt>
                <c:pt idx="721">
                  <c:v>1.146898E-2</c:v>
                </c:pt>
                <c:pt idx="722">
                  <c:v>1.9845700000000002E-3</c:v>
                </c:pt>
                <c:pt idx="723">
                  <c:v>-4.2724850000000003E-3</c:v>
                </c:pt>
                <c:pt idx="724">
                  <c:v>1.186013E-2</c:v>
                </c:pt>
                <c:pt idx="725">
                  <c:v>2.5853890000000001E-2</c:v>
                </c:pt>
                <c:pt idx="726">
                  <c:v>1.569189E-2</c:v>
                </c:pt>
                <c:pt idx="727">
                  <c:v>-3.214368E-3</c:v>
                </c:pt>
                <c:pt idx="728">
                  <c:v>-5.1445029999999999E-3</c:v>
                </c:pt>
                <c:pt idx="729">
                  <c:v>9.4932300000000001E-3</c:v>
                </c:pt>
                <c:pt idx="730">
                  <c:v>1.9586610000000001E-2</c:v>
                </c:pt>
                <c:pt idx="731">
                  <c:v>1.64919E-2</c:v>
                </c:pt>
                <c:pt idx="732">
                  <c:v>1.013522E-2</c:v>
                </c:pt>
                <c:pt idx="733">
                  <c:v>3.0219420000000001E-3</c:v>
                </c:pt>
                <c:pt idx="734">
                  <c:v>-4.688546E-3</c:v>
                </c:pt>
                <c:pt idx="735">
                  <c:v>-3.6633880000000002E-4</c:v>
                </c:pt>
                <c:pt idx="736">
                  <c:v>1.5238089999999999E-2</c:v>
                </c:pt>
                <c:pt idx="737">
                  <c:v>2.0377079999999999E-2</c:v>
                </c:pt>
                <c:pt idx="738">
                  <c:v>4.4241740000000003E-3</c:v>
                </c:pt>
                <c:pt idx="739">
                  <c:v>-1.162235E-2</c:v>
                </c:pt>
                <c:pt idx="740">
                  <c:v>-7.7603430000000003E-3</c:v>
                </c:pt>
                <c:pt idx="741">
                  <c:v>2.0870020000000001E-3</c:v>
                </c:pt>
                <c:pt idx="742">
                  <c:v>-1.9803749999999999E-3</c:v>
                </c:pt>
                <c:pt idx="743">
                  <c:v>-1.018324E-2</c:v>
                </c:pt>
                <c:pt idx="744">
                  <c:v>-4.4750939999999998E-3</c:v>
                </c:pt>
                <c:pt idx="745">
                  <c:v>3.4187599999999999E-3</c:v>
                </c:pt>
                <c:pt idx="746">
                  <c:v>1.478729E-3</c:v>
                </c:pt>
                <c:pt idx="747">
                  <c:v>-1.172076E-3</c:v>
                </c:pt>
                <c:pt idx="748">
                  <c:v>1.1543269999999999E-3</c:v>
                </c:pt>
                <c:pt idx="749">
                  <c:v>8.1576770000000003E-3</c:v>
                </c:pt>
                <c:pt idx="750">
                  <c:v>8.1999640000000006E-3</c:v>
                </c:pt>
                <c:pt idx="751">
                  <c:v>-9.2818239999999997E-4</c:v>
                </c:pt>
                <c:pt idx="752">
                  <c:v>1.708256E-3</c:v>
                </c:pt>
                <c:pt idx="753">
                  <c:v>1.3709799999999999E-2</c:v>
                </c:pt>
                <c:pt idx="754">
                  <c:v>9.9416209999999994E-3</c:v>
                </c:pt>
                <c:pt idx="755">
                  <c:v>-2.801624E-3</c:v>
                </c:pt>
                <c:pt idx="756">
                  <c:v>-4.1038069999999998E-4</c:v>
                </c:pt>
                <c:pt idx="757">
                  <c:v>7.205866E-3</c:v>
                </c:pt>
                <c:pt idx="758">
                  <c:v>5.6069739999999998E-3</c:v>
                </c:pt>
                <c:pt idx="759">
                  <c:v>1.058296E-3</c:v>
                </c:pt>
                <c:pt idx="760">
                  <c:v>-1.713242E-3</c:v>
                </c:pt>
                <c:pt idx="761">
                  <c:v>-2.0465589999999999E-3</c:v>
                </c:pt>
                <c:pt idx="762">
                  <c:v>6.9872100000000002E-4</c:v>
                </c:pt>
                <c:pt idx="763">
                  <c:v>4.6711599999999997E-3</c:v>
                </c:pt>
                <c:pt idx="764">
                  <c:v>5.8408069999999999E-3</c:v>
                </c:pt>
                <c:pt idx="765">
                  <c:v>9.5919639999999997E-3</c:v>
                </c:pt>
                <c:pt idx="766">
                  <c:v>1.7287210000000001E-2</c:v>
                </c:pt>
                <c:pt idx="767">
                  <c:v>1.315175E-2</c:v>
                </c:pt>
                <c:pt idx="768">
                  <c:v>-3.6545549999999999E-3</c:v>
                </c:pt>
                <c:pt idx="769">
                  <c:v>-1.388091E-2</c:v>
                </c:pt>
                <c:pt idx="770">
                  <c:v>-1.257547E-2</c:v>
                </c:pt>
                <c:pt idx="771">
                  <c:v>-4.2856309999999998E-3</c:v>
                </c:pt>
                <c:pt idx="772">
                  <c:v>8.2888700000000003E-3</c:v>
                </c:pt>
                <c:pt idx="773">
                  <c:v>1.216562E-2</c:v>
                </c:pt>
                <c:pt idx="774">
                  <c:v>5.382576E-3</c:v>
                </c:pt>
                <c:pt idx="775">
                  <c:v>9.8629019999999998E-4</c:v>
                </c:pt>
                <c:pt idx="776">
                  <c:v>4.8675949999999997E-3</c:v>
                </c:pt>
                <c:pt idx="777">
                  <c:v>8.4675849999999997E-3</c:v>
                </c:pt>
                <c:pt idx="778">
                  <c:v>1.7892069999999999E-3</c:v>
                </c:pt>
                <c:pt idx="779">
                  <c:v>-2.3108529999999999E-3</c:v>
                </c:pt>
                <c:pt idx="780">
                  <c:v>5.5545799999999999E-3</c:v>
                </c:pt>
                <c:pt idx="781">
                  <c:v>9.1119889999999992E-3</c:v>
                </c:pt>
                <c:pt idx="782">
                  <c:v>-3.319523E-3</c:v>
                </c:pt>
                <c:pt idx="783">
                  <c:v>-1.050063E-2</c:v>
                </c:pt>
                <c:pt idx="784">
                  <c:v>4.8280839999999998E-3</c:v>
                </c:pt>
                <c:pt idx="785">
                  <c:v>1.038209E-2</c:v>
                </c:pt>
                <c:pt idx="786">
                  <c:v>-6.0338479999999996E-3</c:v>
                </c:pt>
                <c:pt idx="787">
                  <c:v>-1.1918929999999999E-2</c:v>
                </c:pt>
                <c:pt idx="788">
                  <c:v>-1.5670090000000001E-3</c:v>
                </c:pt>
                <c:pt idx="789">
                  <c:v>6.3230309999999998E-3</c:v>
                </c:pt>
                <c:pt idx="790">
                  <c:v>-1.4706039999999999E-3</c:v>
                </c:pt>
                <c:pt idx="791">
                  <c:v>-1.6385480000000001E-2</c:v>
                </c:pt>
                <c:pt idx="792">
                  <c:v>-1.8031289999999998E-2</c:v>
                </c:pt>
                <c:pt idx="793">
                  <c:v>-6.610861E-3</c:v>
                </c:pt>
                <c:pt idx="794">
                  <c:v>6.0454360000000004E-3</c:v>
                </c:pt>
                <c:pt idx="795">
                  <c:v>9.4688830000000009E-3</c:v>
                </c:pt>
                <c:pt idx="796">
                  <c:v>3.5220749999999999E-3</c:v>
                </c:pt>
                <c:pt idx="797">
                  <c:v>-3.9475300000000003E-3</c:v>
                </c:pt>
                <c:pt idx="798">
                  <c:v>-1.080736E-2</c:v>
                </c:pt>
                <c:pt idx="799">
                  <c:v>-1.1025760000000001E-2</c:v>
                </c:pt>
                <c:pt idx="800">
                  <c:v>-6.6919750000000002E-4</c:v>
                </c:pt>
                <c:pt idx="801">
                  <c:v>7.3883120000000002E-3</c:v>
                </c:pt>
                <c:pt idx="802">
                  <c:v>3.1681809999999999E-4</c:v>
                </c:pt>
                <c:pt idx="803">
                  <c:v>-6.450033E-3</c:v>
                </c:pt>
                <c:pt idx="804">
                  <c:v>6.0032009999999997E-3</c:v>
                </c:pt>
                <c:pt idx="805">
                  <c:v>1.851908E-2</c:v>
                </c:pt>
                <c:pt idx="806">
                  <c:v>1.593342E-2</c:v>
                </c:pt>
                <c:pt idx="807">
                  <c:v>1.3415059999999999E-2</c:v>
                </c:pt>
                <c:pt idx="808">
                  <c:v>2.0297860000000001E-2</c:v>
                </c:pt>
                <c:pt idx="809">
                  <c:v>2.8108950000000001E-2</c:v>
                </c:pt>
                <c:pt idx="810">
                  <c:v>1.776699E-2</c:v>
                </c:pt>
                <c:pt idx="811">
                  <c:v>-2.9795540000000001E-3</c:v>
                </c:pt>
                <c:pt idx="812">
                  <c:v>-2.0266659999999999E-3</c:v>
                </c:pt>
                <c:pt idx="813">
                  <c:v>9.1715459999999992E-3</c:v>
                </c:pt>
                <c:pt idx="814">
                  <c:v>1.3423440000000001E-3</c:v>
                </c:pt>
                <c:pt idx="815">
                  <c:v>-8.5331599999999997E-3</c:v>
                </c:pt>
                <c:pt idx="816">
                  <c:v>1.858485E-3</c:v>
                </c:pt>
                <c:pt idx="817">
                  <c:v>1.560893E-2</c:v>
                </c:pt>
                <c:pt idx="818">
                  <c:v>9.2461209999999995E-3</c:v>
                </c:pt>
                <c:pt idx="819">
                  <c:v>-4.3090109999999997E-3</c:v>
                </c:pt>
                <c:pt idx="820">
                  <c:v>2.565098E-3</c:v>
                </c:pt>
                <c:pt idx="821">
                  <c:v>1.9387140000000001E-2</c:v>
                </c:pt>
                <c:pt idx="822">
                  <c:v>1.9626859999999999E-2</c:v>
                </c:pt>
                <c:pt idx="823">
                  <c:v>6.0554090000000003E-3</c:v>
                </c:pt>
                <c:pt idx="824">
                  <c:v>-1.5176790000000001E-3</c:v>
                </c:pt>
                <c:pt idx="825">
                  <c:v>2.638788E-4</c:v>
                </c:pt>
                <c:pt idx="826">
                  <c:v>-5.3613410000000004E-3</c:v>
                </c:pt>
                <c:pt idx="827">
                  <c:v>-1.5780369999999998E-2</c:v>
                </c:pt>
                <c:pt idx="828">
                  <c:v>-1.14159E-2</c:v>
                </c:pt>
                <c:pt idx="829">
                  <c:v>3.1633949999999998E-3</c:v>
                </c:pt>
                <c:pt idx="830">
                  <c:v>7.3763079999999998E-3</c:v>
                </c:pt>
                <c:pt idx="831">
                  <c:v>-1.088517E-3</c:v>
                </c:pt>
                <c:pt idx="832">
                  <c:v>1.8121879999999999E-3</c:v>
                </c:pt>
                <c:pt idx="833">
                  <c:v>2.0090710000000001E-2</c:v>
                </c:pt>
                <c:pt idx="834">
                  <c:v>2.2700649999999999E-2</c:v>
                </c:pt>
                <c:pt idx="835">
                  <c:v>5.373526E-3</c:v>
                </c:pt>
                <c:pt idx="836">
                  <c:v>-6.2677890000000002E-4</c:v>
                </c:pt>
                <c:pt idx="837">
                  <c:v>1.0711490000000001E-2</c:v>
                </c:pt>
                <c:pt idx="838">
                  <c:v>1.126971E-2</c:v>
                </c:pt>
                <c:pt idx="839">
                  <c:v>-5.1646310000000003E-4</c:v>
                </c:pt>
                <c:pt idx="840">
                  <c:v>4.8823429999999999E-3</c:v>
                </c:pt>
                <c:pt idx="841">
                  <c:v>2.0858310000000001E-2</c:v>
                </c:pt>
                <c:pt idx="842">
                  <c:v>1.4155650000000001E-2</c:v>
                </c:pt>
                <c:pt idx="843">
                  <c:v>-5.6180279999999997E-3</c:v>
                </c:pt>
                <c:pt idx="844">
                  <c:v>-7.9507320000000003E-3</c:v>
                </c:pt>
                <c:pt idx="845">
                  <c:v>2.0648220000000001E-4</c:v>
                </c:pt>
                <c:pt idx="846">
                  <c:v>8.3136379999999995E-4</c:v>
                </c:pt>
                <c:pt idx="847">
                  <c:v>9.3010420000000003E-4</c:v>
                </c:pt>
                <c:pt idx="848">
                  <c:v>5.6396750000000002E-3</c:v>
                </c:pt>
                <c:pt idx="849">
                  <c:v>5.381172E-3</c:v>
                </c:pt>
                <c:pt idx="850">
                  <c:v>2.8098200000000002E-3</c:v>
                </c:pt>
                <c:pt idx="851">
                  <c:v>5.7356739999999996E-3</c:v>
                </c:pt>
                <c:pt idx="852">
                  <c:v>9.8637550000000001E-3</c:v>
                </c:pt>
                <c:pt idx="853">
                  <c:v>1.3531339999999999E-2</c:v>
                </c:pt>
                <c:pt idx="854">
                  <c:v>1.6988369999999999E-2</c:v>
                </c:pt>
                <c:pt idx="855">
                  <c:v>1.7127400000000001E-2</c:v>
                </c:pt>
                <c:pt idx="856">
                  <c:v>1.3840939999999999E-2</c:v>
                </c:pt>
                <c:pt idx="857">
                  <c:v>7.7681529999999999E-3</c:v>
                </c:pt>
                <c:pt idx="858">
                  <c:v>-1.0815390000000001E-3</c:v>
                </c:pt>
                <c:pt idx="859">
                  <c:v>-9.5299440000000003E-3</c:v>
                </c:pt>
                <c:pt idx="860">
                  <c:v>-6.2185440000000003E-3</c:v>
                </c:pt>
                <c:pt idx="861">
                  <c:v>1.352575E-3</c:v>
                </c:pt>
                <c:pt idx="862">
                  <c:v>-1.2641599999999999E-2</c:v>
                </c:pt>
                <c:pt idx="863">
                  <c:v>-2.7354219999999999E-2</c:v>
                </c:pt>
                <c:pt idx="864">
                  <c:v>-1.198581E-2</c:v>
                </c:pt>
                <c:pt idx="865">
                  <c:v>6.5571689999999998E-3</c:v>
                </c:pt>
                <c:pt idx="866">
                  <c:v>7.8520240000000009E-3</c:v>
                </c:pt>
                <c:pt idx="867">
                  <c:v>6.8054430000000004E-3</c:v>
                </c:pt>
                <c:pt idx="868">
                  <c:v>5.3745160000000002E-3</c:v>
                </c:pt>
                <c:pt idx="869">
                  <c:v>1.130867E-3</c:v>
                </c:pt>
                <c:pt idx="870">
                  <c:v>3.5821020000000002E-3</c:v>
                </c:pt>
                <c:pt idx="871">
                  <c:v>3.9699389999999996E-3</c:v>
                </c:pt>
                <c:pt idx="872">
                  <c:v>-6.1323530000000001E-3</c:v>
                </c:pt>
                <c:pt idx="873">
                  <c:v>-5.4764239999999997E-3</c:v>
                </c:pt>
                <c:pt idx="874">
                  <c:v>7.3441649999999997E-3</c:v>
                </c:pt>
                <c:pt idx="875">
                  <c:v>1.012712E-2</c:v>
                </c:pt>
                <c:pt idx="876">
                  <c:v>3.9709929999999999E-3</c:v>
                </c:pt>
                <c:pt idx="877">
                  <c:v>-1.974179E-3</c:v>
                </c:pt>
                <c:pt idx="878">
                  <c:v>-1.098912E-2</c:v>
                </c:pt>
                <c:pt idx="879">
                  <c:v>-1.453016E-2</c:v>
                </c:pt>
                <c:pt idx="880">
                  <c:v>-2.95474E-3</c:v>
                </c:pt>
                <c:pt idx="881">
                  <c:v>5.4663660000000003E-3</c:v>
                </c:pt>
                <c:pt idx="882">
                  <c:v>9.97537E-5</c:v>
                </c:pt>
                <c:pt idx="883">
                  <c:v>-4.54303E-3</c:v>
                </c:pt>
                <c:pt idx="884">
                  <c:v>-1.3989600000000001E-3</c:v>
                </c:pt>
                <c:pt idx="885">
                  <c:v>3.6995680000000001E-4</c:v>
                </c:pt>
                <c:pt idx="886">
                  <c:v>-7.0499480000000003E-3</c:v>
                </c:pt>
                <c:pt idx="887">
                  <c:v>-1.150635E-2</c:v>
                </c:pt>
                <c:pt idx="888">
                  <c:v>-2.7733950000000001E-3</c:v>
                </c:pt>
                <c:pt idx="889">
                  <c:v>3.2434769999999998E-3</c:v>
                </c:pt>
                <c:pt idx="890">
                  <c:v>-5.1377649999999999E-3</c:v>
                </c:pt>
                <c:pt idx="891">
                  <c:v>-1.2940460000000001E-2</c:v>
                </c:pt>
                <c:pt idx="892">
                  <c:v>-5.0763309999999999E-3</c:v>
                </c:pt>
                <c:pt idx="893">
                  <c:v>4.6704939999999999E-3</c:v>
                </c:pt>
                <c:pt idx="894">
                  <c:v>1.0873370000000001E-3</c:v>
                </c:pt>
                <c:pt idx="895">
                  <c:v>-7.487835E-3</c:v>
                </c:pt>
                <c:pt idx="896">
                  <c:v>-6.9768119999999998E-3</c:v>
                </c:pt>
                <c:pt idx="897">
                  <c:v>3.8234990000000002E-3</c:v>
                </c:pt>
                <c:pt idx="898">
                  <c:v>3.216348E-3</c:v>
                </c:pt>
                <c:pt idx="899">
                  <c:v>-1.244906E-2</c:v>
                </c:pt>
                <c:pt idx="900">
                  <c:v>-1.7126789999999999E-2</c:v>
                </c:pt>
                <c:pt idx="901">
                  <c:v>-8.4762680000000003E-3</c:v>
                </c:pt>
                <c:pt idx="902">
                  <c:v>-2.4592020000000002E-3</c:v>
                </c:pt>
                <c:pt idx="903">
                  <c:v>-1.5076969999999999E-3</c:v>
                </c:pt>
                <c:pt idx="904">
                  <c:v>2.2607130000000001E-3</c:v>
                </c:pt>
                <c:pt idx="905">
                  <c:v>5.0242990000000003E-3</c:v>
                </c:pt>
                <c:pt idx="906">
                  <c:v>-3.9801510000000003E-3</c:v>
                </c:pt>
                <c:pt idx="907">
                  <c:v>-1.2157050000000001E-2</c:v>
                </c:pt>
                <c:pt idx="908">
                  <c:v>-7.0370500000000004E-3</c:v>
                </c:pt>
                <c:pt idx="909">
                  <c:v>-6.6790489999999996E-5</c:v>
                </c:pt>
                <c:pt idx="910">
                  <c:v>-2.1579279999999999E-3</c:v>
                </c:pt>
                <c:pt idx="911">
                  <c:v>-9.1902779999999996E-3</c:v>
                </c:pt>
                <c:pt idx="912">
                  <c:v>-1.0844950000000001E-2</c:v>
                </c:pt>
                <c:pt idx="913">
                  <c:v>-1.0640699999999999E-2</c:v>
                </c:pt>
                <c:pt idx="914">
                  <c:v>-1.2725469999999999E-2</c:v>
                </c:pt>
                <c:pt idx="915">
                  <c:v>-6.1356659999999997E-3</c:v>
                </c:pt>
                <c:pt idx="916">
                  <c:v>6.2730700000000004E-3</c:v>
                </c:pt>
                <c:pt idx="917">
                  <c:v>7.300399E-3</c:v>
                </c:pt>
                <c:pt idx="918">
                  <c:v>-4.1625409999999996E-3</c:v>
                </c:pt>
                <c:pt idx="919">
                  <c:v>-1.353792E-2</c:v>
                </c:pt>
                <c:pt idx="920">
                  <c:v>-1.354227E-2</c:v>
                </c:pt>
                <c:pt idx="921">
                  <c:v>-7.2630790000000004E-3</c:v>
                </c:pt>
                <c:pt idx="922">
                  <c:v>-2.5596379999999999E-3</c:v>
                </c:pt>
                <c:pt idx="923">
                  <c:v>-3.0847600000000002E-3</c:v>
                </c:pt>
                <c:pt idx="924">
                  <c:v>-8.8270860000000005E-4</c:v>
                </c:pt>
                <c:pt idx="925">
                  <c:v>1.826605E-3</c:v>
                </c:pt>
                <c:pt idx="926">
                  <c:v>-5.6242289999999997E-3</c:v>
                </c:pt>
                <c:pt idx="927">
                  <c:v>-1.26652E-2</c:v>
                </c:pt>
                <c:pt idx="928">
                  <c:v>-3.6242150000000001E-3</c:v>
                </c:pt>
                <c:pt idx="929">
                  <c:v>2.65636E-3</c:v>
                </c:pt>
                <c:pt idx="930">
                  <c:v>-8.7001390000000008E-3</c:v>
                </c:pt>
                <c:pt idx="931">
                  <c:v>-1.7310570000000001E-2</c:v>
                </c:pt>
                <c:pt idx="932">
                  <c:v>-1.2297539999999999E-2</c:v>
                </c:pt>
                <c:pt idx="933">
                  <c:v>1.6742969999999999E-3</c:v>
                </c:pt>
                <c:pt idx="934">
                  <c:v>1.024135E-2</c:v>
                </c:pt>
                <c:pt idx="935">
                  <c:v>4.6120359999999999E-3</c:v>
                </c:pt>
                <c:pt idx="936">
                  <c:v>1.6311819999999999E-3</c:v>
                </c:pt>
                <c:pt idx="937">
                  <c:v>1.2841669999999999E-3</c:v>
                </c:pt>
                <c:pt idx="938">
                  <c:v>-1.172086E-2</c:v>
                </c:pt>
                <c:pt idx="939">
                  <c:v>-2.1245770000000001E-2</c:v>
                </c:pt>
                <c:pt idx="940">
                  <c:v>-9.4796210000000006E-3</c:v>
                </c:pt>
                <c:pt idx="941">
                  <c:v>3.7327129999999999E-3</c:v>
                </c:pt>
                <c:pt idx="942">
                  <c:v>-1.5041220000000001E-3</c:v>
                </c:pt>
                <c:pt idx="943">
                  <c:v>-1.0287940000000001E-2</c:v>
                </c:pt>
                <c:pt idx="944">
                  <c:v>-4.0189680000000004E-3</c:v>
                </c:pt>
                <c:pt idx="945">
                  <c:v>9.0611760000000006E-3</c:v>
                </c:pt>
                <c:pt idx="946">
                  <c:v>8.5863199999999997E-3</c:v>
                </c:pt>
                <c:pt idx="947">
                  <c:v>-4.2955449999999996E-3</c:v>
                </c:pt>
                <c:pt idx="948">
                  <c:v>-7.7768569999999999E-3</c:v>
                </c:pt>
                <c:pt idx="949">
                  <c:v>-6.2479930000000003E-3</c:v>
                </c:pt>
                <c:pt idx="950">
                  <c:v>-1.5584249999999999E-2</c:v>
                </c:pt>
                <c:pt idx="951">
                  <c:v>-1.7101680000000001E-2</c:v>
                </c:pt>
                <c:pt idx="952">
                  <c:v>-1.294817E-3</c:v>
                </c:pt>
                <c:pt idx="953">
                  <c:v>7.9620609999999994E-3</c:v>
                </c:pt>
                <c:pt idx="954">
                  <c:v>6.6773659999999997E-3</c:v>
                </c:pt>
                <c:pt idx="955">
                  <c:v>7.5958170000000004E-3</c:v>
                </c:pt>
                <c:pt idx="956">
                  <c:v>3.4504729999999999E-3</c:v>
                </c:pt>
                <c:pt idx="957">
                  <c:v>-2.7916709999999999E-3</c:v>
                </c:pt>
                <c:pt idx="958">
                  <c:v>5.3857419999999996E-4</c:v>
                </c:pt>
                <c:pt idx="959">
                  <c:v>9.342838E-4</c:v>
                </c:pt>
                <c:pt idx="960">
                  <c:v>3.4936579999999999E-5</c:v>
                </c:pt>
                <c:pt idx="961">
                  <c:v>9.4210539999999999E-3</c:v>
                </c:pt>
                <c:pt idx="962">
                  <c:v>1.0353899999999999E-2</c:v>
                </c:pt>
                <c:pt idx="963">
                  <c:v>-3.3117009999999998E-3</c:v>
                </c:pt>
                <c:pt idx="964">
                  <c:v>-5.5951309999999997E-3</c:v>
                </c:pt>
                <c:pt idx="965">
                  <c:v>4.193039E-3</c:v>
                </c:pt>
                <c:pt idx="966">
                  <c:v>3.0812359999999998E-3</c:v>
                </c:pt>
                <c:pt idx="967">
                  <c:v>-3.0651160000000002E-4</c:v>
                </c:pt>
                <c:pt idx="968">
                  <c:v>8.86668E-3</c:v>
                </c:pt>
                <c:pt idx="969">
                  <c:v>9.866026E-3</c:v>
                </c:pt>
                <c:pt idx="970">
                  <c:v>-1.0281449999999999E-2</c:v>
                </c:pt>
                <c:pt idx="971">
                  <c:v>-2.1490639999999998E-2</c:v>
                </c:pt>
                <c:pt idx="972">
                  <c:v>-1.440193E-3</c:v>
                </c:pt>
                <c:pt idx="973">
                  <c:v>1.5323130000000001E-2</c:v>
                </c:pt>
                <c:pt idx="974">
                  <c:v>-6.4411760000000003E-4</c:v>
                </c:pt>
                <c:pt idx="975">
                  <c:v>-1.4927279999999999E-2</c:v>
                </c:pt>
                <c:pt idx="976">
                  <c:v>1.11304E-3</c:v>
                </c:pt>
                <c:pt idx="977">
                  <c:v>1.6916480000000001E-2</c:v>
                </c:pt>
                <c:pt idx="978">
                  <c:v>3.9333950000000001E-3</c:v>
                </c:pt>
                <c:pt idx="979">
                  <c:v>-1.5706270000000001E-2</c:v>
                </c:pt>
                <c:pt idx="980">
                  <c:v>-1.566615E-2</c:v>
                </c:pt>
                <c:pt idx="981">
                  <c:v>-4.2057010000000001E-3</c:v>
                </c:pt>
                <c:pt idx="982">
                  <c:v>-3.7765590000000001E-3</c:v>
                </c:pt>
                <c:pt idx="983">
                  <c:v>-1.4350679999999999E-2</c:v>
                </c:pt>
                <c:pt idx="984">
                  <c:v>-6.2105779999999996E-3</c:v>
                </c:pt>
                <c:pt idx="985">
                  <c:v>1.5414870000000001E-2</c:v>
                </c:pt>
                <c:pt idx="986">
                  <c:v>9.8286209999999992E-3</c:v>
                </c:pt>
                <c:pt idx="987">
                  <c:v>-1.0703229999999999E-2</c:v>
                </c:pt>
                <c:pt idx="988">
                  <c:v>-6.9634409999999999E-3</c:v>
                </c:pt>
                <c:pt idx="989">
                  <c:v>9.0027249999999996E-3</c:v>
                </c:pt>
                <c:pt idx="990">
                  <c:v>4.0197899999999996E-3</c:v>
                </c:pt>
                <c:pt idx="991">
                  <c:v>-1.1081769999999999E-2</c:v>
                </c:pt>
                <c:pt idx="992">
                  <c:v>-6.7997860000000004E-3</c:v>
                </c:pt>
                <c:pt idx="993">
                  <c:v>5.0191350000000001E-3</c:v>
                </c:pt>
                <c:pt idx="994">
                  <c:v>1.0361850000000001E-2</c:v>
                </c:pt>
                <c:pt idx="995">
                  <c:v>1.2627670000000001E-2</c:v>
                </c:pt>
                <c:pt idx="996">
                  <c:v>3.757299E-3</c:v>
                </c:pt>
                <c:pt idx="997">
                  <c:v>-3.697699E-3</c:v>
                </c:pt>
                <c:pt idx="998">
                  <c:v>-2.8708409999999998E-4</c:v>
                </c:pt>
                <c:pt idx="999">
                  <c:v>-3.9440789999999996E-3</c:v>
                </c:pt>
              </c:numCache>
            </c:numRef>
          </c:yVal>
          <c:smooth val="0"/>
        </c:ser>
        <c:ser>
          <c:idx val="4"/>
          <c:order val="4"/>
          <c:tx>
            <c:v>+500V (#5)</c:v>
          </c:tx>
          <c:spPr>
            <a:ln w="19050">
              <a:solidFill>
                <a:srgbClr val="0000FF"/>
              </a:solidFill>
            </a:ln>
          </c:spPr>
          <c:marker>
            <c:symbol val="none"/>
          </c:marker>
          <c:xVal>
            <c:numRef>
              <c:f>'Current Wfms Data'!$A$5:$A$1004</c:f>
              <c:numCache>
                <c:formatCode>General</c:formatCode>
                <c:ptCount val="1000"/>
                <c:pt idx="0">
                  <c:v>-180.834</c:v>
                </c:pt>
                <c:pt idx="1">
                  <c:v>-179.834</c:v>
                </c:pt>
                <c:pt idx="2">
                  <c:v>-178.834</c:v>
                </c:pt>
                <c:pt idx="3">
                  <c:v>-177.834</c:v>
                </c:pt>
                <c:pt idx="4">
                  <c:v>-176.834</c:v>
                </c:pt>
                <c:pt idx="5">
                  <c:v>-175.834</c:v>
                </c:pt>
                <c:pt idx="6">
                  <c:v>-174.834</c:v>
                </c:pt>
                <c:pt idx="7">
                  <c:v>-173.834</c:v>
                </c:pt>
                <c:pt idx="8">
                  <c:v>-172.834</c:v>
                </c:pt>
                <c:pt idx="9">
                  <c:v>-171.834</c:v>
                </c:pt>
                <c:pt idx="10">
                  <c:v>-170.834</c:v>
                </c:pt>
                <c:pt idx="11">
                  <c:v>-169.834</c:v>
                </c:pt>
                <c:pt idx="12">
                  <c:v>-168.83399999999997</c:v>
                </c:pt>
                <c:pt idx="13">
                  <c:v>-167.834</c:v>
                </c:pt>
                <c:pt idx="14">
                  <c:v>-166.834</c:v>
                </c:pt>
                <c:pt idx="15">
                  <c:v>-165.834</c:v>
                </c:pt>
                <c:pt idx="16">
                  <c:v>-164.834</c:v>
                </c:pt>
                <c:pt idx="17">
                  <c:v>-163.834</c:v>
                </c:pt>
                <c:pt idx="18">
                  <c:v>-162.83399999999997</c:v>
                </c:pt>
                <c:pt idx="19">
                  <c:v>-161.834</c:v>
                </c:pt>
                <c:pt idx="20">
                  <c:v>-160.834</c:v>
                </c:pt>
                <c:pt idx="21">
                  <c:v>-159.834</c:v>
                </c:pt>
                <c:pt idx="22">
                  <c:v>-158.834</c:v>
                </c:pt>
                <c:pt idx="23">
                  <c:v>-157.834</c:v>
                </c:pt>
                <c:pt idx="24">
                  <c:v>-156.83399999999997</c:v>
                </c:pt>
                <c:pt idx="25">
                  <c:v>-155.834</c:v>
                </c:pt>
                <c:pt idx="26">
                  <c:v>-154.834</c:v>
                </c:pt>
                <c:pt idx="27">
                  <c:v>-153.834</c:v>
                </c:pt>
                <c:pt idx="28">
                  <c:v>-152.834</c:v>
                </c:pt>
                <c:pt idx="29">
                  <c:v>-151.834</c:v>
                </c:pt>
                <c:pt idx="30">
                  <c:v>-150.834</c:v>
                </c:pt>
                <c:pt idx="31">
                  <c:v>-149.834</c:v>
                </c:pt>
                <c:pt idx="32">
                  <c:v>-148.834</c:v>
                </c:pt>
                <c:pt idx="33">
                  <c:v>-147.834</c:v>
                </c:pt>
                <c:pt idx="34">
                  <c:v>-146.834</c:v>
                </c:pt>
                <c:pt idx="35">
                  <c:v>-145.834</c:v>
                </c:pt>
                <c:pt idx="36">
                  <c:v>-144.834</c:v>
                </c:pt>
                <c:pt idx="37">
                  <c:v>-143.834</c:v>
                </c:pt>
                <c:pt idx="38">
                  <c:v>-142.834</c:v>
                </c:pt>
                <c:pt idx="39">
                  <c:v>-141.834</c:v>
                </c:pt>
                <c:pt idx="40">
                  <c:v>-140.834</c:v>
                </c:pt>
                <c:pt idx="41">
                  <c:v>-139.834</c:v>
                </c:pt>
                <c:pt idx="42">
                  <c:v>-138.834</c:v>
                </c:pt>
                <c:pt idx="43">
                  <c:v>-137.83399999999997</c:v>
                </c:pt>
                <c:pt idx="44">
                  <c:v>-136.834</c:v>
                </c:pt>
                <c:pt idx="45">
                  <c:v>-135.834</c:v>
                </c:pt>
                <c:pt idx="46">
                  <c:v>-134.834</c:v>
                </c:pt>
                <c:pt idx="47">
                  <c:v>-133.834</c:v>
                </c:pt>
                <c:pt idx="48">
                  <c:v>-132.834</c:v>
                </c:pt>
                <c:pt idx="49">
                  <c:v>-131.83399999999997</c:v>
                </c:pt>
                <c:pt idx="50">
                  <c:v>-130.834</c:v>
                </c:pt>
                <c:pt idx="51">
                  <c:v>-129.834</c:v>
                </c:pt>
                <c:pt idx="52">
                  <c:v>-128.834</c:v>
                </c:pt>
                <c:pt idx="53">
                  <c:v>-127.834</c:v>
                </c:pt>
                <c:pt idx="54">
                  <c:v>-126.834</c:v>
                </c:pt>
                <c:pt idx="55">
                  <c:v>-125.83399999999999</c:v>
                </c:pt>
                <c:pt idx="56">
                  <c:v>-124.83399999999999</c:v>
                </c:pt>
                <c:pt idx="57">
                  <c:v>-123.83399999999999</c:v>
                </c:pt>
                <c:pt idx="58">
                  <c:v>-122.834</c:v>
                </c:pt>
                <c:pt idx="59">
                  <c:v>-121.834</c:v>
                </c:pt>
                <c:pt idx="60">
                  <c:v>-120.834</c:v>
                </c:pt>
                <c:pt idx="61">
                  <c:v>-119.83400000000002</c:v>
                </c:pt>
                <c:pt idx="62">
                  <c:v>-118.834</c:v>
                </c:pt>
                <c:pt idx="63">
                  <c:v>-117.83399999999999</c:v>
                </c:pt>
                <c:pt idx="64">
                  <c:v>-116.834</c:v>
                </c:pt>
                <c:pt idx="65">
                  <c:v>-115.834</c:v>
                </c:pt>
                <c:pt idx="66">
                  <c:v>-114.83399999999999</c:v>
                </c:pt>
                <c:pt idx="67">
                  <c:v>-113.834</c:v>
                </c:pt>
                <c:pt idx="68">
                  <c:v>-112.834</c:v>
                </c:pt>
                <c:pt idx="69">
                  <c:v>-111.83399999999999</c:v>
                </c:pt>
                <c:pt idx="70">
                  <c:v>-110.834</c:v>
                </c:pt>
                <c:pt idx="71">
                  <c:v>-109.834</c:v>
                </c:pt>
                <c:pt idx="72">
                  <c:v>-108.83399999999999</c:v>
                </c:pt>
                <c:pt idx="73">
                  <c:v>-107.834</c:v>
                </c:pt>
                <c:pt idx="74">
                  <c:v>-106.834</c:v>
                </c:pt>
                <c:pt idx="75">
                  <c:v>-105.834</c:v>
                </c:pt>
                <c:pt idx="76">
                  <c:v>-104.834</c:v>
                </c:pt>
                <c:pt idx="77">
                  <c:v>-103.834</c:v>
                </c:pt>
                <c:pt idx="78">
                  <c:v>-102.834</c:v>
                </c:pt>
                <c:pt idx="79">
                  <c:v>-101.834</c:v>
                </c:pt>
                <c:pt idx="80">
                  <c:v>-100.834</c:v>
                </c:pt>
                <c:pt idx="81">
                  <c:v>-99.834000000000003</c:v>
                </c:pt>
                <c:pt idx="82">
                  <c:v>-98.834000000000003</c:v>
                </c:pt>
                <c:pt idx="83">
                  <c:v>-97.834000000000003</c:v>
                </c:pt>
                <c:pt idx="84">
                  <c:v>-96.834000000000003</c:v>
                </c:pt>
                <c:pt idx="85">
                  <c:v>-95.834000000000003</c:v>
                </c:pt>
                <c:pt idx="86">
                  <c:v>-94.834000000000003</c:v>
                </c:pt>
                <c:pt idx="87">
                  <c:v>-93.834000000000003</c:v>
                </c:pt>
                <c:pt idx="88">
                  <c:v>-92.833999999999989</c:v>
                </c:pt>
                <c:pt idx="89">
                  <c:v>-91.834000000000003</c:v>
                </c:pt>
                <c:pt idx="90">
                  <c:v>-90.834000000000003</c:v>
                </c:pt>
                <c:pt idx="91">
                  <c:v>-89.833999999999989</c:v>
                </c:pt>
                <c:pt idx="92">
                  <c:v>-88.834000000000003</c:v>
                </c:pt>
                <c:pt idx="93">
                  <c:v>-87.834000000000003</c:v>
                </c:pt>
                <c:pt idx="94">
                  <c:v>-86.833999999999989</c:v>
                </c:pt>
                <c:pt idx="95">
                  <c:v>-85.834000000000003</c:v>
                </c:pt>
                <c:pt idx="96">
                  <c:v>-84.834000000000003</c:v>
                </c:pt>
                <c:pt idx="97">
                  <c:v>-83.833999999999989</c:v>
                </c:pt>
                <c:pt idx="98">
                  <c:v>-82.834000000000003</c:v>
                </c:pt>
                <c:pt idx="99">
                  <c:v>-81.834000000000003</c:v>
                </c:pt>
                <c:pt idx="100">
                  <c:v>-80.833999999999989</c:v>
                </c:pt>
                <c:pt idx="101">
                  <c:v>-79.834000000000003</c:v>
                </c:pt>
                <c:pt idx="102">
                  <c:v>-78.834000000000003</c:v>
                </c:pt>
                <c:pt idx="103">
                  <c:v>-77.833999999999989</c:v>
                </c:pt>
                <c:pt idx="104">
                  <c:v>-76.834000000000003</c:v>
                </c:pt>
                <c:pt idx="105">
                  <c:v>-75.834000000000003</c:v>
                </c:pt>
                <c:pt idx="106">
                  <c:v>-74.833999999999989</c:v>
                </c:pt>
                <c:pt idx="107">
                  <c:v>-73.834000000000003</c:v>
                </c:pt>
                <c:pt idx="108">
                  <c:v>-72.834000000000003</c:v>
                </c:pt>
                <c:pt idx="109">
                  <c:v>-71.834000000000003</c:v>
                </c:pt>
                <c:pt idx="110">
                  <c:v>-70.834000000000003</c:v>
                </c:pt>
                <c:pt idx="111">
                  <c:v>-69.834000000000003</c:v>
                </c:pt>
                <c:pt idx="112">
                  <c:v>-68.834000000000003</c:v>
                </c:pt>
                <c:pt idx="113">
                  <c:v>-67.834000000000003</c:v>
                </c:pt>
                <c:pt idx="114">
                  <c:v>-66.834000000000003</c:v>
                </c:pt>
                <c:pt idx="115">
                  <c:v>-65.834000000000003</c:v>
                </c:pt>
                <c:pt idx="116">
                  <c:v>-64.834000000000003</c:v>
                </c:pt>
                <c:pt idx="117">
                  <c:v>-63.834000000000003</c:v>
                </c:pt>
                <c:pt idx="118">
                  <c:v>-62.834000000000003</c:v>
                </c:pt>
                <c:pt idx="119">
                  <c:v>-61.833999999999996</c:v>
                </c:pt>
                <c:pt idx="120">
                  <c:v>-60.834000000000003</c:v>
                </c:pt>
                <c:pt idx="121">
                  <c:v>-59.834000000000003</c:v>
                </c:pt>
                <c:pt idx="122">
                  <c:v>-58.834000000000003</c:v>
                </c:pt>
                <c:pt idx="123">
                  <c:v>-57.834000000000003</c:v>
                </c:pt>
                <c:pt idx="124">
                  <c:v>-56.833999999999996</c:v>
                </c:pt>
                <c:pt idx="125">
                  <c:v>-55.834000000000003</c:v>
                </c:pt>
                <c:pt idx="126">
                  <c:v>-54.834000000000003</c:v>
                </c:pt>
                <c:pt idx="127">
                  <c:v>-53.833999999999996</c:v>
                </c:pt>
                <c:pt idx="128">
                  <c:v>-52.834000000000003</c:v>
                </c:pt>
                <c:pt idx="129">
                  <c:v>-51.833999999999996</c:v>
                </c:pt>
                <c:pt idx="130">
                  <c:v>-50.833999999999996</c:v>
                </c:pt>
                <c:pt idx="131">
                  <c:v>-49.834000000000003</c:v>
                </c:pt>
                <c:pt idx="132">
                  <c:v>-48.833999999999996</c:v>
                </c:pt>
                <c:pt idx="133">
                  <c:v>-47.833999999999996</c:v>
                </c:pt>
                <c:pt idx="134">
                  <c:v>-46.834000000000003</c:v>
                </c:pt>
                <c:pt idx="135">
                  <c:v>-45.833999999999996</c:v>
                </c:pt>
                <c:pt idx="136">
                  <c:v>-44.834000000000003</c:v>
                </c:pt>
                <c:pt idx="137">
                  <c:v>-43.834000000000003</c:v>
                </c:pt>
                <c:pt idx="138">
                  <c:v>-42.833999999999996</c:v>
                </c:pt>
                <c:pt idx="139">
                  <c:v>-41.834000000000003</c:v>
                </c:pt>
                <c:pt idx="140">
                  <c:v>-40.834000000000003</c:v>
                </c:pt>
                <c:pt idx="141">
                  <c:v>-39.833999999999996</c:v>
                </c:pt>
                <c:pt idx="142">
                  <c:v>-38.834000000000003</c:v>
                </c:pt>
                <c:pt idx="143">
                  <c:v>-37.834000000000003</c:v>
                </c:pt>
                <c:pt idx="144">
                  <c:v>-36.833999999999996</c:v>
                </c:pt>
                <c:pt idx="145">
                  <c:v>-35.834000000000003</c:v>
                </c:pt>
                <c:pt idx="146">
                  <c:v>-34.833999999999996</c:v>
                </c:pt>
                <c:pt idx="147">
                  <c:v>-33.833999999999996</c:v>
                </c:pt>
                <c:pt idx="148">
                  <c:v>-32.834000000000003</c:v>
                </c:pt>
                <c:pt idx="149">
                  <c:v>-31.834</c:v>
                </c:pt>
                <c:pt idx="150">
                  <c:v>-30.833999999999996</c:v>
                </c:pt>
                <c:pt idx="151">
                  <c:v>-29.834</c:v>
                </c:pt>
                <c:pt idx="152">
                  <c:v>-28.834</c:v>
                </c:pt>
                <c:pt idx="153">
                  <c:v>-27.834</c:v>
                </c:pt>
                <c:pt idx="154">
                  <c:v>-26.834</c:v>
                </c:pt>
                <c:pt idx="155">
                  <c:v>-25.834000000000003</c:v>
                </c:pt>
                <c:pt idx="156">
                  <c:v>-24.834</c:v>
                </c:pt>
                <c:pt idx="157">
                  <c:v>-23.834</c:v>
                </c:pt>
                <c:pt idx="158">
                  <c:v>-22.834</c:v>
                </c:pt>
                <c:pt idx="159">
                  <c:v>-21.834</c:v>
                </c:pt>
                <c:pt idx="160">
                  <c:v>-20.834</c:v>
                </c:pt>
                <c:pt idx="161">
                  <c:v>-19.834</c:v>
                </c:pt>
                <c:pt idx="162">
                  <c:v>-18.834</c:v>
                </c:pt>
                <c:pt idx="163">
                  <c:v>-17.834</c:v>
                </c:pt>
                <c:pt idx="164">
                  <c:v>-16.834</c:v>
                </c:pt>
                <c:pt idx="165">
                  <c:v>-15.834000000000001</c:v>
                </c:pt>
                <c:pt idx="166">
                  <c:v>-14.834000000000001</c:v>
                </c:pt>
                <c:pt idx="167">
                  <c:v>-13.834</c:v>
                </c:pt>
                <c:pt idx="168">
                  <c:v>-12.834</c:v>
                </c:pt>
                <c:pt idx="169">
                  <c:v>-11.834</c:v>
                </c:pt>
                <c:pt idx="170">
                  <c:v>-10.834</c:v>
                </c:pt>
                <c:pt idx="171">
                  <c:v>-9.8340000000000014</c:v>
                </c:pt>
                <c:pt idx="172">
                  <c:v>-8.8339999999999996</c:v>
                </c:pt>
                <c:pt idx="173">
                  <c:v>-7.8339999999999996</c:v>
                </c:pt>
                <c:pt idx="174">
                  <c:v>-6.8340000000000005</c:v>
                </c:pt>
                <c:pt idx="175">
                  <c:v>-5.8340000000000005</c:v>
                </c:pt>
                <c:pt idx="176">
                  <c:v>-4.8339999999999996</c:v>
                </c:pt>
                <c:pt idx="177">
                  <c:v>-3.8339999999999996</c:v>
                </c:pt>
                <c:pt idx="178">
                  <c:v>-2.8340000000000001</c:v>
                </c:pt>
                <c:pt idx="179">
                  <c:v>-1.8340000000000001</c:v>
                </c:pt>
                <c:pt idx="180">
                  <c:v>-0.83399999999999996</c:v>
                </c:pt>
                <c:pt idx="181">
                  <c:v>0.16600000000000001</c:v>
                </c:pt>
                <c:pt idx="182">
                  <c:v>1.1659999999999999</c:v>
                </c:pt>
                <c:pt idx="183">
                  <c:v>2.1660000000000004</c:v>
                </c:pt>
                <c:pt idx="184">
                  <c:v>3.1659999999999999</c:v>
                </c:pt>
                <c:pt idx="185">
                  <c:v>4.1659999999999995</c:v>
                </c:pt>
                <c:pt idx="186">
                  <c:v>5.1659999999999995</c:v>
                </c:pt>
                <c:pt idx="187">
                  <c:v>6.1659999999999995</c:v>
                </c:pt>
                <c:pt idx="188">
                  <c:v>7.1660000000000004</c:v>
                </c:pt>
                <c:pt idx="189">
                  <c:v>8.1660000000000004</c:v>
                </c:pt>
                <c:pt idx="190">
                  <c:v>9.1660000000000004</c:v>
                </c:pt>
                <c:pt idx="191">
                  <c:v>10.166</c:v>
                </c:pt>
                <c:pt idx="192">
                  <c:v>11.166</c:v>
                </c:pt>
                <c:pt idx="193">
                  <c:v>12.166</c:v>
                </c:pt>
                <c:pt idx="194">
                  <c:v>13.166</c:v>
                </c:pt>
                <c:pt idx="195">
                  <c:v>14.165999999999999</c:v>
                </c:pt>
                <c:pt idx="196">
                  <c:v>15.166000000000002</c:v>
                </c:pt>
                <c:pt idx="197">
                  <c:v>16.166</c:v>
                </c:pt>
                <c:pt idx="198">
                  <c:v>17.166</c:v>
                </c:pt>
                <c:pt idx="199">
                  <c:v>18.166</c:v>
                </c:pt>
                <c:pt idx="200">
                  <c:v>19.166</c:v>
                </c:pt>
                <c:pt idx="201">
                  <c:v>20.166</c:v>
                </c:pt>
                <c:pt idx="202">
                  <c:v>21.166</c:v>
                </c:pt>
                <c:pt idx="203">
                  <c:v>22.166</c:v>
                </c:pt>
                <c:pt idx="204">
                  <c:v>23.166</c:v>
                </c:pt>
                <c:pt idx="205">
                  <c:v>24.166</c:v>
                </c:pt>
                <c:pt idx="206">
                  <c:v>25.165999999999997</c:v>
                </c:pt>
                <c:pt idx="207">
                  <c:v>26.166</c:v>
                </c:pt>
                <c:pt idx="208">
                  <c:v>27.166</c:v>
                </c:pt>
                <c:pt idx="209">
                  <c:v>28.166</c:v>
                </c:pt>
                <c:pt idx="210">
                  <c:v>29.166</c:v>
                </c:pt>
                <c:pt idx="211">
                  <c:v>30.166</c:v>
                </c:pt>
                <c:pt idx="212">
                  <c:v>31.166000000000004</c:v>
                </c:pt>
                <c:pt idx="213">
                  <c:v>32.165999999999997</c:v>
                </c:pt>
                <c:pt idx="214">
                  <c:v>33.166000000000004</c:v>
                </c:pt>
                <c:pt idx="215">
                  <c:v>34.166000000000004</c:v>
                </c:pt>
                <c:pt idx="216">
                  <c:v>35.165999999999997</c:v>
                </c:pt>
                <c:pt idx="217">
                  <c:v>36.166000000000004</c:v>
                </c:pt>
                <c:pt idx="218">
                  <c:v>37.165999999999997</c:v>
                </c:pt>
                <c:pt idx="219">
                  <c:v>38.165999999999997</c:v>
                </c:pt>
                <c:pt idx="220">
                  <c:v>39.166000000000004</c:v>
                </c:pt>
                <c:pt idx="221">
                  <c:v>40.165999999999997</c:v>
                </c:pt>
                <c:pt idx="222">
                  <c:v>41.165999999999997</c:v>
                </c:pt>
                <c:pt idx="223">
                  <c:v>42.166000000000004</c:v>
                </c:pt>
                <c:pt idx="224">
                  <c:v>43.165999999999997</c:v>
                </c:pt>
                <c:pt idx="225">
                  <c:v>44.165999999999997</c:v>
                </c:pt>
                <c:pt idx="226">
                  <c:v>45.166000000000004</c:v>
                </c:pt>
                <c:pt idx="227">
                  <c:v>46.165999999999997</c:v>
                </c:pt>
                <c:pt idx="228">
                  <c:v>47.165999999999997</c:v>
                </c:pt>
                <c:pt idx="229">
                  <c:v>48.166000000000004</c:v>
                </c:pt>
                <c:pt idx="230">
                  <c:v>49.165999999999997</c:v>
                </c:pt>
                <c:pt idx="231">
                  <c:v>50.166000000000004</c:v>
                </c:pt>
                <c:pt idx="232">
                  <c:v>51.166000000000004</c:v>
                </c:pt>
                <c:pt idx="233">
                  <c:v>52.165999999999997</c:v>
                </c:pt>
                <c:pt idx="234">
                  <c:v>53.166000000000004</c:v>
                </c:pt>
                <c:pt idx="235">
                  <c:v>54.165999999999997</c:v>
                </c:pt>
                <c:pt idx="236">
                  <c:v>55.165999999999997</c:v>
                </c:pt>
                <c:pt idx="237">
                  <c:v>56.166000000000004</c:v>
                </c:pt>
                <c:pt idx="238">
                  <c:v>57.165999999999997</c:v>
                </c:pt>
                <c:pt idx="239">
                  <c:v>58.165999999999997</c:v>
                </c:pt>
                <c:pt idx="240">
                  <c:v>59.166000000000004</c:v>
                </c:pt>
                <c:pt idx="241">
                  <c:v>60.165999999999997</c:v>
                </c:pt>
                <c:pt idx="242">
                  <c:v>61.166000000000004</c:v>
                </c:pt>
                <c:pt idx="243">
                  <c:v>62.166000000000004</c:v>
                </c:pt>
                <c:pt idx="244">
                  <c:v>63.165999999999997</c:v>
                </c:pt>
                <c:pt idx="245">
                  <c:v>64.165999999999997</c:v>
                </c:pt>
                <c:pt idx="246">
                  <c:v>65.165999999999997</c:v>
                </c:pt>
                <c:pt idx="247">
                  <c:v>66.165999999999997</c:v>
                </c:pt>
                <c:pt idx="248">
                  <c:v>67.165999999999997</c:v>
                </c:pt>
                <c:pt idx="249">
                  <c:v>68.165999999999997</c:v>
                </c:pt>
                <c:pt idx="250">
                  <c:v>69.165999999999997</c:v>
                </c:pt>
                <c:pt idx="251">
                  <c:v>70.165999999999997</c:v>
                </c:pt>
                <c:pt idx="252">
                  <c:v>71.165999999999997</c:v>
                </c:pt>
                <c:pt idx="253">
                  <c:v>72.165999999999997</c:v>
                </c:pt>
                <c:pt idx="254">
                  <c:v>73.165999999999997</c:v>
                </c:pt>
                <c:pt idx="255">
                  <c:v>74.165999999999997</c:v>
                </c:pt>
                <c:pt idx="256">
                  <c:v>75.165999999999997</c:v>
                </c:pt>
                <c:pt idx="257">
                  <c:v>76.165999999999997</c:v>
                </c:pt>
                <c:pt idx="258">
                  <c:v>77.166000000000011</c:v>
                </c:pt>
                <c:pt idx="259">
                  <c:v>78.165999999999997</c:v>
                </c:pt>
                <c:pt idx="260">
                  <c:v>79.165999999999997</c:v>
                </c:pt>
                <c:pt idx="261">
                  <c:v>80.166000000000011</c:v>
                </c:pt>
                <c:pt idx="262">
                  <c:v>81.165999999999997</c:v>
                </c:pt>
                <c:pt idx="263">
                  <c:v>82.165999999999997</c:v>
                </c:pt>
                <c:pt idx="264">
                  <c:v>83.166000000000011</c:v>
                </c:pt>
                <c:pt idx="265">
                  <c:v>84.165999999999997</c:v>
                </c:pt>
                <c:pt idx="266">
                  <c:v>85.165999999999997</c:v>
                </c:pt>
                <c:pt idx="267">
                  <c:v>86.166000000000011</c:v>
                </c:pt>
                <c:pt idx="268">
                  <c:v>87.165999999999997</c:v>
                </c:pt>
                <c:pt idx="269">
                  <c:v>88.165999999999997</c:v>
                </c:pt>
                <c:pt idx="270">
                  <c:v>89.166000000000011</c:v>
                </c:pt>
                <c:pt idx="271">
                  <c:v>90.165999999999997</c:v>
                </c:pt>
                <c:pt idx="272">
                  <c:v>91.165999999999997</c:v>
                </c:pt>
                <c:pt idx="273">
                  <c:v>92.166000000000011</c:v>
                </c:pt>
                <c:pt idx="274">
                  <c:v>93.165999999999997</c:v>
                </c:pt>
                <c:pt idx="275">
                  <c:v>94.165999999999997</c:v>
                </c:pt>
                <c:pt idx="276">
                  <c:v>95.166000000000011</c:v>
                </c:pt>
                <c:pt idx="277">
                  <c:v>96.165999999999997</c:v>
                </c:pt>
                <c:pt idx="278">
                  <c:v>97.165999999999997</c:v>
                </c:pt>
                <c:pt idx="279">
                  <c:v>98.165999999999997</c:v>
                </c:pt>
                <c:pt idx="280">
                  <c:v>99.165999999999997</c:v>
                </c:pt>
                <c:pt idx="281">
                  <c:v>100.166</c:v>
                </c:pt>
                <c:pt idx="282">
                  <c:v>101.166</c:v>
                </c:pt>
                <c:pt idx="283">
                  <c:v>102.166</c:v>
                </c:pt>
                <c:pt idx="284">
                  <c:v>103.166</c:v>
                </c:pt>
                <c:pt idx="285">
                  <c:v>104.166</c:v>
                </c:pt>
                <c:pt idx="286">
                  <c:v>105.166</c:v>
                </c:pt>
                <c:pt idx="287">
                  <c:v>106.166</c:v>
                </c:pt>
                <c:pt idx="288">
                  <c:v>107.166</c:v>
                </c:pt>
                <c:pt idx="289">
                  <c:v>108.166</c:v>
                </c:pt>
                <c:pt idx="290">
                  <c:v>109.166</c:v>
                </c:pt>
                <c:pt idx="291">
                  <c:v>110.166</c:v>
                </c:pt>
                <c:pt idx="292">
                  <c:v>111.16600000000001</c:v>
                </c:pt>
                <c:pt idx="293">
                  <c:v>112.166</c:v>
                </c:pt>
                <c:pt idx="294">
                  <c:v>113.166</c:v>
                </c:pt>
                <c:pt idx="295">
                  <c:v>114.16600000000001</c:v>
                </c:pt>
                <c:pt idx="296">
                  <c:v>115.166</c:v>
                </c:pt>
                <c:pt idx="297">
                  <c:v>116.166</c:v>
                </c:pt>
                <c:pt idx="298">
                  <c:v>117.16600000000001</c:v>
                </c:pt>
                <c:pt idx="299">
                  <c:v>118.166</c:v>
                </c:pt>
                <c:pt idx="300">
                  <c:v>119.166</c:v>
                </c:pt>
                <c:pt idx="301">
                  <c:v>120.166</c:v>
                </c:pt>
                <c:pt idx="302">
                  <c:v>121.16599999999998</c:v>
                </c:pt>
                <c:pt idx="303">
                  <c:v>122.16600000000001</c:v>
                </c:pt>
                <c:pt idx="304">
                  <c:v>123.16600000000001</c:v>
                </c:pt>
                <c:pt idx="305">
                  <c:v>124.166</c:v>
                </c:pt>
                <c:pt idx="306">
                  <c:v>125.166</c:v>
                </c:pt>
                <c:pt idx="307">
                  <c:v>126.166</c:v>
                </c:pt>
                <c:pt idx="308">
                  <c:v>127.16599999999998</c:v>
                </c:pt>
                <c:pt idx="309">
                  <c:v>128.166</c:v>
                </c:pt>
                <c:pt idx="310">
                  <c:v>129.166</c:v>
                </c:pt>
                <c:pt idx="311">
                  <c:v>130.166</c:v>
                </c:pt>
                <c:pt idx="312">
                  <c:v>131.166</c:v>
                </c:pt>
                <c:pt idx="313">
                  <c:v>132.166</c:v>
                </c:pt>
                <c:pt idx="314">
                  <c:v>133.166</c:v>
                </c:pt>
                <c:pt idx="315">
                  <c:v>134.16600000000003</c:v>
                </c:pt>
                <c:pt idx="316">
                  <c:v>135.166</c:v>
                </c:pt>
                <c:pt idx="317">
                  <c:v>136.166</c:v>
                </c:pt>
                <c:pt idx="318">
                  <c:v>137.166</c:v>
                </c:pt>
                <c:pt idx="319">
                  <c:v>138.166</c:v>
                </c:pt>
                <c:pt idx="320">
                  <c:v>139.166</c:v>
                </c:pt>
                <c:pt idx="321">
                  <c:v>140.16600000000003</c:v>
                </c:pt>
                <c:pt idx="322">
                  <c:v>141.166</c:v>
                </c:pt>
                <c:pt idx="323">
                  <c:v>142.166</c:v>
                </c:pt>
                <c:pt idx="324">
                  <c:v>143.166</c:v>
                </c:pt>
                <c:pt idx="325">
                  <c:v>144.166</c:v>
                </c:pt>
                <c:pt idx="326">
                  <c:v>145.166</c:v>
                </c:pt>
                <c:pt idx="327">
                  <c:v>146.166</c:v>
                </c:pt>
                <c:pt idx="328">
                  <c:v>147.166</c:v>
                </c:pt>
                <c:pt idx="329">
                  <c:v>148.166</c:v>
                </c:pt>
                <c:pt idx="330">
                  <c:v>149.166</c:v>
                </c:pt>
                <c:pt idx="331">
                  <c:v>150.166</c:v>
                </c:pt>
                <c:pt idx="332">
                  <c:v>151.166</c:v>
                </c:pt>
                <c:pt idx="333">
                  <c:v>152.166</c:v>
                </c:pt>
                <c:pt idx="334">
                  <c:v>153.166</c:v>
                </c:pt>
                <c:pt idx="335">
                  <c:v>154.166</c:v>
                </c:pt>
                <c:pt idx="336">
                  <c:v>155.166</c:v>
                </c:pt>
                <c:pt idx="337">
                  <c:v>156.166</c:v>
                </c:pt>
                <c:pt idx="338">
                  <c:v>157.166</c:v>
                </c:pt>
                <c:pt idx="339">
                  <c:v>158.166</c:v>
                </c:pt>
                <c:pt idx="340">
                  <c:v>159.166</c:v>
                </c:pt>
                <c:pt idx="341">
                  <c:v>160.166</c:v>
                </c:pt>
                <c:pt idx="342">
                  <c:v>161.166</c:v>
                </c:pt>
                <c:pt idx="343">
                  <c:v>162.166</c:v>
                </c:pt>
                <c:pt idx="344">
                  <c:v>163.166</c:v>
                </c:pt>
                <c:pt idx="345">
                  <c:v>164.166</c:v>
                </c:pt>
                <c:pt idx="346">
                  <c:v>165.16600000000003</c:v>
                </c:pt>
                <c:pt idx="347">
                  <c:v>166.166</c:v>
                </c:pt>
                <c:pt idx="348">
                  <c:v>167.166</c:v>
                </c:pt>
                <c:pt idx="349">
                  <c:v>168.166</c:v>
                </c:pt>
                <c:pt idx="350">
                  <c:v>169.166</c:v>
                </c:pt>
                <c:pt idx="351">
                  <c:v>170.166</c:v>
                </c:pt>
                <c:pt idx="352">
                  <c:v>171.16600000000003</c:v>
                </c:pt>
                <c:pt idx="353">
                  <c:v>172.166</c:v>
                </c:pt>
                <c:pt idx="354">
                  <c:v>173.166</c:v>
                </c:pt>
                <c:pt idx="355">
                  <c:v>174.166</c:v>
                </c:pt>
                <c:pt idx="356">
                  <c:v>175.166</c:v>
                </c:pt>
                <c:pt idx="357">
                  <c:v>176.166</c:v>
                </c:pt>
                <c:pt idx="358">
                  <c:v>177.16600000000003</c:v>
                </c:pt>
                <c:pt idx="359">
                  <c:v>178.166</c:v>
                </c:pt>
                <c:pt idx="360">
                  <c:v>179.166</c:v>
                </c:pt>
                <c:pt idx="361">
                  <c:v>180.166</c:v>
                </c:pt>
                <c:pt idx="362">
                  <c:v>181.166</c:v>
                </c:pt>
                <c:pt idx="363">
                  <c:v>182.166</c:v>
                </c:pt>
                <c:pt idx="364">
                  <c:v>183.166</c:v>
                </c:pt>
                <c:pt idx="365">
                  <c:v>184.166</c:v>
                </c:pt>
                <c:pt idx="366">
                  <c:v>185.166</c:v>
                </c:pt>
                <c:pt idx="367">
                  <c:v>186.166</c:v>
                </c:pt>
                <c:pt idx="368">
                  <c:v>187.166</c:v>
                </c:pt>
                <c:pt idx="369">
                  <c:v>188.166</c:v>
                </c:pt>
                <c:pt idx="370">
                  <c:v>189.166</c:v>
                </c:pt>
                <c:pt idx="371">
                  <c:v>190.166</c:v>
                </c:pt>
                <c:pt idx="372">
                  <c:v>191.166</c:v>
                </c:pt>
                <c:pt idx="373">
                  <c:v>192.166</c:v>
                </c:pt>
                <c:pt idx="374">
                  <c:v>193.166</c:v>
                </c:pt>
                <c:pt idx="375">
                  <c:v>194.166</c:v>
                </c:pt>
                <c:pt idx="376">
                  <c:v>195.166</c:v>
                </c:pt>
                <c:pt idx="377">
                  <c:v>196.166</c:v>
                </c:pt>
                <c:pt idx="378">
                  <c:v>197.166</c:v>
                </c:pt>
                <c:pt idx="379">
                  <c:v>198.166</c:v>
                </c:pt>
                <c:pt idx="380">
                  <c:v>199.166</c:v>
                </c:pt>
                <c:pt idx="381">
                  <c:v>200.166</c:v>
                </c:pt>
                <c:pt idx="382">
                  <c:v>201.166</c:v>
                </c:pt>
                <c:pt idx="383">
                  <c:v>202.16600000000003</c:v>
                </c:pt>
                <c:pt idx="384">
                  <c:v>203.166</c:v>
                </c:pt>
                <c:pt idx="385">
                  <c:v>204.166</c:v>
                </c:pt>
                <c:pt idx="386">
                  <c:v>205.166</c:v>
                </c:pt>
                <c:pt idx="387">
                  <c:v>206.166</c:v>
                </c:pt>
                <c:pt idx="388">
                  <c:v>207.166</c:v>
                </c:pt>
                <c:pt idx="389">
                  <c:v>208.16600000000003</c:v>
                </c:pt>
                <c:pt idx="390">
                  <c:v>209.166</c:v>
                </c:pt>
                <c:pt idx="391">
                  <c:v>210.166</c:v>
                </c:pt>
                <c:pt idx="392">
                  <c:v>211.166</c:v>
                </c:pt>
                <c:pt idx="393">
                  <c:v>212.166</c:v>
                </c:pt>
                <c:pt idx="394">
                  <c:v>213.166</c:v>
                </c:pt>
                <c:pt idx="395">
                  <c:v>214.166</c:v>
                </c:pt>
                <c:pt idx="396">
                  <c:v>215.166</c:v>
                </c:pt>
                <c:pt idx="397">
                  <c:v>216.166</c:v>
                </c:pt>
                <c:pt idx="398">
                  <c:v>217.166</c:v>
                </c:pt>
                <c:pt idx="399">
                  <c:v>218.166</c:v>
                </c:pt>
                <c:pt idx="400">
                  <c:v>219.166</c:v>
                </c:pt>
                <c:pt idx="401">
                  <c:v>220.166</c:v>
                </c:pt>
                <c:pt idx="402">
                  <c:v>221.166</c:v>
                </c:pt>
                <c:pt idx="403">
                  <c:v>222.166</c:v>
                </c:pt>
                <c:pt idx="404">
                  <c:v>223.166</c:v>
                </c:pt>
                <c:pt idx="405">
                  <c:v>224.166</c:v>
                </c:pt>
                <c:pt idx="406">
                  <c:v>225.166</c:v>
                </c:pt>
                <c:pt idx="407">
                  <c:v>226.166</c:v>
                </c:pt>
                <c:pt idx="408">
                  <c:v>227.166</c:v>
                </c:pt>
                <c:pt idx="409">
                  <c:v>228.166</c:v>
                </c:pt>
                <c:pt idx="410">
                  <c:v>229.166</c:v>
                </c:pt>
                <c:pt idx="411">
                  <c:v>230.166</c:v>
                </c:pt>
                <c:pt idx="412">
                  <c:v>231.166</c:v>
                </c:pt>
                <c:pt idx="413">
                  <c:v>232.166</c:v>
                </c:pt>
                <c:pt idx="414">
                  <c:v>233.16600000000003</c:v>
                </c:pt>
                <c:pt idx="415">
                  <c:v>234.166</c:v>
                </c:pt>
                <c:pt idx="416">
                  <c:v>235.166</c:v>
                </c:pt>
                <c:pt idx="417">
                  <c:v>236.166</c:v>
                </c:pt>
                <c:pt idx="418">
                  <c:v>237.166</c:v>
                </c:pt>
                <c:pt idx="419">
                  <c:v>238.166</c:v>
                </c:pt>
                <c:pt idx="420">
                  <c:v>239.166</c:v>
                </c:pt>
                <c:pt idx="421">
                  <c:v>240.166</c:v>
                </c:pt>
                <c:pt idx="422">
                  <c:v>241.16599999999997</c:v>
                </c:pt>
                <c:pt idx="423">
                  <c:v>242.166</c:v>
                </c:pt>
                <c:pt idx="424">
                  <c:v>243.16600000000003</c:v>
                </c:pt>
                <c:pt idx="425">
                  <c:v>244.166</c:v>
                </c:pt>
                <c:pt idx="426">
                  <c:v>245.16600000000003</c:v>
                </c:pt>
                <c:pt idx="427">
                  <c:v>246.16599999999997</c:v>
                </c:pt>
                <c:pt idx="428">
                  <c:v>247.166</c:v>
                </c:pt>
                <c:pt idx="429">
                  <c:v>248.16599999999997</c:v>
                </c:pt>
                <c:pt idx="430">
                  <c:v>249.166</c:v>
                </c:pt>
                <c:pt idx="431">
                  <c:v>250.16600000000003</c:v>
                </c:pt>
                <c:pt idx="432">
                  <c:v>251.166</c:v>
                </c:pt>
                <c:pt idx="433">
                  <c:v>252.166</c:v>
                </c:pt>
                <c:pt idx="434">
                  <c:v>253.16599999999997</c:v>
                </c:pt>
                <c:pt idx="435">
                  <c:v>254.166</c:v>
                </c:pt>
                <c:pt idx="436">
                  <c:v>255.16600000000003</c:v>
                </c:pt>
                <c:pt idx="437">
                  <c:v>256.166</c:v>
                </c:pt>
                <c:pt idx="438">
                  <c:v>257.166</c:v>
                </c:pt>
                <c:pt idx="439">
                  <c:v>258.166</c:v>
                </c:pt>
                <c:pt idx="440">
                  <c:v>259.166</c:v>
                </c:pt>
                <c:pt idx="441">
                  <c:v>260.166</c:v>
                </c:pt>
                <c:pt idx="442">
                  <c:v>261.166</c:v>
                </c:pt>
                <c:pt idx="443">
                  <c:v>262.166</c:v>
                </c:pt>
                <c:pt idx="444">
                  <c:v>263.166</c:v>
                </c:pt>
                <c:pt idx="445">
                  <c:v>264.166</c:v>
                </c:pt>
                <c:pt idx="446">
                  <c:v>265.166</c:v>
                </c:pt>
                <c:pt idx="447">
                  <c:v>266.166</c:v>
                </c:pt>
                <c:pt idx="448">
                  <c:v>267.166</c:v>
                </c:pt>
                <c:pt idx="449">
                  <c:v>268.166</c:v>
                </c:pt>
                <c:pt idx="450">
                  <c:v>269.166</c:v>
                </c:pt>
                <c:pt idx="451">
                  <c:v>270.166</c:v>
                </c:pt>
                <c:pt idx="452">
                  <c:v>271.166</c:v>
                </c:pt>
                <c:pt idx="453">
                  <c:v>272.166</c:v>
                </c:pt>
                <c:pt idx="454">
                  <c:v>273.166</c:v>
                </c:pt>
                <c:pt idx="455">
                  <c:v>274.166</c:v>
                </c:pt>
                <c:pt idx="456">
                  <c:v>275.166</c:v>
                </c:pt>
                <c:pt idx="457">
                  <c:v>276.166</c:v>
                </c:pt>
                <c:pt idx="458">
                  <c:v>277.166</c:v>
                </c:pt>
                <c:pt idx="459">
                  <c:v>278.166</c:v>
                </c:pt>
                <c:pt idx="460">
                  <c:v>279.16500000000002</c:v>
                </c:pt>
                <c:pt idx="461">
                  <c:v>280.16500000000002</c:v>
                </c:pt>
                <c:pt idx="462">
                  <c:v>281.16499999999996</c:v>
                </c:pt>
                <c:pt idx="463">
                  <c:v>282.16500000000002</c:v>
                </c:pt>
                <c:pt idx="464">
                  <c:v>283.16499999999996</c:v>
                </c:pt>
                <c:pt idx="465">
                  <c:v>284.16500000000002</c:v>
                </c:pt>
                <c:pt idx="466">
                  <c:v>285.16500000000002</c:v>
                </c:pt>
                <c:pt idx="467">
                  <c:v>286.16500000000002</c:v>
                </c:pt>
                <c:pt idx="468">
                  <c:v>287.16500000000002</c:v>
                </c:pt>
                <c:pt idx="469">
                  <c:v>288.16499999999996</c:v>
                </c:pt>
                <c:pt idx="470">
                  <c:v>289.16500000000002</c:v>
                </c:pt>
                <c:pt idx="471">
                  <c:v>290.16499999999996</c:v>
                </c:pt>
                <c:pt idx="472">
                  <c:v>291.16500000000002</c:v>
                </c:pt>
                <c:pt idx="473">
                  <c:v>292.16500000000002</c:v>
                </c:pt>
                <c:pt idx="474">
                  <c:v>293.16499999999996</c:v>
                </c:pt>
                <c:pt idx="475">
                  <c:v>294.16500000000002</c:v>
                </c:pt>
                <c:pt idx="476">
                  <c:v>295.16499999999996</c:v>
                </c:pt>
                <c:pt idx="477">
                  <c:v>296.16500000000002</c:v>
                </c:pt>
                <c:pt idx="478">
                  <c:v>297.16499999999996</c:v>
                </c:pt>
                <c:pt idx="479">
                  <c:v>298.16500000000002</c:v>
                </c:pt>
                <c:pt idx="480">
                  <c:v>299.16500000000002</c:v>
                </c:pt>
                <c:pt idx="481">
                  <c:v>300.16499999999996</c:v>
                </c:pt>
                <c:pt idx="482">
                  <c:v>301.16500000000002</c:v>
                </c:pt>
                <c:pt idx="483">
                  <c:v>302.16499999999996</c:v>
                </c:pt>
                <c:pt idx="484">
                  <c:v>303.16500000000002</c:v>
                </c:pt>
                <c:pt idx="485">
                  <c:v>304.16500000000002</c:v>
                </c:pt>
                <c:pt idx="486">
                  <c:v>305.16500000000002</c:v>
                </c:pt>
                <c:pt idx="487">
                  <c:v>306.16500000000002</c:v>
                </c:pt>
                <c:pt idx="488">
                  <c:v>307.16499999999996</c:v>
                </c:pt>
                <c:pt idx="489">
                  <c:v>308.16500000000002</c:v>
                </c:pt>
                <c:pt idx="490">
                  <c:v>309.16499999999996</c:v>
                </c:pt>
                <c:pt idx="491">
                  <c:v>310.16500000000002</c:v>
                </c:pt>
                <c:pt idx="492">
                  <c:v>311.16500000000002</c:v>
                </c:pt>
                <c:pt idx="493">
                  <c:v>312.16499999999996</c:v>
                </c:pt>
                <c:pt idx="494">
                  <c:v>313.16500000000002</c:v>
                </c:pt>
                <c:pt idx="495">
                  <c:v>314.16499999999996</c:v>
                </c:pt>
                <c:pt idx="496">
                  <c:v>315.16500000000002</c:v>
                </c:pt>
                <c:pt idx="497">
                  <c:v>316.16500000000002</c:v>
                </c:pt>
                <c:pt idx="498">
                  <c:v>317.16500000000002</c:v>
                </c:pt>
                <c:pt idx="499">
                  <c:v>318.16500000000002</c:v>
                </c:pt>
                <c:pt idx="500">
                  <c:v>319.16499999999996</c:v>
                </c:pt>
                <c:pt idx="501">
                  <c:v>320.16500000000002</c:v>
                </c:pt>
                <c:pt idx="502">
                  <c:v>321.16499999999996</c:v>
                </c:pt>
                <c:pt idx="503">
                  <c:v>322.16500000000002</c:v>
                </c:pt>
                <c:pt idx="504">
                  <c:v>323.16500000000002</c:v>
                </c:pt>
                <c:pt idx="505">
                  <c:v>324.16499999999996</c:v>
                </c:pt>
                <c:pt idx="506">
                  <c:v>325.16500000000002</c:v>
                </c:pt>
                <c:pt idx="507">
                  <c:v>326.16499999999996</c:v>
                </c:pt>
                <c:pt idx="508">
                  <c:v>327.16500000000002</c:v>
                </c:pt>
                <c:pt idx="509">
                  <c:v>328.16499999999996</c:v>
                </c:pt>
                <c:pt idx="510">
                  <c:v>329.16500000000002</c:v>
                </c:pt>
                <c:pt idx="511">
                  <c:v>330.16500000000002</c:v>
                </c:pt>
                <c:pt idx="512">
                  <c:v>331.16499999999996</c:v>
                </c:pt>
                <c:pt idx="513">
                  <c:v>332.16500000000002</c:v>
                </c:pt>
                <c:pt idx="514">
                  <c:v>333.16499999999996</c:v>
                </c:pt>
                <c:pt idx="515">
                  <c:v>334.16500000000002</c:v>
                </c:pt>
                <c:pt idx="516">
                  <c:v>335.16500000000002</c:v>
                </c:pt>
                <c:pt idx="517">
                  <c:v>336.16500000000002</c:v>
                </c:pt>
                <c:pt idx="518">
                  <c:v>337.16500000000002</c:v>
                </c:pt>
                <c:pt idx="519">
                  <c:v>338.16499999999996</c:v>
                </c:pt>
                <c:pt idx="520">
                  <c:v>339.16500000000002</c:v>
                </c:pt>
                <c:pt idx="521">
                  <c:v>340.16499999999996</c:v>
                </c:pt>
                <c:pt idx="522">
                  <c:v>341.16500000000002</c:v>
                </c:pt>
                <c:pt idx="523">
                  <c:v>342.16500000000002</c:v>
                </c:pt>
                <c:pt idx="524">
                  <c:v>343.16499999999996</c:v>
                </c:pt>
                <c:pt idx="525">
                  <c:v>344.16500000000002</c:v>
                </c:pt>
                <c:pt idx="526">
                  <c:v>345.16499999999996</c:v>
                </c:pt>
                <c:pt idx="527">
                  <c:v>346.16500000000002</c:v>
                </c:pt>
                <c:pt idx="528">
                  <c:v>347.16500000000002</c:v>
                </c:pt>
                <c:pt idx="529">
                  <c:v>348.16500000000002</c:v>
                </c:pt>
                <c:pt idx="530">
                  <c:v>349.16500000000002</c:v>
                </c:pt>
                <c:pt idx="531">
                  <c:v>350.16499999999996</c:v>
                </c:pt>
                <c:pt idx="532">
                  <c:v>351.16500000000002</c:v>
                </c:pt>
                <c:pt idx="533">
                  <c:v>352.16499999999996</c:v>
                </c:pt>
                <c:pt idx="534">
                  <c:v>353.16500000000002</c:v>
                </c:pt>
                <c:pt idx="535">
                  <c:v>354.16500000000002</c:v>
                </c:pt>
                <c:pt idx="536">
                  <c:v>355.16499999999996</c:v>
                </c:pt>
                <c:pt idx="537">
                  <c:v>356.16500000000002</c:v>
                </c:pt>
                <c:pt idx="538">
                  <c:v>357.16499999999996</c:v>
                </c:pt>
                <c:pt idx="539">
                  <c:v>358.16500000000002</c:v>
                </c:pt>
                <c:pt idx="540">
                  <c:v>359.16499999999996</c:v>
                </c:pt>
                <c:pt idx="541">
                  <c:v>360.16500000000002</c:v>
                </c:pt>
                <c:pt idx="542">
                  <c:v>361.16500000000002</c:v>
                </c:pt>
                <c:pt idx="543">
                  <c:v>362.16499999999996</c:v>
                </c:pt>
                <c:pt idx="544">
                  <c:v>363.16500000000002</c:v>
                </c:pt>
                <c:pt idx="545">
                  <c:v>364.16499999999996</c:v>
                </c:pt>
                <c:pt idx="546">
                  <c:v>365.16500000000002</c:v>
                </c:pt>
                <c:pt idx="547">
                  <c:v>366.16500000000002</c:v>
                </c:pt>
                <c:pt idx="548">
                  <c:v>367.16500000000002</c:v>
                </c:pt>
                <c:pt idx="549">
                  <c:v>368.16500000000002</c:v>
                </c:pt>
                <c:pt idx="550">
                  <c:v>369.16499999999996</c:v>
                </c:pt>
                <c:pt idx="551">
                  <c:v>370.16500000000002</c:v>
                </c:pt>
                <c:pt idx="552">
                  <c:v>371.16499999999996</c:v>
                </c:pt>
                <c:pt idx="553">
                  <c:v>372.16500000000002</c:v>
                </c:pt>
                <c:pt idx="554">
                  <c:v>373.16500000000002</c:v>
                </c:pt>
                <c:pt idx="555">
                  <c:v>374.16399999999999</c:v>
                </c:pt>
                <c:pt idx="556">
                  <c:v>375.16399999999999</c:v>
                </c:pt>
                <c:pt idx="557">
                  <c:v>376.16399999999999</c:v>
                </c:pt>
                <c:pt idx="558">
                  <c:v>377.16399999999999</c:v>
                </c:pt>
                <c:pt idx="559">
                  <c:v>378.16399999999999</c:v>
                </c:pt>
                <c:pt idx="560">
                  <c:v>379.16400000000004</c:v>
                </c:pt>
                <c:pt idx="561">
                  <c:v>380.16399999999999</c:v>
                </c:pt>
                <c:pt idx="562">
                  <c:v>381.16399999999999</c:v>
                </c:pt>
                <c:pt idx="563">
                  <c:v>382.16399999999999</c:v>
                </c:pt>
                <c:pt idx="564">
                  <c:v>383.16399999999999</c:v>
                </c:pt>
                <c:pt idx="565">
                  <c:v>384.16400000000004</c:v>
                </c:pt>
                <c:pt idx="566">
                  <c:v>385.16399999999999</c:v>
                </c:pt>
                <c:pt idx="567">
                  <c:v>386.16400000000004</c:v>
                </c:pt>
                <c:pt idx="568">
                  <c:v>387.16399999999999</c:v>
                </c:pt>
                <c:pt idx="569">
                  <c:v>388.16399999999999</c:v>
                </c:pt>
                <c:pt idx="570">
                  <c:v>389.16399999999999</c:v>
                </c:pt>
                <c:pt idx="571">
                  <c:v>390.16399999999999</c:v>
                </c:pt>
                <c:pt idx="572">
                  <c:v>391.16400000000004</c:v>
                </c:pt>
                <c:pt idx="573">
                  <c:v>392.16399999999999</c:v>
                </c:pt>
                <c:pt idx="574">
                  <c:v>393.16399999999999</c:v>
                </c:pt>
                <c:pt idx="575">
                  <c:v>394.16399999999999</c:v>
                </c:pt>
                <c:pt idx="576">
                  <c:v>395.16399999999999</c:v>
                </c:pt>
                <c:pt idx="577">
                  <c:v>396.16400000000004</c:v>
                </c:pt>
                <c:pt idx="578">
                  <c:v>397.16399999999999</c:v>
                </c:pt>
                <c:pt idx="579">
                  <c:v>398.16400000000004</c:v>
                </c:pt>
                <c:pt idx="580">
                  <c:v>399.16399999999999</c:v>
                </c:pt>
                <c:pt idx="581">
                  <c:v>400.16399999999999</c:v>
                </c:pt>
                <c:pt idx="582">
                  <c:v>401.16399999999999</c:v>
                </c:pt>
                <c:pt idx="583">
                  <c:v>402.16399999999999</c:v>
                </c:pt>
                <c:pt idx="584">
                  <c:v>403.16400000000004</c:v>
                </c:pt>
                <c:pt idx="585">
                  <c:v>404.16399999999999</c:v>
                </c:pt>
                <c:pt idx="586">
                  <c:v>405.16399999999999</c:v>
                </c:pt>
                <c:pt idx="587">
                  <c:v>406.16399999999999</c:v>
                </c:pt>
                <c:pt idx="588">
                  <c:v>407.16399999999999</c:v>
                </c:pt>
                <c:pt idx="589">
                  <c:v>408.16399999999999</c:v>
                </c:pt>
                <c:pt idx="590">
                  <c:v>409.16399999999999</c:v>
                </c:pt>
                <c:pt idx="591">
                  <c:v>410.16400000000004</c:v>
                </c:pt>
                <c:pt idx="592">
                  <c:v>411.16399999999999</c:v>
                </c:pt>
                <c:pt idx="593">
                  <c:v>412.16399999999999</c:v>
                </c:pt>
                <c:pt idx="594">
                  <c:v>413.16399999999999</c:v>
                </c:pt>
                <c:pt idx="595">
                  <c:v>414.16399999999999</c:v>
                </c:pt>
                <c:pt idx="596">
                  <c:v>415.16400000000004</c:v>
                </c:pt>
                <c:pt idx="597">
                  <c:v>416.16399999999999</c:v>
                </c:pt>
                <c:pt idx="598">
                  <c:v>417.16399999999999</c:v>
                </c:pt>
                <c:pt idx="599">
                  <c:v>418.16399999999999</c:v>
                </c:pt>
                <c:pt idx="600">
                  <c:v>419.16399999999999</c:v>
                </c:pt>
                <c:pt idx="601">
                  <c:v>420.16399999999999</c:v>
                </c:pt>
                <c:pt idx="602">
                  <c:v>421.16399999999999</c:v>
                </c:pt>
                <c:pt idx="603">
                  <c:v>422.16400000000004</c:v>
                </c:pt>
                <c:pt idx="604">
                  <c:v>423.16399999999999</c:v>
                </c:pt>
                <c:pt idx="605">
                  <c:v>424.16399999999999</c:v>
                </c:pt>
                <c:pt idx="606">
                  <c:v>425.16399999999999</c:v>
                </c:pt>
                <c:pt idx="607">
                  <c:v>426.16399999999999</c:v>
                </c:pt>
                <c:pt idx="608">
                  <c:v>427.16400000000004</c:v>
                </c:pt>
                <c:pt idx="609">
                  <c:v>428.16399999999999</c:v>
                </c:pt>
                <c:pt idx="610">
                  <c:v>429.16400000000004</c:v>
                </c:pt>
                <c:pt idx="611">
                  <c:v>430.16399999999999</c:v>
                </c:pt>
                <c:pt idx="612">
                  <c:v>431.16399999999999</c:v>
                </c:pt>
                <c:pt idx="613">
                  <c:v>432.16399999999999</c:v>
                </c:pt>
                <c:pt idx="614">
                  <c:v>433.16399999999999</c:v>
                </c:pt>
                <c:pt idx="615">
                  <c:v>434.16400000000004</c:v>
                </c:pt>
                <c:pt idx="616">
                  <c:v>435.16399999999999</c:v>
                </c:pt>
                <c:pt idx="617">
                  <c:v>436.16399999999999</c:v>
                </c:pt>
                <c:pt idx="618">
                  <c:v>437.16399999999999</c:v>
                </c:pt>
                <c:pt idx="619">
                  <c:v>438.16399999999999</c:v>
                </c:pt>
                <c:pt idx="620">
                  <c:v>439.16399999999999</c:v>
                </c:pt>
                <c:pt idx="621">
                  <c:v>440.16399999999999</c:v>
                </c:pt>
                <c:pt idx="622">
                  <c:v>441.16400000000004</c:v>
                </c:pt>
                <c:pt idx="623">
                  <c:v>442.16399999999999</c:v>
                </c:pt>
                <c:pt idx="624">
                  <c:v>443.16399999999999</c:v>
                </c:pt>
                <c:pt idx="625">
                  <c:v>444.16399999999999</c:v>
                </c:pt>
                <c:pt idx="626">
                  <c:v>445.16399999999999</c:v>
                </c:pt>
                <c:pt idx="627">
                  <c:v>446.16400000000004</c:v>
                </c:pt>
                <c:pt idx="628">
                  <c:v>447.16399999999999</c:v>
                </c:pt>
                <c:pt idx="629">
                  <c:v>448.16399999999999</c:v>
                </c:pt>
                <c:pt idx="630">
                  <c:v>449.16399999999999</c:v>
                </c:pt>
                <c:pt idx="631">
                  <c:v>450.16399999999999</c:v>
                </c:pt>
                <c:pt idx="632">
                  <c:v>451.16399999999999</c:v>
                </c:pt>
                <c:pt idx="633">
                  <c:v>452.16399999999999</c:v>
                </c:pt>
                <c:pt idx="634">
                  <c:v>453.16400000000004</c:v>
                </c:pt>
                <c:pt idx="635">
                  <c:v>454.16399999999999</c:v>
                </c:pt>
                <c:pt idx="636">
                  <c:v>455.16399999999999</c:v>
                </c:pt>
                <c:pt idx="637">
                  <c:v>456.16399999999999</c:v>
                </c:pt>
                <c:pt idx="638">
                  <c:v>457.16399999999999</c:v>
                </c:pt>
                <c:pt idx="639">
                  <c:v>458.16400000000004</c:v>
                </c:pt>
                <c:pt idx="640">
                  <c:v>459.16399999999999</c:v>
                </c:pt>
                <c:pt idx="641">
                  <c:v>460.16400000000004</c:v>
                </c:pt>
                <c:pt idx="642">
                  <c:v>461.16399999999999</c:v>
                </c:pt>
                <c:pt idx="643">
                  <c:v>462.16399999999999</c:v>
                </c:pt>
                <c:pt idx="644">
                  <c:v>463.16399999999999</c:v>
                </c:pt>
                <c:pt idx="645">
                  <c:v>464.16399999999999</c:v>
                </c:pt>
                <c:pt idx="646">
                  <c:v>465.16400000000004</c:v>
                </c:pt>
                <c:pt idx="647">
                  <c:v>466.16399999999999</c:v>
                </c:pt>
                <c:pt idx="648">
                  <c:v>467.16399999999999</c:v>
                </c:pt>
                <c:pt idx="649">
                  <c:v>468.16300000000001</c:v>
                </c:pt>
                <c:pt idx="650">
                  <c:v>469.16299999999995</c:v>
                </c:pt>
                <c:pt idx="651">
                  <c:v>470.16300000000001</c:v>
                </c:pt>
                <c:pt idx="652">
                  <c:v>471.16300000000001</c:v>
                </c:pt>
                <c:pt idx="653">
                  <c:v>472.16300000000001</c:v>
                </c:pt>
                <c:pt idx="654">
                  <c:v>473.16300000000001</c:v>
                </c:pt>
                <c:pt idx="655">
                  <c:v>474.16299999999995</c:v>
                </c:pt>
                <c:pt idx="656">
                  <c:v>475.16300000000001</c:v>
                </c:pt>
                <c:pt idx="657">
                  <c:v>476.16299999999995</c:v>
                </c:pt>
                <c:pt idx="658">
                  <c:v>477.16300000000001</c:v>
                </c:pt>
                <c:pt idx="659">
                  <c:v>478.16299999999995</c:v>
                </c:pt>
                <c:pt idx="660">
                  <c:v>479.16300000000007</c:v>
                </c:pt>
                <c:pt idx="661">
                  <c:v>480.16300000000001</c:v>
                </c:pt>
                <c:pt idx="662">
                  <c:v>481.16299999999995</c:v>
                </c:pt>
                <c:pt idx="663">
                  <c:v>482.16299999999995</c:v>
                </c:pt>
                <c:pt idx="664">
                  <c:v>483.16300000000001</c:v>
                </c:pt>
                <c:pt idx="665">
                  <c:v>484.16300000000001</c:v>
                </c:pt>
                <c:pt idx="666">
                  <c:v>485.16299999999995</c:v>
                </c:pt>
                <c:pt idx="667">
                  <c:v>486.16300000000001</c:v>
                </c:pt>
                <c:pt idx="668">
                  <c:v>487.16300000000001</c:v>
                </c:pt>
                <c:pt idx="669">
                  <c:v>488.16299999999995</c:v>
                </c:pt>
                <c:pt idx="670">
                  <c:v>489.16300000000007</c:v>
                </c:pt>
                <c:pt idx="671">
                  <c:v>490.16300000000001</c:v>
                </c:pt>
                <c:pt idx="672">
                  <c:v>491.16300000000001</c:v>
                </c:pt>
                <c:pt idx="673">
                  <c:v>492.16299999999995</c:v>
                </c:pt>
                <c:pt idx="674">
                  <c:v>493.16300000000001</c:v>
                </c:pt>
                <c:pt idx="675">
                  <c:v>494.16300000000001</c:v>
                </c:pt>
                <c:pt idx="676">
                  <c:v>495.16299999999995</c:v>
                </c:pt>
                <c:pt idx="677">
                  <c:v>496.16300000000007</c:v>
                </c:pt>
                <c:pt idx="678">
                  <c:v>497.16300000000001</c:v>
                </c:pt>
                <c:pt idx="679">
                  <c:v>498.16300000000001</c:v>
                </c:pt>
                <c:pt idx="680">
                  <c:v>499.16299999999995</c:v>
                </c:pt>
                <c:pt idx="681">
                  <c:v>500.16300000000001</c:v>
                </c:pt>
                <c:pt idx="682">
                  <c:v>501.16300000000001</c:v>
                </c:pt>
                <c:pt idx="683">
                  <c:v>502.16299999999995</c:v>
                </c:pt>
                <c:pt idx="684">
                  <c:v>503.16300000000007</c:v>
                </c:pt>
                <c:pt idx="685">
                  <c:v>504.16300000000001</c:v>
                </c:pt>
                <c:pt idx="686">
                  <c:v>505.16299999999995</c:v>
                </c:pt>
                <c:pt idx="687">
                  <c:v>506.16299999999995</c:v>
                </c:pt>
                <c:pt idx="688">
                  <c:v>507.16300000000001</c:v>
                </c:pt>
                <c:pt idx="689">
                  <c:v>508.16300000000001</c:v>
                </c:pt>
                <c:pt idx="690">
                  <c:v>509.16299999999995</c:v>
                </c:pt>
                <c:pt idx="691">
                  <c:v>510.16300000000007</c:v>
                </c:pt>
                <c:pt idx="692">
                  <c:v>511.16300000000001</c:v>
                </c:pt>
                <c:pt idx="693">
                  <c:v>512.16300000000001</c:v>
                </c:pt>
                <c:pt idx="694">
                  <c:v>513.1629999999999</c:v>
                </c:pt>
                <c:pt idx="695">
                  <c:v>514.16300000000001</c:v>
                </c:pt>
                <c:pt idx="696">
                  <c:v>515.16300000000001</c:v>
                </c:pt>
                <c:pt idx="697">
                  <c:v>516.16300000000001</c:v>
                </c:pt>
                <c:pt idx="698">
                  <c:v>517.16300000000001</c:v>
                </c:pt>
                <c:pt idx="699">
                  <c:v>518.16300000000001</c:v>
                </c:pt>
                <c:pt idx="700">
                  <c:v>519.16300000000001</c:v>
                </c:pt>
                <c:pt idx="701">
                  <c:v>520.16300000000001</c:v>
                </c:pt>
                <c:pt idx="702">
                  <c:v>521.16300000000001</c:v>
                </c:pt>
                <c:pt idx="703">
                  <c:v>522.16300000000001</c:v>
                </c:pt>
                <c:pt idx="704">
                  <c:v>523.16300000000001</c:v>
                </c:pt>
                <c:pt idx="705">
                  <c:v>524.16300000000001</c:v>
                </c:pt>
                <c:pt idx="706">
                  <c:v>525.16300000000001</c:v>
                </c:pt>
                <c:pt idx="707">
                  <c:v>526.16300000000001</c:v>
                </c:pt>
                <c:pt idx="708">
                  <c:v>527.16300000000001</c:v>
                </c:pt>
                <c:pt idx="709">
                  <c:v>528.16300000000001</c:v>
                </c:pt>
                <c:pt idx="710">
                  <c:v>529.16300000000001</c:v>
                </c:pt>
                <c:pt idx="711">
                  <c:v>530.16300000000001</c:v>
                </c:pt>
                <c:pt idx="712">
                  <c:v>531.16300000000001</c:v>
                </c:pt>
                <c:pt idx="713">
                  <c:v>532.16300000000001</c:v>
                </c:pt>
                <c:pt idx="714">
                  <c:v>533.16300000000001</c:v>
                </c:pt>
                <c:pt idx="715">
                  <c:v>534.16300000000001</c:v>
                </c:pt>
                <c:pt idx="716">
                  <c:v>535.16300000000001</c:v>
                </c:pt>
                <c:pt idx="717">
                  <c:v>536.16300000000001</c:v>
                </c:pt>
                <c:pt idx="718">
                  <c:v>537.1629999999999</c:v>
                </c:pt>
                <c:pt idx="719">
                  <c:v>538.16300000000001</c:v>
                </c:pt>
                <c:pt idx="720">
                  <c:v>539.16300000000001</c:v>
                </c:pt>
                <c:pt idx="721">
                  <c:v>540.16300000000001</c:v>
                </c:pt>
                <c:pt idx="722">
                  <c:v>541.16300000000001</c:v>
                </c:pt>
                <c:pt idx="723">
                  <c:v>542.16300000000001</c:v>
                </c:pt>
                <c:pt idx="724">
                  <c:v>543.16300000000001</c:v>
                </c:pt>
                <c:pt idx="725">
                  <c:v>544.1629999999999</c:v>
                </c:pt>
                <c:pt idx="726">
                  <c:v>545.16300000000001</c:v>
                </c:pt>
                <c:pt idx="727">
                  <c:v>546.16300000000001</c:v>
                </c:pt>
                <c:pt idx="728">
                  <c:v>547.16300000000001</c:v>
                </c:pt>
                <c:pt idx="729">
                  <c:v>548.16300000000001</c:v>
                </c:pt>
                <c:pt idx="730">
                  <c:v>549.16300000000001</c:v>
                </c:pt>
                <c:pt idx="731">
                  <c:v>550.16300000000001</c:v>
                </c:pt>
                <c:pt idx="732">
                  <c:v>551.16300000000001</c:v>
                </c:pt>
                <c:pt idx="733">
                  <c:v>552.16300000000001</c:v>
                </c:pt>
                <c:pt idx="734">
                  <c:v>553.16300000000001</c:v>
                </c:pt>
                <c:pt idx="735">
                  <c:v>554.16300000000001</c:v>
                </c:pt>
                <c:pt idx="736">
                  <c:v>555.16300000000001</c:v>
                </c:pt>
                <c:pt idx="737">
                  <c:v>556.16300000000001</c:v>
                </c:pt>
                <c:pt idx="738">
                  <c:v>557.16300000000001</c:v>
                </c:pt>
                <c:pt idx="739">
                  <c:v>558.16300000000001</c:v>
                </c:pt>
                <c:pt idx="740">
                  <c:v>559.16300000000001</c:v>
                </c:pt>
                <c:pt idx="741">
                  <c:v>560.16300000000001</c:v>
                </c:pt>
                <c:pt idx="742">
                  <c:v>561.1629999999999</c:v>
                </c:pt>
                <c:pt idx="743">
                  <c:v>562.16300000000001</c:v>
                </c:pt>
                <c:pt idx="744">
                  <c:v>563.16300000000001</c:v>
                </c:pt>
                <c:pt idx="745">
                  <c:v>564.16300000000001</c:v>
                </c:pt>
                <c:pt idx="746">
                  <c:v>565.16200000000003</c:v>
                </c:pt>
                <c:pt idx="747">
                  <c:v>566.16200000000003</c:v>
                </c:pt>
                <c:pt idx="748">
                  <c:v>567.16199999999992</c:v>
                </c:pt>
                <c:pt idx="749">
                  <c:v>568.16200000000003</c:v>
                </c:pt>
                <c:pt idx="750">
                  <c:v>569.16200000000003</c:v>
                </c:pt>
                <c:pt idx="751">
                  <c:v>570.16199999999992</c:v>
                </c:pt>
                <c:pt idx="752">
                  <c:v>571.16200000000003</c:v>
                </c:pt>
                <c:pt idx="753">
                  <c:v>572.16200000000003</c:v>
                </c:pt>
                <c:pt idx="754">
                  <c:v>573.16200000000003</c:v>
                </c:pt>
                <c:pt idx="755">
                  <c:v>574.16199999999992</c:v>
                </c:pt>
                <c:pt idx="756">
                  <c:v>575.16200000000003</c:v>
                </c:pt>
                <c:pt idx="757">
                  <c:v>576.16200000000003</c:v>
                </c:pt>
                <c:pt idx="758">
                  <c:v>577.16199999999992</c:v>
                </c:pt>
                <c:pt idx="759">
                  <c:v>578.16200000000003</c:v>
                </c:pt>
                <c:pt idx="760">
                  <c:v>579.16200000000003</c:v>
                </c:pt>
                <c:pt idx="761">
                  <c:v>580.16199999999992</c:v>
                </c:pt>
                <c:pt idx="762">
                  <c:v>581.16200000000003</c:v>
                </c:pt>
                <c:pt idx="763">
                  <c:v>582.16200000000003</c:v>
                </c:pt>
                <c:pt idx="764">
                  <c:v>583.16200000000003</c:v>
                </c:pt>
                <c:pt idx="765">
                  <c:v>584.16199999999992</c:v>
                </c:pt>
                <c:pt idx="766">
                  <c:v>585.16200000000003</c:v>
                </c:pt>
                <c:pt idx="767">
                  <c:v>586.16200000000003</c:v>
                </c:pt>
                <c:pt idx="768">
                  <c:v>587.16199999999992</c:v>
                </c:pt>
                <c:pt idx="769">
                  <c:v>588.16200000000003</c:v>
                </c:pt>
                <c:pt idx="770">
                  <c:v>589.16200000000003</c:v>
                </c:pt>
                <c:pt idx="771">
                  <c:v>590.16200000000003</c:v>
                </c:pt>
                <c:pt idx="772">
                  <c:v>591.16199999999992</c:v>
                </c:pt>
                <c:pt idx="773">
                  <c:v>592.16200000000003</c:v>
                </c:pt>
                <c:pt idx="774">
                  <c:v>593.16200000000003</c:v>
                </c:pt>
                <c:pt idx="775">
                  <c:v>594.16199999999992</c:v>
                </c:pt>
                <c:pt idx="776">
                  <c:v>595.16200000000003</c:v>
                </c:pt>
                <c:pt idx="777">
                  <c:v>596.16200000000003</c:v>
                </c:pt>
                <c:pt idx="778">
                  <c:v>597.16200000000003</c:v>
                </c:pt>
                <c:pt idx="779">
                  <c:v>598.16199999999992</c:v>
                </c:pt>
                <c:pt idx="780">
                  <c:v>599.16200000000003</c:v>
                </c:pt>
                <c:pt idx="781">
                  <c:v>600.16200000000003</c:v>
                </c:pt>
                <c:pt idx="782">
                  <c:v>601.16199999999992</c:v>
                </c:pt>
                <c:pt idx="783">
                  <c:v>602.16200000000003</c:v>
                </c:pt>
                <c:pt idx="784">
                  <c:v>603.16200000000003</c:v>
                </c:pt>
                <c:pt idx="785">
                  <c:v>604.16200000000003</c:v>
                </c:pt>
                <c:pt idx="786">
                  <c:v>605.16199999999992</c:v>
                </c:pt>
                <c:pt idx="787">
                  <c:v>606.16200000000003</c:v>
                </c:pt>
                <c:pt idx="788">
                  <c:v>607.16200000000003</c:v>
                </c:pt>
                <c:pt idx="789">
                  <c:v>608.16199999999992</c:v>
                </c:pt>
                <c:pt idx="790">
                  <c:v>609.16200000000003</c:v>
                </c:pt>
                <c:pt idx="791">
                  <c:v>610.16200000000003</c:v>
                </c:pt>
                <c:pt idx="792">
                  <c:v>611.16199999999992</c:v>
                </c:pt>
                <c:pt idx="793">
                  <c:v>612.16200000000003</c:v>
                </c:pt>
                <c:pt idx="794">
                  <c:v>613.16200000000003</c:v>
                </c:pt>
                <c:pt idx="795">
                  <c:v>614.16200000000003</c:v>
                </c:pt>
                <c:pt idx="796">
                  <c:v>615.16199999999992</c:v>
                </c:pt>
                <c:pt idx="797">
                  <c:v>616.16200000000003</c:v>
                </c:pt>
                <c:pt idx="798">
                  <c:v>617.16200000000003</c:v>
                </c:pt>
                <c:pt idx="799">
                  <c:v>618.16199999999992</c:v>
                </c:pt>
                <c:pt idx="800">
                  <c:v>619.16200000000003</c:v>
                </c:pt>
                <c:pt idx="801">
                  <c:v>620.16200000000003</c:v>
                </c:pt>
                <c:pt idx="802">
                  <c:v>621.16200000000003</c:v>
                </c:pt>
                <c:pt idx="803">
                  <c:v>622.16199999999992</c:v>
                </c:pt>
                <c:pt idx="804">
                  <c:v>623.16200000000003</c:v>
                </c:pt>
                <c:pt idx="805">
                  <c:v>624.16200000000003</c:v>
                </c:pt>
                <c:pt idx="806">
                  <c:v>625.16199999999992</c:v>
                </c:pt>
                <c:pt idx="807">
                  <c:v>626.16200000000003</c:v>
                </c:pt>
                <c:pt idx="808">
                  <c:v>627.16200000000003</c:v>
                </c:pt>
                <c:pt idx="809">
                  <c:v>628.16200000000003</c:v>
                </c:pt>
                <c:pt idx="810">
                  <c:v>629.16199999999992</c:v>
                </c:pt>
                <c:pt idx="811">
                  <c:v>630.16200000000003</c:v>
                </c:pt>
                <c:pt idx="812">
                  <c:v>631.16200000000003</c:v>
                </c:pt>
                <c:pt idx="813">
                  <c:v>632.16199999999992</c:v>
                </c:pt>
                <c:pt idx="814">
                  <c:v>633.16200000000003</c:v>
                </c:pt>
                <c:pt idx="815">
                  <c:v>634.16200000000003</c:v>
                </c:pt>
                <c:pt idx="816">
                  <c:v>635.16200000000003</c:v>
                </c:pt>
                <c:pt idx="817">
                  <c:v>636.16199999999992</c:v>
                </c:pt>
                <c:pt idx="818">
                  <c:v>637.16200000000003</c:v>
                </c:pt>
                <c:pt idx="819">
                  <c:v>638.16200000000003</c:v>
                </c:pt>
                <c:pt idx="820">
                  <c:v>639.16199999999992</c:v>
                </c:pt>
                <c:pt idx="821">
                  <c:v>640.16200000000003</c:v>
                </c:pt>
                <c:pt idx="822">
                  <c:v>641.16200000000003</c:v>
                </c:pt>
                <c:pt idx="823">
                  <c:v>642.16199999999992</c:v>
                </c:pt>
                <c:pt idx="824">
                  <c:v>643.16200000000003</c:v>
                </c:pt>
                <c:pt idx="825">
                  <c:v>644.16200000000003</c:v>
                </c:pt>
                <c:pt idx="826">
                  <c:v>645.16200000000003</c:v>
                </c:pt>
                <c:pt idx="827">
                  <c:v>646.16199999999992</c:v>
                </c:pt>
                <c:pt idx="828">
                  <c:v>647.16200000000003</c:v>
                </c:pt>
                <c:pt idx="829">
                  <c:v>648.16200000000003</c:v>
                </c:pt>
                <c:pt idx="830">
                  <c:v>649.16199999999992</c:v>
                </c:pt>
                <c:pt idx="831">
                  <c:v>650.16200000000003</c:v>
                </c:pt>
                <c:pt idx="832">
                  <c:v>651.16200000000003</c:v>
                </c:pt>
                <c:pt idx="833">
                  <c:v>652.16200000000003</c:v>
                </c:pt>
                <c:pt idx="834">
                  <c:v>653.16199999999992</c:v>
                </c:pt>
                <c:pt idx="835">
                  <c:v>654.16200000000003</c:v>
                </c:pt>
                <c:pt idx="836">
                  <c:v>655.16200000000003</c:v>
                </c:pt>
                <c:pt idx="837">
                  <c:v>656.16199999999992</c:v>
                </c:pt>
                <c:pt idx="838">
                  <c:v>657.16200000000003</c:v>
                </c:pt>
                <c:pt idx="839">
                  <c:v>658.16200000000003</c:v>
                </c:pt>
                <c:pt idx="840">
                  <c:v>659.16200000000003</c:v>
                </c:pt>
                <c:pt idx="841">
                  <c:v>660.16100000000006</c:v>
                </c:pt>
                <c:pt idx="842">
                  <c:v>661.16099999999994</c:v>
                </c:pt>
                <c:pt idx="843">
                  <c:v>662.16099999999994</c:v>
                </c:pt>
                <c:pt idx="844">
                  <c:v>663.16100000000006</c:v>
                </c:pt>
                <c:pt idx="845">
                  <c:v>664.16100000000006</c:v>
                </c:pt>
                <c:pt idx="846">
                  <c:v>665.16099999999994</c:v>
                </c:pt>
                <c:pt idx="847">
                  <c:v>666.16099999999994</c:v>
                </c:pt>
                <c:pt idx="848">
                  <c:v>667.16100000000006</c:v>
                </c:pt>
                <c:pt idx="849">
                  <c:v>668.16099999999994</c:v>
                </c:pt>
                <c:pt idx="850">
                  <c:v>669.16099999999994</c:v>
                </c:pt>
                <c:pt idx="851">
                  <c:v>670.16100000000006</c:v>
                </c:pt>
                <c:pt idx="852">
                  <c:v>671.16100000000006</c:v>
                </c:pt>
                <c:pt idx="853">
                  <c:v>672.16099999999994</c:v>
                </c:pt>
                <c:pt idx="854">
                  <c:v>673.16099999999994</c:v>
                </c:pt>
                <c:pt idx="855">
                  <c:v>674.16100000000006</c:v>
                </c:pt>
                <c:pt idx="856">
                  <c:v>675.16099999999994</c:v>
                </c:pt>
                <c:pt idx="857">
                  <c:v>676.16099999999994</c:v>
                </c:pt>
                <c:pt idx="858">
                  <c:v>677.16100000000006</c:v>
                </c:pt>
                <c:pt idx="859">
                  <c:v>678.16100000000006</c:v>
                </c:pt>
                <c:pt idx="860">
                  <c:v>679.16099999999994</c:v>
                </c:pt>
                <c:pt idx="861">
                  <c:v>680.16100000000006</c:v>
                </c:pt>
                <c:pt idx="862">
                  <c:v>681.16100000000006</c:v>
                </c:pt>
                <c:pt idx="863">
                  <c:v>682.16099999999994</c:v>
                </c:pt>
                <c:pt idx="864">
                  <c:v>683.16099999999994</c:v>
                </c:pt>
                <c:pt idx="865">
                  <c:v>684.16100000000006</c:v>
                </c:pt>
                <c:pt idx="866">
                  <c:v>685.16100000000006</c:v>
                </c:pt>
                <c:pt idx="867">
                  <c:v>686.16099999999994</c:v>
                </c:pt>
                <c:pt idx="868">
                  <c:v>687.16100000000006</c:v>
                </c:pt>
                <c:pt idx="869">
                  <c:v>688.16100000000006</c:v>
                </c:pt>
                <c:pt idx="870">
                  <c:v>689.16099999999994</c:v>
                </c:pt>
                <c:pt idx="871">
                  <c:v>690.16099999999994</c:v>
                </c:pt>
                <c:pt idx="872">
                  <c:v>691.16100000000006</c:v>
                </c:pt>
                <c:pt idx="873">
                  <c:v>692.16099999999994</c:v>
                </c:pt>
                <c:pt idx="874">
                  <c:v>693.16099999999994</c:v>
                </c:pt>
                <c:pt idx="875">
                  <c:v>694.16100000000006</c:v>
                </c:pt>
                <c:pt idx="876">
                  <c:v>695.16100000000006</c:v>
                </c:pt>
                <c:pt idx="877">
                  <c:v>696.16099999999994</c:v>
                </c:pt>
                <c:pt idx="878">
                  <c:v>697.16099999999994</c:v>
                </c:pt>
                <c:pt idx="879">
                  <c:v>698.16100000000006</c:v>
                </c:pt>
                <c:pt idx="880">
                  <c:v>699.16099999999994</c:v>
                </c:pt>
                <c:pt idx="881">
                  <c:v>700.16099999999994</c:v>
                </c:pt>
                <c:pt idx="882">
                  <c:v>701.16100000000006</c:v>
                </c:pt>
                <c:pt idx="883">
                  <c:v>702.16100000000006</c:v>
                </c:pt>
                <c:pt idx="884">
                  <c:v>703.16099999999994</c:v>
                </c:pt>
                <c:pt idx="885">
                  <c:v>704.16099999999994</c:v>
                </c:pt>
                <c:pt idx="886">
                  <c:v>705.16100000000006</c:v>
                </c:pt>
                <c:pt idx="887">
                  <c:v>706.16099999999994</c:v>
                </c:pt>
                <c:pt idx="888">
                  <c:v>707.16099999999994</c:v>
                </c:pt>
                <c:pt idx="889">
                  <c:v>708.16100000000006</c:v>
                </c:pt>
                <c:pt idx="890">
                  <c:v>709.16100000000006</c:v>
                </c:pt>
                <c:pt idx="891">
                  <c:v>710.16099999999994</c:v>
                </c:pt>
                <c:pt idx="892">
                  <c:v>711.16100000000006</c:v>
                </c:pt>
                <c:pt idx="893">
                  <c:v>712.16100000000006</c:v>
                </c:pt>
                <c:pt idx="894">
                  <c:v>713.16099999999994</c:v>
                </c:pt>
                <c:pt idx="895">
                  <c:v>714.16099999999994</c:v>
                </c:pt>
                <c:pt idx="896">
                  <c:v>715.16100000000006</c:v>
                </c:pt>
                <c:pt idx="897">
                  <c:v>716.16100000000006</c:v>
                </c:pt>
                <c:pt idx="898">
                  <c:v>717.16099999999994</c:v>
                </c:pt>
                <c:pt idx="899">
                  <c:v>718.16100000000006</c:v>
                </c:pt>
                <c:pt idx="900">
                  <c:v>719.16100000000006</c:v>
                </c:pt>
                <c:pt idx="901">
                  <c:v>720.16099999999994</c:v>
                </c:pt>
                <c:pt idx="902">
                  <c:v>721.16099999999994</c:v>
                </c:pt>
                <c:pt idx="903">
                  <c:v>722.16100000000006</c:v>
                </c:pt>
                <c:pt idx="904">
                  <c:v>723.16099999999994</c:v>
                </c:pt>
                <c:pt idx="905">
                  <c:v>724.16099999999994</c:v>
                </c:pt>
                <c:pt idx="906">
                  <c:v>725.16100000000006</c:v>
                </c:pt>
                <c:pt idx="907">
                  <c:v>726.16100000000006</c:v>
                </c:pt>
                <c:pt idx="908">
                  <c:v>727.16099999999994</c:v>
                </c:pt>
                <c:pt idx="909">
                  <c:v>728.16099999999994</c:v>
                </c:pt>
                <c:pt idx="910">
                  <c:v>729.16100000000006</c:v>
                </c:pt>
                <c:pt idx="911">
                  <c:v>730.16099999999994</c:v>
                </c:pt>
                <c:pt idx="912">
                  <c:v>731.16099999999994</c:v>
                </c:pt>
                <c:pt idx="913">
                  <c:v>732.16100000000006</c:v>
                </c:pt>
                <c:pt idx="914">
                  <c:v>733.16100000000006</c:v>
                </c:pt>
                <c:pt idx="915">
                  <c:v>734.16099999999994</c:v>
                </c:pt>
                <c:pt idx="916">
                  <c:v>735.16099999999994</c:v>
                </c:pt>
                <c:pt idx="917">
                  <c:v>736.16100000000006</c:v>
                </c:pt>
                <c:pt idx="918">
                  <c:v>737.16099999999994</c:v>
                </c:pt>
                <c:pt idx="919">
                  <c:v>738.16099999999994</c:v>
                </c:pt>
                <c:pt idx="920">
                  <c:v>739.16100000000006</c:v>
                </c:pt>
                <c:pt idx="921">
                  <c:v>740.16100000000006</c:v>
                </c:pt>
                <c:pt idx="922">
                  <c:v>741.16099999999994</c:v>
                </c:pt>
                <c:pt idx="923">
                  <c:v>742.16100000000006</c:v>
                </c:pt>
                <c:pt idx="924">
                  <c:v>743.16100000000006</c:v>
                </c:pt>
                <c:pt idx="925">
                  <c:v>744.16099999999994</c:v>
                </c:pt>
                <c:pt idx="926">
                  <c:v>745.16099999999994</c:v>
                </c:pt>
                <c:pt idx="927">
                  <c:v>746.16100000000006</c:v>
                </c:pt>
                <c:pt idx="928">
                  <c:v>747.16100000000006</c:v>
                </c:pt>
                <c:pt idx="929">
                  <c:v>748.16099999999994</c:v>
                </c:pt>
                <c:pt idx="930">
                  <c:v>749.16100000000006</c:v>
                </c:pt>
                <c:pt idx="931">
                  <c:v>750.16100000000006</c:v>
                </c:pt>
                <c:pt idx="932">
                  <c:v>751.16099999999994</c:v>
                </c:pt>
                <c:pt idx="933">
                  <c:v>752.16099999999994</c:v>
                </c:pt>
                <c:pt idx="934">
                  <c:v>753.16100000000006</c:v>
                </c:pt>
                <c:pt idx="935">
                  <c:v>754.16</c:v>
                </c:pt>
                <c:pt idx="936">
                  <c:v>755.16000000000008</c:v>
                </c:pt>
                <c:pt idx="937">
                  <c:v>756.16</c:v>
                </c:pt>
                <c:pt idx="938">
                  <c:v>757.16</c:v>
                </c:pt>
                <c:pt idx="939">
                  <c:v>758.16</c:v>
                </c:pt>
                <c:pt idx="940">
                  <c:v>759.16000000000008</c:v>
                </c:pt>
                <c:pt idx="941">
                  <c:v>760.16</c:v>
                </c:pt>
                <c:pt idx="942">
                  <c:v>761.16</c:v>
                </c:pt>
                <c:pt idx="943">
                  <c:v>762.16000000000008</c:v>
                </c:pt>
                <c:pt idx="944">
                  <c:v>763.16</c:v>
                </c:pt>
                <c:pt idx="945">
                  <c:v>764.16</c:v>
                </c:pt>
                <c:pt idx="946">
                  <c:v>765.16</c:v>
                </c:pt>
                <c:pt idx="947">
                  <c:v>766.16000000000008</c:v>
                </c:pt>
                <c:pt idx="948">
                  <c:v>767.16</c:v>
                </c:pt>
                <c:pt idx="949">
                  <c:v>768.16</c:v>
                </c:pt>
                <c:pt idx="950">
                  <c:v>769.16000000000008</c:v>
                </c:pt>
                <c:pt idx="951">
                  <c:v>770.16</c:v>
                </c:pt>
                <c:pt idx="952">
                  <c:v>771.16</c:v>
                </c:pt>
                <c:pt idx="953">
                  <c:v>772.16</c:v>
                </c:pt>
                <c:pt idx="954">
                  <c:v>773.16</c:v>
                </c:pt>
                <c:pt idx="955">
                  <c:v>774.16</c:v>
                </c:pt>
                <c:pt idx="956">
                  <c:v>775.16</c:v>
                </c:pt>
                <c:pt idx="957">
                  <c:v>776.16000000000008</c:v>
                </c:pt>
                <c:pt idx="958">
                  <c:v>777.16</c:v>
                </c:pt>
                <c:pt idx="959">
                  <c:v>778.16</c:v>
                </c:pt>
                <c:pt idx="960">
                  <c:v>779.16000000000008</c:v>
                </c:pt>
                <c:pt idx="961">
                  <c:v>780.16</c:v>
                </c:pt>
                <c:pt idx="962">
                  <c:v>781.16</c:v>
                </c:pt>
                <c:pt idx="963">
                  <c:v>782.16</c:v>
                </c:pt>
                <c:pt idx="964">
                  <c:v>783.16000000000008</c:v>
                </c:pt>
                <c:pt idx="965">
                  <c:v>784.16</c:v>
                </c:pt>
                <c:pt idx="966">
                  <c:v>785.16</c:v>
                </c:pt>
                <c:pt idx="967">
                  <c:v>786.16000000000008</c:v>
                </c:pt>
                <c:pt idx="968">
                  <c:v>787.16</c:v>
                </c:pt>
                <c:pt idx="969">
                  <c:v>788.16</c:v>
                </c:pt>
                <c:pt idx="970">
                  <c:v>789.16</c:v>
                </c:pt>
                <c:pt idx="971">
                  <c:v>790.16000000000008</c:v>
                </c:pt>
                <c:pt idx="972">
                  <c:v>791.16</c:v>
                </c:pt>
                <c:pt idx="973">
                  <c:v>792.16</c:v>
                </c:pt>
                <c:pt idx="974">
                  <c:v>793.16000000000008</c:v>
                </c:pt>
                <c:pt idx="975">
                  <c:v>794.16</c:v>
                </c:pt>
                <c:pt idx="976">
                  <c:v>795.16</c:v>
                </c:pt>
                <c:pt idx="977">
                  <c:v>796.16</c:v>
                </c:pt>
                <c:pt idx="978">
                  <c:v>797.16000000000008</c:v>
                </c:pt>
                <c:pt idx="979">
                  <c:v>798.16</c:v>
                </c:pt>
                <c:pt idx="980">
                  <c:v>799.16</c:v>
                </c:pt>
                <c:pt idx="981">
                  <c:v>800.16000000000008</c:v>
                </c:pt>
                <c:pt idx="982">
                  <c:v>801.16</c:v>
                </c:pt>
                <c:pt idx="983">
                  <c:v>802.16</c:v>
                </c:pt>
                <c:pt idx="984">
                  <c:v>803.16</c:v>
                </c:pt>
                <c:pt idx="985">
                  <c:v>804.16</c:v>
                </c:pt>
                <c:pt idx="986">
                  <c:v>805.16</c:v>
                </c:pt>
                <c:pt idx="987">
                  <c:v>806.16</c:v>
                </c:pt>
                <c:pt idx="988">
                  <c:v>807.16000000000008</c:v>
                </c:pt>
                <c:pt idx="989">
                  <c:v>808.16</c:v>
                </c:pt>
                <c:pt idx="990">
                  <c:v>809.16</c:v>
                </c:pt>
                <c:pt idx="991">
                  <c:v>810.16000000000008</c:v>
                </c:pt>
                <c:pt idx="992">
                  <c:v>811.16</c:v>
                </c:pt>
                <c:pt idx="993">
                  <c:v>812.16</c:v>
                </c:pt>
                <c:pt idx="994">
                  <c:v>813.16</c:v>
                </c:pt>
                <c:pt idx="995">
                  <c:v>814.16000000000008</c:v>
                </c:pt>
                <c:pt idx="996">
                  <c:v>815.16</c:v>
                </c:pt>
                <c:pt idx="997">
                  <c:v>816.16</c:v>
                </c:pt>
                <c:pt idx="998">
                  <c:v>817.16000000000008</c:v>
                </c:pt>
                <c:pt idx="999">
                  <c:v>818.16</c:v>
                </c:pt>
              </c:numCache>
            </c:numRef>
          </c:xVal>
          <c:yVal>
            <c:numRef>
              <c:f>'Current Wfms Data'!$F$5:$F$1004</c:f>
              <c:numCache>
                <c:formatCode>General</c:formatCode>
                <c:ptCount val="1000"/>
                <c:pt idx="0">
                  <c:v>-1.6724010000000001E-4</c:v>
                </c:pt>
                <c:pt idx="1">
                  <c:v>-6.3781799999999998E-3</c:v>
                </c:pt>
                <c:pt idx="2">
                  <c:v>-2.5652040000000002E-3</c:v>
                </c:pt>
                <c:pt idx="3">
                  <c:v>8.9502200000000001E-3</c:v>
                </c:pt>
                <c:pt idx="4">
                  <c:v>3.7520980000000002E-3</c:v>
                </c:pt>
                <c:pt idx="5">
                  <c:v>-1.081768E-2</c:v>
                </c:pt>
                <c:pt idx="6">
                  <c:v>-7.277192E-3</c:v>
                </c:pt>
                <c:pt idx="7">
                  <c:v>1.5382869999999999E-3</c:v>
                </c:pt>
                <c:pt idx="8">
                  <c:v>-3.260832E-3</c:v>
                </c:pt>
                <c:pt idx="9">
                  <c:v>-5.1964309999999996E-3</c:v>
                </c:pt>
                <c:pt idx="10">
                  <c:v>2.8425379999999999E-3</c:v>
                </c:pt>
                <c:pt idx="11">
                  <c:v>8.7038159999999996E-3</c:v>
                </c:pt>
                <c:pt idx="12">
                  <c:v>5.297497E-3</c:v>
                </c:pt>
                <c:pt idx="13">
                  <c:v>-3.610083E-3</c:v>
                </c:pt>
                <c:pt idx="14">
                  <c:v>-3.9337570000000004E-3</c:v>
                </c:pt>
                <c:pt idx="15">
                  <c:v>2.6255549999999999E-3</c:v>
                </c:pt>
                <c:pt idx="16">
                  <c:v>4.0328669999999999E-3</c:v>
                </c:pt>
                <c:pt idx="17">
                  <c:v>2.6420290000000002E-3</c:v>
                </c:pt>
                <c:pt idx="18">
                  <c:v>-1.177729E-3</c:v>
                </c:pt>
                <c:pt idx="19">
                  <c:v>-1.0326780000000001E-2</c:v>
                </c:pt>
                <c:pt idx="20">
                  <c:v>-1.3018729999999999E-2</c:v>
                </c:pt>
                <c:pt idx="21">
                  <c:v>-4.7229730000000001E-3</c:v>
                </c:pt>
                <c:pt idx="22">
                  <c:v>3.9905019999999999E-3</c:v>
                </c:pt>
                <c:pt idx="23">
                  <c:v>9.1382029999999993E-3</c:v>
                </c:pt>
                <c:pt idx="24">
                  <c:v>5.4931650000000004E-3</c:v>
                </c:pt>
                <c:pt idx="25">
                  <c:v>-5.5241539999999999E-3</c:v>
                </c:pt>
                <c:pt idx="26">
                  <c:v>-3.9524410000000001E-3</c:v>
                </c:pt>
                <c:pt idx="27">
                  <c:v>1.281794E-2</c:v>
                </c:pt>
                <c:pt idx="28">
                  <c:v>2.0432740000000001E-2</c:v>
                </c:pt>
                <c:pt idx="29">
                  <c:v>9.8576419999999998E-3</c:v>
                </c:pt>
                <c:pt idx="30">
                  <c:v>-2.6290910000000001E-3</c:v>
                </c:pt>
                <c:pt idx="31">
                  <c:v>-7.8963169999999999E-3</c:v>
                </c:pt>
                <c:pt idx="32">
                  <c:v>-1.14889E-2</c:v>
                </c:pt>
                <c:pt idx="33">
                  <c:v>-1.076325E-2</c:v>
                </c:pt>
                <c:pt idx="34">
                  <c:v>2.409334E-3</c:v>
                </c:pt>
                <c:pt idx="35">
                  <c:v>1.646299E-2</c:v>
                </c:pt>
                <c:pt idx="36">
                  <c:v>9.0951729999999998E-3</c:v>
                </c:pt>
                <c:pt idx="37">
                  <c:v>-1.1892410000000001E-2</c:v>
                </c:pt>
                <c:pt idx="38">
                  <c:v>-1.5103E-2</c:v>
                </c:pt>
                <c:pt idx="39">
                  <c:v>3.0904050000000001E-3</c:v>
                </c:pt>
                <c:pt idx="40">
                  <c:v>1.643586E-2</c:v>
                </c:pt>
                <c:pt idx="41">
                  <c:v>7.9305509999999992E-3</c:v>
                </c:pt>
                <c:pt idx="42">
                  <c:v>-2.11122E-3</c:v>
                </c:pt>
                <c:pt idx="43">
                  <c:v>5.6496510000000003E-3</c:v>
                </c:pt>
                <c:pt idx="44">
                  <c:v>7.1638559999999997E-3</c:v>
                </c:pt>
                <c:pt idx="45">
                  <c:v>-4.6740690000000003E-3</c:v>
                </c:pt>
                <c:pt idx="46">
                  <c:v>-7.6491989999999998E-3</c:v>
                </c:pt>
                <c:pt idx="47">
                  <c:v>-5.6997669999999997E-3</c:v>
                </c:pt>
                <c:pt idx="48">
                  <c:v>-9.8735530000000002E-3</c:v>
                </c:pt>
                <c:pt idx="49">
                  <c:v>-9.4208620000000003E-3</c:v>
                </c:pt>
                <c:pt idx="50">
                  <c:v>1.7536679999999999E-3</c:v>
                </c:pt>
                <c:pt idx="51">
                  <c:v>7.8969279999999992E-3</c:v>
                </c:pt>
                <c:pt idx="52">
                  <c:v>1.6403629999999999E-3</c:v>
                </c:pt>
                <c:pt idx="53">
                  <c:v>-6.4181680000000001E-3</c:v>
                </c:pt>
                <c:pt idx="54">
                  <c:v>-7.7524600000000001E-3</c:v>
                </c:pt>
                <c:pt idx="55">
                  <c:v>2.2420920000000002E-3</c:v>
                </c:pt>
                <c:pt idx="56">
                  <c:v>1.3180529999999999E-2</c:v>
                </c:pt>
                <c:pt idx="57">
                  <c:v>8.7832540000000008E-3</c:v>
                </c:pt>
                <c:pt idx="58">
                  <c:v>3.4893509999999999E-3</c:v>
                </c:pt>
                <c:pt idx="59">
                  <c:v>7.5456150000000003E-3</c:v>
                </c:pt>
                <c:pt idx="60">
                  <c:v>-1.5444619999999999E-3</c:v>
                </c:pt>
                <c:pt idx="61">
                  <c:v>-1.6091560000000001E-2</c:v>
                </c:pt>
                <c:pt idx="62">
                  <c:v>-7.3069880000000004E-3</c:v>
                </c:pt>
                <c:pt idx="63">
                  <c:v>2.6792999999999999E-3</c:v>
                </c:pt>
                <c:pt idx="64">
                  <c:v>-9.4070639999999997E-3</c:v>
                </c:pt>
                <c:pt idx="65">
                  <c:v>-1.348159E-2</c:v>
                </c:pt>
                <c:pt idx="66">
                  <c:v>-1.7080909999999999E-3</c:v>
                </c:pt>
                <c:pt idx="67">
                  <c:v>2.096883E-4</c:v>
                </c:pt>
                <c:pt idx="68">
                  <c:v>-4.7388109999999999E-3</c:v>
                </c:pt>
                <c:pt idx="69">
                  <c:v>-6.988902E-3</c:v>
                </c:pt>
                <c:pt idx="70">
                  <c:v>-2.7161120000000001E-3</c:v>
                </c:pt>
                <c:pt idx="71">
                  <c:v>9.6038070000000007E-3</c:v>
                </c:pt>
                <c:pt idx="72">
                  <c:v>9.3340109999999997E-3</c:v>
                </c:pt>
                <c:pt idx="73">
                  <c:v>-6.6589680000000004E-3</c:v>
                </c:pt>
                <c:pt idx="74">
                  <c:v>-1.021068E-2</c:v>
                </c:pt>
                <c:pt idx="75">
                  <c:v>-1.5920559999999999E-3</c:v>
                </c:pt>
                <c:pt idx="76">
                  <c:v>-1.1216679999999999E-3</c:v>
                </c:pt>
                <c:pt idx="77">
                  <c:v>-2.785961E-3</c:v>
                </c:pt>
                <c:pt idx="78">
                  <c:v>-4.2693269999999998E-3</c:v>
                </c:pt>
                <c:pt idx="79">
                  <c:v>-1.1026559999999999E-2</c:v>
                </c:pt>
                <c:pt idx="80">
                  <c:v>-8.5763869999999996E-3</c:v>
                </c:pt>
                <c:pt idx="81">
                  <c:v>3.759652E-3</c:v>
                </c:pt>
                <c:pt idx="82">
                  <c:v>1.1625190000000001E-2</c:v>
                </c:pt>
                <c:pt idx="83">
                  <c:v>1.2957939999999999E-2</c:v>
                </c:pt>
                <c:pt idx="84">
                  <c:v>5.0517510000000002E-3</c:v>
                </c:pt>
                <c:pt idx="85">
                  <c:v>-4.8471590000000002E-3</c:v>
                </c:pt>
                <c:pt idx="86">
                  <c:v>1.199133E-3</c:v>
                </c:pt>
                <c:pt idx="87">
                  <c:v>1.294853E-2</c:v>
                </c:pt>
                <c:pt idx="88">
                  <c:v>9.5001559999999992E-3</c:v>
                </c:pt>
                <c:pt idx="89">
                  <c:v>7.2530819999999999E-4</c:v>
                </c:pt>
                <c:pt idx="90">
                  <c:v>-8.5089080000000004E-4</c:v>
                </c:pt>
                <c:pt idx="91">
                  <c:v>-3.8119270000000001E-3</c:v>
                </c:pt>
                <c:pt idx="92">
                  <c:v>-1.025993E-2</c:v>
                </c:pt>
                <c:pt idx="93">
                  <c:v>-1.034036E-2</c:v>
                </c:pt>
                <c:pt idx="94">
                  <c:v>-1.062489E-3</c:v>
                </c:pt>
                <c:pt idx="95">
                  <c:v>1.014464E-2</c:v>
                </c:pt>
                <c:pt idx="96">
                  <c:v>1.4228589999999999E-2</c:v>
                </c:pt>
                <c:pt idx="97">
                  <c:v>8.9711219999999998E-3</c:v>
                </c:pt>
                <c:pt idx="98">
                  <c:v>3.405613E-3</c:v>
                </c:pt>
                <c:pt idx="99">
                  <c:v>2.4242579999999999E-3</c:v>
                </c:pt>
                <c:pt idx="100">
                  <c:v>1.918599E-3</c:v>
                </c:pt>
                <c:pt idx="101">
                  <c:v>9.2429529999999999E-3</c:v>
                </c:pt>
                <c:pt idx="102">
                  <c:v>2.0150870000000001E-2</c:v>
                </c:pt>
                <c:pt idx="103">
                  <c:v>1.255358E-2</c:v>
                </c:pt>
                <c:pt idx="104">
                  <c:v>-4.492589E-3</c:v>
                </c:pt>
                <c:pt idx="105">
                  <c:v>-9.260229E-3</c:v>
                </c:pt>
                <c:pt idx="106">
                  <c:v>-7.5886219999999997E-3</c:v>
                </c:pt>
                <c:pt idx="107">
                  <c:v>-2.2033650000000001E-3</c:v>
                </c:pt>
                <c:pt idx="108">
                  <c:v>8.2519459999999996E-3</c:v>
                </c:pt>
                <c:pt idx="109">
                  <c:v>7.697677E-3</c:v>
                </c:pt>
                <c:pt idx="110">
                  <c:v>5.1883650000000001E-4</c:v>
                </c:pt>
                <c:pt idx="111">
                  <c:v>-7.6704460000000003E-4</c:v>
                </c:pt>
                <c:pt idx="112">
                  <c:v>-4.6575109999999996E-3</c:v>
                </c:pt>
                <c:pt idx="113">
                  <c:v>-4.8117150000000003E-3</c:v>
                </c:pt>
                <c:pt idx="114">
                  <c:v>3.3722610000000001E-3</c:v>
                </c:pt>
                <c:pt idx="115">
                  <c:v>5.4139929999999998E-3</c:v>
                </c:pt>
                <c:pt idx="116">
                  <c:v>7.0044240000000004E-4</c:v>
                </c:pt>
                <c:pt idx="117">
                  <c:v>-3.3232140000000001E-3</c:v>
                </c:pt>
                <c:pt idx="118">
                  <c:v>-4.1199649999999997E-3</c:v>
                </c:pt>
                <c:pt idx="119">
                  <c:v>2.2882810000000001E-3</c:v>
                </c:pt>
                <c:pt idx="120">
                  <c:v>8.6724799999999998E-3</c:v>
                </c:pt>
                <c:pt idx="121">
                  <c:v>3.6695389999999999E-3</c:v>
                </c:pt>
                <c:pt idx="122">
                  <c:v>1.515122E-3</c:v>
                </c:pt>
                <c:pt idx="123">
                  <c:v>1.130258E-2</c:v>
                </c:pt>
                <c:pt idx="124">
                  <c:v>9.1879160000000008E-3</c:v>
                </c:pt>
                <c:pt idx="125">
                  <c:v>-4.2757100000000003E-3</c:v>
                </c:pt>
                <c:pt idx="126">
                  <c:v>-3.2017439999999997E-4</c:v>
                </c:pt>
                <c:pt idx="127">
                  <c:v>1.181452E-2</c:v>
                </c:pt>
                <c:pt idx="128">
                  <c:v>8.1810089999999995E-3</c:v>
                </c:pt>
                <c:pt idx="129">
                  <c:v>-2.8841969999999998E-3</c:v>
                </c:pt>
                <c:pt idx="130">
                  <c:v>-2.4644620000000002E-3</c:v>
                </c:pt>
                <c:pt idx="131">
                  <c:v>6.0986590000000002E-3</c:v>
                </c:pt>
                <c:pt idx="132">
                  <c:v>4.9869179999999999E-3</c:v>
                </c:pt>
                <c:pt idx="133">
                  <c:v>-5.0154759999999996E-3</c:v>
                </c:pt>
                <c:pt idx="134">
                  <c:v>-9.5396939999999996E-3</c:v>
                </c:pt>
                <c:pt idx="135">
                  <c:v>-3.783195E-3</c:v>
                </c:pt>
                <c:pt idx="136">
                  <c:v>9.0793380000000004E-4</c:v>
                </c:pt>
                <c:pt idx="137">
                  <c:v>-2.7898670000000001E-3</c:v>
                </c:pt>
                <c:pt idx="138">
                  <c:v>-3.034812E-3</c:v>
                </c:pt>
                <c:pt idx="139">
                  <c:v>6.5365249999999996E-3</c:v>
                </c:pt>
                <c:pt idx="140">
                  <c:v>1.4378770000000001E-2</c:v>
                </c:pt>
                <c:pt idx="141">
                  <c:v>1.0025849999999999E-2</c:v>
                </c:pt>
                <c:pt idx="142">
                  <c:v>4.24733E-4</c:v>
                </c:pt>
                <c:pt idx="143">
                  <c:v>-6.3094960000000004E-3</c:v>
                </c:pt>
                <c:pt idx="144">
                  <c:v>-1.1963150000000001E-2</c:v>
                </c:pt>
                <c:pt idx="145">
                  <c:v>-1.2901269999999999E-2</c:v>
                </c:pt>
                <c:pt idx="146">
                  <c:v>-1.007059E-3</c:v>
                </c:pt>
                <c:pt idx="147">
                  <c:v>1.256646E-2</c:v>
                </c:pt>
                <c:pt idx="148">
                  <c:v>3.7936139999999998E-3</c:v>
                </c:pt>
                <c:pt idx="149">
                  <c:v>-1.3000050000000001E-2</c:v>
                </c:pt>
                <c:pt idx="150">
                  <c:v>-9.7069960000000007E-3</c:v>
                </c:pt>
                <c:pt idx="151">
                  <c:v>-2.504161E-3</c:v>
                </c:pt>
                <c:pt idx="152">
                  <c:v>-7.5850580000000004E-3</c:v>
                </c:pt>
                <c:pt idx="153">
                  <c:v>-1.0197049999999999E-2</c:v>
                </c:pt>
                <c:pt idx="154">
                  <c:v>-3.618847E-4</c:v>
                </c:pt>
                <c:pt idx="155">
                  <c:v>6.1139439999999996E-3</c:v>
                </c:pt>
                <c:pt idx="156">
                  <c:v>-5.1985119999999998E-3</c:v>
                </c:pt>
                <c:pt idx="157">
                  <c:v>-1.282033E-2</c:v>
                </c:pt>
                <c:pt idx="158">
                  <c:v>-3.8656129999999999E-3</c:v>
                </c:pt>
                <c:pt idx="159">
                  <c:v>4.6831700000000004E-3</c:v>
                </c:pt>
                <c:pt idx="160">
                  <c:v>5.4339699999999998E-3</c:v>
                </c:pt>
                <c:pt idx="161">
                  <c:v>1.34556E-4</c:v>
                </c:pt>
                <c:pt idx="162">
                  <c:v>4.3793150000000003E-4</c:v>
                </c:pt>
                <c:pt idx="163">
                  <c:v>1.003128E-2</c:v>
                </c:pt>
                <c:pt idx="164">
                  <c:v>6.5859849999999999E-3</c:v>
                </c:pt>
                <c:pt idx="165">
                  <c:v>-5.084033E-3</c:v>
                </c:pt>
                <c:pt idx="166">
                  <c:v>8.75956E-4</c:v>
                </c:pt>
                <c:pt idx="167">
                  <c:v>7.7953149999999997E-3</c:v>
                </c:pt>
                <c:pt idx="168">
                  <c:v>-5.6780540000000001E-3</c:v>
                </c:pt>
                <c:pt idx="169">
                  <c:v>-2.039972E-2</c:v>
                </c:pt>
                <c:pt idx="170">
                  <c:v>-1.430213E-2</c:v>
                </c:pt>
                <c:pt idx="171">
                  <c:v>9.0275019999999997E-4</c:v>
                </c:pt>
                <c:pt idx="172">
                  <c:v>7.6056829999999998E-4</c:v>
                </c:pt>
                <c:pt idx="173">
                  <c:v>-8.9153740000000002E-3</c:v>
                </c:pt>
                <c:pt idx="174">
                  <c:v>-9.4621600000000007E-3</c:v>
                </c:pt>
                <c:pt idx="175">
                  <c:v>2.0710250000000002E-3</c:v>
                </c:pt>
                <c:pt idx="176">
                  <c:v>1.245139E-2</c:v>
                </c:pt>
                <c:pt idx="177">
                  <c:v>1.965068E-2</c:v>
                </c:pt>
                <c:pt idx="178">
                  <c:v>4.6183090000000003E-2</c:v>
                </c:pt>
                <c:pt idx="179">
                  <c:v>8.6583729999999998E-2</c:v>
                </c:pt>
                <c:pt idx="180">
                  <c:v>0.11670800000000001</c:v>
                </c:pt>
                <c:pt idx="181">
                  <c:v>0.14707339999999999</c:v>
                </c:pt>
                <c:pt idx="182">
                  <c:v>0.19369330000000001</c:v>
                </c:pt>
                <c:pt idx="183">
                  <c:v>0.23929690000000001</c:v>
                </c:pt>
                <c:pt idx="184">
                  <c:v>0.26954349999999999</c:v>
                </c:pt>
                <c:pt idx="185">
                  <c:v>0.30190990000000001</c:v>
                </c:pt>
                <c:pt idx="186">
                  <c:v>0.34450209999999998</c:v>
                </c:pt>
                <c:pt idx="187">
                  <c:v>0.37534440000000002</c:v>
                </c:pt>
                <c:pt idx="188">
                  <c:v>0.38274740000000002</c:v>
                </c:pt>
                <c:pt idx="189">
                  <c:v>0.38414300000000001</c:v>
                </c:pt>
                <c:pt idx="190">
                  <c:v>0.38261600000000001</c:v>
                </c:pt>
                <c:pt idx="191">
                  <c:v>0.36682029999999999</c:v>
                </c:pt>
                <c:pt idx="192">
                  <c:v>0.34896690000000002</c:v>
                </c:pt>
                <c:pt idx="193">
                  <c:v>0.3413117</c:v>
                </c:pt>
                <c:pt idx="194">
                  <c:v>0.34715400000000002</c:v>
                </c:pt>
                <c:pt idx="195">
                  <c:v>0.3597997</c:v>
                </c:pt>
                <c:pt idx="196">
                  <c:v>0.35692430000000003</c:v>
                </c:pt>
                <c:pt idx="197">
                  <c:v>0.3433486</c:v>
                </c:pt>
                <c:pt idx="198">
                  <c:v>0.34013599999999999</c:v>
                </c:pt>
                <c:pt idx="199">
                  <c:v>0.34467120000000001</c:v>
                </c:pt>
                <c:pt idx="200">
                  <c:v>0.34856690000000001</c:v>
                </c:pt>
                <c:pt idx="201">
                  <c:v>0.34567900000000001</c:v>
                </c:pt>
                <c:pt idx="202">
                  <c:v>0.33573950000000002</c:v>
                </c:pt>
                <c:pt idx="203">
                  <c:v>0.33038220000000001</c:v>
                </c:pt>
                <c:pt idx="204">
                  <c:v>0.3279166</c:v>
                </c:pt>
                <c:pt idx="205">
                  <c:v>0.32540000000000002</c:v>
                </c:pt>
                <c:pt idx="206">
                  <c:v>0.32858150000000003</c:v>
                </c:pt>
                <c:pt idx="207">
                  <c:v>0.32273309999999999</c:v>
                </c:pt>
                <c:pt idx="208">
                  <c:v>0.3004192</c:v>
                </c:pt>
                <c:pt idx="209">
                  <c:v>0.28407290000000002</c:v>
                </c:pt>
                <c:pt idx="210">
                  <c:v>0.28423670000000001</c:v>
                </c:pt>
                <c:pt idx="211">
                  <c:v>0.29297250000000002</c:v>
                </c:pt>
                <c:pt idx="212">
                  <c:v>0.30533709999999997</c:v>
                </c:pt>
                <c:pt idx="213">
                  <c:v>0.30882720000000002</c:v>
                </c:pt>
                <c:pt idx="214">
                  <c:v>0.29628500000000002</c:v>
                </c:pt>
                <c:pt idx="215">
                  <c:v>0.2828521</c:v>
                </c:pt>
                <c:pt idx="216">
                  <c:v>0.27397519999999997</c:v>
                </c:pt>
                <c:pt idx="217">
                  <c:v>0.26487290000000002</c:v>
                </c:pt>
                <c:pt idx="218">
                  <c:v>0.26698</c:v>
                </c:pt>
                <c:pt idx="219">
                  <c:v>0.28076230000000002</c:v>
                </c:pt>
                <c:pt idx="220">
                  <c:v>0.28469870000000003</c:v>
                </c:pt>
                <c:pt idx="221">
                  <c:v>0.28007009999999999</c:v>
                </c:pt>
                <c:pt idx="222">
                  <c:v>0.28413430000000001</c:v>
                </c:pt>
                <c:pt idx="223">
                  <c:v>0.28807959999999999</c:v>
                </c:pt>
                <c:pt idx="224">
                  <c:v>0.27975319999999998</c:v>
                </c:pt>
                <c:pt idx="225">
                  <c:v>0.2728025</c:v>
                </c:pt>
                <c:pt idx="226">
                  <c:v>0.27784819999999999</c:v>
                </c:pt>
                <c:pt idx="227">
                  <c:v>0.28117310000000001</c:v>
                </c:pt>
                <c:pt idx="228">
                  <c:v>0.26678069999999998</c:v>
                </c:pt>
                <c:pt idx="229">
                  <c:v>0.24641779999999999</c:v>
                </c:pt>
                <c:pt idx="230">
                  <c:v>0.24826090000000001</c:v>
                </c:pt>
                <c:pt idx="231">
                  <c:v>0.26355479999999998</c:v>
                </c:pt>
                <c:pt idx="232">
                  <c:v>0.2593259</c:v>
                </c:pt>
                <c:pt idx="233">
                  <c:v>0.2454411</c:v>
                </c:pt>
                <c:pt idx="234">
                  <c:v>0.24838499999999999</c:v>
                </c:pt>
                <c:pt idx="235">
                  <c:v>0.25290370000000001</c:v>
                </c:pt>
                <c:pt idx="236">
                  <c:v>0.24278620000000001</c:v>
                </c:pt>
                <c:pt idx="237">
                  <c:v>0.24056069999999999</c:v>
                </c:pt>
                <c:pt idx="238">
                  <c:v>0.25833729999999999</c:v>
                </c:pt>
                <c:pt idx="239">
                  <c:v>0.27277449999999998</c:v>
                </c:pt>
                <c:pt idx="240">
                  <c:v>0.26669029999999999</c:v>
                </c:pt>
                <c:pt idx="241">
                  <c:v>0.25157109999999999</c:v>
                </c:pt>
                <c:pt idx="242">
                  <c:v>0.2475204</c:v>
                </c:pt>
                <c:pt idx="243">
                  <c:v>0.25397989999999998</c:v>
                </c:pt>
                <c:pt idx="244">
                  <c:v>0.25648989999999999</c:v>
                </c:pt>
                <c:pt idx="245">
                  <c:v>0.25259520000000002</c:v>
                </c:pt>
                <c:pt idx="246">
                  <c:v>0.24682200000000001</c:v>
                </c:pt>
                <c:pt idx="247">
                  <c:v>0.23840020000000001</c:v>
                </c:pt>
                <c:pt idx="248">
                  <c:v>0.230265</c:v>
                </c:pt>
                <c:pt idx="249">
                  <c:v>0.23256450000000001</c:v>
                </c:pt>
                <c:pt idx="250">
                  <c:v>0.24190400000000001</c:v>
                </c:pt>
                <c:pt idx="251">
                  <c:v>0.24821960000000001</c:v>
                </c:pt>
                <c:pt idx="252">
                  <c:v>0.25113669999999999</c:v>
                </c:pt>
                <c:pt idx="253">
                  <c:v>0.24932409999999999</c:v>
                </c:pt>
                <c:pt idx="254">
                  <c:v>0.2434886</c:v>
                </c:pt>
                <c:pt idx="255">
                  <c:v>0.2392589</c:v>
                </c:pt>
                <c:pt idx="256">
                  <c:v>0.23417569999999999</c:v>
                </c:pt>
                <c:pt idx="257">
                  <c:v>0.22594529999999999</c:v>
                </c:pt>
                <c:pt idx="258">
                  <c:v>0.23128480000000001</c:v>
                </c:pt>
                <c:pt idx="259">
                  <c:v>0.24554100000000001</c:v>
                </c:pt>
                <c:pt idx="260">
                  <c:v>0.23610780000000001</c:v>
                </c:pt>
                <c:pt idx="261">
                  <c:v>0.21471519999999999</c:v>
                </c:pt>
                <c:pt idx="262">
                  <c:v>0.2129866</c:v>
                </c:pt>
                <c:pt idx="263">
                  <c:v>0.22061449999999999</c:v>
                </c:pt>
                <c:pt idx="264">
                  <c:v>0.21618270000000001</c:v>
                </c:pt>
                <c:pt idx="265">
                  <c:v>0.2053545</c:v>
                </c:pt>
                <c:pt idx="266">
                  <c:v>0.2075756</c:v>
                </c:pt>
                <c:pt idx="267">
                  <c:v>0.21827279999999999</c:v>
                </c:pt>
                <c:pt idx="268">
                  <c:v>0.2191999</c:v>
                </c:pt>
                <c:pt idx="269">
                  <c:v>0.21571009999999999</c:v>
                </c:pt>
                <c:pt idx="270">
                  <c:v>0.21791540000000001</c:v>
                </c:pt>
                <c:pt idx="271">
                  <c:v>0.21846869999999999</c:v>
                </c:pt>
                <c:pt idx="272">
                  <c:v>0.21038589999999999</c:v>
                </c:pt>
                <c:pt idx="273">
                  <c:v>0.1998801</c:v>
                </c:pt>
                <c:pt idx="274">
                  <c:v>0.19271679999999999</c:v>
                </c:pt>
                <c:pt idx="275">
                  <c:v>0.18852430000000001</c:v>
                </c:pt>
                <c:pt idx="276">
                  <c:v>0.19298019999999999</c:v>
                </c:pt>
                <c:pt idx="277">
                  <c:v>0.2037706</c:v>
                </c:pt>
                <c:pt idx="278">
                  <c:v>0.20757349999999999</c:v>
                </c:pt>
                <c:pt idx="279">
                  <c:v>0.20395279999999999</c:v>
                </c:pt>
                <c:pt idx="280">
                  <c:v>0.19632369999999999</c:v>
                </c:pt>
                <c:pt idx="281">
                  <c:v>0.19048599999999999</c:v>
                </c:pt>
                <c:pt idx="282">
                  <c:v>0.19221830000000001</c:v>
                </c:pt>
                <c:pt idx="283">
                  <c:v>0.19209789999999999</c:v>
                </c:pt>
                <c:pt idx="284">
                  <c:v>0.18991540000000001</c:v>
                </c:pt>
                <c:pt idx="285">
                  <c:v>0.19199079999999999</c:v>
                </c:pt>
                <c:pt idx="286">
                  <c:v>0.19400419999999999</c:v>
                </c:pt>
                <c:pt idx="287">
                  <c:v>0.190973</c:v>
                </c:pt>
                <c:pt idx="288">
                  <c:v>0.1830772</c:v>
                </c:pt>
                <c:pt idx="289">
                  <c:v>0.1822387</c:v>
                </c:pt>
                <c:pt idx="290">
                  <c:v>0.19250030000000001</c:v>
                </c:pt>
                <c:pt idx="291">
                  <c:v>0.2005556</c:v>
                </c:pt>
                <c:pt idx="292">
                  <c:v>0.19565189999999999</c:v>
                </c:pt>
                <c:pt idx="293">
                  <c:v>0.18249019999999999</c:v>
                </c:pt>
                <c:pt idx="294">
                  <c:v>0.17845659999999999</c:v>
                </c:pt>
                <c:pt idx="295">
                  <c:v>0.18284919999999999</c:v>
                </c:pt>
                <c:pt idx="296">
                  <c:v>0.18194940000000001</c:v>
                </c:pt>
                <c:pt idx="297">
                  <c:v>0.179503</c:v>
                </c:pt>
                <c:pt idx="298">
                  <c:v>0.1835117</c:v>
                </c:pt>
                <c:pt idx="299">
                  <c:v>0.1855349</c:v>
                </c:pt>
                <c:pt idx="300">
                  <c:v>0.17428950000000001</c:v>
                </c:pt>
                <c:pt idx="301">
                  <c:v>0.16457620000000001</c:v>
                </c:pt>
                <c:pt idx="302">
                  <c:v>0.17255280000000001</c:v>
                </c:pt>
                <c:pt idx="303">
                  <c:v>0.17738300000000001</c:v>
                </c:pt>
                <c:pt idx="304">
                  <c:v>0.16656989999999999</c:v>
                </c:pt>
                <c:pt idx="305">
                  <c:v>0.164493</c:v>
                </c:pt>
                <c:pt idx="306">
                  <c:v>0.17275389999999999</c:v>
                </c:pt>
                <c:pt idx="307">
                  <c:v>0.16798979999999999</c:v>
                </c:pt>
                <c:pt idx="308">
                  <c:v>0.15591869999999999</c:v>
                </c:pt>
                <c:pt idx="309">
                  <c:v>0.15259220000000001</c:v>
                </c:pt>
                <c:pt idx="310">
                  <c:v>0.15490399999999999</c:v>
                </c:pt>
                <c:pt idx="311">
                  <c:v>0.1599874</c:v>
                </c:pt>
                <c:pt idx="312">
                  <c:v>0.1709871</c:v>
                </c:pt>
                <c:pt idx="313">
                  <c:v>0.1798033</c:v>
                </c:pt>
                <c:pt idx="314">
                  <c:v>0.1745411</c:v>
                </c:pt>
                <c:pt idx="315">
                  <c:v>0.15986349999999999</c:v>
                </c:pt>
                <c:pt idx="316">
                  <c:v>0.15218599999999999</c:v>
                </c:pt>
                <c:pt idx="317">
                  <c:v>0.15734609999999999</c:v>
                </c:pt>
                <c:pt idx="318">
                  <c:v>0.16142280000000001</c:v>
                </c:pt>
                <c:pt idx="319">
                  <c:v>0.1568688</c:v>
                </c:pt>
                <c:pt idx="320">
                  <c:v>0.1554026</c:v>
                </c:pt>
                <c:pt idx="321">
                  <c:v>0.15969649999999999</c:v>
                </c:pt>
                <c:pt idx="322">
                  <c:v>0.1578917</c:v>
                </c:pt>
                <c:pt idx="323">
                  <c:v>0.15467059999999999</c:v>
                </c:pt>
                <c:pt idx="324">
                  <c:v>0.15627769999999999</c:v>
                </c:pt>
                <c:pt idx="325">
                  <c:v>0.14967250000000001</c:v>
                </c:pt>
                <c:pt idx="326">
                  <c:v>0.14360029999999999</c:v>
                </c:pt>
                <c:pt idx="327">
                  <c:v>0.1483952</c:v>
                </c:pt>
                <c:pt idx="328">
                  <c:v>0.141653</c:v>
                </c:pt>
                <c:pt idx="329">
                  <c:v>0.12648529999999999</c:v>
                </c:pt>
                <c:pt idx="330">
                  <c:v>0.12554979999999999</c:v>
                </c:pt>
                <c:pt idx="331">
                  <c:v>0.12573590000000001</c:v>
                </c:pt>
                <c:pt idx="332">
                  <c:v>0.12223779999999999</c:v>
                </c:pt>
                <c:pt idx="333">
                  <c:v>0.1290607</c:v>
                </c:pt>
                <c:pt idx="334">
                  <c:v>0.1342516</c:v>
                </c:pt>
                <c:pt idx="335">
                  <c:v>0.13189429999999999</c:v>
                </c:pt>
                <c:pt idx="336">
                  <c:v>0.13037660000000001</c:v>
                </c:pt>
                <c:pt idx="337">
                  <c:v>0.1284052</c:v>
                </c:pt>
                <c:pt idx="338">
                  <c:v>0.13264899999999999</c:v>
                </c:pt>
                <c:pt idx="339">
                  <c:v>0.14349909999999999</c:v>
                </c:pt>
                <c:pt idx="340">
                  <c:v>0.1412178</c:v>
                </c:pt>
                <c:pt idx="341">
                  <c:v>0.12913230000000001</c:v>
                </c:pt>
                <c:pt idx="342">
                  <c:v>0.12812209999999999</c:v>
                </c:pt>
                <c:pt idx="343">
                  <c:v>0.12987960000000001</c:v>
                </c:pt>
                <c:pt idx="344">
                  <c:v>0.1262828</c:v>
                </c:pt>
                <c:pt idx="345">
                  <c:v>0.12906899999999999</c:v>
                </c:pt>
                <c:pt idx="346">
                  <c:v>0.1349447</c:v>
                </c:pt>
                <c:pt idx="347">
                  <c:v>0.13285930000000001</c:v>
                </c:pt>
                <c:pt idx="348">
                  <c:v>0.12227979999999999</c:v>
                </c:pt>
                <c:pt idx="349">
                  <c:v>0.11557920000000001</c:v>
                </c:pt>
                <c:pt idx="350">
                  <c:v>0.1232391</c:v>
                </c:pt>
                <c:pt idx="351">
                  <c:v>0.12700449999999999</c:v>
                </c:pt>
                <c:pt idx="352">
                  <c:v>0.11561440000000001</c:v>
                </c:pt>
                <c:pt idx="353">
                  <c:v>0.1058849</c:v>
                </c:pt>
                <c:pt idx="354">
                  <c:v>0.1056314</c:v>
                </c:pt>
                <c:pt idx="355">
                  <c:v>0.1144931</c:v>
                </c:pt>
                <c:pt idx="356">
                  <c:v>0.1243021</c:v>
                </c:pt>
                <c:pt idx="357">
                  <c:v>0.1238803</c:v>
                </c:pt>
                <c:pt idx="358">
                  <c:v>0.1201247</c:v>
                </c:pt>
                <c:pt idx="359">
                  <c:v>0.1133643</c:v>
                </c:pt>
                <c:pt idx="360">
                  <c:v>0.1026511</c:v>
                </c:pt>
                <c:pt idx="361">
                  <c:v>0.1061</c:v>
                </c:pt>
                <c:pt idx="362">
                  <c:v>0.1187738</c:v>
                </c:pt>
                <c:pt idx="363">
                  <c:v>0.1181079</c:v>
                </c:pt>
                <c:pt idx="364">
                  <c:v>0.1102737</c:v>
                </c:pt>
                <c:pt idx="365">
                  <c:v>0.1067342</c:v>
                </c:pt>
                <c:pt idx="366">
                  <c:v>0.1064657</c:v>
                </c:pt>
                <c:pt idx="367">
                  <c:v>0.1074142</c:v>
                </c:pt>
                <c:pt idx="368">
                  <c:v>0.10387109999999999</c:v>
                </c:pt>
                <c:pt idx="369">
                  <c:v>0.1015276</c:v>
                </c:pt>
                <c:pt idx="370">
                  <c:v>0.10689709999999999</c:v>
                </c:pt>
                <c:pt idx="371">
                  <c:v>0.1083916</c:v>
                </c:pt>
                <c:pt idx="372">
                  <c:v>0.1005532</c:v>
                </c:pt>
                <c:pt idx="373">
                  <c:v>9.3229549999999994E-2</c:v>
                </c:pt>
                <c:pt idx="374">
                  <c:v>9.3649739999999995E-2</c:v>
                </c:pt>
                <c:pt idx="375">
                  <c:v>9.8367999999999997E-2</c:v>
                </c:pt>
                <c:pt idx="376">
                  <c:v>0.1058405</c:v>
                </c:pt>
                <c:pt idx="377">
                  <c:v>0.112389</c:v>
                </c:pt>
                <c:pt idx="378">
                  <c:v>0.1067731</c:v>
                </c:pt>
                <c:pt idx="379">
                  <c:v>9.5642840000000007E-2</c:v>
                </c:pt>
                <c:pt idx="380">
                  <c:v>9.2583990000000005E-2</c:v>
                </c:pt>
                <c:pt idx="381">
                  <c:v>9.2571879999999995E-2</c:v>
                </c:pt>
                <c:pt idx="382">
                  <c:v>9.3934089999999998E-2</c:v>
                </c:pt>
                <c:pt idx="383">
                  <c:v>0.101383</c:v>
                </c:pt>
                <c:pt idx="384">
                  <c:v>0.1024253</c:v>
                </c:pt>
                <c:pt idx="385">
                  <c:v>9.2305659999999998E-2</c:v>
                </c:pt>
                <c:pt idx="386">
                  <c:v>8.8113399999999995E-2</c:v>
                </c:pt>
                <c:pt idx="387">
                  <c:v>8.972012E-2</c:v>
                </c:pt>
                <c:pt idx="388">
                  <c:v>8.8087479999999996E-2</c:v>
                </c:pt>
                <c:pt idx="389">
                  <c:v>9.1675329999999999E-2</c:v>
                </c:pt>
                <c:pt idx="390">
                  <c:v>0.10487340000000001</c:v>
                </c:pt>
                <c:pt idx="391">
                  <c:v>0.11175119999999999</c:v>
                </c:pt>
                <c:pt idx="392">
                  <c:v>9.6316680000000002E-2</c:v>
                </c:pt>
                <c:pt idx="393">
                  <c:v>7.4755970000000005E-2</c:v>
                </c:pt>
                <c:pt idx="394">
                  <c:v>7.1151679999999995E-2</c:v>
                </c:pt>
                <c:pt idx="395">
                  <c:v>8.0592869999999997E-2</c:v>
                </c:pt>
                <c:pt idx="396">
                  <c:v>8.7661890000000006E-2</c:v>
                </c:pt>
                <c:pt idx="397">
                  <c:v>8.8655979999999995E-2</c:v>
                </c:pt>
                <c:pt idx="398">
                  <c:v>8.7595480000000003E-2</c:v>
                </c:pt>
                <c:pt idx="399">
                  <c:v>8.2536739999999997E-2</c:v>
                </c:pt>
                <c:pt idx="400">
                  <c:v>7.8482339999999998E-2</c:v>
                </c:pt>
                <c:pt idx="401">
                  <c:v>8.4676660000000001E-2</c:v>
                </c:pt>
                <c:pt idx="402">
                  <c:v>9.1054659999999996E-2</c:v>
                </c:pt>
                <c:pt idx="403">
                  <c:v>8.8860750000000002E-2</c:v>
                </c:pt>
                <c:pt idx="404">
                  <c:v>8.5821159999999994E-2</c:v>
                </c:pt>
                <c:pt idx="405">
                  <c:v>8.6704199999999995E-2</c:v>
                </c:pt>
                <c:pt idx="406">
                  <c:v>8.2188499999999998E-2</c:v>
                </c:pt>
                <c:pt idx="407">
                  <c:v>7.1080920000000006E-2</c:v>
                </c:pt>
                <c:pt idx="408">
                  <c:v>6.8598119999999999E-2</c:v>
                </c:pt>
                <c:pt idx="409">
                  <c:v>7.3491249999999994E-2</c:v>
                </c:pt>
                <c:pt idx="410">
                  <c:v>7.6197509999999996E-2</c:v>
                </c:pt>
                <c:pt idx="411">
                  <c:v>7.9271159999999993E-2</c:v>
                </c:pt>
                <c:pt idx="412">
                  <c:v>8.0624020000000005E-2</c:v>
                </c:pt>
                <c:pt idx="413">
                  <c:v>7.6736280000000004E-2</c:v>
                </c:pt>
                <c:pt idx="414">
                  <c:v>7.6004740000000001E-2</c:v>
                </c:pt>
                <c:pt idx="415">
                  <c:v>8.2010739999999999E-2</c:v>
                </c:pt>
                <c:pt idx="416">
                  <c:v>8.0714770000000005E-2</c:v>
                </c:pt>
                <c:pt idx="417">
                  <c:v>7.2433419999999998E-2</c:v>
                </c:pt>
                <c:pt idx="418">
                  <c:v>7.0445800000000003E-2</c:v>
                </c:pt>
                <c:pt idx="419">
                  <c:v>6.7903790000000006E-2</c:v>
                </c:pt>
                <c:pt idx="420">
                  <c:v>5.8718930000000003E-2</c:v>
                </c:pt>
                <c:pt idx="421">
                  <c:v>5.1429490000000001E-2</c:v>
                </c:pt>
                <c:pt idx="422">
                  <c:v>5.4731120000000001E-2</c:v>
                </c:pt>
                <c:pt idx="423">
                  <c:v>6.622509E-2</c:v>
                </c:pt>
                <c:pt idx="424">
                  <c:v>6.8959149999999997E-2</c:v>
                </c:pt>
                <c:pt idx="425">
                  <c:v>5.9672660000000002E-2</c:v>
                </c:pt>
                <c:pt idx="426">
                  <c:v>5.7978750000000003E-2</c:v>
                </c:pt>
                <c:pt idx="427">
                  <c:v>6.8529049999999994E-2</c:v>
                </c:pt>
                <c:pt idx="428">
                  <c:v>7.3403579999999996E-2</c:v>
                </c:pt>
                <c:pt idx="429">
                  <c:v>6.7130570000000001E-2</c:v>
                </c:pt>
                <c:pt idx="430">
                  <c:v>6.6669359999999997E-2</c:v>
                </c:pt>
                <c:pt idx="431">
                  <c:v>8.0014100000000005E-2</c:v>
                </c:pt>
                <c:pt idx="432">
                  <c:v>8.6559510000000006E-2</c:v>
                </c:pt>
                <c:pt idx="433">
                  <c:v>7.3420230000000003E-2</c:v>
                </c:pt>
                <c:pt idx="434">
                  <c:v>6.0045059999999997E-2</c:v>
                </c:pt>
                <c:pt idx="435">
                  <c:v>6.0352419999999997E-2</c:v>
                </c:pt>
                <c:pt idx="436">
                  <c:v>6.3745410000000002E-2</c:v>
                </c:pt>
                <c:pt idx="437">
                  <c:v>5.9885649999999999E-2</c:v>
                </c:pt>
                <c:pt idx="438">
                  <c:v>5.5916460000000001E-2</c:v>
                </c:pt>
                <c:pt idx="439">
                  <c:v>5.9168970000000001E-2</c:v>
                </c:pt>
                <c:pt idx="440">
                  <c:v>6.0454330000000001E-2</c:v>
                </c:pt>
                <c:pt idx="441">
                  <c:v>5.5168540000000002E-2</c:v>
                </c:pt>
                <c:pt idx="442">
                  <c:v>5.5010379999999998E-2</c:v>
                </c:pt>
                <c:pt idx="443">
                  <c:v>6.5864190000000003E-2</c:v>
                </c:pt>
                <c:pt idx="444">
                  <c:v>7.2893860000000005E-2</c:v>
                </c:pt>
                <c:pt idx="445">
                  <c:v>6.7133460000000006E-2</c:v>
                </c:pt>
                <c:pt idx="446">
                  <c:v>6.3511919999999999E-2</c:v>
                </c:pt>
                <c:pt idx="447">
                  <c:v>6.5384100000000001E-2</c:v>
                </c:pt>
                <c:pt idx="448">
                  <c:v>6.2519450000000004E-2</c:v>
                </c:pt>
                <c:pt idx="449">
                  <c:v>6.0541249999999998E-2</c:v>
                </c:pt>
                <c:pt idx="450">
                  <c:v>6.4972290000000002E-2</c:v>
                </c:pt>
                <c:pt idx="451">
                  <c:v>6.8117280000000002E-2</c:v>
                </c:pt>
                <c:pt idx="452">
                  <c:v>5.8857279999999998E-2</c:v>
                </c:pt>
                <c:pt idx="453">
                  <c:v>3.5421319999999999E-2</c:v>
                </c:pt>
                <c:pt idx="454">
                  <c:v>2.3455770000000001E-2</c:v>
                </c:pt>
                <c:pt idx="455">
                  <c:v>4.1476310000000002E-2</c:v>
                </c:pt>
                <c:pt idx="456">
                  <c:v>5.7594729999999997E-2</c:v>
                </c:pt>
                <c:pt idx="457">
                  <c:v>5.4244130000000002E-2</c:v>
                </c:pt>
                <c:pt idx="458">
                  <c:v>5.6372890000000002E-2</c:v>
                </c:pt>
                <c:pt idx="459">
                  <c:v>6.3329479999999994E-2</c:v>
                </c:pt>
                <c:pt idx="460">
                  <c:v>6.0486419999999999E-2</c:v>
                </c:pt>
                <c:pt idx="461">
                  <c:v>5.3239649999999999E-2</c:v>
                </c:pt>
                <c:pt idx="462">
                  <c:v>5.059582E-2</c:v>
                </c:pt>
                <c:pt idx="463">
                  <c:v>5.4494880000000002E-2</c:v>
                </c:pt>
                <c:pt idx="464">
                  <c:v>5.1582099999999999E-2</c:v>
                </c:pt>
                <c:pt idx="465">
                  <c:v>3.5993249999999997E-2</c:v>
                </c:pt>
                <c:pt idx="466">
                  <c:v>3.2567440000000003E-2</c:v>
                </c:pt>
                <c:pt idx="467">
                  <c:v>4.5306590000000001E-2</c:v>
                </c:pt>
                <c:pt idx="468">
                  <c:v>4.639679E-2</c:v>
                </c:pt>
                <c:pt idx="469">
                  <c:v>4.2084000000000003E-2</c:v>
                </c:pt>
                <c:pt idx="470">
                  <c:v>4.8353609999999998E-2</c:v>
                </c:pt>
                <c:pt idx="471">
                  <c:v>5.1768620000000001E-2</c:v>
                </c:pt>
                <c:pt idx="472">
                  <c:v>4.5032620000000002E-2</c:v>
                </c:pt>
                <c:pt idx="473">
                  <c:v>3.6704819999999999E-2</c:v>
                </c:pt>
                <c:pt idx="474">
                  <c:v>3.8759790000000002E-2</c:v>
                </c:pt>
                <c:pt idx="475">
                  <c:v>4.4950520000000001E-2</c:v>
                </c:pt>
                <c:pt idx="476">
                  <c:v>4.0686600000000003E-2</c:v>
                </c:pt>
                <c:pt idx="477">
                  <c:v>4.052571E-2</c:v>
                </c:pt>
                <c:pt idx="478">
                  <c:v>5.5702380000000003E-2</c:v>
                </c:pt>
                <c:pt idx="479">
                  <c:v>6.4532000000000006E-2</c:v>
                </c:pt>
                <c:pt idx="480">
                  <c:v>5.5545709999999998E-2</c:v>
                </c:pt>
                <c:pt idx="481">
                  <c:v>4.5992699999999997E-2</c:v>
                </c:pt>
                <c:pt idx="482">
                  <c:v>4.8723099999999998E-2</c:v>
                </c:pt>
                <c:pt idx="483">
                  <c:v>5.3582270000000001E-2</c:v>
                </c:pt>
                <c:pt idx="484">
                  <c:v>4.516701E-2</c:v>
                </c:pt>
                <c:pt idx="485">
                  <c:v>3.3216469999999998E-2</c:v>
                </c:pt>
                <c:pt idx="486">
                  <c:v>3.4330810000000003E-2</c:v>
                </c:pt>
                <c:pt idx="487">
                  <c:v>4.1472290000000002E-2</c:v>
                </c:pt>
                <c:pt idx="488">
                  <c:v>4.0929130000000001E-2</c:v>
                </c:pt>
                <c:pt idx="489">
                  <c:v>2.831935E-2</c:v>
                </c:pt>
                <c:pt idx="490">
                  <c:v>1.5974249999999999E-2</c:v>
                </c:pt>
                <c:pt idx="491">
                  <c:v>2.006995E-2</c:v>
                </c:pt>
                <c:pt idx="492">
                  <c:v>3.4646330000000003E-2</c:v>
                </c:pt>
                <c:pt idx="493">
                  <c:v>4.1815650000000003E-2</c:v>
                </c:pt>
                <c:pt idx="494">
                  <c:v>3.9018419999999998E-2</c:v>
                </c:pt>
                <c:pt idx="495">
                  <c:v>3.6533019999999999E-2</c:v>
                </c:pt>
                <c:pt idx="496">
                  <c:v>3.6803339999999997E-2</c:v>
                </c:pt>
                <c:pt idx="497">
                  <c:v>3.781176E-2</c:v>
                </c:pt>
                <c:pt idx="498">
                  <c:v>4.1624250000000002E-2</c:v>
                </c:pt>
                <c:pt idx="499">
                  <c:v>5.0113949999999997E-2</c:v>
                </c:pt>
                <c:pt idx="500">
                  <c:v>5.3363220000000003E-2</c:v>
                </c:pt>
                <c:pt idx="501">
                  <c:v>4.313724E-2</c:v>
                </c:pt>
                <c:pt idx="502">
                  <c:v>3.6098480000000002E-2</c:v>
                </c:pt>
                <c:pt idx="503">
                  <c:v>3.9324400000000002E-2</c:v>
                </c:pt>
                <c:pt idx="504">
                  <c:v>3.5932360000000003E-2</c:v>
                </c:pt>
                <c:pt idx="505">
                  <c:v>2.6079390000000001E-2</c:v>
                </c:pt>
                <c:pt idx="506">
                  <c:v>2.954669E-2</c:v>
                </c:pt>
                <c:pt idx="507">
                  <c:v>4.8798719999999997E-2</c:v>
                </c:pt>
                <c:pt idx="508">
                  <c:v>5.9580300000000003E-2</c:v>
                </c:pt>
                <c:pt idx="509">
                  <c:v>5.0921639999999997E-2</c:v>
                </c:pt>
                <c:pt idx="510">
                  <c:v>3.9957319999999998E-2</c:v>
                </c:pt>
                <c:pt idx="511">
                  <c:v>3.3910740000000002E-2</c:v>
                </c:pt>
                <c:pt idx="512">
                  <c:v>2.8123860000000001E-2</c:v>
                </c:pt>
                <c:pt idx="513">
                  <c:v>2.5923140000000001E-2</c:v>
                </c:pt>
                <c:pt idx="514">
                  <c:v>3.039217E-2</c:v>
                </c:pt>
                <c:pt idx="515">
                  <c:v>3.6361869999999998E-2</c:v>
                </c:pt>
                <c:pt idx="516">
                  <c:v>3.4587989999999999E-2</c:v>
                </c:pt>
                <c:pt idx="517">
                  <c:v>2.7276910000000001E-2</c:v>
                </c:pt>
                <c:pt idx="518">
                  <c:v>2.4150720000000001E-2</c:v>
                </c:pt>
                <c:pt idx="519">
                  <c:v>2.8222569999999999E-2</c:v>
                </c:pt>
                <c:pt idx="520">
                  <c:v>3.3717169999999998E-2</c:v>
                </c:pt>
                <c:pt idx="521">
                  <c:v>3.066851E-2</c:v>
                </c:pt>
                <c:pt idx="522">
                  <c:v>2.6741520000000001E-2</c:v>
                </c:pt>
                <c:pt idx="523">
                  <c:v>3.1632529999999999E-2</c:v>
                </c:pt>
                <c:pt idx="524">
                  <c:v>3.3555660000000001E-2</c:v>
                </c:pt>
                <c:pt idx="525">
                  <c:v>3.0123E-2</c:v>
                </c:pt>
                <c:pt idx="526">
                  <c:v>3.1368350000000003E-2</c:v>
                </c:pt>
                <c:pt idx="527">
                  <c:v>3.3826439999999999E-2</c:v>
                </c:pt>
                <c:pt idx="528">
                  <c:v>2.493621E-2</c:v>
                </c:pt>
                <c:pt idx="529">
                  <c:v>9.2533530000000006E-3</c:v>
                </c:pt>
                <c:pt idx="530">
                  <c:v>8.676642E-3</c:v>
                </c:pt>
                <c:pt idx="531">
                  <c:v>2.2628349999999998E-2</c:v>
                </c:pt>
                <c:pt idx="532">
                  <c:v>3.0826969999999999E-2</c:v>
                </c:pt>
                <c:pt idx="533">
                  <c:v>2.546315E-2</c:v>
                </c:pt>
                <c:pt idx="534">
                  <c:v>2.1018829999999999E-2</c:v>
                </c:pt>
                <c:pt idx="535">
                  <c:v>3.1627629999999997E-2</c:v>
                </c:pt>
                <c:pt idx="536">
                  <c:v>3.3686010000000002E-2</c:v>
                </c:pt>
                <c:pt idx="537">
                  <c:v>1.1250670000000001E-2</c:v>
                </c:pt>
                <c:pt idx="538">
                  <c:v>2.5619499999999999E-3</c:v>
                </c:pt>
                <c:pt idx="539">
                  <c:v>2.475776E-2</c:v>
                </c:pt>
                <c:pt idx="540">
                  <c:v>3.7283690000000001E-2</c:v>
                </c:pt>
                <c:pt idx="541">
                  <c:v>2.7193470000000001E-2</c:v>
                </c:pt>
                <c:pt idx="542">
                  <c:v>2.127134E-2</c:v>
                </c:pt>
                <c:pt idx="543">
                  <c:v>1.9406050000000001E-2</c:v>
                </c:pt>
                <c:pt idx="544">
                  <c:v>1.1356089999999999E-2</c:v>
                </c:pt>
                <c:pt idx="545">
                  <c:v>1.1381550000000001E-2</c:v>
                </c:pt>
                <c:pt idx="546">
                  <c:v>2.7022870000000001E-2</c:v>
                </c:pt>
                <c:pt idx="547">
                  <c:v>3.6981920000000001E-2</c:v>
                </c:pt>
                <c:pt idx="548">
                  <c:v>3.1464199999999998E-2</c:v>
                </c:pt>
                <c:pt idx="549">
                  <c:v>2.9711149999999999E-2</c:v>
                </c:pt>
                <c:pt idx="550">
                  <c:v>3.3116300000000001E-2</c:v>
                </c:pt>
                <c:pt idx="551">
                  <c:v>2.6568600000000001E-2</c:v>
                </c:pt>
                <c:pt idx="552">
                  <c:v>1.6888589999999998E-2</c:v>
                </c:pt>
                <c:pt idx="553">
                  <c:v>1.884017E-2</c:v>
                </c:pt>
                <c:pt idx="554">
                  <c:v>2.452553E-2</c:v>
                </c:pt>
                <c:pt idx="555">
                  <c:v>1.8927699999999999E-2</c:v>
                </c:pt>
                <c:pt idx="556">
                  <c:v>1.101885E-2</c:v>
                </c:pt>
                <c:pt idx="557">
                  <c:v>1.2930769999999999E-2</c:v>
                </c:pt>
                <c:pt idx="558">
                  <c:v>2.310678E-2</c:v>
                </c:pt>
                <c:pt idx="559">
                  <c:v>3.2267690000000002E-2</c:v>
                </c:pt>
                <c:pt idx="560">
                  <c:v>2.5207179999999999E-2</c:v>
                </c:pt>
                <c:pt idx="561">
                  <c:v>1.622496E-2</c:v>
                </c:pt>
                <c:pt idx="562">
                  <c:v>2.7304330000000002E-2</c:v>
                </c:pt>
                <c:pt idx="563">
                  <c:v>3.9199520000000002E-2</c:v>
                </c:pt>
                <c:pt idx="564">
                  <c:v>3.0356950000000001E-2</c:v>
                </c:pt>
                <c:pt idx="565">
                  <c:v>1.4755030000000001E-2</c:v>
                </c:pt>
                <c:pt idx="566">
                  <c:v>1.8476949999999999E-2</c:v>
                </c:pt>
                <c:pt idx="567">
                  <c:v>2.8481630000000001E-2</c:v>
                </c:pt>
                <c:pt idx="568">
                  <c:v>1.9623930000000001E-2</c:v>
                </c:pt>
                <c:pt idx="569">
                  <c:v>6.7904259999999996E-3</c:v>
                </c:pt>
                <c:pt idx="570">
                  <c:v>8.1366670000000002E-3</c:v>
                </c:pt>
                <c:pt idx="571">
                  <c:v>1.8657119999999999E-2</c:v>
                </c:pt>
                <c:pt idx="572">
                  <c:v>2.2608130000000001E-2</c:v>
                </c:pt>
                <c:pt idx="573">
                  <c:v>1.7192140000000002E-2</c:v>
                </c:pt>
                <c:pt idx="574">
                  <c:v>1.5644080000000001E-2</c:v>
                </c:pt>
                <c:pt idx="575">
                  <c:v>2.1465109999999999E-2</c:v>
                </c:pt>
                <c:pt idx="576">
                  <c:v>2.6239519999999999E-2</c:v>
                </c:pt>
                <c:pt idx="577">
                  <c:v>2.2740920000000001E-2</c:v>
                </c:pt>
                <c:pt idx="578">
                  <c:v>1.8115349999999999E-2</c:v>
                </c:pt>
                <c:pt idx="579">
                  <c:v>1.8049869999999999E-2</c:v>
                </c:pt>
                <c:pt idx="580">
                  <c:v>1.1333960000000001E-2</c:v>
                </c:pt>
                <c:pt idx="581">
                  <c:v>-1.4007360000000001E-3</c:v>
                </c:pt>
                <c:pt idx="582">
                  <c:v>-3.2239490000000003E-4</c:v>
                </c:pt>
                <c:pt idx="583">
                  <c:v>1.6513610000000001E-2</c:v>
                </c:pt>
                <c:pt idx="584">
                  <c:v>1.8892140000000002E-2</c:v>
                </c:pt>
                <c:pt idx="585">
                  <c:v>-1.5212030000000001E-3</c:v>
                </c:pt>
                <c:pt idx="586">
                  <c:v>-7.3250700000000004E-3</c:v>
                </c:pt>
                <c:pt idx="587">
                  <c:v>1.5234920000000001E-2</c:v>
                </c:pt>
                <c:pt idx="588">
                  <c:v>3.3313379999999997E-2</c:v>
                </c:pt>
                <c:pt idx="589">
                  <c:v>2.8138239999999998E-2</c:v>
                </c:pt>
                <c:pt idx="590">
                  <c:v>1.8928480000000001E-2</c:v>
                </c:pt>
                <c:pt idx="591">
                  <c:v>2.449051E-2</c:v>
                </c:pt>
                <c:pt idx="592">
                  <c:v>3.1510509999999999E-2</c:v>
                </c:pt>
                <c:pt idx="593">
                  <c:v>2.1296180000000001E-2</c:v>
                </c:pt>
                <c:pt idx="594">
                  <c:v>6.2877870000000004E-3</c:v>
                </c:pt>
                <c:pt idx="595">
                  <c:v>3.9241270000000003E-3</c:v>
                </c:pt>
                <c:pt idx="596">
                  <c:v>6.6807530000000002E-3</c:v>
                </c:pt>
                <c:pt idx="597">
                  <c:v>6.9338849999999999E-3</c:v>
                </c:pt>
                <c:pt idx="598">
                  <c:v>1.077294E-2</c:v>
                </c:pt>
                <c:pt idx="599">
                  <c:v>1.6327379999999999E-2</c:v>
                </c:pt>
                <c:pt idx="600">
                  <c:v>1.9707300000000001E-2</c:v>
                </c:pt>
                <c:pt idx="601">
                  <c:v>2.249315E-2</c:v>
                </c:pt>
                <c:pt idx="602">
                  <c:v>2.214091E-2</c:v>
                </c:pt>
                <c:pt idx="603">
                  <c:v>1.853755E-2</c:v>
                </c:pt>
                <c:pt idx="604">
                  <c:v>9.8789229999999995E-3</c:v>
                </c:pt>
                <c:pt idx="605">
                  <c:v>3.1056360000000002E-3</c:v>
                </c:pt>
                <c:pt idx="606">
                  <c:v>1.3713589999999999E-2</c:v>
                </c:pt>
                <c:pt idx="607">
                  <c:v>3.1520140000000002E-2</c:v>
                </c:pt>
                <c:pt idx="608">
                  <c:v>3.7903039999999999E-2</c:v>
                </c:pt>
                <c:pt idx="609">
                  <c:v>3.2832819999999999E-2</c:v>
                </c:pt>
                <c:pt idx="610">
                  <c:v>2.0432249999999999E-2</c:v>
                </c:pt>
                <c:pt idx="611">
                  <c:v>6.9864749999999998E-3</c:v>
                </c:pt>
                <c:pt idx="612">
                  <c:v>1.137903E-3</c:v>
                </c:pt>
                <c:pt idx="613">
                  <c:v>6.7486539999999998E-3</c:v>
                </c:pt>
                <c:pt idx="614">
                  <c:v>2.5344129999999999E-2</c:v>
                </c:pt>
                <c:pt idx="615">
                  <c:v>3.5644960000000003E-2</c:v>
                </c:pt>
                <c:pt idx="616">
                  <c:v>2.0766710000000001E-2</c:v>
                </c:pt>
                <c:pt idx="617">
                  <c:v>7.0186650000000003E-3</c:v>
                </c:pt>
                <c:pt idx="618">
                  <c:v>6.1542630000000001E-3</c:v>
                </c:pt>
                <c:pt idx="619">
                  <c:v>1.351931E-2</c:v>
                </c:pt>
                <c:pt idx="620">
                  <c:v>2.1531560000000002E-2</c:v>
                </c:pt>
                <c:pt idx="621">
                  <c:v>7.7751720000000003E-3</c:v>
                </c:pt>
                <c:pt idx="622">
                  <c:v>-3.9741029999999997E-3</c:v>
                </c:pt>
                <c:pt idx="623">
                  <c:v>1.12193E-2</c:v>
                </c:pt>
                <c:pt idx="624">
                  <c:v>2.0164069999999999E-2</c:v>
                </c:pt>
                <c:pt idx="625">
                  <c:v>1.2095740000000001E-2</c:v>
                </c:pt>
                <c:pt idx="626">
                  <c:v>8.5101889999999996E-3</c:v>
                </c:pt>
                <c:pt idx="627">
                  <c:v>1.432699E-2</c:v>
                </c:pt>
                <c:pt idx="628">
                  <c:v>2.2377129999999999E-2</c:v>
                </c:pt>
                <c:pt idx="629">
                  <c:v>2.1752270000000001E-2</c:v>
                </c:pt>
                <c:pt idx="630">
                  <c:v>1.6303740000000001E-2</c:v>
                </c:pt>
                <c:pt idx="631">
                  <c:v>1.7883039999999999E-2</c:v>
                </c:pt>
                <c:pt idx="632">
                  <c:v>1.223344E-2</c:v>
                </c:pt>
                <c:pt idx="633">
                  <c:v>-3.4824809999999999E-3</c:v>
                </c:pt>
                <c:pt idx="634">
                  <c:v>-1.157248E-3</c:v>
                </c:pt>
                <c:pt idx="635">
                  <c:v>1.82083E-2</c:v>
                </c:pt>
                <c:pt idx="636">
                  <c:v>2.7206939999999999E-2</c:v>
                </c:pt>
                <c:pt idx="637">
                  <c:v>2.0588510000000001E-2</c:v>
                </c:pt>
                <c:pt idx="638">
                  <c:v>1.621061E-2</c:v>
                </c:pt>
                <c:pt idx="639">
                  <c:v>2.3183079999999998E-2</c:v>
                </c:pt>
                <c:pt idx="640">
                  <c:v>2.0517420000000001E-2</c:v>
                </c:pt>
                <c:pt idx="641">
                  <c:v>5.0018709999999997E-3</c:v>
                </c:pt>
                <c:pt idx="642">
                  <c:v>8.5868339999999998E-3</c:v>
                </c:pt>
                <c:pt idx="643">
                  <c:v>2.6210819999999999E-2</c:v>
                </c:pt>
                <c:pt idx="644">
                  <c:v>2.219674E-2</c:v>
                </c:pt>
                <c:pt idx="645">
                  <c:v>9.801368E-4</c:v>
                </c:pt>
                <c:pt idx="646">
                  <c:v>-1.7213249999999999E-3</c:v>
                </c:pt>
                <c:pt idx="647">
                  <c:v>1.7712990000000001E-2</c:v>
                </c:pt>
                <c:pt idx="648">
                  <c:v>2.6000780000000001E-2</c:v>
                </c:pt>
                <c:pt idx="649">
                  <c:v>1.5527900000000001E-2</c:v>
                </c:pt>
                <c:pt idx="650">
                  <c:v>1.039082E-2</c:v>
                </c:pt>
                <c:pt idx="651">
                  <c:v>1.320143E-2</c:v>
                </c:pt>
                <c:pt idx="652">
                  <c:v>1.016014E-2</c:v>
                </c:pt>
                <c:pt idx="653">
                  <c:v>4.1760920000000002E-3</c:v>
                </c:pt>
                <c:pt idx="654">
                  <c:v>5.2849760000000003E-3</c:v>
                </c:pt>
                <c:pt idx="655">
                  <c:v>1.2428399999999999E-2</c:v>
                </c:pt>
                <c:pt idx="656">
                  <c:v>1.50428E-2</c:v>
                </c:pt>
                <c:pt idx="657">
                  <c:v>1.0540259999999999E-2</c:v>
                </c:pt>
                <c:pt idx="658">
                  <c:v>1.1795369999999999E-2</c:v>
                </c:pt>
                <c:pt idx="659">
                  <c:v>2.4284500000000001E-2</c:v>
                </c:pt>
                <c:pt idx="660">
                  <c:v>2.873858E-2</c:v>
                </c:pt>
                <c:pt idx="661">
                  <c:v>1.7441999999999999E-2</c:v>
                </c:pt>
                <c:pt idx="662">
                  <c:v>1.18187E-2</c:v>
                </c:pt>
                <c:pt idx="663">
                  <c:v>1.5885090000000001E-2</c:v>
                </c:pt>
                <c:pt idx="664">
                  <c:v>1.6291880000000002E-2</c:v>
                </c:pt>
                <c:pt idx="665">
                  <c:v>1.5721659999999998E-2</c:v>
                </c:pt>
                <c:pt idx="666">
                  <c:v>2.1963980000000001E-2</c:v>
                </c:pt>
                <c:pt idx="667">
                  <c:v>2.704465E-2</c:v>
                </c:pt>
                <c:pt idx="668">
                  <c:v>2.004848E-2</c:v>
                </c:pt>
                <c:pt idx="669">
                  <c:v>1.525345E-2</c:v>
                </c:pt>
                <c:pt idx="670">
                  <c:v>2.405293E-2</c:v>
                </c:pt>
                <c:pt idx="671">
                  <c:v>2.4696099999999999E-2</c:v>
                </c:pt>
                <c:pt idx="672">
                  <c:v>1.3630110000000001E-2</c:v>
                </c:pt>
                <c:pt idx="673">
                  <c:v>1.0991839999999999E-2</c:v>
                </c:pt>
                <c:pt idx="674">
                  <c:v>1.7099139999999999E-2</c:v>
                </c:pt>
                <c:pt idx="675">
                  <c:v>2.2807560000000001E-2</c:v>
                </c:pt>
                <c:pt idx="676">
                  <c:v>1.5040100000000001E-2</c:v>
                </c:pt>
                <c:pt idx="677">
                  <c:v>-2.256943E-3</c:v>
                </c:pt>
                <c:pt idx="678">
                  <c:v>-5.8419240000000001E-3</c:v>
                </c:pt>
                <c:pt idx="679">
                  <c:v>1.208333E-3</c:v>
                </c:pt>
                <c:pt idx="680">
                  <c:v>-7.3394569999999995E-5</c:v>
                </c:pt>
                <c:pt idx="681">
                  <c:v>-9.4607040000000003E-3</c:v>
                </c:pt>
                <c:pt idx="682">
                  <c:v>-9.3725360000000008E-3</c:v>
                </c:pt>
                <c:pt idx="683">
                  <c:v>3.262575E-4</c:v>
                </c:pt>
                <c:pt idx="684">
                  <c:v>-7.771582E-5</c:v>
                </c:pt>
                <c:pt idx="685">
                  <c:v>-5.724051E-3</c:v>
                </c:pt>
                <c:pt idx="686">
                  <c:v>2.7894650000000001E-3</c:v>
                </c:pt>
                <c:pt idx="687">
                  <c:v>1.400292E-2</c:v>
                </c:pt>
                <c:pt idx="688">
                  <c:v>1.0036099999999999E-2</c:v>
                </c:pt>
                <c:pt idx="689">
                  <c:v>6.870213E-3</c:v>
                </c:pt>
                <c:pt idx="690">
                  <c:v>1.862341E-2</c:v>
                </c:pt>
                <c:pt idx="691">
                  <c:v>2.0676739999999999E-2</c:v>
                </c:pt>
                <c:pt idx="692">
                  <c:v>7.5514379999999995E-4</c:v>
                </c:pt>
                <c:pt idx="693">
                  <c:v>-1.16629E-2</c:v>
                </c:pt>
                <c:pt idx="694">
                  <c:v>-7.1402519999999997E-3</c:v>
                </c:pt>
                <c:pt idx="695">
                  <c:v>8.2479190000000005E-4</c:v>
                </c:pt>
                <c:pt idx="696">
                  <c:v>7.4818310000000004E-3</c:v>
                </c:pt>
                <c:pt idx="697">
                  <c:v>7.2866320000000004E-3</c:v>
                </c:pt>
                <c:pt idx="698">
                  <c:v>8.2397010000000003E-3</c:v>
                </c:pt>
                <c:pt idx="699">
                  <c:v>1.940449E-2</c:v>
                </c:pt>
                <c:pt idx="700">
                  <c:v>2.6679169999999999E-2</c:v>
                </c:pt>
                <c:pt idx="701">
                  <c:v>2.3155120000000001E-2</c:v>
                </c:pt>
                <c:pt idx="702">
                  <c:v>1.9268549999999999E-2</c:v>
                </c:pt>
                <c:pt idx="703">
                  <c:v>1.4853669999999999E-2</c:v>
                </c:pt>
                <c:pt idx="704">
                  <c:v>3.4751539999999998E-3</c:v>
                </c:pt>
                <c:pt idx="705">
                  <c:v>-5.3905159999999997E-3</c:v>
                </c:pt>
                <c:pt idx="706">
                  <c:v>-1.8088189999999999E-3</c:v>
                </c:pt>
                <c:pt idx="707">
                  <c:v>3.5304379999999999E-3</c:v>
                </c:pt>
                <c:pt idx="708">
                  <c:v>8.1578779999999998E-5</c:v>
                </c:pt>
                <c:pt idx="709">
                  <c:v>-2.148323E-4</c:v>
                </c:pt>
                <c:pt idx="710">
                  <c:v>9.7660209999999997E-3</c:v>
                </c:pt>
                <c:pt idx="711">
                  <c:v>1.1759479999999999E-2</c:v>
                </c:pt>
                <c:pt idx="712">
                  <c:v>5.313796E-3</c:v>
                </c:pt>
                <c:pt idx="713">
                  <c:v>9.7973439999999995E-3</c:v>
                </c:pt>
                <c:pt idx="714">
                  <c:v>1.5699040000000001E-2</c:v>
                </c:pt>
                <c:pt idx="715">
                  <c:v>1.3568220000000001E-2</c:v>
                </c:pt>
                <c:pt idx="716">
                  <c:v>1.1810080000000001E-2</c:v>
                </c:pt>
                <c:pt idx="717">
                  <c:v>7.1037679999999999E-3</c:v>
                </c:pt>
                <c:pt idx="718">
                  <c:v>1.4787909999999999E-3</c:v>
                </c:pt>
                <c:pt idx="719">
                  <c:v>-4.361363E-3</c:v>
                </c:pt>
                <c:pt idx="720">
                  <c:v>-1.547046E-2</c:v>
                </c:pt>
                <c:pt idx="721">
                  <c:v>-1.6832989999999999E-2</c:v>
                </c:pt>
                <c:pt idx="722">
                  <c:v>-2.1588639999999999E-3</c:v>
                </c:pt>
                <c:pt idx="723">
                  <c:v>1.1357610000000001E-2</c:v>
                </c:pt>
                <c:pt idx="724">
                  <c:v>1.612015E-2</c:v>
                </c:pt>
                <c:pt idx="725">
                  <c:v>1.4844420000000001E-2</c:v>
                </c:pt>
                <c:pt idx="726">
                  <c:v>1.222139E-2</c:v>
                </c:pt>
                <c:pt idx="727">
                  <c:v>1.904432E-2</c:v>
                </c:pt>
                <c:pt idx="728">
                  <c:v>2.6863709999999999E-2</c:v>
                </c:pt>
                <c:pt idx="729">
                  <c:v>1.8882400000000001E-2</c:v>
                </c:pt>
                <c:pt idx="730">
                  <c:v>8.3943520000000008E-3</c:v>
                </c:pt>
                <c:pt idx="731">
                  <c:v>6.3562640000000004E-3</c:v>
                </c:pt>
                <c:pt idx="732">
                  <c:v>2.2699140000000001E-4</c:v>
                </c:pt>
                <c:pt idx="733">
                  <c:v>-7.0253329999999999E-3</c:v>
                </c:pt>
                <c:pt idx="734">
                  <c:v>-3.6621480000000001E-3</c:v>
                </c:pt>
                <c:pt idx="735">
                  <c:v>3.1925790000000001E-3</c:v>
                </c:pt>
                <c:pt idx="736">
                  <c:v>3.457562E-3</c:v>
                </c:pt>
                <c:pt idx="737">
                  <c:v>-4.973781E-3</c:v>
                </c:pt>
                <c:pt idx="738">
                  <c:v>-1.228839E-2</c:v>
                </c:pt>
                <c:pt idx="739">
                  <c:v>-5.4127639999999996E-3</c:v>
                </c:pt>
                <c:pt idx="740">
                  <c:v>6.8460179999999997E-3</c:v>
                </c:pt>
                <c:pt idx="741">
                  <c:v>7.3893780000000003E-3</c:v>
                </c:pt>
                <c:pt idx="742">
                  <c:v>4.6448519999999997E-3</c:v>
                </c:pt>
                <c:pt idx="743">
                  <c:v>1.049749E-2</c:v>
                </c:pt>
                <c:pt idx="744">
                  <c:v>9.5583709999999995E-3</c:v>
                </c:pt>
                <c:pt idx="745">
                  <c:v>-1.8292809999999999E-4</c:v>
                </c:pt>
                <c:pt idx="746">
                  <c:v>-1.3349799999999999E-3</c:v>
                </c:pt>
                <c:pt idx="747">
                  <c:v>-5.2017269999999997E-3</c:v>
                </c:pt>
                <c:pt idx="748">
                  <c:v>-1.7166049999999999E-2</c:v>
                </c:pt>
                <c:pt idx="749">
                  <c:v>-1.5440890000000001E-2</c:v>
                </c:pt>
                <c:pt idx="750">
                  <c:v>-1.185282E-3</c:v>
                </c:pt>
                <c:pt idx="751">
                  <c:v>8.8717699999999993E-3</c:v>
                </c:pt>
                <c:pt idx="752">
                  <c:v>5.3074029999999996E-3</c:v>
                </c:pt>
                <c:pt idx="753">
                  <c:v>-3.518738E-3</c:v>
                </c:pt>
                <c:pt idx="754">
                  <c:v>2.4026899999999999E-3</c:v>
                </c:pt>
                <c:pt idx="755">
                  <c:v>1.2361779999999999E-2</c:v>
                </c:pt>
                <c:pt idx="756">
                  <c:v>7.4102669999999999E-3</c:v>
                </c:pt>
                <c:pt idx="757">
                  <c:v>-2.980988E-3</c:v>
                </c:pt>
                <c:pt idx="758">
                  <c:v>-4.7143899999999997E-3</c:v>
                </c:pt>
                <c:pt idx="759">
                  <c:v>3.2223199999999999E-3</c:v>
                </c:pt>
                <c:pt idx="760">
                  <c:v>4.1186850000000004E-3</c:v>
                </c:pt>
                <c:pt idx="761">
                  <c:v>-6.232624E-3</c:v>
                </c:pt>
                <c:pt idx="762">
                  <c:v>-1.6355289999999999E-3</c:v>
                </c:pt>
                <c:pt idx="763">
                  <c:v>1.71194E-2</c:v>
                </c:pt>
                <c:pt idx="764">
                  <c:v>1.7013239999999999E-2</c:v>
                </c:pt>
                <c:pt idx="765">
                  <c:v>-4.07172E-3</c:v>
                </c:pt>
                <c:pt idx="766">
                  <c:v>-1.1538049999999999E-2</c:v>
                </c:pt>
                <c:pt idx="767">
                  <c:v>5.1762520000000001E-3</c:v>
                </c:pt>
                <c:pt idx="768">
                  <c:v>1.425357E-2</c:v>
                </c:pt>
                <c:pt idx="769">
                  <c:v>4.7972609999999997E-3</c:v>
                </c:pt>
                <c:pt idx="770">
                  <c:v>5.5276540000000001E-4</c:v>
                </c:pt>
                <c:pt idx="771">
                  <c:v>3.6291069999999999E-3</c:v>
                </c:pt>
                <c:pt idx="772">
                  <c:v>-4.4386759999999999E-3</c:v>
                </c:pt>
                <c:pt idx="773">
                  <c:v>-1.713806E-2</c:v>
                </c:pt>
                <c:pt idx="774">
                  <c:v>-1.2625559999999999E-2</c:v>
                </c:pt>
                <c:pt idx="775">
                  <c:v>2.9202999999999998E-3</c:v>
                </c:pt>
                <c:pt idx="776">
                  <c:v>7.1963790000000001E-3</c:v>
                </c:pt>
                <c:pt idx="777">
                  <c:v>2.8303130000000001E-3</c:v>
                </c:pt>
                <c:pt idx="778">
                  <c:v>6.333623E-3</c:v>
                </c:pt>
                <c:pt idx="779">
                  <c:v>1.2656270000000001E-2</c:v>
                </c:pt>
                <c:pt idx="780">
                  <c:v>5.8555259999999998E-3</c:v>
                </c:pt>
                <c:pt idx="781">
                  <c:v>-6.5621890000000004E-3</c:v>
                </c:pt>
                <c:pt idx="782">
                  <c:v>-3.2418120000000002E-3</c:v>
                </c:pt>
                <c:pt idx="783">
                  <c:v>8.3706530000000005E-3</c:v>
                </c:pt>
                <c:pt idx="784">
                  <c:v>3.885051E-3</c:v>
                </c:pt>
                <c:pt idx="785">
                  <c:v>-8.4822049999999996E-3</c:v>
                </c:pt>
                <c:pt idx="786">
                  <c:v>-1.183702E-2</c:v>
                </c:pt>
                <c:pt idx="787">
                  <c:v>-5.9706430000000003E-3</c:v>
                </c:pt>
                <c:pt idx="788">
                  <c:v>3.730209E-3</c:v>
                </c:pt>
                <c:pt idx="789">
                  <c:v>7.7229169999999995E-4</c:v>
                </c:pt>
                <c:pt idx="790">
                  <c:v>-6.1526819999999996E-3</c:v>
                </c:pt>
                <c:pt idx="791">
                  <c:v>1.5963259999999999E-3</c:v>
                </c:pt>
                <c:pt idx="792">
                  <c:v>5.2272910000000002E-3</c:v>
                </c:pt>
                <c:pt idx="793">
                  <c:v>-8.2062230000000001E-4</c:v>
                </c:pt>
                <c:pt idx="794">
                  <c:v>3.4742620000000001E-3</c:v>
                </c:pt>
                <c:pt idx="795">
                  <c:v>1.4886E-2</c:v>
                </c:pt>
                <c:pt idx="796">
                  <c:v>1.139038E-2</c:v>
                </c:pt>
                <c:pt idx="797">
                  <c:v>-4.1892750000000001E-3</c:v>
                </c:pt>
                <c:pt idx="798">
                  <c:v>-5.101632E-3</c:v>
                </c:pt>
                <c:pt idx="799">
                  <c:v>5.0807370000000001E-3</c:v>
                </c:pt>
                <c:pt idx="800">
                  <c:v>-1.1185119999999999E-3</c:v>
                </c:pt>
                <c:pt idx="801">
                  <c:v>-1.647363E-2</c:v>
                </c:pt>
                <c:pt idx="802">
                  <c:v>-9.5675499999999993E-3</c:v>
                </c:pt>
                <c:pt idx="803">
                  <c:v>1.388553E-2</c:v>
                </c:pt>
                <c:pt idx="804">
                  <c:v>1.3302349999999999E-2</c:v>
                </c:pt>
                <c:pt idx="805">
                  <c:v>-9.8824029999999997E-3</c:v>
                </c:pt>
                <c:pt idx="806">
                  <c:v>-1.2783600000000001E-2</c:v>
                </c:pt>
                <c:pt idx="807">
                  <c:v>4.2020080000000001E-3</c:v>
                </c:pt>
                <c:pt idx="808">
                  <c:v>1.2454649999999999E-2</c:v>
                </c:pt>
                <c:pt idx="809">
                  <c:v>1.194224E-2</c:v>
                </c:pt>
                <c:pt idx="810">
                  <c:v>1.244234E-2</c:v>
                </c:pt>
                <c:pt idx="811">
                  <c:v>1.281526E-2</c:v>
                </c:pt>
                <c:pt idx="812">
                  <c:v>3.7306689999999998E-3</c:v>
                </c:pt>
                <c:pt idx="813">
                  <c:v>-6.4620249999999997E-3</c:v>
                </c:pt>
                <c:pt idx="814">
                  <c:v>5.775306E-3</c:v>
                </c:pt>
                <c:pt idx="815">
                  <c:v>2.2127770000000001E-2</c:v>
                </c:pt>
                <c:pt idx="816">
                  <c:v>1.1839270000000001E-2</c:v>
                </c:pt>
                <c:pt idx="817">
                  <c:v>1.238123E-3</c:v>
                </c:pt>
                <c:pt idx="818">
                  <c:v>1.8037939999999999E-2</c:v>
                </c:pt>
                <c:pt idx="819">
                  <c:v>3.2485609999999998E-2</c:v>
                </c:pt>
                <c:pt idx="820">
                  <c:v>1.435933E-2</c:v>
                </c:pt>
                <c:pt idx="821">
                  <c:v>-1.3103989999999999E-2</c:v>
                </c:pt>
                <c:pt idx="822">
                  <c:v>-9.9207110000000005E-3</c:v>
                </c:pt>
                <c:pt idx="823">
                  <c:v>1.222677E-2</c:v>
                </c:pt>
                <c:pt idx="824">
                  <c:v>1.2271270000000001E-2</c:v>
                </c:pt>
                <c:pt idx="825">
                  <c:v>-7.6869820000000002E-3</c:v>
                </c:pt>
                <c:pt idx="826">
                  <c:v>-1.7200219999999999E-2</c:v>
                </c:pt>
                <c:pt idx="827">
                  <c:v>-1.1296270000000001E-2</c:v>
                </c:pt>
                <c:pt idx="828">
                  <c:v>-3.843094E-3</c:v>
                </c:pt>
                <c:pt idx="829">
                  <c:v>7.2469310000000003E-4</c:v>
                </c:pt>
                <c:pt idx="830">
                  <c:v>1.5779979999999999E-3</c:v>
                </c:pt>
                <c:pt idx="831">
                  <c:v>2.631651E-3</c:v>
                </c:pt>
                <c:pt idx="832">
                  <c:v>5.068927E-3</c:v>
                </c:pt>
                <c:pt idx="833">
                  <c:v>5.030184E-3</c:v>
                </c:pt>
                <c:pt idx="834">
                  <c:v>1.0421690000000001E-2</c:v>
                </c:pt>
                <c:pt idx="835">
                  <c:v>1.192767E-2</c:v>
                </c:pt>
                <c:pt idx="836">
                  <c:v>4.349716E-3</c:v>
                </c:pt>
                <c:pt idx="837">
                  <c:v>5.8205239999999997E-3</c:v>
                </c:pt>
                <c:pt idx="838">
                  <c:v>1.108873E-2</c:v>
                </c:pt>
                <c:pt idx="839">
                  <c:v>1.193462E-2</c:v>
                </c:pt>
                <c:pt idx="840">
                  <c:v>9.4598070000000006E-3</c:v>
                </c:pt>
                <c:pt idx="841">
                  <c:v>2.4745140000000001E-3</c:v>
                </c:pt>
                <c:pt idx="842">
                  <c:v>2.1297299999999998E-3</c:v>
                </c:pt>
                <c:pt idx="843">
                  <c:v>1.0871759999999999E-2</c:v>
                </c:pt>
                <c:pt idx="844">
                  <c:v>1.3169459999999999E-2</c:v>
                </c:pt>
                <c:pt idx="845">
                  <c:v>1.9225469999999999E-3</c:v>
                </c:pt>
                <c:pt idx="846">
                  <c:v>-9.8544219999999998E-3</c:v>
                </c:pt>
                <c:pt idx="847">
                  <c:v>-6.4257200000000002E-3</c:v>
                </c:pt>
                <c:pt idx="848">
                  <c:v>3.0368790000000001E-3</c:v>
                </c:pt>
                <c:pt idx="849">
                  <c:v>8.5128630000000003E-4</c:v>
                </c:pt>
                <c:pt idx="850">
                  <c:v>-4.1458450000000004E-3</c:v>
                </c:pt>
                <c:pt idx="851">
                  <c:v>3.372791E-5</c:v>
                </c:pt>
                <c:pt idx="852">
                  <c:v>9.1806240000000001E-4</c:v>
                </c:pt>
                <c:pt idx="853">
                  <c:v>-7.6084949999999998E-3</c:v>
                </c:pt>
                <c:pt idx="854">
                  <c:v>-7.8761730000000002E-3</c:v>
                </c:pt>
                <c:pt idx="855">
                  <c:v>8.0625569999999999E-4</c:v>
                </c:pt>
                <c:pt idx="856">
                  <c:v>2.2313799999999998E-3</c:v>
                </c:pt>
                <c:pt idx="857">
                  <c:v>-3.629606E-4</c:v>
                </c:pt>
                <c:pt idx="858">
                  <c:v>-3.2178649999999999E-3</c:v>
                </c:pt>
                <c:pt idx="859">
                  <c:v>-4.5768270000000003E-3</c:v>
                </c:pt>
                <c:pt idx="860">
                  <c:v>2.727943E-3</c:v>
                </c:pt>
                <c:pt idx="861">
                  <c:v>9.4878719999999996E-3</c:v>
                </c:pt>
                <c:pt idx="862">
                  <c:v>6.7935729999999998E-3</c:v>
                </c:pt>
                <c:pt idx="863">
                  <c:v>4.3941529999999996E-3</c:v>
                </c:pt>
                <c:pt idx="864">
                  <c:v>6.2002569999999998E-3</c:v>
                </c:pt>
                <c:pt idx="865">
                  <c:v>1.3507110000000001E-3</c:v>
                </c:pt>
                <c:pt idx="866">
                  <c:v>-2.3053459999999998E-3</c:v>
                </c:pt>
                <c:pt idx="867">
                  <c:v>5.9560289999999998E-3</c:v>
                </c:pt>
                <c:pt idx="868">
                  <c:v>3.656776E-3</c:v>
                </c:pt>
                <c:pt idx="869">
                  <c:v>-9.2677269999999999E-3</c:v>
                </c:pt>
                <c:pt idx="870">
                  <c:v>-3.679819E-3</c:v>
                </c:pt>
                <c:pt idx="871">
                  <c:v>7.405577E-3</c:v>
                </c:pt>
                <c:pt idx="872">
                  <c:v>1.0492489999999999E-3</c:v>
                </c:pt>
                <c:pt idx="873">
                  <c:v>-7.3591539999999997E-3</c:v>
                </c:pt>
                <c:pt idx="874">
                  <c:v>-2.0023240000000002E-3</c:v>
                </c:pt>
                <c:pt idx="875">
                  <c:v>8.357069E-3</c:v>
                </c:pt>
                <c:pt idx="876">
                  <c:v>9.1264450000000004E-3</c:v>
                </c:pt>
                <c:pt idx="877">
                  <c:v>3.5283350000000001E-3</c:v>
                </c:pt>
                <c:pt idx="878">
                  <c:v>-3.105429E-4</c:v>
                </c:pt>
                <c:pt idx="879">
                  <c:v>-5.2174029999999998E-3</c:v>
                </c:pt>
                <c:pt idx="880">
                  <c:v>-1.1394649999999999E-2</c:v>
                </c:pt>
                <c:pt idx="881">
                  <c:v>-1.6560539999999999E-2</c:v>
                </c:pt>
                <c:pt idx="882">
                  <c:v>-1.5723870000000001E-2</c:v>
                </c:pt>
                <c:pt idx="883">
                  <c:v>-5.2683180000000001E-3</c:v>
                </c:pt>
                <c:pt idx="884">
                  <c:v>6.1703159999999997E-4</c:v>
                </c:pt>
                <c:pt idx="885">
                  <c:v>-5.7087290000000003E-4</c:v>
                </c:pt>
                <c:pt idx="886">
                  <c:v>2.4583819999999998E-3</c:v>
                </c:pt>
                <c:pt idx="887">
                  <c:v>-3.7461080000000002E-3</c:v>
                </c:pt>
                <c:pt idx="888">
                  <c:v>-1.8337929999999999E-2</c:v>
                </c:pt>
                <c:pt idx="889">
                  <c:v>-1.658134E-2</c:v>
                </c:pt>
                <c:pt idx="890">
                  <c:v>-9.4208480000000008E-3</c:v>
                </c:pt>
                <c:pt idx="891">
                  <c:v>-1.47644E-2</c:v>
                </c:pt>
                <c:pt idx="892">
                  <c:v>-1.743014E-2</c:v>
                </c:pt>
                <c:pt idx="893">
                  <c:v>-1.3270519999999999E-2</c:v>
                </c:pt>
                <c:pt idx="894">
                  <c:v>-8.6444650000000005E-3</c:v>
                </c:pt>
                <c:pt idx="895">
                  <c:v>-7.8600790000000001E-4</c:v>
                </c:pt>
                <c:pt idx="896">
                  <c:v>3.4763279999999999E-3</c:v>
                </c:pt>
                <c:pt idx="897">
                  <c:v>9.8251390000000005E-4</c:v>
                </c:pt>
                <c:pt idx="898">
                  <c:v>1.444657E-3</c:v>
                </c:pt>
                <c:pt idx="899">
                  <c:v>1.010455E-2</c:v>
                </c:pt>
                <c:pt idx="900">
                  <c:v>6.4129850000000004E-3</c:v>
                </c:pt>
                <c:pt idx="901">
                  <c:v>-1.5879319999999999E-2</c:v>
                </c:pt>
                <c:pt idx="902">
                  <c:v>-1.6841499999999999E-2</c:v>
                </c:pt>
                <c:pt idx="903">
                  <c:v>2.2085350000000002E-3</c:v>
                </c:pt>
                <c:pt idx="904">
                  <c:v>2.4891710000000002E-5</c:v>
                </c:pt>
                <c:pt idx="905">
                  <c:v>-1.218469E-2</c:v>
                </c:pt>
                <c:pt idx="906">
                  <c:v>-1.7763519999999999E-3</c:v>
                </c:pt>
                <c:pt idx="907">
                  <c:v>1.7546249999999999E-2</c:v>
                </c:pt>
                <c:pt idx="908">
                  <c:v>1.520725E-2</c:v>
                </c:pt>
                <c:pt idx="909">
                  <c:v>4.9538830000000003E-4</c:v>
                </c:pt>
                <c:pt idx="910">
                  <c:v>-5.5346479999999997E-3</c:v>
                </c:pt>
                <c:pt idx="911">
                  <c:v>-1.1031549999999999E-2</c:v>
                </c:pt>
                <c:pt idx="912">
                  <c:v>-1.63121E-2</c:v>
                </c:pt>
                <c:pt idx="913">
                  <c:v>-6.4961469999999999E-3</c:v>
                </c:pt>
                <c:pt idx="914">
                  <c:v>1.0278789999999999E-2</c:v>
                </c:pt>
                <c:pt idx="915">
                  <c:v>1.541055E-2</c:v>
                </c:pt>
                <c:pt idx="916">
                  <c:v>5.850559E-3</c:v>
                </c:pt>
                <c:pt idx="917">
                  <c:v>-6.0872030000000002E-3</c:v>
                </c:pt>
                <c:pt idx="918">
                  <c:v>-4.1111560000000004E-3</c:v>
                </c:pt>
                <c:pt idx="919">
                  <c:v>7.0583E-3</c:v>
                </c:pt>
                <c:pt idx="920">
                  <c:v>4.2884150000000003E-3</c:v>
                </c:pt>
                <c:pt idx="921">
                  <c:v>-8.846596E-3</c:v>
                </c:pt>
                <c:pt idx="922">
                  <c:v>-9.6235660000000001E-3</c:v>
                </c:pt>
                <c:pt idx="923">
                  <c:v>-5.5804750000000005E-4</c:v>
                </c:pt>
                <c:pt idx="924">
                  <c:v>2.6700249999999999E-3</c:v>
                </c:pt>
                <c:pt idx="925">
                  <c:v>-3.61583E-3</c:v>
                </c:pt>
                <c:pt idx="926">
                  <c:v>-4.6488340000000001E-3</c:v>
                </c:pt>
                <c:pt idx="927">
                  <c:v>8.377107E-3</c:v>
                </c:pt>
                <c:pt idx="928">
                  <c:v>1.5471449999999999E-2</c:v>
                </c:pt>
                <c:pt idx="929">
                  <c:v>7.9301419999999994E-3</c:v>
                </c:pt>
                <c:pt idx="930">
                  <c:v>5.7874620000000002E-3</c:v>
                </c:pt>
                <c:pt idx="931">
                  <c:v>9.9343439999999995E-3</c:v>
                </c:pt>
                <c:pt idx="932">
                  <c:v>1.214449E-3</c:v>
                </c:pt>
                <c:pt idx="933">
                  <c:v>-9.3710180000000001E-3</c:v>
                </c:pt>
                <c:pt idx="934">
                  <c:v>-3.0216459999999998E-3</c:v>
                </c:pt>
                <c:pt idx="935">
                  <c:v>8.2703599999999992E-3</c:v>
                </c:pt>
                <c:pt idx="936">
                  <c:v>7.7144869999999999E-3</c:v>
                </c:pt>
                <c:pt idx="937">
                  <c:v>-4.9165339999999998E-5</c:v>
                </c:pt>
                <c:pt idx="938">
                  <c:v>3.190759E-3</c:v>
                </c:pt>
                <c:pt idx="939">
                  <c:v>1.418993E-2</c:v>
                </c:pt>
                <c:pt idx="940">
                  <c:v>9.9918679999999992E-3</c:v>
                </c:pt>
                <c:pt idx="941">
                  <c:v>-5.8596489999999998E-3</c:v>
                </c:pt>
                <c:pt idx="942">
                  <c:v>-8.6795399999999995E-3</c:v>
                </c:pt>
                <c:pt idx="943">
                  <c:v>5.0014440000000003E-4</c:v>
                </c:pt>
                <c:pt idx="944">
                  <c:v>1.645119E-3</c:v>
                </c:pt>
                <c:pt idx="945">
                  <c:v>-4.3639159999999998E-3</c:v>
                </c:pt>
                <c:pt idx="946">
                  <c:v>8.0060630000000003E-4</c:v>
                </c:pt>
                <c:pt idx="947">
                  <c:v>1.444458E-2</c:v>
                </c:pt>
                <c:pt idx="948">
                  <c:v>1.2600419999999999E-2</c:v>
                </c:pt>
                <c:pt idx="949">
                  <c:v>7.4758089999999995E-4</c:v>
                </c:pt>
                <c:pt idx="950">
                  <c:v>5.9576840000000004E-3</c:v>
                </c:pt>
                <c:pt idx="951">
                  <c:v>1.7129869999999998E-2</c:v>
                </c:pt>
                <c:pt idx="952">
                  <c:v>5.4223350000000003E-3</c:v>
                </c:pt>
                <c:pt idx="953">
                  <c:v>-1.4777190000000001E-2</c:v>
                </c:pt>
                <c:pt idx="954">
                  <c:v>-1.4267800000000001E-2</c:v>
                </c:pt>
                <c:pt idx="955">
                  <c:v>-4.6891909999999997E-3</c:v>
                </c:pt>
                <c:pt idx="956">
                  <c:v>-4.4165469999999998E-3</c:v>
                </c:pt>
                <c:pt idx="957">
                  <c:v>-6.5692490000000001E-3</c:v>
                </c:pt>
                <c:pt idx="958">
                  <c:v>-5.8684499999999999E-3</c:v>
                </c:pt>
                <c:pt idx="959">
                  <c:v>-2.0991249999999999E-3</c:v>
                </c:pt>
                <c:pt idx="960">
                  <c:v>5.050101E-4</c:v>
                </c:pt>
                <c:pt idx="961">
                  <c:v>-3.8983329999999999E-3</c:v>
                </c:pt>
                <c:pt idx="962">
                  <c:v>-7.4254380000000004E-3</c:v>
                </c:pt>
                <c:pt idx="963">
                  <c:v>-5.172439E-3</c:v>
                </c:pt>
                <c:pt idx="964">
                  <c:v>-3.1020980000000002E-3</c:v>
                </c:pt>
                <c:pt idx="965">
                  <c:v>-5.9202289999999999E-3</c:v>
                </c:pt>
                <c:pt idx="966">
                  <c:v>-7.8234310000000005E-3</c:v>
                </c:pt>
                <c:pt idx="967">
                  <c:v>-1.432846E-3</c:v>
                </c:pt>
                <c:pt idx="968">
                  <c:v>6.0830290000000002E-3</c:v>
                </c:pt>
                <c:pt idx="969">
                  <c:v>1.0433619999999999E-2</c:v>
                </c:pt>
                <c:pt idx="970">
                  <c:v>1.468447E-2</c:v>
                </c:pt>
                <c:pt idx="971">
                  <c:v>1.5277199999999999E-2</c:v>
                </c:pt>
                <c:pt idx="972">
                  <c:v>7.3631749999999996E-3</c:v>
                </c:pt>
                <c:pt idx="973">
                  <c:v>-4.705748E-3</c:v>
                </c:pt>
                <c:pt idx="974">
                  <c:v>-6.9228509999999998E-3</c:v>
                </c:pt>
                <c:pt idx="975">
                  <c:v>1.174703E-3</c:v>
                </c:pt>
                <c:pt idx="976">
                  <c:v>4.751501E-3</c:v>
                </c:pt>
                <c:pt idx="977">
                  <c:v>5.5021150000000001E-3</c:v>
                </c:pt>
                <c:pt idx="978">
                  <c:v>1.133404E-2</c:v>
                </c:pt>
                <c:pt idx="979">
                  <c:v>1.3877840000000001E-2</c:v>
                </c:pt>
                <c:pt idx="980">
                  <c:v>4.5812530000000004E-3</c:v>
                </c:pt>
                <c:pt idx="981">
                  <c:v>-7.4930539999999999E-3</c:v>
                </c:pt>
                <c:pt idx="982">
                  <c:v>-1.036421E-2</c:v>
                </c:pt>
                <c:pt idx="983">
                  <c:v>-9.0103059999999992E-3</c:v>
                </c:pt>
                <c:pt idx="984">
                  <c:v>-1.087752E-2</c:v>
                </c:pt>
                <c:pt idx="985">
                  <c:v>-1.325425E-2</c:v>
                </c:pt>
                <c:pt idx="986">
                  <c:v>-6.3392780000000003E-3</c:v>
                </c:pt>
                <c:pt idx="987">
                  <c:v>7.092007E-3</c:v>
                </c:pt>
                <c:pt idx="988">
                  <c:v>5.3464699999999999E-3</c:v>
                </c:pt>
                <c:pt idx="989">
                  <c:v>-7.8959600000000005E-3</c:v>
                </c:pt>
                <c:pt idx="990">
                  <c:v>-4.4953379999999998E-3</c:v>
                </c:pt>
                <c:pt idx="991">
                  <c:v>1.031902E-2</c:v>
                </c:pt>
                <c:pt idx="992">
                  <c:v>1.4449740000000001E-2</c:v>
                </c:pt>
                <c:pt idx="993">
                  <c:v>1.1430829999999999E-2</c:v>
                </c:pt>
                <c:pt idx="994">
                  <c:v>4.7997769999999999E-3</c:v>
                </c:pt>
                <c:pt idx="995">
                  <c:v>-2.86901E-3</c:v>
                </c:pt>
                <c:pt idx="996">
                  <c:v>-4.8244910000000001E-4</c:v>
                </c:pt>
                <c:pt idx="997">
                  <c:v>7.5895900000000002E-3</c:v>
                </c:pt>
                <c:pt idx="998">
                  <c:v>1.123145E-2</c:v>
                </c:pt>
                <c:pt idx="999">
                  <c:v>8.7680999999999992E-3</c:v>
                </c:pt>
              </c:numCache>
            </c:numRef>
          </c:yVal>
          <c:smooth val="0"/>
        </c:ser>
        <c:ser>
          <c:idx val="5"/>
          <c:order val="5"/>
          <c:tx>
            <c:v>+500V (#6)</c:v>
          </c:tx>
          <c:spPr>
            <a:ln w="19050">
              <a:solidFill>
                <a:srgbClr val="0000FF"/>
              </a:solidFill>
            </a:ln>
          </c:spPr>
          <c:marker>
            <c:symbol val="none"/>
          </c:marker>
          <c:xVal>
            <c:numRef>
              <c:f>'Current Wfms Data'!$A$5:$A$1004</c:f>
              <c:numCache>
                <c:formatCode>General</c:formatCode>
                <c:ptCount val="1000"/>
                <c:pt idx="0">
                  <c:v>-180.834</c:v>
                </c:pt>
                <c:pt idx="1">
                  <c:v>-179.834</c:v>
                </c:pt>
                <c:pt idx="2">
                  <c:v>-178.834</c:v>
                </c:pt>
                <c:pt idx="3">
                  <c:v>-177.834</c:v>
                </c:pt>
                <c:pt idx="4">
                  <c:v>-176.834</c:v>
                </c:pt>
                <c:pt idx="5">
                  <c:v>-175.834</c:v>
                </c:pt>
                <c:pt idx="6">
                  <c:v>-174.834</c:v>
                </c:pt>
                <c:pt idx="7">
                  <c:v>-173.834</c:v>
                </c:pt>
                <c:pt idx="8">
                  <c:v>-172.834</c:v>
                </c:pt>
                <c:pt idx="9">
                  <c:v>-171.834</c:v>
                </c:pt>
                <c:pt idx="10">
                  <c:v>-170.834</c:v>
                </c:pt>
                <c:pt idx="11">
                  <c:v>-169.834</c:v>
                </c:pt>
                <c:pt idx="12">
                  <c:v>-168.83399999999997</c:v>
                </c:pt>
                <c:pt idx="13">
                  <c:v>-167.834</c:v>
                </c:pt>
                <c:pt idx="14">
                  <c:v>-166.834</c:v>
                </c:pt>
                <c:pt idx="15">
                  <c:v>-165.834</c:v>
                </c:pt>
                <c:pt idx="16">
                  <c:v>-164.834</c:v>
                </c:pt>
                <c:pt idx="17">
                  <c:v>-163.834</c:v>
                </c:pt>
                <c:pt idx="18">
                  <c:v>-162.83399999999997</c:v>
                </c:pt>
                <c:pt idx="19">
                  <c:v>-161.834</c:v>
                </c:pt>
                <c:pt idx="20">
                  <c:v>-160.834</c:v>
                </c:pt>
                <c:pt idx="21">
                  <c:v>-159.834</c:v>
                </c:pt>
                <c:pt idx="22">
                  <c:v>-158.834</c:v>
                </c:pt>
                <c:pt idx="23">
                  <c:v>-157.834</c:v>
                </c:pt>
                <c:pt idx="24">
                  <c:v>-156.83399999999997</c:v>
                </c:pt>
                <c:pt idx="25">
                  <c:v>-155.834</c:v>
                </c:pt>
                <c:pt idx="26">
                  <c:v>-154.834</c:v>
                </c:pt>
                <c:pt idx="27">
                  <c:v>-153.834</c:v>
                </c:pt>
                <c:pt idx="28">
                  <c:v>-152.834</c:v>
                </c:pt>
                <c:pt idx="29">
                  <c:v>-151.834</c:v>
                </c:pt>
                <c:pt idx="30">
                  <c:v>-150.834</c:v>
                </c:pt>
                <c:pt idx="31">
                  <c:v>-149.834</c:v>
                </c:pt>
                <c:pt idx="32">
                  <c:v>-148.834</c:v>
                </c:pt>
                <c:pt idx="33">
                  <c:v>-147.834</c:v>
                </c:pt>
                <c:pt idx="34">
                  <c:v>-146.834</c:v>
                </c:pt>
                <c:pt idx="35">
                  <c:v>-145.834</c:v>
                </c:pt>
                <c:pt idx="36">
                  <c:v>-144.834</c:v>
                </c:pt>
                <c:pt idx="37">
                  <c:v>-143.834</c:v>
                </c:pt>
                <c:pt idx="38">
                  <c:v>-142.834</c:v>
                </c:pt>
                <c:pt idx="39">
                  <c:v>-141.834</c:v>
                </c:pt>
                <c:pt idx="40">
                  <c:v>-140.834</c:v>
                </c:pt>
                <c:pt idx="41">
                  <c:v>-139.834</c:v>
                </c:pt>
                <c:pt idx="42">
                  <c:v>-138.834</c:v>
                </c:pt>
                <c:pt idx="43">
                  <c:v>-137.83399999999997</c:v>
                </c:pt>
                <c:pt idx="44">
                  <c:v>-136.834</c:v>
                </c:pt>
                <c:pt idx="45">
                  <c:v>-135.834</c:v>
                </c:pt>
                <c:pt idx="46">
                  <c:v>-134.834</c:v>
                </c:pt>
                <c:pt idx="47">
                  <c:v>-133.834</c:v>
                </c:pt>
                <c:pt idx="48">
                  <c:v>-132.834</c:v>
                </c:pt>
                <c:pt idx="49">
                  <c:v>-131.83399999999997</c:v>
                </c:pt>
                <c:pt idx="50">
                  <c:v>-130.834</c:v>
                </c:pt>
                <c:pt idx="51">
                  <c:v>-129.834</c:v>
                </c:pt>
                <c:pt idx="52">
                  <c:v>-128.834</c:v>
                </c:pt>
                <c:pt idx="53">
                  <c:v>-127.834</c:v>
                </c:pt>
                <c:pt idx="54">
                  <c:v>-126.834</c:v>
                </c:pt>
                <c:pt idx="55">
                  <c:v>-125.83399999999999</c:v>
                </c:pt>
                <c:pt idx="56">
                  <c:v>-124.83399999999999</c:v>
                </c:pt>
                <c:pt idx="57">
                  <c:v>-123.83399999999999</c:v>
                </c:pt>
                <c:pt idx="58">
                  <c:v>-122.834</c:v>
                </c:pt>
                <c:pt idx="59">
                  <c:v>-121.834</c:v>
                </c:pt>
                <c:pt idx="60">
                  <c:v>-120.834</c:v>
                </c:pt>
                <c:pt idx="61">
                  <c:v>-119.83400000000002</c:v>
                </c:pt>
                <c:pt idx="62">
                  <c:v>-118.834</c:v>
                </c:pt>
                <c:pt idx="63">
                  <c:v>-117.83399999999999</c:v>
                </c:pt>
                <c:pt idx="64">
                  <c:v>-116.834</c:v>
                </c:pt>
                <c:pt idx="65">
                  <c:v>-115.834</c:v>
                </c:pt>
                <c:pt idx="66">
                  <c:v>-114.83399999999999</c:v>
                </c:pt>
                <c:pt idx="67">
                  <c:v>-113.834</c:v>
                </c:pt>
                <c:pt idx="68">
                  <c:v>-112.834</c:v>
                </c:pt>
                <c:pt idx="69">
                  <c:v>-111.83399999999999</c:v>
                </c:pt>
                <c:pt idx="70">
                  <c:v>-110.834</c:v>
                </c:pt>
                <c:pt idx="71">
                  <c:v>-109.834</c:v>
                </c:pt>
                <c:pt idx="72">
                  <c:v>-108.83399999999999</c:v>
                </c:pt>
                <c:pt idx="73">
                  <c:v>-107.834</c:v>
                </c:pt>
                <c:pt idx="74">
                  <c:v>-106.834</c:v>
                </c:pt>
                <c:pt idx="75">
                  <c:v>-105.834</c:v>
                </c:pt>
                <c:pt idx="76">
                  <c:v>-104.834</c:v>
                </c:pt>
                <c:pt idx="77">
                  <c:v>-103.834</c:v>
                </c:pt>
                <c:pt idx="78">
                  <c:v>-102.834</c:v>
                </c:pt>
                <c:pt idx="79">
                  <c:v>-101.834</c:v>
                </c:pt>
                <c:pt idx="80">
                  <c:v>-100.834</c:v>
                </c:pt>
                <c:pt idx="81">
                  <c:v>-99.834000000000003</c:v>
                </c:pt>
                <c:pt idx="82">
                  <c:v>-98.834000000000003</c:v>
                </c:pt>
                <c:pt idx="83">
                  <c:v>-97.834000000000003</c:v>
                </c:pt>
                <c:pt idx="84">
                  <c:v>-96.834000000000003</c:v>
                </c:pt>
                <c:pt idx="85">
                  <c:v>-95.834000000000003</c:v>
                </c:pt>
                <c:pt idx="86">
                  <c:v>-94.834000000000003</c:v>
                </c:pt>
                <c:pt idx="87">
                  <c:v>-93.834000000000003</c:v>
                </c:pt>
                <c:pt idx="88">
                  <c:v>-92.833999999999989</c:v>
                </c:pt>
                <c:pt idx="89">
                  <c:v>-91.834000000000003</c:v>
                </c:pt>
                <c:pt idx="90">
                  <c:v>-90.834000000000003</c:v>
                </c:pt>
                <c:pt idx="91">
                  <c:v>-89.833999999999989</c:v>
                </c:pt>
                <c:pt idx="92">
                  <c:v>-88.834000000000003</c:v>
                </c:pt>
                <c:pt idx="93">
                  <c:v>-87.834000000000003</c:v>
                </c:pt>
                <c:pt idx="94">
                  <c:v>-86.833999999999989</c:v>
                </c:pt>
                <c:pt idx="95">
                  <c:v>-85.834000000000003</c:v>
                </c:pt>
                <c:pt idx="96">
                  <c:v>-84.834000000000003</c:v>
                </c:pt>
                <c:pt idx="97">
                  <c:v>-83.833999999999989</c:v>
                </c:pt>
                <c:pt idx="98">
                  <c:v>-82.834000000000003</c:v>
                </c:pt>
                <c:pt idx="99">
                  <c:v>-81.834000000000003</c:v>
                </c:pt>
                <c:pt idx="100">
                  <c:v>-80.833999999999989</c:v>
                </c:pt>
                <c:pt idx="101">
                  <c:v>-79.834000000000003</c:v>
                </c:pt>
                <c:pt idx="102">
                  <c:v>-78.834000000000003</c:v>
                </c:pt>
                <c:pt idx="103">
                  <c:v>-77.833999999999989</c:v>
                </c:pt>
                <c:pt idx="104">
                  <c:v>-76.834000000000003</c:v>
                </c:pt>
                <c:pt idx="105">
                  <c:v>-75.834000000000003</c:v>
                </c:pt>
                <c:pt idx="106">
                  <c:v>-74.833999999999989</c:v>
                </c:pt>
                <c:pt idx="107">
                  <c:v>-73.834000000000003</c:v>
                </c:pt>
                <c:pt idx="108">
                  <c:v>-72.834000000000003</c:v>
                </c:pt>
                <c:pt idx="109">
                  <c:v>-71.834000000000003</c:v>
                </c:pt>
                <c:pt idx="110">
                  <c:v>-70.834000000000003</c:v>
                </c:pt>
                <c:pt idx="111">
                  <c:v>-69.834000000000003</c:v>
                </c:pt>
                <c:pt idx="112">
                  <c:v>-68.834000000000003</c:v>
                </c:pt>
                <c:pt idx="113">
                  <c:v>-67.834000000000003</c:v>
                </c:pt>
                <c:pt idx="114">
                  <c:v>-66.834000000000003</c:v>
                </c:pt>
                <c:pt idx="115">
                  <c:v>-65.834000000000003</c:v>
                </c:pt>
                <c:pt idx="116">
                  <c:v>-64.834000000000003</c:v>
                </c:pt>
                <c:pt idx="117">
                  <c:v>-63.834000000000003</c:v>
                </c:pt>
                <c:pt idx="118">
                  <c:v>-62.834000000000003</c:v>
                </c:pt>
                <c:pt idx="119">
                  <c:v>-61.833999999999996</c:v>
                </c:pt>
                <c:pt idx="120">
                  <c:v>-60.834000000000003</c:v>
                </c:pt>
                <c:pt idx="121">
                  <c:v>-59.834000000000003</c:v>
                </c:pt>
                <c:pt idx="122">
                  <c:v>-58.834000000000003</c:v>
                </c:pt>
                <c:pt idx="123">
                  <c:v>-57.834000000000003</c:v>
                </c:pt>
                <c:pt idx="124">
                  <c:v>-56.833999999999996</c:v>
                </c:pt>
                <c:pt idx="125">
                  <c:v>-55.834000000000003</c:v>
                </c:pt>
                <c:pt idx="126">
                  <c:v>-54.834000000000003</c:v>
                </c:pt>
                <c:pt idx="127">
                  <c:v>-53.833999999999996</c:v>
                </c:pt>
                <c:pt idx="128">
                  <c:v>-52.834000000000003</c:v>
                </c:pt>
                <c:pt idx="129">
                  <c:v>-51.833999999999996</c:v>
                </c:pt>
                <c:pt idx="130">
                  <c:v>-50.833999999999996</c:v>
                </c:pt>
                <c:pt idx="131">
                  <c:v>-49.834000000000003</c:v>
                </c:pt>
                <c:pt idx="132">
                  <c:v>-48.833999999999996</c:v>
                </c:pt>
                <c:pt idx="133">
                  <c:v>-47.833999999999996</c:v>
                </c:pt>
                <c:pt idx="134">
                  <c:v>-46.834000000000003</c:v>
                </c:pt>
                <c:pt idx="135">
                  <c:v>-45.833999999999996</c:v>
                </c:pt>
                <c:pt idx="136">
                  <c:v>-44.834000000000003</c:v>
                </c:pt>
                <c:pt idx="137">
                  <c:v>-43.834000000000003</c:v>
                </c:pt>
                <c:pt idx="138">
                  <c:v>-42.833999999999996</c:v>
                </c:pt>
                <c:pt idx="139">
                  <c:v>-41.834000000000003</c:v>
                </c:pt>
                <c:pt idx="140">
                  <c:v>-40.834000000000003</c:v>
                </c:pt>
                <c:pt idx="141">
                  <c:v>-39.833999999999996</c:v>
                </c:pt>
                <c:pt idx="142">
                  <c:v>-38.834000000000003</c:v>
                </c:pt>
                <c:pt idx="143">
                  <c:v>-37.834000000000003</c:v>
                </c:pt>
                <c:pt idx="144">
                  <c:v>-36.833999999999996</c:v>
                </c:pt>
                <c:pt idx="145">
                  <c:v>-35.834000000000003</c:v>
                </c:pt>
                <c:pt idx="146">
                  <c:v>-34.833999999999996</c:v>
                </c:pt>
                <c:pt idx="147">
                  <c:v>-33.833999999999996</c:v>
                </c:pt>
                <c:pt idx="148">
                  <c:v>-32.834000000000003</c:v>
                </c:pt>
                <c:pt idx="149">
                  <c:v>-31.834</c:v>
                </c:pt>
                <c:pt idx="150">
                  <c:v>-30.833999999999996</c:v>
                </c:pt>
                <c:pt idx="151">
                  <c:v>-29.834</c:v>
                </c:pt>
                <c:pt idx="152">
                  <c:v>-28.834</c:v>
                </c:pt>
                <c:pt idx="153">
                  <c:v>-27.834</c:v>
                </c:pt>
                <c:pt idx="154">
                  <c:v>-26.834</c:v>
                </c:pt>
                <c:pt idx="155">
                  <c:v>-25.834000000000003</c:v>
                </c:pt>
                <c:pt idx="156">
                  <c:v>-24.834</c:v>
                </c:pt>
                <c:pt idx="157">
                  <c:v>-23.834</c:v>
                </c:pt>
                <c:pt idx="158">
                  <c:v>-22.834</c:v>
                </c:pt>
                <c:pt idx="159">
                  <c:v>-21.834</c:v>
                </c:pt>
                <c:pt idx="160">
                  <c:v>-20.834</c:v>
                </c:pt>
                <c:pt idx="161">
                  <c:v>-19.834</c:v>
                </c:pt>
                <c:pt idx="162">
                  <c:v>-18.834</c:v>
                </c:pt>
                <c:pt idx="163">
                  <c:v>-17.834</c:v>
                </c:pt>
                <c:pt idx="164">
                  <c:v>-16.834</c:v>
                </c:pt>
                <c:pt idx="165">
                  <c:v>-15.834000000000001</c:v>
                </c:pt>
                <c:pt idx="166">
                  <c:v>-14.834000000000001</c:v>
                </c:pt>
                <c:pt idx="167">
                  <c:v>-13.834</c:v>
                </c:pt>
                <c:pt idx="168">
                  <c:v>-12.834</c:v>
                </c:pt>
                <c:pt idx="169">
                  <c:v>-11.834</c:v>
                </c:pt>
                <c:pt idx="170">
                  <c:v>-10.834</c:v>
                </c:pt>
                <c:pt idx="171">
                  <c:v>-9.8340000000000014</c:v>
                </c:pt>
                <c:pt idx="172">
                  <c:v>-8.8339999999999996</c:v>
                </c:pt>
                <c:pt idx="173">
                  <c:v>-7.8339999999999996</c:v>
                </c:pt>
                <c:pt idx="174">
                  <c:v>-6.8340000000000005</c:v>
                </c:pt>
                <c:pt idx="175">
                  <c:v>-5.8340000000000005</c:v>
                </c:pt>
                <c:pt idx="176">
                  <c:v>-4.8339999999999996</c:v>
                </c:pt>
                <c:pt idx="177">
                  <c:v>-3.8339999999999996</c:v>
                </c:pt>
                <c:pt idx="178">
                  <c:v>-2.8340000000000001</c:v>
                </c:pt>
                <c:pt idx="179">
                  <c:v>-1.8340000000000001</c:v>
                </c:pt>
                <c:pt idx="180">
                  <c:v>-0.83399999999999996</c:v>
                </c:pt>
                <c:pt idx="181">
                  <c:v>0.16600000000000001</c:v>
                </c:pt>
                <c:pt idx="182">
                  <c:v>1.1659999999999999</c:v>
                </c:pt>
                <c:pt idx="183">
                  <c:v>2.1660000000000004</c:v>
                </c:pt>
                <c:pt idx="184">
                  <c:v>3.1659999999999999</c:v>
                </c:pt>
                <c:pt idx="185">
                  <c:v>4.1659999999999995</c:v>
                </c:pt>
                <c:pt idx="186">
                  <c:v>5.1659999999999995</c:v>
                </c:pt>
                <c:pt idx="187">
                  <c:v>6.1659999999999995</c:v>
                </c:pt>
                <c:pt idx="188">
                  <c:v>7.1660000000000004</c:v>
                </c:pt>
                <c:pt idx="189">
                  <c:v>8.1660000000000004</c:v>
                </c:pt>
                <c:pt idx="190">
                  <c:v>9.1660000000000004</c:v>
                </c:pt>
                <c:pt idx="191">
                  <c:v>10.166</c:v>
                </c:pt>
                <c:pt idx="192">
                  <c:v>11.166</c:v>
                </c:pt>
                <c:pt idx="193">
                  <c:v>12.166</c:v>
                </c:pt>
                <c:pt idx="194">
                  <c:v>13.166</c:v>
                </c:pt>
                <c:pt idx="195">
                  <c:v>14.165999999999999</c:v>
                </c:pt>
                <c:pt idx="196">
                  <c:v>15.166000000000002</c:v>
                </c:pt>
                <c:pt idx="197">
                  <c:v>16.166</c:v>
                </c:pt>
                <c:pt idx="198">
                  <c:v>17.166</c:v>
                </c:pt>
                <c:pt idx="199">
                  <c:v>18.166</c:v>
                </c:pt>
                <c:pt idx="200">
                  <c:v>19.166</c:v>
                </c:pt>
                <c:pt idx="201">
                  <c:v>20.166</c:v>
                </c:pt>
                <c:pt idx="202">
                  <c:v>21.166</c:v>
                </c:pt>
                <c:pt idx="203">
                  <c:v>22.166</c:v>
                </c:pt>
                <c:pt idx="204">
                  <c:v>23.166</c:v>
                </c:pt>
                <c:pt idx="205">
                  <c:v>24.166</c:v>
                </c:pt>
                <c:pt idx="206">
                  <c:v>25.165999999999997</c:v>
                </c:pt>
                <c:pt idx="207">
                  <c:v>26.166</c:v>
                </c:pt>
                <c:pt idx="208">
                  <c:v>27.166</c:v>
                </c:pt>
                <c:pt idx="209">
                  <c:v>28.166</c:v>
                </c:pt>
                <c:pt idx="210">
                  <c:v>29.166</c:v>
                </c:pt>
                <c:pt idx="211">
                  <c:v>30.166</c:v>
                </c:pt>
                <c:pt idx="212">
                  <c:v>31.166000000000004</c:v>
                </c:pt>
                <c:pt idx="213">
                  <c:v>32.165999999999997</c:v>
                </c:pt>
                <c:pt idx="214">
                  <c:v>33.166000000000004</c:v>
                </c:pt>
                <c:pt idx="215">
                  <c:v>34.166000000000004</c:v>
                </c:pt>
                <c:pt idx="216">
                  <c:v>35.165999999999997</c:v>
                </c:pt>
                <c:pt idx="217">
                  <c:v>36.166000000000004</c:v>
                </c:pt>
                <c:pt idx="218">
                  <c:v>37.165999999999997</c:v>
                </c:pt>
                <c:pt idx="219">
                  <c:v>38.165999999999997</c:v>
                </c:pt>
                <c:pt idx="220">
                  <c:v>39.166000000000004</c:v>
                </c:pt>
                <c:pt idx="221">
                  <c:v>40.165999999999997</c:v>
                </c:pt>
                <c:pt idx="222">
                  <c:v>41.165999999999997</c:v>
                </c:pt>
                <c:pt idx="223">
                  <c:v>42.166000000000004</c:v>
                </c:pt>
                <c:pt idx="224">
                  <c:v>43.165999999999997</c:v>
                </c:pt>
                <c:pt idx="225">
                  <c:v>44.165999999999997</c:v>
                </c:pt>
                <c:pt idx="226">
                  <c:v>45.166000000000004</c:v>
                </c:pt>
                <c:pt idx="227">
                  <c:v>46.165999999999997</c:v>
                </c:pt>
                <c:pt idx="228">
                  <c:v>47.165999999999997</c:v>
                </c:pt>
                <c:pt idx="229">
                  <c:v>48.166000000000004</c:v>
                </c:pt>
                <c:pt idx="230">
                  <c:v>49.165999999999997</c:v>
                </c:pt>
                <c:pt idx="231">
                  <c:v>50.166000000000004</c:v>
                </c:pt>
                <c:pt idx="232">
                  <c:v>51.166000000000004</c:v>
                </c:pt>
                <c:pt idx="233">
                  <c:v>52.165999999999997</c:v>
                </c:pt>
                <c:pt idx="234">
                  <c:v>53.166000000000004</c:v>
                </c:pt>
                <c:pt idx="235">
                  <c:v>54.165999999999997</c:v>
                </c:pt>
                <c:pt idx="236">
                  <c:v>55.165999999999997</c:v>
                </c:pt>
                <c:pt idx="237">
                  <c:v>56.166000000000004</c:v>
                </c:pt>
                <c:pt idx="238">
                  <c:v>57.165999999999997</c:v>
                </c:pt>
                <c:pt idx="239">
                  <c:v>58.165999999999997</c:v>
                </c:pt>
                <c:pt idx="240">
                  <c:v>59.166000000000004</c:v>
                </c:pt>
                <c:pt idx="241">
                  <c:v>60.165999999999997</c:v>
                </c:pt>
                <c:pt idx="242">
                  <c:v>61.166000000000004</c:v>
                </c:pt>
                <c:pt idx="243">
                  <c:v>62.166000000000004</c:v>
                </c:pt>
                <c:pt idx="244">
                  <c:v>63.165999999999997</c:v>
                </c:pt>
                <c:pt idx="245">
                  <c:v>64.165999999999997</c:v>
                </c:pt>
                <c:pt idx="246">
                  <c:v>65.165999999999997</c:v>
                </c:pt>
                <c:pt idx="247">
                  <c:v>66.165999999999997</c:v>
                </c:pt>
                <c:pt idx="248">
                  <c:v>67.165999999999997</c:v>
                </c:pt>
                <c:pt idx="249">
                  <c:v>68.165999999999997</c:v>
                </c:pt>
                <c:pt idx="250">
                  <c:v>69.165999999999997</c:v>
                </c:pt>
                <c:pt idx="251">
                  <c:v>70.165999999999997</c:v>
                </c:pt>
                <c:pt idx="252">
                  <c:v>71.165999999999997</c:v>
                </c:pt>
                <c:pt idx="253">
                  <c:v>72.165999999999997</c:v>
                </c:pt>
                <c:pt idx="254">
                  <c:v>73.165999999999997</c:v>
                </c:pt>
                <c:pt idx="255">
                  <c:v>74.165999999999997</c:v>
                </c:pt>
                <c:pt idx="256">
                  <c:v>75.165999999999997</c:v>
                </c:pt>
                <c:pt idx="257">
                  <c:v>76.165999999999997</c:v>
                </c:pt>
                <c:pt idx="258">
                  <c:v>77.166000000000011</c:v>
                </c:pt>
                <c:pt idx="259">
                  <c:v>78.165999999999997</c:v>
                </c:pt>
                <c:pt idx="260">
                  <c:v>79.165999999999997</c:v>
                </c:pt>
                <c:pt idx="261">
                  <c:v>80.166000000000011</c:v>
                </c:pt>
                <c:pt idx="262">
                  <c:v>81.165999999999997</c:v>
                </c:pt>
                <c:pt idx="263">
                  <c:v>82.165999999999997</c:v>
                </c:pt>
                <c:pt idx="264">
                  <c:v>83.166000000000011</c:v>
                </c:pt>
                <c:pt idx="265">
                  <c:v>84.165999999999997</c:v>
                </c:pt>
                <c:pt idx="266">
                  <c:v>85.165999999999997</c:v>
                </c:pt>
                <c:pt idx="267">
                  <c:v>86.166000000000011</c:v>
                </c:pt>
                <c:pt idx="268">
                  <c:v>87.165999999999997</c:v>
                </c:pt>
                <c:pt idx="269">
                  <c:v>88.165999999999997</c:v>
                </c:pt>
                <c:pt idx="270">
                  <c:v>89.166000000000011</c:v>
                </c:pt>
                <c:pt idx="271">
                  <c:v>90.165999999999997</c:v>
                </c:pt>
                <c:pt idx="272">
                  <c:v>91.165999999999997</c:v>
                </c:pt>
                <c:pt idx="273">
                  <c:v>92.166000000000011</c:v>
                </c:pt>
                <c:pt idx="274">
                  <c:v>93.165999999999997</c:v>
                </c:pt>
                <c:pt idx="275">
                  <c:v>94.165999999999997</c:v>
                </c:pt>
                <c:pt idx="276">
                  <c:v>95.166000000000011</c:v>
                </c:pt>
                <c:pt idx="277">
                  <c:v>96.165999999999997</c:v>
                </c:pt>
                <c:pt idx="278">
                  <c:v>97.165999999999997</c:v>
                </c:pt>
                <c:pt idx="279">
                  <c:v>98.165999999999997</c:v>
                </c:pt>
                <c:pt idx="280">
                  <c:v>99.165999999999997</c:v>
                </c:pt>
                <c:pt idx="281">
                  <c:v>100.166</c:v>
                </c:pt>
                <c:pt idx="282">
                  <c:v>101.166</c:v>
                </c:pt>
                <c:pt idx="283">
                  <c:v>102.166</c:v>
                </c:pt>
                <c:pt idx="284">
                  <c:v>103.166</c:v>
                </c:pt>
                <c:pt idx="285">
                  <c:v>104.166</c:v>
                </c:pt>
                <c:pt idx="286">
                  <c:v>105.166</c:v>
                </c:pt>
                <c:pt idx="287">
                  <c:v>106.166</c:v>
                </c:pt>
                <c:pt idx="288">
                  <c:v>107.166</c:v>
                </c:pt>
                <c:pt idx="289">
                  <c:v>108.166</c:v>
                </c:pt>
                <c:pt idx="290">
                  <c:v>109.166</c:v>
                </c:pt>
                <c:pt idx="291">
                  <c:v>110.166</c:v>
                </c:pt>
                <c:pt idx="292">
                  <c:v>111.16600000000001</c:v>
                </c:pt>
                <c:pt idx="293">
                  <c:v>112.166</c:v>
                </c:pt>
                <c:pt idx="294">
                  <c:v>113.166</c:v>
                </c:pt>
                <c:pt idx="295">
                  <c:v>114.16600000000001</c:v>
                </c:pt>
                <c:pt idx="296">
                  <c:v>115.166</c:v>
                </c:pt>
                <c:pt idx="297">
                  <c:v>116.166</c:v>
                </c:pt>
                <c:pt idx="298">
                  <c:v>117.16600000000001</c:v>
                </c:pt>
                <c:pt idx="299">
                  <c:v>118.166</c:v>
                </c:pt>
                <c:pt idx="300">
                  <c:v>119.166</c:v>
                </c:pt>
                <c:pt idx="301">
                  <c:v>120.166</c:v>
                </c:pt>
                <c:pt idx="302">
                  <c:v>121.16599999999998</c:v>
                </c:pt>
                <c:pt idx="303">
                  <c:v>122.16600000000001</c:v>
                </c:pt>
                <c:pt idx="304">
                  <c:v>123.16600000000001</c:v>
                </c:pt>
                <c:pt idx="305">
                  <c:v>124.166</c:v>
                </c:pt>
                <c:pt idx="306">
                  <c:v>125.166</c:v>
                </c:pt>
                <c:pt idx="307">
                  <c:v>126.166</c:v>
                </c:pt>
                <c:pt idx="308">
                  <c:v>127.16599999999998</c:v>
                </c:pt>
                <c:pt idx="309">
                  <c:v>128.166</c:v>
                </c:pt>
                <c:pt idx="310">
                  <c:v>129.166</c:v>
                </c:pt>
                <c:pt idx="311">
                  <c:v>130.166</c:v>
                </c:pt>
                <c:pt idx="312">
                  <c:v>131.166</c:v>
                </c:pt>
                <c:pt idx="313">
                  <c:v>132.166</c:v>
                </c:pt>
                <c:pt idx="314">
                  <c:v>133.166</c:v>
                </c:pt>
                <c:pt idx="315">
                  <c:v>134.16600000000003</c:v>
                </c:pt>
                <c:pt idx="316">
                  <c:v>135.166</c:v>
                </c:pt>
                <c:pt idx="317">
                  <c:v>136.166</c:v>
                </c:pt>
                <c:pt idx="318">
                  <c:v>137.166</c:v>
                </c:pt>
                <c:pt idx="319">
                  <c:v>138.166</c:v>
                </c:pt>
                <c:pt idx="320">
                  <c:v>139.166</c:v>
                </c:pt>
                <c:pt idx="321">
                  <c:v>140.16600000000003</c:v>
                </c:pt>
                <c:pt idx="322">
                  <c:v>141.166</c:v>
                </c:pt>
                <c:pt idx="323">
                  <c:v>142.166</c:v>
                </c:pt>
                <c:pt idx="324">
                  <c:v>143.166</c:v>
                </c:pt>
                <c:pt idx="325">
                  <c:v>144.166</c:v>
                </c:pt>
                <c:pt idx="326">
                  <c:v>145.166</c:v>
                </c:pt>
                <c:pt idx="327">
                  <c:v>146.166</c:v>
                </c:pt>
                <c:pt idx="328">
                  <c:v>147.166</c:v>
                </c:pt>
                <c:pt idx="329">
                  <c:v>148.166</c:v>
                </c:pt>
                <c:pt idx="330">
                  <c:v>149.166</c:v>
                </c:pt>
                <c:pt idx="331">
                  <c:v>150.166</c:v>
                </c:pt>
                <c:pt idx="332">
                  <c:v>151.166</c:v>
                </c:pt>
                <c:pt idx="333">
                  <c:v>152.166</c:v>
                </c:pt>
                <c:pt idx="334">
                  <c:v>153.166</c:v>
                </c:pt>
                <c:pt idx="335">
                  <c:v>154.166</c:v>
                </c:pt>
                <c:pt idx="336">
                  <c:v>155.166</c:v>
                </c:pt>
                <c:pt idx="337">
                  <c:v>156.166</c:v>
                </c:pt>
                <c:pt idx="338">
                  <c:v>157.166</c:v>
                </c:pt>
                <c:pt idx="339">
                  <c:v>158.166</c:v>
                </c:pt>
                <c:pt idx="340">
                  <c:v>159.166</c:v>
                </c:pt>
                <c:pt idx="341">
                  <c:v>160.166</c:v>
                </c:pt>
                <c:pt idx="342">
                  <c:v>161.166</c:v>
                </c:pt>
                <c:pt idx="343">
                  <c:v>162.166</c:v>
                </c:pt>
                <c:pt idx="344">
                  <c:v>163.166</c:v>
                </c:pt>
                <c:pt idx="345">
                  <c:v>164.166</c:v>
                </c:pt>
                <c:pt idx="346">
                  <c:v>165.16600000000003</c:v>
                </c:pt>
                <c:pt idx="347">
                  <c:v>166.166</c:v>
                </c:pt>
                <c:pt idx="348">
                  <c:v>167.166</c:v>
                </c:pt>
                <c:pt idx="349">
                  <c:v>168.166</c:v>
                </c:pt>
                <c:pt idx="350">
                  <c:v>169.166</c:v>
                </c:pt>
                <c:pt idx="351">
                  <c:v>170.166</c:v>
                </c:pt>
                <c:pt idx="352">
                  <c:v>171.16600000000003</c:v>
                </c:pt>
                <c:pt idx="353">
                  <c:v>172.166</c:v>
                </c:pt>
                <c:pt idx="354">
                  <c:v>173.166</c:v>
                </c:pt>
                <c:pt idx="355">
                  <c:v>174.166</c:v>
                </c:pt>
                <c:pt idx="356">
                  <c:v>175.166</c:v>
                </c:pt>
                <c:pt idx="357">
                  <c:v>176.166</c:v>
                </c:pt>
                <c:pt idx="358">
                  <c:v>177.16600000000003</c:v>
                </c:pt>
                <c:pt idx="359">
                  <c:v>178.166</c:v>
                </c:pt>
                <c:pt idx="360">
                  <c:v>179.166</c:v>
                </c:pt>
                <c:pt idx="361">
                  <c:v>180.166</c:v>
                </c:pt>
                <c:pt idx="362">
                  <c:v>181.166</c:v>
                </c:pt>
                <c:pt idx="363">
                  <c:v>182.166</c:v>
                </c:pt>
                <c:pt idx="364">
                  <c:v>183.166</c:v>
                </c:pt>
                <c:pt idx="365">
                  <c:v>184.166</c:v>
                </c:pt>
                <c:pt idx="366">
                  <c:v>185.166</c:v>
                </c:pt>
                <c:pt idx="367">
                  <c:v>186.166</c:v>
                </c:pt>
                <c:pt idx="368">
                  <c:v>187.166</c:v>
                </c:pt>
                <c:pt idx="369">
                  <c:v>188.166</c:v>
                </c:pt>
                <c:pt idx="370">
                  <c:v>189.166</c:v>
                </c:pt>
                <c:pt idx="371">
                  <c:v>190.166</c:v>
                </c:pt>
                <c:pt idx="372">
                  <c:v>191.166</c:v>
                </c:pt>
                <c:pt idx="373">
                  <c:v>192.166</c:v>
                </c:pt>
                <c:pt idx="374">
                  <c:v>193.166</c:v>
                </c:pt>
                <c:pt idx="375">
                  <c:v>194.166</c:v>
                </c:pt>
                <c:pt idx="376">
                  <c:v>195.166</c:v>
                </c:pt>
                <c:pt idx="377">
                  <c:v>196.166</c:v>
                </c:pt>
                <c:pt idx="378">
                  <c:v>197.166</c:v>
                </c:pt>
                <c:pt idx="379">
                  <c:v>198.166</c:v>
                </c:pt>
                <c:pt idx="380">
                  <c:v>199.166</c:v>
                </c:pt>
                <c:pt idx="381">
                  <c:v>200.166</c:v>
                </c:pt>
                <c:pt idx="382">
                  <c:v>201.166</c:v>
                </c:pt>
                <c:pt idx="383">
                  <c:v>202.16600000000003</c:v>
                </c:pt>
                <c:pt idx="384">
                  <c:v>203.166</c:v>
                </c:pt>
                <c:pt idx="385">
                  <c:v>204.166</c:v>
                </c:pt>
                <c:pt idx="386">
                  <c:v>205.166</c:v>
                </c:pt>
                <c:pt idx="387">
                  <c:v>206.166</c:v>
                </c:pt>
                <c:pt idx="388">
                  <c:v>207.166</c:v>
                </c:pt>
                <c:pt idx="389">
                  <c:v>208.16600000000003</c:v>
                </c:pt>
                <c:pt idx="390">
                  <c:v>209.166</c:v>
                </c:pt>
                <c:pt idx="391">
                  <c:v>210.166</c:v>
                </c:pt>
                <c:pt idx="392">
                  <c:v>211.166</c:v>
                </c:pt>
                <c:pt idx="393">
                  <c:v>212.166</c:v>
                </c:pt>
                <c:pt idx="394">
                  <c:v>213.166</c:v>
                </c:pt>
                <c:pt idx="395">
                  <c:v>214.166</c:v>
                </c:pt>
                <c:pt idx="396">
                  <c:v>215.166</c:v>
                </c:pt>
                <c:pt idx="397">
                  <c:v>216.166</c:v>
                </c:pt>
                <c:pt idx="398">
                  <c:v>217.166</c:v>
                </c:pt>
                <c:pt idx="399">
                  <c:v>218.166</c:v>
                </c:pt>
                <c:pt idx="400">
                  <c:v>219.166</c:v>
                </c:pt>
                <c:pt idx="401">
                  <c:v>220.166</c:v>
                </c:pt>
                <c:pt idx="402">
                  <c:v>221.166</c:v>
                </c:pt>
                <c:pt idx="403">
                  <c:v>222.166</c:v>
                </c:pt>
                <c:pt idx="404">
                  <c:v>223.166</c:v>
                </c:pt>
                <c:pt idx="405">
                  <c:v>224.166</c:v>
                </c:pt>
                <c:pt idx="406">
                  <c:v>225.166</c:v>
                </c:pt>
                <c:pt idx="407">
                  <c:v>226.166</c:v>
                </c:pt>
                <c:pt idx="408">
                  <c:v>227.166</c:v>
                </c:pt>
                <c:pt idx="409">
                  <c:v>228.166</c:v>
                </c:pt>
                <c:pt idx="410">
                  <c:v>229.166</c:v>
                </c:pt>
                <c:pt idx="411">
                  <c:v>230.166</c:v>
                </c:pt>
                <c:pt idx="412">
                  <c:v>231.166</c:v>
                </c:pt>
                <c:pt idx="413">
                  <c:v>232.166</c:v>
                </c:pt>
                <c:pt idx="414">
                  <c:v>233.16600000000003</c:v>
                </c:pt>
                <c:pt idx="415">
                  <c:v>234.166</c:v>
                </c:pt>
                <c:pt idx="416">
                  <c:v>235.166</c:v>
                </c:pt>
                <c:pt idx="417">
                  <c:v>236.166</c:v>
                </c:pt>
                <c:pt idx="418">
                  <c:v>237.166</c:v>
                </c:pt>
                <c:pt idx="419">
                  <c:v>238.166</c:v>
                </c:pt>
                <c:pt idx="420">
                  <c:v>239.166</c:v>
                </c:pt>
                <c:pt idx="421">
                  <c:v>240.166</c:v>
                </c:pt>
                <c:pt idx="422">
                  <c:v>241.16599999999997</c:v>
                </c:pt>
                <c:pt idx="423">
                  <c:v>242.166</c:v>
                </c:pt>
                <c:pt idx="424">
                  <c:v>243.16600000000003</c:v>
                </c:pt>
                <c:pt idx="425">
                  <c:v>244.166</c:v>
                </c:pt>
                <c:pt idx="426">
                  <c:v>245.16600000000003</c:v>
                </c:pt>
                <c:pt idx="427">
                  <c:v>246.16599999999997</c:v>
                </c:pt>
                <c:pt idx="428">
                  <c:v>247.166</c:v>
                </c:pt>
                <c:pt idx="429">
                  <c:v>248.16599999999997</c:v>
                </c:pt>
                <c:pt idx="430">
                  <c:v>249.166</c:v>
                </c:pt>
                <c:pt idx="431">
                  <c:v>250.16600000000003</c:v>
                </c:pt>
                <c:pt idx="432">
                  <c:v>251.166</c:v>
                </c:pt>
                <c:pt idx="433">
                  <c:v>252.166</c:v>
                </c:pt>
                <c:pt idx="434">
                  <c:v>253.16599999999997</c:v>
                </c:pt>
                <c:pt idx="435">
                  <c:v>254.166</c:v>
                </c:pt>
                <c:pt idx="436">
                  <c:v>255.16600000000003</c:v>
                </c:pt>
                <c:pt idx="437">
                  <c:v>256.166</c:v>
                </c:pt>
                <c:pt idx="438">
                  <c:v>257.166</c:v>
                </c:pt>
                <c:pt idx="439">
                  <c:v>258.166</c:v>
                </c:pt>
                <c:pt idx="440">
                  <c:v>259.166</c:v>
                </c:pt>
                <c:pt idx="441">
                  <c:v>260.166</c:v>
                </c:pt>
                <c:pt idx="442">
                  <c:v>261.166</c:v>
                </c:pt>
                <c:pt idx="443">
                  <c:v>262.166</c:v>
                </c:pt>
                <c:pt idx="444">
                  <c:v>263.166</c:v>
                </c:pt>
                <c:pt idx="445">
                  <c:v>264.166</c:v>
                </c:pt>
                <c:pt idx="446">
                  <c:v>265.166</c:v>
                </c:pt>
                <c:pt idx="447">
                  <c:v>266.166</c:v>
                </c:pt>
                <c:pt idx="448">
                  <c:v>267.166</c:v>
                </c:pt>
                <c:pt idx="449">
                  <c:v>268.166</c:v>
                </c:pt>
                <c:pt idx="450">
                  <c:v>269.166</c:v>
                </c:pt>
                <c:pt idx="451">
                  <c:v>270.166</c:v>
                </c:pt>
                <c:pt idx="452">
                  <c:v>271.166</c:v>
                </c:pt>
                <c:pt idx="453">
                  <c:v>272.166</c:v>
                </c:pt>
                <c:pt idx="454">
                  <c:v>273.166</c:v>
                </c:pt>
                <c:pt idx="455">
                  <c:v>274.166</c:v>
                </c:pt>
                <c:pt idx="456">
                  <c:v>275.166</c:v>
                </c:pt>
                <c:pt idx="457">
                  <c:v>276.166</c:v>
                </c:pt>
                <c:pt idx="458">
                  <c:v>277.166</c:v>
                </c:pt>
                <c:pt idx="459">
                  <c:v>278.166</c:v>
                </c:pt>
                <c:pt idx="460">
                  <c:v>279.16500000000002</c:v>
                </c:pt>
                <c:pt idx="461">
                  <c:v>280.16500000000002</c:v>
                </c:pt>
                <c:pt idx="462">
                  <c:v>281.16499999999996</c:v>
                </c:pt>
                <c:pt idx="463">
                  <c:v>282.16500000000002</c:v>
                </c:pt>
                <c:pt idx="464">
                  <c:v>283.16499999999996</c:v>
                </c:pt>
                <c:pt idx="465">
                  <c:v>284.16500000000002</c:v>
                </c:pt>
                <c:pt idx="466">
                  <c:v>285.16500000000002</c:v>
                </c:pt>
                <c:pt idx="467">
                  <c:v>286.16500000000002</c:v>
                </c:pt>
                <c:pt idx="468">
                  <c:v>287.16500000000002</c:v>
                </c:pt>
                <c:pt idx="469">
                  <c:v>288.16499999999996</c:v>
                </c:pt>
                <c:pt idx="470">
                  <c:v>289.16500000000002</c:v>
                </c:pt>
                <c:pt idx="471">
                  <c:v>290.16499999999996</c:v>
                </c:pt>
                <c:pt idx="472">
                  <c:v>291.16500000000002</c:v>
                </c:pt>
                <c:pt idx="473">
                  <c:v>292.16500000000002</c:v>
                </c:pt>
                <c:pt idx="474">
                  <c:v>293.16499999999996</c:v>
                </c:pt>
                <c:pt idx="475">
                  <c:v>294.16500000000002</c:v>
                </c:pt>
                <c:pt idx="476">
                  <c:v>295.16499999999996</c:v>
                </c:pt>
                <c:pt idx="477">
                  <c:v>296.16500000000002</c:v>
                </c:pt>
                <c:pt idx="478">
                  <c:v>297.16499999999996</c:v>
                </c:pt>
                <c:pt idx="479">
                  <c:v>298.16500000000002</c:v>
                </c:pt>
                <c:pt idx="480">
                  <c:v>299.16500000000002</c:v>
                </c:pt>
                <c:pt idx="481">
                  <c:v>300.16499999999996</c:v>
                </c:pt>
                <c:pt idx="482">
                  <c:v>301.16500000000002</c:v>
                </c:pt>
                <c:pt idx="483">
                  <c:v>302.16499999999996</c:v>
                </c:pt>
                <c:pt idx="484">
                  <c:v>303.16500000000002</c:v>
                </c:pt>
                <c:pt idx="485">
                  <c:v>304.16500000000002</c:v>
                </c:pt>
                <c:pt idx="486">
                  <c:v>305.16500000000002</c:v>
                </c:pt>
                <c:pt idx="487">
                  <c:v>306.16500000000002</c:v>
                </c:pt>
                <c:pt idx="488">
                  <c:v>307.16499999999996</c:v>
                </c:pt>
                <c:pt idx="489">
                  <c:v>308.16500000000002</c:v>
                </c:pt>
                <c:pt idx="490">
                  <c:v>309.16499999999996</c:v>
                </c:pt>
                <c:pt idx="491">
                  <c:v>310.16500000000002</c:v>
                </c:pt>
                <c:pt idx="492">
                  <c:v>311.16500000000002</c:v>
                </c:pt>
                <c:pt idx="493">
                  <c:v>312.16499999999996</c:v>
                </c:pt>
                <c:pt idx="494">
                  <c:v>313.16500000000002</c:v>
                </c:pt>
                <c:pt idx="495">
                  <c:v>314.16499999999996</c:v>
                </c:pt>
                <c:pt idx="496">
                  <c:v>315.16500000000002</c:v>
                </c:pt>
                <c:pt idx="497">
                  <c:v>316.16500000000002</c:v>
                </c:pt>
                <c:pt idx="498">
                  <c:v>317.16500000000002</c:v>
                </c:pt>
                <c:pt idx="499">
                  <c:v>318.16500000000002</c:v>
                </c:pt>
                <c:pt idx="500">
                  <c:v>319.16499999999996</c:v>
                </c:pt>
                <c:pt idx="501">
                  <c:v>320.16500000000002</c:v>
                </c:pt>
                <c:pt idx="502">
                  <c:v>321.16499999999996</c:v>
                </c:pt>
                <c:pt idx="503">
                  <c:v>322.16500000000002</c:v>
                </c:pt>
                <c:pt idx="504">
                  <c:v>323.16500000000002</c:v>
                </c:pt>
                <c:pt idx="505">
                  <c:v>324.16499999999996</c:v>
                </c:pt>
                <c:pt idx="506">
                  <c:v>325.16500000000002</c:v>
                </c:pt>
                <c:pt idx="507">
                  <c:v>326.16499999999996</c:v>
                </c:pt>
                <c:pt idx="508">
                  <c:v>327.16500000000002</c:v>
                </c:pt>
                <c:pt idx="509">
                  <c:v>328.16499999999996</c:v>
                </c:pt>
                <c:pt idx="510">
                  <c:v>329.16500000000002</c:v>
                </c:pt>
                <c:pt idx="511">
                  <c:v>330.16500000000002</c:v>
                </c:pt>
                <c:pt idx="512">
                  <c:v>331.16499999999996</c:v>
                </c:pt>
                <c:pt idx="513">
                  <c:v>332.16500000000002</c:v>
                </c:pt>
                <c:pt idx="514">
                  <c:v>333.16499999999996</c:v>
                </c:pt>
                <c:pt idx="515">
                  <c:v>334.16500000000002</c:v>
                </c:pt>
                <c:pt idx="516">
                  <c:v>335.16500000000002</c:v>
                </c:pt>
                <c:pt idx="517">
                  <c:v>336.16500000000002</c:v>
                </c:pt>
                <c:pt idx="518">
                  <c:v>337.16500000000002</c:v>
                </c:pt>
                <c:pt idx="519">
                  <c:v>338.16499999999996</c:v>
                </c:pt>
                <c:pt idx="520">
                  <c:v>339.16500000000002</c:v>
                </c:pt>
                <c:pt idx="521">
                  <c:v>340.16499999999996</c:v>
                </c:pt>
                <c:pt idx="522">
                  <c:v>341.16500000000002</c:v>
                </c:pt>
                <c:pt idx="523">
                  <c:v>342.16500000000002</c:v>
                </c:pt>
                <c:pt idx="524">
                  <c:v>343.16499999999996</c:v>
                </c:pt>
                <c:pt idx="525">
                  <c:v>344.16500000000002</c:v>
                </c:pt>
                <c:pt idx="526">
                  <c:v>345.16499999999996</c:v>
                </c:pt>
                <c:pt idx="527">
                  <c:v>346.16500000000002</c:v>
                </c:pt>
                <c:pt idx="528">
                  <c:v>347.16500000000002</c:v>
                </c:pt>
                <c:pt idx="529">
                  <c:v>348.16500000000002</c:v>
                </c:pt>
                <c:pt idx="530">
                  <c:v>349.16500000000002</c:v>
                </c:pt>
                <c:pt idx="531">
                  <c:v>350.16499999999996</c:v>
                </c:pt>
                <c:pt idx="532">
                  <c:v>351.16500000000002</c:v>
                </c:pt>
                <c:pt idx="533">
                  <c:v>352.16499999999996</c:v>
                </c:pt>
                <c:pt idx="534">
                  <c:v>353.16500000000002</c:v>
                </c:pt>
                <c:pt idx="535">
                  <c:v>354.16500000000002</c:v>
                </c:pt>
                <c:pt idx="536">
                  <c:v>355.16499999999996</c:v>
                </c:pt>
                <c:pt idx="537">
                  <c:v>356.16500000000002</c:v>
                </c:pt>
                <c:pt idx="538">
                  <c:v>357.16499999999996</c:v>
                </c:pt>
                <c:pt idx="539">
                  <c:v>358.16500000000002</c:v>
                </c:pt>
                <c:pt idx="540">
                  <c:v>359.16499999999996</c:v>
                </c:pt>
                <c:pt idx="541">
                  <c:v>360.16500000000002</c:v>
                </c:pt>
                <c:pt idx="542">
                  <c:v>361.16500000000002</c:v>
                </c:pt>
                <c:pt idx="543">
                  <c:v>362.16499999999996</c:v>
                </c:pt>
                <c:pt idx="544">
                  <c:v>363.16500000000002</c:v>
                </c:pt>
                <c:pt idx="545">
                  <c:v>364.16499999999996</c:v>
                </c:pt>
                <c:pt idx="546">
                  <c:v>365.16500000000002</c:v>
                </c:pt>
                <c:pt idx="547">
                  <c:v>366.16500000000002</c:v>
                </c:pt>
                <c:pt idx="548">
                  <c:v>367.16500000000002</c:v>
                </c:pt>
                <c:pt idx="549">
                  <c:v>368.16500000000002</c:v>
                </c:pt>
                <c:pt idx="550">
                  <c:v>369.16499999999996</c:v>
                </c:pt>
                <c:pt idx="551">
                  <c:v>370.16500000000002</c:v>
                </c:pt>
                <c:pt idx="552">
                  <c:v>371.16499999999996</c:v>
                </c:pt>
                <c:pt idx="553">
                  <c:v>372.16500000000002</c:v>
                </c:pt>
                <c:pt idx="554">
                  <c:v>373.16500000000002</c:v>
                </c:pt>
                <c:pt idx="555">
                  <c:v>374.16399999999999</c:v>
                </c:pt>
                <c:pt idx="556">
                  <c:v>375.16399999999999</c:v>
                </c:pt>
                <c:pt idx="557">
                  <c:v>376.16399999999999</c:v>
                </c:pt>
                <c:pt idx="558">
                  <c:v>377.16399999999999</c:v>
                </c:pt>
                <c:pt idx="559">
                  <c:v>378.16399999999999</c:v>
                </c:pt>
                <c:pt idx="560">
                  <c:v>379.16400000000004</c:v>
                </c:pt>
                <c:pt idx="561">
                  <c:v>380.16399999999999</c:v>
                </c:pt>
                <c:pt idx="562">
                  <c:v>381.16399999999999</c:v>
                </c:pt>
                <c:pt idx="563">
                  <c:v>382.16399999999999</c:v>
                </c:pt>
                <c:pt idx="564">
                  <c:v>383.16399999999999</c:v>
                </c:pt>
                <c:pt idx="565">
                  <c:v>384.16400000000004</c:v>
                </c:pt>
                <c:pt idx="566">
                  <c:v>385.16399999999999</c:v>
                </c:pt>
                <c:pt idx="567">
                  <c:v>386.16400000000004</c:v>
                </c:pt>
                <c:pt idx="568">
                  <c:v>387.16399999999999</c:v>
                </c:pt>
                <c:pt idx="569">
                  <c:v>388.16399999999999</c:v>
                </c:pt>
                <c:pt idx="570">
                  <c:v>389.16399999999999</c:v>
                </c:pt>
                <c:pt idx="571">
                  <c:v>390.16399999999999</c:v>
                </c:pt>
                <c:pt idx="572">
                  <c:v>391.16400000000004</c:v>
                </c:pt>
                <c:pt idx="573">
                  <c:v>392.16399999999999</c:v>
                </c:pt>
                <c:pt idx="574">
                  <c:v>393.16399999999999</c:v>
                </c:pt>
                <c:pt idx="575">
                  <c:v>394.16399999999999</c:v>
                </c:pt>
                <c:pt idx="576">
                  <c:v>395.16399999999999</c:v>
                </c:pt>
                <c:pt idx="577">
                  <c:v>396.16400000000004</c:v>
                </c:pt>
                <c:pt idx="578">
                  <c:v>397.16399999999999</c:v>
                </c:pt>
                <c:pt idx="579">
                  <c:v>398.16400000000004</c:v>
                </c:pt>
                <c:pt idx="580">
                  <c:v>399.16399999999999</c:v>
                </c:pt>
                <c:pt idx="581">
                  <c:v>400.16399999999999</c:v>
                </c:pt>
                <c:pt idx="582">
                  <c:v>401.16399999999999</c:v>
                </c:pt>
                <c:pt idx="583">
                  <c:v>402.16399999999999</c:v>
                </c:pt>
                <c:pt idx="584">
                  <c:v>403.16400000000004</c:v>
                </c:pt>
                <c:pt idx="585">
                  <c:v>404.16399999999999</c:v>
                </c:pt>
                <c:pt idx="586">
                  <c:v>405.16399999999999</c:v>
                </c:pt>
                <c:pt idx="587">
                  <c:v>406.16399999999999</c:v>
                </c:pt>
                <c:pt idx="588">
                  <c:v>407.16399999999999</c:v>
                </c:pt>
                <c:pt idx="589">
                  <c:v>408.16399999999999</c:v>
                </c:pt>
                <c:pt idx="590">
                  <c:v>409.16399999999999</c:v>
                </c:pt>
                <c:pt idx="591">
                  <c:v>410.16400000000004</c:v>
                </c:pt>
                <c:pt idx="592">
                  <c:v>411.16399999999999</c:v>
                </c:pt>
                <c:pt idx="593">
                  <c:v>412.16399999999999</c:v>
                </c:pt>
                <c:pt idx="594">
                  <c:v>413.16399999999999</c:v>
                </c:pt>
                <c:pt idx="595">
                  <c:v>414.16399999999999</c:v>
                </c:pt>
                <c:pt idx="596">
                  <c:v>415.16400000000004</c:v>
                </c:pt>
                <c:pt idx="597">
                  <c:v>416.16399999999999</c:v>
                </c:pt>
                <c:pt idx="598">
                  <c:v>417.16399999999999</c:v>
                </c:pt>
                <c:pt idx="599">
                  <c:v>418.16399999999999</c:v>
                </c:pt>
                <c:pt idx="600">
                  <c:v>419.16399999999999</c:v>
                </c:pt>
                <c:pt idx="601">
                  <c:v>420.16399999999999</c:v>
                </c:pt>
                <c:pt idx="602">
                  <c:v>421.16399999999999</c:v>
                </c:pt>
                <c:pt idx="603">
                  <c:v>422.16400000000004</c:v>
                </c:pt>
                <c:pt idx="604">
                  <c:v>423.16399999999999</c:v>
                </c:pt>
                <c:pt idx="605">
                  <c:v>424.16399999999999</c:v>
                </c:pt>
                <c:pt idx="606">
                  <c:v>425.16399999999999</c:v>
                </c:pt>
                <c:pt idx="607">
                  <c:v>426.16399999999999</c:v>
                </c:pt>
                <c:pt idx="608">
                  <c:v>427.16400000000004</c:v>
                </c:pt>
                <c:pt idx="609">
                  <c:v>428.16399999999999</c:v>
                </c:pt>
                <c:pt idx="610">
                  <c:v>429.16400000000004</c:v>
                </c:pt>
                <c:pt idx="611">
                  <c:v>430.16399999999999</c:v>
                </c:pt>
                <c:pt idx="612">
                  <c:v>431.16399999999999</c:v>
                </c:pt>
                <c:pt idx="613">
                  <c:v>432.16399999999999</c:v>
                </c:pt>
                <c:pt idx="614">
                  <c:v>433.16399999999999</c:v>
                </c:pt>
                <c:pt idx="615">
                  <c:v>434.16400000000004</c:v>
                </c:pt>
                <c:pt idx="616">
                  <c:v>435.16399999999999</c:v>
                </c:pt>
                <c:pt idx="617">
                  <c:v>436.16399999999999</c:v>
                </c:pt>
                <c:pt idx="618">
                  <c:v>437.16399999999999</c:v>
                </c:pt>
                <c:pt idx="619">
                  <c:v>438.16399999999999</c:v>
                </c:pt>
                <c:pt idx="620">
                  <c:v>439.16399999999999</c:v>
                </c:pt>
                <c:pt idx="621">
                  <c:v>440.16399999999999</c:v>
                </c:pt>
                <c:pt idx="622">
                  <c:v>441.16400000000004</c:v>
                </c:pt>
                <c:pt idx="623">
                  <c:v>442.16399999999999</c:v>
                </c:pt>
                <c:pt idx="624">
                  <c:v>443.16399999999999</c:v>
                </c:pt>
                <c:pt idx="625">
                  <c:v>444.16399999999999</c:v>
                </c:pt>
                <c:pt idx="626">
                  <c:v>445.16399999999999</c:v>
                </c:pt>
                <c:pt idx="627">
                  <c:v>446.16400000000004</c:v>
                </c:pt>
                <c:pt idx="628">
                  <c:v>447.16399999999999</c:v>
                </c:pt>
                <c:pt idx="629">
                  <c:v>448.16399999999999</c:v>
                </c:pt>
                <c:pt idx="630">
                  <c:v>449.16399999999999</c:v>
                </c:pt>
                <c:pt idx="631">
                  <c:v>450.16399999999999</c:v>
                </c:pt>
                <c:pt idx="632">
                  <c:v>451.16399999999999</c:v>
                </c:pt>
                <c:pt idx="633">
                  <c:v>452.16399999999999</c:v>
                </c:pt>
                <c:pt idx="634">
                  <c:v>453.16400000000004</c:v>
                </c:pt>
                <c:pt idx="635">
                  <c:v>454.16399999999999</c:v>
                </c:pt>
                <c:pt idx="636">
                  <c:v>455.16399999999999</c:v>
                </c:pt>
                <c:pt idx="637">
                  <c:v>456.16399999999999</c:v>
                </c:pt>
                <c:pt idx="638">
                  <c:v>457.16399999999999</c:v>
                </c:pt>
                <c:pt idx="639">
                  <c:v>458.16400000000004</c:v>
                </c:pt>
                <c:pt idx="640">
                  <c:v>459.16399999999999</c:v>
                </c:pt>
                <c:pt idx="641">
                  <c:v>460.16400000000004</c:v>
                </c:pt>
                <c:pt idx="642">
                  <c:v>461.16399999999999</c:v>
                </c:pt>
                <c:pt idx="643">
                  <c:v>462.16399999999999</c:v>
                </c:pt>
                <c:pt idx="644">
                  <c:v>463.16399999999999</c:v>
                </c:pt>
                <c:pt idx="645">
                  <c:v>464.16399999999999</c:v>
                </c:pt>
                <c:pt idx="646">
                  <c:v>465.16400000000004</c:v>
                </c:pt>
                <c:pt idx="647">
                  <c:v>466.16399999999999</c:v>
                </c:pt>
                <c:pt idx="648">
                  <c:v>467.16399999999999</c:v>
                </c:pt>
                <c:pt idx="649">
                  <c:v>468.16300000000001</c:v>
                </c:pt>
                <c:pt idx="650">
                  <c:v>469.16299999999995</c:v>
                </c:pt>
                <c:pt idx="651">
                  <c:v>470.16300000000001</c:v>
                </c:pt>
                <c:pt idx="652">
                  <c:v>471.16300000000001</c:v>
                </c:pt>
                <c:pt idx="653">
                  <c:v>472.16300000000001</c:v>
                </c:pt>
                <c:pt idx="654">
                  <c:v>473.16300000000001</c:v>
                </c:pt>
                <c:pt idx="655">
                  <c:v>474.16299999999995</c:v>
                </c:pt>
                <c:pt idx="656">
                  <c:v>475.16300000000001</c:v>
                </c:pt>
                <c:pt idx="657">
                  <c:v>476.16299999999995</c:v>
                </c:pt>
                <c:pt idx="658">
                  <c:v>477.16300000000001</c:v>
                </c:pt>
                <c:pt idx="659">
                  <c:v>478.16299999999995</c:v>
                </c:pt>
                <c:pt idx="660">
                  <c:v>479.16300000000007</c:v>
                </c:pt>
                <c:pt idx="661">
                  <c:v>480.16300000000001</c:v>
                </c:pt>
                <c:pt idx="662">
                  <c:v>481.16299999999995</c:v>
                </c:pt>
                <c:pt idx="663">
                  <c:v>482.16299999999995</c:v>
                </c:pt>
                <c:pt idx="664">
                  <c:v>483.16300000000001</c:v>
                </c:pt>
                <c:pt idx="665">
                  <c:v>484.16300000000001</c:v>
                </c:pt>
                <c:pt idx="666">
                  <c:v>485.16299999999995</c:v>
                </c:pt>
                <c:pt idx="667">
                  <c:v>486.16300000000001</c:v>
                </c:pt>
                <c:pt idx="668">
                  <c:v>487.16300000000001</c:v>
                </c:pt>
                <c:pt idx="669">
                  <c:v>488.16299999999995</c:v>
                </c:pt>
                <c:pt idx="670">
                  <c:v>489.16300000000007</c:v>
                </c:pt>
                <c:pt idx="671">
                  <c:v>490.16300000000001</c:v>
                </c:pt>
                <c:pt idx="672">
                  <c:v>491.16300000000001</c:v>
                </c:pt>
                <c:pt idx="673">
                  <c:v>492.16299999999995</c:v>
                </c:pt>
                <c:pt idx="674">
                  <c:v>493.16300000000001</c:v>
                </c:pt>
                <c:pt idx="675">
                  <c:v>494.16300000000001</c:v>
                </c:pt>
                <c:pt idx="676">
                  <c:v>495.16299999999995</c:v>
                </c:pt>
                <c:pt idx="677">
                  <c:v>496.16300000000007</c:v>
                </c:pt>
                <c:pt idx="678">
                  <c:v>497.16300000000001</c:v>
                </c:pt>
                <c:pt idx="679">
                  <c:v>498.16300000000001</c:v>
                </c:pt>
                <c:pt idx="680">
                  <c:v>499.16299999999995</c:v>
                </c:pt>
                <c:pt idx="681">
                  <c:v>500.16300000000001</c:v>
                </c:pt>
                <c:pt idx="682">
                  <c:v>501.16300000000001</c:v>
                </c:pt>
                <c:pt idx="683">
                  <c:v>502.16299999999995</c:v>
                </c:pt>
                <c:pt idx="684">
                  <c:v>503.16300000000007</c:v>
                </c:pt>
                <c:pt idx="685">
                  <c:v>504.16300000000001</c:v>
                </c:pt>
                <c:pt idx="686">
                  <c:v>505.16299999999995</c:v>
                </c:pt>
                <c:pt idx="687">
                  <c:v>506.16299999999995</c:v>
                </c:pt>
                <c:pt idx="688">
                  <c:v>507.16300000000001</c:v>
                </c:pt>
                <c:pt idx="689">
                  <c:v>508.16300000000001</c:v>
                </c:pt>
                <c:pt idx="690">
                  <c:v>509.16299999999995</c:v>
                </c:pt>
                <c:pt idx="691">
                  <c:v>510.16300000000007</c:v>
                </c:pt>
                <c:pt idx="692">
                  <c:v>511.16300000000001</c:v>
                </c:pt>
                <c:pt idx="693">
                  <c:v>512.16300000000001</c:v>
                </c:pt>
                <c:pt idx="694">
                  <c:v>513.1629999999999</c:v>
                </c:pt>
                <c:pt idx="695">
                  <c:v>514.16300000000001</c:v>
                </c:pt>
                <c:pt idx="696">
                  <c:v>515.16300000000001</c:v>
                </c:pt>
                <c:pt idx="697">
                  <c:v>516.16300000000001</c:v>
                </c:pt>
                <c:pt idx="698">
                  <c:v>517.16300000000001</c:v>
                </c:pt>
                <c:pt idx="699">
                  <c:v>518.16300000000001</c:v>
                </c:pt>
                <c:pt idx="700">
                  <c:v>519.16300000000001</c:v>
                </c:pt>
                <c:pt idx="701">
                  <c:v>520.16300000000001</c:v>
                </c:pt>
                <c:pt idx="702">
                  <c:v>521.16300000000001</c:v>
                </c:pt>
                <c:pt idx="703">
                  <c:v>522.16300000000001</c:v>
                </c:pt>
                <c:pt idx="704">
                  <c:v>523.16300000000001</c:v>
                </c:pt>
                <c:pt idx="705">
                  <c:v>524.16300000000001</c:v>
                </c:pt>
                <c:pt idx="706">
                  <c:v>525.16300000000001</c:v>
                </c:pt>
                <c:pt idx="707">
                  <c:v>526.16300000000001</c:v>
                </c:pt>
                <c:pt idx="708">
                  <c:v>527.16300000000001</c:v>
                </c:pt>
                <c:pt idx="709">
                  <c:v>528.16300000000001</c:v>
                </c:pt>
                <c:pt idx="710">
                  <c:v>529.16300000000001</c:v>
                </c:pt>
                <c:pt idx="711">
                  <c:v>530.16300000000001</c:v>
                </c:pt>
                <c:pt idx="712">
                  <c:v>531.16300000000001</c:v>
                </c:pt>
                <c:pt idx="713">
                  <c:v>532.16300000000001</c:v>
                </c:pt>
                <c:pt idx="714">
                  <c:v>533.16300000000001</c:v>
                </c:pt>
                <c:pt idx="715">
                  <c:v>534.16300000000001</c:v>
                </c:pt>
                <c:pt idx="716">
                  <c:v>535.16300000000001</c:v>
                </c:pt>
                <c:pt idx="717">
                  <c:v>536.16300000000001</c:v>
                </c:pt>
                <c:pt idx="718">
                  <c:v>537.1629999999999</c:v>
                </c:pt>
                <c:pt idx="719">
                  <c:v>538.16300000000001</c:v>
                </c:pt>
                <c:pt idx="720">
                  <c:v>539.16300000000001</c:v>
                </c:pt>
                <c:pt idx="721">
                  <c:v>540.16300000000001</c:v>
                </c:pt>
                <c:pt idx="722">
                  <c:v>541.16300000000001</c:v>
                </c:pt>
                <c:pt idx="723">
                  <c:v>542.16300000000001</c:v>
                </c:pt>
                <c:pt idx="724">
                  <c:v>543.16300000000001</c:v>
                </c:pt>
                <c:pt idx="725">
                  <c:v>544.1629999999999</c:v>
                </c:pt>
                <c:pt idx="726">
                  <c:v>545.16300000000001</c:v>
                </c:pt>
                <c:pt idx="727">
                  <c:v>546.16300000000001</c:v>
                </c:pt>
                <c:pt idx="728">
                  <c:v>547.16300000000001</c:v>
                </c:pt>
                <c:pt idx="729">
                  <c:v>548.16300000000001</c:v>
                </c:pt>
                <c:pt idx="730">
                  <c:v>549.16300000000001</c:v>
                </c:pt>
                <c:pt idx="731">
                  <c:v>550.16300000000001</c:v>
                </c:pt>
                <c:pt idx="732">
                  <c:v>551.16300000000001</c:v>
                </c:pt>
                <c:pt idx="733">
                  <c:v>552.16300000000001</c:v>
                </c:pt>
                <c:pt idx="734">
                  <c:v>553.16300000000001</c:v>
                </c:pt>
                <c:pt idx="735">
                  <c:v>554.16300000000001</c:v>
                </c:pt>
                <c:pt idx="736">
                  <c:v>555.16300000000001</c:v>
                </c:pt>
                <c:pt idx="737">
                  <c:v>556.16300000000001</c:v>
                </c:pt>
                <c:pt idx="738">
                  <c:v>557.16300000000001</c:v>
                </c:pt>
                <c:pt idx="739">
                  <c:v>558.16300000000001</c:v>
                </c:pt>
                <c:pt idx="740">
                  <c:v>559.16300000000001</c:v>
                </c:pt>
                <c:pt idx="741">
                  <c:v>560.16300000000001</c:v>
                </c:pt>
                <c:pt idx="742">
                  <c:v>561.1629999999999</c:v>
                </c:pt>
                <c:pt idx="743">
                  <c:v>562.16300000000001</c:v>
                </c:pt>
                <c:pt idx="744">
                  <c:v>563.16300000000001</c:v>
                </c:pt>
                <c:pt idx="745">
                  <c:v>564.16300000000001</c:v>
                </c:pt>
                <c:pt idx="746">
                  <c:v>565.16200000000003</c:v>
                </c:pt>
                <c:pt idx="747">
                  <c:v>566.16200000000003</c:v>
                </c:pt>
                <c:pt idx="748">
                  <c:v>567.16199999999992</c:v>
                </c:pt>
                <c:pt idx="749">
                  <c:v>568.16200000000003</c:v>
                </c:pt>
                <c:pt idx="750">
                  <c:v>569.16200000000003</c:v>
                </c:pt>
                <c:pt idx="751">
                  <c:v>570.16199999999992</c:v>
                </c:pt>
                <c:pt idx="752">
                  <c:v>571.16200000000003</c:v>
                </c:pt>
                <c:pt idx="753">
                  <c:v>572.16200000000003</c:v>
                </c:pt>
                <c:pt idx="754">
                  <c:v>573.16200000000003</c:v>
                </c:pt>
                <c:pt idx="755">
                  <c:v>574.16199999999992</c:v>
                </c:pt>
                <c:pt idx="756">
                  <c:v>575.16200000000003</c:v>
                </c:pt>
                <c:pt idx="757">
                  <c:v>576.16200000000003</c:v>
                </c:pt>
                <c:pt idx="758">
                  <c:v>577.16199999999992</c:v>
                </c:pt>
                <c:pt idx="759">
                  <c:v>578.16200000000003</c:v>
                </c:pt>
                <c:pt idx="760">
                  <c:v>579.16200000000003</c:v>
                </c:pt>
                <c:pt idx="761">
                  <c:v>580.16199999999992</c:v>
                </c:pt>
                <c:pt idx="762">
                  <c:v>581.16200000000003</c:v>
                </c:pt>
                <c:pt idx="763">
                  <c:v>582.16200000000003</c:v>
                </c:pt>
                <c:pt idx="764">
                  <c:v>583.16200000000003</c:v>
                </c:pt>
                <c:pt idx="765">
                  <c:v>584.16199999999992</c:v>
                </c:pt>
                <c:pt idx="766">
                  <c:v>585.16200000000003</c:v>
                </c:pt>
                <c:pt idx="767">
                  <c:v>586.16200000000003</c:v>
                </c:pt>
                <c:pt idx="768">
                  <c:v>587.16199999999992</c:v>
                </c:pt>
                <c:pt idx="769">
                  <c:v>588.16200000000003</c:v>
                </c:pt>
                <c:pt idx="770">
                  <c:v>589.16200000000003</c:v>
                </c:pt>
                <c:pt idx="771">
                  <c:v>590.16200000000003</c:v>
                </c:pt>
                <c:pt idx="772">
                  <c:v>591.16199999999992</c:v>
                </c:pt>
                <c:pt idx="773">
                  <c:v>592.16200000000003</c:v>
                </c:pt>
                <c:pt idx="774">
                  <c:v>593.16200000000003</c:v>
                </c:pt>
                <c:pt idx="775">
                  <c:v>594.16199999999992</c:v>
                </c:pt>
                <c:pt idx="776">
                  <c:v>595.16200000000003</c:v>
                </c:pt>
                <c:pt idx="777">
                  <c:v>596.16200000000003</c:v>
                </c:pt>
                <c:pt idx="778">
                  <c:v>597.16200000000003</c:v>
                </c:pt>
                <c:pt idx="779">
                  <c:v>598.16199999999992</c:v>
                </c:pt>
                <c:pt idx="780">
                  <c:v>599.16200000000003</c:v>
                </c:pt>
                <c:pt idx="781">
                  <c:v>600.16200000000003</c:v>
                </c:pt>
                <c:pt idx="782">
                  <c:v>601.16199999999992</c:v>
                </c:pt>
                <c:pt idx="783">
                  <c:v>602.16200000000003</c:v>
                </c:pt>
                <c:pt idx="784">
                  <c:v>603.16200000000003</c:v>
                </c:pt>
                <c:pt idx="785">
                  <c:v>604.16200000000003</c:v>
                </c:pt>
                <c:pt idx="786">
                  <c:v>605.16199999999992</c:v>
                </c:pt>
                <c:pt idx="787">
                  <c:v>606.16200000000003</c:v>
                </c:pt>
                <c:pt idx="788">
                  <c:v>607.16200000000003</c:v>
                </c:pt>
                <c:pt idx="789">
                  <c:v>608.16199999999992</c:v>
                </c:pt>
                <c:pt idx="790">
                  <c:v>609.16200000000003</c:v>
                </c:pt>
                <c:pt idx="791">
                  <c:v>610.16200000000003</c:v>
                </c:pt>
                <c:pt idx="792">
                  <c:v>611.16199999999992</c:v>
                </c:pt>
                <c:pt idx="793">
                  <c:v>612.16200000000003</c:v>
                </c:pt>
                <c:pt idx="794">
                  <c:v>613.16200000000003</c:v>
                </c:pt>
                <c:pt idx="795">
                  <c:v>614.16200000000003</c:v>
                </c:pt>
                <c:pt idx="796">
                  <c:v>615.16199999999992</c:v>
                </c:pt>
                <c:pt idx="797">
                  <c:v>616.16200000000003</c:v>
                </c:pt>
                <c:pt idx="798">
                  <c:v>617.16200000000003</c:v>
                </c:pt>
                <c:pt idx="799">
                  <c:v>618.16199999999992</c:v>
                </c:pt>
                <c:pt idx="800">
                  <c:v>619.16200000000003</c:v>
                </c:pt>
                <c:pt idx="801">
                  <c:v>620.16200000000003</c:v>
                </c:pt>
                <c:pt idx="802">
                  <c:v>621.16200000000003</c:v>
                </c:pt>
                <c:pt idx="803">
                  <c:v>622.16199999999992</c:v>
                </c:pt>
                <c:pt idx="804">
                  <c:v>623.16200000000003</c:v>
                </c:pt>
                <c:pt idx="805">
                  <c:v>624.16200000000003</c:v>
                </c:pt>
                <c:pt idx="806">
                  <c:v>625.16199999999992</c:v>
                </c:pt>
                <c:pt idx="807">
                  <c:v>626.16200000000003</c:v>
                </c:pt>
                <c:pt idx="808">
                  <c:v>627.16200000000003</c:v>
                </c:pt>
                <c:pt idx="809">
                  <c:v>628.16200000000003</c:v>
                </c:pt>
                <c:pt idx="810">
                  <c:v>629.16199999999992</c:v>
                </c:pt>
                <c:pt idx="811">
                  <c:v>630.16200000000003</c:v>
                </c:pt>
                <c:pt idx="812">
                  <c:v>631.16200000000003</c:v>
                </c:pt>
                <c:pt idx="813">
                  <c:v>632.16199999999992</c:v>
                </c:pt>
                <c:pt idx="814">
                  <c:v>633.16200000000003</c:v>
                </c:pt>
                <c:pt idx="815">
                  <c:v>634.16200000000003</c:v>
                </c:pt>
                <c:pt idx="816">
                  <c:v>635.16200000000003</c:v>
                </c:pt>
                <c:pt idx="817">
                  <c:v>636.16199999999992</c:v>
                </c:pt>
                <c:pt idx="818">
                  <c:v>637.16200000000003</c:v>
                </c:pt>
                <c:pt idx="819">
                  <c:v>638.16200000000003</c:v>
                </c:pt>
                <c:pt idx="820">
                  <c:v>639.16199999999992</c:v>
                </c:pt>
                <c:pt idx="821">
                  <c:v>640.16200000000003</c:v>
                </c:pt>
                <c:pt idx="822">
                  <c:v>641.16200000000003</c:v>
                </c:pt>
                <c:pt idx="823">
                  <c:v>642.16199999999992</c:v>
                </c:pt>
                <c:pt idx="824">
                  <c:v>643.16200000000003</c:v>
                </c:pt>
                <c:pt idx="825">
                  <c:v>644.16200000000003</c:v>
                </c:pt>
                <c:pt idx="826">
                  <c:v>645.16200000000003</c:v>
                </c:pt>
                <c:pt idx="827">
                  <c:v>646.16199999999992</c:v>
                </c:pt>
                <c:pt idx="828">
                  <c:v>647.16200000000003</c:v>
                </c:pt>
                <c:pt idx="829">
                  <c:v>648.16200000000003</c:v>
                </c:pt>
                <c:pt idx="830">
                  <c:v>649.16199999999992</c:v>
                </c:pt>
                <c:pt idx="831">
                  <c:v>650.16200000000003</c:v>
                </c:pt>
                <c:pt idx="832">
                  <c:v>651.16200000000003</c:v>
                </c:pt>
                <c:pt idx="833">
                  <c:v>652.16200000000003</c:v>
                </c:pt>
                <c:pt idx="834">
                  <c:v>653.16199999999992</c:v>
                </c:pt>
                <c:pt idx="835">
                  <c:v>654.16200000000003</c:v>
                </c:pt>
                <c:pt idx="836">
                  <c:v>655.16200000000003</c:v>
                </c:pt>
                <c:pt idx="837">
                  <c:v>656.16199999999992</c:v>
                </c:pt>
                <c:pt idx="838">
                  <c:v>657.16200000000003</c:v>
                </c:pt>
                <c:pt idx="839">
                  <c:v>658.16200000000003</c:v>
                </c:pt>
                <c:pt idx="840">
                  <c:v>659.16200000000003</c:v>
                </c:pt>
                <c:pt idx="841">
                  <c:v>660.16100000000006</c:v>
                </c:pt>
                <c:pt idx="842">
                  <c:v>661.16099999999994</c:v>
                </c:pt>
                <c:pt idx="843">
                  <c:v>662.16099999999994</c:v>
                </c:pt>
                <c:pt idx="844">
                  <c:v>663.16100000000006</c:v>
                </c:pt>
                <c:pt idx="845">
                  <c:v>664.16100000000006</c:v>
                </c:pt>
                <c:pt idx="846">
                  <c:v>665.16099999999994</c:v>
                </c:pt>
                <c:pt idx="847">
                  <c:v>666.16099999999994</c:v>
                </c:pt>
                <c:pt idx="848">
                  <c:v>667.16100000000006</c:v>
                </c:pt>
                <c:pt idx="849">
                  <c:v>668.16099999999994</c:v>
                </c:pt>
                <c:pt idx="850">
                  <c:v>669.16099999999994</c:v>
                </c:pt>
                <c:pt idx="851">
                  <c:v>670.16100000000006</c:v>
                </c:pt>
                <c:pt idx="852">
                  <c:v>671.16100000000006</c:v>
                </c:pt>
                <c:pt idx="853">
                  <c:v>672.16099999999994</c:v>
                </c:pt>
                <c:pt idx="854">
                  <c:v>673.16099999999994</c:v>
                </c:pt>
                <c:pt idx="855">
                  <c:v>674.16100000000006</c:v>
                </c:pt>
                <c:pt idx="856">
                  <c:v>675.16099999999994</c:v>
                </c:pt>
                <c:pt idx="857">
                  <c:v>676.16099999999994</c:v>
                </c:pt>
                <c:pt idx="858">
                  <c:v>677.16100000000006</c:v>
                </c:pt>
                <c:pt idx="859">
                  <c:v>678.16100000000006</c:v>
                </c:pt>
                <c:pt idx="860">
                  <c:v>679.16099999999994</c:v>
                </c:pt>
                <c:pt idx="861">
                  <c:v>680.16100000000006</c:v>
                </c:pt>
                <c:pt idx="862">
                  <c:v>681.16100000000006</c:v>
                </c:pt>
                <c:pt idx="863">
                  <c:v>682.16099999999994</c:v>
                </c:pt>
                <c:pt idx="864">
                  <c:v>683.16099999999994</c:v>
                </c:pt>
                <c:pt idx="865">
                  <c:v>684.16100000000006</c:v>
                </c:pt>
                <c:pt idx="866">
                  <c:v>685.16100000000006</c:v>
                </c:pt>
                <c:pt idx="867">
                  <c:v>686.16099999999994</c:v>
                </c:pt>
                <c:pt idx="868">
                  <c:v>687.16100000000006</c:v>
                </c:pt>
                <c:pt idx="869">
                  <c:v>688.16100000000006</c:v>
                </c:pt>
                <c:pt idx="870">
                  <c:v>689.16099999999994</c:v>
                </c:pt>
                <c:pt idx="871">
                  <c:v>690.16099999999994</c:v>
                </c:pt>
                <c:pt idx="872">
                  <c:v>691.16100000000006</c:v>
                </c:pt>
                <c:pt idx="873">
                  <c:v>692.16099999999994</c:v>
                </c:pt>
                <c:pt idx="874">
                  <c:v>693.16099999999994</c:v>
                </c:pt>
                <c:pt idx="875">
                  <c:v>694.16100000000006</c:v>
                </c:pt>
                <c:pt idx="876">
                  <c:v>695.16100000000006</c:v>
                </c:pt>
                <c:pt idx="877">
                  <c:v>696.16099999999994</c:v>
                </c:pt>
                <c:pt idx="878">
                  <c:v>697.16099999999994</c:v>
                </c:pt>
                <c:pt idx="879">
                  <c:v>698.16100000000006</c:v>
                </c:pt>
                <c:pt idx="880">
                  <c:v>699.16099999999994</c:v>
                </c:pt>
                <c:pt idx="881">
                  <c:v>700.16099999999994</c:v>
                </c:pt>
                <c:pt idx="882">
                  <c:v>701.16100000000006</c:v>
                </c:pt>
                <c:pt idx="883">
                  <c:v>702.16100000000006</c:v>
                </c:pt>
                <c:pt idx="884">
                  <c:v>703.16099999999994</c:v>
                </c:pt>
                <c:pt idx="885">
                  <c:v>704.16099999999994</c:v>
                </c:pt>
                <c:pt idx="886">
                  <c:v>705.16100000000006</c:v>
                </c:pt>
                <c:pt idx="887">
                  <c:v>706.16099999999994</c:v>
                </c:pt>
                <c:pt idx="888">
                  <c:v>707.16099999999994</c:v>
                </c:pt>
                <c:pt idx="889">
                  <c:v>708.16100000000006</c:v>
                </c:pt>
                <c:pt idx="890">
                  <c:v>709.16100000000006</c:v>
                </c:pt>
                <c:pt idx="891">
                  <c:v>710.16099999999994</c:v>
                </c:pt>
                <c:pt idx="892">
                  <c:v>711.16100000000006</c:v>
                </c:pt>
                <c:pt idx="893">
                  <c:v>712.16100000000006</c:v>
                </c:pt>
                <c:pt idx="894">
                  <c:v>713.16099999999994</c:v>
                </c:pt>
                <c:pt idx="895">
                  <c:v>714.16099999999994</c:v>
                </c:pt>
                <c:pt idx="896">
                  <c:v>715.16100000000006</c:v>
                </c:pt>
                <c:pt idx="897">
                  <c:v>716.16100000000006</c:v>
                </c:pt>
                <c:pt idx="898">
                  <c:v>717.16099999999994</c:v>
                </c:pt>
                <c:pt idx="899">
                  <c:v>718.16100000000006</c:v>
                </c:pt>
                <c:pt idx="900">
                  <c:v>719.16100000000006</c:v>
                </c:pt>
                <c:pt idx="901">
                  <c:v>720.16099999999994</c:v>
                </c:pt>
                <c:pt idx="902">
                  <c:v>721.16099999999994</c:v>
                </c:pt>
                <c:pt idx="903">
                  <c:v>722.16100000000006</c:v>
                </c:pt>
                <c:pt idx="904">
                  <c:v>723.16099999999994</c:v>
                </c:pt>
                <c:pt idx="905">
                  <c:v>724.16099999999994</c:v>
                </c:pt>
                <c:pt idx="906">
                  <c:v>725.16100000000006</c:v>
                </c:pt>
                <c:pt idx="907">
                  <c:v>726.16100000000006</c:v>
                </c:pt>
                <c:pt idx="908">
                  <c:v>727.16099999999994</c:v>
                </c:pt>
                <c:pt idx="909">
                  <c:v>728.16099999999994</c:v>
                </c:pt>
                <c:pt idx="910">
                  <c:v>729.16100000000006</c:v>
                </c:pt>
                <c:pt idx="911">
                  <c:v>730.16099999999994</c:v>
                </c:pt>
                <c:pt idx="912">
                  <c:v>731.16099999999994</c:v>
                </c:pt>
                <c:pt idx="913">
                  <c:v>732.16100000000006</c:v>
                </c:pt>
                <c:pt idx="914">
                  <c:v>733.16100000000006</c:v>
                </c:pt>
                <c:pt idx="915">
                  <c:v>734.16099999999994</c:v>
                </c:pt>
                <c:pt idx="916">
                  <c:v>735.16099999999994</c:v>
                </c:pt>
                <c:pt idx="917">
                  <c:v>736.16100000000006</c:v>
                </c:pt>
                <c:pt idx="918">
                  <c:v>737.16099999999994</c:v>
                </c:pt>
                <c:pt idx="919">
                  <c:v>738.16099999999994</c:v>
                </c:pt>
                <c:pt idx="920">
                  <c:v>739.16100000000006</c:v>
                </c:pt>
                <c:pt idx="921">
                  <c:v>740.16100000000006</c:v>
                </c:pt>
                <c:pt idx="922">
                  <c:v>741.16099999999994</c:v>
                </c:pt>
                <c:pt idx="923">
                  <c:v>742.16100000000006</c:v>
                </c:pt>
                <c:pt idx="924">
                  <c:v>743.16100000000006</c:v>
                </c:pt>
                <c:pt idx="925">
                  <c:v>744.16099999999994</c:v>
                </c:pt>
                <c:pt idx="926">
                  <c:v>745.16099999999994</c:v>
                </c:pt>
                <c:pt idx="927">
                  <c:v>746.16100000000006</c:v>
                </c:pt>
                <c:pt idx="928">
                  <c:v>747.16100000000006</c:v>
                </c:pt>
                <c:pt idx="929">
                  <c:v>748.16099999999994</c:v>
                </c:pt>
                <c:pt idx="930">
                  <c:v>749.16100000000006</c:v>
                </c:pt>
                <c:pt idx="931">
                  <c:v>750.16100000000006</c:v>
                </c:pt>
                <c:pt idx="932">
                  <c:v>751.16099999999994</c:v>
                </c:pt>
                <c:pt idx="933">
                  <c:v>752.16099999999994</c:v>
                </c:pt>
                <c:pt idx="934">
                  <c:v>753.16100000000006</c:v>
                </c:pt>
                <c:pt idx="935">
                  <c:v>754.16</c:v>
                </c:pt>
                <c:pt idx="936">
                  <c:v>755.16000000000008</c:v>
                </c:pt>
                <c:pt idx="937">
                  <c:v>756.16</c:v>
                </c:pt>
                <c:pt idx="938">
                  <c:v>757.16</c:v>
                </c:pt>
                <c:pt idx="939">
                  <c:v>758.16</c:v>
                </c:pt>
                <c:pt idx="940">
                  <c:v>759.16000000000008</c:v>
                </c:pt>
                <c:pt idx="941">
                  <c:v>760.16</c:v>
                </c:pt>
                <c:pt idx="942">
                  <c:v>761.16</c:v>
                </c:pt>
                <c:pt idx="943">
                  <c:v>762.16000000000008</c:v>
                </c:pt>
                <c:pt idx="944">
                  <c:v>763.16</c:v>
                </c:pt>
                <c:pt idx="945">
                  <c:v>764.16</c:v>
                </c:pt>
                <c:pt idx="946">
                  <c:v>765.16</c:v>
                </c:pt>
                <c:pt idx="947">
                  <c:v>766.16000000000008</c:v>
                </c:pt>
                <c:pt idx="948">
                  <c:v>767.16</c:v>
                </c:pt>
                <c:pt idx="949">
                  <c:v>768.16</c:v>
                </c:pt>
                <c:pt idx="950">
                  <c:v>769.16000000000008</c:v>
                </c:pt>
                <c:pt idx="951">
                  <c:v>770.16</c:v>
                </c:pt>
                <c:pt idx="952">
                  <c:v>771.16</c:v>
                </c:pt>
                <c:pt idx="953">
                  <c:v>772.16</c:v>
                </c:pt>
                <c:pt idx="954">
                  <c:v>773.16</c:v>
                </c:pt>
                <c:pt idx="955">
                  <c:v>774.16</c:v>
                </c:pt>
                <c:pt idx="956">
                  <c:v>775.16</c:v>
                </c:pt>
                <c:pt idx="957">
                  <c:v>776.16000000000008</c:v>
                </c:pt>
                <c:pt idx="958">
                  <c:v>777.16</c:v>
                </c:pt>
                <c:pt idx="959">
                  <c:v>778.16</c:v>
                </c:pt>
                <c:pt idx="960">
                  <c:v>779.16000000000008</c:v>
                </c:pt>
                <c:pt idx="961">
                  <c:v>780.16</c:v>
                </c:pt>
                <c:pt idx="962">
                  <c:v>781.16</c:v>
                </c:pt>
                <c:pt idx="963">
                  <c:v>782.16</c:v>
                </c:pt>
                <c:pt idx="964">
                  <c:v>783.16000000000008</c:v>
                </c:pt>
                <c:pt idx="965">
                  <c:v>784.16</c:v>
                </c:pt>
                <c:pt idx="966">
                  <c:v>785.16</c:v>
                </c:pt>
                <c:pt idx="967">
                  <c:v>786.16000000000008</c:v>
                </c:pt>
                <c:pt idx="968">
                  <c:v>787.16</c:v>
                </c:pt>
                <c:pt idx="969">
                  <c:v>788.16</c:v>
                </c:pt>
                <c:pt idx="970">
                  <c:v>789.16</c:v>
                </c:pt>
                <c:pt idx="971">
                  <c:v>790.16000000000008</c:v>
                </c:pt>
                <c:pt idx="972">
                  <c:v>791.16</c:v>
                </c:pt>
                <c:pt idx="973">
                  <c:v>792.16</c:v>
                </c:pt>
                <c:pt idx="974">
                  <c:v>793.16000000000008</c:v>
                </c:pt>
                <c:pt idx="975">
                  <c:v>794.16</c:v>
                </c:pt>
                <c:pt idx="976">
                  <c:v>795.16</c:v>
                </c:pt>
                <c:pt idx="977">
                  <c:v>796.16</c:v>
                </c:pt>
                <c:pt idx="978">
                  <c:v>797.16000000000008</c:v>
                </c:pt>
                <c:pt idx="979">
                  <c:v>798.16</c:v>
                </c:pt>
                <c:pt idx="980">
                  <c:v>799.16</c:v>
                </c:pt>
                <c:pt idx="981">
                  <c:v>800.16000000000008</c:v>
                </c:pt>
                <c:pt idx="982">
                  <c:v>801.16</c:v>
                </c:pt>
                <c:pt idx="983">
                  <c:v>802.16</c:v>
                </c:pt>
                <c:pt idx="984">
                  <c:v>803.16</c:v>
                </c:pt>
                <c:pt idx="985">
                  <c:v>804.16</c:v>
                </c:pt>
                <c:pt idx="986">
                  <c:v>805.16</c:v>
                </c:pt>
                <c:pt idx="987">
                  <c:v>806.16</c:v>
                </c:pt>
                <c:pt idx="988">
                  <c:v>807.16000000000008</c:v>
                </c:pt>
                <c:pt idx="989">
                  <c:v>808.16</c:v>
                </c:pt>
                <c:pt idx="990">
                  <c:v>809.16</c:v>
                </c:pt>
                <c:pt idx="991">
                  <c:v>810.16000000000008</c:v>
                </c:pt>
                <c:pt idx="992">
                  <c:v>811.16</c:v>
                </c:pt>
                <c:pt idx="993">
                  <c:v>812.16</c:v>
                </c:pt>
                <c:pt idx="994">
                  <c:v>813.16</c:v>
                </c:pt>
                <c:pt idx="995">
                  <c:v>814.16000000000008</c:v>
                </c:pt>
                <c:pt idx="996">
                  <c:v>815.16</c:v>
                </c:pt>
                <c:pt idx="997">
                  <c:v>816.16</c:v>
                </c:pt>
                <c:pt idx="998">
                  <c:v>817.16000000000008</c:v>
                </c:pt>
                <c:pt idx="999">
                  <c:v>818.16</c:v>
                </c:pt>
              </c:numCache>
            </c:numRef>
          </c:xVal>
          <c:yVal>
            <c:numRef>
              <c:f>'Current Wfms Data'!$G$5:$G$1004</c:f>
              <c:numCache>
                <c:formatCode>General</c:formatCode>
                <c:ptCount val="1000"/>
                <c:pt idx="0">
                  <c:v>4.9495759999999998E-3</c:v>
                </c:pt>
                <c:pt idx="1">
                  <c:v>4.538149E-3</c:v>
                </c:pt>
                <c:pt idx="2">
                  <c:v>3.977843E-3</c:v>
                </c:pt>
                <c:pt idx="3">
                  <c:v>5.2208799999999998E-3</c:v>
                </c:pt>
                <c:pt idx="4">
                  <c:v>5.7183010000000003E-3</c:v>
                </c:pt>
                <c:pt idx="5">
                  <c:v>-1.8106299999999999E-3</c:v>
                </c:pt>
                <c:pt idx="6">
                  <c:v>-9.9891939999999999E-3</c:v>
                </c:pt>
                <c:pt idx="7">
                  <c:v>-3.9946629999999999E-3</c:v>
                </c:pt>
                <c:pt idx="8">
                  <c:v>3.7805159999999998E-3</c:v>
                </c:pt>
                <c:pt idx="9">
                  <c:v>1.9468710000000001E-4</c:v>
                </c:pt>
                <c:pt idx="10">
                  <c:v>-5.7583010000000004E-3</c:v>
                </c:pt>
                <c:pt idx="11">
                  <c:v>-8.9612760000000007E-3</c:v>
                </c:pt>
                <c:pt idx="12">
                  <c:v>-6.7170290000000002E-3</c:v>
                </c:pt>
                <c:pt idx="13">
                  <c:v>-5.4143280000000004E-3</c:v>
                </c:pt>
                <c:pt idx="14">
                  <c:v>-8.9175360000000002E-3</c:v>
                </c:pt>
                <c:pt idx="15">
                  <c:v>-3.1890590000000002E-3</c:v>
                </c:pt>
                <c:pt idx="16">
                  <c:v>6.4561469999999998E-3</c:v>
                </c:pt>
                <c:pt idx="17">
                  <c:v>6.7791190000000001E-3</c:v>
                </c:pt>
                <c:pt idx="18">
                  <c:v>-3.2990979999999998E-4</c:v>
                </c:pt>
                <c:pt idx="19">
                  <c:v>-5.3830509999999998E-3</c:v>
                </c:pt>
                <c:pt idx="20">
                  <c:v>1.352376E-3</c:v>
                </c:pt>
                <c:pt idx="21">
                  <c:v>4.9819060000000004E-3</c:v>
                </c:pt>
                <c:pt idx="22">
                  <c:v>-4.689988E-3</c:v>
                </c:pt>
                <c:pt idx="23">
                  <c:v>-6.1658260000000001E-3</c:v>
                </c:pt>
                <c:pt idx="24">
                  <c:v>6.0631390000000004E-3</c:v>
                </c:pt>
                <c:pt idx="25">
                  <c:v>7.5436829999999998E-3</c:v>
                </c:pt>
                <c:pt idx="26">
                  <c:v>-7.9679820000000002E-3</c:v>
                </c:pt>
                <c:pt idx="27">
                  <c:v>-1.9028980000000001E-2</c:v>
                </c:pt>
                <c:pt idx="28">
                  <c:v>-1.7931059999999999E-2</c:v>
                </c:pt>
                <c:pt idx="29">
                  <c:v>-1.6147419999999999E-2</c:v>
                </c:pt>
                <c:pt idx="30">
                  <c:v>-1.839354E-2</c:v>
                </c:pt>
                <c:pt idx="31">
                  <c:v>-9.5340359999999992E-3</c:v>
                </c:pt>
                <c:pt idx="32">
                  <c:v>8.6568540000000003E-3</c:v>
                </c:pt>
                <c:pt idx="33">
                  <c:v>6.6411029999999998E-3</c:v>
                </c:pt>
                <c:pt idx="34">
                  <c:v>-5.1939899999999999E-3</c:v>
                </c:pt>
                <c:pt idx="35">
                  <c:v>1.0315890000000001E-3</c:v>
                </c:pt>
                <c:pt idx="36">
                  <c:v>1.061026E-2</c:v>
                </c:pt>
                <c:pt idx="37">
                  <c:v>1.235663E-2</c:v>
                </c:pt>
                <c:pt idx="38">
                  <c:v>1.5158619999999999E-2</c:v>
                </c:pt>
                <c:pt idx="39">
                  <c:v>1.3197199999999999E-2</c:v>
                </c:pt>
                <c:pt idx="40">
                  <c:v>5.9188859999999999E-3</c:v>
                </c:pt>
                <c:pt idx="41">
                  <c:v>-3.1144750000000002E-4</c:v>
                </c:pt>
                <c:pt idx="42">
                  <c:v>-1.042716E-2</c:v>
                </c:pt>
                <c:pt idx="43">
                  <c:v>-1.316052E-2</c:v>
                </c:pt>
                <c:pt idx="44">
                  <c:v>-2.6574670000000002E-3</c:v>
                </c:pt>
                <c:pt idx="45">
                  <c:v>-6.9249329999999997E-4</c:v>
                </c:pt>
                <c:pt idx="46">
                  <c:v>-4.9124889999999999E-3</c:v>
                </c:pt>
                <c:pt idx="47">
                  <c:v>4.1977500000000001E-3</c:v>
                </c:pt>
                <c:pt idx="48">
                  <c:v>1.45402E-2</c:v>
                </c:pt>
                <c:pt idx="49">
                  <c:v>5.8515850000000003E-3</c:v>
                </c:pt>
                <c:pt idx="50">
                  <c:v>-1.193783E-2</c:v>
                </c:pt>
                <c:pt idx="51">
                  <c:v>-1.7965350000000001E-2</c:v>
                </c:pt>
                <c:pt idx="52">
                  <c:v>-1.459978E-2</c:v>
                </c:pt>
                <c:pt idx="53">
                  <c:v>-1.0315090000000001E-2</c:v>
                </c:pt>
                <c:pt idx="54">
                  <c:v>1.868195E-3</c:v>
                </c:pt>
                <c:pt idx="55">
                  <c:v>1.5033929999999999E-2</c:v>
                </c:pt>
                <c:pt idx="56">
                  <c:v>1.468911E-2</c:v>
                </c:pt>
                <c:pt idx="57">
                  <c:v>6.0746740000000004E-3</c:v>
                </c:pt>
                <c:pt idx="58">
                  <c:v>-2.4867550000000002E-3</c:v>
                </c:pt>
                <c:pt idx="59">
                  <c:v>-5.0172899999999998E-3</c:v>
                </c:pt>
                <c:pt idx="60">
                  <c:v>3.2710699999999998E-4</c:v>
                </c:pt>
                <c:pt idx="61">
                  <c:v>2.6253219999999998E-3</c:v>
                </c:pt>
                <c:pt idx="62">
                  <c:v>-3.2863850000000002E-3</c:v>
                </c:pt>
                <c:pt idx="63">
                  <c:v>-1.678047E-3</c:v>
                </c:pt>
                <c:pt idx="64">
                  <c:v>6.8501159999999998E-3</c:v>
                </c:pt>
                <c:pt idx="65">
                  <c:v>-3.9827420000000002E-4</c:v>
                </c:pt>
                <c:pt idx="66">
                  <c:v>-1.145703E-2</c:v>
                </c:pt>
                <c:pt idx="67">
                  <c:v>-4.7248730000000001E-3</c:v>
                </c:pt>
                <c:pt idx="68">
                  <c:v>4.2690280000000002E-3</c:v>
                </c:pt>
                <c:pt idx="69">
                  <c:v>1.740117E-3</c:v>
                </c:pt>
                <c:pt idx="70">
                  <c:v>-5.8745400000000001E-3</c:v>
                </c:pt>
                <c:pt idx="71">
                  <c:v>-8.5807169999999999E-3</c:v>
                </c:pt>
                <c:pt idx="72">
                  <c:v>-1.0634360000000001E-3</c:v>
                </c:pt>
                <c:pt idx="73">
                  <c:v>3.085436E-3</c:v>
                </c:pt>
                <c:pt idx="74">
                  <c:v>-5.764768E-3</c:v>
                </c:pt>
                <c:pt idx="75">
                  <c:v>-7.463435E-3</c:v>
                </c:pt>
                <c:pt idx="76">
                  <c:v>8.5440889999999995E-3</c:v>
                </c:pt>
                <c:pt idx="77">
                  <c:v>1.939256E-2</c:v>
                </c:pt>
                <c:pt idx="78">
                  <c:v>8.6007940000000001E-3</c:v>
                </c:pt>
                <c:pt idx="79">
                  <c:v>-4.4268210000000001E-3</c:v>
                </c:pt>
                <c:pt idx="80">
                  <c:v>6.3887550000000003E-3</c:v>
                </c:pt>
                <c:pt idx="81">
                  <c:v>2.564342E-2</c:v>
                </c:pt>
                <c:pt idx="82">
                  <c:v>2.2026110000000002E-2</c:v>
                </c:pt>
                <c:pt idx="83">
                  <c:v>7.3578699999999999E-3</c:v>
                </c:pt>
                <c:pt idx="84">
                  <c:v>-9.290336E-4</c:v>
                </c:pt>
                <c:pt idx="85">
                  <c:v>-8.2742200000000005E-3</c:v>
                </c:pt>
                <c:pt idx="86">
                  <c:v>-8.7476749999999999E-3</c:v>
                </c:pt>
                <c:pt idx="87">
                  <c:v>-2.4360200000000001E-3</c:v>
                </c:pt>
                <c:pt idx="88">
                  <c:v>2.5291270000000002E-4</c:v>
                </c:pt>
                <c:pt idx="89">
                  <c:v>-1.868497E-3</c:v>
                </c:pt>
                <c:pt idx="90">
                  <c:v>-6.6635549999999998E-3</c:v>
                </c:pt>
                <c:pt idx="91">
                  <c:v>-8.9753379999999994E-3</c:v>
                </c:pt>
                <c:pt idx="92">
                  <c:v>-3.0552629999999999E-3</c:v>
                </c:pt>
                <c:pt idx="93">
                  <c:v>1.7138959999999999E-3</c:v>
                </c:pt>
                <c:pt idx="94">
                  <c:v>-5.9773350000000003E-3</c:v>
                </c:pt>
                <c:pt idx="95">
                  <c:v>-4.3796299999999998E-3</c:v>
                </c:pt>
                <c:pt idx="96">
                  <c:v>1.5085400000000001E-2</c:v>
                </c:pt>
                <c:pt idx="97">
                  <c:v>2.5345779999999998E-2</c:v>
                </c:pt>
                <c:pt idx="98">
                  <c:v>2.2915600000000001E-2</c:v>
                </c:pt>
                <c:pt idx="99">
                  <c:v>2.0708520000000001E-2</c:v>
                </c:pt>
                <c:pt idx="100">
                  <c:v>1.976586E-2</c:v>
                </c:pt>
                <c:pt idx="101">
                  <c:v>1.8240820000000001E-2</c:v>
                </c:pt>
                <c:pt idx="102">
                  <c:v>1.2962960000000001E-2</c:v>
                </c:pt>
                <c:pt idx="103">
                  <c:v>3.3612260000000001E-3</c:v>
                </c:pt>
                <c:pt idx="104">
                  <c:v>-3.096756E-3</c:v>
                </c:pt>
                <c:pt idx="105">
                  <c:v>-3.5644299999999999E-3</c:v>
                </c:pt>
                <c:pt idx="106">
                  <c:v>-2.437191E-3</c:v>
                </c:pt>
                <c:pt idx="107">
                  <c:v>-2.0053359999999999E-3</c:v>
                </c:pt>
                <c:pt idx="108">
                  <c:v>-3.5245150000000002E-3</c:v>
                </c:pt>
                <c:pt idx="109">
                  <c:v>-7.9837009999999993E-3</c:v>
                </c:pt>
                <c:pt idx="110">
                  <c:v>-8.5592629999999992E-3</c:v>
                </c:pt>
                <c:pt idx="111">
                  <c:v>3.4126579999999998E-3</c:v>
                </c:pt>
                <c:pt idx="112">
                  <c:v>9.6258149999999994E-3</c:v>
                </c:pt>
                <c:pt idx="113">
                  <c:v>-5.7408520000000003E-3</c:v>
                </c:pt>
                <c:pt idx="114">
                  <c:v>-1.5789810000000001E-2</c:v>
                </c:pt>
                <c:pt idx="115">
                  <c:v>-5.8430540000000003E-3</c:v>
                </c:pt>
                <c:pt idx="116">
                  <c:v>2.543371E-3</c:v>
                </c:pt>
                <c:pt idx="117">
                  <c:v>-2.8334110000000001E-3</c:v>
                </c:pt>
                <c:pt idx="118">
                  <c:v>-1.0894010000000001E-2</c:v>
                </c:pt>
                <c:pt idx="119">
                  <c:v>-7.0515919999999998E-3</c:v>
                </c:pt>
                <c:pt idx="120">
                  <c:v>3.7561119999999998E-3</c:v>
                </c:pt>
                <c:pt idx="121">
                  <c:v>3.726409E-3</c:v>
                </c:pt>
                <c:pt idx="122">
                  <c:v>-1.152358E-3</c:v>
                </c:pt>
                <c:pt idx="123">
                  <c:v>7.9983750000000003E-3</c:v>
                </c:pt>
                <c:pt idx="124">
                  <c:v>1.660938E-2</c:v>
                </c:pt>
                <c:pt idx="125">
                  <c:v>1.2939539999999999E-2</c:v>
                </c:pt>
                <c:pt idx="126">
                  <c:v>1.184469E-2</c:v>
                </c:pt>
                <c:pt idx="127">
                  <c:v>6.7727990000000004E-3</c:v>
                </c:pt>
                <c:pt idx="128">
                  <c:v>-2.3137610000000001E-3</c:v>
                </c:pt>
                <c:pt idx="129">
                  <c:v>4.292138E-3</c:v>
                </c:pt>
                <c:pt idx="130">
                  <c:v>1.2262459999999999E-2</c:v>
                </c:pt>
                <c:pt idx="131">
                  <c:v>5.8013479999999996E-3</c:v>
                </c:pt>
                <c:pt idx="132">
                  <c:v>3.1873890000000001E-3</c:v>
                </c:pt>
                <c:pt idx="133">
                  <c:v>2.8945020000000002E-3</c:v>
                </c:pt>
                <c:pt idx="134">
                  <c:v>-8.2674440000000005E-3</c:v>
                </c:pt>
                <c:pt idx="135">
                  <c:v>-7.4660289999999999E-3</c:v>
                </c:pt>
                <c:pt idx="136">
                  <c:v>7.9037450000000002E-3</c:v>
                </c:pt>
                <c:pt idx="137">
                  <c:v>3.8380419999999998E-3</c:v>
                </c:pt>
                <c:pt idx="138">
                  <c:v>-1.4664440000000001E-2</c:v>
                </c:pt>
                <c:pt idx="139">
                  <c:v>-1.677946E-2</c:v>
                </c:pt>
                <c:pt idx="140">
                  <c:v>-7.4807119999999996E-3</c:v>
                </c:pt>
                <c:pt idx="141">
                  <c:v>-9.4766329999999999E-3</c:v>
                </c:pt>
                <c:pt idx="142">
                  <c:v>-2.0057660000000001E-2</c:v>
                </c:pt>
                <c:pt idx="143">
                  <c:v>-2.1158650000000001E-2</c:v>
                </c:pt>
                <c:pt idx="144">
                  <c:v>-1.1557069999999999E-2</c:v>
                </c:pt>
                <c:pt idx="145">
                  <c:v>-4.9070540000000001E-3</c:v>
                </c:pt>
                <c:pt idx="146">
                  <c:v>7.5919729999999997E-4</c:v>
                </c:pt>
                <c:pt idx="147">
                  <c:v>1.520813E-2</c:v>
                </c:pt>
                <c:pt idx="148">
                  <c:v>2.1418220000000002E-2</c:v>
                </c:pt>
                <c:pt idx="149">
                  <c:v>4.4475360000000002E-3</c:v>
                </c:pt>
                <c:pt idx="150">
                  <c:v>-1.3996669999999999E-2</c:v>
                </c:pt>
                <c:pt idx="151">
                  <c:v>-1.4205840000000001E-2</c:v>
                </c:pt>
                <c:pt idx="152">
                  <c:v>-5.3869970000000001E-3</c:v>
                </c:pt>
                <c:pt idx="153">
                  <c:v>1.663384E-3</c:v>
                </c:pt>
                <c:pt idx="154">
                  <c:v>5.7149540000000004E-3</c:v>
                </c:pt>
                <c:pt idx="155">
                  <c:v>6.5065460000000002E-3</c:v>
                </c:pt>
                <c:pt idx="156">
                  <c:v>6.1168289999999998E-3</c:v>
                </c:pt>
                <c:pt idx="157">
                  <c:v>5.1517400000000001E-3</c:v>
                </c:pt>
                <c:pt idx="158">
                  <c:v>4.751842E-3</c:v>
                </c:pt>
                <c:pt idx="159">
                  <c:v>8.7482419999999998E-3</c:v>
                </c:pt>
                <c:pt idx="160">
                  <c:v>6.2132810000000002E-3</c:v>
                </c:pt>
                <c:pt idx="161">
                  <c:v>-1.142755E-2</c:v>
                </c:pt>
                <c:pt idx="162">
                  <c:v>-2.2986039999999999E-2</c:v>
                </c:pt>
                <c:pt idx="163">
                  <c:v>-1.921059E-2</c:v>
                </c:pt>
                <c:pt idx="164">
                  <c:v>-1.5930710000000001E-2</c:v>
                </c:pt>
                <c:pt idx="165">
                  <c:v>-1.3739660000000001E-2</c:v>
                </c:pt>
                <c:pt idx="166">
                  <c:v>-4.9206290000000001E-3</c:v>
                </c:pt>
                <c:pt idx="167">
                  <c:v>8.8708650000000003E-3</c:v>
                </c:pt>
                <c:pt idx="168">
                  <c:v>1.8541499999999999E-2</c:v>
                </c:pt>
                <c:pt idx="169">
                  <c:v>1.4228370000000001E-2</c:v>
                </c:pt>
                <c:pt idx="170">
                  <c:v>-1.144683E-4</c:v>
                </c:pt>
                <c:pt idx="171">
                  <c:v>-6.8841299999999996E-3</c:v>
                </c:pt>
                <c:pt idx="172">
                  <c:v>-1.9768950000000002E-3</c:v>
                </c:pt>
                <c:pt idx="173">
                  <c:v>-3.239965E-3</c:v>
                </c:pt>
                <c:pt idx="174">
                  <c:v>-9.8572269999999997E-3</c:v>
                </c:pt>
                <c:pt idx="175">
                  <c:v>-3.4672219999999998E-3</c:v>
                </c:pt>
                <c:pt idx="176">
                  <c:v>1.0090419999999999E-2</c:v>
                </c:pt>
                <c:pt idx="177">
                  <c:v>1.8160929999999999E-2</c:v>
                </c:pt>
                <c:pt idx="178">
                  <c:v>2.8614420000000002E-2</c:v>
                </c:pt>
                <c:pt idx="179">
                  <c:v>5.46916E-2</c:v>
                </c:pt>
                <c:pt idx="180">
                  <c:v>9.6787540000000005E-2</c:v>
                </c:pt>
                <c:pt idx="181">
                  <c:v>0.14144329999999999</c:v>
                </c:pt>
                <c:pt idx="182">
                  <c:v>0.18103610000000001</c:v>
                </c:pt>
                <c:pt idx="183">
                  <c:v>0.2260248</c:v>
                </c:pt>
                <c:pt idx="184">
                  <c:v>0.27094430000000003</c:v>
                </c:pt>
                <c:pt idx="185">
                  <c:v>0.30117899999999997</c:v>
                </c:pt>
                <c:pt idx="186">
                  <c:v>0.33414899999999997</c:v>
                </c:pt>
                <c:pt idx="187">
                  <c:v>0.36683850000000001</c:v>
                </c:pt>
                <c:pt idx="188">
                  <c:v>0.37225609999999998</c:v>
                </c:pt>
                <c:pt idx="189">
                  <c:v>0.3650562</c:v>
                </c:pt>
                <c:pt idx="190">
                  <c:v>0.36164760000000001</c:v>
                </c:pt>
                <c:pt idx="191">
                  <c:v>0.35494809999999999</c:v>
                </c:pt>
                <c:pt idx="192">
                  <c:v>0.35236099999999998</c:v>
                </c:pt>
                <c:pt idx="193">
                  <c:v>0.36198069999999999</c:v>
                </c:pt>
                <c:pt idx="194">
                  <c:v>0.36732320000000002</c:v>
                </c:pt>
                <c:pt idx="195">
                  <c:v>0.3541975</c:v>
                </c:pt>
                <c:pt idx="196">
                  <c:v>0.3395648</c:v>
                </c:pt>
                <c:pt idx="197">
                  <c:v>0.33997749999999999</c:v>
                </c:pt>
                <c:pt idx="198">
                  <c:v>0.34501379999999998</c:v>
                </c:pt>
                <c:pt idx="199">
                  <c:v>0.34651720000000003</c:v>
                </c:pt>
                <c:pt idx="200">
                  <c:v>0.3463157</c:v>
                </c:pt>
                <c:pt idx="201">
                  <c:v>0.34107310000000002</c:v>
                </c:pt>
                <c:pt idx="202">
                  <c:v>0.33506130000000001</c:v>
                </c:pt>
                <c:pt idx="203">
                  <c:v>0.3340572</c:v>
                </c:pt>
                <c:pt idx="204">
                  <c:v>0.32635350000000002</c:v>
                </c:pt>
                <c:pt idx="205">
                  <c:v>0.30580600000000002</c:v>
                </c:pt>
                <c:pt idx="206">
                  <c:v>0.29195480000000001</c:v>
                </c:pt>
                <c:pt idx="207">
                  <c:v>0.29961670000000001</c:v>
                </c:pt>
                <c:pt idx="208">
                  <c:v>0.31583939999999999</c:v>
                </c:pt>
                <c:pt idx="209">
                  <c:v>0.32326369999999999</c:v>
                </c:pt>
                <c:pt idx="210">
                  <c:v>0.32209339999999997</c:v>
                </c:pt>
                <c:pt idx="211">
                  <c:v>0.31602839999999999</c:v>
                </c:pt>
                <c:pt idx="212">
                  <c:v>0.29874450000000002</c:v>
                </c:pt>
                <c:pt idx="213">
                  <c:v>0.27932899999999999</c:v>
                </c:pt>
                <c:pt idx="214">
                  <c:v>0.278167</c:v>
                </c:pt>
                <c:pt idx="215">
                  <c:v>0.28993809999999998</c:v>
                </c:pt>
                <c:pt idx="216">
                  <c:v>0.29248449999999998</c:v>
                </c:pt>
                <c:pt idx="217">
                  <c:v>0.28226210000000002</c:v>
                </c:pt>
                <c:pt idx="218">
                  <c:v>0.27654139999999999</c:v>
                </c:pt>
                <c:pt idx="219">
                  <c:v>0.28182620000000003</c:v>
                </c:pt>
                <c:pt idx="220">
                  <c:v>0.2855936</c:v>
                </c:pt>
                <c:pt idx="221">
                  <c:v>0.27925990000000001</c:v>
                </c:pt>
                <c:pt idx="222">
                  <c:v>0.27201950000000003</c:v>
                </c:pt>
                <c:pt idx="223">
                  <c:v>0.27612969999999998</c:v>
                </c:pt>
                <c:pt idx="224">
                  <c:v>0.28485949999999999</c:v>
                </c:pt>
                <c:pt idx="225">
                  <c:v>0.28495959999999998</c:v>
                </c:pt>
                <c:pt idx="226">
                  <c:v>0.28219880000000003</c:v>
                </c:pt>
                <c:pt idx="227">
                  <c:v>0.28341709999999998</c:v>
                </c:pt>
                <c:pt idx="228">
                  <c:v>0.28282259999999998</c:v>
                </c:pt>
                <c:pt idx="229">
                  <c:v>0.28144659999999999</c:v>
                </c:pt>
                <c:pt idx="230">
                  <c:v>0.28521750000000001</c:v>
                </c:pt>
                <c:pt idx="231">
                  <c:v>0.29057899999999998</c:v>
                </c:pt>
                <c:pt idx="232">
                  <c:v>0.28584409999999999</c:v>
                </c:pt>
                <c:pt idx="233">
                  <c:v>0.27115529999999999</c:v>
                </c:pt>
                <c:pt idx="234">
                  <c:v>0.25810860000000002</c:v>
                </c:pt>
                <c:pt idx="235">
                  <c:v>0.24905550000000001</c:v>
                </c:pt>
                <c:pt idx="236">
                  <c:v>0.2451895</c:v>
                </c:pt>
                <c:pt idx="237">
                  <c:v>0.25006420000000001</c:v>
                </c:pt>
                <c:pt idx="238">
                  <c:v>0.2573587</c:v>
                </c:pt>
                <c:pt idx="239">
                  <c:v>0.25696350000000001</c:v>
                </c:pt>
                <c:pt idx="240">
                  <c:v>0.2459432</c:v>
                </c:pt>
                <c:pt idx="241">
                  <c:v>0.2377628</c:v>
                </c:pt>
                <c:pt idx="242">
                  <c:v>0.24442030000000001</c:v>
                </c:pt>
                <c:pt idx="243">
                  <c:v>0.25071260000000001</c:v>
                </c:pt>
                <c:pt idx="244">
                  <c:v>0.24523739999999999</c:v>
                </c:pt>
                <c:pt idx="245">
                  <c:v>0.24036750000000001</c:v>
                </c:pt>
                <c:pt idx="246">
                  <c:v>0.24159149999999999</c:v>
                </c:pt>
                <c:pt idx="247">
                  <c:v>0.2457387</c:v>
                </c:pt>
                <c:pt idx="248">
                  <c:v>0.247447</c:v>
                </c:pt>
                <c:pt idx="249">
                  <c:v>0.23689660000000001</c:v>
                </c:pt>
                <c:pt idx="250">
                  <c:v>0.22464029999999999</c:v>
                </c:pt>
                <c:pt idx="251">
                  <c:v>0.22645029999999999</c:v>
                </c:pt>
                <c:pt idx="252">
                  <c:v>0.23408509999999999</c:v>
                </c:pt>
                <c:pt idx="253">
                  <c:v>0.2354068</c:v>
                </c:pt>
                <c:pt idx="254">
                  <c:v>0.23192979999999999</c:v>
                </c:pt>
                <c:pt idx="255">
                  <c:v>0.2298154</c:v>
                </c:pt>
                <c:pt idx="256">
                  <c:v>0.2306694</c:v>
                </c:pt>
                <c:pt idx="257">
                  <c:v>0.23049700000000001</c:v>
                </c:pt>
                <c:pt idx="258">
                  <c:v>0.22609319999999999</c:v>
                </c:pt>
                <c:pt idx="259">
                  <c:v>0.2254719</c:v>
                </c:pt>
                <c:pt idx="260">
                  <c:v>0.22778909999999999</c:v>
                </c:pt>
                <c:pt idx="261">
                  <c:v>0.22189800000000001</c:v>
                </c:pt>
                <c:pt idx="262">
                  <c:v>0.2166373</c:v>
                </c:pt>
                <c:pt idx="263">
                  <c:v>0.22299820000000001</c:v>
                </c:pt>
                <c:pt idx="264">
                  <c:v>0.22846630000000001</c:v>
                </c:pt>
                <c:pt idx="265">
                  <c:v>0.22248200000000001</c:v>
                </c:pt>
                <c:pt idx="266">
                  <c:v>0.21304419999999999</c:v>
                </c:pt>
                <c:pt idx="267">
                  <c:v>0.20814959999999999</c:v>
                </c:pt>
                <c:pt idx="268">
                  <c:v>0.2094666</c:v>
                </c:pt>
                <c:pt idx="269">
                  <c:v>0.2128872</c:v>
                </c:pt>
                <c:pt idx="270">
                  <c:v>0.21317130000000001</c:v>
                </c:pt>
                <c:pt idx="271">
                  <c:v>0.2097251</c:v>
                </c:pt>
                <c:pt idx="272">
                  <c:v>0.2071045</c:v>
                </c:pt>
                <c:pt idx="273">
                  <c:v>0.21148990000000001</c:v>
                </c:pt>
                <c:pt idx="274">
                  <c:v>0.21725359999999999</c:v>
                </c:pt>
                <c:pt idx="275">
                  <c:v>0.21783050000000001</c:v>
                </c:pt>
                <c:pt idx="276">
                  <c:v>0.21529319999999999</c:v>
                </c:pt>
                <c:pt idx="277">
                  <c:v>0.2113641</c:v>
                </c:pt>
                <c:pt idx="278">
                  <c:v>0.20968809999999999</c:v>
                </c:pt>
                <c:pt idx="279">
                  <c:v>0.207292</c:v>
                </c:pt>
                <c:pt idx="280">
                  <c:v>0.20188159999999999</c:v>
                </c:pt>
                <c:pt idx="281">
                  <c:v>0.20270440000000001</c:v>
                </c:pt>
                <c:pt idx="282">
                  <c:v>0.20798230000000001</c:v>
                </c:pt>
                <c:pt idx="283">
                  <c:v>0.21123030000000001</c:v>
                </c:pt>
                <c:pt idx="284">
                  <c:v>0.2127619</c:v>
                </c:pt>
                <c:pt idx="285">
                  <c:v>0.20992930000000001</c:v>
                </c:pt>
                <c:pt idx="286">
                  <c:v>0.20256389999999999</c:v>
                </c:pt>
                <c:pt idx="287">
                  <c:v>0.198023</c:v>
                </c:pt>
                <c:pt idx="288">
                  <c:v>0.2026927</c:v>
                </c:pt>
                <c:pt idx="289">
                  <c:v>0.20563500000000001</c:v>
                </c:pt>
                <c:pt idx="290">
                  <c:v>0.1959689</c:v>
                </c:pt>
                <c:pt idx="291">
                  <c:v>0.18862860000000001</c:v>
                </c:pt>
                <c:pt idx="292">
                  <c:v>0.19182350000000001</c:v>
                </c:pt>
                <c:pt idx="293">
                  <c:v>0.19207150000000001</c:v>
                </c:pt>
                <c:pt idx="294">
                  <c:v>0.1893881</c:v>
                </c:pt>
                <c:pt idx="295">
                  <c:v>0.19086690000000001</c:v>
                </c:pt>
                <c:pt idx="296">
                  <c:v>0.19309519999999999</c:v>
                </c:pt>
                <c:pt idx="297">
                  <c:v>0.19094729999999999</c:v>
                </c:pt>
                <c:pt idx="298">
                  <c:v>0.1810716</c:v>
                </c:pt>
                <c:pt idx="299">
                  <c:v>0.17398050000000001</c:v>
                </c:pt>
                <c:pt idx="300">
                  <c:v>0.18009649999999999</c:v>
                </c:pt>
                <c:pt idx="301">
                  <c:v>0.1871208</c:v>
                </c:pt>
                <c:pt idx="302">
                  <c:v>0.1857713</c:v>
                </c:pt>
                <c:pt idx="303">
                  <c:v>0.18737970000000001</c:v>
                </c:pt>
                <c:pt idx="304">
                  <c:v>0.1906426</c:v>
                </c:pt>
                <c:pt idx="305">
                  <c:v>0.18076449999999999</c:v>
                </c:pt>
                <c:pt idx="306">
                  <c:v>0.17196980000000001</c:v>
                </c:pt>
                <c:pt idx="307">
                  <c:v>0.1785429</c:v>
                </c:pt>
                <c:pt idx="308">
                  <c:v>0.18224499999999999</c:v>
                </c:pt>
                <c:pt idx="309">
                  <c:v>0.17725489999999999</c:v>
                </c:pt>
                <c:pt idx="310">
                  <c:v>0.1755651</c:v>
                </c:pt>
                <c:pt idx="311">
                  <c:v>0.1732754</c:v>
                </c:pt>
                <c:pt idx="312">
                  <c:v>0.1619042</c:v>
                </c:pt>
                <c:pt idx="313">
                  <c:v>0.14936769999999999</c:v>
                </c:pt>
                <c:pt idx="314">
                  <c:v>0.1514414</c:v>
                </c:pt>
                <c:pt idx="315">
                  <c:v>0.16529379999999999</c:v>
                </c:pt>
                <c:pt idx="316">
                  <c:v>0.16993</c:v>
                </c:pt>
                <c:pt idx="317">
                  <c:v>0.1598455</c:v>
                </c:pt>
                <c:pt idx="318">
                  <c:v>0.15207670000000001</c:v>
                </c:pt>
                <c:pt idx="319">
                  <c:v>0.15619720000000001</c:v>
                </c:pt>
                <c:pt idx="320">
                  <c:v>0.1618793</c:v>
                </c:pt>
                <c:pt idx="321">
                  <c:v>0.16040550000000001</c:v>
                </c:pt>
                <c:pt idx="322">
                  <c:v>0.15372230000000001</c:v>
                </c:pt>
                <c:pt idx="323">
                  <c:v>0.1500628</c:v>
                </c:pt>
                <c:pt idx="324">
                  <c:v>0.15177280000000001</c:v>
                </c:pt>
                <c:pt idx="325">
                  <c:v>0.15085090000000001</c:v>
                </c:pt>
                <c:pt idx="326">
                  <c:v>0.149197</c:v>
                </c:pt>
                <c:pt idx="327">
                  <c:v>0.1477762</c:v>
                </c:pt>
                <c:pt idx="328">
                  <c:v>0.14208019999999999</c:v>
                </c:pt>
                <c:pt idx="329">
                  <c:v>0.13934559999999999</c:v>
                </c:pt>
                <c:pt idx="330">
                  <c:v>0.14256559999999999</c:v>
                </c:pt>
                <c:pt idx="331">
                  <c:v>0.1457108</c:v>
                </c:pt>
                <c:pt idx="332">
                  <c:v>0.1470948</c:v>
                </c:pt>
                <c:pt idx="333">
                  <c:v>0.14882889999999999</c:v>
                </c:pt>
                <c:pt idx="334">
                  <c:v>0.1509742</c:v>
                </c:pt>
                <c:pt idx="335">
                  <c:v>0.15317049999999999</c:v>
                </c:pt>
                <c:pt idx="336">
                  <c:v>0.1536477</c:v>
                </c:pt>
                <c:pt idx="337">
                  <c:v>0.14857860000000001</c:v>
                </c:pt>
                <c:pt idx="338">
                  <c:v>0.1463265</c:v>
                </c:pt>
                <c:pt idx="339">
                  <c:v>0.15375469999999999</c:v>
                </c:pt>
                <c:pt idx="340">
                  <c:v>0.1536979</c:v>
                </c:pt>
                <c:pt idx="341">
                  <c:v>0.13599249999999999</c:v>
                </c:pt>
                <c:pt idx="342">
                  <c:v>0.1237555</c:v>
                </c:pt>
                <c:pt idx="343">
                  <c:v>0.1315587</c:v>
                </c:pt>
                <c:pt idx="344">
                  <c:v>0.13571759999999999</c:v>
                </c:pt>
                <c:pt idx="345">
                  <c:v>0.1255626</c:v>
                </c:pt>
                <c:pt idx="346">
                  <c:v>0.12708120000000001</c:v>
                </c:pt>
                <c:pt idx="347">
                  <c:v>0.1419956</c:v>
                </c:pt>
                <c:pt idx="348">
                  <c:v>0.1383083</c:v>
                </c:pt>
                <c:pt idx="349">
                  <c:v>0.117649</c:v>
                </c:pt>
                <c:pt idx="350">
                  <c:v>0.1134965</c:v>
                </c:pt>
                <c:pt idx="351">
                  <c:v>0.1242419</c:v>
                </c:pt>
                <c:pt idx="352">
                  <c:v>0.1250578</c:v>
                </c:pt>
                <c:pt idx="353">
                  <c:v>0.1181286</c:v>
                </c:pt>
                <c:pt idx="354">
                  <c:v>0.1141557</c:v>
                </c:pt>
                <c:pt idx="355">
                  <c:v>0.1156257</c:v>
                </c:pt>
                <c:pt idx="356">
                  <c:v>0.1223585</c:v>
                </c:pt>
                <c:pt idx="357">
                  <c:v>0.124292</c:v>
                </c:pt>
                <c:pt idx="358">
                  <c:v>0.11863650000000001</c:v>
                </c:pt>
                <c:pt idx="359">
                  <c:v>0.1198225</c:v>
                </c:pt>
                <c:pt idx="360">
                  <c:v>0.1232867</c:v>
                </c:pt>
                <c:pt idx="361">
                  <c:v>0.1083327</c:v>
                </c:pt>
                <c:pt idx="362">
                  <c:v>9.4626619999999995E-2</c:v>
                </c:pt>
                <c:pt idx="363">
                  <c:v>0.10905049999999999</c:v>
                </c:pt>
                <c:pt idx="364">
                  <c:v>0.1294681</c:v>
                </c:pt>
                <c:pt idx="365">
                  <c:v>0.13059680000000001</c:v>
                </c:pt>
                <c:pt idx="366">
                  <c:v>0.1192105</c:v>
                </c:pt>
                <c:pt idx="367">
                  <c:v>0.1151278</c:v>
                </c:pt>
                <c:pt idx="368">
                  <c:v>0.11752170000000001</c:v>
                </c:pt>
                <c:pt idx="369">
                  <c:v>0.10864740000000001</c:v>
                </c:pt>
                <c:pt idx="370">
                  <c:v>9.0330450000000007E-2</c:v>
                </c:pt>
                <c:pt idx="371">
                  <c:v>8.1993720000000006E-2</c:v>
                </c:pt>
                <c:pt idx="372">
                  <c:v>9.8017069999999998E-2</c:v>
                </c:pt>
                <c:pt idx="373">
                  <c:v>0.1184032</c:v>
                </c:pt>
                <c:pt idx="374">
                  <c:v>0.1155175</c:v>
                </c:pt>
                <c:pt idx="375">
                  <c:v>0.10187300000000001</c:v>
                </c:pt>
                <c:pt idx="376">
                  <c:v>9.7637639999999998E-2</c:v>
                </c:pt>
                <c:pt idx="377">
                  <c:v>9.9516010000000002E-2</c:v>
                </c:pt>
                <c:pt idx="378">
                  <c:v>9.1712710000000003E-2</c:v>
                </c:pt>
                <c:pt idx="379">
                  <c:v>8.2756609999999994E-2</c:v>
                </c:pt>
                <c:pt idx="380">
                  <c:v>9.2421320000000001E-2</c:v>
                </c:pt>
                <c:pt idx="381">
                  <c:v>0.1035339</c:v>
                </c:pt>
                <c:pt idx="382">
                  <c:v>9.9591479999999996E-2</c:v>
                </c:pt>
                <c:pt idx="383">
                  <c:v>8.9930129999999997E-2</c:v>
                </c:pt>
                <c:pt idx="384">
                  <c:v>8.5910189999999997E-2</c:v>
                </c:pt>
                <c:pt idx="385">
                  <c:v>8.7973830000000003E-2</c:v>
                </c:pt>
                <c:pt idx="386">
                  <c:v>8.6978780000000006E-2</c:v>
                </c:pt>
                <c:pt idx="387">
                  <c:v>8.6348739999999993E-2</c:v>
                </c:pt>
                <c:pt idx="388">
                  <c:v>9.4669729999999994E-2</c:v>
                </c:pt>
                <c:pt idx="389">
                  <c:v>0.1024273</c:v>
                </c:pt>
                <c:pt idx="390">
                  <c:v>9.5010170000000005E-2</c:v>
                </c:pt>
                <c:pt idx="391">
                  <c:v>8.1374370000000001E-2</c:v>
                </c:pt>
                <c:pt idx="392">
                  <c:v>8.0075729999999998E-2</c:v>
                </c:pt>
                <c:pt idx="393">
                  <c:v>8.8628929999999995E-2</c:v>
                </c:pt>
                <c:pt idx="394">
                  <c:v>9.3327190000000004E-2</c:v>
                </c:pt>
                <c:pt idx="395">
                  <c:v>8.9004120000000006E-2</c:v>
                </c:pt>
                <c:pt idx="396">
                  <c:v>8.1963049999999996E-2</c:v>
                </c:pt>
                <c:pt idx="397">
                  <c:v>7.3653819999999995E-2</c:v>
                </c:pt>
                <c:pt idx="398">
                  <c:v>6.7544300000000002E-2</c:v>
                </c:pt>
                <c:pt idx="399">
                  <c:v>8.016943E-2</c:v>
                </c:pt>
                <c:pt idx="400">
                  <c:v>9.8441490000000006E-2</c:v>
                </c:pt>
                <c:pt idx="401">
                  <c:v>8.9290930000000004E-2</c:v>
                </c:pt>
                <c:pt idx="402">
                  <c:v>6.7740960000000003E-2</c:v>
                </c:pt>
                <c:pt idx="403">
                  <c:v>6.5540879999999996E-2</c:v>
                </c:pt>
                <c:pt idx="404">
                  <c:v>7.16532E-2</c:v>
                </c:pt>
                <c:pt idx="405">
                  <c:v>6.9195549999999995E-2</c:v>
                </c:pt>
                <c:pt idx="406">
                  <c:v>6.9313390000000002E-2</c:v>
                </c:pt>
                <c:pt idx="407">
                  <c:v>7.9985860000000006E-2</c:v>
                </c:pt>
                <c:pt idx="408">
                  <c:v>8.6521310000000004E-2</c:v>
                </c:pt>
                <c:pt idx="409">
                  <c:v>7.9635510000000007E-2</c:v>
                </c:pt>
                <c:pt idx="410">
                  <c:v>7.1617669999999994E-2</c:v>
                </c:pt>
                <c:pt idx="411">
                  <c:v>7.5586150000000005E-2</c:v>
                </c:pt>
                <c:pt idx="412">
                  <c:v>8.4393129999999997E-2</c:v>
                </c:pt>
                <c:pt idx="413">
                  <c:v>8.2541119999999996E-2</c:v>
                </c:pt>
                <c:pt idx="414">
                  <c:v>7.4700210000000003E-2</c:v>
                </c:pt>
                <c:pt idx="415">
                  <c:v>7.7550679999999997E-2</c:v>
                </c:pt>
                <c:pt idx="416">
                  <c:v>9.1818319999999995E-2</c:v>
                </c:pt>
                <c:pt idx="417">
                  <c:v>9.5459840000000004E-2</c:v>
                </c:pt>
                <c:pt idx="418">
                  <c:v>8.1097559999999999E-2</c:v>
                </c:pt>
                <c:pt idx="419">
                  <c:v>6.9826550000000001E-2</c:v>
                </c:pt>
                <c:pt idx="420">
                  <c:v>6.9306480000000004E-2</c:v>
                </c:pt>
                <c:pt idx="421">
                  <c:v>7.3834469999999999E-2</c:v>
                </c:pt>
                <c:pt idx="422">
                  <c:v>7.2762259999999995E-2</c:v>
                </c:pt>
                <c:pt idx="423">
                  <c:v>6.3800800000000005E-2</c:v>
                </c:pt>
                <c:pt idx="424">
                  <c:v>6.638587E-2</c:v>
                </c:pt>
                <c:pt idx="425">
                  <c:v>7.3512279999999999E-2</c:v>
                </c:pt>
                <c:pt idx="426">
                  <c:v>6.3597200000000007E-2</c:v>
                </c:pt>
                <c:pt idx="427">
                  <c:v>5.271928E-2</c:v>
                </c:pt>
                <c:pt idx="428">
                  <c:v>5.8679920000000003E-2</c:v>
                </c:pt>
                <c:pt idx="429">
                  <c:v>6.8658269999999993E-2</c:v>
                </c:pt>
                <c:pt idx="430">
                  <c:v>7.1788279999999996E-2</c:v>
                </c:pt>
                <c:pt idx="431">
                  <c:v>7.355768E-2</c:v>
                </c:pt>
                <c:pt idx="432">
                  <c:v>7.5402540000000004E-2</c:v>
                </c:pt>
                <c:pt idx="433">
                  <c:v>7.0605979999999999E-2</c:v>
                </c:pt>
                <c:pt idx="434">
                  <c:v>5.8614890000000003E-2</c:v>
                </c:pt>
                <c:pt idx="435">
                  <c:v>5.0841369999999997E-2</c:v>
                </c:pt>
                <c:pt idx="436">
                  <c:v>5.3276299999999999E-2</c:v>
                </c:pt>
                <c:pt idx="437">
                  <c:v>5.5441299999999999E-2</c:v>
                </c:pt>
                <c:pt idx="438">
                  <c:v>5.2047910000000003E-2</c:v>
                </c:pt>
                <c:pt idx="439">
                  <c:v>5.100702E-2</c:v>
                </c:pt>
                <c:pt idx="440">
                  <c:v>5.5687510000000003E-2</c:v>
                </c:pt>
                <c:pt idx="441">
                  <c:v>6.096331E-2</c:v>
                </c:pt>
                <c:pt idx="442">
                  <c:v>6.227299E-2</c:v>
                </c:pt>
                <c:pt idx="443">
                  <c:v>5.9350060000000003E-2</c:v>
                </c:pt>
                <c:pt idx="444">
                  <c:v>5.8616120000000001E-2</c:v>
                </c:pt>
                <c:pt idx="445">
                  <c:v>6.3496670000000005E-2</c:v>
                </c:pt>
                <c:pt idx="446">
                  <c:v>6.4736849999999999E-2</c:v>
                </c:pt>
                <c:pt idx="447">
                  <c:v>6.239434E-2</c:v>
                </c:pt>
                <c:pt idx="448">
                  <c:v>6.0572050000000002E-2</c:v>
                </c:pt>
                <c:pt idx="449">
                  <c:v>5.395076E-2</c:v>
                </c:pt>
                <c:pt idx="450">
                  <c:v>5.0378590000000001E-2</c:v>
                </c:pt>
                <c:pt idx="451">
                  <c:v>5.166486E-2</c:v>
                </c:pt>
                <c:pt idx="452">
                  <c:v>5.2182909999999999E-2</c:v>
                </c:pt>
                <c:pt idx="453">
                  <c:v>5.7076620000000002E-2</c:v>
                </c:pt>
                <c:pt idx="454">
                  <c:v>5.759475E-2</c:v>
                </c:pt>
                <c:pt idx="455">
                  <c:v>5.5694420000000001E-2</c:v>
                </c:pt>
                <c:pt idx="456">
                  <c:v>6.4928349999999996E-2</c:v>
                </c:pt>
                <c:pt idx="457">
                  <c:v>7.0118360000000005E-2</c:v>
                </c:pt>
                <c:pt idx="458">
                  <c:v>6.2306769999999997E-2</c:v>
                </c:pt>
                <c:pt idx="459">
                  <c:v>5.6372930000000002E-2</c:v>
                </c:pt>
                <c:pt idx="460">
                  <c:v>5.5112429999999997E-2</c:v>
                </c:pt>
                <c:pt idx="461">
                  <c:v>5.540933E-2</c:v>
                </c:pt>
                <c:pt idx="462">
                  <c:v>5.8936130000000003E-2</c:v>
                </c:pt>
                <c:pt idx="463">
                  <c:v>5.6417540000000002E-2</c:v>
                </c:pt>
                <c:pt idx="464">
                  <c:v>4.990385E-2</c:v>
                </c:pt>
                <c:pt idx="465">
                  <c:v>5.1911150000000003E-2</c:v>
                </c:pt>
                <c:pt idx="466">
                  <c:v>5.5783300000000001E-2</c:v>
                </c:pt>
                <c:pt idx="467">
                  <c:v>5.747932E-2</c:v>
                </c:pt>
                <c:pt idx="468">
                  <c:v>5.7052239999999997E-2</c:v>
                </c:pt>
                <c:pt idx="469">
                  <c:v>4.8685029999999997E-2</c:v>
                </c:pt>
                <c:pt idx="470">
                  <c:v>4.0876349999999999E-2</c:v>
                </c:pt>
                <c:pt idx="471">
                  <c:v>4.2750330000000003E-2</c:v>
                </c:pt>
                <c:pt idx="472">
                  <c:v>4.846839E-2</c:v>
                </c:pt>
                <c:pt idx="473">
                  <c:v>5.3702100000000003E-2</c:v>
                </c:pt>
                <c:pt idx="474">
                  <c:v>5.5693590000000001E-2</c:v>
                </c:pt>
                <c:pt idx="475">
                  <c:v>5.0265169999999998E-2</c:v>
                </c:pt>
                <c:pt idx="476">
                  <c:v>4.3055370000000003E-2</c:v>
                </c:pt>
                <c:pt idx="477">
                  <c:v>3.6378939999999999E-2</c:v>
                </c:pt>
                <c:pt idx="478">
                  <c:v>2.7818260000000001E-2</c:v>
                </c:pt>
                <c:pt idx="479">
                  <c:v>2.9396410000000001E-2</c:v>
                </c:pt>
                <c:pt idx="480">
                  <c:v>4.258464E-2</c:v>
                </c:pt>
                <c:pt idx="481">
                  <c:v>4.5826489999999998E-2</c:v>
                </c:pt>
                <c:pt idx="482">
                  <c:v>3.4705079999999999E-2</c:v>
                </c:pt>
                <c:pt idx="483">
                  <c:v>2.3826480000000001E-2</c:v>
                </c:pt>
                <c:pt idx="484">
                  <c:v>2.0237870000000002E-2</c:v>
                </c:pt>
                <c:pt idx="485">
                  <c:v>2.469462E-2</c:v>
                </c:pt>
                <c:pt idx="486">
                  <c:v>3.1695099999999997E-2</c:v>
                </c:pt>
                <c:pt idx="487">
                  <c:v>3.8876460000000002E-2</c:v>
                </c:pt>
                <c:pt idx="488">
                  <c:v>4.373063E-2</c:v>
                </c:pt>
                <c:pt idx="489">
                  <c:v>3.8165259999999999E-2</c:v>
                </c:pt>
                <c:pt idx="490">
                  <c:v>3.3183829999999997E-2</c:v>
                </c:pt>
                <c:pt idx="491">
                  <c:v>3.9050729999999999E-2</c:v>
                </c:pt>
                <c:pt idx="492">
                  <c:v>4.2596740000000001E-2</c:v>
                </c:pt>
                <c:pt idx="493">
                  <c:v>3.352434E-2</c:v>
                </c:pt>
                <c:pt idx="494">
                  <c:v>2.2634939999999999E-2</c:v>
                </c:pt>
                <c:pt idx="495">
                  <c:v>2.491179E-2</c:v>
                </c:pt>
                <c:pt idx="496">
                  <c:v>3.525814E-2</c:v>
                </c:pt>
                <c:pt idx="497">
                  <c:v>3.6064190000000003E-2</c:v>
                </c:pt>
                <c:pt idx="498">
                  <c:v>3.1206930000000001E-2</c:v>
                </c:pt>
                <c:pt idx="499">
                  <c:v>4.0150030000000003E-2</c:v>
                </c:pt>
                <c:pt idx="500">
                  <c:v>5.1920880000000003E-2</c:v>
                </c:pt>
                <c:pt idx="501">
                  <c:v>4.9136369999999999E-2</c:v>
                </c:pt>
                <c:pt idx="502">
                  <c:v>4.085271E-2</c:v>
                </c:pt>
                <c:pt idx="503">
                  <c:v>3.3294549999999999E-2</c:v>
                </c:pt>
                <c:pt idx="504">
                  <c:v>2.6842620000000001E-2</c:v>
                </c:pt>
                <c:pt idx="505">
                  <c:v>2.4433719999999999E-2</c:v>
                </c:pt>
                <c:pt idx="506">
                  <c:v>2.1000830000000002E-2</c:v>
                </c:pt>
                <c:pt idx="507">
                  <c:v>2.0822529999999999E-2</c:v>
                </c:pt>
                <c:pt idx="508">
                  <c:v>3.6093479999999997E-2</c:v>
                </c:pt>
                <c:pt idx="509">
                  <c:v>4.4557350000000003E-2</c:v>
                </c:pt>
                <c:pt idx="510">
                  <c:v>2.6937079999999999E-2</c:v>
                </c:pt>
                <c:pt idx="511">
                  <c:v>1.4232399999999999E-2</c:v>
                </c:pt>
                <c:pt idx="512">
                  <c:v>2.172077E-2</c:v>
                </c:pt>
                <c:pt idx="513">
                  <c:v>2.6997770000000001E-2</c:v>
                </c:pt>
                <c:pt idx="514">
                  <c:v>2.49465E-2</c:v>
                </c:pt>
                <c:pt idx="515">
                  <c:v>2.7263140000000002E-2</c:v>
                </c:pt>
                <c:pt idx="516">
                  <c:v>3.6743110000000002E-2</c:v>
                </c:pt>
                <c:pt idx="517">
                  <c:v>4.1680540000000002E-2</c:v>
                </c:pt>
                <c:pt idx="518">
                  <c:v>3.462983E-2</c:v>
                </c:pt>
                <c:pt idx="519">
                  <c:v>2.6526350000000001E-2</c:v>
                </c:pt>
                <c:pt idx="520">
                  <c:v>2.5824880000000001E-2</c:v>
                </c:pt>
                <c:pt idx="521">
                  <c:v>3.0492519999999999E-2</c:v>
                </c:pt>
                <c:pt idx="522">
                  <c:v>3.1220109999999999E-2</c:v>
                </c:pt>
                <c:pt idx="523">
                  <c:v>2.87164E-2</c:v>
                </c:pt>
                <c:pt idx="524">
                  <c:v>3.8647639999999997E-2</c:v>
                </c:pt>
                <c:pt idx="525">
                  <c:v>4.6677929999999999E-2</c:v>
                </c:pt>
                <c:pt idx="526">
                  <c:v>3.4280369999999998E-2</c:v>
                </c:pt>
                <c:pt idx="527">
                  <c:v>2.7943429999999998E-2</c:v>
                </c:pt>
                <c:pt idx="528">
                  <c:v>3.2965929999999997E-2</c:v>
                </c:pt>
                <c:pt idx="529">
                  <c:v>2.1971540000000001E-2</c:v>
                </c:pt>
                <c:pt idx="530">
                  <c:v>8.7596289999999997E-3</c:v>
                </c:pt>
                <c:pt idx="531">
                  <c:v>1.4620650000000001E-2</c:v>
                </c:pt>
                <c:pt idx="532">
                  <c:v>2.582713E-2</c:v>
                </c:pt>
                <c:pt idx="533">
                  <c:v>3.3782970000000002E-2</c:v>
                </c:pt>
                <c:pt idx="534">
                  <c:v>3.6594639999999998E-2</c:v>
                </c:pt>
                <c:pt idx="535">
                  <c:v>3.2459109999999999E-2</c:v>
                </c:pt>
                <c:pt idx="536">
                  <c:v>2.9801350000000001E-2</c:v>
                </c:pt>
                <c:pt idx="537">
                  <c:v>2.2810730000000001E-2</c:v>
                </c:pt>
                <c:pt idx="538">
                  <c:v>1.410642E-2</c:v>
                </c:pt>
                <c:pt idx="539">
                  <c:v>2.6936870000000002E-2</c:v>
                </c:pt>
                <c:pt idx="540">
                  <c:v>4.6910930000000003E-2</c:v>
                </c:pt>
                <c:pt idx="541">
                  <c:v>4.5697790000000002E-2</c:v>
                </c:pt>
                <c:pt idx="542">
                  <c:v>2.9241369999999999E-2</c:v>
                </c:pt>
                <c:pt idx="543">
                  <c:v>1.7823640000000002E-2</c:v>
                </c:pt>
                <c:pt idx="544">
                  <c:v>2.030889E-2</c:v>
                </c:pt>
                <c:pt idx="545">
                  <c:v>2.4880940000000001E-2</c:v>
                </c:pt>
                <c:pt idx="546">
                  <c:v>2.549858E-2</c:v>
                </c:pt>
                <c:pt idx="547">
                  <c:v>2.8454210000000001E-2</c:v>
                </c:pt>
                <c:pt idx="548">
                  <c:v>3.1704339999999998E-2</c:v>
                </c:pt>
                <c:pt idx="549">
                  <c:v>3.0223750000000001E-2</c:v>
                </c:pt>
                <c:pt idx="550">
                  <c:v>2.281128E-2</c:v>
                </c:pt>
                <c:pt idx="551">
                  <c:v>1.9409289999999999E-2</c:v>
                </c:pt>
                <c:pt idx="552">
                  <c:v>2.9189570000000001E-2</c:v>
                </c:pt>
                <c:pt idx="553">
                  <c:v>3.7991650000000002E-2</c:v>
                </c:pt>
                <c:pt idx="554">
                  <c:v>3.6884020000000003E-2</c:v>
                </c:pt>
                <c:pt idx="555">
                  <c:v>3.9110060000000002E-2</c:v>
                </c:pt>
                <c:pt idx="556">
                  <c:v>4.3887959999999997E-2</c:v>
                </c:pt>
                <c:pt idx="557">
                  <c:v>3.6291730000000001E-2</c:v>
                </c:pt>
                <c:pt idx="558">
                  <c:v>2.1093629999999999E-2</c:v>
                </c:pt>
                <c:pt idx="559">
                  <c:v>1.7651199999999999E-2</c:v>
                </c:pt>
                <c:pt idx="560">
                  <c:v>3.0752789999999999E-2</c:v>
                </c:pt>
                <c:pt idx="561">
                  <c:v>3.926462E-2</c:v>
                </c:pt>
                <c:pt idx="562">
                  <c:v>2.4294699999999999E-2</c:v>
                </c:pt>
                <c:pt idx="563">
                  <c:v>5.224617E-3</c:v>
                </c:pt>
                <c:pt idx="564">
                  <c:v>6.0987660000000003E-3</c:v>
                </c:pt>
                <c:pt idx="565">
                  <c:v>1.745946E-2</c:v>
                </c:pt>
                <c:pt idx="566">
                  <c:v>2.6331190000000001E-2</c:v>
                </c:pt>
                <c:pt idx="567">
                  <c:v>3.1941520000000001E-2</c:v>
                </c:pt>
                <c:pt idx="568">
                  <c:v>2.99216E-2</c:v>
                </c:pt>
                <c:pt idx="569">
                  <c:v>2.443671E-2</c:v>
                </c:pt>
                <c:pt idx="570">
                  <c:v>3.2782810000000003E-2</c:v>
                </c:pt>
                <c:pt idx="571">
                  <c:v>4.9867519999999999E-2</c:v>
                </c:pt>
                <c:pt idx="572">
                  <c:v>5.308504E-2</c:v>
                </c:pt>
                <c:pt idx="573">
                  <c:v>4.0021660000000001E-2</c:v>
                </c:pt>
                <c:pt idx="574">
                  <c:v>2.6317960000000001E-2</c:v>
                </c:pt>
                <c:pt idx="575">
                  <c:v>2.3713640000000001E-2</c:v>
                </c:pt>
                <c:pt idx="576">
                  <c:v>2.77261E-2</c:v>
                </c:pt>
                <c:pt idx="577">
                  <c:v>2.9204520000000001E-2</c:v>
                </c:pt>
                <c:pt idx="578">
                  <c:v>2.9301460000000001E-2</c:v>
                </c:pt>
                <c:pt idx="579">
                  <c:v>2.926548E-2</c:v>
                </c:pt>
                <c:pt idx="580">
                  <c:v>2.601388E-2</c:v>
                </c:pt>
                <c:pt idx="581">
                  <c:v>2.184552E-2</c:v>
                </c:pt>
                <c:pt idx="582">
                  <c:v>2.2902769999999999E-2</c:v>
                </c:pt>
                <c:pt idx="583">
                  <c:v>2.9061010000000002E-2</c:v>
                </c:pt>
                <c:pt idx="584">
                  <c:v>3.2340130000000002E-2</c:v>
                </c:pt>
                <c:pt idx="585">
                  <c:v>3.1561079999999998E-2</c:v>
                </c:pt>
                <c:pt idx="586">
                  <c:v>2.770106E-2</c:v>
                </c:pt>
                <c:pt idx="587">
                  <c:v>1.6994539999999999E-2</c:v>
                </c:pt>
                <c:pt idx="588">
                  <c:v>1.1048250000000001E-2</c:v>
                </c:pt>
                <c:pt idx="589">
                  <c:v>1.534084E-2</c:v>
                </c:pt>
                <c:pt idx="590">
                  <c:v>1.25472E-2</c:v>
                </c:pt>
                <c:pt idx="591">
                  <c:v>6.2453600000000001E-3</c:v>
                </c:pt>
                <c:pt idx="592">
                  <c:v>1.0000169999999999E-2</c:v>
                </c:pt>
                <c:pt idx="593">
                  <c:v>8.8842939999999992E-3</c:v>
                </c:pt>
                <c:pt idx="594">
                  <c:v>3.678218E-3</c:v>
                </c:pt>
                <c:pt idx="595">
                  <c:v>1.767519E-2</c:v>
                </c:pt>
                <c:pt idx="596">
                  <c:v>3.5411289999999998E-2</c:v>
                </c:pt>
                <c:pt idx="597">
                  <c:v>3.0995620000000002E-2</c:v>
                </c:pt>
                <c:pt idx="598">
                  <c:v>2.017613E-2</c:v>
                </c:pt>
                <c:pt idx="599">
                  <c:v>2.3654830000000002E-2</c:v>
                </c:pt>
                <c:pt idx="600">
                  <c:v>3.009769E-2</c:v>
                </c:pt>
                <c:pt idx="601">
                  <c:v>2.3478760000000001E-2</c:v>
                </c:pt>
                <c:pt idx="602">
                  <c:v>1.456083E-2</c:v>
                </c:pt>
                <c:pt idx="603">
                  <c:v>1.5748060000000001E-2</c:v>
                </c:pt>
                <c:pt idx="604">
                  <c:v>2.2064050000000002E-2</c:v>
                </c:pt>
                <c:pt idx="605">
                  <c:v>2.5788160000000001E-2</c:v>
                </c:pt>
                <c:pt idx="606">
                  <c:v>2.0783599999999999E-2</c:v>
                </c:pt>
                <c:pt idx="607">
                  <c:v>1.694151E-2</c:v>
                </c:pt>
                <c:pt idx="608">
                  <c:v>2.012216E-2</c:v>
                </c:pt>
                <c:pt idx="609">
                  <c:v>1.483313E-2</c:v>
                </c:pt>
                <c:pt idx="610">
                  <c:v>1.038998E-2</c:v>
                </c:pt>
                <c:pt idx="611">
                  <c:v>2.0958750000000002E-2</c:v>
                </c:pt>
                <c:pt idx="612">
                  <c:v>2.666137E-2</c:v>
                </c:pt>
                <c:pt idx="613">
                  <c:v>1.4565369999999999E-2</c:v>
                </c:pt>
                <c:pt idx="614">
                  <c:v>3.6812540000000001E-3</c:v>
                </c:pt>
                <c:pt idx="615">
                  <c:v>1.1578939999999999E-2</c:v>
                </c:pt>
                <c:pt idx="616">
                  <c:v>2.0597910000000001E-2</c:v>
                </c:pt>
                <c:pt idx="617">
                  <c:v>1.410515E-2</c:v>
                </c:pt>
                <c:pt idx="618">
                  <c:v>7.1633269999999997E-3</c:v>
                </c:pt>
                <c:pt idx="619">
                  <c:v>5.1156830000000002E-3</c:v>
                </c:pt>
                <c:pt idx="620">
                  <c:v>5.5904300000000004E-3</c:v>
                </c:pt>
                <c:pt idx="621">
                  <c:v>1.281584E-2</c:v>
                </c:pt>
                <c:pt idx="622">
                  <c:v>1.40559E-2</c:v>
                </c:pt>
                <c:pt idx="623">
                  <c:v>1.0729850000000001E-2</c:v>
                </c:pt>
                <c:pt idx="624">
                  <c:v>1.353703E-2</c:v>
                </c:pt>
                <c:pt idx="625">
                  <c:v>7.4469109999999996E-3</c:v>
                </c:pt>
                <c:pt idx="626">
                  <c:v>-1.5177529999999999E-3</c:v>
                </c:pt>
                <c:pt idx="627">
                  <c:v>6.531696E-3</c:v>
                </c:pt>
                <c:pt idx="628">
                  <c:v>1.9174770000000001E-2</c:v>
                </c:pt>
                <c:pt idx="629">
                  <c:v>2.0018350000000001E-2</c:v>
                </c:pt>
                <c:pt idx="630">
                  <c:v>1.665173E-2</c:v>
                </c:pt>
                <c:pt idx="631">
                  <c:v>1.9989460000000001E-2</c:v>
                </c:pt>
                <c:pt idx="632">
                  <c:v>2.003682E-2</c:v>
                </c:pt>
                <c:pt idx="633">
                  <c:v>6.5187400000000003E-3</c:v>
                </c:pt>
                <c:pt idx="634">
                  <c:v>-5.0760789999999998E-3</c:v>
                </c:pt>
                <c:pt idx="635">
                  <c:v>4.4149300000000001E-3</c:v>
                </c:pt>
                <c:pt idx="636">
                  <c:v>2.3650330000000001E-2</c:v>
                </c:pt>
                <c:pt idx="637">
                  <c:v>2.7965710000000001E-2</c:v>
                </c:pt>
                <c:pt idx="638">
                  <c:v>1.9480230000000001E-2</c:v>
                </c:pt>
                <c:pt idx="639">
                  <c:v>1.5576080000000001E-2</c:v>
                </c:pt>
                <c:pt idx="640">
                  <c:v>1.5997549999999999E-2</c:v>
                </c:pt>
                <c:pt idx="641">
                  <c:v>1.2325940000000001E-2</c:v>
                </c:pt>
                <c:pt idx="642">
                  <c:v>9.3459000000000007E-3</c:v>
                </c:pt>
                <c:pt idx="643">
                  <c:v>1.1498619999999999E-2</c:v>
                </c:pt>
                <c:pt idx="644">
                  <c:v>1.2621139999999999E-2</c:v>
                </c:pt>
                <c:pt idx="645">
                  <c:v>7.3263850000000004E-3</c:v>
                </c:pt>
                <c:pt idx="646">
                  <c:v>-1.238715E-3</c:v>
                </c:pt>
                <c:pt idx="647">
                  <c:v>-2.8159090000000001E-3</c:v>
                </c:pt>
                <c:pt idx="648">
                  <c:v>6.8119019999999999E-3</c:v>
                </c:pt>
                <c:pt idx="649">
                  <c:v>1.8205120000000002E-2</c:v>
                </c:pt>
                <c:pt idx="650">
                  <c:v>2.2615590000000001E-2</c:v>
                </c:pt>
                <c:pt idx="651">
                  <c:v>2.5489689999999999E-2</c:v>
                </c:pt>
                <c:pt idx="652">
                  <c:v>3.1747379999999999E-2</c:v>
                </c:pt>
                <c:pt idx="653">
                  <c:v>3.252451E-2</c:v>
                </c:pt>
                <c:pt idx="654">
                  <c:v>2.1271660000000001E-2</c:v>
                </c:pt>
                <c:pt idx="655">
                  <c:v>7.844462E-3</c:v>
                </c:pt>
                <c:pt idx="656">
                  <c:v>5.2698859999999997E-3</c:v>
                </c:pt>
                <c:pt idx="657">
                  <c:v>1.200093E-2</c:v>
                </c:pt>
                <c:pt idx="658">
                  <c:v>1.437747E-2</c:v>
                </c:pt>
                <c:pt idx="659">
                  <c:v>6.0654970000000004E-3</c:v>
                </c:pt>
                <c:pt idx="660">
                  <c:v>-1.7052199999999999E-3</c:v>
                </c:pt>
                <c:pt idx="661">
                  <c:v>-2.7789529999999998E-3</c:v>
                </c:pt>
                <c:pt idx="662">
                  <c:v>1.4364549999999999E-3</c:v>
                </c:pt>
                <c:pt idx="663">
                  <c:v>1.364218E-2</c:v>
                </c:pt>
                <c:pt idx="664">
                  <c:v>1.7489589999999999E-2</c:v>
                </c:pt>
                <c:pt idx="665">
                  <c:v>5.1536389999999998E-3</c:v>
                </c:pt>
                <c:pt idx="666">
                  <c:v>1.477438E-3</c:v>
                </c:pt>
                <c:pt idx="667">
                  <c:v>8.5792009999999998E-3</c:v>
                </c:pt>
                <c:pt idx="668">
                  <c:v>9.9436490000000006E-3</c:v>
                </c:pt>
                <c:pt idx="669">
                  <c:v>4.2256790000000004E-3</c:v>
                </c:pt>
                <c:pt idx="670">
                  <c:v>-1.106646E-3</c:v>
                </c:pt>
                <c:pt idx="671">
                  <c:v>3.6066789999999998E-3</c:v>
                </c:pt>
                <c:pt idx="672">
                  <c:v>7.9282009999999993E-3</c:v>
                </c:pt>
                <c:pt idx="673">
                  <c:v>3.808217E-3</c:v>
                </c:pt>
                <c:pt idx="674">
                  <c:v>6.9432950000000004E-3</c:v>
                </c:pt>
                <c:pt idx="675">
                  <c:v>1.489646E-2</c:v>
                </c:pt>
                <c:pt idx="676">
                  <c:v>1.7905709999999998E-2</c:v>
                </c:pt>
                <c:pt idx="677">
                  <c:v>2.193382E-2</c:v>
                </c:pt>
                <c:pt idx="678">
                  <c:v>2.4848720000000001E-2</c:v>
                </c:pt>
                <c:pt idx="679">
                  <c:v>2.5936580000000001E-2</c:v>
                </c:pt>
                <c:pt idx="680">
                  <c:v>2.7844020000000001E-2</c:v>
                </c:pt>
                <c:pt idx="681">
                  <c:v>1.57664E-2</c:v>
                </c:pt>
                <c:pt idx="682">
                  <c:v>-5.8133030000000001E-4</c:v>
                </c:pt>
                <c:pt idx="683">
                  <c:v>6.2871849999999998E-3</c:v>
                </c:pt>
                <c:pt idx="684">
                  <c:v>2.081527E-2</c:v>
                </c:pt>
                <c:pt idx="685">
                  <c:v>2.3430530000000001E-2</c:v>
                </c:pt>
                <c:pt idx="686">
                  <c:v>1.7245969999999999E-2</c:v>
                </c:pt>
                <c:pt idx="687">
                  <c:v>9.4456139999999997E-3</c:v>
                </c:pt>
                <c:pt idx="688">
                  <c:v>6.9190989999999997E-3</c:v>
                </c:pt>
                <c:pt idx="689">
                  <c:v>5.0942549999999998E-3</c:v>
                </c:pt>
                <c:pt idx="690">
                  <c:v>7.0855789999999998E-3</c:v>
                </c:pt>
                <c:pt idx="691">
                  <c:v>1.559057E-2</c:v>
                </c:pt>
                <c:pt idx="692">
                  <c:v>1.8562499999999999E-2</c:v>
                </c:pt>
                <c:pt idx="693">
                  <c:v>1.498477E-2</c:v>
                </c:pt>
                <c:pt idx="694">
                  <c:v>9.397964E-3</c:v>
                </c:pt>
                <c:pt idx="695">
                  <c:v>2.4019750000000002E-3</c:v>
                </c:pt>
                <c:pt idx="696">
                  <c:v>-4.4276419999999999E-3</c:v>
                </c:pt>
                <c:pt idx="697">
                  <c:v>-6.0545149999999999E-3</c:v>
                </c:pt>
                <c:pt idx="698">
                  <c:v>2.3212019999999999E-5</c:v>
                </c:pt>
                <c:pt idx="699">
                  <c:v>3.209029E-3</c:v>
                </c:pt>
                <c:pt idx="700">
                  <c:v>6.0147680000000002E-3</c:v>
                </c:pt>
                <c:pt idx="701">
                  <c:v>1.505359E-2</c:v>
                </c:pt>
                <c:pt idx="702">
                  <c:v>1.8031209999999999E-2</c:v>
                </c:pt>
                <c:pt idx="703">
                  <c:v>1.860784E-2</c:v>
                </c:pt>
                <c:pt idx="704">
                  <c:v>2.0089840000000001E-2</c:v>
                </c:pt>
                <c:pt idx="705">
                  <c:v>1.402429E-2</c:v>
                </c:pt>
                <c:pt idx="706">
                  <c:v>7.3927070000000001E-3</c:v>
                </c:pt>
                <c:pt idx="707">
                  <c:v>9.3345100000000007E-3</c:v>
                </c:pt>
                <c:pt idx="708">
                  <c:v>1.7023670000000001E-2</c:v>
                </c:pt>
                <c:pt idx="709">
                  <c:v>1.450337E-2</c:v>
                </c:pt>
                <c:pt idx="710">
                  <c:v>8.0228929999999997E-3</c:v>
                </c:pt>
                <c:pt idx="711">
                  <c:v>1.948832E-2</c:v>
                </c:pt>
                <c:pt idx="712">
                  <c:v>3.1446389999999998E-2</c:v>
                </c:pt>
                <c:pt idx="713">
                  <c:v>2.393721E-2</c:v>
                </c:pt>
                <c:pt idx="714">
                  <c:v>1.477734E-2</c:v>
                </c:pt>
                <c:pt idx="715">
                  <c:v>1.5503390000000001E-2</c:v>
                </c:pt>
                <c:pt idx="716">
                  <c:v>7.3920649999999997E-3</c:v>
                </c:pt>
                <c:pt idx="717">
                  <c:v>-1.175884E-2</c:v>
                </c:pt>
                <c:pt idx="718">
                  <c:v>-1.4919419999999999E-2</c:v>
                </c:pt>
                <c:pt idx="719">
                  <c:v>-1.138724E-3</c:v>
                </c:pt>
                <c:pt idx="720">
                  <c:v>5.3348479999999997E-3</c:v>
                </c:pt>
                <c:pt idx="721">
                  <c:v>2.4772029999999999E-3</c:v>
                </c:pt>
                <c:pt idx="722">
                  <c:v>3.061154E-3</c:v>
                </c:pt>
                <c:pt idx="723">
                  <c:v>1.0693869999999999E-2</c:v>
                </c:pt>
                <c:pt idx="724">
                  <c:v>1.8893589999999998E-2</c:v>
                </c:pt>
                <c:pt idx="725">
                  <c:v>1.3554480000000001E-2</c:v>
                </c:pt>
                <c:pt idx="726">
                  <c:v>-5.9569540000000004E-3</c:v>
                </c:pt>
                <c:pt idx="727">
                  <c:v>-1.63061E-2</c:v>
                </c:pt>
                <c:pt idx="728">
                  <c:v>-4.4641409999999996E-3</c:v>
                </c:pt>
                <c:pt idx="729">
                  <c:v>1.011422E-2</c:v>
                </c:pt>
                <c:pt idx="730">
                  <c:v>4.4273530000000002E-3</c:v>
                </c:pt>
                <c:pt idx="731">
                  <c:v>-7.1270839999999997E-3</c:v>
                </c:pt>
                <c:pt idx="732">
                  <c:v>8.2535240000000004E-4</c:v>
                </c:pt>
                <c:pt idx="733">
                  <c:v>1.121599E-2</c:v>
                </c:pt>
                <c:pt idx="734">
                  <c:v>2.8932889999999998E-3</c:v>
                </c:pt>
                <c:pt idx="735">
                  <c:v>-9.4143720000000007E-3</c:v>
                </c:pt>
                <c:pt idx="736">
                  <c:v>-5.8090470000000003E-3</c:v>
                </c:pt>
                <c:pt idx="737">
                  <c:v>1.0655690000000001E-2</c:v>
                </c:pt>
                <c:pt idx="738">
                  <c:v>1.7274749999999998E-2</c:v>
                </c:pt>
                <c:pt idx="739">
                  <c:v>1.2145420000000001E-2</c:v>
                </c:pt>
                <c:pt idx="740">
                  <c:v>1.2440909999999999E-2</c:v>
                </c:pt>
                <c:pt idx="741">
                  <c:v>1.285829E-2</c:v>
                </c:pt>
                <c:pt idx="742">
                  <c:v>2.3047469999999998E-3</c:v>
                </c:pt>
                <c:pt idx="743">
                  <c:v>-9.3958199999999992E-3</c:v>
                </c:pt>
                <c:pt idx="744">
                  <c:v>-6.8728399999999999E-3</c:v>
                </c:pt>
                <c:pt idx="745">
                  <c:v>6.1707539999999996E-3</c:v>
                </c:pt>
                <c:pt idx="746">
                  <c:v>1.3724490000000001E-2</c:v>
                </c:pt>
                <c:pt idx="747">
                  <c:v>1.58738E-2</c:v>
                </c:pt>
                <c:pt idx="748">
                  <c:v>1.5697800000000001E-2</c:v>
                </c:pt>
                <c:pt idx="749">
                  <c:v>3.354611E-3</c:v>
                </c:pt>
                <c:pt idx="750">
                  <c:v>-8.6690699999999992E-3</c:v>
                </c:pt>
                <c:pt idx="751">
                  <c:v>-3.1271419999999999E-3</c:v>
                </c:pt>
                <c:pt idx="752">
                  <c:v>1.7386599999999999E-3</c:v>
                </c:pt>
                <c:pt idx="753">
                  <c:v>-4.4956120000000004E-3</c:v>
                </c:pt>
                <c:pt idx="754">
                  <c:v>-7.4412510000000003E-3</c:v>
                </c:pt>
                <c:pt idx="755">
                  <c:v>-1.477311E-3</c:v>
                </c:pt>
                <c:pt idx="756">
                  <c:v>1.060344E-2</c:v>
                </c:pt>
                <c:pt idx="757">
                  <c:v>1.8180370000000001E-2</c:v>
                </c:pt>
                <c:pt idx="758">
                  <c:v>1.1490190000000001E-2</c:v>
                </c:pt>
                <c:pt idx="759">
                  <c:v>7.6835590000000004E-3</c:v>
                </c:pt>
                <c:pt idx="760">
                  <c:v>1.337984E-2</c:v>
                </c:pt>
                <c:pt idx="761">
                  <c:v>7.9167950000000008E-3</c:v>
                </c:pt>
                <c:pt idx="762">
                  <c:v>-2.5753849999999999E-3</c:v>
                </c:pt>
                <c:pt idx="763">
                  <c:v>-1.30831E-3</c:v>
                </c:pt>
                <c:pt idx="764">
                  <c:v>4.447154E-3</c:v>
                </c:pt>
                <c:pt idx="765">
                  <c:v>5.7845309999999999E-3</c:v>
                </c:pt>
                <c:pt idx="766">
                  <c:v>2.940256E-3</c:v>
                </c:pt>
                <c:pt idx="767">
                  <c:v>1.0458879999999999E-6</c:v>
                </c:pt>
                <c:pt idx="768">
                  <c:v>-4.1851710000000001E-4</c:v>
                </c:pt>
                <c:pt idx="769">
                  <c:v>-2.0034419999999998E-3</c:v>
                </c:pt>
                <c:pt idx="770">
                  <c:v>-6.3280469999999998E-3</c:v>
                </c:pt>
                <c:pt idx="771">
                  <c:v>-3.4555990000000002E-3</c:v>
                </c:pt>
                <c:pt idx="772">
                  <c:v>7.1033290000000002E-3</c:v>
                </c:pt>
                <c:pt idx="773">
                  <c:v>9.9546110000000004E-3</c:v>
                </c:pt>
                <c:pt idx="774">
                  <c:v>6.1008579999999998E-3</c:v>
                </c:pt>
                <c:pt idx="775">
                  <c:v>8.3468689999999998E-3</c:v>
                </c:pt>
                <c:pt idx="776">
                  <c:v>1.4494180000000001E-2</c:v>
                </c:pt>
                <c:pt idx="777">
                  <c:v>1.6093570000000001E-2</c:v>
                </c:pt>
                <c:pt idx="778">
                  <c:v>1.1452469999999999E-2</c:v>
                </c:pt>
                <c:pt idx="779">
                  <c:v>5.4910779999999999E-3</c:v>
                </c:pt>
                <c:pt idx="780">
                  <c:v>1.0836649999999999E-3</c:v>
                </c:pt>
                <c:pt idx="781">
                  <c:v>-8.2159390000000002E-3</c:v>
                </c:pt>
                <c:pt idx="782">
                  <c:v>-1.5627849999999999E-2</c:v>
                </c:pt>
                <c:pt idx="783">
                  <c:v>-3.6671659999999999E-3</c:v>
                </c:pt>
                <c:pt idx="784">
                  <c:v>1.7226169999999999E-2</c:v>
                </c:pt>
                <c:pt idx="785">
                  <c:v>2.5916109999999999E-2</c:v>
                </c:pt>
                <c:pt idx="786">
                  <c:v>1.8582270000000001E-2</c:v>
                </c:pt>
                <c:pt idx="787">
                  <c:v>5.6084459999999996E-3</c:v>
                </c:pt>
                <c:pt idx="788">
                  <c:v>4.3784879999999998E-3</c:v>
                </c:pt>
                <c:pt idx="789">
                  <c:v>5.2632549999999997E-3</c:v>
                </c:pt>
                <c:pt idx="790">
                  <c:v>-4.2828019999999996E-3</c:v>
                </c:pt>
                <c:pt idx="791">
                  <c:v>-2.9238110000000001E-3</c:v>
                </c:pt>
                <c:pt idx="792">
                  <c:v>6.9315160000000004E-3</c:v>
                </c:pt>
                <c:pt idx="793">
                  <c:v>2.9351609999999999E-3</c:v>
                </c:pt>
                <c:pt idx="794">
                  <c:v>-2.3213940000000001E-3</c:v>
                </c:pt>
                <c:pt idx="795">
                  <c:v>4.1580499999999999E-3</c:v>
                </c:pt>
                <c:pt idx="796">
                  <c:v>5.849801E-3</c:v>
                </c:pt>
                <c:pt idx="797">
                  <c:v>-5.9809939999999999E-3</c:v>
                </c:pt>
                <c:pt idx="798">
                  <c:v>-1.3871649999999999E-2</c:v>
                </c:pt>
                <c:pt idx="799">
                  <c:v>-6.6170179999999997E-3</c:v>
                </c:pt>
                <c:pt idx="800">
                  <c:v>5.5379849999999996E-3</c:v>
                </c:pt>
                <c:pt idx="801">
                  <c:v>1.3110999999999999E-2</c:v>
                </c:pt>
                <c:pt idx="802">
                  <c:v>9.3566440000000008E-3</c:v>
                </c:pt>
                <c:pt idx="803">
                  <c:v>-6.1389560000000001E-3</c:v>
                </c:pt>
                <c:pt idx="804">
                  <c:v>-1.3450190000000001E-2</c:v>
                </c:pt>
                <c:pt idx="805">
                  <c:v>-6.3577570000000003E-3</c:v>
                </c:pt>
                <c:pt idx="806">
                  <c:v>1.559815E-4</c:v>
                </c:pt>
                <c:pt idx="807">
                  <c:v>8.4319489999999993E-3</c:v>
                </c:pt>
                <c:pt idx="808">
                  <c:v>1.7423939999999999E-2</c:v>
                </c:pt>
                <c:pt idx="809">
                  <c:v>1.537996E-2</c:v>
                </c:pt>
                <c:pt idx="810">
                  <c:v>8.6602380000000007E-3</c:v>
                </c:pt>
                <c:pt idx="811">
                  <c:v>6.8489900000000001E-3</c:v>
                </c:pt>
                <c:pt idx="812">
                  <c:v>1.1482849999999999E-2</c:v>
                </c:pt>
                <c:pt idx="813">
                  <c:v>1.6314140000000001E-2</c:v>
                </c:pt>
                <c:pt idx="814">
                  <c:v>1.6092100000000002E-2</c:v>
                </c:pt>
                <c:pt idx="815">
                  <c:v>1.5280459999999999E-2</c:v>
                </c:pt>
                <c:pt idx="816">
                  <c:v>1.120617E-2</c:v>
                </c:pt>
                <c:pt idx="817">
                  <c:v>4.8318629999999996E-3</c:v>
                </c:pt>
                <c:pt idx="818">
                  <c:v>1.803315E-3</c:v>
                </c:pt>
                <c:pt idx="819">
                  <c:v>-1.80112E-3</c:v>
                </c:pt>
                <c:pt idx="820">
                  <c:v>-6.6324649999999999E-4</c:v>
                </c:pt>
                <c:pt idx="821">
                  <c:v>2.3365220000000002E-3</c:v>
                </c:pt>
                <c:pt idx="822">
                  <c:v>-2.5328669999999998E-3</c:v>
                </c:pt>
                <c:pt idx="823">
                  <c:v>-4.1264680000000003E-3</c:v>
                </c:pt>
                <c:pt idx="824">
                  <c:v>1.2682209999999999E-3</c:v>
                </c:pt>
                <c:pt idx="825">
                  <c:v>3.372758E-3</c:v>
                </c:pt>
                <c:pt idx="826">
                  <c:v>7.7146539999999996E-4</c:v>
                </c:pt>
                <c:pt idx="827">
                  <c:v>3.860802E-3</c:v>
                </c:pt>
                <c:pt idx="828">
                  <c:v>1.501427E-2</c:v>
                </c:pt>
                <c:pt idx="829">
                  <c:v>1.967211E-2</c:v>
                </c:pt>
                <c:pt idx="830">
                  <c:v>1.247473E-2</c:v>
                </c:pt>
                <c:pt idx="831">
                  <c:v>7.3823370000000001E-3</c:v>
                </c:pt>
                <c:pt idx="832">
                  <c:v>1.227367E-2</c:v>
                </c:pt>
                <c:pt idx="833">
                  <c:v>1.332092E-2</c:v>
                </c:pt>
                <c:pt idx="834">
                  <c:v>6.9898640000000001E-3</c:v>
                </c:pt>
                <c:pt idx="835">
                  <c:v>7.1454980000000001E-3</c:v>
                </c:pt>
                <c:pt idx="836">
                  <c:v>8.4985530000000007E-3</c:v>
                </c:pt>
                <c:pt idx="837">
                  <c:v>4.4297540000000002E-3</c:v>
                </c:pt>
                <c:pt idx="838">
                  <c:v>6.3588109999999996E-4</c:v>
                </c:pt>
                <c:pt idx="839">
                  <c:v>-7.3212659999999999E-3</c:v>
                </c:pt>
                <c:pt idx="840">
                  <c:v>-1.424655E-2</c:v>
                </c:pt>
                <c:pt idx="841">
                  <c:v>-5.8342339999999998E-3</c:v>
                </c:pt>
                <c:pt idx="842">
                  <c:v>1.0607500000000001E-2</c:v>
                </c:pt>
                <c:pt idx="843">
                  <c:v>1.4934340000000001E-2</c:v>
                </c:pt>
                <c:pt idx="844">
                  <c:v>3.7748289999999999E-3</c:v>
                </c:pt>
                <c:pt idx="845">
                  <c:v>-2.397489E-3</c:v>
                </c:pt>
                <c:pt idx="846">
                  <c:v>3.1678890000000001E-3</c:v>
                </c:pt>
                <c:pt idx="847">
                  <c:v>5.2574559999999998E-3</c:v>
                </c:pt>
                <c:pt idx="848">
                  <c:v>4.625863E-3</c:v>
                </c:pt>
                <c:pt idx="849">
                  <c:v>3.497362E-3</c:v>
                </c:pt>
                <c:pt idx="850">
                  <c:v>-4.3658050000000004E-3</c:v>
                </c:pt>
                <c:pt idx="851">
                  <c:v>-1.049656E-2</c:v>
                </c:pt>
                <c:pt idx="852">
                  <c:v>-8.076972E-3</c:v>
                </c:pt>
                <c:pt idx="853">
                  <c:v>-2.568912E-3</c:v>
                </c:pt>
                <c:pt idx="854">
                  <c:v>-1.1860519999999999E-3</c:v>
                </c:pt>
                <c:pt idx="855">
                  <c:v>-1.735718E-3</c:v>
                </c:pt>
                <c:pt idx="856">
                  <c:v>5.473966E-4</c:v>
                </c:pt>
                <c:pt idx="857">
                  <c:v>3.8056610000000001E-3</c:v>
                </c:pt>
                <c:pt idx="858">
                  <c:v>1.240024E-2</c:v>
                </c:pt>
                <c:pt idx="859">
                  <c:v>2.331927E-2</c:v>
                </c:pt>
                <c:pt idx="860">
                  <c:v>1.687228E-2</c:v>
                </c:pt>
                <c:pt idx="861">
                  <c:v>-7.1128759999999997E-3</c:v>
                </c:pt>
                <c:pt idx="862">
                  <c:v>-1.9446120000000001E-2</c:v>
                </c:pt>
                <c:pt idx="863">
                  <c:v>-1.1612000000000001E-2</c:v>
                </c:pt>
                <c:pt idx="864">
                  <c:v>-5.5824630000000002E-3</c:v>
                </c:pt>
                <c:pt idx="865">
                  <c:v>-8.3982060000000001E-3</c:v>
                </c:pt>
                <c:pt idx="866">
                  <c:v>-1.3810879999999999E-3</c:v>
                </c:pt>
                <c:pt idx="867">
                  <c:v>1.7935909999999999E-2</c:v>
                </c:pt>
                <c:pt idx="868">
                  <c:v>1.8670490000000001E-2</c:v>
                </c:pt>
                <c:pt idx="869">
                  <c:v>-4.2801569999999997E-3</c:v>
                </c:pt>
                <c:pt idx="870">
                  <c:v>-1.237476E-2</c:v>
                </c:pt>
                <c:pt idx="871">
                  <c:v>9.3234010000000003E-3</c:v>
                </c:pt>
                <c:pt idx="872">
                  <c:v>2.2674389999999999E-2</c:v>
                </c:pt>
                <c:pt idx="873">
                  <c:v>1.338232E-3</c:v>
                </c:pt>
                <c:pt idx="874">
                  <c:v>-1.7392210000000002E-2</c:v>
                </c:pt>
                <c:pt idx="875">
                  <c:v>-3.2582079999999999E-3</c:v>
                </c:pt>
                <c:pt idx="876">
                  <c:v>1.494419E-2</c:v>
                </c:pt>
                <c:pt idx="877">
                  <c:v>1.3526120000000001E-2</c:v>
                </c:pt>
                <c:pt idx="878">
                  <c:v>6.5299049999999999E-3</c:v>
                </c:pt>
                <c:pt idx="879">
                  <c:v>9.9001469999999998E-3</c:v>
                </c:pt>
                <c:pt idx="880">
                  <c:v>1.2105970000000001E-2</c:v>
                </c:pt>
                <c:pt idx="881">
                  <c:v>3.4335300000000002E-4</c:v>
                </c:pt>
                <c:pt idx="882">
                  <c:v>-7.3492339999999996E-3</c:v>
                </c:pt>
                <c:pt idx="883">
                  <c:v>-2.1703930000000001E-3</c:v>
                </c:pt>
                <c:pt idx="884">
                  <c:v>2.3028219999999999E-3</c:v>
                </c:pt>
                <c:pt idx="885">
                  <c:v>2.0992250000000001E-3</c:v>
                </c:pt>
                <c:pt idx="886">
                  <c:v>1.2980439999999999E-3</c:v>
                </c:pt>
                <c:pt idx="887">
                  <c:v>5.5411570000000001E-4</c:v>
                </c:pt>
                <c:pt idx="888">
                  <c:v>2.2223260000000002E-3</c:v>
                </c:pt>
                <c:pt idx="889">
                  <c:v>3.4874459999999999E-3</c:v>
                </c:pt>
                <c:pt idx="890">
                  <c:v>-6.0133219999999998E-3</c:v>
                </c:pt>
                <c:pt idx="891">
                  <c:v>-1.10277E-2</c:v>
                </c:pt>
                <c:pt idx="892">
                  <c:v>-2.6981840000000002E-3</c:v>
                </c:pt>
                <c:pt idx="893">
                  <c:v>-4.5438350000000004E-3</c:v>
                </c:pt>
                <c:pt idx="894">
                  <c:v>-1.3093469999999999E-2</c:v>
                </c:pt>
                <c:pt idx="895">
                  <c:v>-9.3246790000000006E-3</c:v>
                </c:pt>
                <c:pt idx="896">
                  <c:v>1.1181609999999999E-3</c:v>
                </c:pt>
                <c:pt idx="897">
                  <c:v>5.8461119999999997E-3</c:v>
                </c:pt>
                <c:pt idx="898">
                  <c:v>4.3497889999999997E-3</c:v>
                </c:pt>
                <c:pt idx="899">
                  <c:v>3.6225129999999999E-3</c:v>
                </c:pt>
                <c:pt idx="900">
                  <c:v>7.4489990000000004E-3</c:v>
                </c:pt>
                <c:pt idx="901">
                  <c:v>1.2184820000000001E-2</c:v>
                </c:pt>
                <c:pt idx="902">
                  <c:v>7.2013049999999999E-3</c:v>
                </c:pt>
                <c:pt idx="903">
                  <c:v>-1.9958829999999999E-3</c:v>
                </c:pt>
                <c:pt idx="904">
                  <c:v>-8.1674289999999995E-4</c:v>
                </c:pt>
                <c:pt idx="905">
                  <c:v>1.0611209999999999E-3</c:v>
                </c:pt>
                <c:pt idx="906">
                  <c:v>-2.662874E-3</c:v>
                </c:pt>
                <c:pt idx="907">
                  <c:v>1.0424049999999999E-3</c:v>
                </c:pt>
                <c:pt idx="908">
                  <c:v>5.8006259999999997E-3</c:v>
                </c:pt>
                <c:pt idx="909">
                  <c:v>-4.1015679999999999E-3</c:v>
                </c:pt>
                <c:pt idx="910">
                  <c:v>-9.2070620000000002E-3</c:v>
                </c:pt>
                <c:pt idx="911">
                  <c:v>5.8441719999999999E-3</c:v>
                </c:pt>
                <c:pt idx="912">
                  <c:v>1.2235670000000001E-2</c:v>
                </c:pt>
                <c:pt idx="913">
                  <c:v>1.8625210000000001E-4</c:v>
                </c:pt>
                <c:pt idx="914">
                  <c:v>-2.6495149999999999E-3</c:v>
                </c:pt>
                <c:pt idx="915">
                  <c:v>7.0565860000000001E-3</c:v>
                </c:pt>
                <c:pt idx="916">
                  <c:v>7.203849E-3</c:v>
                </c:pt>
                <c:pt idx="917">
                  <c:v>-6.5186339999999997E-3</c:v>
                </c:pt>
                <c:pt idx="918">
                  <c:v>-1.6134869999999999E-2</c:v>
                </c:pt>
                <c:pt idx="919">
                  <c:v>-1.0903700000000001E-2</c:v>
                </c:pt>
                <c:pt idx="920">
                  <c:v>-3.7048369999999999E-3</c:v>
                </c:pt>
                <c:pt idx="921">
                  <c:v>-4.8978499999999996E-3</c:v>
                </c:pt>
                <c:pt idx="922">
                  <c:v>-4.8861169999999997E-3</c:v>
                </c:pt>
                <c:pt idx="923">
                  <c:v>3.4671419999999999E-3</c:v>
                </c:pt>
                <c:pt idx="924">
                  <c:v>1.13115E-2</c:v>
                </c:pt>
                <c:pt idx="925">
                  <c:v>7.4677989999999998E-3</c:v>
                </c:pt>
                <c:pt idx="926">
                  <c:v>-2.089107E-4</c:v>
                </c:pt>
                <c:pt idx="927">
                  <c:v>2.7742159999999999E-3</c:v>
                </c:pt>
                <c:pt idx="928">
                  <c:v>8.6759009999999998E-3</c:v>
                </c:pt>
                <c:pt idx="929">
                  <c:v>5.3944520000000001E-3</c:v>
                </c:pt>
                <c:pt idx="930">
                  <c:v>-1.6341210000000001E-3</c:v>
                </c:pt>
                <c:pt idx="931">
                  <c:v>-6.9748279999999998E-3</c:v>
                </c:pt>
                <c:pt idx="932">
                  <c:v>-1.133903E-2</c:v>
                </c:pt>
                <c:pt idx="933">
                  <c:v>-1.0593170000000001E-2</c:v>
                </c:pt>
                <c:pt idx="934">
                  <c:v>-3.3285020000000001E-3</c:v>
                </c:pt>
                <c:pt idx="935">
                  <c:v>3.9253860000000003E-3</c:v>
                </c:pt>
                <c:pt idx="936">
                  <c:v>4.213218E-4</c:v>
                </c:pt>
                <c:pt idx="937">
                  <c:v>-8.4207110000000009E-3</c:v>
                </c:pt>
                <c:pt idx="938">
                  <c:v>2.5578530000000001E-4</c:v>
                </c:pt>
                <c:pt idx="939">
                  <c:v>1.5797760000000001E-2</c:v>
                </c:pt>
                <c:pt idx="940">
                  <c:v>1.326196E-2</c:v>
                </c:pt>
                <c:pt idx="941">
                  <c:v>2.5870009999999998E-3</c:v>
                </c:pt>
                <c:pt idx="942">
                  <c:v>-3.3167019999999999E-3</c:v>
                </c:pt>
                <c:pt idx="943">
                  <c:v>4.9831289999999998E-4</c:v>
                </c:pt>
                <c:pt idx="944">
                  <c:v>1.509894E-2</c:v>
                </c:pt>
                <c:pt idx="945">
                  <c:v>2.3402619999999999E-2</c:v>
                </c:pt>
                <c:pt idx="946">
                  <c:v>1.745799E-2</c:v>
                </c:pt>
                <c:pt idx="947">
                  <c:v>4.8336489999999998E-3</c:v>
                </c:pt>
                <c:pt idx="948">
                  <c:v>-7.088937E-3</c:v>
                </c:pt>
                <c:pt idx="949">
                  <c:v>-4.1899540000000001E-3</c:v>
                </c:pt>
                <c:pt idx="950">
                  <c:v>8.3808879999999995E-3</c:v>
                </c:pt>
                <c:pt idx="951">
                  <c:v>4.9372260000000003E-3</c:v>
                </c:pt>
                <c:pt idx="952">
                  <c:v>-6.8030790000000001E-3</c:v>
                </c:pt>
                <c:pt idx="953">
                  <c:v>-6.5923989999999997E-3</c:v>
                </c:pt>
                <c:pt idx="954">
                  <c:v>-1.504523E-3</c:v>
                </c:pt>
                <c:pt idx="955">
                  <c:v>4.1950889999999999E-3</c:v>
                </c:pt>
                <c:pt idx="956">
                  <c:v>6.4343170000000002E-3</c:v>
                </c:pt>
                <c:pt idx="957">
                  <c:v>-1.6788379999999999E-4</c:v>
                </c:pt>
                <c:pt idx="958">
                  <c:v>-7.5885839999999998E-3</c:v>
                </c:pt>
                <c:pt idx="959">
                  <c:v>-1.24279E-2</c:v>
                </c:pt>
                <c:pt idx="960">
                  <c:v>-9.6414670000000008E-3</c:v>
                </c:pt>
                <c:pt idx="961">
                  <c:v>4.1660329999999998E-4</c:v>
                </c:pt>
                <c:pt idx="962">
                  <c:v>5.7676159999999997E-3</c:v>
                </c:pt>
                <c:pt idx="963">
                  <c:v>4.481886E-3</c:v>
                </c:pt>
                <c:pt idx="964">
                  <c:v>2.0021080000000001E-4</c:v>
                </c:pt>
                <c:pt idx="965">
                  <c:v>-2.970655E-3</c:v>
                </c:pt>
                <c:pt idx="966">
                  <c:v>8.8616840000000003E-4</c:v>
                </c:pt>
                <c:pt idx="967">
                  <c:v>1.052371E-2</c:v>
                </c:pt>
                <c:pt idx="968">
                  <c:v>1.5351679999999999E-2</c:v>
                </c:pt>
                <c:pt idx="969">
                  <c:v>7.8695759999999997E-3</c:v>
                </c:pt>
                <c:pt idx="970">
                  <c:v>-2.1595099999999999E-3</c:v>
                </c:pt>
                <c:pt idx="971">
                  <c:v>-2.072511E-3</c:v>
                </c:pt>
                <c:pt idx="972">
                  <c:v>-2.097519E-4</c:v>
                </c:pt>
                <c:pt idx="973">
                  <c:v>-2.069904E-3</c:v>
                </c:pt>
                <c:pt idx="974">
                  <c:v>6.3673469999999998E-3</c:v>
                </c:pt>
                <c:pt idx="975">
                  <c:v>2.02489E-2</c:v>
                </c:pt>
                <c:pt idx="976">
                  <c:v>1.7900630000000001E-2</c:v>
                </c:pt>
                <c:pt idx="977">
                  <c:v>1.5932870000000001E-3</c:v>
                </c:pt>
                <c:pt idx="978">
                  <c:v>-1.0268899999999999E-2</c:v>
                </c:pt>
                <c:pt idx="979">
                  <c:v>-6.311784E-3</c:v>
                </c:pt>
                <c:pt idx="980">
                  <c:v>1.145301E-2</c:v>
                </c:pt>
                <c:pt idx="981">
                  <c:v>2.3791090000000001E-2</c:v>
                </c:pt>
                <c:pt idx="982">
                  <c:v>1.6190139999999999E-2</c:v>
                </c:pt>
                <c:pt idx="983">
                  <c:v>5.1704309999999996E-3</c:v>
                </c:pt>
                <c:pt idx="984">
                  <c:v>3.9701579999999997E-3</c:v>
                </c:pt>
                <c:pt idx="985">
                  <c:v>3.2415120000000002E-4</c:v>
                </c:pt>
                <c:pt idx="986">
                  <c:v>-2.1156270000000001E-3</c:v>
                </c:pt>
                <c:pt idx="987">
                  <c:v>8.1618039999999999E-3</c:v>
                </c:pt>
                <c:pt idx="988">
                  <c:v>1.7806969999999998E-2</c:v>
                </c:pt>
                <c:pt idx="989">
                  <c:v>1.176439E-2</c:v>
                </c:pt>
                <c:pt idx="990">
                  <c:v>-2.9282039999999998E-3</c:v>
                </c:pt>
                <c:pt idx="991">
                  <c:v>-1.0543490000000001E-2</c:v>
                </c:pt>
                <c:pt idx="992">
                  <c:v>-7.0533080000000003E-3</c:v>
                </c:pt>
                <c:pt idx="993">
                  <c:v>2.122058E-3</c:v>
                </c:pt>
                <c:pt idx="994">
                  <c:v>1.0128979999999999E-2</c:v>
                </c:pt>
                <c:pt idx="995">
                  <c:v>1.137318E-2</c:v>
                </c:pt>
                <c:pt idx="996">
                  <c:v>4.5463190000000001E-3</c:v>
                </c:pt>
                <c:pt idx="997">
                  <c:v>-7.6328120000000001E-3</c:v>
                </c:pt>
                <c:pt idx="998">
                  <c:v>-1.6869370000000002E-2</c:v>
                </c:pt>
                <c:pt idx="999">
                  <c:v>-1.43185E-2</c:v>
                </c:pt>
              </c:numCache>
            </c:numRef>
          </c:yVal>
          <c:smooth val="0"/>
        </c:ser>
        <c:ser>
          <c:idx val="6"/>
          <c:order val="6"/>
          <c:tx>
            <c:v>+500V (#7)</c:v>
          </c:tx>
          <c:spPr>
            <a:ln w="19050">
              <a:solidFill>
                <a:srgbClr val="0000FF"/>
              </a:solidFill>
            </a:ln>
          </c:spPr>
          <c:marker>
            <c:symbol val="none"/>
          </c:marker>
          <c:xVal>
            <c:numRef>
              <c:f>'Current Wfms Data'!$A$5:$A$1004</c:f>
              <c:numCache>
                <c:formatCode>General</c:formatCode>
                <c:ptCount val="1000"/>
                <c:pt idx="0">
                  <c:v>-180.834</c:v>
                </c:pt>
                <c:pt idx="1">
                  <c:v>-179.834</c:v>
                </c:pt>
                <c:pt idx="2">
                  <c:v>-178.834</c:v>
                </c:pt>
                <c:pt idx="3">
                  <c:v>-177.834</c:v>
                </c:pt>
                <c:pt idx="4">
                  <c:v>-176.834</c:v>
                </c:pt>
                <c:pt idx="5">
                  <c:v>-175.834</c:v>
                </c:pt>
                <c:pt idx="6">
                  <c:v>-174.834</c:v>
                </c:pt>
                <c:pt idx="7">
                  <c:v>-173.834</c:v>
                </c:pt>
                <c:pt idx="8">
                  <c:v>-172.834</c:v>
                </c:pt>
                <c:pt idx="9">
                  <c:v>-171.834</c:v>
                </c:pt>
                <c:pt idx="10">
                  <c:v>-170.834</c:v>
                </c:pt>
                <c:pt idx="11">
                  <c:v>-169.834</c:v>
                </c:pt>
                <c:pt idx="12">
                  <c:v>-168.83399999999997</c:v>
                </c:pt>
                <c:pt idx="13">
                  <c:v>-167.834</c:v>
                </c:pt>
                <c:pt idx="14">
                  <c:v>-166.834</c:v>
                </c:pt>
                <c:pt idx="15">
                  <c:v>-165.834</c:v>
                </c:pt>
                <c:pt idx="16">
                  <c:v>-164.834</c:v>
                </c:pt>
                <c:pt idx="17">
                  <c:v>-163.834</c:v>
                </c:pt>
                <c:pt idx="18">
                  <c:v>-162.83399999999997</c:v>
                </c:pt>
                <c:pt idx="19">
                  <c:v>-161.834</c:v>
                </c:pt>
                <c:pt idx="20">
                  <c:v>-160.834</c:v>
                </c:pt>
                <c:pt idx="21">
                  <c:v>-159.834</c:v>
                </c:pt>
                <c:pt idx="22">
                  <c:v>-158.834</c:v>
                </c:pt>
                <c:pt idx="23">
                  <c:v>-157.834</c:v>
                </c:pt>
                <c:pt idx="24">
                  <c:v>-156.83399999999997</c:v>
                </c:pt>
                <c:pt idx="25">
                  <c:v>-155.834</c:v>
                </c:pt>
                <c:pt idx="26">
                  <c:v>-154.834</c:v>
                </c:pt>
                <c:pt idx="27">
                  <c:v>-153.834</c:v>
                </c:pt>
                <c:pt idx="28">
                  <c:v>-152.834</c:v>
                </c:pt>
                <c:pt idx="29">
                  <c:v>-151.834</c:v>
                </c:pt>
                <c:pt idx="30">
                  <c:v>-150.834</c:v>
                </c:pt>
                <c:pt idx="31">
                  <c:v>-149.834</c:v>
                </c:pt>
                <c:pt idx="32">
                  <c:v>-148.834</c:v>
                </c:pt>
                <c:pt idx="33">
                  <c:v>-147.834</c:v>
                </c:pt>
                <c:pt idx="34">
                  <c:v>-146.834</c:v>
                </c:pt>
                <c:pt idx="35">
                  <c:v>-145.834</c:v>
                </c:pt>
                <c:pt idx="36">
                  <c:v>-144.834</c:v>
                </c:pt>
                <c:pt idx="37">
                  <c:v>-143.834</c:v>
                </c:pt>
                <c:pt idx="38">
                  <c:v>-142.834</c:v>
                </c:pt>
                <c:pt idx="39">
                  <c:v>-141.834</c:v>
                </c:pt>
                <c:pt idx="40">
                  <c:v>-140.834</c:v>
                </c:pt>
                <c:pt idx="41">
                  <c:v>-139.834</c:v>
                </c:pt>
                <c:pt idx="42">
                  <c:v>-138.834</c:v>
                </c:pt>
                <c:pt idx="43">
                  <c:v>-137.83399999999997</c:v>
                </c:pt>
                <c:pt idx="44">
                  <c:v>-136.834</c:v>
                </c:pt>
                <c:pt idx="45">
                  <c:v>-135.834</c:v>
                </c:pt>
                <c:pt idx="46">
                  <c:v>-134.834</c:v>
                </c:pt>
                <c:pt idx="47">
                  <c:v>-133.834</c:v>
                </c:pt>
                <c:pt idx="48">
                  <c:v>-132.834</c:v>
                </c:pt>
                <c:pt idx="49">
                  <c:v>-131.83399999999997</c:v>
                </c:pt>
                <c:pt idx="50">
                  <c:v>-130.834</c:v>
                </c:pt>
                <c:pt idx="51">
                  <c:v>-129.834</c:v>
                </c:pt>
                <c:pt idx="52">
                  <c:v>-128.834</c:v>
                </c:pt>
                <c:pt idx="53">
                  <c:v>-127.834</c:v>
                </c:pt>
                <c:pt idx="54">
                  <c:v>-126.834</c:v>
                </c:pt>
                <c:pt idx="55">
                  <c:v>-125.83399999999999</c:v>
                </c:pt>
                <c:pt idx="56">
                  <c:v>-124.83399999999999</c:v>
                </c:pt>
                <c:pt idx="57">
                  <c:v>-123.83399999999999</c:v>
                </c:pt>
                <c:pt idx="58">
                  <c:v>-122.834</c:v>
                </c:pt>
                <c:pt idx="59">
                  <c:v>-121.834</c:v>
                </c:pt>
                <c:pt idx="60">
                  <c:v>-120.834</c:v>
                </c:pt>
                <c:pt idx="61">
                  <c:v>-119.83400000000002</c:v>
                </c:pt>
                <c:pt idx="62">
                  <c:v>-118.834</c:v>
                </c:pt>
                <c:pt idx="63">
                  <c:v>-117.83399999999999</c:v>
                </c:pt>
                <c:pt idx="64">
                  <c:v>-116.834</c:v>
                </c:pt>
                <c:pt idx="65">
                  <c:v>-115.834</c:v>
                </c:pt>
                <c:pt idx="66">
                  <c:v>-114.83399999999999</c:v>
                </c:pt>
                <c:pt idx="67">
                  <c:v>-113.834</c:v>
                </c:pt>
                <c:pt idx="68">
                  <c:v>-112.834</c:v>
                </c:pt>
                <c:pt idx="69">
                  <c:v>-111.83399999999999</c:v>
                </c:pt>
                <c:pt idx="70">
                  <c:v>-110.834</c:v>
                </c:pt>
                <c:pt idx="71">
                  <c:v>-109.834</c:v>
                </c:pt>
                <c:pt idx="72">
                  <c:v>-108.83399999999999</c:v>
                </c:pt>
                <c:pt idx="73">
                  <c:v>-107.834</c:v>
                </c:pt>
                <c:pt idx="74">
                  <c:v>-106.834</c:v>
                </c:pt>
                <c:pt idx="75">
                  <c:v>-105.834</c:v>
                </c:pt>
                <c:pt idx="76">
                  <c:v>-104.834</c:v>
                </c:pt>
                <c:pt idx="77">
                  <c:v>-103.834</c:v>
                </c:pt>
                <c:pt idx="78">
                  <c:v>-102.834</c:v>
                </c:pt>
                <c:pt idx="79">
                  <c:v>-101.834</c:v>
                </c:pt>
                <c:pt idx="80">
                  <c:v>-100.834</c:v>
                </c:pt>
                <c:pt idx="81">
                  <c:v>-99.834000000000003</c:v>
                </c:pt>
                <c:pt idx="82">
                  <c:v>-98.834000000000003</c:v>
                </c:pt>
                <c:pt idx="83">
                  <c:v>-97.834000000000003</c:v>
                </c:pt>
                <c:pt idx="84">
                  <c:v>-96.834000000000003</c:v>
                </c:pt>
                <c:pt idx="85">
                  <c:v>-95.834000000000003</c:v>
                </c:pt>
                <c:pt idx="86">
                  <c:v>-94.834000000000003</c:v>
                </c:pt>
                <c:pt idx="87">
                  <c:v>-93.834000000000003</c:v>
                </c:pt>
                <c:pt idx="88">
                  <c:v>-92.833999999999989</c:v>
                </c:pt>
                <c:pt idx="89">
                  <c:v>-91.834000000000003</c:v>
                </c:pt>
                <c:pt idx="90">
                  <c:v>-90.834000000000003</c:v>
                </c:pt>
                <c:pt idx="91">
                  <c:v>-89.833999999999989</c:v>
                </c:pt>
                <c:pt idx="92">
                  <c:v>-88.834000000000003</c:v>
                </c:pt>
                <c:pt idx="93">
                  <c:v>-87.834000000000003</c:v>
                </c:pt>
                <c:pt idx="94">
                  <c:v>-86.833999999999989</c:v>
                </c:pt>
                <c:pt idx="95">
                  <c:v>-85.834000000000003</c:v>
                </c:pt>
                <c:pt idx="96">
                  <c:v>-84.834000000000003</c:v>
                </c:pt>
                <c:pt idx="97">
                  <c:v>-83.833999999999989</c:v>
                </c:pt>
                <c:pt idx="98">
                  <c:v>-82.834000000000003</c:v>
                </c:pt>
                <c:pt idx="99">
                  <c:v>-81.834000000000003</c:v>
                </c:pt>
                <c:pt idx="100">
                  <c:v>-80.833999999999989</c:v>
                </c:pt>
                <c:pt idx="101">
                  <c:v>-79.834000000000003</c:v>
                </c:pt>
                <c:pt idx="102">
                  <c:v>-78.834000000000003</c:v>
                </c:pt>
                <c:pt idx="103">
                  <c:v>-77.833999999999989</c:v>
                </c:pt>
                <c:pt idx="104">
                  <c:v>-76.834000000000003</c:v>
                </c:pt>
                <c:pt idx="105">
                  <c:v>-75.834000000000003</c:v>
                </c:pt>
                <c:pt idx="106">
                  <c:v>-74.833999999999989</c:v>
                </c:pt>
                <c:pt idx="107">
                  <c:v>-73.834000000000003</c:v>
                </c:pt>
                <c:pt idx="108">
                  <c:v>-72.834000000000003</c:v>
                </c:pt>
                <c:pt idx="109">
                  <c:v>-71.834000000000003</c:v>
                </c:pt>
                <c:pt idx="110">
                  <c:v>-70.834000000000003</c:v>
                </c:pt>
                <c:pt idx="111">
                  <c:v>-69.834000000000003</c:v>
                </c:pt>
                <c:pt idx="112">
                  <c:v>-68.834000000000003</c:v>
                </c:pt>
                <c:pt idx="113">
                  <c:v>-67.834000000000003</c:v>
                </c:pt>
                <c:pt idx="114">
                  <c:v>-66.834000000000003</c:v>
                </c:pt>
                <c:pt idx="115">
                  <c:v>-65.834000000000003</c:v>
                </c:pt>
                <c:pt idx="116">
                  <c:v>-64.834000000000003</c:v>
                </c:pt>
                <c:pt idx="117">
                  <c:v>-63.834000000000003</c:v>
                </c:pt>
                <c:pt idx="118">
                  <c:v>-62.834000000000003</c:v>
                </c:pt>
                <c:pt idx="119">
                  <c:v>-61.833999999999996</c:v>
                </c:pt>
                <c:pt idx="120">
                  <c:v>-60.834000000000003</c:v>
                </c:pt>
                <c:pt idx="121">
                  <c:v>-59.834000000000003</c:v>
                </c:pt>
                <c:pt idx="122">
                  <c:v>-58.834000000000003</c:v>
                </c:pt>
                <c:pt idx="123">
                  <c:v>-57.834000000000003</c:v>
                </c:pt>
                <c:pt idx="124">
                  <c:v>-56.833999999999996</c:v>
                </c:pt>
                <c:pt idx="125">
                  <c:v>-55.834000000000003</c:v>
                </c:pt>
                <c:pt idx="126">
                  <c:v>-54.834000000000003</c:v>
                </c:pt>
                <c:pt idx="127">
                  <c:v>-53.833999999999996</c:v>
                </c:pt>
                <c:pt idx="128">
                  <c:v>-52.834000000000003</c:v>
                </c:pt>
                <c:pt idx="129">
                  <c:v>-51.833999999999996</c:v>
                </c:pt>
                <c:pt idx="130">
                  <c:v>-50.833999999999996</c:v>
                </c:pt>
                <c:pt idx="131">
                  <c:v>-49.834000000000003</c:v>
                </c:pt>
                <c:pt idx="132">
                  <c:v>-48.833999999999996</c:v>
                </c:pt>
                <c:pt idx="133">
                  <c:v>-47.833999999999996</c:v>
                </c:pt>
                <c:pt idx="134">
                  <c:v>-46.834000000000003</c:v>
                </c:pt>
                <c:pt idx="135">
                  <c:v>-45.833999999999996</c:v>
                </c:pt>
                <c:pt idx="136">
                  <c:v>-44.834000000000003</c:v>
                </c:pt>
                <c:pt idx="137">
                  <c:v>-43.834000000000003</c:v>
                </c:pt>
                <c:pt idx="138">
                  <c:v>-42.833999999999996</c:v>
                </c:pt>
                <c:pt idx="139">
                  <c:v>-41.834000000000003</c:v>
                </c:pt>
                <c:pt idx="140">
                  <c:v>-40.834000000000003</c:v>
                </c:pt>
                <c:pt idx="141">
                  <c:v>-39.833999999999996</c:v>
                </c:pt>
                <c:pt idx="142">
                  <c:v>-38.834000000000003</c:v>
                </c:pt>
                <c:pt idx="143">
                  <c:v>-37.834000000000003</c:v>
                </c:pt>
                <c:pt idx="144">
                  <c:v>-36.833999999999996</c:v>
                </c:pt>
                <c:pt idx="145">
                  <c:v>-35.834000000000003</c:v>
                </c:pt>
                <c:pt idx="146">
                  <c:v>-34.833999999999996</c:v>
                </c:pt>
                <c:pt idx="147">
                  <c:v>-33.833999999999996</c:v>
                </c:pt>
                <c:pt idx="148">
                  <c:v>-32.834000000000003</c:v>
                </c:pt>
                <c:pt idx="149">
                  <c:v>-31.834</c:v>
                </c:pt>
                <c:pt idx="150">
                  <c:v>-30.833999999999996</c:v>
                </c:pt>
                <c:pt idx="151">
                  <c:v>-29.834</c:v>
                </c:pt>
                <c:pt idx="152">
                  <c:v>-28.834</c:v>
                </c:pt>
                <c:pt idx="153">
                  <c:v>-27.834</c:v>
                </c:pt>
                <c:pt idx="154">
                  <c:v>-26.834</c:v>
                </c:pt>
                <c:pt idx="155">
                  <c:v>-25.834000000000003</c:v>
                </c:pt>
                <c:pt idx="156">
                  <c:v>-24.834</c:v>
                </c:pt>
                <c:pt idx="157">
                  <c:v>-23.834</c:v>
                </c:pt>
                <c:pt idx="158">
                  <c:v>-22.834</c:v>
                </c:pt>
                <c:pt idx="159">
                  <c:v>-21.834</c:v>
                </c:pt>
                <c:pt idx="160">
                  <c:v>-20.834</c:v>
                </c:pt>
                <c:pt idx="161">
                  <c:v>-19.834</c:v>
                </c:pt>
                <c:pt idx="162">
                  <c:v>-18.834</c:v>
                </c:pt>
                <c:pt idx="163">
                  <c:v>-17.834</c:v>
                </c:pt>
                <c:pt idx="164">
                  <c:v>-16.834</c:v>
                </c:pt>
                <c:pt idx="165">
                  <c:v>-15.834000000000001</c:v>
                </c:pt>
                <c:pt idx="166">
                  <c:v>-14.834000000000001</c:v>
                </c:pt>
                <c:pt idx="167">
                  <c:v>-13.834</c:v>
                </c:pt>
                <c:pt idx="168">
                  <c:v>-12.834</c:v>
                </c:pt>
                <c:pt idx="169">
                  <c:v>-11.834</c:v>
                </c:pt>
                <c:pt idx="170">
                  <c:v>-10.834</c:v>
                </c:pt>
                <c:pt idx="171">
                  <c:v>-9.8340000000000014</c:v>
                </c:pt>
                <c:pt idx="172">
                  <c:v>-8.8339999999999996</c:v>
                </c:pt>
                <c:pt idx="173">
                  <c:v>-7.8339999999999996</c:v>
                </c:pt>
                <c:pt idx="174">
                  <c:v>-6.8340000000000005</c:v>
                </c:pt>
                <c:pt idx="175">
                  <c:v>-5.8340000000000005</c:v>
                </c:pt>
                <c:pt idx="176">
                  <c:v>-4.8339999999999996</c:v>
                </c:pt>
                <c:pt idx="177">
                  <c:v>-3.8339999999999996</c:v>
                </c:pt>
                <c:pt idx="178">
                  <c:v>-2.8340000000000001</c:v>
                </c:pt>
                <c:pt idx="179">
                  <c:v>-1.8340000000000001</c:v>
                </c:pt>
                <c:pt idx="180">
                  <c:v>-0.83399999999999996</c:v>
                </c:pt>
                <c:pt idx="181">
                  <c:v>0.16600000000000001</c:v>
                </c:pt>
                <c:pt idx="182">
                  <c:v>1.1659999999999999</c:v>
                </c:pt>
                <c:pt idx="183">
                  <c:v>2.1660000000000004</c:v>
                </c:pt>
                <c:pt idx="184">
                  <c:v>3.1659999999999999</c:v>
                </c:pt>
                <c:pt idx="185">
                  <c:v>4.1659999999999995</c:v>
                </c:pt>
                <c:pt idx="186">
                  <c:v>5.1659999999999995</c:v>
                </c:pt>
                <c:pt idx="187">
                  <c:v>6.1659999999999995</c:v>
                </c:pt>
                <c:pt idx="188">
                  <c:v>7.1660000000000004</c:v>
                </c:pt>
                <c:pt idx="189">
                  <c:v>8.1660000000000004</c:v>
                </c:pt>
                <c:pt idx="190">
                  <c:v>9.1660000000000004</c:v>
                </c:pt>
                <c:pt idx="191">
                  <c:v>10.166</c:v>
                </c:pt>
                <c:pt idx="192">
                  <c:v>11.166</c:v>
                </c:pt>
                <c:pt idx="193">
                  <c:v>12.166</c:v>
                </c:pt>
                <c:pt idx="194">
                  <c:v>13.166</c:v>
                </c:pt>
                <c:pt idx="195">
                  <c:v>14.165999999999999</c:v>
                </c:pt>
                <c:pt idx="196">
                  <c:v>15.166000000000002</c:v>
                </c:pt>
                <c:pt idx="197">
                  <c:v>16.166</c:v>
                </c:pt>
                <c:pt idx="198">
                  <c:v>17.166</c:v>
                </c:pt>
                <c:pt idx="199">
                  <c:v>18.166</c:v>
                </c:pt>
                <c:pt idx="200">
                  <c:v>19.166</c:v>
                </c:pt>
                <c:pt idx="201">
                  <c:v>20.166</c:v>
                </c:pt>
                <c:pt idx="202">
                  <c:v>21.166</c:v>
                </c:pt>
                <c:pt idx="203">
                  <c:v>22.166</c:v>
                </c:pt>
                <c:pt idx="204">
                  <c:v>23.166</c:v>
                </c:pt>
                <c:pt idx="205">
                  <c:v>24.166</c:v>
                </c:pt>
                <c:pt idx="206">
                  <c:v>25.165999999999997</c:v>
                </c:pt>
                <c:pt idx="207">
                  <c:v>26.166</c:v>
                </c:pt>
                <c:pt idx="208">
                  <c:v>27.166</c:v>
                </c:pt>
                <c:pt idx="209">
                  <c:v>28.166</c:v>
                </c:pt>
                <c:pt idx="210">
                  <c:v>29.166</c:v>
                </c:pt>
                <c:pt idx="211">
                  <c:v>30.166</c:v>
                </c:pt>
                <c:pt idx="212">
                  <c:v>31.166000000000004</c:v>
                </c:pt>
                <c:pt idx="213">
                  <c:v>32.165999999999997</c:v>
                </c:pt>
                <c:pt idx="214">
                  <c:v>33.166000000000004</c:v>
                </c:pt>
                <c:pt idx="215">
                  <c:v>34.166000000000004</c:v>
                </c:pt>
                <c:pt idx="216">
                  <c:v>35.165999999999997</c:v>
                </c:pt>
                <c:pt idx="217">
                  <c:v>36.166000000000004</c:v>
                </c:pt>
                <c:pt idx="218">
                  <c:v>37.165999999999997</c:v>
                </c:pt>
                <c:pt idx="219">
                  <c:v>38.165999999999997</c:v>
                </c:pt>
                <c:pt idx="220">
                  <c:v>39.166000000000004</c:v>
                </c:pt>
                <c:pt idx="221">
                  <c:v>40.165999999999997</c:v>
                </c:pt>
                <c:pt idx="222">
                  <c:v>41.165999999999997</c:v>
                </c:pt>
                <c:pt idx="223">
                  <c:v>42.166000000000004</c:v>
                </c:pt>
                <c:pt idx="224">
                  <c:v>43.165999999999997</c:v>
                </c:pt>
                <c:pt idx="225">
                  <c:v>44.165999999999997</c:v>
                </c:pt>
                <c:pt idx="226">
                  <c:v>45.166000000000004</c:v>
                </c:pt>
                <c:pt idx="227">
                  <c:v>46.165999999999997</c:v>
                </c:pt>
                <c:pt idx="228">
                  <c:v>47.165999999999997</c:v>
                </c:pt>
                <c:pt idx="229">
                  <c:v>48.166000000000004</c:v>
                </c:pt>
                <c:pt idx="230">
                  <c:v>49.165999999999997</c:v>
                </c:pt>
                <c:pt idx="231">
                  <c:v>50.166000000000004</c:v>
                </c:pt>
                <c:pt idx="232">
                  <c:v>51.166000000000004</c:v>
                </c:pt>
                <c:pt idx="233">
                  <c:v>52.165999999999997</c:v>
                </c:pt>
                <c:pt idx="234">
                  <c:v>53.166000000000004</c:v>
                </c:pt>
                <c:pt idx="235">
                  <c:v>54.165999999999997</c:v>
                </c:pt>
                <c:pt idx="236">
                  <c:v>55.165999999999997</c:v>
                </c:pt>
                <c:pt idx="237">
                  <c:v>56.166000000000004</c:v>
                </c:pt>
                <c:pt idx="238">
                  <c:v>57.165999999999997</c:v>
                </c:pt>
                <c:pt idx="239">
                  <c:v>58.165999999999997</c:v>
                </c:pt>
                <c:pt idx="240">
                  <c:v>59.166000000000004</c:v>
                </c:pt>
                <c:pt idx="241">
                  <c:v>60.165999999999997</c:v>
                </c:pt>
                <c:pt idx="242">
                  <c:v>61.166000000000004</c:v>
                </c:pt>
                <c:pt idx="243">
                  <c:v>62.166000000000004</c:v>
                </c:pt>
                <c:pt idx="244">
                  <c:v>63.165999999999997</c:v>
                </c:pt>
                <c:pt idx="245">
                  <c:v>64.165999999999997</c:v>
                </c:pt>
                <c:pt idx="246">
                  <c:v>65.165999999999997</c:v>
                </c:pt>
                <c:pt idx="247">
                  <c:v>66.165999999999997</c:v>
                </c:pt>
                <c:pt idx="248">
                  <c:v>67.165999999999997</c:v>
                </c:pt>
                <c:pt idx="249">
                  <c:v>68.165999999999997</c:v>
                </c:pt>
                <c:pt idx="250">
                  <c:v>69.165999999999997</c:v>
                </c:pt>
                <c:pt idx="251">
                  <c:v>70.165999999999997</c:v>
                </c:pt>
                <c:pt idx="252">
                  <c:v>71.165999999999997</c:v>
                </c:pt>
                <c:pt idx="253">
                  <c:v>72.165999999999997</c:v>
                </c:pt>
                <c:pt idx="254">
                  <c:v>73.165999999999997</c:v>
                </c:pt>
                <c:pt idx="255">
                  <c:v>74.165999999999997</c:v>
                </c:pt>
                <c:pt idx="256">
                  <c:v>75.165999999999997</c:v>
                </c:pt>
                <c:pt idx="257">
                  <c:v>76.165999999999997</c:v>
                </c:pt>
                <c:pt idx="258">
                  <c:v>77.166000000000011</c:v>
                </c:pt>
                <c:pt idx="259">
                  <c:v>78.165999999999997</c:v>
                </c:pt>
                <c:pt idx="260">
                  <c:v>79.165999999999997</c:v>
                </c:pt>
                <c:pt idx="261">
                  <c:v>80.166000000000011</c:v>
                </c:pt>
                <c:pt idx="262">
                  <c:v>81.165999999999997</c:v>
                </c:pt>
                <c:pt idx="263">
                  <c:v>82.165999999999997</c:v>
                </c:pt>
                <c:pt idx="264">
                  <c:v>83.166000000000011</c:v>
                </c:pt>
                <c:pt idx="265">
                  <c:v>84.165999999999997</c:v>
                </c:pt>
                <c:pt idx="266">
                  <c:v>85.165999999999997</c:v>
                </c:pt>
                <c:pt idx="267">
                  <c:v>86.166000000000011</c:v>
                </c:pt>
                <c:pt idx="268">
                  <c:v>87.165999999999997</c:v>
                </c:pt>
                <c:pt idx="269">
                  <c:v>88.165999999999997</c:v>
                </c:pt>
                <c:pt idx="270">
                  <c:v>89.166000000000011</c:v>
                </c:pt>
                <c:pt idx="271">
                  <c:v>90.165999999999997</c:v>
                </c:pt>
                <c:pt idx="272">
                  <c:v>91.165999999999997</c:v>
                </c:pt>
                <c:pt idx="273">
                  <c:v>92.166000000000011</c:v>
                </c:pt>
                <c:pt idx="274">
                  <c:v>93.165999999999997</c:v>
                </c:pt>
                <c:pt idx="275">
                  <c:v>94.165999999999997</c:v>
                </c:pt>
                <c:pt idx="276">
                  <c:v>95.166000000000011</c:v>
                </c:pt>
                <c:pt idx="277">
                  <c:v>96.165999999999997</c:v>
                </c:pt>
                <c:pt idx="278">
                  <c:v>97.165999999999997</c:v>
                </c:pt>
                <c:pt idx="279">
                  <c:v>98.165999999999997</c:v>
                </c:pt>
                <c:pt idx="280">
                  <c:v>99.165999999999997</c:v>
                </c:pt>
                <c:pt idx="281">
                  <c:v>100.166</c:v>
                </c:pt>
                <c:pt idx="282">
                  <c:v>101.166</c:v>
                </c:pt>
                <c:pt idx="283">
                  <c:v>102.166</c:v>
                </c:pt>
                <c:pt idx="284">
                  <c:v>103.166</c:v>
                </c:pt>
                <c:pt idx="285">
                  <c:v>104.166</c:v>
                </c:pt>
                <c:pt idx="286">
                  <c:v>105.166</c:v>
                </c:pt>
                <c:pt idx="287">
                  <c:v>106.166</c:v>
                </c:pt>
                <c:pt idx="288">
                  <c:v>107.166</c:v>
                </c:pt>
                <c:pt idx="289">
                  <c:v>108.166</c:v>
                </c:pt>
                <c:pt idx="290">
                  <c:v>109.166</c:v>
                </c:pt>
                <c:pt idx="291">
                  <c:v>110.166</c:v>
                </c:pt>
                <c:pt idx="292">
                  <c:v>111.16600000000001</c:v>
                </c:pt>
                <c:pt idx="293">
                  <c:v>112.166</c:v>
                </c:pt>
                <c:pt idx="294">
                  <c:v>113.166</c:v>
                </c:pt>
                <c:pt idx="295">
                  <c:v>114.16600000000001</c:v>
                </c:pt>
                <c:pt idx="296">
                  <c:v>115.166</c:v>
                </c:pt>
                <c:pt idx="297">
                  <c:v>116.166</c:v>
                </c:pt>
                <c:pt idx="298">
                  <c:v>117.16600000000001</c:v>
                </c:pt>
                <c:pt idx="299">
                  <c:v>118.166</c:v>
                </c:pt>
                <c:pt idx="300">
                  <c:v>119.166</c:v>
                </c:pt>
                <c:pt idx="301">
                  <c:v>120.166</c:v>
                </c:pt>
                <c:pt idx="302">
                  <c:v>121.16599999999998</c:v>
                </c:pt>
                <c:pt idx="303">
                  <c:v>122.16600000000001</c:v>
                </c:pt>
                <c:pt idx="304">
                  <c:v>123.16600000000001</c:v>
                </c:pt>
                <c:pt idx="305">
                  <c:v>124.166</c:v>
                </c:pt>
                <c:pt idx="306">
                  <c:v>125.166</c:v>
                </c:pt>
                <c:pt idx="307">
                  <c:v>126.166</c:v>
                </c:pt>
                <c:pt idx="308">
                  <c:v>127.16599999999998</c:v>
                </c:pt>
                <c:pt idx="309">
                  <c:v>128.166</c:v>
                </c:pt>
                <c:pt idx="310">
                  <c:v>129.166</c:v>
                </c:pt>
                <c:pt idx="311">
                  <c:v>130.166</c:v>
                </c:pt>
                <c:pt idx="312">
                  <c:v>131.166</c:v>
                </c:pt>
                <c:pt idx="313">
                  <c:v>132.166</c:v>
                </c:pt>
                <c:pt idx="314">
                  <c:v>133.166</c:v>
                </c:pt>
                <c:pt idx="315">
                  <c:v>134.16600000000003</c:v>
                </c:pt>
                <c:pt idx="316">
                  <c:v>135.166</c:v>
                </c:pt>
                <c:pt idx="317">
                  <c:v>136.166</c:v>
                </c:pt>
                <c:pt idx="318">
                  <c:v>137.166</c:v>
                </c:pt>
                <c:pt idx="319">
                  <c:v>138.166</c:v>
                </c:pt>
                <c:pt idx="320">
                  <c:v>139.166</c:v>
                </c:pt>
                <c:pt idx="321">
                  <c:v>140.16600000000003</c:v>
                </c:pt>
                <c:pt idx="322">
                  <c:v>141.166</c:v>
                </c:pt>
                <c:pt idx="323">
                  <c:v>142.166</c:v>
                </c:pt>
                <c:pt idx="324">
                  <c:v>143.166</c:v>
                </c:pt>
                <c:pt idx="325">
                  <c:v>144.166</c:v>
                </c:pt>
                <c:pt idx="326">
                  <c:v>145.166</c:v>
                </c:pt>
                <c:pt idx="327">
                  <c:v>146.166</c:v>
                </c:pt>
                <c:pt idx="328">
                  <c:v>147.166</c:v>
                </c:pt>
                <c:pt idx="329">
                  <c:v>148.166</c:v>
                </c:pt>
                <c:pt idx="330">
                  <c:v>149.166</c:v>
                </c:pt>
                <c:pt idx="331">
                  <c:v>150.166</c:v>
                </c:pt>
                <c:pt idx="332">
                  <c:v>151.166</c:v>
                </c:pt>
                <c:pt idx="333">
                  <c:v>152.166</c:v>
                </c:pt>
                <c:pt idx="334">
                  <c:v>153.166</c:v>
                </c:pt>
                <c:pt idx="335">
                  <c:v>154.166</c:v>
                </c:pt>
                <c:pt idx="336">
                  <c:v>155.166</c:v>
                </c:pt>
                <c:pt idx="337">
                  <c:v>156.166</c:v>
                </c:pt>
                <c:pt idx="338">
                  <c:v>157.166</c:v>
                </c:pt>
                <c:pt idx="339">
                  <c:v>158.166</c:v>
                </c:pt>
                <c:pt idx="340">
                  <c:v>159.166</c:v>
                </c:pt>
                <c:pt idx="341">
                  <c:v>160.166</c:v>
                </c:pt>
                <c:pt idx="342">
                  <c:v>161.166</c:v>
                </c:pt>
                <c:pt idx="343">
                  <c:v>162.166</c:v>
                </c:pt>
                <c:pt idx="344">
                  <c:v>163.166</c:v>
                </c:pt>
                <c:pt idx="345">
                  <c:v>164.166</c:v>
                </c:pt>
                <c:pt idx="346">
                  <c:v>165.16600000000003</c:v>
                </c:pt>
                <c:pt idx="347">
                  <c:v>166.166</c:v>
                </c:pt>
                <c:pt idx="348">
                  <c:v>167.166</c:v>
                </c:pt>
                <c:pt idx="349">
                  <c:v>168.166</c:v>
                </c:pt>
                <c:pt idx="350">
                  <c:v>169.166</c:v>
                </c:pt>
                <c:pt idx="351">
                  <c:v>170.166</c:v>
                </c:pt>
                <c:pt idx="352">
                  <c:v>171.16600000000003</c:v>
                </c:pt>
                <c:pt idx="353">
                  <c:v>172.166</c:v>
                </c:pt>
                <c:pt idx="354">
                  <c:v>173.166</c:v>
                </c:pt>
                <c:pt idx="355">
                  <c:v>174.166</c:v>
                </c:pt>
                <c:pt idx="356">
                  <c:v>175.166</c:v>
                </c:pt>
                <c:pt idx="357">
                  <c:v>176.166</c:v>
                </c:pt>
                <c:pt idx="358">
                  <c:v>177.16600000000003</c:v>
                </c:pt>
                <c:pt idx="359">
                  <c:v>178.166</c:v>
                </c:pt>
                <c:pt idx="360">
                  <c:v>179.166</c:v>
                </c:pt>
                <c:pt idx="361">
                  <c:v>180.166</c:v>
                </c:pt>
                <c:pt idx="362">
                  <c:v>181.166</c:v>
                </c:pt>
                <c:pt idx="363">
                  <c:v>182.166</c:v>
                </c:pt>
                <c:pt idx="364">
                  <c:v>183.166</c:v>
                </c:pt>
                <c:pt idx="365">
                  <c:v>184.166</c:v>
                </c:pt>
                <c:pt idx="366">
                  <c:v>185.166</c:v>
                </c:pt>
                <c:pt idx="367">
                  <c:v>186.166</c:v>
                </c:pt>
                <c:pt idx="368">
                  <c:v>187.166</c:v>
                </c:pt>
                <c:pt idx="369">
                  <c:v>188.166</c:v>
                </c:pt>
                <c:pt idx="370">
                  <c:v>189.166</c:v>
                </c:pt>
                <c:pt idx="371">
                  <c:v>190.166</c:v>
                </c:pt>
                <c:pt idx="372">
                  <c:v>191.166</c:v>
                </c:pt>
                <c:pt idx="373">
                  <c:v>192.166</c:v>
                </c:pt>
                <c:pt idx="374">
                  <c:v>193.166</c:v>
                </c:pt>
                <c:pt idx="375">
                  <c:v>194.166</c:v>
                </c:pt>
                <c:pt idx="376">
                  <c:v>195.166</c:v>
                </c:pt>
                <c:pt idx="377">
                  <c:v>196.166</c:v>
                </c:pt>
                <c:pt idx="378">
                  <c:v>197.166</c:v>
                </c:pt>
                <c:pt idx="379">
                  <c:v>198.166</c:v>
                </c:pt>
                <c:pt idx="380">
                  <c:v>199.166</c:v>
                </c:pt>
                <c:pt idx="381">
                  <c:v>200.166</c:v>
                </c:pt>
                <c:pt idx="382">
                  <c:v>201.166</c:v>
                </c:pt>
                <c:pt idx="383">
                  <c:v>202.16600000000003</c:v>
                </c:pt>
                <c:pt idx="384">
                  <c:v>203.166</c:v>
                </c:pt>
                <c:pt idx="385">
                  <c:v>204.166</c:v>
                </c:pt>
                <c:pt idx="386">
                  <c:v>205.166</c:v>
                </c:pt>
                <c:pt idx="387">
                  <c:v>206.166</c:v>
                </c:pt>
                <c:pt idx="388">
                  <c:v>207.166</c:v>
                </c:pt>
                <c:pt idx="389">
                  <c:v>208.16600000000003</c:v>
                </c:pt>
                <c:pt idx="390">
                  <c:v>209.166</c:v>
                </c:pt>
                <c:pt idx="391">
                  <c:v>210.166</c:v>
                </c:pt>
                <c:pt idx="392">
                  <c:v>211.166</c:v>
                </c:pt>
                <c:pt idx="393">
                  <c:v>212.166</c:v>
                </c:pt>
                <c:pt idx="394">
                  <c:v>213.166</c:v>
                </c:pt>
                <c:pt idx="395">
                  <c:v>214.166</c:v>
                </c:pt>
                <c:pt idx="396">
                  <c:v>215.166</c:v>
                </c:pt>
                <c:pt idx="397">
                  <c:v>216.166</c:v>
                </c:pt>
                <c:pt idx="398">
                  <c:v>217.166</c:v>
                </c:pt>
                <c:pt idx="399">
                  <c:v>218.166</c:v>
                </c:pt>
                <c:pt idx="400">
                  <c:v>219.166</c:v>
                </c:pt>
                <c:pt idx="401">
                  <c:v>220.166</c:v>
                </c:pt>
                <c:pt idx="402">
                  <c:v>221.166</c:v>
                </c:pt>
                <c:pt idx="403">
                  <c:v>222.166</c:v>
                </c:pt>
                <c:pt idx="404">
                  <c:v>223.166</c:v>
                </c:pt>
                <c:pt idx="405">
                  <c:v>224.166</c:v>
                </c:pt>
                <c:pt idx="406">
                  <c:v>225.166</c:v>
                </c:pt>
                <c:pt idx="407">
                  <c:v>226.166</c:v>
                </c:pt>
                <c:pt idx="408">
                  <c:v>227.166</c:v>
                </c:pt>
                <c:pt idx="409">
                  <c:v>228.166</c:v>
                </c:pt>
                <c:pt idx="410">
                  <c:v>229.166</c:v>
                </c:pt>
                <c:pt idx="411">
                  <c:v>230.166</c:v>
                </c:pt>
                <c:pt idx="412">
                  <c:v>231.166</c:v>
                </c:pt>
                <c:pt idx="413">
                  <c:v>232.166</c:v>
                </c:pt>
                <c:pt idx="414">
                  <c:v>233.16600000000003</c:v>
                </c:pt>
                <c:pt idx="415">
                  <c:v>234.166</c:v>
                </c:pt>
                <c:pt idx="416">
                  <c:v>235.166</c:v>
                </c:pt>
                <c:pt idx="417">
                  <c:v>236.166</c:v>
                </c:pt>
                <c:pt idx="418">
                  <c:v>237.166</c:v>
                </c:pt>
                <c:pt idx="419">
                  <c:v>238.166</c:v>
                </c:pt>
                <c:pt idx="420">
                  <c:v>239.166</c:v>
                </c:pt>
                <c:pt idx="421">
                  <c:v>240.166</c:v>
                </c:pt>
                <c:pt idx="422">
                  <c:v>241.16599999999997</c:v>
                </c:pt>
                <c:pt idx="423">
                  <c:v>242.166</c:v>
                </c:pt>
                <c:pt idx="424">
                  <c:v>243.16600000000003</c:v>
                </c:pt>
                <c:pt idx="425">
                  <c:v>244.166</c:v>
                </c:pt>
                <c:pt idx="426">
                  <c:v>245.16600000000003</c:v>
                </c:pt>
                <c:pt idx="427">
                  <c:v>246.16599999999997</c:v>
                </c:pt>
                <c:pt idx="428">
                  <c:v>247.166</c:v>
                </c:pt>
                <c:pt idx="429">
                  <c:v>248.16599999999997</c:v>
                </c:pt>
                <c:pt idx="430">
                  <c:v>249.166</c:v>
                </c:pt>
                <c:pt idx="431">
                  <c:v>250.16600000000003</c:v>
                </c:pt>
                <c:pt idx="432">
                  <c:v>251.166</c:v>
                </c:pt>
                <c:pt idx="433">
                  <c:v>252.166</c:v>
                </c:pt>
                <c:pt idx="434">
                  <c:v>253.16599999999997</c:v>
                </c:pt>
                <c:pt idx="435">
                  <c:v>254.166</c:v>
                </c:pt>
                <c:pt idx="436">
                  <c:v>255.16600000000003</c:v>
                </c:pt>
                <c:pt idx="437">
                  <c:v>256.166</c:v>
                </c:pt>
                <c:pt idx="438">
                  <c:v>257.166</c:v>
                </c:pt>
                <c:pt idx="439">
                  <c:v>258.166</c:v>
                </c:pt>
                <c:pt idx="440">
                  <c:v>259.166</c:v>
                </c:pt>
                <c:pt idx="441">
                  <c:v>260.166</c:v>
                </c:pt>
                <c:pt idx="442">
                  <c:v>261.166</c:v>
                </c:pt>
                <c:pt idx="443">
                  <c:v>262.166</c:v>
                </c:pt>
                <c:pt idx="444">
                  <c:v>263.166</c:v>
                </c:pt>
                <c:pt idx="445">
                  <c:v>264.166</c:v>
                </c:pt>
                <c:pt idx="446">
                  <c:v>265.166</c:v>
                </c:pt>
                <c:pt idx="447">
                  <c:v>266.166</c:v>
                </c:pt>
                <c:pt idx="448">
                  <c:v>267.166</c:v>
                </c:pt>
                <c:pt idx="449">
                  <c:v>268.166</c:v>
                </c:pt>
                <c:pt idx="450">
                  <c:v>269.166</c:v>
                </c:pt>
                <c:pt idx="451">
                  <c:v>270.166</c:v>
                </c:pt>
                <c:pt idx="452">
                  <c:v>271.166</c:v>
                </c:pt>
                <c:pt idx="453">
                  <c:v>272.166</c:v>
                </c:pt>
                <c:pt idx="454">
                  <c:v>273.166</c:v>
                </c:pt>
                <c:pt idx="455">
                  <c:v>274.166</c:v>
                </c:pt>
                <c:pt idx="456">
                  <c:v>275.166</c:v>
                </c:pt>
                <c:pt idx="457">
                  <c:v>276.166</c:v>
                </c:pt>
                <c:pt idx="458">
                  <c:v>277.166</c:v>
                </c:pt>
                <c:pt idx="459">
                  <c:v>278.166</c:v>
                </c:pt>
                <c:pt idx="460">
                  <c:v>279.16500000000002</c:v>
                </c:pt>
                <c:pt idx="461">
                  <c:v>280.16500000000002</c:v>
                </c:pt>
                <c:pt idx="462">
                  <c:v>281.16499999999996</c:v>
                </c:pt>
                <c:pt idx="463">
                  <c:v>282.16500000000002</c:v>
                </c:pt>
                <c:pt idx="464">
                  <c:v>283.16499999999996</c:v>
                </c:pt>
                <c:pt idx="465">
                  <c:v>284.16500000000002</c:v>
                </c:pt>
                <c:pt idx="466">
                  <c:v>285.16500000000002</c:v>
                </c:pt>
                <c:pt idx="467">
                  <c:v>286.16500000000002</c:v>
                </c:pt>
                <c:pt idx="468">
                  <c:v>287.16500000000002</c:v>
                </c:pt>
                <c:pt idx="469">
                  <c:v>288.16499999999996</c:v>
                </c:pt>
                <c:pt idx="470">
                  <c:v>289.16500000000002</c:v>
                </c:pt>
                <c:pt idx="471">
                  <c:v>290.16499999999996</c:v>
                </c:pt>
                <c:pt idx="472">
                  <c:v>291.16500000000002</c:v>
                </c:pt>
                <c:pt idx="473">
                  <c:v>292.16500000000002</c:v>
                </c:pt>
                <c:pt idx="474">
                  <c:v>293.16499999999996</c:v>
                </c:pt>
                <c:pt idx="475">
                  <c:v>294.16500000000002</c:v>
                </c:pt>
                <c:pt idx="476">
                  <c:v>295.16499999999996</c:v>
                </c:pt>
                <c:pt idx="477">
                  <c:v>296.16500000000002</c:v>
                </c:pt>
                <c:pt idx="478">
                  <c:v>297.16499999999996</c:v>
                </c:pt>
                <c:pt idx="479">
                  <c:v>298.16500000000002</c:v>
                </c:pt>
                <c:pt idx="480">
                  <c:v>299.16500000000002</c:v>
                </c:pt>
                <c:pt idx="481">
                  <c:v>300.16499999999996</c:v>
                </c:pt>
                <c:pt idx="482">
                  <c:v>301.16500000000002</c:v>
                </c:pt>
                <c:pt idx="483">
                  <c:v>302.16499999999996</c:v>
                </c:pt>
                <c:pt idx="484">
                  <c:v>303.16500000000002</c:v>
                </c:pt>
                <c:pt idx="485">
                  <c:v>304.16500000000002</c:v>
                </c:pt>
                <c:pt idx="486">
                  <c:v>305.16500000000002</c:v>
                </c:pt>
                <c:pt idx="487">
                  <c:v>306.16500000000002</c:v>
                </c:pt>
                <c:pt idx="488">
                  <c:v>307.16499999999996</c:v>
                </c:pt>
                <c:pt idx="489">
                  <c:v>308.16500000000002</c:v>
                </c:pt>
                <c:pt idx="490">
                  <c:v>309.16499999999996</c:v>
                </c:pt>
                <c:pt idx="491">
                  <c:v>310.16500000000002</c:v>
                </c:pt>
                <c:pt idx="492">
                  <c:v>311.16500000000002</c:v>
                </c:pt>
                <c:pt idx="493">
                  <c:v>312.16499999999996</c:v>
                </c:pt>
                <c:pt idx="494">
                  <c:v>313.16500000000002</c:v>
                </c:pt>
                <c:pt idx="495">
                  <c:v>314.16499999999996</c:v>
                </c:pt>
                <c:pt idx="496">
                  <c:v>315.16500000000002</c:v>
                </c:pt>
                <c:pt idx="497">
                  <c:v>316.16500000000002</c:v>
                </c:pt>
                <c:pt idx="498">
                  <c:v>317.16500000000002</c:v>
                </c:pt>
                <c:pt idx="499">
                  <c:v>318.16500000000002</c:v>
                </c:pt>
                <c:pt idx="500">
                  <c:v>319.16499999999996</c:v>
                </c:pt>
                <c:pt idx="501">
                  <c:v>320.16500000000002</c:v>
                </c:pt>
                <c:pt idx="502">
                  <c:v>321.16499999999996</c:v>
                </c:pt>
                <c:pt idx="503">
                  <c:v>322.16500000000002</c:v>
                </c:pt>
                <c:pt idx="504">
                  <c:v>323.16500000000002</c:v>
                </c:pt>
                <c:pt idx="505">
                  <c:v>324.16499999999996</c:v>
                </c:pt>
                <c:pt idx="506">
                  <c:v>325.16500000000002</c:v>
                </c:pt>
                <c:pt idx="507">
                  <c:v>326.16499999999996</c:v>
                </c:pt>
                <c:pt idx="508">
                  <c:v>327.16500000000002</c:v>
                </c:pt>
                <c:pt idx="509">
                  <c:v>328.16499999999996</c:v>
                </c:pt>
                <c:pt idx="510">
                  <c:v>329.16500000000002</c:v>
                </c:pt>
                <c:pt idx="511">
                  <c:v>330.16500000000002</c:v>
                </c:pt>
                <c:pt idx="512">
                  <c:v>331.16499999999996</c:v>
                </c:pt>
                <c:pt idx="513">
                  <c:v>332.16500000000002</c:v>
                </c:pt>
                <c:pt idx="514">
                  <c:v>333.16499999999996</c:v>
                </c:pt>
                <c:pt idx="515">
                  <c:v>334.16500000000002</c:v>
                </c:pt>
                <c:pt idx="516">
                  <c:v>335.16500000000002</c:v>
                </c:pt>
                <c:pt idx="517">
                  <c:v>336.16500000000002</c:v>
                </c:pt>
                <c:pt idx="518">
                  <c:v>337.16500000000002</c:v>
                </c:pt>
                <c:pt idx="519">
                  <c:v>338.16499999999996</c:v>
                </c:pt>
                <c:pt idx="520">
                  <c:v>339.16500000000002</c:v>
                </c:pt>
                <c:pt idx="521">
                  <c:v>340.16499999999996</c:v>
                </c:pt>
                <c:pt idx="522">
                  <c:v>341.16500000000002</c:v>
                </c:pt>
                <c:pt idx="523">
                  <c:v>342.16500000000002</c:v>
                </c:pt>
                <c:pt idx="524">
                  <c:v>343.16499999999996</c:v>
                </c:pt>
                <c:pt idx="525">
                  <c:v>344.16500000000002</c:v>
                </c:pt>
                <c:pt idx="526">
                  <c:v>345.16499999999996</c:v>
                </c:pt>
                <c:pt idx="527">
                  <c:v>346.16500000000002</c:v>
                </c:pt>
                <c:pt idx="528">
                  <c:v>347.16500000000002</c:v>
                </c:pt>
                <c:pt idx="529">
                  <c:v>348.16500000000002</c:v>
                </c:pt>
                <c:pt idx="530">
                  <c:v>349.16500000000002</c:v>
                </c:pt>
                <c:pt idx="531">
                  <c:v>350.16499999999996</c:v>
                </c:pt>
                <c:pt idx="532">
                  <c:v>351.16500000000002</c:v>
                </c:pt>
                <c:pt idx="533">
                  <c:v>352.16499999999996</c:v>
                </c:pt>
                <c:pt idx="534">
                  <c:v>353.16500000000002</c:v>
                </c:pt>
                <c:pt idx="535">
                  <c:v>354.16500000000002</c:v>
                </c:pt>
                <c:pt idx="536">
                  <c:v>355.16499999999996</c:v>
                </c:pt>
                <c:pt idx="537">
                  <c:v>356.16500000000002</c:v>
                </c:pt>
                <c:pt idx="538">
                  <c:v>357.16499999999996</c:v>
                </c:pt>
                <c:pt idx="539">
                  <c:v>358.16500000000002</c:v>
                </c:pt>
                <c:pt idx="540">
                  <c:v>359.16499999999996</c:v>
                </c:pt>
                <c:pt idx="541">
                  <c:v>360.16500000000002</c:v>
                </c:pt>
                <c:pt idx="542">
                  <c:v>361.16500000000002</c:v>
                </c:pt>
                <c:pt idx="543">
                  <c:v>362.16499999999996</c:v>
                </c:pt>
                <c:pt idx="544">
                  <c:v>363.16500000000002</c:v>
                </c:pt>
                <c:pt idx="545">
                  <c:v>364.16499999999996</c:v>
                </c:pt>
                <c:pt idx="546">
                  <c:v>365.16500000000002</c:v>
                </c:pt>
                <c:pt idx="547">
                  <c:v>366.16500000000002</c:v>
                </c:pt>
                <c:pt idx="548">
                  <c:v>367.16500000000002</c:v>
                </c:pt>
                <c:pt idx="549">
                  <c:v>368.16500000000002</c:v>
                </c:pt>
                <c:pt idx="550">
                  <c:v>369.16499999999996</c:v>
                </c:pt>
                <c:pt idx="551">
                  <c:v>370.16500000000002</c:v>
                </c:pt>
                <c:pt idx="552">
                  <c:v>371.16499999999996</c:v>
                </c:pt>
                <c:pt idx="553">
                  <c:v>372.16500000000002</c:v>
                </c:pt>
                <c:pt idx="554">
                  <c:v>373.16500000000002</c:v>
                </c:pt>
                <c:pt idx="555">
                  <c:v>374.16399999999999</c:v>
                </c:pt>
                <c:pt idx="556">
                  <c:v>375.16399999999999</c:v>
                </c:pt>
                <c:pt idx="557">
                  <c:v>376.16399999999999</c:v>
                </c:pt>
                <c:pt idx="558">
                  <c:v>377.16399999999999</c:v>
                </c:pt>
                <c:pt idx="559">
                  <c:v>378.16399999999999</c:v>
                </c:pt>
                <c:pt idx="560">
                  <c:v>379.16400000000004</c:v>
                </c:pt>
                <c:pt idx="561">
                  <c:v>380.16399999999999</c:v>
                </c:pt>
                <c:pt idx="562">
                  <c:v>381.16399999999999</c:v>
                </c:pt>
                <c:pt idx="563">
                  <c:v>382.16399999999999</c:v>
                </c:pt>
                <c:pt idx="564">
                  <c:v>383.16399999999999</c:v>
                </c:pt>
                <c:pt idx="565">
                  <c:v>384.16400000000004</c:v>
                </c:pt>
                <c:pt idx="566">
                  <c:v>385.16399999999999</c:v>
                </c:pt>
                <c:pt idx="567">
                  <c:v>386.16400000000004</c:v>
                </c:pt>
                <c:pt idx="568">
                  <c:v>387.16399999999999</c:v>
                </c:pt>
                <c:pt idx="569">
                  <c:v>388.16399999999999</c:v>
                </c:pt>
                <c:pt idx="570">
                  <c:v>389.16399999999999</c:v>
                </c:pt>
                <c:pt idx="571">
                  <c:v>390.16399999999999</c:v>
                </c:pt>
                <c:pt idx="572">
                  <c:v>391.16400000000004</c:v>
                </c:pt>
                <c:pt idx="573">
                  <c:v>392.16399999999999</c:v>
                </c:pt>
                <c:pt idx="574">
                  <c:v>393.16399999999999</c:v>
                </c:pt>
                <c:pt idx="575">
                  <c:v>394.16399999999999</c:v>
                </c:pt>
                <c:pt idx="576">
                  <c:v>395.16399999999999</c:v>
                </c:pt>
                <c:pt idx="577">
                  <c:v>396.16400000000004</c:v>
                </c:pt>
                <c:pt idx="578">
                  <c:v>397.16399999999999</c:v>
                </c:pt>
                <c:pt idx="579">
                  <c:v>398.16400000000004</c:v>
                </c:pt>
                <c:pt idx="580">
                  <c:v>399.16399999999999</c:v>
                </c:pt>
                <c:pt idx="581">
                  <c:v>400.16399999999999</c:v>
                </c:pt>
                <c:pt idx="582">
                  <c:v>401.16399999999999</c:v>
                </c:pt>
                <c:pt idx="583">
                  <c:v>402.16399999999999</c:v>
                </c:pt>
                <c:pt idx="584">
                  <c:v>403.16400000000004</c:v>
                </c:pt>
                <c:pt idx="585">
                  <c:v>404.16399999999999</c:v>
                </c:pt>
                <c:pt idx="586">
                  <c:v>405.16399999999999</c:v>
                </c:pt>
                <c:pt idx="587">
                  <c:v>406.16399999999999</c:v>
                </c:pt>
                <c:pt idx="588">
                  <c:v>407.16399999999999</c:v>
                </c:pt>
                <c:pt idx="589">
                  <c:v>408.16399999999999</c:v>
                </c:pt>
                <c:pt idx="590">
                  <c:v>409.16399999999999</c:v>
                </c:pt>
                <c:pt idx="591">
                  <c:v>410.16400000000004</c:v>
                </c:pt>
                <c:pt idx="592">
                  <c:v>411.16399999999999</c:v>
                </c:pt>
                <c:pt idx="593">
                  <c:v>412.16399999999999</c:v>
                </c:pt>
                <c:pt idx="594">
                  <c:v>413.16399999999999</c:v>
                </c:pt>
                <c:pt idx="595">
                  <c:v>414.16399999999999</c:v>
                </c:pt>
                <c:pt idx="596">
                  <c:v>415.16400000000004</c:v>
                </c:pt>
                <c:pt idx="597">
                  <c:v>416.16399999999999</c:v>
                </c:pt>
                <c:pt idx="598">
                  <c:v>417.16399999999999</c:v>
                </c:pt>
                <c:pt idx="599">
                  <c:v>418.16399999999999</c:v>
                </c:pt>
                <c:pt idx="600">
                  <c:v>419.16399999999999</c:v>
                </c:pt>
                <c:pt idx="601">
                  <c:v>420.16399999999999</c:v>
                </c:pt>
                <c:pt idx="602">
                  <c:v>421.16399999999999</c:v>
                </c:pt>
                <c:pt idx="603">
                  <c:v>422.16400000000004</c:v>
                </c:pt>
                <c:pt idx="604">
                  <c:v>423.16399999999999</c:v>
                </c:pt>
                <c:pt idx="605">
                  <c:v>424.16399999999999</c:v>
                </c:pt>
                <c:pt idx="606">
                  <c:v>425.16399999999999</c:v>
                </c:pt>
                <c:pt idx="607">
                  <c:v>426.16399999999999</c:v>
                </c:pt>
                <c:pt idx="608">
                  <c:v>427.16400000000004</c:v>
                </c:pt>
                <c:pt idx="609">
                  <c:v>428.16399999999999</c:v>
                </c:pt>
                <c:pt idx="610">
                  <c:v>429.16400000000004</c:v>
                </c:pt>
                <c:pt idx="611">
                  <c:v>430.16399999999999</c:v>
                </c:pt>
                <c:pt idx="612">
                  <c:v>431.16399999999999</c:v>
                </c:pt>
                <c:pt idx="613">
                  <c:v>432.16399999999999</c:v>
                </c:pt>
                <c:pt idx="614">
                  <c:v>433.16399999999999</c:v>
                </c:pt>
                <c:pt idx="615">
                  <c:v>434.16400000000004</c:v>
                </c:pt>
                <c:pt idx="616">
                  <c:v>435.16399999999999</c:v>
                </c:pt>
                <c:pt idx="617">
                  <c:v>436.16399999999999</c:v>
                </c:pt>
                <c:pt idx="618">
                  <c:v>437.16399999999999</c:v>
                </c:pt>
                <c:pt idx="619">
                  <c:v>438.16399999999999</c:v>
                </c:pt>
                <c:pt idx="620">
                  <c:v>439.16399999999999</c:v>
                </c:pt>
                <c:pt idx="621">
                  <c:v>440.16399999999999</c:v>
                </c:pt>
                <c:pt idx="622">
                  <c:v>441.16400000000004</c:v>
                </c:pt>
                <c:pt idx="623">
                  <c:v>442.16399999999999</c:v>
                </c:pt>
                <c:pt idx="624">
                  <c:v>443.16399999999999</c:v>
                </c:pt>
                <c:pt idx="625">
                  <c:v>444.16399999999999</c:v>
                </c:pt>
                <c:pt idx="626">
                  <c:v>445.16399999999999</c:v>
                </c:pt>
                <c:pt idx="627">
                  <c:v>446.16400000000004</c:v>
                </c:pt>
                <c:pt idx="628">
                  <c:v>447.16399999999999</c:v>
                </c:pt>
                <c:pt idx="629">
                  <c:v>448.16399999999999</c:v>
                </c:pt>
                <c:pt idx="630">
                  <c:v>449.16399999999999</c:v>
                </c:pt>
                <c:pt idx="631">
                  <c:v>450.16399999999999</c:v>
                </c:pt>
                <c:pt idx="632">
                  <c:v>451.16399999999999</c:v>
                </c:pt>
                <c:pt idx="633">
                  <c:v>452.16399999999999</c:v>
                </c:pt>
                <c:pt idx="634">
                  <c:v>453.16400000000004</c:v>
                </c:pt>
                <c:pt idx="635">
                  <c:v>454.16399999999999</c:v>
                </c:pt>
                <c:pt idx="636">
                  <c:v>455.16399999999999</c:v>
                </c:pt>
                <c:pt idx="637">
                  <c:v>456.16399999999999</c:v>
                </c:pt>
                <c:pt idx="638">
                  <c:v>457.16399999999999</c:v>
                </c:pt>
                <c:pt idx="639">
                  <c:v>458.16400000000004</c:v>
                </c:pt>
                <c:pt idx="640">
                  <c:v>459.16399999999999</c:v>
                </c:pt>
                <c:pt idx="641">
                  <c:v>460.16400000000004</c:v>
                </c:pt>
                <c:pt idx="642">
                  <c:v>461.16399999999999</c:v>
                </c:pt>
                <c:pt idx="643">
                  <c:v>462.16399999999999</c:v>
                </c:pt>
                <c:pt idx="644">
                  <c:v>463.16399999999999</c:v>
                </c:pt>
                <c:pt idx="645">
                  <c:v>464.16399999999999</c:v>
                </c:pt>
                <c:pt idx="646">
                  <c:v>465.16400000000004</c:v>
                </c:pt>
                <c:pt idx="647">
                  <c:v>466.16399999999999</c:v>
                </c:pt>
                <c:pt idx="648">
                  <c:v>467.16399999999999</c:v>
                </c:pt>
                <c:pt idx="649">
                  <c:v>468.16300000000001</c:v>
                </c:pt>
                <c:pt idx="650">
                  <c:v>469.16299999999995</c:v>
                </c:pt>
                <c:pt idx="651">
                  <c:v>470.16300000000001</c:v>
                </c:pt>
                <c:pt idx="652">
                  <c:v>471.16300000000001</c:v>
                </c:pt>
                <c:pt idx="653">
                  <c:v>472.16300000000001</c:v>
                </c:pt>
                <c:pt idx="654">
                  <c:v>473.16300000000001</c:v>
                </c:pt>
                <c:pt idx="655">
                  <c:v>474.16299999999995</c:v>
                </c:pt>
                <c:pt idx="656">
                  <c:v>475.16300000000001</c:v>
                </c:pt>
                <c:pt idx="657">
                  <c:v>476.16299999999995</c:v>
                </c:pt>
                <c:pt idx="658">
                  <c:v>477.16300000000001</c:v>
                </c:pt>
                <c:pt idx="659">
                  <c:v>478.16299999999995</c:v>
                </c:pt>
                <c:pt idx="660">
                  <c:v>479.16300000000007</c:v>
                </c:pt>
                <c:pt idx="661">
                  <c:v>480.16300000000001</c:v>
                </c:pt>
                <c:pt idx="662">
                  <c:v>481.16299999999995</c:v>
                </c:pt>
                <c:pt idx="663">
                  <c:v>482.16299999999995</c:v>
                </c:pt>
                <c:pt idx="664">
                  <c:v>483.16300000000001</c:v>
                </c:pt>
                <c:pt idx="665">
                  <c:v>484.16300000000001</c:v>
                </c:pt>
                <c:pt idx="666">
                  <c:v>485.16299999999995</c:v>
                </c:pt>
                <c:pt idx="667">
                  <c:v>486.16300000000001</c:v>
                </c:pt>
                <c:pt idx="668">
                  <c:v>487.16300000000001</c:v>
                </c:pt>
                <c:pt idx="669">
                  <c:v>488.16299999999995</c:v>
                </c:pt>
                <c:pt idx="670">
                  <c:v>489.16300000000007</c:v>
                </c:pt>
                <c:pt idx="671">
                  <c:v>490.16300000000001</c:v>
                </c:pt>
                <c:pt idx="672">
                  <c:v>491.16300000000001</c:v>
                </c:pt>
                <c:pt idx="673">
                  <c:v>492.16299999999995</c:v>
                </c:pt>
                <c:pt idx="674">
                  <c:v>493.16300000000001</c:v>
                </c:pt>
                <c:pt idx="675">
                  <c:v>494.16300000000001</c:v>
                </c:pt>
                <c:pt idx="676">
                  <c:v>495.16299999999995</c:v>
                </c:pt>
                <c:pt idx="677">
                  <c:v>496.16300000000007</c:v>
                </c:pt>
                <c:pt idx="678">
                  <c:v>497.16300000000001</c:v>
                </c:pt>
                <c:pt idx="679">
                  <c:v>498.16300000000001</c:v>
                </c:pt>
                <c:pt idx="680">
                  <c:v>499.16299999999995</c:v>
                </c:pt>
                <c:pt idx="681">
                  <c:v>500.16300000000001</c:v>
                </c:pt>
                <c:pt idx="682">
                  <c:v>501.16300000000001</c:v>
                </c:pt>
                <c:pt idx="683">
                  <c:v>502.16299999999995</c:v>
                </c:pt>
                <c:pt idx="684">
                  <c:v>503.16300000000007</c:v>
                </c:pt>
                <c:pt idx="685">
                  <c:v>504.16300000000001</c:v>
                </c:pt>
                <c:pt idx="686">
                  <c:v>505.16299999999995</c:v>
                </c:pt>
                <c:pt idx="687">
                  <c:v>506.16299999999995</c:v>
                </c:pt>
                <c:pt idx="688">
                  <c:v>507.16300000000001</c:v>
                </c:pt>
                <c:pt idx="689">
                  <c:v>508.16300000000001</c:v>
                </c:pt>
                <c:pt idx="690">
                  <c:v>509.16299999999995</c:v>
                </c:pt>
                <c:pt idx="691">
                  <c:v>510.16300000000007</c:v>
                </c:pt>
                <c:pt idx="692">
                  <c:v>511.16300000000001</c:v>
                </c:pt>
                <c:pt idx="693">
                  <c:v>512.16300000000001</c:v>
                </c:pt>
                <c:pt idx="694">
                  <c:v>513.1629999999999</c:v>
                </c:pt>
                <c:pt idx="695">
                  <c:v>514.16300000000001</c:v>
                </c:pt>
                <c:pt idx="696">
                  <c:v>515.16300000000001</c:v>
                </c:pt>
                <c:pt idx="697">
                  <c:v>516.16300000000001</c:v>
                </c:pt>
                <c:pt idx="698">
                  <c:v>517.16300000000001</c:v>
                </c:pt>
                <c:pt idx="699">
                  <c:v>518.16300000000001</c:v>
                </c:pt>
                <c:pt idx="700">
                  <c:v>519.16300000000001</c:v>
                </c:pt>
                <c:pt idx="701">
                  <c:v>520.16300000000001</c:v>
                </c:pt>
                <c:pt idx="702">
                  <c:v>521.16300000000001</c:v>
                </c:pt>
                <c:pt idx="703">
                  <c:v>522.16300000000001</c:v>
                </c:pt>
                <c:pt idx="704">
                  <c:v>523.16300000000001</c:v>
                </c:pt>
                <c:pt idx="705">
                  <c:v>524.16300000000001</c:v>
                </c:pt>
                <c:pt idx="706">
                  <c:v>525.16300000000001</c:v>
                </c:pt>
                <c:pt idx="707">
                  <c:v>526.16300000000001</c:v>
                </c:pt>
                <c:pt idx="708">
                  <c:v>527.16300000000001</c:v>
                </c:pt>
                <c:pt idx="709">
                  <c:v>528.16300000000001</c:v>
                </c:pt>
                <c:pt idx="710">
                  <c:v>529.16300000000001</c:v>
                </c:pt>
                <c:pt idx="711">
                  <c:v>530.16300000000001</c:v>
                </c:pt>
                <c:pt idx="712">
                  <c:v>531.16300000000001</c:v>
                </c:pt>
                <c:pt idx="713">
                  <c:v>532.16300000000001</c:v>
                </c:pt>
                <c:pt idx="714">
                  <c:v>533.16300000000001</c:v>
                </c:pt>
                <c:pt idx="715">
                  <c:v>534.16300000000001</c:v>
                </c:pt>
                <c:pt idx="716">
                  <c:v>535.16300000000001</c:v>
                </c:pt>
                <c:pt idx="717">
                  <c:v>536.16300000000001</c:v>
                </c:pt>
                <c:pt idx="718">
                  <c:v>537.1629999999999</c:v>
                </c:pt>
                <c:pt idx="719">
                  <c:v>538.16300000000001</c:v>
                </c:pt>
                <c:pt idx="720">
                  <c:v>539.16300000000001</c:v>
                </c:pt>
                <c:pt idx="721">
                  <c:v>540.16300000000001</c:v>
                </c:pt>
                <c:pt idx="722">
                  <c:v>541.16300000000001</c:v>
                </c:pt>
                <c:pt idx="723">
                  <c:v>542.16300000000001</c:v>
                </c:pt>
                <c:pt idx="724">
                  <c:v>543.16300000000001</c:v>
                </c:pt>
                <c:pt idx="725">
                  <c:v>544.1629999999999</c:v>
                </c:pt>
                <c:pt idx="726">
                  <c:v>545.16300000000001</c:v>
                </c:pt>
                <c:pt idx="727">
                  <c:v>546.16300000000001</c:v>
                </c:pt>
                <c:pt idx="728">
                  <c:v>547.16300000000001</c:v>
                </c:pt>
                <c:pt idx="729">
                  <c:v>548.16300000000001</c:v>
                </c:pt>
                <c:pt idx="730">
                  <c:v>549.16300000000001</c:v>
                </c:pt>
                <c:pt idx="731">
                  <c:v>550.16300000000001</c:v>
                </c:pt>
                <c:pt idx="732">
                  <c:v>551.16300000000001</c:v>
                </c:pt>
                <c:pt idx="733">
                  <c:v>552.16300000000001</c:v>
                </c:pt>
                <c:pt idx="734">
                  <c:v>553.16300000000001</c:v>
                </c:pt>
                <c:pt idx="735">
                  <c:v>554.16300000000001</c:v>
                </c:pt>
                <c:pt idx="736">
                  <c:v>555.16300000000001</c:v>
                </c:pt>
                <c:pt idx="737">
                  <c:v>556.16300000000001</c:v>
                </c:pt>
                <c:pt idx="738">
                  <c:v>557.16300000000001</c:v>
                </c:pt>
                <c:pt idx="739">
                  <c:v>558.16300000000001</c:v>
                </c:pt>
                <c:pt idx="740">
                  <c:v>559.16300000000001</c:v>
                </c:pt>
                <c:pt idx="741">
                  <c:v>560.16300000000001</c:v>
                </c:pt>
                <c:pt idx="742">
                  <c:v>561.1629999999999</c:v>
                </c:pt>
                <c:pt idx="743">
                  <c:v>562.16300000000001</c:v>
                </c:pt>
                <c:pt idx="744">
                  <c:v>563.16300000000001</c:v>
                </c:pt>
                <c:pt idx="745">
                  <c:v>564.16300000000001</c:v>
                </c:pt>
                <c:pt idx="746">
                  <c:v>565.16200000000003</c:v>
                </c:pt>
                <c:pt idx="747">
                  <c:v>566.16200000000003</c:v>
                </c:pt>
                <c:pt idx="748">
                  <c:v>567.16199999999992</c:v>
                </c:pt>
                <c:pt idx="749">
                  <c:v>568.16200000000003</c:v>
                </c:pt>
                <c:pt idx="750">
                  <c:v>569.16200000000003</c:v>
                </c:pt>
                <c:pt idx="751">
                  <c:v>570.16199999999992</c:v>
                </c:pt>
                <c:pt idx="752">
                  <c:v>571.16200000000003</c:v>
                </c:pt>
                <c:pt idx="753">
                  <c:v>572.16200000000003</c:v>
                </c:pt>
                <c:pt idx="754">
                  <c:v>573.16200000000003</c:v>
                </c:pt>
                <c:pt idx="755">
                  <c:v>574.16199999999992</c:v>
                </c:pt>
                <c:pt idx="756">
                  <c:v>575.16200000000003</c:v>
                </c:pt>
                <c:pt idx="757">
                  <c:v>576.16200000000003</c:v>
                </c:pt>
                <c:pt idx="758">
                  <c:v>577.16199999999992</c:v>
                </c:pt>
                <c:pt idx="759">
                  <c:v>578.16200000000003</c:v>
                </c:pt>
                <c:pt idx="760">
                  <c:v>579.16200000000003</c:v>
                </c:pt>
                <c:pt idx="761">
                  <c:v>580.16199999999992</c:v>
                </c:pt>
                <c:pt idx="762">
                  <c:v>581.16200000000003</c:v>
                </c:pt>
                <c:pt idx="763">
                  <c:v>582.16200000000003</c:v>
                </c:pt>
                <c:pt idx="764">
                  <c:v>583.16200000000003</c:v>
                </c:pt>
                <c:pt idx="765">
                  <c:v>584.16199999999992</c:v>
                </c:pt>
                <c:pt idx="766">
                  <c:v>585.16200000000003</c:v>
                </c:pt>
                <c:pt idx="767">
                  <c:v>586.16200000000003</c:v>
                </c:pt>
                <c:pt idx="768">
                  <c:v>587.16199999999992</c:v>
                </c:pt>
                <c:pt idx="769">
                  <c:v>588.16200000000003</c:v>
                </c:pt>
                <c:pt idx="770">
                  <c:v>589.16200000000003</c:v>
                </c:pt>
                <c:pt idx="771">
                  <c:v>590.16200000000003</c:v>
                </c:pt>
                <c:pt idx="772">
                  <c:v>591.16199999999992</c:v>
                </c:pt>
                <c:pt idx="773">
                  <c:v>592.16200000000003</c:v>
                </c:pt>
                <c:pt idx="774">
                  <c:v>593.16200000000003</c:v>
                </c:pt>
                <c:pt idx="775">
                  <c:v>594.16199999999992</c:v>
                </c:pt>
                <c:pt idx="776">
                  <c:v>595.16200000000003</c:v>
                </c:pt>
                <c:pt idx="777">
                  <c:v>596.16200000000003</c:v>
                </c:pt>
                <c:pt idx="778">
                  <c:v>597.16200000000003</c:v>
                </c:pt>
                <c:pt idx="779">
                  <c:v>598.16199999999992</c:v>
                </c:pt>
                <c:pt idx="780">
                  <c:v>599.16200000000003</c:v>
                </c:pt>
                <c:pt idx="781">
                  <c:v>600.16200000000003</c:v>
                </c:pt>
                <c:pt idx="782">
                  <c:v>601.16199999999992</c:v>
                </c:pt>
                <c:pt idx="783">
                  <c:v>602.16200000000003</c:v>
                </c:pt>
                <c:pt idx="784">
                  <c:v>603.16200000000003</c:v>
                </c:pt>
                <c:pt idx="785">
                  <c:v>604.16200000000003</c:v>
                </c:pt>
                <c:pt idx="786">
                  <c:v>605.16199999999992</c:v>
                </c:pt>
                <c:pt idx="787">
                  <c:v>606.16200000000003</c:v>
                </c:pt>
                <c:pt idx="788">
                  <c:v>607.16200000000003</c:v>
                </c:pt>
                <c:pt idx="789">
                  <c:v>608.16199999999992</c:v>
                </c:pt>
                <c:pt idx="790">
                  <c:v>609.16200000000003</c:v>
                </c:pt>
                <c:pt idx="791">
                  <c:v>610.16200000000003</c:v>
                </c:pt>
                <c:pt idx="792">
                  <c:v>611.16199999999992</c:v>
                </c:pt>
                <c:pt idx="793">
                  <c:v>612.16200000000003</c:v>
                </c:pt>
                <c:pt idx="794">
                  <c:v>613.16200000000003</c:v>
                </c:pt>
                <c:pt idx="795">
                  <c:v>614.16200000000003</c:v>
                </c:pt>
                <c:pt idx="796">
                  <c:v>615.16199999999992</c:v>
                </c:pt>
                <c:pt idx="797">
                  <c:v>616.16200000000003</c:v>
                </c:pt>
                <c:pt idx="798">
                  <c:v>617.16200000000003</c:v>
                </c:pt>
                <c:pt idx="799">
                  <c:v>618.16199999999992</c:v>
                </c:pt>
                <c:pt idx="800">
                  <c:v>619.16200000000003</c:v>
                </c:pt>
                <c:pt idx="801">
                  <c:v>620.16200000000003</c:v>
                </c:pt>
                <c:pt idx="802">
                  <c:v>621.16200000000003</c:v>
                </c:pt>
                <c:pt idx="803">
                  <c:v>622.16199999999992</c:v>
                </c:pt>
                <c:pt idx="804">
                  <c:v>623.16200000000003</c:v>
                </c:pt>
                <c:pt idx="805">
                  <c:v>624.16200000000003</c:v>
                </c:pt>
                <c:pt idx="806">
                  <c:v>625.16199999999992</c:v>
                </c:pt>
                <c:pt idx="807">
                  <c:v>626.16200000000003</c:v>
                </c:pt>
                <c:pt idx="808">
                  <c:v>627.16200000000003</c:v>
                </c:pt>
                <c:pt idx="809">
                  <c:v>628.16200000000003</c:v>
                </c:pt>
                <c:pt idx="810">
                  <c:v>629.16199999999992</c:v>
                </c:pt>
                <c:pt idx="811">
                  <c:v>630.16200000000003</c:v>
                </c:pt>
                <c:pt idx="812">
                  <c:v>631.16200000000003</c:v>
                </c:pt>
                <c:pt idx="813">
                  <c:v>632.16199999999992</c:v>
                </c:pt>
                <c:pt idx="814">
                  <c:v>633.16200000000003</c:v>
                </c:pt>
                <c:pt idx="815">
                  <c:v>634.16200000000003</c:v>
                </c:pt>
                <c:pt idx="816">
                  <c:v>635.16200000000003</c:v>
                </c:pt>
                <c:pt idx="817">
                  <c:v>636.16199999999992</c:v>
                </c:pt>
                <c:pt idx="818">
                  <c:v>637.16200000000003</c:v>
                </c:pt>
                <c:pt idx="819">
                  <c:v>638.16200000000003</c:v>
                </c:pt>
                <c:pt idx="820">
                  <c:v>639.16199999999992</c:v>
                </c:pt>
                <c:pt idx="821">
                  <c:v>640.16200000000003</c:v>
                </c:pt>
                <c:pt idx="822">
                  <c:v>641.16200000000003</c:v>
                </c:pt>
                <c:pt idx="823">
                  <c:v>642.16199999999992</c:v>
                </c:pt>
                <c:pt idx="824">
                  <c:v>643.16200000000003</c:v>
                </c:pt>
                <c:pt idx="825">
                  <c:v>644.16200000000003</c:v>
                </c:pt>
                <c:pt idx="826">
                  <c:v>645.16200000000003</c:v>
                </c:pt>
                <c:pt idx="827">
                  <c:v>646.16199999999992</c:v>
                </c:pt>
                <c:pt idx="828">
                  <c:v>647.16200000000003</c:v>
                </c:pt>
                <c:pt idx="829">
                  <c:v>648.16200000000003</c:v>
                </c:pt>
                <c:pt idx="830">
                  <c:v>649.16199999999992</c:v>
                </c:pt>
                <c:pt idx="831">
                  <c:v>650.16200000000003</c:v>
                </c:pt>
                <c:pt idx="832">
                  <c:v>651.16200000000003</c:v>
                </c:pt>
                <c:pt idx="833">
                  <c:v>652.16200000000003</c:v>
                </c:pt>
                <c:pt idx="834">
                  <c:v>653.16199999999992</c:v>
                </c:pt>
                <c:pt idx="835">
                  <c:v>654.16200000000003</c:v>
                </c:pt>
                <c:pt idx="836">
                  <c:v>655.16200000000003</c:v>
                </c:pt>
                <c:pt idx="837">
                  <c:v>656.16199999999992</c:v>
                </c:pt>
                <c:pt idx="838">
                  <c:v>657.16200000000003</c:v>
                </c:pt>
                <c:pt idx="839">
                  <c:v>658.16200000000003</c:v>
                </c:pt>
                <c:pt idx="840">
                  <c:v>659.16200000000003</c:v>
                </c:pt>
                <c:pt idx="841">
                  <c:v>660.16100000000006</c:v>
                </c:pt>
                <c:pt idx="842">
                  <c:v>661.16099999999994</c:v>
                </c:pt>
                <c:pt idx="843">
                  <c:v>662.16099999999994</c:v>
                </c:pt>
                <c:pt idx="844">
                  <c:v>663.16100000000006</c:v>
                </c:pt>
                <c:pt idx="845">
                  <c:v>664.16100000000006</c:v>
                </c:pt>
                <c:pt idx="846">
                  <c:v>665.16099999999994</c:v>
                </c:pt>
                <c:pt idx="847">
                  <c:v>666.16099999999994</c:v>
                </c:pt>
                <c:pt idx="848">
                  <c:v>667.16100000000006</c:v>
                </c:pt>
                <c:pt idx="849">
                  <c:v>668.16099999999994</c:v>
                </c:pt>
                <c:pt idx="850">
                  <c:v>669.16099999999994</c:v>
                </c:pt>
                <c:pt idx="851">
                  <c:v>670.16100000000006</c:v>
                </c:pt>
                <c:pt idx="852">
                  <c:v>671.16100000000006</c:v>
                </c:pt>
                <c:pt idx="853">
                  <c:v>672.16099999999994</c:v>
                </c:pt>
                <c:pt idx="854">
                  <c:v>673.16099999999994</c:v>
                </c:pt>
                <c:pt idx="855">
                  <c:v>674.16100000000006</c:v>
                </c:pt>
                <c:pt idx="856">
                  <c:v>675.16099999999994</c:v>
                </c:pt>
                <c:pt idx="857">
                  <c:v>676.16099999999994</c:v>
                </c:pt>
                <c:pt idx="858">
                  <c:v>677.16100000000006</c:v>
                </c:pt>
                <c:pt idx="859">
                  <c:v>678.16100000000006</c:v>
                </c:pt>
                <c:pt idx="860">
                  <c:v>679.16099999999994</c:v>
                </c:pt>
                <c:pt idx="861">
                  <c:v>680.16100000000006</c:v>
                </c:pt>
                <c:pt idx="862">
                  <c:v>681.16100000000006</c:v>
                </c:pt>
                <c:pt idx="863">
                  <c:v>682.16099999999994</c:v>
                </c:pt>
                <c:pt idx="864">
                  <c:v>683.16099999999994</c:v>
                </c:pt>
                <c:pt idx="865">
                  <c:v>684.16100000000006</c:v>
                </c:pt>
                <c:pt idx="866">
                  <c:v>685.16100000000006</c:v>
                </c:pt>
                <c:pt idx="867">
                  <c:v>686.16099999999994</c:v>
                </c:pt>
                <c:pt idx="868">
                  <c:v>687.16100000000006</c:v>
                </c:pt>
                <c:pt idx="869">
                  <c:v>688.16100000000006</c:v>
                </c:pt>
                <c:pt idx="870">
                  <c:v>689.16099999999994</c:v>
                </c:pt>
                <c:pt idx="871">
                  <c:v>690.16099999999994</c:v>
                </c:pt>
                <c:pt idx="872">
                  <c:v>691.16100000000006</c:v>
                </c:pt>
                <c:pt idx="873">
                  <c:v>692.16099999999994</c:v>
                </c:pt>
                <c:pt idx="874">
                  <c:v>693.16099999999994</c:v>
                </c:pt>
                <c:pt idx="875">
                  <c:v>694.16100000000006</c:v>
                </c:pt>
                <c:pt idx="876">
                  <c:v>695.16100000000006</c:v>
                </c:pt>
                <c:pt idx="877">
                  <c:v>696.16099999999994</c:v>
                </c:pt>
                <c:pt idx="878">
                  <c:v>697.16099999999994</c:v>
                </c:pt>
                <c:pt idx="879">
                  <c:v>698.16100000000006</c:v>
                </c:pt>
                <c:pt idx="880">
                  <c:v>699.16099999999994</c:v>
                </c:pt>
                <c:pt idx="881">
                  <c:v>700.16099999999994</c:v>
                </c:pt>
                <c:pt idx="882">
                  <c:v>701.16100000000006</c:v>
                </c:pt>
                <c:pt idx="883">
                  <c:v>702.16100000000006</c:v>
                </c:pt>
                <c:pt idx="884">
                  <c:v>703.16099999999994</c:v>
                </c:pt>
                <c:pt idx="885">
                  <c:v>704.16099999999994</c:v>
                </c:pt>
                <c:pt idx="886">
                  <c:v>705.16100000000006</c:v>
                </c:pt>
                <c:pt idx="887">
                  <c:v>706.16099999999994</c:v>
                </c:pt>
                <c:pt idx="888">
                  <c:v>707.16099999999994</c:v>
                </c:pt>
                <c:pt idx="889">
                  <c:v>708.16100000000006</c:v>
                </c:pt>
                <c:pt idx="890">
                  <c:v>709.16100000000006</c:v>
                </c:pt>
                <c:pt idx="891">
                  <c:v>710.16099999999994</c:v>
                </c:pt>
                <c:pt idx="892">
                  <c:v>711.16100000000006</c:v>
                </c:pt>
                <c:pt idx="893">
                  <c:v>712.16100000000006</c:v>
                </c:pt>
                <c:pt idx="894">
                  <c:v>713.16099999999994</c:v>
                </c:pt>
                <c:pt idx="895">
                  <c:v>714.16099999999994</c:v>
                </c:pt>
                <c:pt idx="896">
                  <c:v>715.16100000000006</c:v>
                </c:pt>
                <c:pt idx="897">
                  <c:v>716.16100000000006</c:v>
                </c:pt>
                <c:pt idx="898">
                  <c:v>717.16099999999994</c:v>
                </c:pt>
                <c:pt idx="899">
                  <c:v>718.16100000000006</c:v>
                </c:pt>
                <c:pt idx="900">
                  <c:v>719.16100000000006</c:v>
                </c:pt>
                <c:pt idx="901">
                  <c:v>720.16099999999994</c:v>
                </c:pt>
                <c:pt idx="902">
                  <c:v>721.16099999999994</c:v>
                </c:pt>
                <c:pt idx="903">
                  <c:v>722.16100000000006</c:v>
                </c:pt>
                <c:pt idx="904">
                  <c:v>723.16099999999994</c:v>
                </c:pt>
                <c:pt idx="905">
                  <c:v>724.16099999999994</c:v>
                </c:pt>
                <c:pt idx="906">
                  <c:v>725.16100000000006</c:v>
                </c:pt>
                <c:pt idx="907">
                  <c:v>726.16100000000006</c:v>
                </c:pt>
                <c:pt idx="908">
                  <c:v>727.16099999999994</c:v>
                </c:pt>
                <c:pt idx="909">
                  <c:v>728.16099999999994</c:v>
                </c:pt>
                <c:pt idx="910">
                  <c:v>729.16100000000006</c:v>
                </c:pt>
                <c:pt idx="911">
                  <c:v>730.16099999999994</c:v>
                </c:pt>
                <c:pt idx="912">
                  <c:v>731.16099999999994</c:v>
                </c:pt>
                <c:pt idx="913">
                  <c:v>732.16100000000006</c:v>
                </c:pt>
                <c:pt idx="914">
                  <c:v>733.16100000000006</c:v>
                </c:pt>
                <c:pt idx="915">
                  <c:v>734.16099999999994</c:v>
                </c:pt>
                <c:pt idx="916">
                  <c:v>735.16099999999994</c:v>
                </c:pt>
                <c:pt idx="917">
                  <c:v>736.16100000000006</c:v>
                </c:pt>
                <c:pt idx="918">
                  <c:v>737.16099999999994</c:v>
                </c:pt>
                <c:pt idx="919">
                  <c:v>738.16099999999994</c:v>
                </c:pt>
                <c:pt idx="920">
                  <c:v>739.16100000000006</c:v>
                </c:pt>
                <c:pt idx="921">
                  <c:v>740.16100000000006</c:v>
                </c:pt>
                <c:pt idx="922">
                  <c:v>741.16099999999994</c:v>
                </c:pt>
                <c:pt idx="923">
                  <c:v>742.16100000000006</c:v>
                </c:pt>
                <c:pt idx="924">
                  <c:v>743.16100000000006</c:v>
                </c:pt>
                <c:pt idx="925">
                  <c:v>744.16099999999994</c:v>
                </c:pt>
                <c:pt idx="926">
                  <c:v>745.16099999999994</c:v>
                </c:pt>
                <c:pt idx="927">
                  <c:v>746.16100000000006</c:v>
                </c:pt>
                <c:pt idx="928">
                  <c:v>747.16100000000006</c:v>
                </c:pt>
                <c:pt idx="929">
                  <c:v>748.16099999999994</c:v>
                </c:pt>
                <c:pt idx="930">
                  <c:v>749.16100000000006</c:v>
                </c:pt>
                <c:pt idx="931">
                  <c:v>750.16100000000006</c:v>
                </c:pt>
                <c:pt idx="932">
                  <c:v>751.16099999999994</c:v>
                </c:pt>
                <c:pt idx="933">
                  <c:v>752.16099999999994</c:v>
                </c:pt>
                <c:pt idx="934">
                  <c:v>753.16100000000006</c:v>
                </c:pt>
                <c:pt idx="935">
                  <c:v>754.16</c:v>
                </c:pt>
                <c:pt idx="936">
                  <c:v>755.16000000000008</c:v>
                </c:pt>
                <c:pt idx="937">
                  <c:v>756.16</c:v>
                </c:pt>
                <c:pt idx="938">
                  <c:v>757.16</c:v>
                </c:pt>
                <c:pt idx="939">
                  <c:v>758.16</c:v>
                </c:pt>
                <c:pt idx="940">
                  <c:v>759.16000000000008</c:v>
                </c:pt>
                <c:pt idx="941">
                  <c:v>760.16</c:v>
                </c:pt>
                <c:pt idx="942">
                  <c:v>761.16</c:v>
                </c:pt>
                <c:pt idx="943">
                  <c:v>762.16000000000008</c:v>
                </c:pt>
                <c:pt idx="944">
                  <c:v>763.16</c:v>
                </c:pt>
                <c:pt idx="945">
                  <c:v>764.16</c:v>
                </c:pt>
                <c:pt idx="946">
                  <c:v>765.16</c:v>
                </c:pt>
                <c:pt idx="947">
                  <c:v>766.16000000000008</c:v>
                </c:pt>
                <c:pt idx="948">
                  <c:v>767.16</c:v>
                </c:pt>
                <c:pt idx="949">
                  <c:v>768.16</c:v>
                </c:pt>
                <c:pt idx="950">
                  <c:v>769.16000000000008</c:v>
                </c:pt>
                <c:pt idx="951">
                  <c:v>770.16</c:v>
                </c:pt>
                <c:pt idx="952">
                  <c:v>771.16</c:v>
                </c:pt>
                <c:pt idx="953">
                  <c:v>772.16</c:v>
                </c:pt>
                <c:pt idx="954">
                  <c:v>773.16</c:v>
                </c:pt>
                <c:pt idx="955">
                  <c:v>774.16</c:v>
                </c:pt>
                <c:pt idx="956">
                  <c:v>775.16</c:v>
                </c:pt>
                <c:pt idx="957">
                  <c:v>776.16000000000008</c:v>
                </c:pt>
                <c:pt idx="958">
                  <c:v>777.16</c:v>
                </c:pt>
                <c:pt idx="959">
                  <c:v>778.16</c:v>
                </c:pt>
                <c:pt idx="960">
                  <c:v>779.16000000000008</c:v>
                </c:pt>
                <c:pt idx="961">
                  <c:v>780.16</c:v>
                </c:pt>
                <c:pt idx="962">
                  <c:v>781.16</c:v>
                </c:pt>
                <c:pt idx="963">
                  <c:v>782.16</c:v>
                </c:pt>
                <c:pt idx="964">
                  <c:v>783.16000000000008</c:v>
                </c:pt>
                <c:pt idx="965">
                  <c:v>784.16</c:v>
                </c:pt>
                <c:pt idx="966">
                  <c:v>785.16</c:v>
                </c:pt>
                <c:pt idx="967">
                  <c:v>786.16000000000008</c:v>
                </c:pt>
                <c:pt idx="968">
                  <c:v>787.16</c:v>
                </c:pt>
                <c:pt idx="969">
                  <c:v>788.16</c:v>
                </c:pt>
                <c:pt idx="970">
                  <c:v>789.16</c:v>
                </c:pt>
                <c:pt idx="971">
                  <c:v>790.16000000000008</c:v>
                </c:pt>
                <c:pt idx="972">
                  <c:v>791.16</c:v>
                </c:pt>
                <c:pt idx="973">
                  <c:v>792.16</c:v>
                </c:pt>
                <c:pt idx="974">
                  <c:v>793.16000000000008</c:v>
                </c:pt>
                <c:pt idx="975">
                  <c:v>794.16</c:v>
                </c:pt>
                <c:pt idx="976">
                  <c:v>795.16</c:v>
                </c:pt>
                <c:pt idx="977">
                  <c:v>796.16</c:v>
                </c:pt>
                <c:pt idx="978">
                  <c:v>797.16000000000008</c:v>
                </c:pt>
                <c:pt idx="979">
                  <c:v>798.16</c:v>
                </c:pt>
                <c:pt idx="980">
                  <c:v>799.16</c:v>
                </c:pt>
                <c:pt idx="981">
                  <c:v>800.16000000000008</c:v>
                </c:pt>
                <c:pt idx="982">
                  <c:v>801.16</c:v>
                </c:pt>
                <c:pt idx="983">
                  <c:v>802.16</c:v>
                </c:pt>
                <c:pt idx="984">
                  <c:v>803.16</c:v>
                </c:pt>
                <c:pt idx="985">
                  <c:v>804.16</c:v>
                </c:pt>
                <c:pt idx="986">
                  <c:v>805.16</c:v>
                </c:pt>
                <c:pt idx="987">
                  <c:v>806.16</c:v>
                </c:pt>
                <c:pt idx="988">
                  <c:v>807.16000000000008</c:v>
                </c:pt>
                <c:pt idx="989">
                  <c:v>808.16</c:v>
                </c:pt>
                <c:pt idx="990">
                  <c:v>809.16</c:v>
                </c:pt>
                <c:pt idx="991">
                  <c:v>810.16000000000008</c:v>
                </c:pt>
                <c:pt idx="992">
                  <c:v>811.16</c:v>
                </c:pt>
                <c:pt idx="993">
                  <c:v>812.16</c:v>
                </c:pt>
                <c:pt idx="994">
                  <c:v>813.16</c:v>
                </c:pt>
                <c:pt idx="995">
                  <c:v>814.16000000000008</c:v>
                </c:pt>
                <c:pt idx="996">
                  <c:v>815.16</c:v>
                </c:pt>
                <c:pt idx="997">
                  <c:v>816.16</c:v>
                </c:pt>
                <c:pt idx="998">
                  <c:v>817.16000000000008</c:v>
                </c:pt>
                <c:pt idx="999">
                  <c:v>818.16</c:v>
                </c:pt>
              </c:numCache>
            </c:numRef>
          </c:xVal>
          <c:yVal>
            <c:numRef>
              <c:f>'Current Wfms Data'!$H$5:$H$1004</c:f>
              <c:numCache>
                <c:formatCode>General</c:formatCode>
                <c:ptCount val="1000"/>
                <c:pt idx="0">
                  <c:v>-6.973819E-3</c:v>
                </c:pt>
                <c:pt idx="1">
                  <c:v>1.0361470000000001E-3</c:v>
                </c:pt>
                <c:pt idx="2">
                  <c:v>-1.7623770000000001E-3</c:v>
                </c:pt>
                <c:pt idx="3">
                  <c:v>-1.8406929999999998E-2</c:v>
                </c:pt>
                <c:pt idx="4">
                  <c:v>-2.0742190000000001E-2</c:v>
                </c:pt>
                <c:pt idx="5">
                  <c:v>-1.0018610000000001E-2</c:v>
                </c:pt>
                <c:pt idx="6">
                  <c:v>-1.088095E-2</c:v>
                </c:pt>
                <c:pt idx="7">
                  <c:v>-1.272176E-2</c:v>
                </c:pt>
                <c:pt idx="8">
                  <c:v>-4.5865089999999999E-3</c:v>
                </c:pt>
                <c:pt idx="9">
                  <c:v>2.9508830000000001E-3</c:v>
                </c:pt>
                <c:pt idx="10">
                  <c:v>1.0282100000000001E-2</c:v>
                </c:pt>
                <c:pt idx="11">
                  <c:v>1.9177199999999998E-2</c:v>
                </c:pt>
                <c:pt idx="12">
                  <c:v>1.7521350000000002E-2</c:v>
                </c:pt>
                <c:pt idx="13">
                  <c:v>3.2866929999999998E-3</c:v>
                </c:pt>
                <c:pt idx="14">
                  <c:v>-8.5909980000000007E-3</c:v>
                </c:pt>
                <c:pt idx="15">
                  <c:v>-1.248377E-2</c:v>
                </c:pt>
                <c:pt idx="16">
                  <c:v>-1.0318870000000001E-2</c:v>
                </c:pt>
                <c:pt idx="17">
                  <c:v>1.405503E-3</c:v>
                </c:pt>
                <c:pt idx="18">
                  <c:v>6.6391339999999997E-3</c:v>
                </c:pt>
                <c:pt idx="19">
                  <c:v>-2.6887819999999998E-3</c:v>
                </c:pt>
                <c:pt idx="20">
                  <c:v>-7.3685560000000001E-4</c:v>
                </c:pt>
                <c:pt idx="21">
                  <c:v>5.0405149999999998E-3</c:v>
                </c:pt>
                <c:pt idx="22">
                  <c:v>1.1405090000000001E-3</c:v>
                </c:pt>
                <c:pt idx="23">
                  <c:v>5.9499310000000003E-3</c:v>
                </c:pt>
                <c:pt idx="24">
                  <c:v>9.3345240000000003E-3</c:v>
                </c:pt>
                <c:pt idx="25">
                  <c:v>-3.2137300000000001E-3</c:v>
                </c:pt>
                <c:pt idx="26">
                  <c:v>-1.407192E-2</c:v>
                </c:pt>
                <c:pt idx="27">
                  <c:v>-6.896274E-3</c:v>
                </c:pt>
                <c:pt idx="28">
                  <c:v>6.7707790000000002E-3</c:v>
                </c:pt>
                <c:pt idx="29">
                  <c:v>7.6277280000000003E-3</c:v>
                </c:pt>
                <c:pt idx="30">
                  <c:v>5.5941929999999999E-3</c:v>
                </c:pt>
                <c:pt idx="31">
                  <c:v>1.157993E-2</c:v>
                </c:pt>
                <c:pt idx="32">
                  <c:v>1.5910790000000001E-2</c:v>
                </c:pt>
                <c:pt idx="33">
                  <c:v>1.3755109999999999E-2</c:v>
                </c:pt>
                <c:pt idx="34">
                  <c:v>4.7683400000000003E-3</c:v>
                </c:pt>
                <c:pt idx="35">
                  <c:v>-7.8205800000000006E-3</c:v>
                </c:pt>
                <c:pt idx="36">
                  <c:v>-1.182714E-2</c:v>
                </c:pt>
                <c:pt idx="37">
                  <c:v>-3.2789469999999999E-3</c:v>
                </c:pt>
                <c:pt idx="38">
                  <c:v>-4.0634249999999997E-4</c:v>
                </c:pt>
                <c:pt idx="39">
                  <c:v>-1.0144169999999999E-2</c:v>
                </c:pt>
                <c:pt idx="40">
                  <c:v>-8.3589930000000003E-3</c:v>
                </c:pt>
                <c:pt idx="41">
                  <c:v>6.4564339999999996E-3</c:v>
                </c:pt>
                <c:pt idx="42">
                  <c:v>8.5735780000000001E-3</c:v>
                </c:pt>
                <c:pt idx="43">
                  <c:v>-3.3017099999999998E-3</c:v>
                </c:pt>
                <c:pt idx="44">
                  <c:v>-6.8930349999999996E-3</c:v>
                </c:pt>
                <c:pt idx="45">
                  <c:v>4.4920649999999999E-3</c:v>
                </c:pt>
                <c:pt idx="46">
                  <c:v>8.7777150000000002E-3</c:v>
                </c:pt>
                <c:pt idx="47">
                  <c:v>-1.5356149999999999E-3</c:v>
                </c:pt>
                <c:pt idx="48">
                  <c:v>-4.9711929999999996E-3</c:v>
                </c:pt>
                <c:pt idx="49">
                  <c:v>1.6708510000000001E-3</c:v>
                </c:pt>
                <c:pt idx="50">
                  <c:v>-3.3109789999999999E-3</c:v>
                </c:pt>
                <c:pt idx="51">
                  <c:v>-2.2894600000000001E-2</c:v>
                </c:pt>
                <c:pt idx="52">
                  <c:v>-3.2200399999999997E-2</c:v>
                </c:pt>
                <c:pt idx="53">
                  <c:v>-2.0096220000000001E-2</c:v>
                </c:pt>
                <c:pt idx="54">
                  <c:v>-7.4550709999999997E-3</c:v>
                </c:pt>
                <c:pt idx="55">
                  <c:v>-1.0604519999999999E-2</c:v>
                </c:pt>
                <c:pt idx="56">
                  <c:v>-1.338221E-2</c:v>
                </c:pt>
                <c:pt idx="57">
                  <c:v>-5.9273919999999996E-4</c:v>
                </c:pt>
                <c:pt idx="58">
                  <c:v>8.5119419999999998E-3</c:v>
                </c:pt>
                <c:pt idx="59">
                  <c:v>-1.3399040000000001E-3</c:v>
                </c:pt>
                <c:pt idx="60">
                  <c:v>-1.298492E-2</c:v>
                </c:pt>
                <c:pt idx="61">
                  <c:v>-1.437634E-2</c:v>
                </c:pt>
                <c:pt idx="62">
                  <c:v>-9.3131310000000005E-3</c:v>
                </c:pt>
                <c:pt idx="63">
                  <c:v>2.118282E-3</c:v>
                </c:pt>
                <c:pt idx="64">
                  <c:v>1.191321E-2</c:v>
                </c:pt>
                <c:pt idx="65">
                  <c:v>5.6924619999999997E-3</c:v>
                </c:pt>
                <c:pt idx="66">
                  <c:v>-8.1289759999999996E-3</c:v>
                </c:pt>
                <c:pt idx="67">
                  <c:v>-1.269201E-2</c:v>
                </c:pt>
                <c:pt idx="68">
                  <c:v>-1.228944E-2</c:v>
                </c:pt>
                <c:pt idx="69">
                  <c:v>-1.3804240000000001E-2</c:v>
                </c:pt>
                <c:pt idx="70">
                  <c:v>-1.340035E-2</c:v>
                </c:pt>
                <c:pt idx="71">
                  <c:v>-9.314714E-3</c:v>
                </c:pt>
                <c:pt idx="72">
                  <c:v>-8.2779719999999998E-3</c:v>
                </c:pt>
                <c:pt idx="73">
                  <c:v>-1.2776859999999999E-2</c:v>
                </c:pt>
                <c:pt idx="74">
                  <c:v>-1.4709969999999999E-2</c:v>
                </c:pt>
                <c:pt idx="75">
                  <c:v>-1.243958E-2</c:v>
                </c:pt>
                <c:pt idx="76">
                  <c:v>-7.7981659999999996E-3</c:v>
                </c:pt>
                <c:pt idx="77">
                  <c:v>-2.0504360000000001E-3</c:v>
                </c:pt>
                <c:pt idx="78">
                  <c:v>-2.1107389999999999E-3</c:v>
                </c:pt>
                <c:pt idx="79">
                  <c:v>-6.5384650000000002E-3</c:v>
                </c:pt>
                <c:pt idx="80">
                  <c:v>-1.31313E-3</c:v>
                </c:pt>
                <c:pt idx="81">
                  <c:v>1.2469279999999999E-2</c:v>
                </c:pt>
                <c:pt idx="82">
                  <c:v>1.003541E-2</c:v>
                </c:pt>
                <c:pt idx="83">
                  <c:v>-6.4602940000000001E-3</c:v>
                </c:pt>
                <c:pt idx="84">
                  <c:v>-1.4661539999999999E-3</c:v>
                </c:pt>
                <c:pt idx="85">
                  <c:v>2.0952330000000002E-2</c:v>
                </c:pt>
                <c:pt idx="86">
                  <c:v>1.8980919999999998E-2</c:v>
                </c:pt>
                <c:pt idx="87">
                  <c:v>-4.0267899999999997E-3</c:v>
                </c:pt>
                <c:pt idx="88">
                  <c:v>-8.9932520000000002E-3</c:v>
                </c:pt>
                <c:pt idx="89">
                  <c:v>2.7741440000000001E-3</c:v>
                </c:pt>
                <c:pt idx="90">
                  <c:v>6.7271559999999998E-3</c:v>
                </c:pt>
                <c:pt idx="91">
                  <c:v>5.2302240000000003E-3</c:v>
                </c:pt>
                <c:pt idx="92">
                  <c:v>8.8056499999999999E-3</c:v>
                </c:pt>
                <c:pt idx="93">
                  <c:v>9.5977909999999996E-3</c:v>
                </c:pt>
                <c:pt idx="94">
                  <c:v>4.1708170000000003E-3</c:v>
                </c:pt>
                <c:pt idx="95">
                  <c:v>3.1327920000000001E-3</c:v>
                </c:pt>
                <c:pt idx="96">
                  <c:v>7.401749E-3</c:v>
                </c:pt>
                <c:pt idx="97">
                  <c:v>1.184379E-2</c:v>
                </c:pt>
                <c:pt idx="98">
                  <c:v>1.079516E-2</c:v>
                </c:pt>
                <c:pt idx="99">
                  <c:v>2.937631E-3</c:v>
                </c:pt>
                <c:pt idx="100">
                  <c:v>-4.1072410000000002E-3</c:v>
                </c:pt>
                <c:pt idx="101">
                  <c:v>-5.7289209999999997E-3</c:v>
                </c:pt>
                <c:pt idx="102">
                  <c:v>-5.6103700000000002E-4</c:v>
                </c:pt>
                <c:pt idx="103">
                  <c:v>6.2950890000000002E-3</c:v>
                </c:pt>
                <c:pt idx="104">
                  <c:v>9.3226170000000001E-3</c:v>
                </c:pt>
                <c:pt idx="105">
                  <c:v>8.2666409999999999E-3</c:v>
                </c:pt>
                <c:pt idx="106">
                  <c:v>-7.6962679999999998E-4</c:v>
                </c:pt>
                <c:pt idx="107">
                  <c:v>-1.079341E-2</c:v>
                </c:pt>
                <c:pt idx="108">
                  <c:v>-6.4578580000000003E-3</c:v>
                </c:pt>
                <c:pt idx="109">
                  <c:v>4.4638950000000001E-4</c:v>
                </c:pt>
                <c:pt idx="110">
                  <c:v>-8.7841110000000007E-3</c:v>
                </c:pt>
                <c:pt idx="111">
                  <c:v>-1.147157E-2</c:v>
                </c:pt>
                <c:pt idx="112">
                  <c:v>5.232464E-3</c:v>
                </c:pt>
                <c:pt idx="113">
                  <c:v>9.3797829999999992E-3</c:v>
                </c:pt>
                <c:pt idx="114">
                  <c:v>3.0892609999999998E-3</c:v>
                </c:pt>
                <c:pt idx="115">
                  <c:v>7.3486330000000002E-3</c:v>
                </c:pt>
                <c:pt idx="116">
                  <c:v>8.0744400000000004E-3</c:v>
                </c:pt>
                <c:pt idx="117">
                  <c:v>5.7556109999999999E-3</c:v>
                </c:pt>
                <c:pt idx="118">
                  <c:v>5.5246870000000003E-3</c:v>
                </c:pt>
                <c:pt idx="119">
                  <c:v>-3.3031039999999998E-3</c:v>
                </c:pt>
                <c:pt idx="120">
                  <c:v>-8.0812469999999997E-3</c:v>
                </c:pt>
                <c:pt idx="121">
                  <c:v>-1.5585919999999999E-3</c:v>
                </c:pt>
                <c:pt idx="122">
                  <c:v>-3.4686489999999999E-3</c:v>
                </c:pt>
                <c:pt idx="123">
                  <c:v>-1.241947E-2</c:v>
                </c:pt>
                <c:pt idx="124">
                  <c:v>-7.2112610000000001E-3</c:v>
                </c:pt>
                <c:pt idx="125">
                  <c:v>1.9340340000000001E-3</c:v>
                </c:pt>
                <c:pt idx="126">
                  <c:v>-3.8286570000000001E-3</c:v>
                </c:pt>
                <c:pt idx="127">
                  <c:v>-2.5291879999999999E-3</c:v>
                </c:pt>
                <c:pt idx="128">
                  <c:v>1.202433E-2</c:v>
                </c:pt>
                <c:pt idx="129">
                  <c:v>8.465729E-3</c:v>
                </c:pt>
                <c:pt idx="130">
                  <c:v>-4.9458729999999999E-3</c:v>
                </c:pt>
                <c:pt idx="131">
                  <c:v>-3.1517770000000001E-3</c:v>
                </c:pt>
                <c:pt idx="132">
                  <c:v>2.909694E-3</c:v>
                </c:pt>
                <c:pt idx="133">
                  <c:v>2.7521189999999999E-3</c:v>
                </c:pt>
                <c:pt idx="134">
                  <c:v>-4.1032809999999999E-4</c:v>
                </c:pt>
                <c:pt idx="135">
                  <c:v>-4.0027179999999997E-3</c:v>
                </c:pt>
                <c:pt idx="136">
                  <c:v>-3.2781970000000001E-3</c:v>
                </c:pt>
                <c:pt idx="137">
                  <c:v>3.252333E-3</c:v>
                </c:pt>
                <c:pt idx="138">
                  <c:v>4.9315649999999997E-3</c:v>
                </c:pt>
                <c:pt idx="139">
                  <c:v>-3.1793569999999998E-3</c:v>
                </c:pt>
                <c:pt idx="140">
                  <c:v>-6.3407669999999998E-3</c:v>
                </c:pt>
                <c:pt idx="141">
                  <c:v>-3.4404599999999998E-3</c:v>
                </c:pt>
                <c:pt idx="142">
                  <c:v>-3.8440979999999998E-3</c:v>
                </c:pt>
                <c:pt idx="143">
                  <c:v>2.7111050000000001E-3</c:v>
                </c:pt>
                <c:pt idx="144">
                  <c:v>1.330421E-2</c:v>
                </c:pt>
                <c:pt idx="145">
                  <c:v>1.0091630000000001E-2</c:v>
                </c:pt>
                <c:pt idx="146">
                  <c:v>-6.9025360000000003E-4</c:v>
                </c:pt>
                <c:pt idx="147">
                  <c:v>-6.6379400000000002E-3</c:v>
                </c:pt>
                <c:pt idx="148">
                  <c:v>-7.8534199999999998E-3</c:v>
                </c:pt>
                <c:pt idx="149">
                  <c:v>-1.926772E-3</c:v>
                </c:pt>
                <c:pt idx="150">
                  <c:v>9.6526540000000001E-3</c:v>
                </c:pt>
                <c:pt idx="151">
                  <c:v>1.5667730000000001E-2</c:v>
                </c:pt>
                <c:pt idx="152">
                  <c:v>1.6767779999999999E-2</c:v>
                </c:pt>
                <c:pt idx="153">
                  <c:v>2.2634910000000001E-2</c:v>
                </c:pt>
                <c:pt idx="154">
                  <c:v>2.6566630000000001E-2</c:v>
                </c:pt>
                <c:pt idx="155">
                  <c:v>1.7119280000000001E-2</c:v>
                </c:pt>
                <c:pt idx="156">
                  <c:v>3.7114409999999998E-3</c:v>
                </c:pt>
                <c:pt idx="157">
                  <c:v>-1.1923210000000001E-3</c:v>
                </c:pt>
                <c:pt idx="158">
                  <c:v>-5.6132910000000003E-3</c:v>
                </c:pt>
                <c:pt idx="159">
                  <c:v>-9.3601780000000002E-3</c:v>
                </c:pt>
                <c:pt idx="160">
                  <c:v>-7.1316320000000002E-4</c:v>
                </c:pt>
                <c:pt idx="161">
                  <c:v>7.8358460000000005E-3</c:v>
                </c:pt>
                <c:pt idx="162">
                  <c:v>6.4907389999999997E-3</c:v>
                </c:pt>
                <c:pt idx="163">
                  <c:v>4.4029489999999998E-3</c:v>
                </c:pt>
                <c:pt idx="164">
                  <c:v>7.2271810000000001E-3</c:v>
                </c:pt>
                <c:pt idx="165">
                  <c:v>1.573983E-2</c:v>
                </c:pt>
                <c:pt idx="166">
                  <c:v>1.7988799999999999E-2</c:v>
                </c:pt>
                <c:pt idx="167">
                  <c:v>1.0376460000000001E-2</c:v>
                </c:pt>
                <c:pt idx="168">
                  <c:v>6.3221670000000001E-3</c:v>
                </c:pt>
                <c:pt idx="169">
                  <c:v>2.3360519999999999E-3</c:v>
                </c:pt>
                <c:pt idx="170">
                  <c:v>-7.4017900000000001E-3</c:v>
                </c:pt>
                <c:pt idx="171">
                  <c:v>-9.8975460000000001E-3</c:v>
                </c:pt>
                <c:pt idx="172">
                  <c:v>3.065178E-3</c:v>
                </c:pt>
                <c:pt idx="173">
                  <c:v>1.447562E-2</c:v>
                </c:pt>
                <c:pt idx="174">
                  <c:v>7.3855520000000001E-3</c:v>
                </c:pt>
                <c:pt idx="175">
                  <c:v>-5.3049630000000002E-3</c:v>
                </c:pt>
                <c:pt idx="176">
                  <c:v>-3.468362E-3</c:v>
                </c:pt>
                <c:pt idx="177">
                  <c:v>1.3616949999999999E-2</c:v>
                </c:pt>
                <c:pt idx="178">
                  <c:v>3.2317970000000001E-2</c:v>
                </c:pt>
                <c:pt idx="179">
                  <c:v>5.3794880000000003E-2</c:v>
                </c:pt>
                <c:pt idx="180">
                  <c:v>9.020106E-2</c:v>
                </c:pt>
                <c:pt idx="181">
                  <c:v>0.12878619999999999</c:v>
                </c:pt>
                <c:pt idx="182">
                  <c:v>0.16357079999999999</c:v>
                </c:pt>
                <c:pt idx="183">
                  <c:v>0.21690809999999999</c:v>
                </c:pt>
                <c:pt idx="184">
                  <c:v>0.2783756</c:v>
                </c:pt>
                <c:pt idx="185">
                  <c:v>0.31722919999999999</c:v>
                </c:pt>
                <c:pt idx="186">
                  <c:v>0.33868039999999999</c:v>
                </c:pt>
                <c:pt idx="187">
                  <c:v>0.35159859999999998</c:v>
                </c:pt>
                <c:pt idx="188">
                  <c:v>0.359431</c:v>
                </c:pt>
                <c:pt idx="189">
                  <c:v>0.3702802</c:v>
                </c:pt>
                <c:pt idx="190">
                  <c:v>0.37621060000000001</c:v>
                </c:pt>
                <c:pt idx="191">
                  <c:v>0.37005579999999999</c:v>
                </c:pt>
                <c:pt idx="192">
                  <c:v>0.36155720000000002</c:v>
                </c:pt>
                <c:pt idx="193">
                  <c:v>0.35830450000000003</c:v>
                </c:pt>
                <c:pt idx="194">
                  <c:v>0.35275859999999998</c:v>
                </c:pt>
                <c:pt idx="195">
                  <c:v>0.34776410000000002</c:v>
                </c:pt>
                <c:pt idx="196">
                  <c:v>0.35125669999999998</c:v>
                </c:pt>
                <c:pt idx="197">
                  <c:v>0.3497748</c:v>
                </c:pt>
                <c:pt idx="198">
                  <c:v>0.34011069999999999</c:v>
                </c:pt>
                <c:pt idx="199">
                  <c:v>0.33418500000000001</c:v>
                </c:pt>
                <c:pt idx="200">
                  <c:v>0.33143289999999997</c:v>
                </c:pt>
                <c:pt idx="201">
                  <c:v>0.3268317</c:v>
                </c:pt>
                <c:pt idx="202">
                  <c:v>0.32113419999999998</c:v>
                </c:pt>
                <c:pt idx="203">
                  <c:v>0.31723119999999999</c:v>
                </c:pt>
                <c:pt idx="204">
                  <c:v>0.32074629999999998</c:v>
                </c:pt>
                <c:pt idx="205">
                  <c:v>0.326096</c:v>
                </c:pt>
                <c:pt idx="206">
                  <c:v>0.31992999999999999</c:v>
                </c:pt>
                <c:pt idx="207">
                  <c:v>0.3109633</c:v>
                </c:pt>
                <c:pt idx="208">
                  <c:v>0.3053709</c:v>
                </c:pt>
                <c:pt idx="209">
                  <c:v>0.29689450000000001</c:v>
                </c:pt>
                <c:pt idx="210">
                  <c:v>0.29162969999999999</c:v>
                </c:pt>
                <c:pt idx="211">
                  <c:v>0.29431770000000002</c:v>
                </c:pt>
                <c:pt idx="212">
                  <c:v>0.30047879999999999</c:v>
                </c:pt>
                <c:pt idx="213">
                  <c:v>0.30322759999999999</c:v>
                </c:pt>
                <c:pt idx="214">
                  <c:v>0.29540369999999999</c:v>
                </c:pt>
                <c:pt idx="215">
                  <c:v>0.28099059999999998</c:v>
                </c:pt>
                <c:pt idx="216">
                  <c:v>0.28106490000000001</c:v>
                </c:pt>
                <c:pt idx="217">
                  <c:v>0.29427199999999998</c:v>
                </c:pt>
                <c:pt idx="218">
                  <c:v>0.2940951</c:v>
                </c:pt>
                <c:pt idx="219">
                  <c:v>0.2864776</c:v>
                </c:pt>
                <c:pt idx="220">
                  <c:v>0.28667219999999999</c:v>
                </c:pt>
                <c:pt idx="221">
                  <c:v>0.28270319999999999</c:v>
                </c:pt>
                <c:pt idx="222">
                  <c:v>0.27711150000000001</c:v>
                </c:pt>
                <c:pt idx="223">
                  <c:v>0.28290219999999999</c:v>
                </c:pt>
                <c:pt idx="224">
                  <c:v>0.28589340000000002</c:v>
                </c:pt>
                <c:pt idx="225">
                  <c:v>0.27591139999999997</c:v>
                </c:pt>
                <c:pt idx="226">
                  <c:v>0.26708189999999998</c:v>
                </c:pt>
                <c:pt idx="227">
                  <c:v>0.26686789999999999</c:v>
                </c:pt>
                <c:pt idx="228">
                  <c:v>0.26712010000000003</c:v>
                </c:pt>
                <c:pt idx="229">
                  <c:v>0.2602971</c:v>
                </c:pt>
                <c:pt idx="230">
                  <c:v>0.25304320000000002</c:v>
                </c:pt>
                <c:pt idx="231">
                  <c:v>0.2533183</c:v>
                </c:pt>
                <c:pt idx="232">
                  <c:v>0.25548530000000003</c:v>
                </c:pt>
                <c:pt idx="233">
                  <c:v>0.2540405</c:v>
                </c:pt>
                <c:pt idx="234">
                  <c:v>0.2466477</c:v>
                </c:pt>
                <c:pt idx="235">
                  <c:v>0.24553369999999999</c:v>
                </c:pt>
                <c:pt idx="236">
                  <c:v>0.26176080000000002</c:v>
                </c:pt>
                <c:pt idx="237">
                  <c:v>0.26520880000000002</c:v>
                </c:pt>
                <c:pt idx="238">
                  <c:v>0.243676</c:v>
                </c:pt>
                <c:pt idx="239">
                  <c:v>0.23314070000000001</c:v>
                </c:pt>
                <c:pt idx="240">
                  <c:v>0.24052409999999999</c:v>
                </c:pt>
                <c:pt idx="241">
                  <c:v>0.2433032</c:v>
                </c:pt>
                <c:pt idx="242">
                  <c:v>0.2424569</c:v>
                </c:pt>
                <c:pt idx="243">
                  <c:v>0.24326729999999999</c:v>
                </c:pt>
                <c:pt idx="244">
                  <c:v>0.2395523</c:v>
                </c:pt>
                <c:pt idx="245">
                  <c:v>0.23620479999999999</c:v>
                </c:pt>
                <c:pt idx="246">
                  <c:v>0.2427397</c:v>
                </c:pt>
                <c:pt idx="247">
                  <c:v>0.25558189999999997</c:v>
                </c:pt>
                <c:pt idx="248">
                  <c:v>0.25701259999999998</c:v>
                </c:pt>
                <c:pt idx="249">
                  <c:v>0.2405639</c:v>
                </c:pt>
                <c:pt idx="250">
                  <c:v>0.2277651</c:v>
                </c:pt>
                <c:pt idx="251">
                  <c:v>0.23111180000000001</c:v>
                </c:pt>
                <c:pt idx="252">
                  <c:v>0.23705470000000001</c:v>
                </c:pt>
                <c:pt idx="253">
                  <c:v>0.23656579999999999</c:v>
                </c:pt>
                <c:pt idx="254">
                  <c:v>0.23609959999999999</c:v>
                </c:pt>
                <c:pt idx="255">
                  <c:v>0.2358652</c:v>
                </c:pt>
                <c:pt idx="256">
                  <c:v>0.22944780000000001</c:v>
                </c:pt>
                <c:pt idx="257">
                  <c:v>0.2252972</c:v>
                </c:pt>
                <c:pt idx="258">
                  <c:v>0.2288763</c:v>
                </c:pt>
                <c:pt idx="259">
                  <c:v>0.2278181</c:v>
                </c:pt>
                <c:pt idx="260">
                  <c:v>0.22076809999999999</c:v>
                </c:pt>
                <c:pt idx="261">
                  <c:v>0.2190338</c:v>
                </c:pt>
                <c:pt idx="262">
                  <c:v>0.2229825</c:v>
                </c:pt>
                <c:pt idx="263">
                  <c:v>0.2233057</c:v>
                </c:pt>
                <c:pt idx="264">
                  <c:v>0.21837129999999999</c:v>
                </c:pt>
                <c:pt idx="265">
                  <c:v>0.21967049999999999</c:v>
                </c:pt>
                <c:pt idx="266">
                  <c:v>0.22993659999999999</c:v>
                </c:pt>
                <c:pt idx="267">
                  <c:v>0.23481179999999999</c:v>
                </c:pt>
                <c:pt idx="268">
                  <c:v>0.22673509999999999</c:v>
                </c:pt>
                <c:pt idx="269">
                  <c:v>0.2162393</c:v>
                </c:pt>
                <c:pt idx="270">
                  <c:v>0.21193629999999999</c:v>
                </c:pt>
                <c:pt idx="271">
                  <c:v>0.2122425</c:v>
                </c:pt>
                <c:pt idx="272">
                  <c:v>0.21702659999999999</c:v>
                </c:pt>
                <c:pt idx="273">
                  <c:v>0.2213958</c:v>
                </c:pt>
                <c:pt idx="274">
                  <c:v>0.21802779999999999</c:v>
                </c:pt>
                <c:pt idx="275">
                  <c:v>0.2119017</c:v>
                </c:pt>
                <c:pt idx="276">
                  <c:v>0.20903330000000001</c:v>
                </c:pt>
                <c:pt idx="277">
                  <c:v>0.19718250000000001</c:v>
                </c:pt>
                <c:pt idx="278">
                  <c:v>0.1769346</c:v>
                </c:pt>
                <c:pt idx="279">
                  <c:v>0.17695759999999999</c:v>
                </c:pt>
                <c:pt idx="280">
                  <c:v>0.19267319999999999</c:v>
                </c:pt>
                <c:pt idx="281">
                  <c:v>0.1976512</c:v>
                </c:pt>
                <c:pt idx="282">
                  <c:v>0.20017309999999999</c:v>
                </c:pt>
                <c:pt idx="283">
                  <c:v>0.2064781</c:v>
                </c:pt>
                <c:pt idx="284">
                  <c:v>0.204147</c:v>
                </c:pt>
                <c:pt idx="285">
                  <c:v>0.19657350000000001</c:v>
                </c:pt>
                <c:pt idx="286">
                  <c:v>0.19162009999999999</c:v>
                </c:pt>
                <c:pt idx="287">
                  <c:v>0.1908453</c:v>
                </c:pt>
                <c:pt idx="288">
                  <c:v>0.19296659999999999</c:v>
                </c:pt>
                <c:pt idx="289">
                  <c:v>0.19343189999999999</c:v>
                </c:pt>
                <c:pt idx="290">
                  <c:v>0.19214600000000001</c:v>
                </c:pt>
                <c:pt idx="291">
                  <c:v>0.18584680000000001</c:v>
                </c:pt>
                <c:pt idx="292">
                  <c:v>0.17808860000000001</c:v>
                </c:pt>
                <c:pt idx="293">
                  <c:v>0.18074190000000001</c:v>
                </c:pt>
                <c:pt idx="294">
                  <c:v>0.18819140000000001</c:v>
                </c:pt>
                <c:pt idx="295">
                  <c:v>0.18887699999999999</c:v>
                </c:pt>
                <c:pt idx="296">
                  <c:v>0.18250749999999999</c:v>
                </c:pt>
                <c:pt idx="297">
                  <c:v>0.17542440000000001</c:v>
                </c:pt>
                <c:pt idx="298">
                  <c:v>0.1754096</c:v>
                </c:pt>
                <c:pt idx="299">
                  <c:v>0.1764713</c:v>
                </c:pt>
                <c:pt idx="300">
                  <c:v>0.17095640000000001</c:v>
                </c:pt>
                <c:pt idx="301">
                  <c:v>0.1708712</c:v>
                </c:pt>
                <c:pt idx="302">
                  <c:v>0.17563519999999999</c:v>
                </c:pt>
                <c:pt idx="303">
                  <c:v>0.17346890000000001</c:v>
                </c:pt>
                <c:pt idx="304">
                  <c:v>0.17051379999999999</c:v>
                </c:pt>
                <c:pt idx="305">
                  <c:v>0.1706937</c:v>
                </c:pt>
                <c:pt idx="306">
                  <c:v>0.17200080000000001</c:v>
                </c:pt>
                <c:pt idx="307">
                  <c:v>0.17480470000000001</c:v>
                </c:pt>
                <c:pt idx="308">
                  <c:v>0.17752699999999999</c:v>
                </c:pt>
                <c:pt idx="309">
                  <c:v>0.17793999999999999</c:v>
                </c:pt>
                <c:pt idx="310">
                  <c:v>0.1692264</c:v>
                </c:pt>
                <c:pt idx="311">
                  <c:v>0.15720329999999999</c:v>
                </c:pt>
                <c:pt idx="312">
                  <c:v>0.1589515</c:v>
                </c:pt>
                <c:pt idx="313">
                  <c:v>0.17025670000000001</c:v>
                </c:pt>
                <c:pt idx="314">
                  <c:v>0.1743189</c:v>
                </c:pt>
                <c:pt idx="315">
                  <c:v>0.1644864</c:v>
                </c:pt>
                <c:pt idx="316">
                  <c:v>0.14945240000000001</c:v>
                </c:pt>
                <c:pt idx="317">
                  <c:v>0.14395330000000001</c:v>
                </c:pt>
                <c:pt idx="318">
                  <c:v>0.15148610000000001</c:v>
                </c:pt>
                <c:pt idx="319">
                  <c:v>0.16363220000000001</c:v>
                </c:pt>
                <c:pt idx="320">
                  <c:v>0.1701259</c:v>
                </c:pt>
                <c:pt idx="321">
                  <c:v>0.16778119999999999</c:v>
                </c:pt>
                <c:pt idx="322">
                  <c:v>0.1626532</c:v>
                </c:pt>
                <c:pt idx="323">
                  <c:v>0.16123290000000001</c:v>
                </c:pt>
                <c:pt idx="324">
                  <c:v>0.16218070000000001</c:v>
                </c:pt>
                <c:pt idx="325">
                  <c:v>0.1614582</c:v>
                </c:pt>
                <c:pt idx="326">
                  <c:v>0.15625910000000001</c:v>
                </c:pt>
                <c:pt idx="327">
                  <c:v>0.14555489999999999</c:v>
                </c:pt>
                <c:pt idx="328">
                  <c:v>0.13696900000000001</c:v>
                </c:pt>
                <c:pt idx="329">
                  <c:v>0.13683480000000001</c:v>
                </c:pt>
                <c:pt idx="330">
                  <c:v>0.1414204</c:v>
                </c:pt>
                <c:pt idx="331">
                  <c:v>0.14534900000000001</c:v>
                </c:pt>
                <c:pt idx="332">
                  <c:v>0.14157110000000001</c:v>
                </c:pt>
                <c:pt idx="333">
                  <c:v>0.13586239999999999</c:v>
                </c:pt>
                <c:pt idx="334">
                  <c:v>0.14063500000000001</c:v>
                </c:pt>
                <c:pt idx="335">
                  <c:v>0.14388809999999999</c:v>
                </c:pt>
                <c:pt idx="336">
                  <c:v>0.14087440000000001</c:v>
                </c:pt>
                <c:pt idx="337">
                  <c:v>0.14632809999999999</c:v>
                </c:pt>
                <c:pt idx="338">
                  <c:v>0.15150730000000001</c:v>
                </c:pt>
                <c:pt idx="339">
                  <c:v>0.14102770000000001</c:v>
                </c:pt>
                <c:pt idx="340">
                  <c:v>0.12676580000000001</c:v>
                </c:pt>
                <c:pt idx="341">
                  <c:v>0.1246608</c:v>
                </c:pt>
                <c:pt idx="342">
                  <c:v>0.13031129999999999</c:v>
                </c:pt>
                <c:pt idx="343">
                  <c:v>0.13162989999999999</c:v>
                </c:pt>
                <c:pt idx="344">
                  <c:v>0.12715779999999999</c:v>
                </c:pt>
                <c:pt idx="345">
                  <c:v>0.1229484</c:v>
                </c:pt>
                <c:pt idx="346">
                  <c:v>0.12030100000000001</c:v>
                </c:pt>
                <c:pt idx="347">
                  <c:v>0.1196574</c:v>
                </c:pt>
                <c:pt idx="348">
                  <c:v>0.12372569999999999</c:v>
                </c:pt>
                <c:pt idx="349">
                  <c:v>0.12821099999999999</c:v>
                </c:pt>
                <c:pt idx="350">
                  <c:v>0.12567</c:v>
                </c:pt>
                <c:pt idx="351">
                  <c:v>0.11983779999999999</c:v>
                </c:pt>
                <c:pt idx="352">
                  <c:v>0.1191749</c:v>
                </c:pt>
                <c:pt idx="353">
                  <c:v>0.1204863</c:v>
                </c:pt>
                <c:pt idx="354">
                  <c:v>0.1172657</c:v>
                </c:pt>
                <c:pt idx="355">
                  <c:v>0.1119042</c:v>
                </c:pt>
                <c:pt idx="356">
                  <c:v>0.1064746</c:v>
                </c:pt>
                <c:pt idx="357">
                  <c:v>9.7045469999999995E-2</c:v>
                </c:pt>
                <c:pt idx="358">
                  <c:v>9.3975459999999997E-2</c:v>
                </c:pt>
                <c:pt idx="359">
                  <c:v>0.10914160000000001</c:v>
                </c:pt>
                <c:pt idx="360">
                  <c:v>0.1213964</c:v>
                </c:pt>
                <c:pt idx="361">
                  <c:v>0.1156229</c:v>
                </c:pt>
                <c:pt idx="362">
                  <c:v>0.10947709999999999</c:v>
                </c:pt>
                <c:pt idx="363">
                  <c:v>0.10782600000000001</c:v>
                </c:pt>
                <c:pt idx="364">
                  <c:v>9.9375099999999994E-2</c:v>
                </c:pt>
                <c:pt idx="365">
                  <c:v>9.5460550000000005E-2</c:v>
                </c:pt>
                <c:pt idx="366">
                  <c:v>0.108737</c:v>
                </c:pt>
                <c:pt idx="367">
                  <c:v>0.11749759999999999</c:v>
                </c:pt>
                <c:pt idx="368">
                  <c:v>0.1117491</c:v>
                </c:pt>
                <c:pt idx="369">
                  <c:v>0.1074189</c:v>
                </c:pt>
                <c:pt idx="370">
                  <c:v>0.10102079999999999</c:v>
                </c:pt>
                <c:pt idx="371">
                  <c:v>9.4094739999999996E-2</c:v>
                </c:pt>
                <c:pt idx="372">
                  <c:v>0.1018886</c:v>
                </c:pt>
                <c:pt idx="373">
                  <c:v>0.1116538</c:v>
                </c:pt>
                <c:pt idx="374">
                  <c:v>0.1063747</c:v>
                </c:pt>
                <c:pt idx="375">
                  <c:v>0.1009816</c:v>
                </c:pt>
                <c:pt idx="376">
                  <c:v>0.1052297</c:v>
                </c:pt>
                <c:pt idx="377">
                  <c:v>0.10394150000000001</c:v>
                </c:pt>
                <c:pt idx="378">
                  <c:v>9.8839460000000004E-2</c:v>
                </c:pt>
                <c:pt idx="379">
                  <c:v>0.1039626</c:v>
                </c:pt>
                <c:pt idx="380">
                  <c:v>0.1118495</c:v>
                </c:pt>
                <c:pt idx="381">
                  <c:v>0.1071534</c:v>
                </c:pt>
                <c:pt idx="382">
                  <c:v>9.5903630000000004E-2</c:v>
                </c:pt>
                <c:pt idx="383">
                  <c:v>9.4986650000000006E-2</c:v>
                </c:pt>
                <c:pt idx="384">
                  <c:v>9.7447859999999997E-2</c:v>
                </c:pt>
                <c:pt idx="385">
                  <c:v>9.0375230000000001E-2</c:v>
                </c:pt>
                <c:pt idx="386">
                  <c:v>8.0271439999999999E-2</c:v>
                </c:pt>
                <c:pt idx="387">
                  <c:v>7.6827919999999994E-2</c:v>
                </c:pt>
                <c:pt idx="388">
                  <c:v>8.6050940000000006E-2</c:v>
                </c:pt>
                <c:pt idx="389">
                  <c:v>9.8685540000000002E-2</c:v>
                </c:pt>
                <c:pt idx="390">
                  <c:v>9.5089359999999998E-2</c:v>
                </c:pt>
                <c:pt idx="391">
                  <c:v>8.3616029999999994E-2</c:v>
                </c:pt>
                <c:pt idx="392">
                  <c:v>8.0798960000000003E-2</c:v>
                </c:pt>
                <c:pt idx="393">
                  <c:v>8.004994E-2</c:v>
                </c:pt>
                <c:pt idx="394">
                  <c:v>7.6775090000000004E-2</c:v>
                </c:pt>
                <c:pt idx="395">
                  <c:v>7.9280400000000001E-2</c:v>
                </c:pt>
                <c:pt idx="396">
                  <c:v>8.9691370000000006E-2</c:v>
                </c:pt>
                <c:pt idx="397">
                  <c:v>8.7479639999999997E-2</c:v>
                </c:pt>
                <c:pt idx="398">
                  <c:v>6.6443530000000001E-2</c:v>
                </c:pt>
                <c:pt idx="399">
                  <c:v>5.5469200000000003E-2</c:v>
                </c:pt>
                <c:pt idx="400">
                  <c:v>7.0132050000000001E-2</c:v>
                </c:pt>
                <c:pt idx="401">
                  <c:v>9.2104290000000005E-2</c:v>
                </c:pt>
                <c:pt idx="402">
                  <c:v>9.097094E-2</c:v>
                </c:pt>
                <c:pt idx="403">
                  <c:v>7.2064290000000003E-2</c:v>
                </c:pt>
                <c:pt idx="404">
                  <c:v>6.2016830000000002E-2</c:v>
                </c:pt>
                <c:pt idx="405">
                  <c:v>5.781874E-2</c:v>
                </c:pt>
                <c:pt idx="406">
                  <c:v>5.9595259999999997E-2</c:v>
                </c:pt>
                <c:pt idx="407">
                  <c:v>7.3836659999999998E-2</c:v>
                </c:pt>
                <c:pt idx="408">
                  <c:v>8.261106E-2</c:v>
                </c:pt>
                <c:pt idx="409">
                  <c:v>7.4933089999999994E-2</c:v>
                </c:pt>
                <c:pt idx="410">
                  <c:v>6.2834219999999996E-2</c:v>
                </c:pt>
                <c:pt idx="411">
                  <c:v>6.0711340000000003E-2</c:v>
                </c:pt>
                <c:pt idx="412">
                  <c:v>7.1060929999999994E-2</c:v>
                </c:pt>
                <c:pt idx="413">
                  <c:v>7.7353459999999999E-2</c:v>
                </c:pt>
                <c:pt idx="414">
                  <c:v>6.8883929999999996E-2</c:v>
                </c:pt>
                <c:pt idx="415">
                  <c:v>5.6981770000000001E-2</c:v>
                </c:pt>
                <c:pt idx="416">
                  <c:v>5.7037730000000002E-2</c:v>
                </c:pt>
                <c:pt idx="417">
                  <c:v>7.4718809999999997E-2</c:v>
                </c:pt>
                <c:pt idx="418">
                  <c:v>8.7432599999999999E-2</c:v>
                </c:pt>
                <c:pt idx="419">
                  <c:v>7.8649629999999998E-2</c:v>
                </c:pt>
                <c:pt idx="420">
                  <c:v>7.2904430000000006E-2</c:v>
                </c:pt>
                <c:pt idx="421">
                  <c:v>7.6292390000000002E-2</c:v>
                </c:pt>
                <c:pt idx="422">
                  <c:v>6.8350030000000006E-2</c:v>
                </c:pt>
                <c:pt idx="423">
                  <c:v>5.550153E-2</c:v>
                </c:pt>
                <c:pt idx="424">
                  <c:v>5.7275479999999997E-2</c:v>
                </c:pt>
                <c:pt idx="425">
                  <c:v>7.2727269999999997E-2</c:v>
                </c:pt>
                <c:pt idx="426">
                  <c:v>8.6041419999999993E-2</c:v>
                </c:pt>
                <c:pt idx="427">
                  <c:v>8.2892259999999995E-2</c:v>
                </c:pt>
                <c:pt idx="428">
                  <c:v>6.7679299999999998E-2</c:v>
                </c:pt>
                <c:pt idx="429">
                  <c:v>5.9758840000000001E-2</c:v>
                </c:pt>
                <c:pt idx="430">
                  <c:v>5.9773369999999999E-2</c:v>
                </c:pt>
                <c:pt idx="431">
                  <c:v>5.8405390000000001E-2</c:v>
                </c:pt>
                <c:pt idx="432">
                  <c:v>6.3534439999999998E-2</c:v>
                </c:pt>
                <c:pt idx="433">
                  <c:v>7.166206E-2</c:v>
                </c:pt>
                <c:pt idx="434">
                  <c:v>6.3447600000000007E-2</c:v>
                </c:pt>
                <c:pt idx="435">
                  <c:v>4.819843E-2</c:v>
                </c:pt>
                <c:pt idx="436">
                  <c:v>4.6191320000000001E-2</c:v>
                </c:pt>
                <c:pt idx="437">
                  <c:v>5.2143599999999998E-2</c:v>
                </c:pt>
                <c:pt idx="438">
                  <c:v>5.4641929999999998E-2</c:v>
                </c:pt>
                <c:pt idx="439">
                  <c:v>5.4080509999999998E-2</c:v>
                </c:pt>
                <c:pt idx="440">
                  <c:v>5.7681299999999998E-2</c:v>
                </c:pt>
                <c:pt idx="441">
                  <c:v>6.4351489999999997E-2</c:v>
                </c:pt>
                <c:pt idx="442">
                  <c:v>6.37823E-2</c:v>
                </c:pt>
                <c:pt idx="443">
                  <c:v>5.6728269999999997E-2</c:v>
                </c:pt>
                <c:pt idx="444">
                  <c:v>5.638406E-2</c:v>
                </c:pt>
                <c:pt idx="445">
                  <c:v>6.0436700000000003E-2</c:v>
                </c:pt>
                <c:pt idx="446">
                  <c:v>5.3840029999999997E-2</c:v>
                </c:pt>
                <c:pt idx="447">
                  <c:v>4.4639659999999998E-2</c:v>
                </c:pt>
                <c:pt idx="448">
                  <c:v>5.1023110000000003E-2</c:v>
                </c:pt>
                <c:pt idx="449">
                  <c:v>6.0862060000000003E-2</c:v>
                </c:pt>
                <c:pt idx="450">
                  <c:v>5.1106779999999997E-2</c:v>
                </c:pt>
                <c:pt idx="451">
                  <c:v>3.6104789999999998E-2</c:v>
                </c:pt>
                <c:pt idx="452">
                  <c:v>4.3582509999999998E-2</c:v>
                </c:pt>
                <c:pt idx="453">
                  <c:v>5.9519910000000002E-2</c:v>
                </c:pt>
                <c:pt idx="454">
                  <c:v>5.4006079999999998E-2</c:v>
                </c:pt>
                <c:pt idx="455">
                  <c:v>3.8843000000000003E-2</c:v>
                </c:pt>
                <c:pt idx="456">
                  <c:v>4.1036709999999997E-2</c:v>
                </c:pt>
                <c:pt idx="457">
                  <c:v>5.075706E-2</c:v>
                </c:pt>
                <c:pt idx="458">
                  <c:v>4.8565810000000001E-2</c:v>
                </c:pt>
                <c:pt idx="459">
                  <c:v>4.78477E-2</c:v>
                </c:pt>
                <c:pt idx="460">
                  <c:v>6.1530590000000003E-2</c:v>
                </c:pt>
                <c:pt idx="461">
                  <c:v>6.1737210000000001E-2</c:v>
                </c:pt>
                <c:pt idx="462">
                  <c:v>3.9763519999999997E-2</c:v>
                </c:pt>
                <c:pt idx="463">
                  <c:v>3.281212E-2</c:v>
                </c:pt>
                <c:pt idx="464">
                  <c:v>4.389726E-2</c:v>
                </c:pt>
                <c:pt idx="465">
                  <c:v>4.9281980000000003E-2</c:v>
                </c:pt>
                <c:pt idx="466">
                  <c:v>5.325009E-2</c:v>
                </c:pt>
                <c:pt idx="467">
                  <c:v>6.0728190000000001E-2</c:v>
                </c:pt>
                <c:pt idx="468">
                  <c:v>6.2592259999999997E-2</c:v>
                </c:pt>
                <c:pt idx="469">
                  <c:v>5.2172620000000003E-2</c:v>
                </c:pt>
                <c:pt idx="470">
                  <c:v>3.591076E-2</c:v>
                </c:pt>
                <c:pt idx="471">
                  <c:v>3.5234439999999999E-2</c:v>
                </c:pt>
                <c:pt idx="472">
                  <c:v>4.9134219999999999E-2</c:v>
                </c:pt>
                <c:pt idx="473">
                  <c:v>5.459377E-2</c:v>
                </c:pt>
                <c:pt idx="474">
                  <c:v>5.3055140000000001E-2</c:v>
                </c:pt>
                <c:pt idx="475">
                  <c:v>4.7887699999999998E-2</c:v>
                </c:pt>
                <c:pt idx="476">
                  <c:v>3.779938E-2</c:v>
                </c:pt>
                <c:pt idx="477">
                  <c:v>3.9312109999999997E-2</c:v>
                </c:pt>
                <c:pt idx="478">
                  <c:v>4.7196790000000002E-2</c:v>
                </c:pt>
                <c:pt idx="479">
                  <c:v>4.2335869999999998E-2</c:v>
                </c:pt>
                <c:pt idx="480">
                  <c:v>3.2136079999999997E-2</c:v>
                </c:pt>
                <c:pt idx="481">
                  <c:v>3.3045629999999999E-2</c:v>
                </c:pt>
                <c:pt idx="482">
                  <c:v>4.4367049999999998E-2</c:v>
                </c:pt>
                <c:pt idx="483">
                  <c:v>5.2002029999999998E-2</c:v>
                </c:pt>
                <c:pt idx="484">
                  <c:v>5.4155370000000001E-2</c:v>
                </c:pt>
                <c:pt idx="485">
                  <c:v>5.4827290000000001E-2</c:v>
                </c:pt>
                <c:pt idx="486">
                  <c:v>4.7743109999999998E-2</c:v>
                </c:pt>
                <c:pt idx="487">
                  <c:v>3.5320940000000002E-2</c:v>
                </c:pt>
                <c:pt idx="488">
                  <c:v>3.4338750000000001E-2</c:v>
                </c:pt>
                <c:pt idx="489">
                  <c:v>4.7363349999999999E-2</c:v>
                </c:pt>
                <c:pt idx="490">
                  <c:v>5.2081210000000003E-2</c:v>
                </c:pt>
                <c:pt idx="491">
                  <c:v>4.0618910000000001E-2</c:v>
                </c:pt>
                <c:pt idx="492">
                  <c:v>3.211079E-2</c:v>
                </c:pt>
                <c:pt idx="493">
                  <c:v>3.2201199999999999E-2</c:v>
                </c:pt>
                <c:pt idx="494">
                  <c:v>3.205086E-2</c:v>
                </c:pt>
                <c:pt idx="495">
                  <c:v>3.1417309999999997E-2</c:v>
                </c:pt>
                <c:pt idx="496">
                  <c:v>2.7880229999999999E-2</c:v>
                </c:pt>
                <c:pt idx="497">
                  <c:v>2.4481019999999999E-2</c:v>
                </c:pt>
                <c:pt idx="498">
                  <c:v>2.942502E-2</c:v>
                </c:pt>
                <c:pt idx="499">
                  <c:v>3.6537380000000001E-2</c:v>
                </c:pt>
                <c:pt idx="500">
                  <c:v>3.8001340000000002E-2</c:v>
                </c:pt>
                <c:pt idx="501">
                  <c:v>2.930228E-2</c:v>
                </c:pt>
                <c:pt idx="502">
                  <c:v>2.1789240000000001E-2</c:v>
                </c:pt>
                <c:pt idx="503">
                  <c:v>3.2128740000000003E-2</c:v>
                </c:pt>
                <c:pt idx="504">
                  <c:v>4.3038460000000001E-2</c:v>
                </c:pt>
                <c:pt idx="505">
                  <c:v>4.0877259999999999E-2</c:v>
                </c:pt>
                <c:pt idx="506">
                  <c:v>3.4214729999999999E-2</c:v>
                </c:pt>
                <c:pt idx="507">
                  <c:v>2.3111840000000002E-2</c:v>
                </c:pt>
                <c:pt idx="508">
                  <c:v>1.8099569999999999E-2</c:v>
                </c:pt>
                <c:pt idx="509">
                  <c:v>3.035914E-2</c:v>
                </c:pt>
                <c:pt idx="510">
                  <c:v>4.5891099999999997E-2</c:v>
                </c:pt>
                <c:pt idx="511">
                  <c:v>5.1595509999999997E-2</c:v>
                </c:pt>
                <c:pt idx="512">
                  <c:v>4.4676250000000001E-2</c:v>
                </c:pt>
                <c:pt idx="513">
                  <c:v>3.2301870000000003E-2</c:v>
                </c:pt>
                <c:pt idx="514">
                  <c:v>2.774861E-2</c:v>
                </c:pt>
                <c:pt idx="515">
                  <c:v>2.7014799999999999E-2</c:v>
                </c:pt>
                <c:pt idx="516">
                  <c:v>3.3875170000000003E-2</c:v>
                </c:pt>
                <c:pt idx="517">
                  <c:v>5.2141220000000002E-2</c:v>
                </c:pt>
                <c:pt idx="518">
                  <c:v>5.129864E-2</c:v>
                </c:pt>
                <c:pt idx="519">
                  <c:v>2.841805E-2</c:v>
                </c:pt>
                <c:pt idx="520">
                  <c:v>1.5857059999999999E-2</c:v>
                </c:pt>
                <c:pt idx="521">
                  <c:v>2.3490560000000001E-2</c:v>
                </c:pt>
                <c:pt idx="522">
                  <c:v>3.2624750000000001E-2</c:v>
                </c:pt>
                <c:pt idx="523">
                  <c:v>2.7957340000000001E-2</c:v>
                </c:pt>
                <c:pt idx="524">
                  <c:v>2.833952E-2</c:v>
                </c:pt>
                <c:pt idx="525">
                  <c:v>4.0452420000000003E-2</c:v>
                </c:pt>
                <c:pt idx="526">
                  <c:v>3.8614450000000002E-2</c:v>
                </c:pt>
                <c:pt idx="527">
                  <c:v>2.5520589999999999E-2</c:v>
                </c:pt>
                <c:pt idx="528">
                  <c:v>2.4596079999999999E-2</c:v>
                </c:pt>
                <c:pt idx="529">
                  <c:v>3.2310039999999998E-2</c:v>
                </c:pt>
                <c:pt idx="530">
                  <c:v>3.6133999999999999E-2</c:v>
                </c:pt>
                <c:pt idx="531">
                  <c:v>3.12091E-2</c:v>
                </c:pt>
                <c:pt idx="532">
                  <c:v>1.642151E-2</c:v>
                </c:pt>
                <c:pt idx="533">
                  <c:v>6.9899589999999996E-3</c:v>
                </c:pt>
                <c:pt idx="534">
                  <c:v>1.338699E-2</c:v>
                </c:pt>
                <c:pt idx="535">
                  <c:v>2.3546899999999999E-2</c:v>
                </c:pt>
                <c:pt idx="536">
                  <c:v>2.881307E-2</c:v>
                </c:pt>
                <c:pt idx="537">
                  <c:v>3.0406559999999999E-2</c:v>
                </c:pt>
                <c:pt idx="538">
                  <c:v>2.5803409999999999E-2</c:v>
                </c:pt>
                <c:pt idx="539">
                  <c:v>2.284781E-2</c:v>
                </c:pt>
                <c:pt idx="540">
                  <c:v>2.9464270000000001E-2</c:v>
                </c:pt>
                <c:pt idx="541">
                  <c:v>2.983369E-2</c:v>
                </c:pt>
                <c:pt idx="542">
                  <c:v>2.1977940000000001E-2</c:v>
                </c:pt>
                <c:pt idx="543">
                  <c:v>2.216891E-2</c:v>
                </c:pt>
                <c:pt idx="544">
                  <c:v>2.4903669999999999E-2</c:v>
                </c:pt>
                <c:pt idx="545">
                  <c:v>1.7167140000000001E-2</c:v>
                </c:pt>
                <c:pt idx="546">
                  <c:v>9.7830529999999999E-3</c:v>
                </c:pt>
                <c:pt idx="547">
                  <c:v>1.830333E-2</c:v>
                </c:pt>
                <c:pt idx="548">
                  <c:v>2.7679059999999998E-2</c:v>
                </c:pt>
                <c:pt idx="549">
                  <c:v>1.8735459999999999E-2</c:v>
                </c:pt>
                <c:pt idx="550">
                  <c:v>8.2743120000000007E-3</c:v>
                </c:pt>
                <c:pt idx="551">
                  <c:v>1.462956E-2</c:v>
                </c:pt>
                <c:pt idx="552">
                  <c:v>1.998107E-2</c:v>
                </c:pt>
                <c:pt idx="553">
                  <c:v>1.2455539999999999E-2</c:v>
                </c:pt>
                <c:pt idx="554">
                  <c:v>7.9547820000000005E-3</c:v>
                </c:pt>
                <c:pt idx="555">
                  <c:v>9.9285569999999993E-3</c:v>
                </c:pt>
                <c:pt idx="556">
                  <c:v>1.626414E-2</c:v>
                </c:pt>
                <c:pt idx="557">
                  <c:v>2.8697159999999999E-2</c:v>
                </c:pt>
                <c:pt idx="558">
                  <c:v>2.9116800000000002E-2</c:v>
                </c:pt>
                <c:pt idx="559">
                  <c:v>1.0067599999999999E-2</c:v>
                </c:pt>
                <c:pt idx="560">
                  <c:v>-1.015171E-3</c:v>
                </c:pt>
                <c:pt idx="561">
                  <c:v>9.6701419999999996E-3</c:v>
                </c:pt>
                <c:pt idx="562">
                  <c:v>2.0524270000000001E-2</c:v>
                </c:pt>
                <c:pt idx="563">
                  <c:v>1.9054519999999998E-2</c:v>
                </c:pt>
                <c:pt idx="564">
                  <c:v>1.4514839999999999E-2</c:v>
                </c:pt>
                <c:pt idx="565">
                  <c:v>1.095873E-2</c:v>
                </c:pt>
                <c:pt idx="566">
                  <c:v>1.288392E-2</c:v>
                </c:pt>
                <c:pt idx="567">
                  <c:v>2.2199650000000001E-2</c:v>
                </c:pt>
                <c:pt idx="568">
                  <c:v>2.708464E-2</c:v>
                </c:pt>
                <c:pt idx="569">
                  <c:v>2.7946889999999999E-2</c:v>
                </c:pt>
                <c:pt idx="570">
                  <c:v>2.8289080000000001E-2</c:v>
                </c:pt>
                <c:pt idx="571">
                  <c:v>2.070104E-2</c:v>
                </c:pt>
                <c:pt idx="572">
                  <c:v>1.294578E-2</c:v>
                </c:pt>
                <c:pt idx="573">
                  <c:v>2.0477829999999999E-2</c:v>
                </c:pt>
                <c:pt idx="574">
                  <c:v>3.3713729999999997E-2</c:v>
                </c:pt>
                <c:pt idx="575">
                  <c:v>3.1217390000000001E-2</c:v>
                </c:pt>
                <c:pt idx="576">
                  <c:v>2.1369059999999999E-2</c:v>
                </c:pt>
                <c:pt idx="577">
                  <c:v>1.7783409999999999E-2</c:v>
                </c:pt>
                <c:pt idx="578">
                  <c:v>1.4716079999999999E-2</c:v>
                </c:pt>
                <c:pt idx="579">
                  <c:v>1.521786E-2</c:v>
                </c:pt>
                <c:pt idx="580">
                  <c:v>2.0431589999999999E-2</c:v>
                </c:pt>
                <c:pt idx="581">
                  <c:v>2.1795579999999998E-2</c:v>
                </c:pt>
                <c:pt idx="582">
                  <c:v>1.5765299999999999E-2</c:v>
                </c:pt>
                <c:pt idx="583">
                  <c:v>8.7268120000000005E-3</c:v>
                </c:pt>
                <c:pt idx="584">
                  <c:v>1.4736330000000001E-2</c:v>
                </c:pt>
                <c:pt idx="585">
                  <c:v>2.4487999999999999E-2</c:v>
                </c:pt>
                <c:pt idx="586">
                  <c:v>1.8275110000000001E-2</c:v>
                </c:pt>
                <c:pt idx="587">
                  <c:v>8.0945280000000001E-3</c:v>
                </c:pt>
                <c:pt idx="588">
                  <c:v>8.9325900000000007E-3</c:v>
                </c:pt>
                <c:pt idx="589">
                  <c:v>1.463449E-2</c:v>
                </c:pt>
                <c:pt idx="590">
                  <c:v>1.9662260000000001E-2</c:v>
                </c:pt>
                <c:pt idx="591">
                  <c:v>2.2730759999999999E-2</c:v>
                </c:pt>
                <c:pt idx="592">
                  <c:v>2.0598579999999998E-2</c:v>
                </c:pt>
                <c:pt idx="593">
                  <c:v>1.5216210000000001E-2</c:v>
                </c:pt>
                <c:pt idx="594">
                  <c:v>1.0393049999999999E-2</c:v>
                </c:pt>
                <c:pt idx="595">
                  <c:v>6.6637720000000001E-3</c:v>
                </c:pt>
                <c:pt idx="596">
                  <c:v>6.6472379999999998E-3</c:v>
                </c:pt>
                <c:pt idx="597">
                  <c:v>1.006142E-2</c:v>
                </c:pt>
                <c:pt idx="598">
                  <c:v>9.3225479999999999E-3</c:v>
                </c:pt>
                <c:pt idx="599">
                  <c:v>2.9035100000000002E-3</c:v>
                </c:pt>
                <c:pt idx="600">
                  <c:v>4.6999909999999997E-3</c:v>
                </c:pt>
                <c:pt idx="601">
                  <c:v>1.3716580000000001E-2</c:v>
                </c:pt>
                <c:pt idx="602">
                  <c:v>1.324871E-2</c:v>
                </c:pt>
                <c:pt idx="603">
                  <c:v>1.079127E-2</c:v>
                </c:pt>
                <c:pt idx="604">
                  <c:v>1.8971459999999999E-2</c:v>
                </c:pt>
                <c:pt idx="605">
                  <c:v>2.6995419999999999E-2</c:v>
                </c:pt>
                <c:pt idx="606">
                  <c:v>2.253403E-2</c:v>
                </c:pt>
                <c:pt idx="607">
                  <c:v>1.6002389999999998E-2</c:v>
                </c:pt>
                <c:pt idx="608">
                  <c:v>1.8475809999999999E-2</c:v>
                </c:pt>
                <c:pt idx="609">
                  <c:v>2.0748809999999999E-2</c:v>
                </c:pt>
                <c:pt idx="610">
                  <c:v>1.898064E-2</c:v>
                </c:pt>
                <c:pt idx="611">
                  <c:v>1.8675600000000001E-2</c:v>
                </c:pt>
                <c:pt idx="612">
                  <c:v>1.8068899999999999E-2</c:v>
                </c:pt>
                <c:pt idx="613">
                  <c:v>1.609149E-2</c:v>
                </c:pt>
                <c:pt idx="614">
                  <c:v>1.248081E-2</c:v>
                </c:pt>
                <c:pt idx="615">
                  <c:v>7.1851240000000002E-3</c:v>
                </c:pt>
                <c:pt idx="616">
                  <c:v>1.1397060000000001E-2</c:v>
                </c:pt>
                <c:pt idx="617">
                  <c:v>2.205298E-2</c:v>
                </c:pt>
                <c:pt idx="618">
                  <c:v>1.562595E-2</c:v>
                </c:pt>
                <c:pt idx="619">
                  <c:v>-5.5289960000000004E-3</c:v>
                </c:pt>
                <c:pt idx="620">
                  <c:v>-1.1631620000000001E-2</c:v>
                </c:pt>
                <c:pt idx="621">
                  <c:v>4.2649070000000001E-3</c:v>
                </c:pt>
                <c:pt idx="622">
                  <c:v>1.485889E-2</c:v>
                </c:pt>
                <c:pt idx="623">
                  <c:v>1.209203E-2</c:v>
                </c:pt>
                <c:pt idx="624">
                  <c:v>1.149763E-2</c:v>
                </c:pt>
                <c:pt idx="625">
                  <c:v>1.087626E-2</c:v>
                </c:pt>
                <c:pt idx="626">
                  <c:v>9.5998820000000006E-3</c:v>
                </c:pt>
                <c:pt idx="627">
                  <c:v>1.3670170000000001E-2</c:v>
                </c:pt>
                <c:pt idx="628">
                  <c:v>1.5277789999999999E-2</c:v>
                </c:pt>
                <c:pt idx="629">
                  <c:v>1.114538E-2</c:v>
                </c:pt>
                <c:pt idx="630">
                  <c:v>6.1454600000000002E-3</c:v>
                </c:pt>
                <c:pt idx="631">
                  <c:v>-2.2889960000000002E-3</c:v>
                </c:pt>
                <c:pt idx="632">
                  <c:v>-7.5210809999999998E-3</c:v>
                </c:pt>
                <c:pt idx="633">
                  <c:v>-5.988562E-4</c:v>
                </c:pt>
                <c:pt idx="634">
                  <c:v>4.775011E-3</c:v>
                </c:pt>
                <c:pt idx="635">
                  <c:v>5.9930019999999999E-3</c:v>
                </c:pt>
                <c:pt idx="636">
                  <c:v>1.30966E-2</c:v>
                </c:pt>
                <c:pt idx="637">
                  <c:v>1.8208729999999999E-2</c:v>
                </c:pt>
                <c:pt idx="638">
                  <c:v>1.111824E-2</c:v>
                </c:pt>
                <c:pt idx="639">
                  <c:v>-2.7566420000000001E-3</c:v>
                </c:pt>
                <c:pt idx="640">
                  <c:v>-6.270215E-3</c:v>
                </c:pt>
                <c:pt idx="641">
                  <c:v>3.286364E-3</c:v>
                </c:pt>
                <c:pt idx="642">
                  <c:v>1.1717699999999999E-2</c:v>
                </c:pt>
                <c:pt idx="643">
                  <c:v>1.5963910000000001E-2</c:v>
                </c:pt>
                <c:pt idx="644">
                  <c:v>1.9473000000000001E-2</c:v>
                </c:pt>
                <c:pt idx="645">
                  <c:v>1.7831E-2</c:v>
                </c:pt>
                <c:pt idx="646">
                  <c:v>1.3958450000000001E-2</c:v>
                </c:pt>
                <c:pt idx="647">
                  <c:v>1.5786270000000002E-2</c:v>
                </c:pt>
                <c:pt idx="648">
                  <c:v>1.9891410000000002E-2</c:v>
                </c:pt>
                <c:pt idx="649">
                  <c:v>2.3375650000000001E-2</c:v>
                </c:pt>
                <c:pt idx="650">
                  <c:v>2.137145E-2</c:v>
                </c:pt>
                <c:pt idx="651">
                  <c:v>1.41158E-2</c:v>
                </c:pt>
                <c:pt idx="652">
                  <c:v>2.0617489999999999E-2</c:v>
                </c:pt>
                <c:pt idx="653">
                  <c:v>3.3128999999999999E-2</c:v>
                </c:pt>
                <c:pt idx="654">
                  <c:v>2.6736079999999999E-2</c:v>
                </c:pt>
                <c:pt idx="655">
                  <c:v>1.1682339999999999E-2</c:v>
                </c:pt>
                <c:pt idx="656">
                  <c:v>-1.017467E-3</c:v>
                </c:pt>
                <c:pt idx="657">
                  <c:v>-1.034174E-2</c:v>
                </c:pt>
                <c:pt idx="658">
                  <c:v>-9.4309040000000004E-3</c:v>
                </c:pt>
                <c:pt idx="659">
                  <c:v>-2.9780800000000001E-3</c:v>
                </c:pt>
                <c:pt idx="660">
                  <c:v>6.9871869999999997E-3</c:v>
                </c:pt>
                <c:pt idx="661">
                  <c:v>1.594866E-2</c:v>
                </c:pt>
                <c:pt idx="662">
                  <c:v>1.398225E-2</c:v>
                </c:pt>
                <c:pt idx="663">
                  <c:v>1.440571E-2</c:v>
                </c:pt>
                <c:pt idx="664">
                  <c:v>2.7910500000000001E-2</c:v>
                </c:pt>
                <c:pt idx="665">
                  <c:v>2.9815850000000001E-2</c:v>
                </c:pt>
                <c:pt idx="666">
                  <c:v>5.0385660000000004E-3</c:v>
                </c:pt>
                <c:pt idx="667">
                  <c:v>-9.8340730000000005E-3</c:v>
                </c:pt>
                <c:pt idx="668">
                  <c:v>5.2589500000000001E-3</c:v>
                </c:pt>
                <c:pt idx="669">
                  <c:v>1.615374E-2</c:v>
                </c:pt>
                <c:pt idx="670">
                  <c:v>8.8767150000000003E-3</c:v>
                </c:pt>
                <c:pt idx="671">
                  <c:v>4.2971090000000003E-3</c:v>
                </c:pt>
                <c:pt idx="672">
                  <c:v>1.2727459999999999E-2</c:v>
                </c:pt>
                <c:pt idx="673">
                  <c:v>2.090678E-2</c:v>
                </c:pt>
                <c:pt idx="674">
                  <c:v>1.1324559999999999E-2</c:v>
                </c:pt>
                <c:pt idx="675">
                  <c:v>-4.9541790000000004E-3</c:v>
                </c:pt>
                <c:pt idx="676">
                  <c:v>-1.9962399999999998E-3</c:v>
                </c:pt>
                <c:pt idx="677">
                  <c:v>1.4395160000000001E-2</c:v>
                </c:pt>
                <c:pt idx="678">
                  <c:v>1.7360569999999999E-2</c:v>
                </c:pt>
                <c:pt idx="679">
                  <c:v>9.9257379999999999E-3</c:v>
                </c:pt>
                <c:pt idx="680">
                  <c:v>1.165016E-2</c:v>
                </c:pt>
                <c:pt idx="681">
                  <c:v>1.5572549999999999E-2</c:v>
                </c:pt>
                <c:pt idx="682">
                  <c:v>1.28415E-2</c:v>
                </c:pt>
                <c:pt idx="683">
                  <c:v>9.9319490000000007E-3</c:v>
                </c:pt>
                <c:pt idx="684">
                  <c:v>8.3509550000000002E-3</c:v>
                </c:pt>
                <c:pt idx="685">
                  <c:v>1.012645E-2</c:v>
                </c:pt>
                <c:pt idx="686">
                  <c:v>1.2396010000000001E-2</c:v>
                </c:pt>
                <c:pt idx="687">
                  <c:v>8.9684420000000001E-3</c:v>
                </c:pt>
                <c:pt idx="688">
                  <c:v>6.7625640000000004E-3</c:v>
                </c:pt>
                <c:pt idx="689">
                  <c:v>7.66894E-3</c:v>
                </c:pt>
                <c:pt idx="690">
                  <c:v>5.1188170000000003E-3</c:v>
                </c:pt>
                <c:pt idx="691">
                  <c:v>-1.6699830000000001E-4</c:v>
                </c:pt>
                <c:pt idx="692">
                  <c:v>-1.345141E-3</c:v>
                </c:pt>
                <c:pt idx="693">
                  <c:v>1.3062169999999999E-3</c:v>
                </c:pt>
                <c:pt idx="694">
                  <c:v>8.761385E-4</c:v>
                </c:pt>
                <c:pt idx="695">
                  <c:v>5.9064740000000005E-4</c:v>
                </c:pt>
                <c:pt idx="696">
                  <c:v>2.719885E-3</c:v>
                </c:pt>
                <c:pt idx="697">
                  <c:v>3.892108E-3</c:v>
                </c:pt>
                <c:pt idx="698">
                  <c:v>3.6997610000000002E-3</c:v>
                </c:pt>
                <c:pt idx="699">
                  <c:v>6.9677390000000001E-4</c:v>
                </c:pt>
                <c:pt idx="700">
                  <c:v>4.3734170000000001E-3</c:v>
                </c:pt>
                <c:pt idx="701">
                  <c:v>1.2578799999999999E-2</c:v>
                </c:pt>
                <c:pt idx="702">
                  <c:v>7.014714E-3</c:v>
                </c:pt>
                <c:pt idx="703">
                  <c:v>-1.2329960000000001E-3</c:v>
                </c:pt>
                <c:pt idx="704">
                  <c:v>-1.065367E-3</c:v>
                </c:pt>
                <c:pt idx="705">
                  <c:v>-2.3381019999999999E-3</c:v>
                </c:pt>
                <c:pt idx="706">
                  <c:v>-4.4847089999999999E-3</c:v>
                </c:pt>
                <c:pt idx="707">
                  <c:v>-1.7713329999999999E-3</c:v>
                </c:pt>
                <c:pt idx="708">
                  <c:v>2.3685149999999999E-3</c:v>
                </c:pt>
                <c:pt idx="709">
                  <c:v>8.6847149999999995E-4</c:v>
                </c:pt>
                <c:pt idx="710">
                  <c:v>-4.7976850000000003E-3</c:v>
                </c:pt>
                <c:pt idx="711">
                  <c:v>-5.9004950000000004E-3</c:v>
                </c:pt>
                <c:pt idx="712">
                  <c:v>4.2049949999999996E-3</c:v>
                </c:pt>
                <c:pt idx="713">
                  <c:v>2.1071320000000001E-2</c:v>
                </c:pt>
                <c:pt idx="714">
                  <c:v>2.7382859999999998E-2</c:v>
                </c:pt>
                <c:pt idx="715">
                  <c:v>1.4207610000000001E-2</c:v>
                </c:pt>
                <c:pt idx="716">
                  <c:v>6.0431770000000003E-3</c:v>
                </c:pt>
                <c:pt idx="717">
                  <c:v>1.629326E-2</c:v>
                </c:pt>
                <c:pt idx="718">
                  <c:v>1.697189E-2</c:v>
                </c:pt>
                <c:pt idx="719">
                  <c:v>7.6639630000000002E-3</c:v>
                </c:pt>
                <c:pt idx="720">
                  <c:v>9.4002400000000007E-3</c:v>
                </c:pt>
                <c:pt idx="721">
                  <c:v>1.235025E-2</c:v>
                </c:pt>
                <c:pt idx="722">
                  <c:v>6.3857280000000002E-3</c:v>
                </c:pt>
                <c:pt idx="723">
                  <c:v>1.50646E-3</c:v>
                </c:pt>
                <c:pt idx="724">
                  <c:v>2.882028E-3</c:v>
                </c:pt>
                <c:pt idx="725">
                  <c:v>3.0429099999999998E-3</c:v>
                </c:pt>
                <c:pt idx="726">
                  <c:v>5.4935590000000003E-3</c:v>
                </c:pt>
                <c:pt idx="727">
                  <c:v>1.6977860000000001E-2</c:v>
                </c:pt>
                <c:pt idx="728">
                  <c:v>2.3461070000000001E-2</c:v>
                </c:pt>
                <c:pt idx="729">
                  <c:v>1.1572209999999999E-2</c:v>
                </c:pt>
                <c:pt idx="730">
                  <c:v>-9.7391939999999996E-3</c:v>
                </c:pt>
                <c:pt idx="731">
                  <c:v>-2.00351E-2</c:v>
                </c:pt>
                <c:pt idx="732">
                  <c:v>-1.351046E-2</c:v>
                </c:pt>
                <c:pt idx="733">
                  <c:v>7.1522239999999998E-4</c:v>
                </c:pt>
                <c:pt idx="734">
                  <c:v>1.329262E-2</c:v>
                </c:pt>
                <c:pt idx="735">
                  <c:v>1.198484E-2</c:v>
                </c:pt>
                <c:pt idx="736">
                  <c:v>3.5679729999999999E-3</c:v>
                </c:pt>
                <c:pt idx="737">
                  <c:v>3.9692249999999998E-3</c:v>
                </c:pt>
                <c:pt idx="738">
                  <c:v>3.6066800000000001E-3</c:v>
                </c:pt>
                <c:pt idx="739">
                  <c:v>-1.0214950000000001E-3</c:v>
                </c:pt>
                <c:pt idx="740">
                  <c:v>-4.3380749999999998E-4</c:v>
                </c:pt>
                <c:pt idx="741">
                  <c:v>6.2347230000000002E-3</c:v>
                </c:pt>
                <c:pt idx="742">
                  <c:v>1.4133730000000001E-2</c:v>
                </c:pt>
                <c:pt idx="743">
                  <c:v>1.4291379999999999E-2</c:v>
                </c:pt>
                <c:pt idx="744">
                  <c:v>1.0429239999999999E-2</c:v>
                </c:pt>
                <c:pt idx="745">
                  <c:v>1.045008E-2</c:v>
                </c:pt>
                <c:pt idx="746">
                  <c:v>8.5779770000000005E-3</c:v>
                </c:pt>
                <c:pt idx="747">
                  <c:v>1.0176110000000001E-3</c:v>
                </c:pt>
                <c:pt idx="748">
                  <c:v>-3.6920519999999999E-3</c:v>
                </c:pt>
                <c:pt idx="749">
                  <c:v>1.756493E-3</c:v>
                </c:pt>
                <c:pt idx="750">
                  <c:v>7.2022120000000004E-3</c:v>
                </c:pt>
                <c:pt idx="751">
                  <c:v>6.1176720000000002E-3</c:v>
                </c:pt>
                <c:pt idx="752">
                  <c:v>6.2179050000000001E-3</c:v>
                </c:pt>
                <c:pt idx="753">
                  <c:v>7.9378139999999996E-3</c:v>
                </c:pt>
                <c:pt idx="754">
                  <c:v>9.4625170000000002E-3</c:v>
                </c:pt>
                <c:pt idx="755">
                  <c:v>8.842117E-3</c:v>
                </c:pt>
                <c:pt idx="756">
                  <c:v>1.3634789999999999E-3</c:v>
                </c:pt>
                <c:pt idx="757">
                  <c:v>-4.8415079999999996E-3</c:v>
                </c:pt>
                <c:pt idx="758">
                  <c:v>-2.9480449999999998E-3</c:v>
                </c:pt>
                <c:pt idx="759">
                  <c:v>8.4532879999999996E-4</c:v>
                </c:pt>
                <c:pt idx="760">
                  <c:v>5.9163710000000001E-3</c:v>
                </c:pt>
                <c:pt idx="761">
                  <c:v>7.7019330000000002E-3</c:v>
                </c:pt>
                <c:pt idx="762">
                  <c:v>-2.9101610000000001E-3</c:v>
                </c:pt>
                <c:pt idx="763">
                  <c:v>-8.9280569999999997E-3</c:v>
                </c:pt>
                <c:pt idx="764">
                  <c:v>2.4344670000000001E-3</c:v>
                </c:pt>
                <c:pt idx="765">
                  <c:v>7.3818820000000002E-3</c:v>
                </c:pt>
                <c:pt idx="766">
                  <c:v>-3.7739800000000001E-3</c:v>
                </c:pt>
                <c:pt idx="767">
                  <c:v>-1.033385E-2</c:v>
                </c:pt>
                <c:pt idx="768">
                  <c:v>-3.888491E-3</c:v>
                </c:pt>
                <c:pt idx="769">
                  <c:v>3.5988859999999999E-3</c:v>
                </c:pt>
                <c:pt idx="770">
                  <c:v>2.6018790000000001E-3</c:v>
                </c:pt>
                <c:pt idx="771">
                  <c:v>9.1131719999999999E-4</c:v>
                </c:pt>
                <c:pt idx="772">
                  <c:v>7.8984620000000002E-3</c:v>
                </c:pt>
                <c:pt idx="773">
                  <c:v>1.1263280000000001E-2</c:v>
                </c:pt>
                <c:pt idx="774">
                  <c:v>-5.7041130000000005E-4</c:v>
                </c:pt>
                <c:pt idx="775">
                  <c:v>-1.0292620000000001E-2</c:v>
                </c:pt>
                <c:pt idx="776">
                  <c:v>-7.8297070000000004E-4</c:v>
                </c:pt>
                <c:pt idx="777">
                  <c:v>1.127587E-2</c:v>
                </c:pt>
                <c:pt idx="778">
                  <c:v>7.0981109999999998E-3</c:v>
                </c:pt>
                <c:pt idx="779">
                  <c:v>-1.564408E-3</c:v>
                </c:pt>
                <c:pt idx="780">
                  <c:v>-1.287761E-4</c:v>
                </c:pt>
                <c:pt idx="781">
                  <c:v>6.44343E-3</c:v>
                </c:pt>
                <c:pt idx="782">
                  <c:v>1.045044E-2</c:v>
                </c:pt>
                <c:pt idx="783">
                  <c:v>1.103059E-2</c:v>
                </c:pt>
                <c:pt idx="784">
                  <c:v>4.0745520000000004E-3</c:v>
                </c:pt>
                <c:pt idx="785">
                  <c:v>-3.326683E-3</c:v>
                </c:pt>
                <c:pt idx="786">
                  <c:v>2.3582389999999998E-3</c:v>
                </c:pt>
                <c:pt idx="787">
                  <c:v>6.9092199999999998E-3</c:v>
                </c:pt>
                <c:pt idx="788">
                  <c:v>1.9908970000000002E-3</c:v>
                </c:pt>
                <c:pt idx="789">
                  <c:v>1.579214E-3</c:v>
                </c:pt>
                <c:pt idx="790">
                  <c:v>1.215582E-3</c:v>
                </c:pt>
                <c:pt idx="791">
                  <c:v>-3.0801410000000002E-3</c:v>
                </c:pt>
                <c:pt idx="792">
                  <c:v>-1.500173E-4</c:v>
                </c:pt>
                <c:pt idx="793">
                  <c:v>5.0182020000000003E-3</c:v>
                </c:pt>
                <c:pt idx="794">
                  <c:v>8.0724829999999999E-4</c:v>
                </c:pt>
                <c:pt idx="795">
                  <c:v>-4.3829699999999999E-3</c:v>
                </c:pt>
                <c:pt idx="796">
                  <c:v>1.845051E-5</c:v>
                </c:pt>
                <c:pt idx="797">
                  <c:v>8.0006920000000002E-3</c:v>
                </c:pt>
                <c:pt idx="798">
                  <c:v>1.174126E-2</c:v>
                </c:pt>
                <c:pt idx="799">
                  <c:v>6.3993139999999997E-3</c:v>
                </c:pt>
                <c:pt idx="800">
                  <c:v>6.0372300000000002E-4</c:v>
                </c:pt>
                <c:pt idx="801">
                  <c:v>5.5872500000000002E-3</c:v>
                </c:pt>
                <c:pt idx="802">
                  <c:v>6.4803539999999998E-3</c:v>
                </c:pt>
                <c:pt idx="803">
                  <c:v>2.9352409999999999E-3</c:v>
                </c:pt>
                <c:pt idx="804">
                  <c:v>1.238822E-2</c:v>
                </c:pt>
                <c:pt idx="805">
                  <c:v>1.9079990000000002E-2</c:v>
                </c:pt>
                <c:pt idx="806">
                  <c:v>5.3669499999999997E-3</c:v>
                </c:pt>
                <c:pt idx="807">
                  <c:v>-9.3128269999999992E-3</c:v>
                </c:pt>
                <c:pt idx="808">
                  <c:v>-6.5320559999999996E-3</c:v>
                </c:pt>
                <c:pt idx="809">
                  <c:v>3.9286740000000001E-3</c:v>
                </c:pt>
                <c:pt idx="810">
                  <c:v>1.134319E-2</c:v>
                </c:pt>
                <c:pt idx="811">
                  <c:v>1.506207E-2</c:v>
                </c:pt>
                <c:pt idx="812">
                  <c:v>1.2024490000000001E-2</c:v>
                </c:pt>
                <c:pt idx="813">
                  <c:v>4.6952080000000002E-3</c:v>
                </c:pt>
                <c:pt idx="814">
                  <c:v>-6.3485290000000003E-3</c:v>
                </c:pt>
                <c:pt idx="815">
                  <c:v>-2.1060700000000002E-2</c:v>
                </c:pt>
                <c:pt idx="816">
                  <c:v>-1.815864E-2</c:v>
                </c:pt>
                <c:pt idx="817">
                  <c:v>3.6932979999999998E-3</c:v>
                </c:pt>
                <c:pt idx="818">
                  <c:v>1.520524E-2</c:v>
                </c:pt>
                <c:pt idx="819">
                  <c:v>1.364023E-2</c:v>
                </c:pt>
                <c:pt idx="820">
                  <c:v>1.2811970000000001E-2</c:v>
                </c:pt>
                <c:pt idx="821">
                  <c:v>1.018763E-2</c:v>
                </c:pt>
                <c:pt idx="822">
                  <c:v>6.684125E-3</c:v>
                </c:pt>
                <c:pt idx="823">
                  <c:v>9.0472269999999997E-3</c:v>
                </c:pt>
                <c:pt idx="824">
                  <c:v>1.273785E-2</c:v>
                </c:pt>
                <c:pt idx="825">
                  <c:v>1.3574879999999999E-2</c:v>
                </c:pt>
                <c:pt idx="826">
                  <c:v>1.0073500000000001E-2</c:v>
                </c:pt>
                <c:pt idx="827">
                  <c:v>5.3146089999999997E-3</c:v>
                </c:pt>
                <c:pt idx="828">
                  <c:v>9.5451600000000004E-3</c:v>
                </c:pt>
                <c:pt idx="829">
                  <c:v>1.8447470000000001E-2</c:v>
                </c:pt>
                <c:pt idx="830">
                  <c:v>1.2813079999999999E-2</c:v>
                </c:pt>
                <c:pt idx="831">
                  <c:v>-2.5011299999999998E-3</c:v>
                </c:pt>
                <c:pt idx="832">
                  <c:v>-6.9332699999999998E-4</c:v>
                </c:pt>
                <c:pt idx="833">
                  <c:v>7.6014819999999997E-3</c:v>
                </c:pt>
                <c:pt idx="834">
                  <c:v>1.994422E-3</c:v>
                </c:pt>
                <c:pt idx="835">
                  <c:v>8.7040279999999999E-5</c:v>
                </c:pt>
                <c:pt idx="836">
                  <c:v>9.1608269999999999E-3</c:v>
                </c:pt>
                <c:pt idx="837">
                  <c:v>1.0152019999999999E-2</c:v>
                </c:pt>
                <c:pt idx="838">
                  <c:v>-6.4543719999999999E-3</c:v>
                </c:pt>
                <c:pt idx="839">
                  <c:v>-2.2816639999999999E-2</c:v>
                </c:pt>
                <c:pt idx="840">
                  <c:v>-1.3559109999999999E-2</c:v>
                </c:pt>
                <c:pt idx="841">
                  <c:v>1.104538E-2</c:v>
                </c:pt>
                <c:pt idx="842">
                  <c:v>1.899431E-2</c:v>
                </c:pt>
                <c:pt idx="843">
                  <c:v>8.5950079999999995E-3</c:v>
                </c:pt>
                <c:pt idx="844">
                  <c:v>4.1264470000000001E-3</c:v>
                </c:pt>
                <c:pt idx="845">
                  <c:v>1.3439619999999999E-2</c:v>
                </c:pt>
                <c:pt idx="846">
                  <c:v>1.823118E-2</c:v>
                </c:pt>
                <c:pt idx="847">
                  <c:v>1.238034E-2</c:v>
                </c:pt>
                <c:pt idx="848">
                  <c:v>1.1111269999999999E-2</c:v>
                </c:pt>
                <c:pt idx="849">
                  <c:v>8.8059769999999996E-3</c:v>
                </c:pt>
                <c:pt idx="850">
                  <c:v>-4.8519490000000004E-3</c:v>
                </c:pt>
                <c:pt idx="851">
                  <c:v>-1.157678E-2</c:v>
                </c:pt>
                <c:pt idx="852">
                  <c:v>-5.7254610000000003E-3</c:v>
                </c:pt>
                <c:pt idx="853">
                  <c:v>-2.4071909999999999E-3</c:v>
                </c:pt>
                <c:pt idx="854">
                  <c:v>-4.469476E-3</c:v>
                </c:pt>
                <c:pt idx="855">
                  <c:v>-8.3588759999999995E-3</c:v>
                </c:pt>
                <c:pt idx="856">
                  <c:v>-9.1233500000000006E-3</c:v>
                </c:pt>
                <c:pt idx="857">
                  <c:v>-2.2930369999999999E-3</c:v>
                </c:pt>
                <c:pt idx="858">
                  <c:v>6.8551539999999996E-3</c:v>
                </c:pt>
                <c:pt idx="859">
                  <c:v>9.0111630000000009E-3</c:v>
                </c:pt>
                <c:pt idx="860">
                  <c:v>2.2101260000000002E-3</c:v>
                </c:pt>
                <c:pt idx="861">
                  <c:v>-2.5817689999999998E-3</c:v>
                </c:pt>
                <c:pt idx="862">
                  <c:v>2.6031000000000001E-3</c:v>
                </c:pt>
                <c:pt idx="863">
                  <c:v>7.0346810000000001E-3</c:v>
                </c:pt>
                <c:pt idx="864">
                  <c:v>6.9635410000000002E-3</c:v>
                </c:pt>
                <c:pt idx="865">
                  <c:v>1.2776869999999999E-2</c:v>
                </c:pt>
                <c:pt idx="866">
                  <c:v>1.3883680000000001E-2</c:v>
                </c:pt>
                <c:pt idx="867">
                  <c:v>-2.3285850000000002E-3</c:v>
                </c:pt>
                <c:pt idx="868">
                  <c:v>-1.0705640000000001E-2</c:v>
                </c:pt>
                <c:pt idx="869">
                  <c:v>5.7588739999999998E-3</c:v>
                </c:pt>
                <c:pt idx="870">
                  <c:v>2.0583069999999998E-2</c:v>
                </c:pt>
                <c:pt idx="871">
                  <c:v>1.7064610000000001E-2</c:v>
                </c:pt>
                <c:pt idx="872">
                  <c:v>8.4080609999999997E-3</c:v>
                </c:pt>
                <c:pt idx="873">
                  <c:v>4.1111300000000002E-3</c:v>
                </c:pt>
                <c:pt idx="874">
                  <c:v>3.22923E-3</c:v>
                </c:pt>
                <c:pt idx="875">
                  <c:v>4.4416760000000002E-4</c:v>
                </c:pt>
                <c:pt idx="876">
                  <c:v>-5.2257520000000002E-3</c:v>
                </c:pt>
                <c:pt idx="877">
                  <c:v>-4.468667E-3</c:v>
                </c:pt>
                <c:pt idx="878">
                  <c:v>2.2594529999999998E-3</c:v>
                </c:pt>
                <c:pt idx="879">
                  <c:v>9.9374809999999997E-3</c:v>
                </c:pt>
                <c:pt idx="880">
                  <c:v>2.252871E-2</c:v>
                </c:pt>
                <c:pt idx="881">
                  <c:v>2.721026E-2</c:v>
                </c:pt>
                <c:pt idx="882">
                  <c:v>9.3290720000000008E-3</c:v>
                </c:pt>
                <c:pt idx="883">
                  <c:v>-6.4330489999999997E-3</c:v>
                </c:pt>
                <c:pt idx="884">
                  <c:v>5.4104740000000002E-3</c:v>
                </c:pt>
                <c:pt idx="885">
                  <c:v>2.0659090000000001E-2</c:v>
                </c:pt>
                <c:pt idx="886">
                  <c:v>1.563993E-2</c:v>
                </c:pt>
                <c:pt idx="887">
                  <c:v>1.135739E-2</c:v>
                </c:pt>
                <c:pt idx="888">
                  <c:v>1.5269659999999999E-2</c:v>
                </c:pt>
                <c:pt idx="889">
                  <c:v>5.878042E-3</c:v>
                </c:pt>
                <c:pt idx="890">
                  <c:v>-5.4994800000000002E-3</c:v>
                </c:pt>
                <c:pt idx="891">
                  <c:v>-2.1714350000000002E-3</c:v>
                </c:pt>
                <c:pt idx="892">
                  <c:v>-2.7285999999999999E-3</c:v>
                </c:pt>
                <c:pt idx="893">
                  <c:v>-5.6392270000000001E-3</c:v>
                </c:pt>
                <c:pt idx="894">
                  <c:v>-1.9995379999999999E-3</c:v>
                </c:pt>
                <c:pt idx="895">
                  <c:v>-3.523394E-3</c:v>
                </c:pt>
                <c:pt idx="896">
                  <c:v>-2.8902630000000001E-3</c:v>
                </c:pt>
                <c:pt idx="897">
                  <c:v>1.9573490000000002E-3</c:v>
                </c:pt>
                <c:pt idx="898">
                  <c:v>-7.4455910000000003E-4</c:v>
                </c:pt>
                <c:pt idx="899">
                  <c:v>3.948178E-4</c:v>
                </c:pt>
                <c:pt idx="900">
                  <c:v>1.6148780000000001E-2</c:v>
                </c:pt>
                <c:pt idx="901">
                  <c:v>2.030974E-2</c:v>
                </c:pt>
                <c:pt idx="902">
                  <c:v>-3.292335E-3</c:v>
                </c:pt>
                <c:pt idx="903">
                  <c:v>-1.6379359999999999E-2</c:v>
                </c:pt>
                <c:pt idx="904">
                  <c:v>-1.001072E-3</c:v>
                </c:pt>
                <c:pt idx="905">
                  <c:v>1.405646E-2</c:v>
                </c:pt>
                <c:pt idx="906">
                  <c:v>1.736623E-2</c:v>
                </c:pt>
                <c:pt idx="907">
                  <c:v>1.4725169999999999E-2</c:v>
                </c:pt>
                <c:pt idx="908">
                  <c:v>9.4665919999999994E-3</c:v>
                </c:pt>
                <c:pt idx="909">
                  <c:v>6.6392129999999997E-3</c:v>
                </c:pt>
                <c:pt idx="910">
                  <c:v>-3.7105800000000001E-4</c:v>
                </c:pt>
                <c:pt idx="911">
                  <c:v>-1.0894829999999999E-2</c:v>
                </c:pt>
                <c:pt idx="912">
                  <c:v>-3.3613219999999999E-3</c:v>
                </c:pt>
                <c:pt idx="913">
                  <c:v>1.1095880000000001E-2</c:v>
                </c:pt>
                <c:pt idx="914">
                  <c:v>6.4335659999999999E-3</c:v>
                </c:pt>
                <c:pt idx="915">
                  <c:v>-2.555135E-3</c:v>
                </c:pt>
                <c:pt idx="916">
                  <c:v>1.107828E-4</c:v>
                </c:pt>
                <c:pt idx="917">
                  <c:v>7.0177369999999996E-3</c:v>
                </c:pt>
                <c:pt idx="918">
                  <c:v>6.8935439999999997E-3</c:v>
                </c:pt>
                <c:pt idx="919">
                  <c:v>-2.6180719999999999E-3</c:v>
                </c:pt>
                <c:pt idx="920">
                  <c:v>-3.8730209999999999E-3</c:v>
                </c:pt>
                <c:pt idx="921">
                  <c:v>4.9719090000000001E-3</c:v>
                </c:pt>
                <c:pt idx="922">
                  <c:v>3.6647680000000001E-3</c:v>
                </c:pt>
                <c:pt idx="923">
                  <c:v>-4.7758119999999999E-3</c:v>
                </c:pt>
                <c:pt idx="924">
                  <c:v>-8.2913210000000008E-3</c:v>
                </c:pt>
                <c:pt idx="925">
                  <c:v>-8.0863610000000002E-3</c:v>
                </c:pt>
                <c:pt idx="926">
                  <c:v>-8.8681880000000008E-3</c:v>
                </c:pt>
                <c:pt idx="927">
                  <c:v>-6.7693299999999996E-3</c:v>
                </c:pt>
                <c:pt idx="928">
                  <c:v>3.387377E-3</c:v>
                </c:pt>
                <c:pt idx="929">
                  <c:v>8.0237769999999993E-3</c:v>
                </c:pt>
                <c:pt idx="930">
                  <c:v>3.2335300000000001E-3</c:v>
                </c:pt>
                <c:pt idx="931">
                  <c:v>7.2581200000000005E-4</c:v>
                </c:pt>
                <c:pt idx="932">
                  <c:v>-2.3202269999999998E-3</c:v>
                </c:pt>
                <c:pt idx="933">
                  <c:v>-5.6628549999999996E-3</c:v>
                </c:pt>
                <c:pt idx="934">
                  <c:v>-6.220214E-3</c:v>
                </c:pt>
                <c:pt idx="935">
                  <c:v>-9.6544149999999995E-3</c:v>
                </c:pt>
                <c:pt idx="936">
                  <c:v>-7.7221169999999997E-3</c:v>
                </c:pt>
                <c:pt idx="937">
                  <c:v>4.4851939999999996E-3</c:v>
                </c:pt>
                <c:pt idx="938">
                  <c:v>1.0387260000000001E-2</c:v>
                </c:pt>
                <c:pt idx="939">
                  <c:v>5.5514689999999998E-3</c:v>
                </c:pt>
                <c:pt idx="940">
                  <c:v>-1.3098599999999999E-3</c:v>
                </c:pt>
                <c:pt idx="941">
                  <c:v>-4.756064E-3</c:v>
                </c:pt>
                <c:pt idx="942">
                  <c:v>1.2635019999999999E-3</c:v>
                </c:pt>
                <c:pt idx="943">
                  <c:v>6.675683E-3</c:v>
                </c:pt>
                <c:pt idx="944">
                  <c:v>4.4912229999999998E-4</c:v>
                </c:pt>
                <c:pt idx="945">
                  <c:v>-6.0788550000000002E-3</c:v>
                </c:pt>
                <c:pt idx="946">
                  <c:v>-5.0978050000000004E-3</c:v>
                </c:pt>
                <c:pt idx="947">
                  <c:v>1.371454E-4</c:v>
                </c:pt>
                <c:pt idx="948">
                  <c:v>1.3319289999999999E-3</c:v>
                </c:pt>
                <c:pt idx="949">
                  <c:v>-5.3540649999999999E-3</c:v>
                </c:pt>
                <c:pt idx="950">
                  <c:v>-1.109102E-2</c:v>
                </c:pt>
                <c:pt idx="951">
                  <c:v>-8.7867029999999999E-3</c:v>
                </c:pt>
                <c:pt idx="952">
                  <c:v>3.6859810000000001E-3</c:v>
                </c:pt>
                <c:pt idx="953">
                  <c:v>1.5929659999999998E-2</c:v>
                </c:pt>
                <c:pt idx="954">
                  <c:v>7.9269590000000008E-3</c:v>
                </c:pt>
                <c:pt idx="955">
                  <c:v>-1.0053619999999999E-2</c:v>
                </c:pt>
                <c:pt idx="956">
                  <c:v>-9.3163350000000002E-3</c:v>
                </c:pt>
                <c:pt idx="957">
                  <c:v>-2.6268979999999998E-4</c:v>
                </c:pt>
                <c:pt idx="958">
                  <c:v>-8.7545929999999998E-3</c:v>
                </c:pt>
                <c:pt idx="959">
                  <c:v>-2.4059520000000001E-2</c:v>
                </c:pt>
                <c:pt idx="960">
                  <c:v>-2.0838559999999999E-2</c:v>
                </c:pt>
                <c:pt idx="961">
                  <c:v>-3.9132500000000001E-3</c:v>
                </c:pt>
                <c:pt idx="962">
                  <c:v>4.2696189999999999E-4</c:v>
                </c:pt>
                <c:pt idx="963">
                  <c:v>-4.7549180000000003E-3</c:v>
                </c:pt>
                <c:pt idx="964">
                  <c:v>-9.3379329999999998E-5</c:v>
                </c:pt>
                <c:pt idx="965">
                  <c:v>8.6818169999999997E-3</c:v>
                </c:pt>
                <c:pt idx="966">
                  <c:v>8.3369970000000005E-3</c:v>
                </c:pt>
                <c:pt idx="967">
                  <c:v>-1.025059E-3</c:v>
                </c:pt>
                <c:pt idx="968">
                  <c:v>-6.1232530000000004E-3</c:v>
                </c:pt>
                <c:pt idx="969">
                  <c:v>-2.9605709999999999E-3</c:v>
                </c:pt>
                <c:pt idx="970">
                  <c:v>-4.8108839999999996E-3</c:v>
                </c:pt>
                <c:pt idx="971">
                  <c:v>-1.080148E-2</c:v>
                </c:pt>
                <c:pt idx="972">
                  <c:v>-7.6972070000000002E-3</c:v>
                </c:pt>
                <c:pt idx="973">
                  <c:v>-9.1587410000000004E-4</c:v>
                </c:pt>
                <c:pt idx="974">
                  <c:v>-2.5658899999999999E-3</c:v>
                </c:pt>
                <c:pt idx="975">
                  <c:v>-7.6581569999999996E-3</c:v>
                </c:pt>
                <c:pt idx="976">
                  <c:v>-1.0510769999999999E-2</c:v>
                </c:pt>
                <c:pt idx="977">
                  <c:v>-1.3243420000000001E-2</c:v>
                </c:pt>
                <c:pt idx="978">
                  <c:v>-1.5094700000000001E-2</c:v>
                </c:pt>
                <c:pt idx="979">
                  <c:v>-1.506761E-2</c:v>
                </c:pt>
                <c:pt idx="980">
                  <c:v>-1.0370849999999999E-2</c:v>
                </c:pt>
                <c:pt idx="981">
                  <c:v>2.5527530000000001E-3</c:v>
                </c:pt>
                <c:pt idx="982">
                  <c:v>1.2672889999999999E-2</c:v>
                </c:pt>
                <c:pt idx="983">
                  <c:v>7.5565220000000004E-3</c:v>
                </c:pt>
                <c:pt idx="984">
                  <c:v>1.623776E-3</c:v>
                </c:pt>
                <c:pt idx="985">
                  <c:v>6.5402070000000001E-3</c:v>
                </c:pt>
                <c:pt idx="986">
                  <c:v>5.4713799999999996E-3</c:v>
                </c:pt>
                <c:pt idx="987">
                  <c:v>-1.3643399999999999E-3</c:v>
                </c:pt>
                <c:pt idx="988">
                  <c:v>1.6891390000000001E-3</c:v>
                </c:pt>
                <c:pt idx="989">
                  <c:v>3.0369910000000002E-3</c:v>
                </c:pt>
                <c:pt idx="990">
                  <c:v>-7.2249009999999997E-3</c:v>
                </c:pt>
                <c:pt idx="991">
                  <c:v>-1.2260490000000001E-2</c:v>
                </c:pt>
                <c:pt idx="992">
                  <c:v>-1.9854009999999999E-3</c:v>
                </c:pt>
                <c:pt idx="993">
                  <c:v>4.9368959999999996E-3</c:v>
                </c:pt>
                <c:pt idx="994">
                  <c:v>-7.5825229999999999E-3</c:v>
                </c:pt>
                <c:pt idx="995">
                  <c:v>-1.7884199999999999E-2</c:v>
                </c:pt>
                <c:pt idx="996">
                  <c:v>-3.402169E-3</c:v>
                </c:pt>
                <c:pt idx="997">
                  <c:v>1.8018699999999999E-2</c:v>
                </c:pt>
                <c:pt idx="998">
                  <c:v>2.2779710000000002E-2</c:v>
                </c:pt>
                <c:pt idx="999">
                  <c:v>1.3393810000000001E-2</c:v>
                </c:pt>
              </c:numCache>
            </c:numRef>
          </c:yVal>
          <c:smooth val="0"/>
        </c:ser>
        <c:ser>
          <c:idx val="7"/>
          <c:order val="7"/>
          <c:tx>
            <c:v>+500V (#8)</c:v>
          </c:tx>
          <c:spPr>
            <a:ln w="19050">
              <a:solidFill>
                <a:srgbClr val="0000FF"/>
              </a:solidFill>
            </a:ln>
          </c:spPr>
          <c:marker>
            <c:symbol val="none"/>
          </c:marker>
          <c:xVal>
            <c:numRef>
              <c:f>'Current Wfms Data'!$A$5:$A$1004</c:f>
              <c:numCache>
                <c:formatCode>General</c:formatCode>
                <c:ptCount val="1000"/>
                <c:pt idx="0">
                  <c:v>-180.834</c:v>
                </c:pt>
                <c:pt idx="1">
                  <c:v>-179.834</c:v>
                </c:pt>
                <c:pt idx="2">
                  <c:v>-178.834</c:v>
                </c:pt>
                <c:pt idx="3">
                  <c:v>-177.834</c:v>
                </c:pt>
                <c:pt idx="4">
                  <c:v>-176.834</c:v>
                </c:pt>
                <c:pt idx="5">
                  <c:v>-175.834</c:v>
                </c:pt>
                <c:pt idx="6">
                  <c:v>-174.834</c:v>
                </c:pt>
                <c:pt idx="7">
                  <c:v>-173.834</c:v>
                </c:pt>
                <c:pt idx="8">
                  <c:v>-172.834</c:v>
                </c:pt>
                <c:pt idx="9">
                  <c:v>-171.834</c:v>
                </c:pt>
                <c:pt idx="10">
                  <c:v>-170.834</c:v>
                </c:pt>
                <c:pt idx="11">
                  <c:v>-169.834</c:v>
                </c:pt>
                <c:pt idx="12">
                  <c:v>-168.83399999999997</c:v>
                </c:pt>
                <c:pt idx="13">
                  <c:v>-167.834</c:v>
                </c:pt>
                <c:pt idx="14">
                  <c:v>-166.834</c:v>
                </c:pt>
                <c:pt idx="15">
                  <c:v>-165.834</c:v>
                </c:pt>
                <c:pt idx="16">
                  <c:v>-164.834</c:v>
                </c:pt>
                <c:pt idx="17">
                  <c:v>-163.834</c:v>
                </c:pt>
                <c:pt idx="18">
                  <c:v>-162.83399999999997</c:v>
                </c:pt>
                <c:pt idx="19">
                  <c:v>-161.834</c:v>
                </c:pt>
                <c:pt idx="20">
                  <c:v>-160.834</c:v>
                </c:pt>
                <c:pt idx="21">
                  <c:v>-159.834</c:v>
                </c:pt>
                <c:pt idx="22">
                  <c:v>-158.834</c:v>
                </c:pt>
                <c:pt idx="23">
                  <c:v>-157.834</c:v>
                </c:pt>
                <c:pt idx="24">
                  <c:v>-156.83399999999997</c:v>
                </c:pt>
                <c:pt idx="25">
                  <c:v>-155.834</c:v>
                </c:pt>
                <c:pt idx="26">
                  <c:v>-154.834</c:v>
                </c:pt>
                <c:pt idx="27">
                  <c:v>-153.834</c:v>
                </c:pt>
                <c:pt idx="28">
                  <c:v>-152.834</c:v>
                </c:pt>
                <c:pt idx="29">
                  <c:v>-151.834</c:v>
                </c:pt>
                <c:pt idx="30">
                  <c:v>-150.834</c:v>
                </c:pt>
                <c:pt idx="31">
                  <c:v>-149.834</c:v>
                </c:pt>
                <c:pt idx="32">
                  <c:v>-148.834</c:v>
                </c:pt>
                <c:pt idx="33">
                  <c:v>-147.834</c:v>
                </c:pt>
                <c:pt idx="34">
                  <c:v>-146.834</c:v>
                </c:pt>
                <c:pt idx="35">
                  <c:v>-145.834</c:v>
                </c:pt>
                <c:pt idx="36">
                  <c:v>-144.834</c:v>
                </c:pt>
                <c:pt idx="37">
                  <c:v>-143.834</c:v>
                </c:pt>
                <c:pt idx="38">
                  <c:v>-142.834</c:v>
                </c:pt>
                <c:pt idx="39">
                  <c:v>-141.834</c:v>
                </c:pt>
                <c:pt idx="40">
                  <c:v>-140.834</c:v>
                </c:pt>
                <c:pt idx="41">
                  <c:v>-139.834</c:v>
                </c:pt>
                <c:pt idx="42">
                  <c:v>-138.834</c:v>
                </c:pt>
                <c:pt idx="43">
                  <c:v>-137.83399999999997</c:v>
                </c:pt>
                <c:pt idx="44">
                  <c:v>-136.834</c:v>
                </c:pt>
                <c:pt idx="45">
                  <c:v>-135.834</c:v>
                </c:pt>
                <c:pt idx="46">
                  <c:v>-134.834</c:v>
                </c:pt>
                <c:pt idx="47">
                  <c:v>-133.834</c:v>
                </c:pt>
                <c:pt idx="48">
                  <c:v>-132.834</c:v>
                </c:pt>
                <c:pt idx="49">
                  <c:v>-131.83399999999997</c:v>
                </c:pt>
                <c:pt idx="50">
                  <c:v>-130.834</c:v>
                </c:pt>
                <c:pt idx="51">
                  <c:v>-129.834</c:v>
                </c:pt>
                <c:pt idx="52">
                  <c:v>-128.834</c:v>
                </c:pt>
                <c:pt idx="53">
                  <c:v>-127.834</c:v>
                </c:pt>
                <c:pt idx="54">
                  <c:v>-126.834</c:v>
                </c:pt>
                <c:pt idx="55">
                  <c:v>-125.83399999999999</c:v>
                </c:pt>
                <c:pt idx="56">
                  <c:v>-124.83399999999999</c:v>
                </c:pt>
                <c:pt idx="57">
                  <c:v>-123.83399999999999</c:v>
                </c:pt>
                <c:pt idx="58">
                  <c:v>-122.834</c:v>
                </c:pt>
                <c:pt idx="59">
                  <c:v>-121.834</c:v>
                </c:pt>
                <c:pt idx="60">
                  <c:v>-120.834</c:v>
                </c:pt>
                <c:pt idx="61">
                  <c:v>-119.83400000000002</c:v>
                </c:pt>
                <c:pt idx="62">
                  <c:v>-118.834</c:v>
                </c:pt>
                <c:pt idx="63">
                  <c:v>-117.83399999999999</c:v>
                </c:pt>
                <c:pt idx="64">
                  <c:v>-116.834</c:v>
                </c:pt>
                <c:pt idx="65">
                  <c:v>-115.834</c:v>
                </c:pt>
                <c:pt idx="66">
                  <c:v>-114.83399999999999</c:v>
                </c:pt>
                <c:pt idx="67">
                  <c:v>-113.834</c:v>
                </c:pt>
                <c:pt idx="68">
                  <c:v>-112.834</c:v>
                </c:pt>
                <c:pt idx="69">
                  <c:v>-111.83399999999999</c:v>
                </c:pt>
                <c:pt idx="70">
                  <c:v>-110.834</c:v>
                </c:pt>
                <c:pt idx="71">
                  <c:v>-109.834</c:v>
                </c:pt>
                <c:pt idx="72">
                  <c:v>-108.83399999999999</c:v>
                </c:pt>
                <c:pt idx="73">
                  <c:v>-107.834</c:v>
                </c:pt>
                <c:pt idx="74">
                  <c:v>-106.834</c:v>
                </c:pt>
                <c:pt idx="75">
                  <c:v>-105.834</c:v>
                </c:pt>
                <c:pt idx="76">
                  <c:v>-104.834</c:v>
                </c:pt>
                <c:pt idx="77">
                  <c:v>-103.834</c:v>
                </c:pt>
                <c:pt idx="78">
                  <c:v>-102.834</c:v>
                </c:pt>
                <c:pt idx="79">
                  <c:v>-101.834</c:v>
                </c:pt>
                <c:pt idx="80">
                  <c:v>-100.834</c:v>
                </c:pt>
                <c:pt idx="81">
                  <c:v>-99.834000000000003</c:v>
                </c:pt>
                <c:pt idx="82">
                  <c:v>-98.834000000000003</c:v>
                </c:pt>
                <c:pt idx="83">
                  <c:v>-97.834000000000003</c:v>
                </c:pt>
                <c:pt idx="84">
                  <c:v>-96.834000000000003</c:v>
                </c:pt>
                <c:pt idx="85">
                  <c:v>-95.834000000000003</c:v>
                </c:pt>
                <c:pt idx="86">
                  <c:v>-94.834000000000003</c:v>
                </c:pt>
                <c:pt idx="87">
                  <c:v>-93.834000000000003</c:v>
                </c:pt>
                <c:pt idx="88">
                  <c:v>-92.833999999999989</c:v>
                </c:pt>
                <c:pt idx="89">
                  <c:v>-91.834000000000003</c:v>
                </c:pt>
                <c:pt idx="90">
                  <c:v>-90.834000000000003</c:v>
                </c:pt>
                <c:pt idx="91">
                  <c:v>-89.833999999999989</c:v>
                </c:pt>
                <c:pt idx="92">
                  <c:v>-88.834000000000003</c:v>
                </c:pt>
                <c:pt idx="93">
                  <c:v>-87.834000000000003</c:v>
                </c:pt>
                <c:pt idx="94">
                  <c:v>-86.833999999999989</c:v>
                </c:pt>
                <c:pt idx="95">
                  <c:v>-85.834000000000003</c:v>
                </c:pt>
                <c:pt idx="96">
                  <c:v>-84.834000000000003</c:v>
                </c:pt>
                <c:pt idx="97">
                  <c:v>-83.833999999999989</c:v>
                </c:pt>
                <c:pt idx="98">
                  <c:v>-82.834000000000003</c:v>
                </c:pt>
                <c:pt idx="99">
                  <c:v>-81.834000000000003</c:v>
                </c:pt>
                <c:pt idx="100">
                  <c:v>-80.833999999999989</c:v>
                </c:pt>
                <c:pt idx="101">
                  <c:v>-79.834000000000003</c:v>
                </c:pt>
                <c:pt idx="102">
                  <c:v>-78.834000000000003</c:v>
                </c:pt>
                <c:pt idx="103">
                  <c:v>-77.833999999999989</c:v>
                </c:pt>
                <c:pt idx="104">
                  <c:v>-76.834000000000003</c:v>
                </c:pt>
                <c:pt idx="105">
                  <c:v>-75.834000000000003</c:v>
                </c:pt>
                <c:pt idx="106">
                  <c:v>-74.833999999999989</c:v>
                </c:pt>
                <c:pt idx="107">
                  <c:v>-73.834000000000003</c:v>
                </c:pt>
                <c:pt idx="108">
                  <c:v>-72.834000000000003</c:v>
                </c:pt>
                <c:pt idx="109">
                  <c:v>-71.834000000000003</c:v>
                </c:pt>
                <c:pt idx="110">
                  <c:v>-70.834000000000003</c:v>
                </c:pt>
                <c:pt idx="111">
                  <c:v>-69.834000000000003</c:v>
                </c:pt>
                <c:pt idx="112">
                  <c:v>-68.834000000000003</c:v>
                </c:pt>
                <c:pt idx="113">
                  <c:v>-67.834000000000003</c:v>
                </c:pt>
                <c:pt idx="114">
                  <c:v>-66.834000000000003</c:v>
                </c:pt>
                <c:pt idx="115">
                  <c:v>-65.834000000000003</c:v>
                </c:pt>
                <c:pt idx="116">
                  <c:v>-64.834000000000003</c:v>
                </c:pt>
                <c:pt idx="117">
                  <c:v>-63.834000000000003</c:v>
                </c:pt>
                <c:pt idx="118">
                  <c:v>-62.834000000000003</c:v>
                </c:pt>
                <c:pt idx="119">
                  <c:v>-61.833999999999996</c:v>
                </c:pt>
                <c:pt idx="120">
                  <c:v>-60.834000000000003</c:v>
                </c:pt>
                <c:pt idx="121">
                  <c:v>-59.834000000000003</c:v>
                </c:pt>
                <c:pt idx="122">
                  <c:v>-58.834000000000003</c:v>
                </c:pt>
                <c:pt idx="123">
                  <c:v>-57.834000000000003</c:v>
                </c:pt>
                <c:pt idx="124">
                  <c:v>-56.833999999999996</c:v>
                </c:pt>
                <c:pt idx="125">
                  <c:v>-55.834000000000003</c:v>
                </c:pt>
                <c:pt idx="126">
                  <c:v>-54.834000000000003</c:v>
                </c:pt>
                <c:pt idx="127">
                  <c:v>-53.833999999999996</c:v>
                </c:pt>
                <c:pt idx="128">
                  <c:v>-52.834000000000003</c:v>
                </c:pt>
                <c:pt idx="129">
                  <c:v>-51.833999999999996</c:v>
                </c:pt>
                <c:pt idx="130">
                  <c:v>-50.833999999999996</c:v>
                </c:pt>
                <c:pt idx="131">
                  <c:v>-49.834000000000003</c:v>
                </c:pt>
                <c:pt idx="132">
                  <c:v>-48.833999999999996</c:v>
                </c:pt>
                <c:pt idx="133">
                  <c:v>-47.833999999999996</c:v>
                </c:pt>
                <c:pt idx="134">
                  <c:v>-46.834000000000003</c:v>
                </c:pt>
                <c:pt idx="135">
                  <c:v>-45.833999999999996</c:v>
                </c:pt>
                <c:pt idx="136">
                  <c:v>-44.834000000000003</c:v>
                </c:pt>
                <c:pt idx="137">
                  <c:v>-43.834000000000003</c:v>
                </c:pt>
                <c:pt idx="138">
                  <c:v>-42.833999999999996</c:v>
                </c:pt>
                <c:pt idx="139">
                  <c:v>-41.834000000000003</c:v>
                </c:pt>
                <c:pt idx="140">
                  <c:v>-40.834000000000003</c:v>
                </c:pt>
                <c:pt idx="141">
                  <c:v>-39.833999999999996</c:v>
                </c:pt>
                <c:pt idx="142">
                  <c:v>-38.834000000000003</c:v>
                </c:pt>
                <c:pt idx="143">
                  <c:v>-37.834000000000003</c:v>
                </c:pt>
                <c:pt idx="144">
                  <c:v>-36.833999999999996</c:v>
                </c:pt>
                <c:pt idx="145">
                  <c:v>-35.834000000000003</c:v>
                </c:pt>
                <c:pt idx="146">
                  <c:v>-34.833999999999996</c:v>
                </c:pt>
                <c:pt idx="147">
                  <c:v>-33.833999999999996</c:v>
                </c:pt>
                <c:pt idx="148">
                  <c:v>-32.834000000000003</c:v>
                </c:pt>
                <c:pt idx="149">
                  <c:v>-31.834</c:v>
                </c:pt>
                <c:pt idx="150">
                  <c:v>-30.833999999999996</c:v>
                </c:pt>
                <c:pt idx="151">
                  <c:v>-29.834</c:v>
                </c:pt>
                <c:pt idx="152">
                  <c:v>-28.834</c:v>
                </c:pt>
                <c:pt idx="153">
                  <c:v>-27.834</c:v>
                </c:pt>
                <c:pt idx="154">
                  <c:v>-26.834</c:v>
                </c:pt>
                <c:pt idx="155">
                  <c:v>-25.834000000000003</c:v>
                </c:pt>
                <c:pt idx="156">
                  <c:v>-24.834</c:v>
                </c:pt>
                <c:pt idx="157">
                  <c:v>-23.834</c:v>
                </c:pt>
                <c:pt idx="158">
                  <c:v>-22.834</c:v>
                </c:pt>
                <c:pt idx="159">
                  <c:v>-21.834</c:v>
                </c:pt>
                <c:pt idx="160">
                  <c:v>-20.834</c:v>
                </c:pt>
                <c:pt idx="161">
                  <c:v>-19.834</c:v>
                </c:pt>
                <c:pt idx="162">
                  <c:v>-18.834</c:v>
                </c:pt>
                <c:pt idx="163">
                  <c:v>-17.834</c:v>
                </c:pt>
                <c:pt idx="164">
                  <c:v>-16.834</c:v>
                </c:pt>
                <c:pt idx="165">
                  <c:v>-15.834000000000001</c:v>
                </c:pt>
                <c:pt idx="166">
                  <c:v>-14.834000000000001</c:v>
                </c:pt>
                <c:pt idx="167">
                  <c:v>-13.834</c:v>
                </c:pt>
                <c:pt idx="168">
                  <c:v>-12.834</c:v>
                </c:pt>
                <c:pt idx="169">
                  <c:v>-11.834</c:v>
                </c:pt>
                <c:pt idx="170">
                  <c:v>-10.834</c:v>
                </c:pt>
                <c:pt idx="171">
                  <c:v>-9.8340000000000014</c:v>
                </c:pt>
                <c:pt idx="172">
                  <c:v>-8.8339999999999996</c:v>
                </c:pt>
                <c:pt idx="173">
                  <c:v>-7.8339999999999996</c:v>
                </c:pt>
                <c:pt idx="174">
                  <c:v>-6.8340000000000005</c:v>
                </c:pt>
                <c:pt idx="175">
                  <c:v>-5.8340000000000005</c:v>
                </c:pt>
                <c:pt idx="176">
                  <c:v>-4.8339999999999996</c:v>
                </c:pt>
                <c:pt idx="177">
                  <c:v>-3.8339999999999996</c:v>
                </c:pt>
                <c:pt idx="178">
                  <c:v>-2.8340000000000001</c:v>
                </c:pt>
                <c:pt idx="179">
                  <c:v>-1.8340000000000001</c:v>
                </c:pt>
                <c:pt idx="180">
                  <c:v>-0.83399999999999996</c:v>
                </c:pt>
                <c:pt idx="181">
                  <c:v>0.16600000000000001</c:v>
                </c:pt>
                <c:pt idx="182">
                  <c:v>1.1659999999999999</c:v>
                </c:pt>
                <c:pt idx="183">
                  <c:v>2.1660000000000004</c:v>
                </c:pt>
                <c:pt idx="184">
                  <c:v>3.1659999999999999</c:v>
                </c:pt>
                <c:pt idx="185">
                  <c:v>4.1659999999999995</c:v>
                </c:pt>
                <c:pt idx="186">
                  <c:v>5.1659999999999995</c:v>
                </c:pt>
                <c:pt idx="187">
                  <c:v>6.1659999999999995</c:v>
                </c:pt>
                <c:pt idx="188">
                  <c:v>7.1660000000000004</c:v>
                </c:pt>
                <c:pt idx="189">
                  <c:v>8.1660000000000004</c:v>
                </c:pt>
                <c:pt idx="190">
                  <c:v>9.1660000000000004</c:v>
                </c:pt>
                <c:pt idx="191">
                  <c:v>10.166</c:v>
                </c:pt>
                <c:pt idx="192">
                  <c:v>11.166</c:v>
                </c:pt>
                <c:pt idx="193">
                  <c:v>12.166</c:v>
                </c:pt>
                <c:pt idx="194">
                  <c:v>13.166</c:v>
                </c:pt>
                <c:pt idx="195">
                  <c:v>14.165999999999999</c:v>
                </c:pt>
                <c:pt idx="196">
                  <c:v>15.166000000000002</c:v>
                </c:pt>
                <c:pt idx="197">
                  <c:v>16.166</c:v>
                </c:pt>
                <c:pt idx="198">
                  <c:v>17.166</c:v>
                </c:pt>
                <c:pt idx="199">
                  <c:v>18.166</c:v>
                </c:pt>
                <c:pt idx="200">
                  <c:v>19.166</c:v>
                </c:pt>
                <c:pt idx="201">
                  <c:v>20.166</c:v>
                </c:pt>
                <c:pt idx="202">
                  <c:v>21.166</c:v>
                </c:pt>
                <c:pt idx="203">
                  <c:v>22.166</c:v>
                </c:pt>
                <c:pt idx="204">
                  <c:v>23.166</c:v>
                </c:pt>
                <c:pt idx="205">
                  <c:v>24.166</c:v>
                </c:pt>
                <c:pt idx="206">
                  <c:v>25.165999999999997</c:v>
                </c:pt>
                <c:pt idx="207">
                  <c:v>26.166</c:v>
                </c:pt>
                <c:pt idx="208">
                  <c:v>27.166</c:v>
                </c:pt>
                <c:pt idx="209">
                  <c:v>28.166</c:v>
                </c:pt>
                <c:pt idx="210">
                  <c:v>29.166</c:v>
                </c:pt>
                <c:pt idx="211">
                  <c:v>30.166</c:v>
                </c:pt>
                <c:pt idx="212">
                  <c:v>31.166000000000004</c:v>
                </c:pt>
                <c:pt idx="213">
                  <c:v>32.165999999999997</c:v>
                </c:pt>
                <c:pt idx="214">
                  <c:v>33.166000000000004</c:v>
                </c:pt>
                <c:pt idx="215">
                  <c:v>34.166000000000004</c:v>
                </c:pt>
                <c:pt idx="216">
                  <c:v>35.165999999999997</c:v>
                </c:pt>
                <c:pt idx="217">
                  <c:v>36.166000000000004</c:v>
                </c:pt>
                <c:pt idx="218">
                  <c:v>37.165999999999997</c:v>
                </c:pt>
                <c:pt idx="219">
                  <c:v>38.165999999999997</c:v>
                </c:pt>
                <c:pt idx="220">
                  <c:v>39.166000000000004</c:v>
                </c:pt>
                <c:pt idx="221">
                  <c:v>40.165999999999997</c:v>
                </c:pt>
                <c:pt idx="222">
                  <c:v>41.165999999999997</c:v>
                </c:pt>
                <c:pt idx="223">
                  <c:v>42.166000000000004</c:v>
                </c:pt>
                <c:pt idx="224">
                  <c:v>43.165999999999997</c:v>
                </c:pt>
                <c:pt idx="225">
                  <c:v>44.165999999999997</c:v>
                </c:pt>
                <c:pt idx="226">
                  <c:v>45.166000000000004</c:v>
                </c:pt>
                <c:pt idx="227">
                  <c:v>46.165999999999997</c:v>
                </c:pt>
                <c:pt idx="228">
                  <c:v>47.165999999999997</c:v>
                </c:pt>
                <c:pt idx="229">
                  <c:v>48.166000000000004</c:v>
                </c:pt>
                <c:pt idx="230">
                  <c:v>49.165999999999997</c:v>
                </c:pt>
                <c:pt idx="231">
                  <c:v>50.166000000000004</c:v>
                </c:pt>
                <c:pt idx="232">
                  <c:v>51.166000000000004</c:v>
                </c:pt>
                <c:pt idx="233">
                  <c:v>52.165999999999997</c:v>
                </c:pt>
                <c:pt idx="234">
                  <c:v>53.166000000000004</c:v>
                </c:pt>
                <c:pt idx="235">
                  <c:v>54.165999999999997</c:v>
                </c:pt>
                <c:pt idx="236">
                  <c:v>55.165999999999997</c:v>
                </c:pt>
                <c:pt idx="237">
                  <c:v>56.166000000000004</c:v>
                </c:pt>
                <c:pt idx="238">
                  <c:v>57.165999999999997</c:v>
                </c:pt>
                <c:pt idx="239">
                  <c:v>58.165999999999997</c:v>
                </c:pt>
                <c:pt idx="240">
                  <c:v>59.166000000000004</c:v>
                </c:pt>
                <c:pt idx="241">
                  <c:v>60.165999999999997</c:v>
                </c:pt>
                <c:pt idx="242">
                  <c:v>61.166000000000004</c:v>
                </c:pt>
                <c:pt idx="243">
                  <c:v>62.166000000000004</c:v>
                </c:pt>
                <c:pt idx="244">
                  <c:v>63.165999999999997</c:v>
                </c:pt>
                <c:pt idx="245">
                  <c:v>64.165999999999997</c:v>
                </c:pt>
                <c:pt idx="246">
                  <c:v>65.165999999999997</c:v>
                </c:pt>
                <c:pt idx="247">
                  <c:v>66.165999999999997</c:v>
                </c:pt>
                <c:pt idx="248">
                  <c:v>67.165999999999997</c:v>
                </c:pt>
                <c:pt idx="249">
                  <c:v>68.165999999999997</c:v>
                </c:pt>
                <c:pt idx="250">
                  <c:v>69.165999999999997</c:v>
                </c:pt>
                <c:pt idx="251">
                  <c:v>70.165999999999997</c:v>
                </c:pt>
                <c:pt idx="252">
                  <c:v>71.165999999999997</c:v>
                </c:pt>
                <c:pt idx="253">
                  <c:v>72.165999999999997</c:v>
                </c:pt>
                <c:pt idx="254">
                  <c:v>73.165999999999997</c:v>
                </c:pt>
                <c:pt idx="255">
                  <c:v>74.165999999999997</c:v>
                </c:pt>
                <c:pt idx="256">
                  <c:v>75.165999999999997</c:v>
                </c:pt>
                <c:pt idx="257">
                  <c:v>76.165999999999997</c:v>
                </c:pt>
                <c:pt idx="258">
                  <c:v>77.166000000000011</c:v>
                </c:pt>
                <c:pt idx="259">
                  <c:v>78.165999999999997</c:v>
                </c:pt>
                <c:pt idx="260">
                  <c:v>79.165999999999997</c:v>
                </c:pt>
                <c:pt idx="261">
                  <c:v>80.166000000000011</c:v>
                </c:pt>
                <c:pt idx="262">
                  <c:v>81.165999999999997</c:v>
                </c:pt>
                <c:pt idx="263">
                  <c:v>82.165999999999997</c:v>
                </c:pt>
                <c:pt idx="264">
                  <c:v>83.166000000000011</c:v>
                </c:pt>
                <c:pt idx="265">
                  <c:v>84.165999999999997</c:v>
                </c:pt>
                <c:pt idx="266">
                  <c:v>85.165999999999997</c:v>
                </c:pt>
                <c:pt idx="267">
                  <c:v>86.166000000000011</c:v>
                </c:pt>
                <c:pt idx="268">
                  <c:v>87.165999999999997</c:v>
                </c:pt>
                <c:pt idx="269">
                  <c:v>88.165999999999997</c:v>
                </c:pt>
                <c:pt idx="270">
                  <c:v>89.166000000000011</c:v>
                </c:pt>
                <c:pt idx="271">
                  <c:v>90.165999999999997</c:v>
                </c:pt>
                <c:pt idx="272">
                  <c:v>91.165999999999997</c:v>
                </c:pt>
                <c:pt idx="273">
                  <c:v>92.166000000000011</c:v>
                </c:pt>
                <c:pt idx="274">
                  <c:v>93.165999999999997</c:v>
                </c:pt>
                <c:pt idx="275">
                  <c:v>94.165999999999997</c:v>
                </c:pt>
                <c:pt idx="276">
                  <c:v>95.166000000000011</c:v>
                </c:pt>
                <c:pt idx="277">
                  <c:v>96.165999999999997</c:v>
                </c:pt>
                <c:pt idx="278">
                  <c:v>97.165999999999997</c:v>
                </c:pt>
                <c:pt idx="279">
                  <c:v>98.165999999999997</c:v>
                </c:pt>
                <c:pt idx="280">
                  <c:v>99.165999999999997</c:v>
                </c:pt>
                <c:pt idx="281">
                  <c:v>100.166</c:v>
                </c:pt>
                <c:pt idx="282">
                  <c:v>101.166</c:v>
                </c:pt>
                <c:pt idx="283">
                  <c:v>102.166</c:v>
                </c:pt>
                <c:pt idx="284">
                  <c:v>103.166</c:v>
                </c:pt>
                <c:pt idx="285">
                  <c:v>104.166</c:v>
                </c:pt>
                <c:pt idx="286">
                  <c:v>105.166</c:v>
                </c:pt>
                <c:pt idx="287">
                  <c:v>106.166</c:v>
                </c:pt>
                <c:pt idx="288">
                  <c:v>107.166</c:v>
                </c:pt>
                <c:pt idx="289">
                  <c:v>108.166</c:v>
                </c:pt>
                <c:pt idx="290">
                  <c:v>109.166</c:v>
                </c:pt>
                <c:pt idx="291">
                  <c:v>110.166</c:v>
                </c:pt>
                <c:pt idx="292">
                  <c:v>111.16600000000001</c:v>
                </c:pt>
                <c:pt idx="293">
                  <c:v>112.166</c:v>
                </c:pt>
                <c:pt idx="294">
                  <c:v>113.166</c:v>
                </c:pt>
                <c:pt idx="295">
                  <c:v>114.16600000000001</c:v>
                </c:pt>
                <c:pt idx="296">
                  <c:v>115.166</c:v>
                </c:pt>
                <c:pt idx="297">
                  <c:v>116.166</c:v>
                </c:pt>
                <c:pt idx="298">
                  <c:v>117.16600000000001</c:v>
                </c:pt>
                <c:pt idx="299">
                  <c:v>118.166</c:v>
                </c:pt>
                <c:pt idx="300">
                  <c:v>119.166</c:v>
                </c:pt>
                <c:pt idx="301">
                  <c:v>120.166</c:v>
                </c:pt>
                <c:pt idx="302">
                  <c:v>121.16599999999998</c:v>
                </c:pt>
                <c:pt idx="303">
                  <c:v>122.16600000000001</c:v>
                </c:pt>
                <c:pt idx="304">
                  <c:v>123.16600000000001</c:v>
                </c:pt>
                <c:pt idx="305">
                  <c:v>124.166</c:v>
                </c:pt>
                <c:pt idx="306">
                  <c:v>125.166</c:v>
                </c:pt>
                <c:pt idx="307">
                  <c:v>126.166</c:v>
                </c:pt>
                <c:pt idx="308">
                  <c:v>127.16599999999998</c:v>
                </c:pt>
                <c:pt idx="309">
                  <c:v>128.166</c:v>
                </c:pt>
                <c:pt idx="310">
                  <c:v>129.166</c:v>
                </c:pt>
                <c:pt idx="311">
                  <c:v>130.166</c:v>
                </c:pt>
                <c:pt idx="312">
                  <c:v>131.166</c:v>
                </c:pt>
                <c:pt idx="313">
                  <c:v>132.166</c:v>
                </c:pt>
                <c:pt idx="314">
                  <c:v>133.166</c:v>
                </c:pt>
                <c:pt idx="315">
                  <c:v>134.16600000000003</c:v>
                </c:pt>
                <c:pt idx="316">
                  <c:v>135.166</c:v>
                </c:pt>
                <c:pt idx="317">
                  <c:v>136.166</c:v>
                </c:pt>
                <c:pt idx="318">
                  <c:v>137.166</c:v>
                </c:pt>
                <c:pt idx="319">
                  <c:v>138.166</c:v>
                </c:pt>
                <c:pt idx="320">
                  <c:v>139.166</c:v>
                </c:pt>
                <c:pt idx="321">
                  <c:v>140.16600000000003</c:v>
                </c:pt>
                <c:pt idx="322">
                  <c:v>141.166</c:v>
                </c:pt>
                <c:pt idx="323">
                  <c:v>142.166</c:v>
                </c:pt>
                <c:pt idx="324">
                  <c:v>143.166</c:v>
                </c:pt>
                <c:pt idx="325">
                  <c:v>144.166</c:v>
                </c:pt>
                <c:pt idx="326">
                  <c:v>145.166</c:v>
                </c:pt>
                <c:pt idx="327">
                  <c:v>146.166</c:v>
                </c:pt>
                <c:pt idx="328">
                  <c:v>147.166</c:v>
                </c:pt>
                <c:pt idx="329">
                  <c:v>148.166</c:v>
                </c:pt>
                <c:pt idx="330">
                  <c:v>149.166</c:v>
                </c:pt>
                <c:pt idx="331">
                  <c:v>150.166</c:v>
                </c:pt>
                <c:pt idx="332">
                  <c:v>151.166</c:v>
                </c:pt>
                <c:pt idx="333">
                  <c:v>152.166</c:v>
                </c:pt>
                <c:pt idx="334">
                  <c:v>153.166</c:v>
                </c:pt>
                <c:pt idx="335">
                  <c:v>154.166</c:v>
                </c:pt>
                <c:pt idx="336">
                  <c:v>155.166</c:v>
                </c:pt>
                <c:pt idx="337">
                  <c:v>156.166</c:v>
                </c:pt>
                <c:pt idx="338">
                  <c:v>157.166</c:v>
                </c:pt>
                <c:pt idx="339">
                  <c:v>158.166</c:v>
                </c:pt>
                <c:pt idx="340">
                  <c:v>159.166</c:v>
                </c:pt>
                <c:pt idx="341">
                  <c:v>160.166</c:v>
                </c:pt>
                <c:pt idx="342">
                  <c:v>161.166</c:v>
                </c:pt>
                <c:pt idx="343">
                  <c:v>162.166</c:v>
                </c:pt>
                <c:pt idx="344">
                  <c:v>163.166</c:v>
                </c:pt>
                <c:pt idx="345">
                  <c:v>164.166</c:v>
                </c:pt>
                <c:pt idx="346">
                  <c:v>165.16600000000003</c:v>
                </c:pt>
                <c:pt idx="347">
                  <c:v>166.166</c:v>
                </c:pt>
                <c:pt idx="348">
                  <c:v>167.166</c:v>
                </c:pt>
                <c:pt idx="349">
                  <c:v>168.166</c:v>
                </c:pt>
                <c:pt idx="350">
                  <c:v>169.166</c:v>
                </c:pt>
                <c:pt idx="351">
                  <c:v>170.166</c:v>
                </c:pt>
                <c:pt idx="352">
                  <c:v>171.16600000000003</c:v>
                </c:pt>
                <c:pt idx="353">
                  <c:v>172.166</c:v>
                </c:pt>
                <c:pt idx="354">
                  <c:v>173.166</c:v>
                </c:pt>
                <c:pt idx="355">
                  <c:v>174.166</c:v>
                </c:pt>
                <c:pt idx="356">
                  <c:v>175.166</c:v>
                </c:pt>
                <c:pt idx="357">
                  <c:v>176.166</c:v>
                </c:pt>
                <c:pt idx="358">
                  <c:v>177.16600000000003</c:v>
                </c:pt>
                <c:pt idx="359">
                  <c:v>178.166</c:v>
                </c:pt>
                <c:pt idx="360">
                  <c:v>179.166</c:v>
                </c:pt>
                <c:pt idx="361">
                  <c:v>180.166</c:v>
                </c:pt>
                <c:pt idx="362">
                  <c:v>181.166</c:v>
                </c:pt>
                <c:pt idx="363">
                  <c:v>182.166</c:v>
                </c:pt>
                <c:pt idx="364">
                  <c:v>183.166</c:v>
                </c:pt>
                <c:pt idx="365">
                  <c:v>184.166</c:v>
                </c:pt>
                <c:pt idx="366">
                  <c:v>185.166</c:v>
                </c:pt>
                <c:pt idx="367">
                  <c:v>186.166</c:v>
                </c:pt>
                <c:pt idx="368">
                  <c:v>187.166</c:v>
                </c:pt>
                <c:pt idx="369">
                  <c:v>188.166</c:v>
                </c:pt>
                <c:pt idx="370">
                  <c:v>189.166</c:v>
                </c:pt>
                <c:pt idx="371">
                  <c:v>190.166</c:v>
                </c:pt>
                <c:pt idx="372">
                  <c:v>191.166</c:v>
                </c:pt>
                <c:pt idx="373">
                  <c:v>192.166</c:v>
                </c:pt>
                <c:pt idx="374">
                  <c:v>193.166</c:v>
                </c:pt>
                <c:pt idx="375">
                  <c:v>194.166</c:v>
                </c:pt>
                <c:pt idx="376">
                  <c:v>195.166</c:v>
                </c:pt>
                <c:pt idx="377">
                  <c:v>196.166</c:v>
                </c:pt>
                <c:pt idx="378">
                  <c:v>197.166</c:v>
                </c:pt>
                <c:pt idx="379">
                  <c:v>198.166</c:v>
                </c:pt>
                <c:pt idx="380">
                  <c:v>199.166</c:v>
                </c:pt>
                <c:pt idx="381">
                  <c:v>200.166</c:v>
                </c:pt>
                <c:pt idx="382">
                  <c:v>201.166</c:v>
                </c:pt>
                <c:pt idx="383">
                  <c:v>202.16600000000003</c:v>
                </c:pt>
                <c:pt idx="384">
                  <c:v>203.166</c:v>
                </c:pt>
                <c:pt idx="385">
                  <c:v>204.166</c:v>
                </c:pt>
                <c:pt idx="386">
                  <c:v>205.166</c:v>
                </c:pt>
                <c:pt idx="387">
                  <c:v>206.166</c:v>
                </c:pt>
                <c:pt idx="388">
                  <c:v>207.166</c:v>
                </c:pt>
                <c:pt idx="389">
                  <c:v>208.16600000000003</c:v>
                </c:pt>
                <c:pt idx="390">
                  <c:v>209.166</c:v>
                </c:pt>
                <c:pt idx="391">
                  <c:v>210.166</c:v>
                </c:pt>
                <c:pt idx="392">
                  <c:v>211.166</c:v>
                </c:pt>
                <c:pt idx="393">
                  <c:v>212.166</c:v>
                </c:pt>
                <c:pt idx="394">
                  <c:v>213.166</c:v>
                </c:pt>
                <c:pt idx="395">
                  <c:v>214.166</c:v>
                </c:pt>
                <c:pt idx="396">
                  <c:v>215.166</c:v>
                </c:pt>
                <c:pt idx="397">
                  <c:v>216.166</c:v>
                </c:pt>
                <c:pt idx="398">
                  <c:v>217.166</c:v>
                </c:pt>
                <c:pt idx="399">
                  <c:v>218.166</c:v>
                </c:pt>
                <c:pt idx="400">
                  <c:v>219.166</c:v>
                </c:pt>
                <c:pt idx="401">
                  <c:v>220.166</c:v>
                </c:pt>
                <c:pt idx="402">
                  <c:v>221.166</c:v>
                </c:pt>
                <c:pt idx="403">
                  <c:v>222.166</c:v>
                </c:pt>
                <c:pt idx="404">
                  <c:v>223.166</c:v>
                </c:pt>
                <c:pt idx="405">
                  <c:v>224.166</c:v>
                </c:pt>
                <c:pt idx="406">
                  <c:v>225.166</c:v>
                </c:pt>
                <c:pt idx="407">
                  <c:v>226.166</c:v>
                </c:pt>
                <c:pt idx="408">
                  <c:v>227.166</c:v>
                </c:pt>
                <c:pt idx="409">
                  <c:v>228.166</c:v>
                </c:pt>
                <c:pt idx="410">
                  <c:v>229.166</c:v>
                </c:pt>
                <c:pt idx="411">
                  <c:v>230.166</c:v>
                </c:pt>
                <c:pt idx="412">
                  <c:v>231.166</c:v>
                </c:pt>
                <c:pt idx="413">
                  <c:v>232.166</c:v>
                </c:pt>
                <c:pt idx="414">
                  <c:v>233.16600000000003</c:v>
                </c:pt>
                <c:pt idx="415">
                  <c:v>234.166</c:v>
                </c:pt>
                <c:pt idx="416">
                  <c:v>235.166</c:v>
                </c:pt>
                <c:pt idx="417">
                  <c:v>236.166</c:v>
                </c:pt>
                <c:pt idx="418">
                  <c:v>237.166</c:v>
                </c:pt>
                <c:pt idx="419">
                  <c:v>238.166</c:v>
                </c:pt>
                <c:pt idx="420">
                  <c:v>239.166</c:v>
                </c:pt>
                <c:pt idx="421">
                  <c:v>240.166</c:v>
                </c:pt>
                <c:pt idx="422">
                  <c:v>241.16599999999997</c:v>
                </c:pt>
                <c:pt idx="423">
                  <c:v>242.166</c:v>
                </c:pt>
                <c:pt idx="424">
                  <c:v>243.16600000000003</c:v>
                </c:pt>
                <c:pt idx="425">
                  <c:v>244.166</c:v>
                </c:pt>
                <c:pt idx="426">
                  <c:v>245.16600000000003</c:v>
                </c:pt>
                <c:pt idx="427">
                  <c:v>246.16599999999997</c:v>
                </c:pt>
                <c:pt idx="428">
                  <c:v>247.166</c:v>
                </c:pt>
                <c:pt idx="429">
                  <c:v>248.16599999999997</c:v>
                </c:pt>
                <c:pt idx="430">
                  <c:v>249.166</c:v>
                </c:pt>
                <c:pt idx="431">
                  <c:v>250.16600000000003</c:v>
                </c:pt>
                <c:pt idx="432">
                  <c:v>251.166</c:v>
                </c:pt>
                <c:pt idx="433">
                  <c:v>252.166</c:v>
                </c:pt>
                <c:pt idx="434">
                  <c:v>253.16599999999997</c:v>
                </c:pt>
                <c:pt idx="435">
                  <c:v>254.166</c:v>
                </c:pt>
                <c:pt idx="436">
                  <c:v>255.16600000000003</c:v>
                </c:pt>
                <c:pt idx="437">
                  <c:v>256.166</c:v>
                </c:pt>
                <c:pt idx="438">
                  <c:v>257.166</c:v>
                </c:pt>
                <c:pt idx="439">
                  <c:v>258.166</c:v>
                </c:pt>
                <c:pt idx="440">
                  <c:v>259.166</c:v>
                </c:pt>
                <c:pt idx="441">
                  <c:v>260.166</c:v>
                </c:pt>
                <c:pt idx="442">
                  <c:v>261.166</c:v>
                </c:pt>
                <c:pt idx="443">
                  <c:v>262.166</c:v>
                </c:pt>
                <c:pt idx="444">
                  <c:v>263.166</c:v>
                </c:pt>
                <c:pt idx="445">
                  <c:v>264.166</c:v>
                </c:pt>
                <c:pt idx="446">
                  <c:v>265.166</c:v>
                </c:pt>
                <c:pt idx="447">
                  <c:v>266.166</c:v>
                </c:pt>
                <c:pt idx="448">
                  <c:v>267.166</c:v>
                </c:pt>
                <c:pt idx="449">
                  <c:v>268.166</c:v>
                </c:pt>
                <c:pt idx="450">
                  <c:v>269.166</c:v>
                </c:pt>
                <c:pt idx="451">
                  <c:v>270.166</c:v>
                </c:pt>
                <c:pt idx="452">
                  <c:v>271.166</c:v>
                </c:pt>
                <c:pt idx="453">
                  <c:v>272.166</c:v>
                </c:pt>
                <c:pt idx="454">
                  <c:v>273.166</c:v>
                </c:pt>
                <c:pt idx="455">
                  <c:v>274.166</c:v>
                </c:pt>
                <c:pt idx="456">
                  <c:v>275.166</c:v>
                </c:pt>
                <c:pt idx="457">
                  <c:v>276.166</c:v>
                </c:pt>
                <c:pt idx="458">
                  <c:v>277.166</c:v>
                </c:pt>
                <c:pt idx="459">
                  <c:v>278.166</c:v>
                </c:pt>
                <c:pt idx="460">
                  <c:v>279.16500000000002</c:v>
                </c:pt>
                <c:pt idx="461">
                  <c:v>280.16500000000002</c:v>
                </c:pt>
                <c:pt idx="462">
                  <c:v>281.16499999999996</c:v>
                </c:pt>
                <c:pt idx="463">
                  <c:v>282.16500000000002</c:v>
                </c:pt>
                <c:pt idx="464">
                  <c:v>283.16499999999996</c:v>
                </c:pt>
                <c:pt idx="465">
                  <c:v>284.16500000000002</c:v>
                </c:pt>
                <c:pt idx="466">
                  <c:v>285.16500000000002</c:v>
                </c:pt>
                <c:pt idx="467">
                  <c:v>286.16500000000002</c:v>
                </c:pt>
                <c:pt idx="468">
                  <c:v>287.16500000000002</c:v>
                </c:pt>
                <c:pt idx="469">
                  <c:v>288.16499999999996</c:v>
                </c:pt>
                <c:pt idx="470">
                  <c:v>289.16500000000002</c:v>
                </c:pt>
                <c:pt idx="471">
                  <c:v>290.16499999999996</c:v>
                </c:pt>
                <c:pt idx="472">
                  <c:v>291.16500000000002</c:v>
                </c:pt>
                <c:pt idx="473">
                  <c:v>292.16500000000002</c:v>
                </c:pt>
                <c:pt idx="474">
                  <c:v>293.16499999999996</c:v>
                </c:pt>
                <c:pt idx="475">
                  <c:v>294.16500000000002</c:v>
                </c:pt>
                <c:pt idx="476">
                  <c:v>295.16499999999996</c:v>
                </c:pt>
                <c:pt idx="477">
                  <c:v>296.16500000000002</c:v>
                </c:pt>
                <c:pt idx="478">
                  <c:v>297.16499999999996</c:v>
                </c:pt>
                <c:pt idx="479">
                  <c:v>298.16500000000002</c:v>
                </c:pt>
                <c:pt idx="480">
                  <c:v>299.16500000000002</c:v>
                </c:pt>
                <c:pt idx="481">
                  <c:v>300.16499999999996</c:v>
                </c:pt>
                <c:pt idx="482">
                  <c:v>301.16500000000002</c:v>
                </c:pt>
                <c:pt idx="483">
                  <c:v>302.16499999999996</c:v>
                </c:pt>
                <c:pt idx="484">
                  <c:v>303.16500000000002</c:v>
                </c:pt>
                <c:pt idx="485">
                  <c:v>304.16500000000002</c:v>
                </c:pt>
                <c:pt idx="486">
                  <c:v>305.16500000000002</c:v>
                </c:pt>
                <c:pt idx="487">
                  <c:v>306.16500000000002</c:v>
                </c:pt>
                <c:pt idx="488">
                  <c:v>307.16499999999996</c:v>
                </c:pt>
                <c:pt idx="489">
                  <c:v>308.16500000000002</c:v>
                </c:pt>
                <c:pt idx="490">
                  <c:v>309.16499999999996</c:v>
                </c:pt>
                <c:pt idx="491">
                  <c:v>310.16500000000002</c:v>
                </c:pt>
                <c:pt idx="492">
                  <c:v>311.16500000000002</c:v>
                </c:pt>
                <c:pt idx="493">
                  <c:v>312.16499999999996</c:v>
                </c:pt>
                <c:pt idx="494">
                  <c:v>313.16500000000002</c:v>
                </c:pt>
                <c:pt idx="495">
                  <c:v>314.16499999999996</c:v>
                </c:pt>
                <c:pt idx="496">
                  <c:v>315.16500000000002</c:v>
                </c:pt>
                <c:pt idx="497">
                  <c:v>316.16500000000002</c:v>
                </c:pt>
                <c:pt idx="498">
                  <c:v>317.16500000000002</c:v>
                </c:pt>
                <c:pt idx="499">
                  <c:v>318.16500000000002</c:v>
                </c:pt>
                <c:pt idx="500">
                  <c:v>319.16499999999996</c:v>
                </c:pt>
                <c:pt idx="501">
                  <c:v>320.16500000000002</c:v>
                </c:pt>
                <c:pt idx="502">
                  <c:v>321.16499999999996</c:v>
                </c:pt>
                <c:pt idx="503">
                  <c:v>322.16500000000002</c:v>
                </c:pt>
                <c:pt idx="504">
                  <c:v>323.16500000000002</c:v>
                </c:pt>
                <c:pt idx="505">
                  <c:v>324.16499999999996</c:v>
                </c:pt>
                <c:pt idx="506">
                  <c:v>325.16500000000002</c:v>
                </c:pt>
                <c:pt idx="507">
                  <c:v>326.16499999999996</c:v>
                </c:pt>
                <c:pt idx="508">
                  <c:v>327.16500000000002</c:v>
                </c:pt>
                <c:pt idx="509">
                  <c:v>328.16499999999996</c:v>
                </c:pt>
                <c:pt idx="510">
                  <c:v>329.16500000000002</c:v>
                </c:pt>
                <c:pt idx="511">
                  <c:v>330.16500000000002</c:v>
                </c:pt>
                <c:pt idx="512">
                  <c:v>331.16499999999996</c:v>
                </c:pt>
                <c:pt idx="513">
                  <c:v>332.16500000000002</c:v>
                </c:pt>
                <c:pt idx="514">
                  <c:v>333.16499999999996</c:v>
                </c:pt>
                <c:pt idx="515">
                  <c:v>334.16500000000002</c:v>
                </c:pt>
                <c:pt idx="516">
                  <c:v>335.16500000000002</c:v>
                </c:pt>
                <c:pt idx="517">
                  <c:v>336.16500000000002</c:v>
                </c:pt>
                <c:pt idx="518">
                  <c:v>337.16500000000002</c:v>
                </c:pt>
                <c:pt idx="519">
                  <c:v>338.16499999999996</c:v>
                </c:pt>
                <c:pt idx="520">
                  <c:v>339.16500000000002</c:v>
                </c:pt>
                <c:pt idx="521">
                  <c:v>340.16499999999996</c:v>
                </c:pt>
                <c:pt idx="522">
                  <c:v>341.16500000000002</c:v>
                </c:pt>
                <c:pt idx="523">
                  <c:v>342.16500000000002</c:v>
                </c:pt>
                <c:pt idx="524">
                  <c:v>343.16499999999996</c:v>
                </c:pt>
                <c:pt idx="525">
                  <c:v>344.16500000000002</c:v>
                </c:pt>
                <c:pt idx="526">
                  <c:v>345.16499999999996</c:v>
                </c:pt>
                <c:pt idx="527">
                  <c:v>346.16500000000002</c:v>
                </c:pt>
                <c:pt idx="528">
                  <c:v>347.16500000000002</c:v>
                </c:pt>
                <c:pt idx="529">
                  <c:v>348.16500000000002</c:v>
                </c:pt>
                <c:pt idx="530">
                  <c:v>349.16500000000002</c:v>
                </c:pt>
                <c:pt idx="531">
                  <c:v>350.16499999999996</c:v>
                </c:pt>
                <c:pt idx="532">
                  <c:v>351.16500000000002</c:v>
                </c:pt>
                <c:pt idx="533">
                  <c:v>352.16499999999996</c:v>
                </c:pt>
                <c:pt idx="534">
                  <c:v>353.16500000000002</c:v>
                </c:pt>
                <c:pt idx="535">
                  <c:v>354.16500000000002</c:v>
                </c:pt>
                <c:pt idx="536">
                  <c:v>355.16499999999996</c:v>
                </c:pt>
                <c:pt idx="537">
                  <c:v>356.16500000000002</c:v>
                </c:pt>
                <c:pt idx="538">
                  <c:v>357.16499999999996</c:v>
                </c:pt>
                <c:pt idx="539">
                  <c:v>358.16500000000002</c:v>
                </c:pt>
                <c:pt idx="540">
                  <c:v>359.16499999999996</c:v>
                </c:pt>
                <c:pt idx="541">
                  <c:v>360.16500000000002</c:v>
                </c:pt>
                <c:pt idx="542">
                  <c:v>361.16500000000002</c:v>
                </c:pt>
                <c:pt idx="543">
                  <c:v>362.16499999999996</c:v>
                </c:pt>
                <c:pt idx="544">
                  <c:v>363.16500000000002</c:v>
                </c:pt>
                <c:pt idx="545">
                  <c:v>364.16499999999996</c:v>
                </c:pt>
                <c:pt idx="546">
                  <c:v>365.16500000000002</c:v>
                </c:pt>
                <c:pt idx="547">
                  <c:v>366.16500000000002</c:v>
                </c:pt>
                <c:pt idx="548">
                  <c:v>367.16500000000002</c:v>
                </c:pt>
                <c:pt idx="549">
                  <c:v>368.16500000000002</c:v>
                </c:pt>
                <c:pt idx="550">
                  <c:v>369.16499999999996</c:v>
                </c:pt>
                <c:pt idx="551">
                  <c:v>370.16500000000002</c:v>
                </c:pt>
                <c:pt idx="552">
                  <c:v>371.16499999999996</c:v>
                </c:pt>
                <c:pt idx="553">
                  <c:v>372.16500000000002</c:v>
                </c:pt>
                <c:pt idx="554">
                  <c:v>373.16500000000002</c:v>
                </c:pt>
                <c:pt idx="555">
                  <c:v>374.16399999999999</c:v>
                </c:pt>
                <c:pt idx="556">
                  <c:v>375.16399999999999</c:v>
                </c:pt>
                <c:pt idx="557">
                  <c:v>376.16399999999999</c:v>
                </c:pt>
                <c:pt idx="558">
                  <c:v>377.16399999999999</c:v>
                </c:pt>
                <c:pt idx="559">
                  <c:v>378.16399999999999</c:v>
                </c:pt>
                <c:pt idx="560">
                  <c:v>379.16400000000004</c:v>
                </c:pt>
                <c:pt idx="561">
                  <c:v>380.16399999999999</c:v>
                </c:pt>
                <c:pt idx="562">
                  <c:v>381.16399999999999</c:v>
                </c:pt>
                <c:pt idx="563">
                  <c:v>382.16399999999999</c:v>
                </c:pt>
                <c:pt idx="564">
                  <c:v>383.16399999999999</c:v>
                </c:pt>
                <c:pt idx="565">
                  <c:v>384.16400000000004</c:v>
                </c:pt>
                <c:pt idx="566">
                  <c:v>385.16399999999999</c:v>
                </c:pt>
                <c:pt idx="567">
                  <c:v>386.16400000000004</c:v>
                </c:pt>
                <c:pt idx="568">
                  <c:v>387.16399999999999</c:v>
                </c:pt>
                <c:pt idx="569">
                  <c:v>388.16399999999999</c:v>
                </c:pt>
                <c:pt idx="570">
                  <c:v>389.16399999999999</c:v>
                </c:pt>
                <c:pt idx="571">
                  <c:v>390.16399999999999</c:v>
                </c:pt>
                <c:pt idx="572">
                  <c:v>391.16400000000004</c:v>
                </c:pt>
                <c:pt idx="573">
                  <c:v>392.16399999999999</c:v>
                </c:pt>
                <c:pt idx="574">
                  <c:v>393.16399999999999</c:v>
                </c:pt>
                <c:pt idx="575">
                  <c:v>394.16399999999999</c:v>
                </c:pt>
                <c:pt idx="576">
                  <c:v>395.16399999999999</c:v>
                </c:pt>
                <c:pt idx="577">
                  <c:v>396.16400000000004</c:v>
                </c:pt>
                <c:pt idx="578">
                  <c:v>397.16399999999999</c:v>
                </c:pt>
                <c:pt idx="579">
                  <c:v>398.16400000000004</c:v>
                </c:pt>
                <c:pt idx="580">
                  <c:v>399.16399999999999</c:v>
                </c:pt>
                <c:pt idx="581">
                  <c:v>400.16399999999999</c:v>
                </c:pt>
                <c:pt idx="582">
                  <c:v>401.16399999999999</c:v>
                </c:pt>
                <c:pt idx="583">
                  <c:v>402.16399999999999</c:v>
                </c:pt>
                <c:pt idx="584">
                  <c:v>403.16400000000004</c:v>
                </c:pt>
                <c:pt idx="585">
                  <c:v>404.16399999999999</c:v>
                </c:pt>
                <c:pt idx="586">
                  <c:v>405.16399999999999</c:v>
                </c:pt>
                <c:pt idx="587">
                  <c:v>406.16399999999999</c:v>
                </c:pt>
                <c:pt idx="588">
                  <c:v>407.16399999999999</c:v>
                </c:pt>
                <c:pt idx="589">
                  <c:v>408.16399999999999</c:v>
                </c:pt>
                <c:pt idx="590">
                  <c:v>409.16399999999999</c:v>
                </c:pt>
                <c:pt idx="591">
                  <c:v>410.16400000000004</c:v>
                </c:pt>
                <c:pt idx="592">
                  <c:v>411.16399999999999</c:v>
                </c:pt>
                <c:pt idx="593">
                  <c:v>412.16399999999999</c:v>
                </c:pt>
                <c:pt idx="594">
                  <c:v>413.16399999999999</c:v>
                </c:pt>
                <c:pt idx="595">
                  <c:v>414.16399999999999</c:v>
                </c:pt>
                <c:pt idx="596">
                  <c:v>415.16400000000004</c:v>
                </c:pt>
                <c:pt idx="597">
                  <c:v>416.16399999999999</c:v>
                </c:pt>
                <c:pt idx="598">
                  <c:v>417.16399999999999</c:v>
                </c:pt>
                <c:pt idx="599">
                  <c:v>418.16399999999999</c:v>
                </c:pt>
                <c:pt idx="600">
                  <c:v>419.16399999999999</c:v>
                </c:pt>
                <c:pt idx="601">
                  <c:v>420.16399999999999</c:v>
                </c:pt>
                <c:pt idx="602">
                  <c:v>421.16399999999999</c:v>
                </c:pt>
                <c:pt idx="603">
                  <c:v>422.16400000000004</c:v>
                </c:pt>
                <c:pt idx="604">
                  <c:v>423.16399999999999</c:v>
                </c:pt>
                <c:pt idx="605">
                  <c:v>424.16399999999999</c:v>
                </c:pt>
                <c:pt idx="606">
                  <c:v>425.16399999999999</c:v>
                </c:pt>
                <c:pt idx="607">
                  <c:v>426.16399999999999</c:v>
                </c:pt>
                <c:pt idx="608">
                  <c:v>427.16400000000004</c:v>
                </c:pt>
                <c:pt idx="609">
                  <c:v>428.16399999999999</c:v>
                </c:pt>
                <c:pt idx="610">
                  <c:v>429.16400000000004</c:v>
                </c:pt>
                <c:pt idx="611">
                  <c:v>430.16399999999999</c:v>
                </c:pt>
                <c:pt idx="612">
                  <c:v>431.16399999999999</c:v>
                </c:pt>
                <c:pt idx="613">
                  <c:v>432.16399999999999</c:v>
                </c:pt>
                <c:pt idx="614">
                  <c:v>433.16399999999999</c:v>
                </c:pt>
                <c:pt idx="615">
                  <c:v>434.16400000000004</c:v>
                </c:pt>
                <c:pt idx="616">
                  <c:v>435.16399999999999</c:v>
                </c:pt>
                <c:pt idx="617">
                  <c:v>436.16399999999999</c:v>
                </c:pt>
                <c:pt idx="618">
                  <c:v>437.16399999999999</c:v>
                </c:pt>
                <c:pt idx="619">
                  <c:v>438.16399999999999</c:v>
                </c:pt>
                <c:pt idx="620">
                  <c:v>439.16399999999999</c:v>
                </c:pt>
                <c:pt idx="621">
                  <c:v>440.16399999999999</c:v>
                </c:pt>
                <c:pt idx="622">
                  <c:v>441.16400000000004</c:v>
                </c:pt>
                <c:pt idx="623">
                  <c:v>442.16399999999999</c:v>
                </c:pt>
                <c:pt idx="624">
                  <c:v>443.16399999999999</c:v>
                </c:pt>
                <c:pt idx="625">
                  <c:v>444.16399999999999</c:v>
                </c:pt>
                <c:pt idx="626">
                  <c:v>445.16399999999999</c:v>
                </c:pt>
                <c:pt idx="627">
                  <c:v>446.16400000000004</c:v>
                </c:pt>
                <c:pt idx="628">
                  <c:v>447.16399999999999</c:v>
                </c:pt>
                <c:pt idx="629">
                  <c:v>448.16399999999999</c:v>
                </c:pt>
                <c:pt idx="630">
                  <c:v>449.16399999999999</c:v>
                </c:pt>
                <c:pt idx="631">
                  <c:v>450.16399999999999</c:v>
                </c:pt>
                <c:pt idx="632">
                  <c:v>451.16399999999999</c:v>
                </c:pt>
                <c:pt idx="633">
                  <c:v>452.16399999999999</c:v>
                </c:pt>
                <c:pt idx="634">
                  <c:v>453.16400000000004</c:v>
                </c:pt>
                <c:pt idx="635">
                  <c:v>454.16399999999999</c:v>
                </c:pt>
                <c:pt idx="636">
                  <c:v>455.16399999999999</c:v>
                </c:pt>
                <c:pt idx="637">
                  <c:v>456.16399999999999</c:v>
                </c:pt>
                <c:pt idx="638">
                  <c:v>457.16399999999999</c:v>
                </c:pt>
                <c:pt idx="639">
                  <c:v>458.16400000000004</c:v>
                </c:pt>
                <c:pt idx="640">
                  <c:v>459.16399999999999</c:v>
                </c:pt>
                <c:pt idx="641">
                  <c:v>460.16400000000004</c:v>
                </c:pt>
                <c:pt idx="642">
                  <c:v>461.16399999999999</c:v>
                </c:pt>
                <c:pt idx="643">
                  <c:v>462.16399999999999</c:v>
                </c:pt>
                <c:pt idx="644">
                  <c:v>463.16399999999999</c:v>
                </c:pt>
                <c:pt idx="645">
                  <c:v>464.16399999999999</c:v>
                </c:pt>
                <c:pt idx="646">
                  <c:v>465.16400000000004</c:v>
                </c:pt>
                <c:pt idx="647">
                  <c:v>466.16399999999999</c:v>
                </c:pt>
                <c:pt idx="648">
                  <c:v>467.16399999999999</c:v>
                </c:pt>
                <c:pt idx="649">
                  <c:v>468.16300000000001</c:v>
                </c:pt>
                <c:pt idx="650">
                  <c:v>469.16299999999995</c:v>
                </c:pt>
                <c:pt idx="651">
                  <c:v>470.16300000000001</c:v>
                </c:pt>
                <c:pt idx="652">
                  <c:v>471.16300000000001</c:v>
                </c:pt>
                <c:pt idx="653">
                  <c:v>472.16300000000001</c:v>
                </c:pt>
                <c:pt idx="654">
                  <c:v>473.16300000000001</c:v>
                </c:pt>
                <c:pt idx="655">
                  <c:v>474.16299999999995</c:v>
                </c:pt>
                <c:pt idx="656">
                  <c:v>475.16300000000001</c:v>
                </c:pt>
                <c:pt idx="657">
                  <c:v>476.16299999999995</c:v>
                </c:pt>
                <c:pt idx="658">
                  <c:v>477.16300000000001</c:v>
                </c:pt>
                <c:pt idx="659">
                  <c:v>478.16299999999995</c:v>
                </c:pt>
                <c:pt idx="660">
                  <c:v>479.16300000000007</c:v>
                </c:pt>
                <c:pt idx="661">
                  <c:v>480.16300000000001</c:v>
                </c:pt>
                <c:pt idx="662">
                  <c:v>481.16299999999995</c:v>
                </c:pt>
                <c:pt idx="663">
                  <c:v>482.16299999999995</c:v>
                </c:pt>
                <c:pt idx="664">
                  <c:v>483.16300000000001</c:v>
                </c:pt>
                <c:pt idx="665">
                  <c:v>484.16300000000001</c:v>
                </c:pt>
                <c:pt idx="666">
                  <c:v>485.16299999999995</c:v>
                </c:pt>
                <c:pt idx="667">
                  <c:v>486.16300000000001</c:v>
                </c:pt>
                <c:pt idx="668">
                  <c:v>487.16300000000001</c:v>
                </c:pt>
                <c:pt idx="669">
                  <c:v>488.16299999999995</c:v>
                </c:pt>
                <c:pt idx="670">
                  <c:v>489.16300000000007</c:v>
                </c:pt>
                <c:pt idx="671">
                  <c:v>490.16300000000001</c:v>
                </c:pt>
                <c:pt idx="672">
                  <c:v>491.16300000000001</c:v>
                </c:pt>
                <c:pt idx="673">
                  <c:v>492.16299999999995</c:v>
                </c:pt>
                <c:pt idx="674">
                  <c:v>493.16300000000001</c:v>
                </c:pt>
                <c:pt idx="675">
                  <c:v>494.16300000000001</c:v>
                </c:pt>
                <c:pt idx="676">
                  <c:v>495.16299999999995</c:v>
                </c:pt>
                <c:pt idx="677">
                  <c:v>496.16300000000007</c:v>
                </c:pt>
                <c:pt idx="678">
                  <c:v>497.16300000000001</c:v>
                </c:pt>
                <c:pt idx="679">
                  <c:v>498.16300000000001</c:v>
                </c:pt>
                <c:pt idx="680">
                  <c:v>499.16299999999995</c:v>
                </c:pt>
                <c:pt idx="681">
                  <c:v>500.16300000000001</c:v>
                </c:pt>
                <c:pt idx="682">
                  <c:v>501.16300000000001</c:v>
                </c:pt>
                <c:pt idx="683">
                  <c:v>502.16299999999995</c:v>
                </c:pt>
                <c:pt idx="684">
                  <c:v>503.16300000000007</c:v>
                </c:pt>
                <c:pt idx="685">
                  <c:v>504.16300000000001</c:v>
                </c:pt>
                <c:pt idx="686">
                  <c:v>505.16299999999995</c:v>
                </c:pt>
                <c:pt idx="687">
                  <c:v>506.16299999999995</c:v>
                </c:pt>
                <c:pt idx="688">
                  <c:v>507.16300000000001</c:v>
                </c:pt>
                <c:pt idx="689">
                  <c:v>508.16300000000001</c:v>
                </c:pt>
                <c:pt idx="690">
                  <c:v>509.16299999999995</c:v>
                </c:pt>
                <c:pt idx="691">
                  <c:v>510.16300000000007</c:v>
                </c:pt>
                <c:pt idx="692">
                  <c:v>511.16300000000001</c:v>
                </c:pt>
                <c:pt idx="693">
                  <c:v>512.16300000000001</c:v>
                </c:pt>
                <c:pt idx="694">
                  <c:v>513.1629999999999</c:v>
                </c:pt>
                <c:pt idx="695">
                  <c:v>514.16300000000001</c:v>
                </c:pt>
                <c:pt idx="696">
                  <c:v>515.16300000000001</c:v>
                </c:pt>
                <c:pt idx="697">
                  <c:v>516.16300000000001</c:v>
                </c:pt>
                <c:pt idx="698">
                  <c:v>517.16300000000001</c:v>
                </c:pt>
                <c:pt idx="699">
                  <c:v>518.16300000000001</c:v>
                </c:pt>
                <c:pt idx="700">
                  <c:v>519.16300000000001</c:v>
                </c:pt>
                <c:pt idx="701">
                  <c:v>520.16300000000001</c:v>
                </c:pt>
                <c:pt idx="702">
                  <c:v>521.16300000000001</c:v>
                </c:pt>
                <c:pt idx="703">
                  <c:v>522.16300000000001</c:v>
                </c:pt>
                <c:pt idx="704">
                  <c:v>523.16300000000001</c:v>
                </c:pt>
                <c:pt idx="705">
                  <c:v>524.16300000000001</c:v>
                </c:pt>
                <c:pt idx="706">
                  <c:v>525.16300000000001</c:v>
                </c:pt>
                <c:pt idx="707">
                  <c:v>526.16300000000001</c:v>
                </c:pt>
                <c:pt idx="708">
                  <c:v>527.16300000000001</c:v>
                </c:pt>
                <c:pt idx="709">
                  <c:v>528.16300000000001</c:v>
                </c:pt>
                <c:pt idx="710">
                  <c:v>529.16300000000001</c:v>
                </c:pt>
                <c:pt idx="711">
                  <c:v>530.16300000000001</c:v>
                </c:pt>
                <c:pt idx="712">
                  <c:v>531.16300000000001</c:v>
                </c:pt>
                <c:pt idx="713">
                  <c:v>532.16300000000001</c:v>
                </c:pt>
                <c:pt idx="714">
                  <c:v>533.16300000000001</c:v>
                </c:pt>
                <c:pt idx="715">
                  <c:v>534.16300000000001</c:v>
                </c:pt>
                <c:pt idx="716">
                  <c:v>535.16300000000001</c:v>
                </c:pt>
                <c:pt idx="717">
                  <c:v>536.16300000000001</c:v>
                </c:pt>
                <c:pt idx="718">
                  <c:v>537.1629999999999</c:v>
                </c:pt>
                <c:pt idx="719">
                  <c:v>538.16300000000001</c:v>
                </c:pt>
                <c:pt idx="720">
                  <c:v>539.16300000000001</c:v>
                </c:pt>
                <c:pt idx="721">
                  <c:v>540.16300000000001</c:v>
                </c:pt>
                <c:pt idx="722">
                  <c:v>541.16300000000001</c:v>
                </c:pt>
                <c:pt idx="723">
                  <c:v>542.16300000000001</c:v>
                </c:pt>
                <c:pt idx="724">
                  <c:v>543.16300000000001</c:v>
                </c:pt>
                <c:pt idx="725">
                  <c:v>544.1629999999999</c:v>
                </c:pt>
                <c:pt idx="726">
                  <c:v>545.16300000000001</c:v>
                </c:pt>
                <c:pt idx="727">
                  <c:v>546.16300000000001</c:v>
                </c:pt>
                <c:pt idx="728">
                  <c:v>547.16300000000001</c:v>
                </c:pt>
                <c:pt idx="729">
                  <c:v>548.16300000000001</c:v>
                </c:pt>
                <c:pt idx="730">
                  <c:v>549.16300000000001</c:v>
                </c:pt>
                <c:pt idx="731">
                  <c:v>550.16300000000001</c:v>
                </c:pt>
                <c:pt idx="732">
                  <c:v>551.16300000000001</c:v>
                </c:pt>
                <c:pt idx="733">
                  <c:v>552.16300000000001</c:v>
                </c:pt>
                <c:pt idx="734">
                  <c:v>553.16300000000001</c:v>
                </c:pt>
                <c:pt idx="735">
                  <c:v>554.16300000000001</c:v>
                </c:pt>
                <c:pt idx="736">
                  <c:v>555.16300000000001</c:v>
                </c:pt>
                <c:pt idx="737">
                  <c:v>556.16300000000001</c:v>
                </c:pt>
                <c:pt idx="738">
                  <c:v>557.16300000000001</c:v>
                </c:pt>
                <c:pt idx="739">
                  <c:v>558.16300000000001</c:v>
                </c:pt>
                <c:pt idx="740">
                  <c:v>559.16300000000001</c:v>
                </c:pt>
                <c:pt idx="741">
                  <c:v>560.16300000000001</c:v>
                </c:pt>
                <c:pt idx="742">
                  <c:v>561.1629999999999</c:v>
                </c:pt>
                <c:pt idx="743">
                  <c:v>562.16300000000001</c:v>
                </c:pt>
                <c:pt idx="744">
                  <c:v>563.16300000000001</c:v>
                </c:pt>
                <c:pt idx="745">
                  <c:v>564.16300000000001</c:v>
                </c:pt>
                <c:pt idx="746">
                  <c:v>565.16200000000003</c:v>
                </c:pt>
                <c:pt idx="747">
                  <c:v>566.16200000000003</c:v>
                </c:pt>
                <c:pt idx="748">
                  <c:v>567.16199999999992</c:v>
                </c:pt>
                <c:pt idx="749">
                  <c:v>568.16200000000003</c:v>
                </c:pt>
                <c:pt idx="750">
                  <c:v>569.16200000000003</c:v>
                </c:pt>
                <c:pt idx="751">
                  <c:v>570.16199999999992</c:v>
                </c:pt>
                <c:pt idx="752">
                  <c:v>571.16200000000003</c:v>
                </c:pt>
                <c:pt idx="753">
                  <c:v>572.16200000000003</c:v>
                </c:pt>
                <c:pt idx="754">
                  <c:v>573.16200000000003</c:v>
                </c:pt>
                <c:pt idx="755">
                  <c:v>574.16199999999992</c:v>
                </c:pt>
                <c:pt idx="756">
                  <c:v>575.16200000000003</c:v>
                </c:pt>
                <c:pt idx="757">
                  <c:v>576.16200000000003</c:v>
                </c:pt>
                <c:pt idx="758">
                  <c:v>577.16199999999992</c:v>
                </c:pt>
                <c:pt idx="759">
                  <c:v>578.16200000000003</c:v>
                </c:pt>
                <c:pt idx="760">
                  <c:v>579.16200000000003</c:v>
                </c:pt>
                <c:pt idx="761">
                  <c:v>580.16199999999992</c:v>
                </c:pt>
                <c:pt idx="762">
                  <c:v>581.16200000000003</c:v>
                </c:pt>
                <c:pt idx="763">
                  <c:v>582.16200000000003</c:v>
                </c:pt>
                <c:pt idx="764">
                  <c:v>583.16200000000003</c:v>
                </c:pt>
                <c:pt idx="765">
                  <c:v>584.16199999999992</c:v>
                </c:pt>
                <c:pt idx="766">
                  <c:v>585.16200000000003</c:v>
                </c:pt>
                <c:pt idx="767">
                  <c:v>586.16200000000003</c:v>
                </c:pt>
                <c:pt idx="768">
                  <c:v>587.16199999999992</c:v>
                </c:pt>
                <c:pt idx="769">
                  <c:v>588.16200000000003</c:v>
                </c:pt>
                <c:pt idx="770">
                  <c:v>589.16200000000003</c:v>
                </c:pt>
                <c:pt idx="771">
                  <c:v>590.16200000000003</c:v>
                </c:pt>
                <c:pt idx="772">
                  <c:v>591.16199999999992</c:v>
                </c:pt>
                <c:pt idx="773">
                  <c:v>592.16200000000003</c:v>
                </c:pt>
                <c:pt idx="774">
                  <c:v>593.16200000000003</c:v>
                </c:pt>
                <c:pt idx="775">
                  <c:v>594.16199999999992</c:v>
                </c:pt>
                <c:pt idx="776">
                  <c:v>595.16200000000003</c:v>
                </c:pt>
                <c:pt idx="777">
                  <c:v>596.16200000000003</c:v>
                </c:pt>
                <c:pt idx="778">
                  <c:v>597.16200000000003</c:v>
                </c:pt>
                <c:pt idx="779">
                  <c:v>598.16199999999992</c:v>
                </c:pt>
                <c:pt idx="780">
                  <c:v>599.16200000000003</c:v>
                </c:pt>
                <c:pt idx="781">
                  <c:v>600.16200000000003</c:v>
                </c:pt>
                <c:pt idx="782">
                  <c:v>601.16199999999992</c:v>
                </c:pt>
                <c:pt idx="783">
                  <c:v>602.16200000000003</c:v>
                </c:pt>
                <c:pt idx="784">
                  <c:v>603.16200000000003</c:v>
                </c:pt>
                <c:pt idx="785">
                  <c:v>604.16200000000003</c:v>
                </c:pt>
                <c:pt idx="786">
                  <c:v>605.16199999999992</c:v>
                </c:pt>
                <c:pt idx="787">
                  <c:v>606.16200000000003</c:v>
                </c:pt>
                <c:pt idx="788">
                  <c:v>607.16200000000003</c:v>
                </c:pt>
                <c:pt idx="789">
                  <c:v>608.16199999999992</c:v>
                </c:pt>
                <c:pt idx="790">
                  <c:v>609.16200000000003</c:v>
                </c:pt>
                <c:pt idx="791">
                  <c:v>610.16200000000003</c:v>
                </c:pt>
                <c:pt idx="792">
                  <c:v>611.16199999999992</c:v>
                </c:pt>
                <c:pt idx="793">
                  <c:v>612.16200000000003</c:v>
                </c:pt>
                <c:pt idx="794">
                  <c:v>613.16200000000003</c:v>
                </c:pt>
                <c:pt idx="795">
                  <c:v>614.16200000000003</c:v>
                </c:pt>
                <c:pt idx="796">
                  <c:v>615.16199999999992</c:v>
                </c:pt>
                <c:pt idx="797">
                  <c:v>616.16200000000003</c:v>
                </c:pt>
                <c:pt idx="798">
                  <c:v>617.16200000000003</c:v>
                </c:pt>
                <c:pt idx="799">
                  <c:v>618.16199999999992</c:v>
                </c:pt>
                <c:pt idx="800">
                  <c:v>619.16200000000003</c:v>
                </c:pt>
                <c:pt idx="801">
                  <c:v>620.16200000000003</c:v>
                </c:pt>
                <c:pt idx="802">
                  <c:v>621.16200000000003</c:v>
                </c:pt>
                <c:pt idx="803">
                  <c:v>622.16199999999992</c:v>
                </c:pt>
                <c:pt idx="804">
                  <c:v>623.16200000000003</c:v>
                </c:pt>
                <c:pt idx="805">
                  <c:v>624.16200000000003</c:v>
                </c:pt>
                <c:pt idx="806">
                  <c:v>625.16199999999992</c:v>
                </c:pt>
                <c:pt idx="807">
                  <c:v>626.16200000000003</c:v>
                </c:pt>
                <c:pt idx="808">
                  <c:v>627.16200000000003</c:v>
                </c:pt>
                <c:pt idx="809">
                  <c:v>628.16200000000003</c:v>
                </c:pt>
                <c:pt idx="810">
                  <c:v>629.16199999999992</c:v>
                </c:pt>
                <c:pt idx="811">
                  <c:v>630.16200000000003</c:v>
                </c:pt>
                <c:pt idx="812">
                  <c:v>631.16200000000003</c:v>
                </c:pt>
                <c:pt idx="813">
                  <c:v>632.16199999999992</c:v>
                </c:pt>
                <c:pt idx="814">
                  <c:v>633.16200000000003</c:v>
                </c:pt>
                <c:pt idx="815">
                  <c:v>634.16200000000003</c:v>
                </c:pt>
                <c:pt idx="816">
                  <c:v>635.16200000000003</c:v>
                </c:pt>
                <c:pt idx="817">
                  <c:v>636.16199999999992</c:v>
                </c:pt>
                <c:pt idx="818">
                  <c:v>637.16200000000003</c:v>
                </c:pt>
                <c:pt idx="819">
                  <c:v>638.16200000000003</c:v>
                </c:pt>
                <c:pt idx="820">
                  <c:v>639.16199999999992</c:v>
                </c:pt>
                <c:pt idx="821">
                  <c:v>640.16200000000003</c:v>
                </c:pt>
                <c:pt idx="822">
                  <c:v>641.16200000000003</c:v>
                </c:pt>
                <c:pt idx="823">
                  <c:v>642.16199999999992</c:v>
                </c:pt>
                <c:pt idx="824">
                  <c:v>643.16200000000003</c:v>
                </c:pt>
                <c:pt idx="825">
                  <c:v>644.16200000000003</c:v>
                </c:pt>
                <c:pt idx="826">
                  <c:v>645.16200000000003</c:v>
                </c:pt>
                <c:pt idx="827">
                  <c:v>646.16199999999992</c:v>
                </c:pt>
                <c:pt idx="828">
                  <c:v>647.16200000000003</c:v>
                </c:pt>
                <c:pt idx="829">
                  <c:v>648.16200000000003</c:v>
                </c:pt>
                <c:pt idx="830">
                  <c:v>649.16199999999992</c:v>
                </c:pt>
                <c:pt idx="831">
                  <c:v>650.16200000000003</c:v>
                </c:pt>
                <c:pt idx="832">
                  <c:v>651.16200000000003</c:v>
                </c:pt>
                <c:pt idx="833">
                  <c:v>652.16200000000003</c:v>
                </c:pt>
                <c:pt idx="834">
                  <c:v>653.16199999999992</c:v>
                </c:pt>
                <c:pt idx="835">
                  <c:v>654.16200000000003</c:v>
                </c:pt>
                <c:pt idx="836">
                  <c:v>655.16200000000003</c:v>
                </c:pt>
                <c:pt idx="837">
                  <c:v>656.16199999999992</c:v>
                </c:pt>
                <c:pt idx="838">
                  <c:v>657.16200000000003</c:v>
                </c:pt>
                <c:pt idx="839">
                  <c:v>658.16200000000003</c:v>
                </c:pt>
                <c:pt idx="840">
                  <c:v>659.16200000000003</c:v>
                </c:pt>
                <c:pt idx="841">
                  <c:v>660.16100000000006</c:v>
                </c:pt>
                <c:pt idx="842">
                  <c:v>661.16099999999994</c:v>
                </c:pt>
                <c:pt idx="843">
                  <c:v>662.16099999999994</c:v>
                </c:pt>
                <c:pt idx="844">
                  <c:v>663.16100000000006</c:v>
                </c:pt>
                <c:pt idx="845">
                  <c:v>664.16100000000006</c:v>
                </c:pt>
                <c:pt idx="846">
                  <c:v>665.16099999999994</c:v>
                </c:pt>
                <c:pt idx="847">
                  <c:v>666.16099999999994</c:v>
                </c:pt>
                <c:pt idx="848">
                  <c:v>667.16100000000006</c:v>
                </c:pt>
                <c:pt idx="849">
                  <c:v>668.16099999999994</c:v>
                </c:pt>
                <c:pt idx="850">
                  <c:v>669.16099999999994</c:v>
                </c:pt>
                <c:pt idx="851">
                  <c:v>670.16100000000006</c:v>
                </c:pt>
                <c:pt idx="852">
                  <c:v>671.16100000000006</c:v>
                </c:pt>
                <c:pt idx="853">
                  <c:v>672.16099999999994</c:v>
                </c:pt>
                <c:pt idx="854">
                  <c:v>673.16099999999994</c:v>
                </c:pt>
                <c:pt idx="855">
                  <c:v>674.16100000000006</c:v>
                </c:pt>
                <c:pt idx="856">
                  <c:v>675.16099999999994</c:v>
                </c:pt>
                <c:pt idx="857">
                  <c:v>676.16099999999994</c:v>
                </c:pt>
                <c:pt idx="858">
                  <c:v>677.16100000000006</c:v>
                </c:pt>
                <c:pt idx="859">
                  <c:v>678.16100000000006</c:v>
                </c:pt>
                <c:pt idx="860">
                  <c:v>679.16099999999994</c:v>
                </c:pt>
                <c:pt idx="861">
                  <c:v>680.16100000000006</c:v>
                </c:pt>
                <c:pt idx="862">
                  <c:v>681.16100000000006</c:v>
                </c:pt>
                <c:pt idx="863">
                  <c:v>682.16099999999994</c:v>
                </c:pt>
                <c:pt idx="864">
                  <c:v>683.16099999999994</c:v>
                </c:pt>
                <c:pt idx="865">
                  <c:v>684.16100000000006</c:v>
                </c:pt>
                <c:pt idx="866">
                  <c:v>685.16100000000006</c:v>
                </c:pt>
                <c:pt idx="867">
                  <c:v>686.16099999999994</c:v>
                </c:pt>
                <c:pt idx="868">
                  <c:v>687.16100000000006</c:v>
                </c:pt>
                <c:pt idx="869">
                  <c:v>688.16100000000006</c:v>
                </c:pt>
                <c:pt idx="870">
                  <c:v>689.16099999999994</c:v>
                </c:pt>
                <c:pt idx="871">
                  <c:v>690.16099999999994</c:v>
                </c:pt>
                <c:pt idx="872">
                  <c:v>691.16100000000006</c:v>
                </c:pt>
                <c:pt idx="873">
                  <c:v>692.16099999999994</c:v>
                </c:pt>
                <c:pt idx="874">
                  <c:v>693.16099999999994</c:v>
                </c:pt>
                <c:pt idx="875">
                  <c:v>694.16100000000006</c:v>
                </c:pt>
                <c:pt idx="876">
                  <c:v>695.16100000000006</c:v>
                </c:pt>
                <c:pt idx="877">
                  <c:v>696.16099999999994</c:v>
                </c:pt>
                <c:pt idx="878">
                  <c:v>697.16099999999994</c:v>
                </c:pt>
                <c:pt idx="879">
                  <c:v>698.16100000000006</c:v>
                </c:pt>
                <c:pt idx="880">
                  <c:v>699.16099999999994</c:v>
                </c:pt>
                <c:pt idx="881">
                  <c:v>700.16099999999994</c:v>
                </c:pt>
                <c:pt idx="882">
                  <c:v>701.16100000000006</c:v>
                </c:pt>
                <c:pt idx="883">
                  <c:v>702.16100000000006</c:v>
                </c:pt>
                <c:pt idx="884">
                  <c:v>703.16099999999994</c:v>
                </c:pt>
                <c:pt idx="885">
                  <c:v>704.16099999999994</c:v>
                </c:pt>
                <c:pt idx="886">
                  <c:v>705.16100000000006</c:v>
                </c:pt>
                <c:pt idx="887">
                  <c:v>706.16099999999994</c:v>
                </c:pt>
                <c:pt idx="888">
                  <c:v>707.16099999999994</c:v>
                </c:pt>
                <c:pt idx="889">
                  <c:v>708.16100000000006</c:v>
                </c:pt>
                <c:pt idx="890">
                  <c:v>709.16100000000006</c:v>
                </c:pt>
                <c:pt idx="891">
                  <c:v>710.16099999999994</c:v>
                </c:pt>
                <c:pt idx="892">
                  <c:v>711.16100000000006</c:v>
                </c:pt>
                <c:pt idx="893">
                  <c:v>712.16100000000006</c:v>
                </c:pt>
                <c:pt idx="894">
                  <c:v>713.16099999999994</c:v>
                </c:pt>
                <c:pt idx="895">
                  <c:v>714.16099999999994</c:v>
                </c:pt>
                <c:pt idx="896">
                  <c:v>715.16100000000006</c:v>
                </c:pt>
                <c:pt idx="897">
                  <c:v>716.16100000000006</c:v>
                </c:pt>
                <c:pt idx="898">
                  <c:v>717.16099999999994</c:v>
                </c:pt>
                <c:pt idx="899">
                  <c:v>718.16100000000006</c:v>
                </c:pt>
                <c:pt idx="900">
                  <c:v>719.16100000000006</c:v>
                </c:pt>
                <c:pt idx="901">
                  <c:v>720.16099999999994</c:v>
                </c:pt>
                <c:pt idx="902">
                  <c:v>721.16099999999994</c:v>
                </c:pt>
                <c:pt idx="903">
                  <c:v>722.16100000000006</c:v>
                </c:pt>
                <c:pt idx="904">
                  <c:v>723.16099999999994</c:v>
                </c:pt>
                <c:pt idx="905">
                  <c:v>724.16099999999994</c:v>
                </c:pt>
                <c:pt idx="906">
                  <c:v>725.16100000000006</c:v>
                </c:pt>
                <c:pt idx="907">
                  <c:v>726.16100000000006</c:v>
                </c:pt>
                <c:pt idx="908">
                  <c:v>727.16099999999994</c:v>
                </c:pt>
                <c:pt idx="909">
                  <c:v>728.16099999999994</c:v>
                </c:pt>
                <c:pt idx="910">
                  <c:v>729.16100000000006</c:v>
                </c:pt>
                <c:pt idx="911">
                  <c:v>730.16099999999994</c:v>
                </c:pt>
                <c:pt idx="912">
                  <c:v>731.16099999999994</c:v>
                </c:pt>
                <c:pt idx="913">
                  <c:v>732.16100000000006</c:v>
                </c:pt>
                <c:pt idx="914">
                  <c:v>733.16100000000006</c:v>
                </c:pt>
                <c:pt idx="915">
                  <c:v>734.16099999999994</c:v>
                </c:pt>
                <c:pt idx="916">
                  <c:v>735.16099999999994</c:v>
                </c:pt>
                <c:pt idx="917">
                  <c:v>736.16100000000006</c:v>
                </c:pt>
                <c:pt idx="918">
                  <c:v>737.16099999999994</c:v>
                </c:pt>
                <c:pt idx="919">
                  <c:v>738.16099999999994</c:v>
                </c:pt>
                <c:pt idx="920">
                  <c:v>739.16100000000006</c:v>
                </c:pt>
                <c:pt idx="921">
                  <c:v>740.16100000000006</c:v>
                </c:pt>
                <c:pt idx="922">
                  <c:v>741.16099999999994</c:v>
                </c:pt>
                <c:pt idx="923">
                  <c:v>742.16100000000006</c:v>
                </c:pt>
                <c:pt idx="924">
                  <c:v>743.16100000000006</c:v>
                </c:pt>
                <c:pt idx="925">
                  <c:v>744.16099999999994</c:v>
                </c:pt>
                <c:pt idx="926">
                  <c:v>745.16099999999994</c:v>
                </c:pt>
                <c:pt idx="927">
                  <c:v>746.16100000000006</c:v>
                </c:pt>
                <c:pt idx="928">
                  <c:v>747.16100000000006</c:v>
                </c:pt>
                <c:pt idx="929">
                  <c:v>748.16099999999994</c:v>
                </c:pt>
                <c:pt idx="930">
                  <c:v>749.16100000000006</c:v>
                </c:pt>
                <c:pt idx="931">
                  <c:v>750.16100000000006</c:v>
                </c:pt>
                <c:pt idx="932">
                  <c:v>751.16099999999994</c:v>
                </c:pt>
                <c:pt idx="933">
                  <c:v>752.16099999999994</c:v>
                </c:pt>
                <c:pt idx="934">
                  <c:v>753.16100000000006</c:v>
                </c:pt>
                <c:pt idx="935">
                  <c:v>754.16</c:v>
                </c:pt>
                <c:pt idx="936">
                  <c:v>755.16000000000008</c:v>
                </c:pt>
                <c:pt idx="937">
                  <c:v>756.16</c:v>
                </c:pt>
                <c:pt idx="938">
                  <c:v>757.16</c:v>
                </c:pt>
                <c:pt idx="939">
                  <c:v>758.16</c:v>
                </c:pt>
                <c:pt idx="940">
                  <c:v>759.16000000000008</c:v>
                </c:pt>
                <c:pt idx="941">
                  <c:v>760.16</c:v>
                </c:pt>
                <c:pt idx="942">
                  <c:v>761.16</c:v>
                </c:pt>
                <c:pt idx="943">
                  <c:v>762.16000000000008</c:v>
                </c:pt>
                <c:pt idx="944">
                  <c:v>763.16</c:v>
                </c:pt>
                <c:pt idx="945">
                  <c:v>764.16</c:v>
                </c:pt>
                <c:pt idx="946">
                  <c:v>765.16</c:v>
                </c:pt>
                <c:pt idx="947">
                  <c:v>766.16000000000008</c:v>
                </c:pt>
                <c:pt idx="948">
                  <c:v>767.16</c:v>
                </c:pt>
                <c:pt idx="949">
                  <c:v>768.16</c:v>
                </c:pt>
                <c:pt idx="950">
                  <c:v>769.16000000000008</c:v>
                </c:pt>
                <c:pt idx="951">
                  <c:v>770.16</c:v>
                </c:pt>
                <c:pt idx="952">
                  <c:v>771.16</c:v>
                </c:pt>
                <c:pt idx="953">
                  <c:v>772.16</c:v>
                </c:pt>
                <c:pt idx="954">
                  <c:v>773.16</c:v>
                </c:pt>
                <c:pt idx="955">
                  <c:v>774.16</c:v>
                </c:pt>
                <c:pt idx="956">
                  <c:v>775.16</c:v>
                </c:pt>
                <c:pt idx="957">
                  <c:v>776.16000000000008</c:v>
                </c:pt>
                <c:pt idx="958">
                  <c:v>777.16</c:v>
                </c:pt>
                <c:pt idx="959">
                  <c:v>778.16</c:v>
                </c:pt>
                <c:pt idx="960">
                  <c:v>779.16000000000008</c:v>
                </c:pt>
                <c:pt idx="961">
                  <c:v>780.16</c:v>
                </c:pt>
                <c:pt idx="962">
                  <c:v>781.16</c:v>
                </c:pt>
                <c:pt idx="963">
                  <c:v>782.16</c:v>
                </c:pt>
                <c:pt idx="964">
                  <c:v>783.16000000000008</c:v>
                </c:pt>
                <c:pt idx="965">
                  <c:v>784.16</c:v>
                </c:pt>
                <c:pt idx="966">
                  <c:v>785.16</c:v>
                </c:pt>
                <c:pt idx="967">
                  <c:v>786.16000000000008</c:v>
                </c:pt>
                <c:pt idx="968">
                  <c:v>787.16</c:v>
                </c:pt>
                <c:pt idx="969">
                  <c:v>788.16</c:v>
                </c:pt>
                <c:pt idx="970">
                  <c:v>789.16</c:v>
                </c:pt>
                <c:pt idx="971">
                  <c:v>790.16000000000008</c:v>
                </c:pt>
                <c:pt idx="972">
                  <c:v>791.16</c:v>
                </c:pt>
                <c:pt idx="973">
                  <c:v>792.16</c:v>
                </c:pt>
                <c:pt idx="974">
                  <c:v>793.16000000000008</c:v>
                </c:pt>
                <c:pt idx="975">
                  <c:v>794.16</c:v>
                </c:pt>
                <c:pt idx="976">
                  <c:v>795.16</c:v>
                </c:pt>
                <c:pt idx="977">
                  <c:v>796.16</c:v>
                </c:pt>
                <c:pt idx="978">
                  <c:v>797.16000000000008</c:v>
                </c:pt>
                <c:pt idx="979">
                  <c:v>798.16</c:v>
                </c:pt>
                <c:pt idx="980">
                  <c:v>799.16</c:v>
                </c:pt>
                <c:pt idx="981">
                  <c:v>800.16000000000008</c:v>
                </c:pt>
                <c:pt idx="982">
                  <c:v>801.16</c:v>
                </c:pt>
                <c:pt idx="983">
                  <c:v>802.16</c:v>
                </c:pt>
                <c:pt idx="984">
                  <c:v>803.16</c:v>
                </c:pt>
                <c:pt idx="985">
                  <c:v>804.16</c:v>
                </c:pt>
                <c:pt idx="986">
                  <c:v>805.16</c:v>
                </c:pt>
                <c:pt idx="987">
                  <c:v>806.16</c:v>
                </c:pt>
                <c:pt idx="988">
                  <c:v>807.16000000000008</c:v>
                </c:pt>
                <c:pt idx="989">
                  <c:v>808.16</c:v>
                </c:pt>
                <c:pt idx="990">
                  <c:v>809.16</c:v>
                </c:pt>
                <c:pt idx="991">
                  <c:v>810.16000000000008</c:v>
                </c:pt>
                <c:pt idx="992">
                  <c:v>811.16</c:v>
                </c:pt>
                <c:pt idx="993">
                  <c:v>812.16</c:v>
                </c:pt>
                <c:pt idx="994">
                  <c:v>813.16</c:v>
                </c:pt>
                <c:pt idx="995">
                  <c:v>814.16000000000008</c:v>
                </c:pt>
                <c:pt idx="996">
                  <c:v>815.16</c:v>
                </c:pt>
                <c:pt idx="997">
                  <c:v>816.16</c:v>
                </c:pt>
                <c:pt idx="998">
                  <c:v>817.16000000000008</c:v>
                </c:pt>
                <c:pt idx="999">
                  <c:v>818.16</c:v>
                </c:pt>
              </c:numCache>
            </c:numRef>
          </c:xVal>
          <c:yVal>
            <c:numRef>
              <c:f>'Current Wfms Data'!$I$5:$I$1004</c:f>
              <c:numCache>
                <c:formatCode>General</c:formatCode>
                <c:ptCount val="1000"/>
                <c:pt idx="0">
                  <c:v>1.010638E-2</c:v>
                </c:pt>
                <c:pt idx="1">
                  <c:v>1.165222E-2</c:v>
                </c:pt>
                <c:pt idx="2">
                  <c:v>1.2006670000000001E-2</c:v>
                </c:pt>
                <c:pt idx="3">
                  <c:v>5.7446700000000003E-3</c:v>
                </c:pt>
                <c:pt idx="4">
                  <c:v>2.4532550000000002E-4</c:v>
                </c:pt>
                <c:pt idx="5">
                  <c:v>8.5241459999999998E-3</c:v>
                </c:pt>
                <c:pt idx="6">
                  <c:v>1.424192E-2</c:v>
                </c:pt>
                <c:pt idx="7">
                  <c:v>-1.7233210000000001E-3</c:v>
                </c:pt>
                <c:pt idx="8">
                  <c:v>-1.4523599999999999E-2</c:v>
                </c:pt>
                <c:pt idx="9">
                  <c:v>-3.112418E-3</c:v>
                </c:pt>
                <c:pt idx="10">
                  <c:v>6.9611819999999998E-3</c:v>
                </c:pt>
                <c:pt idx="11">
                  <c:v>5.3521560000000001E-4</c:v>
                </c:pt>
                <c:pt idx="12">
                  <c:v>-6.1695779999999996E-4</c:v>
                </c:pt>
                <c:pt idx="13">
                  <c:v>1.1887170000000001E-2</c:v>
                </c:pt>
                <c:pt idx="14">
                  <c:v>2.0762409999999999E-2</c:v>
                </c:pt>
                <c:pt idx="15">
                  <c:v>1.417961E-2</c:v>
                </c:pt>
                <c:pt idx="16">
                  <c:v>-8.4898389999999997E-4</c:v>
                </c:pt>
                <c:pt idx="17">
                  <c:v>-1.0429280000000001E-2</c:v>
                </c:pt>
                <c:pt idx="18">
                  <c:v>-8.6369949999999997E-3</c:v>
                </c:pt>
                <c:pt idx="19">
                  <c:v>2.461932E-3</c:v>
                </c:pt>
                <c:pt idx="20">
                  <c:v>7.9045069999999999E-3</c:v>
                </c:pt>
                <c:pt idx="21">
                  <c:v>-1.682317E-3</c:v>
                </c:pt>
                <c:pt idx="22">
                  <c:v>-7.5520810000000004E-3</c:v>
                </c:pt>
                <c:pt idx="23">
                  <c:v>-4.4395830000000004E-3</c:v>
                </c:pt>
                <c:pt idx="24">
                  <c:v>-4.4231979999999997E-3</c:v>
                </c:pt>
                <c:pt idx="25">
                  <c:v>-3.7568559999999998E-3</c:v>
                </c:pt>
                <c:pt idx="26">
                  <c:v>-5.6787499999999998E-3</c:v>
                </c:pt>
                <c:pt idx="27">
                  <c:v>-1.4164660000000001E-2</c:v>
                </c:pt>
                <c:pt idx="28">
                  <c:v>-1.393381E-2</c:v>
                </c:pt>
                <c:pt idx="29">
                  <c:v>-3.696399E-3</c:v>
                </c:pt>
                <c:pt idx="30">
                  <c:v>-2.2704719999999999E-3</c:v>
                </c:pt>
                <c:pt idx="31">
                  <c:v>-7.7564050000000001E-3</c:v>
                </c:pt>
                <c:pt idx="32">
                  <c:v>-4.3987430000000001E-3</c:v>
                </c:pt>
                <c:pt idx="33">
                  <c:v>-1.393816E-3</c:v>
                </c:pt>
                <c:pt idx="34">
                  <c:v>-3.6689240000000001E-3</c:v>
                </c:pt>
                <c:pt idx="35">
                  <c:v>2.5802590000000001E-3</c:v>
                </c:pt>
                <c:pt idx="36">
                  <c:v>9.4356379999999997E-3</c:v>
                </c:pt>
                <c:pt idx="37">
                  <c:v>2.6810919999999999E-3</c:v>
                </c:pt>
                <c:pt idx="38">
                  <c:v>-9.3336670000000004E-3</c:v>
                </c:pt>
                <c:pt idx="39">
                  <c:v>-1.0585610000000001E-2</c:v>
                </c:pt>
                <c:pt idx="40">
                  <c:v>-5.2519000000000003E-4</c:v>
                </c:pt>
                <c:pt idx="41">
                  <c:v>6.7601379999999997E-3</c:v>
                </c:pt>
                <c:pt idx="42">
                  <c:v>5.732989E-3</c:v>
                </c:pt>
                <c:pt idx="43">
                  <c:v>1.2875040000000001E-3</c:v>
                </c:pt>
                <c:pt idx="44">
                  <c:v>-2.922193E-3</c:v>
                </c:pt>
                <c:pt idx="45">
                  <c:v>-4.2306039999999998E-3</c:v>
                </c:pt>
                <c:pt idx="46">
                  <c:v>1.5466939999999999E-3</c:v>
                </c:pt>
                <c:pt idx="47">
                  <c:v>4.3370409999999998E-3</c:v>
                </c:pt>
                <c:pt idx="48">
                  <c:v>-6.6194280000000001E-3</c:v>
                </c:pt>
                <c:pt idx="49">
                  <c:v>-9.8808070000000001E-3</c:v>
                </c:pt>
                <c:pt idx="50">
                  <c:v>-3.2191910000000002E-3</c:v>
                </c:pt>
                <c:pt idx="51">
                  <c:v>-8.3751199999999998E-3</c:v>
                </c:pt>
                <c:pt idx="52">
                  <c:v>-6.7023040000000001E-3</c:v>
                </c:pt>
                <c:pt idx="53">
                  <c:v>1.207971E-2</c:v>
                </c:pt>
                <c:pt idx="54">
                  <c:v>1.9813629999999999E-2</c:v>
                </c:pt>
                <c:pt idx="55">
                  <c:v>9.4923990000000003E-3</c:v>
                </c:pt>
                <c:pt idx="56">
                  <c:v>-2.1677099999999999E-4</c:v>
                </c:pt>
                <c:pt idx="57">
                  <c:v>-2.8255699999999999E-3</c:v>
                </c:pt>
                <c:pt idx="58">
                  <c:v>-6.100477E-3</c:v>
                </c:pt>
                <c:pt idx="59">
                  <c:v>-7.9068790000000003E-3</c:v>
                </c:pt>
                <c:pt idx="60">
                  <c:v>-1.2020310000000001E-3</c:v>
                </c:pt>
                <c:pt idx="61">
                  <c:v>8.6574170000000006E-3</c:v>
                </c:pt>
                <c:pt idx="62">
                  <c:v>6.9807189999999998E-3</c:v>
                </c:pt>
                <c:pt idx="63">
                  <c:v>-5.8255420000000004E-3</c:v>
                </c:pt>
                <c:pt idx="64">
                  <c:v>-1.0335220000000001E-2</c:v>
                </c:pt>
                <c:pt idx="65">
                  <c:v>-4.9576209999999997E-3</c:v>
                </c:pt>
                <c:pt idx="66">
                  <c:v>-2.7702849999999999E-3</c:v>
                </c:pt>
                <c:pt idx="67">
                  <c:v>-3.2059570000000002E-3</c:v>
                </c:pt>
                <c:pt idx="68">
                  <c:v>-3.7098130000000002E-3</c:v>
                </c:pt>
                <c:pt idx="69">
                  <c:v>-7.7254940000000003E-3</c:v>
                </c:pt>
                <c:pt idx="70">
                  <c:v>-1.171057E-2</c:v>
                </c:pt>
                <c:pt idx="71">
                  <c:v>-7.8742510000000005E-3</c:v>
                </c:pt>
                <c:pt idx="72">
                  <c:v>3.2786389999999999E-3</c:v>
                </c:pt>
                <c:pt idx="73">
                  <c:v>8.6762550000000008E-3</c:v>
                </c:pt>
                <c:pt idx="74">
                  <c:v>1.8429600000000001E-5</c:v>
                </c:pt>
                <c:pt idx="75">
                  <c:v>-1.184437E-2</c:v>
                </c:pt>
                <c:pt idx="76">
                  <c:v>-1.3020749999999999E-2</c:v>
                </c:pt>
                <c:pt idx="77">
                  <c:v>-6.2059810000000002E-3</c:v>
                </c:pt>
                <c:pt idx="78">
                  <c:v>-8.5096189999999995E-3</c:v>
                </c:pt>
                <c:pt idx="79">
                  <c:v>-1.2334660000000001E-2</c:v>
                </c:pt>
                <c:pt idx="80">
                  <c:v>5.6963120000000003E-3</c:v>
                </c:pt>
                <c:pt idx="81">
                  <c:v>2.0748050000000001E-2</c:v>
                </c:pt>
                <c:pt idx="82">
                  <c:v>7.6646869999999999E-3</c:v>
                </c:pt>
                <c:pt idx="83">
                  <c:v>5.1773740000000002E-4</c:v>
                </c:pt>
                <c:pt idx="84">
                  <c:v>1.527795E-2</c:v>
                </c:pt>
                <c:pt idx="85">
                  <c:v>1.6937770000000001E-2</c:v>
                </c:pt>
                <c:pt idx="86">
                  <c:v>-2.655246E-3</c:v>
                </c:pt>
                <c:pt idx="87">
                  <c:v>-8.7560950000000002E-3</c:v>
                </c:pt>
                <c:pt idx="88">
                  <c:v>2.317702E-3</c:v>
                </c:pt>
                <c:pt idx="89">
                  <c:v>2.596133E-3</c:v>
                </c:pt>
                <c:pt idx="90">
                  <c:v>-4.9985760000000002E-3</c:v>
                </c:pt>
                <c:pt idx="91">
                  <c:v>7.2982739999999998E-5</c:v>
                </c:pt>
                <c:pt idx="92">
                  <c:v>1.645746E-2</c:v>
                </c:pt>
                <c:pt idx="93">
                  <c:v>1.6151760000000001E-2</c:v>
                </c:pt>
                <c:pt idx="94">
                  <c:v>-3.2212529999999999E-3</c:v>
                </c:pt>
                <c:pt idx="95">
                  <c:v>-3.2797730000000002E-3</c:v>
                </c:pt>
                <c:pt idx="96">
                  <c:v>9.3897240000000003E-3</c:v>
                </c:pt>
                <c:pt idx="97">
                  <c:v>5.204831E-3</c:v>
                </c:pt>
                <c:pt idx="98">
                  <c:v>-3.0687240000000001E-3</c:v>
                </c:pt>
                <c:pt idx="99">
                  <c:v>-3.5963369999999998E-3</c:v>
                </c:pt>
                <c:pt idx="100">
                  <c:v>3.3298870000000001E-4</c:v>
                </c:pt>
                <c:pt idx="101">
                  <c:v>7.4824669999999996E-3</c:v>
                </c:pt>
                <c:pt idx="102">
                  <c:v>7.3951779999999996E-3</c:v>
                </c:pt>
                <c:pt idx="103">
                  <c:v>-6.1568120000000002E-3</c:v>
                </c:pt>
                <c:pt idx="104">
                  <c:v>-1.3975319999999999E-2</c:v>
                </c:pt>
                <c:pt idx="105">
                  <c:v>-6.5466630000000003E-3</c:v>
                </c:pt>
                <c:pt idx="106">
                  <c:v>-1.0134409999999999E-3</c:v>
                </c:pt>
                <c:pt idx="107">
                  <c:v>-7.0663870000000001E-4</c:v>
                </c:pt>
                <c:pt idx="108">
                  <c:v>-4.110247E-3</c:v>
                </c:pt>
                <c:pt idx="109">
                  <c:v>-1.403855E-2</c:v>
                </c:pt>
                <c:pt idx="110">
                  <c:v>-1.5915809999999999E-2</c:v>
                </c:pt>
                <c:pt idx="111">
                  <c:v>-8.8075759999999993E-3</c:v>
                </c:pt>
                <c:pt idx="112">
                  <c:v>-3.1781420000000001E-3</c:v>
                </c:pt>
                <c:pt idx="113">
                  <c:v>8.4996700000000008E-3</c:v>
                </c:pt>
                <c:pt idx="114">
                  <c:v>1.8317420000000001E-2</c:v>
                </c:pt>
                <c:pt idx="115">
                  <c:v>8.6874940000000005E-3</c:v>
                </c:pt>
                <c:pt idx="116">
                  <c:v>-5.805925E-3</c:v>
                </c:pt>
                <c:pt idx="117">
                  <c:v>-4.2189130000000004E-3</c:v>
                </c:pt>
                <c:pt idx="118">
                  <c:v>7.1910569999999996E-4</c:v>
                </c:pt>
                <c:pt idx="119">
                  <c:v>-7.4246770000000002E-3</c:v>
                </c:pt>
                <c:pt idx="120">
                  <c:v>-9.2180960000000003E-3</c:v>
                </c:pt>
                <c:pt idx="121">
                  <c:v>8.7670099999999999E-5</c:v>
                </c:pt>
                <c:pt idx="122">
                  <c:v>-3.8093269999999999E-3</c:v>
                </c:pt>
                <c:pt idx="123">
                  <c:v>-1.0285870000000001E-2</c:v>
                </c:pt>
                <c:pt idx="124">
                  <c:v>-3.537877E-3</c:v>
                </c:pt>
                <c:pt idx="125">
                  <c:v>4.78445E-3</c:v>
                </c:pt>
                <c:pt idx="126">
                  <c:v>8.2282589999999999E-3</c:v>
                </c:pt>
                <c:pt idx="127">
                  <c:v>4.2793079999999999E-3</c:v>
                </c:pt>
                <c:pt idx="128">
                  <c:v>-1.5903060000000001E-3</c:v>
                </c:pt>
                <c:pt idx="129">
                  <c:v>2.7600739999999999E-3</c:v>
                </c:pt>
                <c:pt idx="130">
                  <c:v>1.035171E-2</c:v>
                </c:pt>
                <c:pt idx="131">
                  <c:v>9.2007029999999993E-3</c:v>
                </c:pt>
                <c:pt idx="132">
                  <c:v>8.7537450000000003E-3</c:v>
                </c:pt>
                <c:pt idx="133">
                  <c:v>1.4519509999999999E-2</c:v>
                </c:pt>
                <c:pt idx="134">
                  <c:v>1.2156190000000001E-2</c:v>
                </c:pt>
                <c:pt idx="135">
                  <c:v>1.4512679999999999E-3</c:v>
                </c:pt>
                <c:pt idx="136">
                  <c:v>-7.8982759999999999E-4</c:v>
                </c:pt>
                <c:pt idx="137">
                  <c:v>2.7515560000000001E-3</c:v>
                </c:pt>
                <c:pt idx="138">
                  <c:v>-3.8625280000000001E-3</c:v>
                </c:pt>
                <c:pt idx="139">
                  <c:v>-7.8318850000000002E-3</c:v>
                </c:pt>
                <c:pt idx="140">
                  <c:v>2.3817209999999998E-3</c:v>
                </c:pt>
                <c:pt idx="141">
                  <c:v>3.2130129999999998E-3</c:v>
                </c:pt>
                <c:pt idx="142">
                  <c:v>-8.8426640000000001E-3</c:v>
                </c:pt>
                <c:pt idx="143">
                  <c:v>-9.8635570000000002E-3</c:v>
                </c:pt>
                <c:pt idx="144">
                  <c:v>2.3553649999999999E-3</c:v>
                </c:pt>
                <c:pt idx="145">
                  <c:v>1.326747E-2</c:v>
                </c:pt>
                <c:pt idx="146">
                  <c:v>1.3775920000000001E-2</c:v>
                </c:pt>
                <c:pt idx="147">
                  <c:v>1.598216E-3</c:v>
                </c:pt>
                <c:pt idx="148">
                  <c:v>-9.0340239999999999E-3</c:v>
                </c:pt>
                <c:pt idx="149">
                  <c:v>-3.3071559999999999E-3</c:v>
                </c:pt>
                <c:pt idx="150">
                  <c:v>2.32169E-3</c:v>
                </c:pt>
                <c:pt idx="151">
                  <c:v>-1.929198E-3</c:v>
                </c:pt>
                <c:pt idx="152">
                  <c:v>-1.0387490000000001E-3</c:v>
                </c:pt>
                <c:pt idx="153">
                  <c:v>3.748173E-3</c:v>
                </c:pt>
                <c:pt idx="154">
                  <c:v>2.3494169999999999E-3</c:v>
                </c:pt>
                <c:pt idx="155">
                  <c:v>9.1793940000000002E-4</c:v>
                </c:pt>
                <c:pt idx="156">
                  <c:v>9.1519110000000004E-3</c:v>
                </c:pt>
                <c:pt idx="157">
                  <c:v>1.7625370000000001E-2</c:v>
                </c:pt>
                <c:pt idx="158">
                  <c:v>1.290522E-2</c:v>
                </c:pt>
                <c:pt idx="159">
                  <c:v>2.212047E-3</c:v>
                </c:pt>
                <c:pt idx="160">
                  <c:v>-2.9610050000000001E-3</c:v>
                </c:pt>
                <c:pt idx="161">
                  <c:v>-5.1936120000000002E-3</c:v>
                </c:pt>
                <c:pt idx="162">
                  <c:v>-9.7293290000000001E-3</c:v>
                </c:pt>
                <c:pt idx="163">
                  <c:v>-8.8970009999999999E-3</c:v>
                </c:pt>
                <c:pt idx="164">
                  <c:v>3.9478559999999996E-3</c:v>
                </c:pt>
                <c:pt idx="165">
                  <c:v>1.3980909999999999E-2</c:v>
                </c:pt>
                <c:pt idx="166">
                  <c:v>4.107861E-3</c:v>
                </c:pt>
                <c:pt idx="167">
                  <c:v>-1.327853E-2</c:v>
                </c:pt>
                <c:pt idx="168">
                  <c:v>-1.381721E-2</c:v>
                </c:pt>
                <c:pt idx="169">
                  <c:v>-4.988564E-3</c:v>
                </c:pt>
                <c:pt idx="170">
                  <c:v>-6.339183E-3</c:v>
                </c:pt>
                <c:pt idx="171">
                  <c:v>-7.2249209999999996E-3</c:v>
                </c:pt>
                <c:pt idx="172">
                  <c:v>7.1232629999999999E-4</c:v>
                </c:pt>
                <c:pt idx="173">
                  <c:v>3.2233520000000001E-3</c:v>
                </c:pt>
                <c:pt idx="174">
                  <c:v>-9.6648610000000002E-5</c:v>
                </c:pt>
                <c:pt idx="175">
                  <c:v>1.152758E-3</c:v>
                </c:pt>
                <c:pt idx="176">
                  <c:v>1.167175E-2</c:v>
                </c:pt>
                <c:pt idx="177">
                  <c:v>3.418384E-2</c:v>
                </c:pt>
                <c:pt idx="178">
                  <c:v>5.8324349999999997E-2</c:v>
                </c:pt>
                <c:pt idx="179">
                  <c:v>7.6749289999999998E-2</c:v>
                </c:pt>
                <c:pt idx="180">
                  <c:v>0.1100725</c:v>
                </c:pt>
                <c:pt idx="181">
                  <c:v>0.17079440000000001</c:v>
                </c:pt>
                <c:pt idx="182">
                  <c:v>0.2328239</c:v>
                </c:pt>
                <c:pt idx="183">
                  <c:v>0.27621689999999999</c:v>
                </c:pt>
                <c:pt idx="184">
                  <c:v>0.3124035</c:v>
                </c:pt>
                <c:pt idx="185">
                  <c:v>0.34396599999999999</c:v>
                </c:pt>
                <c:pt idx="186">
                  <c:v>0.36478080000000002</c:v>
                </c:pt>
                <c:pt idx="187">
                  <c:v>0.37535679999999999</c:v>
                </c:pt>
                <c:pt idx="188">
                  <c:v>0.37217909999999998</c:v>
                </c:pt>
                <c:pt idx="189">
                  <c:v>0.36299520000000002</c:v>
                </c:pt>
                <c:pt idx="190">
                  <c:v>0.36491679999999999</c:v>
                </c:pt>
                <c:pt idx="191">
                  <c:v>0.37481999999999999</c:v>
                </c:pt>
                <c:pt idx="192">
                  <c:v>0.3737839</c:v>
                </c:pt>
                <c:pt idx="193">
                  <c:v>0.36352440000000003</c:v>
                </c:pt>
                <c:pt idx="194">
                  <c:v>0.35893960000000003</c:v>
                </c:pt>
                <c:pt idx="195">
                  <c:v>0.3576009</c:v>
                </c:pt>
                <c:pt idx="196">
                  <c:v>0.35618919999999998</c:v>
                </c:pt>
                <c:pt idx="197">
                  <c:v>0.35453649999999998</c:v>
                </c:pt>
                <c:pt idx="198">
                  <c:v>0.34575850000000002</c:v>
                </c:pt>
                <c:pt idx="199">
                  <c:v>0.33570129999999998</c:v>
                </c:pt>
                <c:pt idx="200">
                  <c:v>0.33477449999999997</c:v>
                </c:pt>
                <c:pt idx="201">
                  <c:v>0.33159680000000002</c:v>
                </c:pt>
                <c:pt idx="202">
                  <c:v>0.3223568</c:v>
                </c:pt>
                <c:pt idx="203">
                  <c:v>0.32476680000000002</c:v>
                </c:pt>
                <c:pt idx="204">
                  <c:v>0.33188990000000002</c:v>
                </c:pt>
                <c:pt idx="205">
                  <c:v>0.32564169999999998</c:v>
                </c:pt>
                <c:pt idx="206">
                  <c:v>0.3127066</c:v>
                </c:pt>
                <c:pt idx="207">
                  <c:v>0.30088860000000001</c:v>
                </c:pt>
                <c:pt idx="208">
                  <c:v>0.29877619999999999</c:v>
                </c:pt>
                <c:pt idx="209">
                  <c:v>0.31097010000000003</c:v>
                </c:pt>
                <c:pt idx="210">
                  <c:v>0.31533489999999997</c:v>
                </c:pt>
                <c:pt idx="211">
                  <c:v>0.29831980000000002</c:v>
                </c:pt>
                <c:pt idx="212">
                  <c:v>0.28067009999999998</c:v>
                </c:pt>
                <c:pt idx="213">
                  <c:v>0.2847285</c:v>
                </c:pt>
                <c:pt idx="214">
                  <c:v>0.29572959999999998</c:v>
                </c:pt>
                <c:pt idx="215">
                  <c:v>0.29228929999999997</c:v>
                </c:pt>
                <c:pt idx="216">
                  <c:v>0.29376639999999998</c:v>
                </c:pt>
                <c:pt idx="217">
                  <c:v>0.30076409999999998</c:v>
                </c:pt>
                <c:pt idx="218">
                  <c:v>0.28490799999999999</c:v>
                </c:pt>
                <c:pt idx="219">
                  <c:v>0.27048460000000002</c:v>
                </c:pt>
                <c:pt idx="220">
                  <c:v>0.28447620000000001</c:v>
                </c:pt>
                <c:pt idx="221">
                  <c:v>0.29319780000000001</c:v>
                </c:pt>
                <c:pt idx="222">
                  <c:v>0.27626729999999999</c:v>
                </c:pt>
                <c:pt idx="223">
                  <c:v>0.26285419999999998</c:v>
                </c:pt>
                <c:pt idx="224">
                  <c:v>0.27209529999999998</c:v>
                </c:pt>
                <c:pt idx="225">
                  <c:v>0.27993610000000002</c:v>
                </c:pt>
                <c:pt idx="226">
                  <c:v>0.27317940000000002</c:v>
                </c:pt>
                <c:pt idx="227">
                  <c:v>0.27205819999999997</c:v>
                </c:pt>
                <c:pt idx="228">
                  <c:v>0.27339809999999998</c:v>
                </c:pt>
                <c:pt idx="229">
                  <c:v>0.26736300000000002</c:v>
                </c:pt>
                <c:pt idx="230">
                  <c:v>0.26597700000000002</c:v>
                </c:pt>
                <c:pt idx="231">
                  <c:v>0.27162829999999999</c:v>
                </c:pt>
                <c:pt idx="232">
                  <c:v>0.27838049999999998</c:v>
                </c:pt>
                <c:pt idx="233">
                  <c:v>0.27579540000000002</c:v>
                </c:pt>
                <c:pt idx="234">
                  <c:v>0.26264799999999999</c:v>
                </c:pt>
                <c:pt idx="235">
                  <c:v>0.25839430000000002</c:v>
                </c:pt>
                <c:pt idx="236">
                  <c:v>0.26317420000000002</c:v>
                </c:pt>
                <c:pt idx="237">
                  <c:v>0.25999369999999999</c:v>
                </c:pt>
                <c:pt idx="238">
                  <c:v>0.2495434</c:v>
                </c:pt>
                <c:pt idx="239">
                  <c:v>0.24171239999999999</c:v>
                </c:pt>
                <c:pt idx="240">
                  <c:v>0.2454085</c:v>
                </c:pt>
                <c:pt idx="241">
                  <c:v>0.25577749999999999</c:v>
                </c:pt>
                <c:pt idx="242">
                  <c:v>0.25594129999999998</c:v>
                </c:pt>
                <c:pt idx="243">
                  <c:v>0.2508378</c:v>
                </c:pt>
                <c:pt idx="244">
                  <c:v>0.25341770000000002</c:v>
                </c:pt>
                <c:pt idx="245">
                  <c:v>0.2544033</c:v>
                </c:pt>
                <c:pt idx="246">
                  <c:v>0.24634929999999999</c:v>
                </c:pt>
                <c:pt idx="247">
                  <c:v>0.2436306</c:v>
                </c:pt>
                <c:pt idx="248">
                  <c:v>0.2513225</c:v>
                </c:pt>
                <c:pt idx="249">
                  <c:v>0.25229469999999998</c:v>
                </c:pt>
                <c:pt idx="250">
                  <c:v>0.24026120000000001</c:v>
                </c:pt>
                <c:pt idx="251">
                  <c:v>0.22888149999999999</c:v>
                </c:pt>
                <c:pt idx="252">
                  <c:v>0.2301154</c:v>
                </c:pt>
                <c:pt idx="253">
                  <c:v>0.23764250000000001</c:v>
                </c:pt>
                <c:pt idx="254">
                  <c:v>0.23932329999999999</c:v>
                </c:pt>
                <c:pt idx="255">
                  <c:v>0.23733589999999999</c:v>
                </c:pt>
                <c:pt idx="256">
                  <c:v>0.2355604</c:v>
                </c:pt>
                <c:pt idx="257">
                  <c:v>0.23365420000000001</c:v>
                </c:pt>
                <c:pt idx="258">
                  <c:v>0.22884460000000001</c:v>
                </c:pt>
                <c:pt idx="259">
                  <c:v>0.22000620000000001</c:v>
                </c:pt>
                <c:pt idx="260">
                  <c:v>0.22011530000000001</c:v>
                </c:pt>
                <c:pt idx="261">
                  <c:v>0.23196739999999999</c:v>
                </c:pt>
                <c:pt idx="262">
                  <c:v>0.23934069999999999</c:v>
                </c:pt>
                <c:pt idx="263">
                  <c:v>0.23366529999999999</c:v>
                </c:pt>
                <c:pt idx="264">
                  <c:v>0.22590679999999999</c:v>
                </c:pt>
                <c:pt idx="265">
                  <c:v>0.22656970000000001</c:v>
                </c:pt>
                <c:pt idx="266">
                  <c:v>0.2241474</c:v>
                </c:pt>
                <c:pt idx="267">
                  <c:v>0.21579690000000001</c:v>
                </c:pt>
                <c:pt idx="268">
                  <c:v>0.2163804</c:v>
                </c:pt>
                <c:pt idx="269">
                  <c:v>0.22404389999999999</c:v>
                </c:pt>
                <c:pt idx="270">
                  <c:v>0.22430310000000001</c:v>
                </c:pt>
                <c:pt idx="271">
                  <c:v>0.21415600000000001</c:v>
                </c:pt>
                <c:pt idx="272">
                  <c:v>0.20579359999999999</c:v>
                </c:pt>
                <c:pt idx="273">
                  <c:v>0.20996590000000001</c:v>
                </c:pt>
                <c:pt idx="274">
                  <c:v>0.21596180000000001</c:v>
                </c:pt>
                <c:pt idx="275">
                  <c:v>0.21281320000000001</c:v>
                </c:pt>
                <c:pt idx="276">
                  <c:v>0.21003540000000001</c:v>
                </c:pt>
                <c:pt idx="277">
                  <c:v>0.21096709999999999</c:v>
                </c:pt>
                <c:pt idx="278">
                  <c:v>0.20998149999999999</c:v>
                </c:pt>
                <c:pt idx="279">
                  <c:v>0.20628779999999999</c:v>
                </c:pt>
                <c:pt idx="280">
                  <c:v>0.20323830000000001</c:v>
                </c:pt>
                <c:pt idx="281">
                  <c:v>0.20252700000000001</c:v>
                </c:pt>
                <c:pt idx="282">
                  <c:v>0.20071430000000001</c:v>
                </c:pt>
                <c:pt idx="283">
                  <c:v>0.20203570000000001</c:v>
                </c:pt>
                <c:pt idx="284">
                  <c:v>0.20541880000000001</c:v>
                </c:pt>
                <c:pt idx="285">
                  <c:v>0.20037650000000001</c:v>
                </c:pt>
                <c:pt idx="286">
                  <c:v>0.1918649</c:v>
                </c:pt>
                <c:pt idx="287">
                  <c:v>0.1893292</c:v>
                </c:pt>
                <c:pt idx="288">
                  <c:v>0.18971379999999999</c:v>
                </c:pt>
                <c:pt idx="289">
                  <c:v>0.1926409</c:v>
                </c:pt>
                <c:pt idx="290">
                  <c:v>0.2042378</c:v>
                </c:pt>
                <c:pt idx="291">
                  <c:v>0.2113225</c:v>
                </c:pt>
                <c:pt idx="292">
                  <c:v>0.2005922</c:v>
                </c:pt>
                <c:pt idx="293">
                  <c:v>0.19092290000000001</c:v>
                </c:pt>
                <c:pt idx="294">
                  <c:v>0.19323770000000001</c:v>
                </c:pt>
                <c:pt idx="295">
                  <c:v>0.1947014</c:v>
                </c:pt>
                <c:pt idx="296">
                  <c:v>0.18975249999999999</c:v>
                </c:pt>
                <c:pt idx="297">
                  <c:v>0.17997260000000001</c:v>
                </c:pt>
                <c:pt idx="298">
                  <c:v>0.16890050000000001</c:v>
                </c:pt>
                <c:pt idx="299">
                  <c:v>0.16924130000000001</c:v>
                </c:pt>
                <c:pt idx="300">
                  <c:v>0.1872346</c:v>
                </c:pt>
                <c:pt idx="301">
                  <c:v>0.1989851</c:v>
                </c:pt>
                <c:pt idx="302">
                  <c:v>0.18414510000000001</c:v>
                </c:pt>
                <c:pt idx="303">
                  <c:v>0.16985710000000001</c:v>
                </c:pt>
                <c:pt idx="304">
                  <c:v>0.18145810000000001</c:v>
                </c:pt>
                <c:pt idx="305">
                  <c:v>0.19164919999999999</c:v>
                </c:pt>
                <c:pt idx="306">
                  <c:v>0.18118239999999999</c:v>
                </c:pt>
                <c:pt idx="307">
                  <c:v>0.17489689999999999</c:v>
                </c:pt>
                <c:pt idx="308">
                  <c:v>0.181591</c:v>
                </c:pt>
                <c:pt idx="309">
                  <c:v>0.18149080000000001</c:v>
                </c:pt>
                <c:pt idx="310">
                  <c:v>0.17160410000000001</c:v>
                </c:pt>
                <c:pt idx="311">
                  <c:v>0.16919970000000001</c:v>
                </c:pt>
                <c:pt idx="312">
                  <c:v>0.1747544</c:v>
                </c:pt>
                <c:pt idx="313">
                  <c:v>0.17341029999999999</c:v>
                </c:pt>
                <c:pt idx="314">
                  <c:v>0.17054059999999999</c:v>
                </c:pt>
                <c:pt idx="315">
                  <c:v>0.1722736</c:v>
                </c:pt>
                <c:pt idx="316">
                  <c:v>0.1690065</c:v>
                </c:pt>
                <c:pt idx="317">
                  <c:v>0.16232920000000001</c:v>
                </c:pt>
                <c:pt idx="318">
                  <c:v>0.15971740000000001</c:v>
                </c:pt>
                <c:pt idx="319">
                  <c:v>0.1632808</c:v>
                </c:pt>
                <c:pt idx="320">
                  <c:v>0.16663500000000001</c:v>
                </c:pt>
                <c:pt idx="321">
                  <c:v>0.15671470000000001</c:v>
                </c:pt>
                <c:pt idx="322">
                  <c:v>0.14185020000000001</c:v>
                </c:pt>
                <c:pt idx="323">
                  <c:v>0.1424762</c:v>
                </c:pt>
                <c:pt idx="324">
                  <c:v>0.15345929999999999</c:v>
                </c:pt>
                <c:pt idx="325">
                  <c:v>0.15533459999999999</c:v>
                </c:pt>
                <c:pt idx="326">
                  <c:v>0.14661460000000001</c:v>
                </c:pt>
                <c:pt idx="327">
                  <c:v>0.14288890000000001</c:v>
                </c:pt>
                <c:pt idx="328">
                  <c:v>0.1510099</c:v>
                </c:pt>
                <c:pt idx="329">
                  <c:v>0.16200049999999999</c:v>
                </c:pt>
                <c:pt idx="330">
                  <c:v>0.1594798</c:v>
                </c:pt>
                <c:pt idx="331">
                  <c:v>0.1423075</c:v>
                </c:pt>
                <c:pt idx="332">
                  <c:v>0.13693959999999999</c:v>
                </c:pt>
                <c:pt idx="333">
                  <c:v>0.14652989999999999</c:v>
                </c:pt>
                <c:pt idx="334">
                  <c:v>0.1468518</c:v>
                </c:pt>
                <c:pt idx="335">
                  <c:v>0.14124010000000001</c:v>
                </c:pt>
                <c:pt idx="336">
                  <c:v>0.13831650000000001</c:v>
                </c:pt>
                <c:pt idx="337">
                  <c:v>0.1311428</c:v>
                </c:pt>
                <c:pt idx="338">
                  <c:v>0.1300615</c:v>
                </c:pt>
                <c:pt idx="339">
                  <c:v>0.1375518</c:v>
                </c:pt>
                <c:pt idx="340">
                  <c:v>0.13573879999999999</c:v>
                </c:pt>
                <c:pt idx="341">
                  <c:v>0.1314256</c:v>
                </c:pt>
                <c:pt idx="342">
                  <c:v>0.1367111</c:v>
                </c:pt>
                <c:pt idx="343">
                  <c:v>0.14228250000000001</c:v>
                </c:pt>
                <c:pt idx="344">
                  <c:v>0.1378258</c:v>
                </c:pt>
                <c:pt idx="345">
                  <c:v>0.13023950000000001</c:v>
                </c:pt>
                <c:pt idx="346">
                  <c:v>0.13004669999999999</c:v>
                </c:pt>
                <c:pt idx="347">
                  <c:v>0.12801029999999999</c:v>
                </c:pt>
                <c:pt idx="348">
                  <c:v>0.12830169999999999</c:v>
                </c:pt>
                <c:pt idx="349">
                  <c:v>0.13521040000000001</c:v>
                </c:pt>
                <c:pt idx="350">
                  <c:v>0.1232034</c:v>
                </c:pt>
                <c:pt idx="351">
                  <c:v>0.1018554</c:v>
                </c:pt>
                <c:pt idx="352">
                  <c:v>0.105599</c:v>
                </c:pt>
                <c:pt idx="353">
                  <c:v>0.12596599999999999</c:v>
                </c:pt>
                <c:pt idx="354">
                  <c:v>0.1371434</c:v>
                </c:pt>
                <c:pt idx="355">
                  <c:v>0.13223660000000001</c:v>
                </c:pt>
                <c:pt idx="356">
                  <c:v>0.1218236</c:v>
                </c:pt>
                <c:pt idx="357">
                  <c:v>0.1204374</c:v>
                </c:pt>
                <c:pt idx="358">
                  <c:v>0.12579750000000001</c:v>
                </c:pt>
                <c:pt idx="359">
                  <c:v>0.1225513</c:v>
                </c:pt>
                <c:pt idx="360">
                  <c:v>0.1131675</c:v>
                </c:pt>
                <c:pt idx="361">
                  <c:v>0.1107223</c:v>
                </c:pt>
                <c:pt idx="362">
                  <c:v>0.10849350000000001</c:v>
                </c:pt>
                <c:pt idx="363">
                  <c:v>0.10428179999999999</c:v>
                </c:pt>
                <c:pt idx="364">
                  <c:v>0.11016579999999999</c:v>
                </c:pt>
                <c:pt idx="365">
                  <c:v>0.1195185</c:v>
                </c:pt>
                <c:pt idx="366">
                  <c:v>0.1119516</c:v>
                </c:pt>
                <c:pt idx="367">
                  <c:v>9.8471210000000003E-2</c:v>
                </c:pt>
                <c:pt idx="368">
                  <c:v>0.1094444</c:v>
                </c:pt>
                <c:pt idx="369">
                  <c:v>0.1259817</c:v>
                </c:pt>
                <c:pt idx="370">
                  <c:v>0.115259</c:v>
                </c:pt>
                <c:pt idx="371">
                  <c:v>9.3178189999999994E-2</c:v>
                </c:pt>
                <c:pt idx="372">
                  <c:v>8.7834809999999999E-2</c:v>
                </c:pt>
                <c:pt idx="373">
                  <c:v>0.1021509</c:v>
                </c:pt>
                <c:pt idx="374">
                  <c:v>0.1104434</c:v>
                </c:pt>
                <c:pt idx="375">
                  <c:v>9.5425159999999995E-2</c:v>
                </c:pt>
                <c:pt idx="376">
                  <c:v>8.4789829999999997E-2</c:v>
                </c:pt>
                <c:pt idx="377">
                  <c:v>9.8400669999999996E-2</c:v>
                </c:pt>
                <c:pt idx="378">
                  <c:v>0.1120773</c:v>
                </c:pt>
                <c:pt idx="379">
                  <c:v>0.1114607</c:v>
                </c:pt>
                <c:pt idx="380">
                  <c:v>0.1072261</c:v>
                </c:pt>
                <c:pt idx="381">
                  <c:v>0.10491449999999999</c:v>
                </c:pt>
                <c:pt idx="382">
                  <c:v>0.1037573</c:v>
                </c:pt>
                <c:pt idx="383">
                  <c:v>0.1012953</c:v>
                </c:pt>
                <c:pt idx="384">
                  <c:v>9.7318689999999999E-2</c:v>
                </c:pt>
                <c:pt idx="385">
                  <c:v>9.631729E-2</c:v>
                </c:pt>
                <c:pt idx="386">
                  <c:v>9.7877259999999994E-2</c:v>
                </c:pt>
                <c:pt idx="387">
                  <c:v>9.5379510000000001E-2</c:v>
                </c:pt>
                <c:pt idx="388">
                  <c:v>9.1114619999999993E-2</c:v>
                </c:pt>
                <c:pt idx="389">
                  <c:v>9.4582269999999996E-2</c:v>
                </c:pt>
                <c:pt idx="390">
                  <c:v>0.100964</c:v>
                </c:pt>
                <c:pt idx="391">
                  <c:v>9.5915150000000005E-2</c:v>
                </c:pt>
                <c:pt idx="392">
                  <c:v>8.5341620000000007E-2</c:v>
                </c:pt>
                <c:pt idx="393">
                  <c:v>8.6171310000000001E-2</c:v>
                </c:pt>
                <c:pt idx="394">
                  <c:v>9.1844449999999994E-2</c:v>
                </c:pt>
                <c:pt idx="395">
                  <c:v>9.0887990000000002E-2</c:v>
                </c:pt>
                <c:pt idx="396">
                  <c:v>8.7922970000000003E-2</c:v>
                </c:pt>
                <c:pt idx="397">
                  <c:v>8.6822070000000001E-2</c:v>
                </c:pt>
                <c:pt idx="398">
                  <c:v>8.3068340000000004E-2</c:v>
                </c:pt>
                <c:pt idx="399">
                  <c:v>7.5018799999999997E-2</c:v>
                </c:pt>
                <c:pt idx="400">
                  <c:v>7.8194420000000001E-2</c:v>
                </c:pt>
                <c:pt idx="401">
                  <c:v>8.9285320000000001E-2</c:v>
                </c:pt>
                <c:pt idx="402">
                  <c:v>8.2122769999999998E-2</c:v>
                </c:pt>
                <c:pt idx="403">
                  <c:v>6.9568329999999998E-2</c:v>
                </c:pt>
                <c:pt idx="404">
                  <c:v>7.0857420000000004E-2</c:v>
                </c:pt>
                <c:pt idx="405">
                  <c:v>7.424087E-2</c:v>
                </c:pt>
                <c:pt idx="406">
                  <c:v>7.1610720000000003E-2</c:v>
                </c:pt>
                <c:pt idx="407">
                  <c:v>6.4625409999999994E-2</c:v>
                </c:pt>
                <c:pt idx="408">
                  <c:v>6.7059770000000005E-2</c:v>
                </c:pt>
                <c:pt idx="409">
                  <c:v>8.3110699999999996E-2</c:v>
                </c:pt>
                <c:pt idx="410">
                  <c:v>9.0060550000000003E-2</c:v>
                </c:pt>
                <c:pt idx="411">
                  <c:v>7.9596050000000002E-2</c:v>
                </c:pt>
                <c:pt idx="412">
                  <c:v>6.8831649999999994E-2</c:v>
                </c:pt>
                <c:pt idx="413">
                  <c:v>6.8674589999999994E-2</c:v>
                </c:pt>
                <c:pt idx="414">
                  <c:v>7.1581119999999998E-2</c:v>
                </c:pt>
                <c:pt idx="415">
                  <c:v>7.1572990000000003E-2</c:v>
                </c:pt>
                <c:pt idx="416">
                  <c:v>7.1693859999999998E-2</c:v>
                </c:pt>
                <c:pt idx="417">
                  <c:v>7.2470770000000004E-2</c:v>
                </c:pt>
                <c:pt idx="418">
                  <c:v>7.3392579999999999E-2</c:v>
                </c:pt>
                <c:pt idx="419">
                  <c:v>6.8538639999999998E-2</c:v>
                </c:pt>
                <c:pt idx="420">
                  <c:v>5.8239060000000002E-2</c:v>
                </c:pt>
                <c:pt idx="421">
                  <c:v>5.8486570000000002E-2</c:v>
                </c:pt>
                <c:pt idx="422">
                  <c:v>6.3804360000000004E-2</c:v>
                </c:pt>
                <c:pt idx="423">
                  <c:v>6.1712469999999998E-2</c:v>
                </c:pt>
                <c:pt idx="424">
                  <c:v>6.6517049999999994E-2</c:v>
                </c:pt>
                <c:pt idx="425">
                  <c:v>7.8871830000000004E-2</c:v>
                </c:pt>
                <c:pt idx="426">
                  <c:v>7.9636769999999996E-2</c:v>
                </c:pt>
                <c:pt idx="427">
                  <c:v>6.8076310000000001E-2</c:v>
                </c:pt>
                <c:pt idx="428">
                  <c:v>6.2696909999999995E-2</c:v>
                </c:pt>
                <c:pt idx="429">
                  <c:v>7.1084309999999998E-2</c:v>
                </c:pt>
                <c:pt idx="430">
                  <c:v>7.6286599999999996E-2</c:v>
                </c:pt>
                <c:pt idx="431">
                  <c:v>6.7956249999999996E-2</c:v>
                </c:pt>
                <c:pt idx="432">
                  <c:v>5.8278580000000003E-2</c:v>
                </c:pt>
                <c:pt idx="433">
                  <c:v>5.8408120000000001E-2</c:v>
                </c:pt>
                <c:pt idx="434">
                  <c:v>6.2583E-2</c:v>
                </c:pt>
                <c:pt idx="435">
                  <c:v>6.1159739999999997E-2</c:v>
                </c:pt>
                <c:pt idx="436">
                  <c:v>5.9576589999999999E-2</c:v>
                </c:pt>
                <c:pt idx="437">
                  <c:v>6.4985539999999994E-2</c:v>
                </c:pt>
                <c:pt idx="438">
                  <c:v>6.8805169999999999E-2</c:v>
                </c:pt>
                <c:pt idx="439">
                  <c:v>6.5582539999999995E-2</c:v>
                </c:pt>
                <c:pt idx="440">
                  <c:v>6.6183580000000006E-2</c:v>
                </c:pt>
                <c:pt idx="441">
                  <c:v>7.2195060000000005E-2</c:v>
                </c:pt>
                <c:pt idx="442">
                  <c:v>6.4720490000000006E-2</c:v>
                </c:pt>
                <c:pt idx="443">
                  <c:v>5.3926120000000001E-2</c:v>
                </c:pt>
                <c:pt idx="444">
                  <c:v>7.3761610000000005E-2</c:v>
                </c:pt>
                <c:pt idx="445">
                  <c:v>9.4162140000000005E-2</c:v>
                </c:pt>
                <c:pt idx="446">
                  <c:v>7.502412E-2</c:v>
                </c:pt>
                <c:pt idx="447">
                  <c:v>4.883643E-2</c:v>
                </c:pt>
                <c:pt idx="448">
                  <c:v>4.6575199999999997E-2</c:v>
                </c:pt>
                <c:pt idx="449">
                  <c:v>5.9569950000000003E-2</c:v>
                </c:pt>
                <c:pt idx="450">
                  <c:v>6.3738119999999995E-2</c:v>
                </c:pt>
                <c:pt idx="451">
                  <c:v>5.5665470000000002E-2</c:v>
                </c:pt>
                <c:pt idx="452">
                  <c:v>5.8579989999999998E-2</c:v>
                </c:pt>
                <c:pt idx="453">
                  <c:v>6.6324389999999997E-2</c:v>
                </c:pt>
                <c:pt idx="454">
                  <c:v>6.1571000000000001E-2</c:v>
                </c:pt>
                <c:pt idx="455">
                  <c:v>5.5568529999999998E-2</c:v>
                </c:pt>
                <c:pt idx="456">
                  <c:v>6.1981870000000001E-2</c:v>
                </c:pt>
                <c:pt idx="457">
                  <c:v>7.5381340000000005E-2</c:v>
                </c:pt>
                <c:pt idx="458">
                  <c:v>7.5471650000000001E-2</c:v>
                </c:pt>
                <c:pt idx="459">
                  <c:v>5.4087570000000001E-2</c:v>
                </c:pt>
                <c:pt idx="460">
                  <c:v>3.9179400000000003E-2</c:v>
                </c:pt>
                <c:pt idx="461">
                  <c:v>5.1538170000000001E-2</c:v>
                </c:pt>
                <c:pt idx="462">
                  <c:v>6.3236470000000003E-2</c:v>
                </c:pt>
                <c:pt idx="463">
                  <c:v>5.5202960000000002E-2</c:v>
                </c:pt>
                <c:pt idx="464">
                  <c:v>4.8121799999999999E-2</c:v>
                </c:pt>
                <c:pt idx="465">
                  <c:v>5.0392439999999997E-2</c:v>
                </c:pt>
                <c:pt idx="466">
                  <c:v>5.0054290000000001E-2</c:v>
                </c:pt>
                <c:pt idx="467">
                  <c:v>4.6971369999999998E-2</c:v>
                </c:pt>
                <c:pt idx="468">
                  <c:v>4.9500559999999999E-2</c:v>
                </c:pt>
                <c:pt idx="469">
                  <c:v>5.50941E-2</c:v>
                </c:pt>
                <c:pt idx="470">
                  <c:v>5.2796360000000001E-2</c:v>
                </c:pt>
                <c:pt idx="471">
                  <c:v>4.5732759999999997E-2</c:v>
                </c:pt>
                <c:pt idx="472">
                  <c:v>4.6830190000000001E-2</c:v>
                </c:pt>
                <c:pt idx="473">
                  <c:v>4.9024199999999997E-2</c:v>
                </c:pt>
                <c:pt idx="474">
                  <c:v>4.0395239999999999E-2</c:v>
                </c:pt>
                <c:pt idx="475">
                  <c:v>3.0813130000000001E-2</c:v>
                </c:pt>
                <c:pt idx="476">
                  <c:v>3.2196259999999997E-2</c:v>
                </c:pt>
                <c:pt idx="477">
                  <c:v>3.8275709999999998E-2</c:v>
                </c:pt>
                <c:pt idx="478">
                  <c:v>4.3678809999999998E-2</c:v>
                </c:pt>
                <c:pt idx="479">
                  <c:v>4.9480139999999999E-2</c:v>
                </c:pt>
                <c:pt idx="480">
                  <c:v>5.209623E-2</c:v>
                </c:pt>
                <c:pt idx="481">
                  <c:v>5.4706810000000002E-2</c:v>
                </c:pt>
                <c:pt idx="482">
                  <c:v>5.4505150000000002E-2</c:v>
                </c:pt>
                <c:pt idx="483">
                  <c:v>4.6053709999999998E-2</c:v>
                </c:pt>
                <c:pt idx="484">
                  <c:v>4.1833929999999998E-2</c:v>
                </c:pt>
                <c:pt idx="485">
                  <c:v>4.4793659999999999E-2</c:v>
                </c:pt>
                <c:pt idx="486">
                  <c:v>4.3405350000000002E-2</c:v>
                </c:pt>
                <c:pt idx="487">
                  <c:v>3.9320720000000003E-2</c:v>
                </c:pt>
                <c:pt idx="488">
                  <c:v>4.1712069999999997E-2</c:v>
                </c:pt>
                <c:pt idx="489">
                  <c:v>4.826855E-2</c:v>
                </c:pt>
                <c:pt idx="490">
                  <c:v>4.8106940000000001E-2</c:v>
                </c:pt>
                <c:pt idx="491">
                  <c:v>3.8789369999999997E-2</c:v>
                </c:pt>
                <c:pt idx="492">
                  <c:v>3.9527920000000001E-2</c:v>
                </c:pt>
                <c:pt idx="493">
                  <c:v>5.0452070000000002E-2</c:v>
                </c:pt>
                <c:pt idx="494">
                  <c:v>4.5833020000000002E-2</c:v>
                </c:pt>
                <c:pt idx="495">
                  <c:v>4.0535250000000002E-2</c:v>
                </c:pt>
                <c:pt idx="496">
                  <c:v>5.3089740000000003E-2</c:v>
                </c:pt>
                <c:pt idx="497">
                  <c:v>5.786231E-2</c:v>
                </c:pt>
                <c:pt idx="498">
                  <c:v>4.4238970000000002E-2</c:v>
                </c:pt>
                <c:pt idx="499">
                  <c:v>3.165345E-2</c:v>
                </c:pt>
                <c:pt idx="500">
                  <c:v>3.107265E-2</c:v>
                </c:pt>
                <c:pt idx="501">
                  <c:v>4.0082680000000002E-2</c:v>
                </c:pt>
                <c:pt idx="502">
                  <c:v>4.6429900000000003E-2</c:v>
                </c:pt>
                <c:pt idx="503">
                  <c:v>4.266267E-2</c:v>
                </c:pt>
                <c:pt idx="504">
                  <c:v>3.7366999999999997E-2</c:v>
                </c:pt>
                <c:pt idx="505">
                  <c:v>3.4103290000000001E-2</c:v>
                </c:pt>
                <c:pt idx="506">
                  <c:v>3.633985E-2</c:v>
                </c:pt>
                <c:pt idx="507">
                  <c:v>4.201448E-2</c:v>
                </c:pt>
                <c:pt idx="508">
                  <c:v>3.879461E-2</c:v>
                </c:pt>
                <c:pt idx="509">
                  <c:v>3.4648329999999998E-2</c:v>
                </c:pt>
                <c:pt idx="510">
                  <c:v>3.6193080000000002E-2</c:v>
                </c:pt>
                <c:pt idx="511">
                  <c:v>3.5557730000000003E-2</c:v>
                </c:pt>
                <c:pt idx="512">
                  <c:v>3.6974550000000002E-2</c:v>
                </c:pt>
                <c:pt idx="513">
                  <c:v>4.1108239999999997E-2</c:v>
                </c:pt>
                <c:pt idx="514">
                  <c:v>3.6174900000000003E-2</c:v>
                </c:pt>
                <c:pt idx="515">
                  <c:v>2.517575E-2</c:v>
                </c:pt>
                <c:pt idx="516">
                  <c:v>2.5577860000000001E-2</c:v>
                </c:pt>
                <c:pt idx="517">
                  <c:v>3.8322410000000001E-2</c:v>
                </c:pt>
                <c:pt idx="518">
                  <c:v>4.2081319999999998E-2</c:v>
                </c:pt>
                <c:pt idx="519">
                  <c:v>3.031681E-2</c:v>
                </c:pt>
                <c:pt idx="520">
                  <c:v>2.1957830000000001E-2</c:v>
                </c:pt>
                <c:pt idx="521">
                  <c:v>2.3743190000000001E-2</c:v>
                </c:pt>
                <c:pt idx="522">
                  <c:v>2.2609069999999998E-2</c:v>
                </c:pt>
                <c:pt idx="523">
                  <c:v>1.52078E-2</c:v>
                </c:pt>
                <c:pt idx="524">
                  <c:v>1.420162E-2</c:v>
                </c:pt>
                <c:pt idx="525">
                  <c:v>2.915092E-2</c:v>
                </c:pt>
                <c:pt idx="526">
                  <c:v>5.3321489999999999E-2</c:v>
                </c:pt>
                <c:pt idx="527">
                  <c:v>6.3552200000000003E-2</c:v>
                </c:pt>
                <c:pt idx="528">
                  <c:v>5.3938239999999998E-2</c:v>
                </c:pt>
                <c:pt idx="529">
                  <c:v>4.7773299999999998E-2</c:v>
                </c:pt>
                <c:pt idx="530">
                  <c:v>4.501513E-2</c:v>
                </c:pt>
                <c:pt idx="531">
                  <c:v>3.2049660000000001E-2</c:v>
                </c:pt>
                <c:pt idx="532">
                  <c:v>2.5130670000000001E-2</c:v>
                </c:pt>
                <c:pt idx="533">
                  <c:v>3.050083E-2</c:v>
                </c:pt>
                <c:pt idx="534">
                  <c:v>3.2119839999999997E-2</c:v>
                </c:pt>
                <c:pt idx="535">
                  <c:v>2.9150639999999998E-2</c:v>
                </c:pt>
                <c:pt idx="536">
                  <c:v>2.7320469999999999E-2</c:v>
                </c:pt>
                <c:pt idx="537">
                  <c:v>3.2087409999999997E-2</c:v>
                </c:pt>
                <c:pt idx="538">
                  <c:v>4.4987850000000003E-2</c:v>
                </c:pt>
                <c:pt idx="539">
                  <c:v>4.8081329999999999E-2</c:v>
                </c:pt>
                <c:pt idx="540">
                  <c:v>3.728186E-2</c:v>
                </c:pt>
                <c:pt idx="541">
                  <c:v>3.1245579999999998E-2</c:v>
                </c:pt>
                <c:pt idx="542">
                  <c:v>2.784824E-2</c:v>
                </c:pt>
                <c:pt idx="543">
                  <c:v>2.1277910000000001E-2</c:v>
                </c:pt>
                <c:pt idx="544">
                  <c:v>2.1335369999999999E-2</c:v>
                </c:pt>
                <c:pt idx="545">
                  <c:v>2.339455E-2</c:v>
                </c:pt>
                <c:pt idx="546">
                  <c:v>2.043099E-2</c:v>
                </c:pt>
                <c:pt idx="547">
                  <c:v>1.971448E-2</c:v>
                </c:pt>
                <c:pt idx="548">
                  <c:v>2.5580410000000001E-2</c:v>
                </c:pt>
                <c:pt idx="549">
                  <c:v>2.9899309999999998E-2</c:v>
                </c:pt>
                <c:pt idx="550">
                  <c:v>2.5624910000000001E-2</c:v>
                </c:pt>
                <c:pt idx="551">
                  <c:v>2.50049E-2</c:v>
                </c:pt>
                <c:pt idx="552">
                  <c:v>3.287383E-2</c:v>
                </c:pt>
                <c:pt idx="553">
                  <c:v>3.5822729999999997E-2</c:v>
                </c:pt>
                <c:pt idx="554">
                  <c:v>3.1362050000000002E-2</c:v>
                </c:pt>
                <c:pt idx="555">
                  <c:v>2.384176E-2</c:v>
                </c:pt>
                <c:pt idx="556">
                  <c:v>2.032171E-2</c:v>
                </c:pt>
                <c:pt idx="557">
                  <c:v>2.379115E-2</c:v>
                </c:pt>
                <c:pt idx="558">
                  <c:v>2.424053E-2</c:v>
                </c:pt>
                <c:pt idx="559">
                  <c:v>1.965304E-2</c:v>
                </c:pt>
                <c:pt idx="560">
                  <c:v>1.703236E-2</c:v>
                </c:pt>
                <c:pt idx="561">
                  <c:v>1.7148239999999999E-2</c:v>
                </c:pt>
                <c:pt idx="562">
                  <c:v>1.4679299999999999E-2</c:v>
                </c:pt>
                <c:pt idx="563">
                  <c:v>1.1200740000000001E-2</c:v>
                </c:pt>
                <c:pt idx="564">
                  <c:v>1.5668680000000001E-2</c:v>
                </c:pt>
                <c:pt idx="565">
                  <c:v>2.1907119999999999E-2</c:v>
                </c:pt>
                <c:pt idx="566">
                  <c:v>1.20298E-2</c:v>
                </c:pt>
                <c:pt idx="567">
                  <c:v>-1.1250520000000001E-3</c:v>
                </c:pt>
                <c:pt idx="568">
                  <c:v>1.0111210000000001E-2</c:v>
                </c:pt>
                <c:pt idx="569">
                  <c:v>2.7493299999999998E-2</c:v>
                </c:pt>
                <c:pt idx="570">
                  <c:v>3.0054359999999999E-2</c:v>
                </c:pt>
                <c:pt idx="571">
                  <c:v>3.1716010000000003E-2</c:v>
                </c:pt>
                <c:pt idx="572">
                  <c:v>2.890154E-2</c:v>
                </c:pt>
                <c:pt idx="573">
                  <c:v>1.799823E-2</c:v>
                </c:pt>
                <c:pt idx="574">
                  <c:v>1.999832E-2</c:v>
                </c:pt>
                <c:pt idx="575">
                  <c:v>3.3294150000000002E-2</c:v>
                </c:pt>
                <c:pt idx="576">
                  <c:v>4.3177409999999999E-2</c:v>
                </c:pt>
                <c:pt idx="577">
                  <c:v>5.0026679999999997E-2</c:v>
                </c:pt>
                <c:pt idx="578">
                  <c:v>4.6366049999999999E-2</c:v>
                </c:pt>
                <c:pt idx="579">
                  <c:v>2.7479010000000002E-2</c:v>
                </c:pt>
                <c:pt idx="580">
                  <c:v>1.2960360000000001E-2</c:v>
                </c:pt>
                <c:pt idx="581">
                  <c:v>1.5378370000000001E-2</c:v>
                </c:pt>
                <c:pt idx="582">
                  <c:v>1.8884060000000001E-2</c:v>
                </c:pt>
                <c:pt idx="583">
                  <c:v>1.6555489999999999E-2</c:v>
                </c:pt>
                <c:pt idx="584">
                  <c:v>2.2063280000000001E-2</c:v>
                </c:pt>
                <c:pt idx="585">
                  <c:v>3.4799440000000001E-2</c:v>
                </c:pt>
                <c:pt idx="586">
                  <c:v>4.1415920000000002E-2</c:v>
                </c:pt>
                <c:pt idx="587">
                  <c:v>3.5624799999999998E-2</c:v>
                </c:pt>
                <c:pt idx="588">
                  <c:v>2.961722E-2</c:v>
                </c:pt>
                <c:pt idx="589">
                  <c:v>3.4501690000000002E-2</c:v>
                </c:pt>
                <c:pt idx="590">
                  <c:v>3.6817610000000001E-2</c:v>
                </c:pt>
                <c:pt idx="591">
                  <c:v>2.9909769999999999E-2</c:v>
                </c:pt>
                <c:pt idx="592">
                  <c:v>2.5330800000000001E-2</c:v>
                </c:pt>
                <c:pt idx="593">
                  <c:v>2.4937040000000001E-2</c:v>
                </c:pt>
                <c:pt idx="594">
                  <c:v>1.7904659999999999E-2</c:v>
                </c:pt>
                <c:pt idx="595">
                  <c:v>5.1421879999999998E-3</c:v>
                </c:pt>
                <c:pt idx="596">
                  <c:v>2.473102E-3</c:v>
                </c:pt>
                <c:pt idx="597">
                  <c:v>1.2934019999999999E-2</c:v>
                </c:pt>
                <c:pt idx="598">
                  <c:v>2.3084549999999999E-2</c:v>
                </c:pt>
                <c:pt idx="599">
                  <c:v>2.2036509999999999E-2</c:v>
                </c:pt>
                <c:pt idx="600">
                  <c:v>1.263183E-2</c:v>
                </c:pt>
                <c:pt idx="601">
                  <c:v>8.8981990000000007E-3</c:v>
                </c:pt>
                <c:pt idx="602">
                  <c:v>1.109832E-2</c:v>
                </c:pt>
                <c:pt idx="603">
                  <c:v>1.1756330000000001E-2</c:v>
                </c:pt>
                <c:pt idx="604">
                  <c:v>1.8308899999999999E-2</c:v>
                </c:pt>
                <c:pt idx="605">
                  <c:v>2.5873400000000001E-2</c:v>
                </c:pt>
                <c:pt idx="606">
                  <c:v>1.9542420000000001E-2</c:v>
                </c:pt>
                <c:pt idx="607">
                  <c:v>1.2676120000000001E-2</c:v>
                </c:pt>
                <c:pt idx="608">
                  <c:v>2.2129599999999999E-2</c:v>
                </c:pt>
                <c:pt idx="609">
                  <c:v>3.128044E-2</c:v>
                </c:pt>
                <c:pt idx="610">
                  <c:v>2.3366399999999999E-2</c:v>
                </c:pt>
                <c:pt idx="611">
                  <c:v>8.8882379999999997E-3</c:v>
                </c:pt>
                <c:pt idx="612">
                  <c:v>3.0862419999999999E-3</c:v>
                </c:pt>
                <c:pt idx="613">
                  <c:v>1.139368E-2</c:v>
                </c:pt>
                <c:pt idx="614">
                  <c:v>2.1596810000000001E-2</c:v>
                </c:pt>
                <c:pt idx="615">
                  <c:v>2.0868999999999999E-2</c:v>
                </c:pt>
                <c:pt idx="616">
                  <c:v>2.0930239999999999E-2</c:v>
                </c:pt>
                <c:pt idx="617">
                  <c:v>2.8209809999999998E-2</c:v>
                </c:pt>
                <c:pt idx="618">
                  <c:v>2.966454E-2</c:v>
                </c:pt>
                <c:pt idx="619">
                  <c:v>2.5940700000000001E-2</c:v>
                </c:pt>
                <c:pt idx="620">
                  <c:v>2.9482149999999999E-2</c:v>
                </c:pt>
                <c:pt idx="621">
                  <c:v>2.8749960000000001E-2</c:v>
                </c:pt>
                <c:pt idx="622">
                  <c:v>1.3145499999999999E-2</c:v>
                </c:pt>
                <c:pt idx="623">
                  <c:v>7.4969499999999996E-3</c:v>
                </c:pt>
                <c:pt idx="624">
                  <c:v>2.0803599999999998E-2</c:v>
                </c:pt>
                <c:pt idx="625">
                  <c:v>2.7250360000000001E-2</c:v>
                </c:pt>
                <c:pt idx="626">
                  <c:v>1.7343600000000001E-2</c:v>
                </c:pt>
                <c:pt idx="627">
                  <c:v>1.047213E-2</c:v>
                </c:pt>
                <c:pt idx="628">
                  <c:v>1.689303E-2</c:v>
                </c:pt>
                <c:pt idx="629">
                  <c:v>2.358352E-2</c:v>
                </c:pt>
                <c:pt idx="630">
                  <c:v>1.9013430000000001E-2</c:v>
                </c:pt>
                <c:pt idx="631">
                  <c:v>3.5584980000000002E-3</c:v>
                </c:pt>
                <c:pt idx="632">
                  <c:v>-8.094136E-3</c:v>
                </c:pt>
                <c:pt idx="633">
                  <c:v>2.8324470000000001E-3</c:v>
                </c:pt>
                <c:pt idx="634">
                  <c:v>2.346471E-2</c:v>
                </c:pt>
                <c:pt idx="635">
                  <c:v>2.716176E-2</c:v>
                </c:pt>
                <c:pt idx="636">
                  <c:v>1.9865029999999999E-2</c:v>
                </c:pt>
                <c:pt idx="637">
                  <c:v>1.3514119999999999E-2</c:v>
                </c:pt>
                <c:pt idx="638">
                  <c:v>7.2879279999999999E-3</c:v>
                </c:pt>
                <c:pt idx="639">
                  <c:v>5.6875149999999998E-3</c:v>
                </c:pt>
                <c:pt idx="640">
                  <c:v>1.4514620000000001E-2</c:v>
                </c:pt>
                <c:pt idx="641">
                  <c:v>2.6260760000000001E-2</c:v>
                </c:pt>
                <c:pt idx="642">
                  <c:v>1.7099429999999999E-2</c:v>
                </c:pt>
                <c:pt idx="643">
                  <c:v>-2.3433220000000001E-3</c:v>
                </c:pt>
                <c:pt idx="644">
                  <c:v>5.8506490000000003E-3</c:v>
                </c:pt>
                <c:pt idx="645">
                  <c:v>2.5935529999999998E-2</c:v>
                </c:pt>
                <c:pt idx="646">
                  <c:v>2.5550380000000001E-2</c:v>
                </c:pt>
                <c:pt idx="647">
                  <c:v>1.389423E-2</c:v>
                </c:pt>
                <c:pt idx="648">
                  <c:v>1.0756150000000001E-2</c:v>
                </c:pt>
                <c:pt idx="649">
                  <c:v>1.9415189999999999E-2</c:v>
                </c:pt>
                <c:pt idx="650">
                  <c:v>2.2437530000000001E-2</c:v>
                </c:pt>
                <c:pt idx="651">
                  <c:v>1.164803E-2</c:v>
                </c:pt>
                <c:pt idx="652">
                  <c:v>6.2180259999999995E-4</c:v>
                </c:pt>
                <c:pt idx="653">
                  <c:v>-3.0387700000000001E-3</c:v>
                </c:pt>
                <c:pt idx="654">
                  <c:v>1.475304E-3</c:v>
                </c:pt>
                <c:pt idx="655">
                  <c:v>1.1218830000000001E-2</c:v>
                </c:pt>
                <c:pt idx="656">
                  <c:v>1.896314E-2</c:v>
                </c:pt>
                <c:pt idx="657">
                  <c:v>2.0195689999999999E-2</c:v>
                </c:pt>
                <c:pt idx="658">
                  <c:v>1.209228E-2</c:v>
                </c:pt>
                <c:pt idx="659">
                  <c:v>-3.1739870000000001E-4</c:v>
                </c:pt>
                <c:pt idx="660">
                  <c:v>6.396641E-4</c:v>
                </c:pt>
                <c:pt idx="661">
                  <c:v>1.3294220000000001E-2</c:v>
                </c:pt>
                <c:pt idx="662">
                  <c:v>1.065523E-2</c:v>
                </c:pt>
                <c:pt idx="663">
                  <c:v>-4.9935769999999999E-3</c:v>
                </c:pt>
                <c:pt idx="664">
                  <c:v>-6.4396289999999997E-3</c:v>
                </c:pt>
                <c:pt idx="665">
                  <c:v>8.160891E-3</c:v>
                </c:pt>
                <c:pt idx="666">
                  <c:v>1.8893989999999999E-2</c:v>
                </c:pt>
                <c:pt idx="667">
                  <c:v>1.8782239999999999E-2</c:v>
                </c:pt>
                <c:pt idx="668">
                  <c:v>2.1301090000000002E-2</c:v>
                </c:pt>
                <c:pt idx="669">
                  <c:v>2.7187659999999999E-2</c:v>
                </c:pt>
                <c:pt idx="670">
                  <c:v>2.3297040000000001E-2</c:v>
                </c:pt>
                <c:pt idx="671">
                  <c:v>1.155958E-2</c:v>
                </c:pt>
                <c:pt idx="672">
                  <c:v>4.3914449999999999E-3</c:v>
                </c:pt>
                <c:pt idx="673">
                  <c:v>7.7424950000000003E-3</c:v>
                </c:pt>
                <c:pt idx="674">
                  <c:v>1.43541E-2</c:v>
                </c:pt>
                <c:pt idx="675">
                  <c:v>1.656407E-2</c:v>
                </c:pt>
                <c:pt idx="676">
                  <c:v>1.8316140000000002E-2</c:v>
                </c:pt>
                <c:pt idx="677">
                  <c:v>2.1284089999999999E-2</c:v>
                </c:pt>
                <c:pt idx="678">
                  <c:v>1.8942110000000002E-2</c:v>
                </c:pt>
                <c:pt idx="679">
                  <c:v>1.226757E-2</c:v>
                </c:pt>
                <c:pt idx="680">
                  <c:v>6.5055750000000004E-3</c:v>
                </c:pt>
                <c:pt idx="681">
                  <c:v>5.3522719999999999E-3</c:v>
                </c:pt>
                <c:pt idx="682">
                  <c:v>1.190545E-2</c:v>
                </c:pt>
                <c:pt idx="683">
                  <c:v>1.2887940000000001E-2</c:v>
                </c:pt>
                <c:pt idx="684">
                  <c:v>4.0472399999999997E-3</c:v>
                </c:pt>
                <c:pt idx="685">
                  <c:v>7.2589239999999999E-3</c:v>
                </c:pt>
                <c:pt idx="686">
                  <c:v>1.9072780000000001E-2</c:v>
                </c:pt>
                <c:pt idx="687">
                  <c:v>1.4563410000000001E-2</c:v>
                </c:pt>
                <c:pt idx="688">
                  <c:v>5.0123140000000004E-3</c:v>
                </c:pt>
                <c:pt idx="689">
                  <c:v>1.0891339999999999E-2</c:v>
                </c:pt>
                <c:pt idx="690">
                  <c:v>2.0068470000000001E-2</c:v>
                </c:pt>
                <c:pt idx="691">
                  <c:v>2.227556E-2</c:v>
                </c:pt>
                <c:pt idx="692">
                  <c:v>1.6238820000000001E-2</c:v>
                </c:pt>
                <c:pt idx="693">
                  <c:v>2.2115569999999998E-3</c:v>
                </c:pt>
                <c:pt idx="694">
                  <c:v>-3.4371520000000002E-3</c:v>
                </c:pt>
                <c:pt idx="695">
                  <c:v>5.3989329999999999E-3</c:v>
                </c:pt>
                <c:pt idx="696">
                  <c:v>1.120174E-2</c:v>
                </c:pt>
                <c:pt idx="697">
                  <c:v>1.144445E-2</c:v>
                </c:pt>
                <c:pt idx="698">
                  <c:v>1.6972399999999999E-2</c:v>
                </c:pt>
                <c:pt idx="699">
                  <c:v>1.787414E-2</c:v>
                </c:pt>
                <c:pt idx="700">
                  <c:v>1.26623E-2</c:v>
                </c:pt>
                <c:pt idx="701">
                  <c:v>1.5510319999999999E-2</c:v>
                </c:pt>
                <c:pt idx="702">
                  <c:v>1.5130670000000001E-2</c:v>
                </c:pt>
                <c:pt idx="703">
                  <c:v>5.899924E-3</c:v>
                </c:pt>
                <c:pt idx="704">
                  <c:v>6.7059019999999997E-3</c:v>
                </c:pt>
                <c:pt idx="705">
                  <c:v>1.0656270000000001E-2</c:v>
                </c:pt>
                <c:pt idx="706">
                  <c:v>5.2741960000000001E-3</c:v>
                </c:pt>
                <c:pt idx="707">
                  <c:v>5.9827860000000004E-3</c:v>
                </c:pt>
                <c:pt idx="708">
                  <c:v>1.6402710000000001E-2</c:v>
                </c:pt>
                <c:pt idx="709">
                  <c:v>2.2488520000000001E-2</c:v>
                </c:pt>
                <c:pt idx="710">
                  <c:v>1.478082E-2</c:v>
                </c:pt>
                <c:pt idx="711">
                  <c:v>1.3794230000000001E-3</c:v>
                </c:pt>
                <c:pt idx="712">
                  <c:v>1.194557E-3</c:v>
                </c:pt>
                <c:pt idx="713">
                  <c:v>1.1055840000000001E-2</c:v>
                </c:pt>
                <c:pt idx="714">
                  <c:v>1.6790289999999999E-2</c:v>
                </c:pt>
                <c:pt idx="715">
                  <c:v>1.485128E-2</c:v>
                </c:pt>
                <c:pt idx="716">
                  <c:v>1.0909439999999999E-2</c:v>
                </c:pt>
                <c:pt idx="717">
                  <c:v>9.358089E-3</c:v>
                </c:pt>
                <c:pt idx="718">
                  <c:v>3.082366E-3</c:v>
                </c:pt>
                <c:pt idx="719">
                  <c:v>-4.2010719999999998E-4</c:v>
                </c:pt>
                <c:pt idx="720">
                  <c:v>1.145317E-2</c:v>
                </c:pt>
                <c:pt idx="721">
                  <c:v>1.915418E-2</c:v>
                </c:pt>
                <c:pt idx="722">
                  <c:v>6.0971139999999998E-3</c:v>
                </c:pt>
                <c:pt idx="723">
                  <c:v>-7.2854030000000002E-3</c:v>
                </c:pt>
                <c:pt idx="724">
                  <c:v>-1.2079700000000001E-3</c:v>
                </c:pt>
                <c:pt idx="725">
                  <c:v>1.418238E-2</c:v>
                </c:pt>
                <c:pt idx="726">
                  <c:v>1.809856E-2</c:v>
                </c:pt>
                <c:pt idx="727">
                  <c:v>5.3345270000000004E-3</c:v>
                </c:pt>
                <c:pt idx="728">
                  <c:v>-9.6094749999999993E-3</c:v>
                </c:pt>
                <c:pt idx="729">
                  <c:v>-1.211287E-2</c:v>
                </c:pt>
                <c:pt idx="730">
                  <c:v>-3.5960509999999998E-3</c:v>
                </c:pt>
                <c:pt idx="731">
                  <c:v>4.2981750000000004E-3</c:v>
                </c:pt>
                <c:pt idx="732">
                  <c:v>9.8999959999999994E-3</c:v>
                </c:pt>
                <c:pt idx="733">
                  <c:v>1.7311980000000001E-2</c:v>
                </c:pt>
                <c:pt idx="734">
                  <c:v>1.6735110000000001E-2</c:v>
                </c:pt>
                <c:pt idx="735">
                  <c:v>5.8578249999999997E-3</c:v>
                </c:pt>
                <c:pt idx="736">
                  <c:v>2.0013710000000001E-3</c:v>
                </c:pt>
                <c:pt idx="737">
                  <c:v>4.8376000000000001E-3</c:v>
                </c:pt>
                <c:pt idx="738">
                  <c:v>2.924092E-4</c:v>
                </c:pt>
                <c:pt idx="739">
                  <c:v>-2.941127E-3</c:v>
                </c:pt>
                <c:pt idx="740">
                  <c:v>-9.4798080000000002E-4</c:v>
                </c:pt>
                <c:pt idx="741">
                  <c:v>-6.9174600000000003E-3</c:v>
                </c:pt>
                <c:pt idx="742">
                  <c:v>-1.5349959999999999E-2</c:v>
                </c:pt>
                <c:pt idx="743">
                  <c:v>-1.4523680000000001E-2</c:v>
                </c:pt>
                <c:pt idx="744">
                  <c:v>-3.6195789999999999E-3</c:v>
                </c:pt>
                <c:pt idx="745">
                  <c:v>8.0397869999999996E-3</c:v>
                </c:pt>
                <c:pt idx="746">
                  <c:v>8.9864769999999997E-3</c:v>
                </c:pt>
                <c:pt idx="747">
                  <c:v>7.3421290000000002E-3</c:v>
                </c:pt>
                <c:pt idx="748">
                  <c:v>1.092537E-2</c:v>
                </c:pt>
                <c:pt idx="749">
                  <c:v>1.089145E-2</c:v>
                </c:pt>
                <c:pt idx="750">
                  <c:v>1.43367E-3</c:v>
                </c:pt>
                <c:pt idx="751">
                  <c:v>-1.237211E-2</c:v>
                </c:pt>
                <c:pt idx="752">
                  <c:v>-1.757334E-2</c:v>
                </c:pt>
                <c:pt idx="753">
                  <c:v>-4.001821E-3</c:v>
                </c:pt>
                <c:pt idx="754">
                  <c:v>1.219725E-2</c:v>
                </c:pt>
                <c:pt idx="755">
                  <c:v>9.0594560000000005E-3</c:v>
                </c:pt>
                <c:pt idx="756">
                  <c:v>6.150544E-3</c:v>
                </c:pt>
                <c:pt idx="757">
                  <c:v>1.9806270000000001E-2</c:v>
                </c:pt>
                <c:pt idx="758">
                  <c:v>2.426973E-2</c:v>
                </c:pt>
                <c:pt idx="759">
                  <c:v>1.1547780000000001E-2</c:v>
                </c:pt>
                <c:pt idx="760">
                  <c:v>5.6712009999999998E-4</c:v>
                </c:pt>
                <c:pt idx="761">
                  <c:v>-3.594477E-3</c:v>
                </c:pt>
                <c:pt idx="762">
                  <c:v>-2.4452419999999998E-3</c:v>
                </c:pt>
                <c:pt idx="763">
                  <c:v>5.2285120000000003E-3</c:v>
                </c:pt>
                <c:pt idx="764">
                  <c:v>1.306615E-2</c:v>
                </c:pt>
                <c:pt idx="765">
                  <c:v>6.9892189999999996E-3</c:v>
                </c:pt>
                <c:pt idx="766">
                  <c:v>-9.4534400000000005E-3</c:v>
                </c:pt>
                <c:pt idx="767">
                  <c:v>-1.284777E-2</c:v>
                </c:pt>
                <c:pt idx="768">
                  <c:v>-3.213769E-3</c:v>
                </c:pt>
                <c:pt idx="769">
                  <c:v>2.7279750000000001E-3</c:v>
                </c:pt>
                <c:pt idx="770">
                  <c:v>-7.0503519999999997E-4</c:v>
                </c:pt>
                <c:pt idx="771">
                  <c:v>-7.0793419999999998E-3</c:v>
                </c:pt>
                <c:pt idx="772">
                  <c:v>-4.5610479999999998E-4</c:v>
                </c:pt>
                <c:pt idx="773">
                  <c:v>1.36145E-2</c:v>
                </c:pt>
                <c:pt idx="774">
                  <c:v>1.403858E-2</c:v>
                </c:pt>
                <c:pt idx="775">
                  <c:v>7.2281109999999997E-3</c:v>
                </c:pt>
                <c:pt idx="776">
                  <c:v>1.151461E-2</c:v>
                </c:pt>
                <c:pt idx="777">
                  <c:v>1.8771099999999999E-2</c:v>
                </c:pt>
                <c:pt idx="778">
                  <c:v>1.20403E-2</c:v>
                </c:pt>
                <c:pt idx="779">
                  <c:v>-1.205217E-3</c:v>
                </c:pt>
                <c:pt idx="780">
                  <c:v>-7.468199E-3</c:v>
                </c:pt>
                <c:pt idx="781">
                  <c:v>-8.4383500000000007E-3</c:v>
                </c:pt>
                <c:pt idx="782">
                  <c:v>-7.4749899999999999E-3</c:v>
                </c:pt>
                <c:pt idx="783">
                  <c:v>-2.7962389999999998E-3</c:v>
                </c:pt>
                <c:pt idx="784">
                  <c:v>2.3134150000000001E-3</c:v>
                </c:pt>
                <c:pt idx="785">
                  <c:v>4.6791100000000002E-3</c:v>
                </c:pt>
                <c:pt idx="786">
                  <c:v>7.0012130000000001E-3</c:v>
                </c:pt>
                <c:pt idx="787">
                  <c:v>9.2749540000000002E-3</c:v>
                </c:pt>
                <c:pt idx="788">
                  <c:v>9.5316849999999998E-3</c:v>
                </c:pt>
                <c:pt idx="789">
                  <c:v>2.6185230000000002E-3</c:v>
                </c:pt>
                <c:pt idx="790">
                  <c:v>-9.8211989999999992E-3</c:v>
                </c:pt>
                <c:pt idx="791">
                  <c:v>-8.5692909999999997E-3</c:v>
                </c:pt>
                <c:pt idx="792">
                  <c:v>8.6365469999999996E-3</c:v>
                </c:pt>
                <c:pt idx="793">
                  <c:v>1.5623669999999999E-2</c:v>
                </c:pt>
                <c:pt idx="794">
                  <c:v>8.2593630000000005E-3</c:v>
                </c:pt>
                <c:pt idx="795">
                  <c:v>2.4857719999999998E-3</c:v>
                </c:pt>
                <c:pt idx="796">
                  <c:v>2.4890699999999999E-3</c:v>
                </c:pt>
                <c:pt idx="797">
                  <c:v>1.133998E-2</c:v>
                </c:pt>
                <c:pt idx="798">
                  <c:v>1.7579959999999999E-2</c:v>
                </c:pt>
                <c:pt idx="799">
                  <c:v>9.9744280000000005E-3</c:v>
                </c:pt>
                <c:pt idx="800">
                  <c:v>8.8568829999999994E-3</c:v>
                </c:pt>
                <c:pt idx="801">
                  <c:v>1.64978E-2</c:v>
                </c:pt>
                <c:pt idx="802">
                  <c:v>9.1641789999999997E-3</c:v>
                </c:pt>
                <c:pt idx="803">
                  <c:v>-7.8511829999999994E-3</c:v>
                </c:pt>
                <c:pt idx="804">
                  <c:v>-1.292364E-2</c:v>
                </c:pt>
                <c:pt idx="805">
                  <c:v>-2.8650300000000002E-4</c:v>
                </c:pt>
                <c:pt idx="806">
                  <c:v>1.702942E-2</c:v>
                </c:pt>
                <c:pt idx="807">
                  <c:v>1.8588170000000001E-2</c:v>
                </c:pt>
                <c:pt idx="808">
                  <c:v>9.5489839999999999E-3</c:v>
                </c:pt>
                <c:pt idx="809">
                  <c:v>1.151541E-2</c:v>
                </c:pt>
                <c:pt idx="810">
                  <c:v>2.158216E-2</c:v>
                </c:pt>
                <c:pt idx="811">
                  <c:v>2.5305339999999999E-2</c:v>
                </c:pt>
                <c:pt idx="812">
                  <c:v>2.4138260000000002E-2</c:v>
                </c:pt>
                <c:pt idx="813">
                  <c:v>1.8441829999999999E-2</c:v>
                </c:pt>
                <c:pt idx="814">
                  <c:v>3.4829990000000001E-3</c:v>
                </c:pt>
                <c:pt idx="815">
                  <c:v>-8.3955020000000009E-3</c:v>
                </c:pt>
                <c:pt idx="816">
                  <c:v>-2.2704829999999998E-3</c:v>
                </c:pt>
                <c:pt idx="817">
                  <c:v>7.5763660000000002E-3</c:v>
                </c:pt>
                <c:pt idx="818">
                  <c:v>5.6682029999999999E-4</c:v>
                </c:pt>
                <c:pt idx="819">
                  <c:v>-4.4969210000000001E-3</c:v>
                </c:pt>
                <c:pt idx="820">
                  <c:v>9.4671119999999997E-3</c:v>
                </c:pt>
                <c:pt idx="821">
                  <c:v>1.246973E-2</c:v>
                </c:pt>
                <c:pt idx="822">
                  <c:v>-6.1298079999999996E-3</c:v>
                </c:pt>
                <c:pt idx="823">
                  <c:v>-9.7819039999999993E-3</c:v>
                </c:pt>
                <c:pt idx="824">
                  <c:v>9.4635940000000005E-3</c:v>
                </c:pt>
                <c:pt idx="825">
                  <c:v>1.9003760000000001E-2</c:v>
                </c:pt>
                <c:pt idx="826">
                  <c:v>9.6421700000000003E-3</c:v>
                </c:pt>
                <c:pt idx="827">
                  <c:v>3.2285240000000002E-4</c:v>
                </c:pt>
                <c:pt idx="828">
                  <c:v>2.0068199999999999E-3</c:v>
                </c:pt>
                <c:pt idx="829">
                  <c:v>1.058224E-2</c:v>
                </c:pt>
                <c:pt idx="830">
                  <c:v>8.3621059999999994E-3</c:v>
                </c:pt>
                <c:pt idx="831">
                  <c:v>-7.4044929999999998E-3</c:v>
                </c:pt>
                <c:pt idx="832">
                  <c:v>-7.5484489999999996E-3</c:v>
                </c:pt>
                <c:pt idx="833">
                  <c:v>8.6833889999999997E-3</c:v>
                </c:pt>
                <c:pt idx="834">
                  <c:v>8.3723640000000002E-3</c:v>
                </c:pt>
                <c:pt idx="835">
                  <c:v>-3.8957089999999998E-3</c:v>
                </c:pt>
                <c:pt idx="836">
                  <c:v>-1.882629E-3</c:v>
                </c:pt>
                <c:pt idx="837">
                  <c:v>6.744168E-3</c:v>
                </c:pt>
                <c:pt idx="838">
                  <c:v>3.390208E-3</c:v>
                </c:pt>
                <c:pt idx="839">
                  <c:v>-6.5455660000000001E-3</c:v>
                </c:pt>
                <c:pt idx="840">
                  <c:v>-8.1049940000000008E-3</c:v>
                </c:pt>
                <c:pt idx="841">
                  <c:v>8.6892109999999996E-4</c:v>
                </c:pt>
                <c:pt idx="842">
                  <c:v>4.3165479999999999E-3</c:v>
                </c:pt>
                <c:pt idx="843">
                  <c:v>-4.2307309999999997E-3</c:v>
                </c:pt>
                <c:pt idx="844">
                  <c:v>-6.502664E-3</c:v>
                </c:pt>
                <c:pt idx="845">
                  <c:v>2.253789E-3</c:v>
                </c:pt>
                <c:pt idx="846">
                  <c:v>1.187335E-2</c:v>
                </c:pt>
                <c:pt idx="847">
                  <c:v>2.1303450000000002E-2</c:v>
                </c:pt>
                <c:pt idx="848">
                  <c:v>2.5806269999999999E-2</c:v>
                </c:pt>
                <c:pt idx="849">
                  <c:v>1.8585580000000001E-2</c:v>
                </c:pt>
                <c:pt idx="850">
                  <c:v>5.2329619999999999E-3</c:v>
                </c:pt>
                <c:pt idx="851">
                  <c:v>-2.1068609999999998E-3</c:v>
                </c:pt>
                <c:pt idx="852">
                  <c:v>7.4359589999999998E-3</c:v>
                </c:pt>
                <c:pt idx="853">
                  <c:v>2.5421940000000001E-2</c:v>
                </c:pt>
                <c:pt idx="854">
                  <c:v>2.9441309999999998E-2</c:v>
                </c:pt>
                <c:pt idx="855">
                  <c:v>2.218914E-2</c:v>
                </c:pt>
                <c:pt idx="856">
                  <c:v>2.100293E-2</c:v>
                </c:pt>
                <c:pt idx="857">
                  <c:v>2.2017749999999999E-2</c:v>
                </c:pt>
                <c:pt idx="858">
                  <c:v>9.7736639999999996E-3</c:v>
                </c:pt>
                <c:pt idx="859">
                  <c:v>-8.8915390000000004E-3</c:v>
                </c:pt>
                <c:pt idx="860">
                  <c:v>-9.5058079999999993E-3</c:v>
                </c:pt>
                <c:pt idx="861">
                  <c:v>8.1496109999999993E-3</c:v>
                </c:pt>
                <c:pt idx="862">
                  <c:v>1.4638730000000001E-2</c:v>
                </c:pt>
                <c:pt idx="863">
                  <c:v>-1.9798060000000001E-4</c:v>
                </c:pt>
                <c:pt idx="864">
                  <c:v>-1.023953E-2</c:v>
                </c:pt>
                <c:pt idx="865">
                  <c:v>2.7752709999999999E-4</c:v>
                </c:pt>
                <c:pt idx="866">
                  <c:v>1.5948650000000002E-2</c:v>
                </c:pt>
                <c:pt idx="867">
                  <c:v>2.1261680000000002E-2</c:v>
                </c:pt>
                <c:pt idx="868">
                  <c:v>2.2690769999999999E-2</c:v>
                </c:pt>
                <c:pt idx="869">
                  <c:v>2.711365E-2</c:v>
                </c:pt>
                <c:pt idx="870">
                  <c:v>2.4421430000000001E-2</c:v>
                </c:pt>
                <c:pt idx="871">
                  <c:v>1.245578E-2</c:v>
                </c:pt>
                <c:pt idx="872">
                  <c:v>7.1531140000000003E-3</c:v>
                </c:pt>
                <c:pt idx="873">
                  <c:v>1.078318E-2</c:v>
                </c:pt>
                <c:pt idx="874">
                  <c:v>4.3492330000000001E-3</c:v>
                </c:pt>
                <c:pt idx="875">
                  <c:v>-8.3766980000000001E-3</c:v>
                </c:pt>
                <c:pt idx="876">
                  <c:v>-1.098484E-3</c:v>
                </c:pt>
                <c:pt idx="877">
                  <c:v>1.634911E-2</c:v>
                </c:pt>
                <c:pt idx="878">
                  <c:v>1.6045520000000001E-2</c:v>
                </c:pt>
                <c:pt idx="879">
                  <c:v>6.5380439999999998E-3</c:v>
                </c:pt>
                <c:pt idx="880">
                  <c:v>4.825434E-3</c:v>
                </c:pt>
                <c:pt idx="881">
                  <c:v>5.3257460000000001E-3</c:v>
                </c:pt>
                <c:pt idx="882">
                  <c:v>6.9315009999999997E-5</c:v>
                </c:pt>
                <c:pt idx="883">
                  <c:v>-1.566987E-4</c:v>
                </c:pt>
                <c:pt idx="884">
                  <c:v>1.030406E-2</c:v>
                </c:pt>
                <c:pt idx="885">
                  <c:v>1.3415389999999999E-2</c:v>
                </c:pt>
                <c:pt idx="886">
                  <c:v>8.2485119999999995E-3</c:v>
                </c:pt>
                <c:pt idx="887">
                  <c:v>3.8724950000000001E-3</c:v>
                </c:pt>
                <c:pt idx="888">
                  <c:v>2.9655399999999998E-4</c:v>
                </c:pt>
                <c:pt idx="889">
                  <c:v>8.202796E-3</c:v>
                </c:pt>
                <c:pt idx="890">
                  <c:v>1.8874889999999998E-2</c:v>
                </c:pt>
                <c:pt idx="891">
                  <c:v>1.438126E-2</c:v>
                </c:pt>
                <c:pt idx="892">
                  <c:v>7.4744770000000002E-3</c:v>
                </c:pt>
                <c:pt idx="893">
                  <c:v>1.129982E-2</c:v>
                </c:pt>
                <c:pt idx="894">
                  <c:v>1.487435E-2</c:v>
                </c:pt>
                <c:pt idx="895">
                  <c:v>8.4817399999999998E-3</c:v>
                </c:pt>
                <c:pt idx="896">
                  <c:v>4.3715409999999996E-3</c:v>
                </c:pt>
                <c:pt idx="897">
                  <c:v>6.4601789999999999E-3</c:v>
                </c:pt>
                <c:pt idx="898">
                  <c:v>5.9611969999999997E-3</c:v>
                </c:pt>
                <c:pt idx="899">
                  <c:v>5.6633050000000004E-3</c:v>
                </c:pt>
                <c:pt idx="900">
                  <c:v>5.1486860000000004E-3</c:v>
                </c:pt>
                <c:pt idx="901">
                  <c:v>4.6498160000000002E-3</c:v>
                </c:pt>
                <c:pt idx="902">
                  <c:v>8.8592170000000008E-3</c:v>
                </c:pt>
                <c:pt idx="903">
                  <c:v>1.1168239999999999E-2</c:v>
                </c:pt>
                <c:pt idx="904">
                  <c:v>4.0127050000000001E-3</c:v>
                </c:pt>
                <c:pt idx="905">
                  <c:v>-9.4656640000000004E-3</c:v>
                </c:pt>
                <c:pt idx="906">
                  <c:v>-1.6546140000000001E-2</c:v>
                </c:pt>
                <c:pt idx="907">
                  <c:v>-1.0265140000000001E-2</c:v>
                </c:pt>
                <c:pt idx="908">
                  <c:v>-2.4117520000000001E-3</c:v>
                </c:pt>
                <c:pt idx="909">
                  <c:v>-1.3961830000000001E-3</c:v>
                </c:pt>
                <c:pt idx="910">
                  <c:v>-5.7896059999999999E-4</c:v>
                </c:pt>
                <c:pt idx="911">
                  <c:v>4.4757030000000001E-3</c:v>
                </c:pt>
                <c:pt idx="912">
                  <c:v>1.429208E-2</c:v>
                </c:pt>
                <c:pt idx="913">
                  <c:v>2.405326E-2</c:v>
                </c:pt>
                <c:pt idx="914">
                  <c:v>1.9887889999999998E-2</c:v>
                </c:pt>
                <c:pt idx="915">
                  <c:v>5.5166790000000002E-4</c:v>
                </c:pt>
                <c:pt idx="916">
                  <c:v>-7.6411140000000001E-3</c:v>
                </c:pt>
                <c:pt idx="917">
                  <c:v>4.5265710000000001E-3</c:v>
                </c:pt>
                <c:pt idx="918">
                  <c:v>9.2127609999999999E-3</c:v>
                </c:pt>
                <c:pt idx="919">
                  <c:v>2.273209E-3</c:v>
                </c:pt>
                <c:pt idx="920">
                  <c:v>1.102076E-3</c:v>
                </c:pt>
                <c:pt idx="921">
                  <c:v>4.7100739999999999E-3</c:v>
                </c:pt>
                <c:pt idx="922">
                  <c:v>8.1242989999999998E-3</c:v>
                </c:pt>
                <c:pt idx="923">
                  <c:v>8.0573199999999998E-3</c:v>
                </c:pt>
                <c:pt idx="924">
                  <c:v>7.8513960000000001E-3</c:v>
                </c:pt>
                <c:pt idx="925">
                  <c:v>9.4707360000000004E-3</c:v>
                </c:pt>
                <c:pt idx="926">
                  <c:v>1.823877E-3</c:v>
                </c:pt>
                <c:pt idx="927">
                  <c:v>-7.051084E-3</c:v>
                </c:pt>
                <c:pt idx="928">
                  <c:v>-6.9642300000000005E-4</c:v>
                </c:pt>
                <c:pt idx="929">
                  <c:v>1.159837E-2</c:v>
                </c:pt>
                <c:pt idx="930">
                  <c:v>1.25533E-2</c:v>
                </c:pt>
                <c:pt idx="931">
                  <c:v>1.932378E-3</c:v>
                </c:pt>
                <c:pt idx="932">
                  <c:v>-1.2786900000000001E-3</c:v>
                </c:pt>
                <c:pt idx="933">
                  <c:v>7.3325389999999999E-3</c:v>
                </c:pt>
                <c:pt idx="934">
                  <c:v>7.9512409999999995E-3</c:v>
                </c:pt>
                <c:pt idx="935">
                  <c:v>-1.202836E-4</c:v>
                </c:pt>
                <c:pt idx="936">
                  <c:v>-4.4308009999999998E-3</c:v>
                </c:pt>
                <c:pt idx="937">
                  <c:v>-2.2189419999999998E-3</c:v>
                </c:pt>
                <c:pt idx="938">
                  <c:v>7.6611589999999999E-3</c:v>
                </c:pt>
                <c:pt idx="939">
                  <c:v>1.363553E-2</c:v>
                </c:pt>
                <c:pt idx="940">
                  <c:v>8.3032750000000006E-3</c:v>
                </c:pt>
                <c:pt idx="941">
                  <c:v>1.017969E-2</c:v>
                </c:pt>
                <c:pt idx="942">
                  <c:v>2.2112880000000001E-2</c:v>
                </c:pt>
                <c:pt idx="943">
                  <c:v>1.9057729999999998E-2</c:v>
                </c:pt>
                <c:pt idx="944">
                  <c:v>4.365028E-3</c:v>
                </c:pt>
                <c:pt idx="945">
                  <c:v>5.1425960000000001E-3</c:v>
                </c:pt>
                <c:pt idx="946">
                  <c:v>1.690028E-2</c:v>
                </c:pt>
                <c:pt idx="947">
                  <c:v>1.8372349999999999E-2</c:v>
                </c:pt>
                <c:pt idx="948">
                  <c:v>1.388646E-2</c:v>
                </c:pt>
                <c:pt idx="949">
                  <c:v>1.6820479999999999E-2</c:v>
                </c:pt>
                <c:pt idx="950">
                  <c:v>1.7115169999999999E-2</c:v>
                </c:pt>
                <c:pt idx="951">
                  <c:v>1.3252649999999999E-2</c:v>
                </c:pt>
                <c:pt idx="952">
                  <c:v>1.9176289999999999E-2</c:v>
                </c:pt>
                <c:pt idx="953">
                  <c:v>2.3501310000000001E-2</c:v>
                </c:pt>
                <c:pt idx="954">
                  <c:v>1.3096429999999999E-2</c:v>
                </c:pt>
                <c:pt idx="955">
                  <c:v>3.2816490000000002E-3</c:v>
                </c:pt>
                <c:pt idx="956">
                  <c:v>1.100371E-2</c:v>
                </c:pt>
                <c:pt idx="957">
                  <c:v>2.0927749999999998E-2</c:v>
                </c:pt>
                <c:pt idx="958">
                  <c:v>1.1813840000000001E-2</c:v>
                </c:pt>
                <c:pt idx="959">
                  <c:v>5.3097120000000005E-4</c:v>
                </c:pt>
                <c:pt idx="960">
                  <c:v>2.66482E-3</c:v>
                </c:pt>
                <c:pt idx="961">
                  <c:v>3.9474330000000002E-3</c:v>
                </c:pt>
                <c:pt idx="962">
                  <c:v>6.4559110000000004E-6</c:v>
                </c:pt>
                <c:pt idx="963">
                  <c:v>-2.4529420000000001E-5</c:v>
                </c:pt>
                <c:pt idx="964">
                  <c:v>6.3272529999999997E-3</c:v>
                </c:pt>
                <c:pt idx="965">
                  <c:v>1.1572499999999999E-2</c:v>
                </c:pt>
                <c:pt idx="966">
                  <c:v>5.3520590000000002E-3</c:v>
                </c:pt>
                <c:pt idx="967">
                  <c:v>-3.9304450000000003E-3</c:v>
                </c:pt>
                <c:pt idx="968">
                  <c:v>2.2892979999999999E-3</c:v>
                </c:pt>
                <c:pt idx="969">
                  <c:v>1.5573419999999999E-2</c:v>
                </c:pt>
                <c:pt idx="970">
                  <c:v>1.422439E-2</c:v>
                </c:pt>
                <c:pt idx="971">
                  <c:v>5.7003720000000004E-3</c:v>
                </c:pt>
                <c:pt idx="972">
                  <c:v>6.3327619999999996E-3</c:v>
                </c:pt>
                <c:pt idx="973">
                  <c:v>1.065486E-2</c:v>
                </c:pt>
                <c:pt idx="974">
                  <c:v>7.2397499999999997E-3</c:v>
                </c:pt>
                <c:pt idx="975">
                  <c:v>-3.7879430000000002E-3</c:v>
                </c:pt>
                <c:pt idx="976">
                  <c:v>-1.0768689999999999E-2</c:v>
                </c:pt>
                <c:pt idx="977">
                  <c:v>-9.7212159999999995E-3</c:v>
                </c:pt>
                <c:pt idx="978">
                  <c:v>-7.1361829999999999E-3</c:v>
                </c:pt>
                <c:pt idx="979">
                  <c:v>-2.3429010000000001E-3</c:v>
                </c:pt>
                <c:pt idx="980">
                  <c:v>5.7338550000000004E-3</c:v>
                </c:pt>
                <c:pt idx="981">
                  <c:v>1.0144240000000001E-2</c:v>
                </c:pt>
                <c:pt idx="982">
                  <c:v>2.6229880000000001E-3</c:v>
                </c:pt>
                <c:pt idx="983">
                  <c:v>-9.3060980000000005E-3</c:v>
                </c:pt>
                <c:pt idx="984">
                  <c:v>-3.9442369999999997E-3</c:v>
                </c:pt>
                <c:pt idx="985">
                  <c:v>1.0311890000000001E-2</c:v>
                </c:pt>
                <c:pt idx="986">
                  <c:v>8.3009290000000003E-3</c:v>
                </c:pt>
                <c:pt idx="987">
                  <c:v>8.4562560000000001E-4</c:v>
                </c:pt>
                <c:pt idx="988">
                  <c:v>3.8316460000000002E-3</c:v>
                </c:pt>
                <c:pt idx="989">
                  <c:v>7.1995619999999996E-3</c:v>
                </c:pt>
                <c:pt idx="990">
                  <c:v>2.6805230000000002E-3</c:v>
                </c:pt>
                <c:pt idx="991">
                  <c:v>-5.4819309999999998E-3</c:v>
                </c:pt>
                <c:pt idx="992">
                  <c:v>-4.4811679999999998E-3</c:v>
                </c:pt>
                <c:pt idx="993">
                  <c:v>1.0151800000000001E-2</c:v>
                </c:pt>
                <c:pt idx="994">
                  <c:v>1.6497319999999999E-2</c:v>
                </c:pt>
                <c:pt idx="995">
                  <c:v>3.334844E-3</c:v>
                </c:pt>
                <c:pt idx="996">
                  <c:v>-7.1645249999999997E-3</c:v>
                </c:pt>
                <c:pt idx="997">
                  <c:v>-6.1821930000000003E-4</c:v>
                </c:pt>
                <c:pt idx="998">
                  <c:v>5.3729219999999996E-3</c:v>
                </c:pt>
                <c:pt idx="999">
                  <c:v>-4.5089199999999996E-3</c:v>
                </c:pt>
              </c:numCache>
            </c:numRef>
          </c:yVal>
          <c:smooth val="0"/>
        </c:ser>
        <c:ser>
          <c:idx val="8"/>
          <c:order val="8"/>
          <c:tx>
            <c:v>+500V (#9)</c:v>
          </c:tx>
          <c:spPr>
            <a:ln w="19050">
              <a:solidFill>
                <a:srgbClr val="0000FF"/>
              </a:solidFill>
            </a:ln>
          </c:spPr>
          <c:marker>
            <c:symbol val="none"/>
          </c:marker>
          <c:xVal>
            <c:numRef>
              <c:f>'Current Wfms Data'!$A$5:$A$1004</c:f>
              <c:numCache>
                <c:formatCode>General</c:formatCode>
                <c:ptCount val="1000"/>
                <c:pt idx="0">
                  <c:v>-180.834</c:v>
                </c:pt>
                <c:pt idx="1">
                  <c:v>-179.834</c:v>
                </c:pt>
                <c:pt idx="2">
                  <c:v>-178.834</c:v>
                </c:pt>
                <c:pt idx="3">
                  <c:v>-177.834</c:v>
                </c:pt>
                <c:pt idx="4">
                  <c:v>-176.834</c:v>
                </c:pt>
                <c:pt idx="5">
                  <c:v>-175.834</c:v>
                </c:pt>
                <c:pt idx="6">
                  <c:v>-174.834</c:v>
                </c:pt>
                <c:pt idx="7">
                  <c:v>-173.834</c:v>
                </c:pt>
                <c:pt idx="8">
                  <c:v>-172.834</c:v>
                </c:pt>
                <c:pt idx="9">
                  <c:v>-171.834</c:v>
                </c:pt>
                <c:pt idx="10">
                  <c:v>-170.834</c:v>
                </c:pt>
                <c:pt idx="11">
                  <c:v>-169.834</c:v>
                </c:pt>
                <c:pt idx="12">
                  <c:v>-168.83399999999997</c:v>
                </c:pt>
                <c:pt idx="13">
                  <c:v>-167.834</c:v>
                </c:pt>
                <c:pt idx="14">
                  <c:v>-166.834</c:v>
                </c:pt>
                <c:pt idx="15">
                  <c:v>-165.834</c:v>
                </c:pt>
                <c:pt idx="16">
                  <c:v>-164.834</c:v>
                </c:pt>
                <c:pt idx="17">
                  <c:v>-163.834</c:v>
                </c:pt>
                <c:pt idx="18">
                  <c:v>-162.83399999999997</c:v>
                </c:pt>
                <c:pt idx="19">
                  <c:v>-161.834</c:v>
                </c:pt>
                <c:pt idx="20">
                  <c:v>-160.834</c:v>
                </c:pt>
                <c:pt idx="21">
                  <c:v>-159.834</c:v>
                </c:pt>
                <c:pt idx="22">
                  <c:v>-158.834</c:v>
                </c:pt>
                <c:pt idx="23">
                  <c:v>-157.834</c:v>
                </c:pt>
                <c:pt idx="24">
                  <c:v>-156.83399999999997</c:v>
                </c:pt>
                <c:pt idx="25">
                  <c:v>-155.834</c:v>
                </c:pt>
                <c:pt idx="26">
                  <c:v>-154.834</c:v>
                </c:pt>
                <c:pt idx="27">
                  <c:v>-153.834</c:v>
                </c:pt>
                <c:pt idx="28">
                  <c:v>-152.834</c:v>
                </c:pt>
                <c:pt idx="29">
                  <c:v>-151.834</c:v>
                </c:pt>
                <c:pt idx="30">
                  <c:v>-150.834</c:v>
                </c:pt>
                <c:pt idx="31">
                  <c:v>-149.834</c:v>
                </c:pt>
                <c:pt idx="32">
                  <c:v>-148.834</c:v>
                </c:pt>
                <c:pt idx="33">
                  <c:v>-147.834</c:v>
                </c:pt>
                <c:pt idx="34">
                  <c:v>-146.834</c:v>
                </c:pt>
                <c:pt idx="35">
                  <c:v>-145.834</c:v>
                </c:pt>
                <c:pt idx="36">
                  <c:v>-144.834</c:v>
                </c:pt>
                <c:pt idx="37">
                  <c:v>-143.834</c:v>
                </c:pt>
                <c:pt idx="38">
                  <c:v>-142.834</c:v>
                </c:pt>
                <c:pt idx="39">
                  <c:v>-141.834</c:v>
                </c:pt>
                <c:pt idx="40">
                  <c:v>-140.834</c:v>
                </c:pt>
                <c:pt idx="41">
                  <c:v>-139.834</c:v>
                </c:pt>
                <c:pt idx="42">
                  <c:v>-138.834</c:v>
                </c:pt>
                <c:pt idx="43">
                  <c:v>-137.83399999999997</c:v>
                </c:pt>
                <c:pt idx="44">
                  <c:v>-136.834</c:v>
                </c:pt>
                <c:pt idx="45">
                  <c:v>-135.834</c:v>
                </c:pt>
                <c:pt idx="46">
                  <c:v>-134.834</c:v>
                </c:pt>
                <c:pt idx="47">
                  <c:v>-133.834</c:v>
                </c:pt>
                <c:pt idx="48">
                  <c:v>-132.834</c:v>
                </c:pt>
                <c:pt idx="49">
                  <c:v>-131.83399999999997</c:v>
                </c:pt>
                <c:pt idx="50">
                  <c:v>-130.834</c:v>
                </c:pt>
                <c:pt idx="51">
                  <c:v>-129.834</c:v>
                </c:pt>
                <c:pt idx="52">
                  <c:v>-128.834</c:v>
                </c:pt>
                <c:pt idx="53">
                  <c:v>-127.834</c:v>
                </c:pt>
                <c:pt idx="54">
                  <c:v>-126.834</c:v>
                </c:pt>
                <c:pt idx="55">
                  <c:v>-125.83399999999999</c:v>
                </c:pt>
                <c:pt idx="56">
                  <c:v>-124.83399999999999</c:v>
                </c:pt>
                <c:pt idx="57">
                  <c:v>-123.83399999999999</c:v>
                </c:pt>
                <c:pt idx="58">
                  <c:v>-122.834</c:v>
                </c:pt>
                <c:pt idx="59">
                  <c:v>-121.834</c:v>
                </c:pt>
                <c:pt idx="60">
                  <c:v>-120.834</c:v>
                </c:pt>
                <c:pt idx="61">
                  <c:v>-119.83400000000002</c:v>
                </c:pt>
                <c:pt idx="62">
                  <c:v>-118.834</c:v>
                </c:pt>
                <c:pt idx="63">
                  <c:v>-117.83399999999999</c:v>
                </c:pt>
                <c:pt idx="64">
                  <c:v>-116.834</c:v>
                </c:pt>
                <c:pt idx="65">
                  <c:v>-115.834</c:v>
                </c:pt>
                <c:pt idx="66">
                  <c:v>-114.83399999999999</c:v>
                </c:pt>
                <c:pt idx="67">
                  <c:v>-113.834</c:v>
                </c:pt>
                <c:pt idx="68">
                  <c:v>-112.834</c:v>
                </c:pt>
                <c:pt idx="69">
                  <c:v>-111.83399999999999</c:v>
                </c:pt>
                <c:pt idx="70">
                  <c:v>-110.834</c:v>
                </c:pt>
                <c:pt idx="71">
                  <c:v>-109.834</c:v>
                </c:pt>
                <c:pt idx="72">
                  <c:v>-108.83399999999999</c:v>
                </c:pt>
                <c:pt idx="73">
                  <c:v>-107.834</c:v>
                </c:pt>
                <c:pt idx="74">
                  <c:v>-106.834</c:v>
                </c:pt>
                <c:pt idx="75">
                  <c:v>-105.834</c:v>
                </c:pt>
                <c:pt idx="76">
                  <c:v>-104.834</c:v>
                </c:pt>
                <c:pt idx="77">
                  <c:v>-103.834</c:v>
                </c:pt>
                <c:pt idx="78">
                  <c:v>-102.834</c:v>
                </c:pt>
                <c:pt idx="79">
                  <c:v>-101.834</c:v>
                </c:pt>
                <c:pt idx="80">
                  <c:v>-100.834</c:v>
                </c:pt>
                <c:pt idx="81">
                  <c:v>-99.834000000000003</c:v>
                </c:pt>
                <c:pt idx="82">
                  <c:v>-98.834000000000003</c:v>
                </c:pt>
                <c:pt idx="83">
                  <c:v>-97.834000000000003</c:v>
                </c:pt>
                <c:pt idx="84">
                  <c:v>-96.834000000000003</c:v>
                </c:pt>
                <c:pt idx="85">
                  <c:v>-95.834000000000003</c:v>
                </c:pt>
                <c:pt idx="86">
                  <c:v>-94.834000000000003</c:v>
                </c:pt>
                <c:pt idx="87">
                  <c:v>-93.834000000000003</c:v>
                </c:pt>
                <c:pt idx="88">
                  <c:v>-92.833999999999989</c:v>
                </c:pt>
                <c:pt idx="89">
                  <c:v>-91.834000000000003</c:v>
                </c:pt>
                <c:pt idx="90">
                  <c:v>-90.834000000000003</c:v>
                </c:pt>
                <c:pt idx="91">
                  <c:v>-89.833999999999989</c:v>
                </c:pt>
                <c:pt idx="92">
                  <c:v>-88.834000000000003</c:v>
                </c:pt>
                <c:pt idx="93">
                  <c:v>-87.834000000000003</c:v>
                </c:pt>
                <c:pt idx="94">
                  <c:v>-86.833999999999989</c:v>
                </c:pt>
                <c:pt idx="95">
                  <c:v>-85.834000000000003</c:v>
                </c:pt>
                <c:pt idx="96">
                  <c:v>-84.834000000000003</c:v>
                </c:pt>
                <c:pt idx="97">
                  <c:v>-83.833999999999989</c:v>
                </c:pt>
                <c:pt idx="98">
                  <c:v>-82.834000000000003</c:v>
                </c:pt>
                <c:pt idx="99">
                  <c:v>-81.834000000000003</c:v>
                </c:pt>
                <c:pt idx="100">
                  <c:v>-80.833999999999989</c:v>
                </c:pt>
                <c:pt idx="101">
                  <c:v>-79.834000000000003</c:v>
                </c:pt>
                <c:pt idx="102">
                  <c:v>-78.834000000000003</c:v>
                </c:pt>
                <c:pt idx="103">
                  <c:v>-77.833999999999989</c:v>
                </c:pt>
                <c:pt idx="104">
                  <c:v>-76.834000000000003</c:v>
                </c:pt>
                <c:pt idx="105">
                  <c:v>-75.834000000000003</c:v>
                </c:pt>
                <c:pt idx="106">
                  <c:v>-74.833999999999989</c:v>
                </c:pt>
                <c:pt idx="107">
                  <c:v>-73.834000000000003</c:v>
                </c:pt>
                <c:pt idx="108">
                  <c:v>-72.834000000000003</c:v>
                </c:pt>
                <c:pt idx="109">
                  <c:v>-71.834000000000003</c:v>
                </c:pt>
                <c:pt idx="110">
                  <c:v>-70.834000000000003</c:v>
                </c:pt>
                <c:pt idx="111">
                  <c:v>-69.834000000000003</c:v>
                </c:pt>
                <c:pt idx="112">
                  <c:v>-68.834000000000003</c:v>
                </c:pt>
                <c:pt idx="113">
                  <c:v>-67.834000000000003</c:v>
                </c:pt>
                <c:pt idx="114">
                  <c:v>-66.834000000000003</c:v>
                </c:pt>
                <c:pt idx="115">
                  <c:v>-65.834000000000003</c:v>
                </c:pt>
                <c:pt idx="116">
                  <c:v>-64.834000000000003</c:v>
                </c:pt>
                <c:pt idx="117">
                  <c:v>-63.834000000000003</c:v>
                </c:pt>
                <c:pt idx="118">
                  <c:v>-62.834000000000003</c:v>
                </c:pt>
                <c:pt idx="119">
                  <c:v>-61.833999999999996</c:v>
                </c:pt>
                <c:pt idx="120">
                  <c:v>-60.834000000000003</c:v>
                </c:pt>
                <c:pt idx="121">
                  <c:v>-59.834000000000003</c:v>
                </c:pt>
                <c:pt idx="122">
                  <c:v>-58.834000000000003</c:v>
                </c:pt>
                <c:pt idx="123">
                  <c:v>-57.834000000000003</c:v>
                </c:pt>
                <c:pt idx="124">
                  <c:v>-56.833999999999996</c:v>
                </c:pt>
                <c:pt idx="125">
                  <c:v>-55.834000000000003</c:v>
                </c:pt>
                <c:pt idx="126">
                  <c:v>-54.834000000000003</c:v>
                </c:pt>
                <c:pt idx="127">
                  <c:v>-53.833999999999996</c:v>
                </c:pt>
                <c:pt idx="128">
                  <c:v>-52.834000000000003</c:v>
                </c:pt>
                <c:pt idx="129">
                  <c:v>-51.833999999999996</c:v>
                </c:pt>
                <c:pt idx="130">
                  <c:v>-50.833999999999996</c:v>
                </c:pt>
                <c:pt idx="131">
                  <c:v>-49.834000000000003</c:v>
                </c:pt>
                <c:pt idx="132">
                  <c:v>-48.833999999999996</c:v>
                </c:pt>
                <c:pt idx="133">
                  <c:v>-47.833999999999996</c:v>
                </c:pt>
                <c:pt idx="134">
                  <c:v>-46.834000000000003</c:v>
                </c:pt>
                <c:pt idx="135">
                  <c:v>-45.833999999999996</c:v>
                </c:pt>
                <c:pt idx="136">
                  <c:v>-44.834000000000003</c:v>
                </c:pt>
                <c:pt idx="137">
                  <c:v>-43.834000000000003</c:v>
                </c:pt>
                <c:pt idx="138">
                  <c:v>-42.833999999999996</c:v>
                </c:pt>
                <c:pt idx="139">
                  <c:v>-41.834000000000003</c:v>
                </c:pt>
                <c:pt idx="140">
                  <c:v>-40.834000000000003</c:v>
                </c:pt>
                <c:pt idx="141">
                  <c:v>-39.833999999999996</c:v>
                </c:pt>
                <c:pt idx="142">
                  <c:v>-38.834000000000003</c:v>
                </c:pt>
                <c:pt idx="143">
                  <c:v>-37.834000000000003</c:v>
                </c:pt>
                <c:pt idx="144">
                  <c:v>-36.833999999999996</c:v>
                </c:pt>
                <c:pt idx="145">
                  <c:v>-35.834000000000003</c:v>
                </c:pt>
                <c:pt idx="146">
                  <c:v>-34.833999999999996</c:v>
                </c:pt>
                <c:pt idx="147">
                  <c:v>-33.833999999999996</c:v>
                </c:pt>
                <c:pt idx="148">
                  <c:v>-32.834000000000003</c:v>
                </c:pt>
                <c:pt idx="149">
                  <c:v>-31.834</c:v>
                </c:pt>
                <c:pt idx="150">
                  <c:v>-30.833999999999996</c:v>
                </c:pt>
                <c:pt idx="151">
                  <c:v>-29.834</c:v>
                </c:pt>
                <c:pt idx="152">
                  <c:v>-28.834</c:v>
                </c:pt>
                <c:pt idx="153">
                  <c:v>-27.834</c:v>
                </c:pt>
                <c:pt idx="154">
                  <c:v>-26.834</c:v>
                </c:pt>
                <c:pt idx="155">
                  <c:v>-25.834000000000003</c:v>
                </c:pt>
                <c:pt idx="156">
                  <c:v>-24.834</c:v>
                </c:pt>
                <c:pt idx="157">
                  <c:v>-23.834</c:v>
                </c:pt>
                <c:pt idx="158">
                  <c:v>-22.834</c:v>
                </c:pt>
                <c:pt idx="159">
                  <c:v>-21.834</c:v>
                </c:pt>
                <c:pt idx="160">
                  <c:v>-20.834</c:v>
                </c:pt>
                <c:pt idx="161">
                  <c:v>-19.834</c:v>
                </c:pt>
                <c:pt idx="162">
                  <c:v>-18.834</c:v>
                </c:pt>
                <c:pt idx="163">
                  <c:v>-17.834</c:v>
                </c:pt>
                <c:pt idx="164">
                  <c:v>-16.834</c:v>
                </c:pt>
                <c:pt idx="165">
                  <c:v>-15.834000000000001</c:v>
                </c:pt>
                <c:pt idx="166">
                  <c:v>-14.834000000000001</c:v>
                </c:pt>
                <c:pt idx="167">
                  <c:v>-13.834</c:v>
                </c:pt>
                <c:pt idx="168">
                  <c:v>-12.834</c:v>
                </c:pt>
                <c:pt idx="169">
                  <c:v>-11.834</c:v>
                </c:pt>
                <c:pt idx="170">
                  <c:v>-10.834</c:v>
                </c:pt>
                <c:pt idx="171">
                  <c:v>-9.8340000000000014</c:v>
                </c:pt>
                <c:pt idx="172">
                  <c:v>-8.8339999999999996</c:v>
                </c:pt>
                <c:pt idx="173">
                  <c:v>-7.8339999999999996</c:v>
                </c:pt>
                <c:pt idx="174">
                  <c:v>-6.8340000000000005</c:v>
                </c:pt>
                <c:pt idx="175">
                  <c:v>-5.8340000000000005</c:v>
                </c:pt>
                <c:pt idx="176">
                  <c:v>-4.8339999999999996</c:v>
                </c:pt>
                <c:pt idx="177">
                  <c:v>-3.8339999999999996</c:v>
                </c:pt>
                <c:pt idx="178">
                  <c:v>-2.8340000000000001</c:v>
                </c:pt>
                <c:pt idx="179">
                  <c:v>-1.8340000000000001</c:v>
                </c:pt>
                <c:pt idx="180">
                  <c:v>-0.83399999999999996</c:v>
                </c:pt>
                <c:pt idx="181">
                  <c:v>0.16600000000000001</c:v>
                </c:pt>
                <c:pt idx="182">
                  <c:v>1.1659999999999999</c:v>
                </c:pt>
                <c:pt idx="183">
                  <c:v>2.1660000000000004</c:v>
                </c:pt>
                <c:pt idx="184">
                  <c:v>3.1659999999999999</c:v>
                </c:pt>
                <c:pt idx="185">
                  <c:v>4.1659999999999995</c:v>
                </c:pt>
                <c:pt idx="186">
                  <c:v>5.1659999999999995</c:v>
                </c:pt>
                <c:pt idx="187">
                  <c:v>6.1659999999999995</c:v>
                </c:pt>
                <c:pt idx="188">
                  <c:v>7.1660000000000004</c:v>
                </c:pt>
                <c:pt idx="189">
                  <c:v>8.1660000000000004</c:v>
                </c:pt>
                <c:pt idx="190">
                  <c:v>9.1660000000000004</c:v>
                </c:pt>
                <c:pt idx="191">
                  <c:v>10.166</c:v>
                </c:pt>
                <c:pt idx="192">
                  <c:v>11.166</c:v>
                </c:pt>
                <c:pt idx="193">
                  <c:v>12.166</c:v>
                </c:pt>
                <c:pt idx="194">
                  <c:v>13.166</c:v>
                </c:pt>
                <c:pt idx="195">
                  <c:v>14.165999999999999</c:v>
                </c:pt>
                <c:pt idx="196">
                  <c:v>15.166000000000002</c:v>
                </c:pt>
                <c:pt idx="197">
                  <c:v>16.166</c:v>
                </c:pt>
                <c:pt idx="198">
                  <c:v>17.166</c:v>
                </c:pt>
                <c:pt idx="199">
                  <c:v>18.166</c:v>
                </c:pt>
                <c:pt idx="200">
                  <c:v>19.166</c:v>
                </c:pt>
                <c:pt idx="201">
                  <c:v>20.166</c:v>
                </c:pt>
                <c:pt idx="202">
                  <c:v>21.166</c:v>
                </c:pt>
                <c:pt idx="203">
                  <c:v>22.166</c:v>
                </c:pt>
                <c:pt idx="204">
                  <c:v>23.166</c:v>
                </c:pt>
                <c:pt idx="205">
                  <c:v>24.166</c:v>
                </c:pt>
                <c:pt idx="206">
                  <c:v>25.165999999999997</c:v>
                </c:pt>
                <c:pt idx="207">
                  <c:v>26.166</c:v>
                </c:pt>
                <c:pt idx="208">
                  <c:v>27.166</c:v>
                </c:pt>
                <c:pt idx="209">
                  <c:v>28.166</c:v>
                </c:pt>
                <c:pt idx="210">
                  <c:v>29.166</c:v>
                </c:pt>
                <c:pt idx="211">
                  <c:v>30.166</c:v>
                </c:pt>
                <c:pt idx="212">
                  <c:v>31.166000000000004</c:v>
                </c:pt>
                <c:pt idx="213">
                  <c:v>32.165999999999997</c:v>
                </c:pt>
                <c:pt idx="214">
                  <c:v>33.166000000000004</c:v>
                </c:pt>
                <c:pt idx="215">
                  <c:v>34.166000000000004</c:v>
                </c:pt>
                <c:pt idx="216">
                  <c:v>35.165999999999997</c:v>
                </c:pt>
                <c:pt idx="217">
                  <c:v>36.166000000000004</c:v>
                </c:pt>
                <c:pt idx="218">
                  <c:v>37.165999999999997</c:v>
                </c:pt>
                <c:pt idx="219">
                  <c:v>38.165999999999997</c:v>
                </c:pt>
                <c:pt idx="220">
                  <c:v>39.166000000000004</c:v>
                </c:pt>
                <c:pt idx="221">
                  <c:v>40.165999999999997</c:v>
                </c:pt>
                <c:pt idx="222">
                  <c:v>41.165999999999997</c:v>
                </c:pt>
                <c:pt idx="223">
                  <c:v>42.166000000000004</c:v>
                </c:pt>
                <c:pt idx="224">
                  <c:v>43.165999999999997</c:v>
                </c:pt>
                <c:pt idx="225">
                  <c:v>44.165999999999997</c:v>
                </c:pt>
                <c:pt idx="226">
                  <c:v>45.166000000000004</c:v>
                </c:pt>
                <c:pt idx="227">
                  <c:v>46.165999999999997</c:v>
                </c:pt>
                <c:pt idx="228">
                  <c:v>47.165999999999997</c:v>
                </c:pt>
                <c:pt idx="229">
                  <c:v>48.166000000000004</c:v>
                </c:pt>
                <c:pt idx="230">
                  <c:v>49.165999999999997</c:v>
                </c:pt>
                <c:pt idx="231">
                  <c:v>50.166000000000004</c:v>
                </c:pt>
                <c:pt idx="232">
                  <c:v>51.166000000000004</c:v>
                </c:pt>
                <c:pt idx="233">
                  <c:v>52.165999999999997</c:v>
                </c:pt>
                <c:pt idx="234">
                  <c:v>53.166000000000004</c:v>
                </c:pt>
                <c:pt idx="235">
                  <c:v>54.165999999999997</c:v>
                </c:pt>
                <c:pt idx="236">
                  <c:v>55.165999999999997</c:v>
                </c:pt>
                <c:pt idx="237">
                  <c:v>56.166000000000004</c:v>
                </c:pt>
                <c:pt idx="238">
                  <c:v>57.165999999999997</c:v>
                </c:pt>
                <c:pt idx="239">
                  <c:v>58.165999999999997</c:v>
                </c:pt>
                <c:pt idx="240">
                  <c:v>59.166000000000004</c:v>
                </c:pt>
                <c:pt idx="241">
                  <c:v>60.165999999999997</c:v>
                </c:pt>
                <c:pt idx="242">
                  <c:v>61.166000000000004</c:v>
                </c:pt>
                <c:pt idx="243">
                  <c:v>62.166000000000004</c:v>
                </c:pt>
                <c:pt idx="244">
                  <c:v>63.165999999999997</c:v>
                </c:pt>
                <c:pt idx="245">
                  <c:v>64.165999999999997</c:v>
                </c:pt>
                <c:pt idx="246">
                  <c:v>65.165999999999997</c:v>
                </c:pt>
                <c:pt idx="247">
                  <c:v>66.165999999999997</c:v>
                </c:pt>
                <c:pt idx="248">
                  <c:v>67.165999999999997</c:v>
                </c:pt>
                <c:pt idx="249">
                  <c:v>68.165999999999997</c:v>
                </c:pt>
                <c:pt idx="250">
                  <c:v>69.165999999999997</c:v>
                </c:pt>
                <c:pt idx="251">
                  <c:v>70.165999999999997</c:v>
                </c:pt>
                <c:pt idx="252">
                  <c:v>71.165999999999997</c:v>
                </c:pt>
                <c:pt idx="253">
                  <c:v>72.165999999999997</c:v>
                </c:pt>
                <c:pt idx="254">
                  <c:v>73.165999999999997</c:v>
                </c:pt>
                <c:pt idx="255">
                  <c:v>74.165999999999997</c:v>
                </c:pt>
                <c:pt idx="256">
                  <c:v>75.165999999999997</c:v>
                </c:pt>
                <c:pt idx="257">
                  <c:v>76.165999999999997</c:v>
                </c:pt>
                <c:pt idx="258">
                  <c:v>77.166000000000011</c:v>
                </c:pt>
                <c:pt idx="259">
                  <c:v>78.165999999999997</c:v>
                </c:pt>
                <c:pt idx="260">
                  <c:v>79.165999999999997</c:v>
                </c:pt>
                <c:pt idx="261">
                  <c:v>80.166000000000011</c:v>
                </c:pt>
                <c:pt idx="262">
                  <c:v>81.165999999999997</c:v>
                </c:pt>
                <c:pt idx="263">
                  <c:v>82.165999999999997</c:v>
                </c:pt>
                <c:pt idx="264">
                  <c:v>83.166000000000011</c:v>
                </c:pt>
                <c:pt idx="265">
                  <c:v>84.165999999999997</c:v>
                </c:pt>
                <c:pt idx="266">
                  <c:v>85.165999999999997</c:v>
                </c:pt>
                <c:pt idx="267">
                  <c:v>86.166000000000011</c:v>
                </c:pt>
                <c:pt idx="268">
                  <c:v>87.165999999999997</c:v>
                </c:pt>
                <c:pt idx="269">
                  <c:v>88.165999999999997</c:v>
                </c:pt>
                <c:pt idx="270">
                  <c:v>89.166000000000011</c:v>
                </c:pt>
                <c:pt idx="271">
                  <c:v>90.165999999999997</c:v>
                </c:pt>
                <c:pt idx="272">
                  <c:v>91.165999999999997</c:v>
                </c:pt>
                <c:pt idx="273">
                  <c:v>92.166000000000011</c:v>
                </c:pt>
                <c:pt idx="274">
                  <c:v>93.165999999999997</c:v>
                </c:pt>
                <c:pt idx="275">
                  <c:v>94.165999999999997</c:v>
                </c:pt>
                <c:pt idx="276">
                  <c:v>95.166000000000011</c:v>
                </c:pt>
                <c:pt idx="277">
                  <c:v>96.165999999999997</c:v>
                </c:pt>
                <c:pt idx="278">
                  <c:v>97.165999999999997</c:v>
                </c:pt>
                <c:pt idx="279">
                  <c:v>98.165999999999997</c:v>
                </c:pt>
                <c:pt idx="280">
                  <c:v>99.165999999999997</c:v>
                </c:pt>
                <c:pt idx="281">
                  <c:v>100.166</c:v>
                </c:pt>
                <c:pt idx="282">
                  <c:v>101.166</c:v>
                </c:pt>
                <c:pt idx="283">
                  <c:v>102.166</c:v>
                </c:pt>
                <c:pt idx="284">
                  <c:v>103.166</c:v>
                </c:pt>
                <c:pt idx="285">
                  <c:v>104.166</c:v>
                </c:pt>
                <c:pt idx="286">
                  <c:v>105.166</c:v>
                </c:pt>
                <c:pt idx="287">
                  <c:v>106.166</c:v>
                </c:pt>
                <c:pt idx="288">
                  <c:v>107.166</c:v>
                </c:pt>
                <c:pt idx="289">
                  <c:v>108.166</c:v>
                </c:pt>
                <c:pt idx="290">
                  <c:v>109.166</c:v>
                </c:pt>
                <c:pt idx="291">
                  <c:v>110.166</c:v>
                </c:pt>
                <c:pt idx="292">
                  <c:v>111.16600000000001</c:v>
                </c:pt>
                <c:pt idx="293">
                  <c:v>112.166</c:v>
                </c:pt>
                <c:pt idx="294">
                  <c:v>113.166</c:v>
                </c:pt>
                <c:pt idx="295">
                  <c:v>114.16600000000001</c:v>
                </c:pt>
                <c:pt idx="296">
                  <c:v>115.166</c:v>
                </c:pt>
                <c:pt idx="297">
                  <c:v>116.166</c:v>
                </c:pt>
                <c:pt idx="298">
                  <c:v>117.16600000000001</c:v>
                </c:pt>
                <c:pt idx="299">
                  <c:v>118.166</c:v>
                </c:pt>
                <c:pt idx="300">
                  <c:v>119.166</c:v>
                </c:pt>
                <c:pt idx="301">
                  <c:v>120.166</c:v>
                </c:pt>
                <c:pt idx="302">
                  <c:v>121.16599999999998</c:v>
                </c:pt>
                <c:pt idx="303">
                  <c:v>122.16600000000001</c:v>
                </c:pt>
                <c:pt idx="304">
                  <c:v>123.16600000000001</c:v>
                </c:pt>
                <c:pt idx="305">
                  <c:v>124.166</c:v>
                </c:pt>
                <c:pt idx="306">
                  <c:v>125.166</c:v>
                </c:pt>
                <c:pt idx="307">
                  <c:v>126.166</c:v>
                </c:pt>
                <c:pt idx="308">
                  <c:v>127.16599999999998</c:v>
                </c:pt>
                <c:pt idx="309">
                  <c:v>128.166</c:v>
                </c:pt>
                <c:pt idx="310">
                  <c:v>129.166</c:v>
                </c:pt>
                <c:pt idx="311">
                  <c:v>130.166</c:v>
                </c:pt>
                <c:pt idx="312">
                  <c:v>131.166</c:v>
                </c:pt>
                <c:pt idx="313">
                  <c:v>132.166</c:v>
                </c:pt>
                <c:pt idx="314">
                  <c:v>133.166</c:v>
                </c:pt>
                <c:pt idx="315">
                  <c:v>134.16600000000003</c:v>
                </c:pt>
                <c:pt idx="316">
                  <c:v>135.166</c:v>
                </c:pt>
                <c:pt idx="317">
                  <c:v>136.166</c:v>
                </c:pt>
                <c:pt idx="318">
                  <c:v>137.166</c:v>
                </c:pt>
                <c:pt idx="319">
                  <c:v>138.166</c:v>
                </c:pt>
                <c:pt idx="320">
                  <c:v>139.166</c:v>
                </c:pt>
                <c:pt idx="321">
                  <c:v>140.16600000000003</c:v>
                </c:pt>
                <c:pt idx="322">
                  <c:v>141.166</c:v>
                </c:pt>
                <c:pt idx="323">
                  <c:v>142.166</c:v>
                </c:pt>
                <c:pt idx="324">
                  <c:v>143.166</c:v>
                </c:pt>
                <c:pt idx="325">
                  <c:v>144.166</c:v>
                </c:pt>
                <c:pt idx="326">
                  <c:v>145.166</c:v>
                </c:pt>
                <c:pt idx="327">
                  <c:v>146.166</c:v>
                </c:pt>
                <c:pt idx="328">
                  <c:v>147.166</c:v>
                </c:pt>
                <c:pt idx="329">
                  <c:v>148.166</c:v>
                </c:pt>
                <c:pt idx="330">
                  <c:v>149.166</c:v>
                </c:pt>
                <c:pt idx="331">
                  <c:v>150.166</c:v>
                </c:pt>
                <c:pt idx="332">
                  <c:v>151.166</c:v>
                </c:pt>
                <c:pt idx="333">
                  <c:v>152.166</c:v>
                </c:pt>
                <c:pt idx="334">
                  <c:v>153.166</c:v>
                </c:pt>
                <c:pt idx="335">
                  <c:v>154.166</c:v>
                </c:pt>
                <c:pt idx="336">
                  <c:v>155.166</c:v>
                </c:pt>
                <c:pt idx="337">
                  <c:v>156.166</c:v>
                </c:pt>
                <c:pt idx="338">
                  <c:v>157.166</c:v>
                </c:pt>
                <c:pt idx="339">
                  <c:v>158.166</c:v>
                </c:pt>
                <c:pt idx="340">
                  <c:v>159.166</c:v>
                </c:pt>
                <c:pt idx="341">
                  <c:v>160.166</c:v>
                </c:pt>
                <c:pt idx="342">
                  <c:v>161.166</c:v>
                </c:pt>
                <c:pt idx="343">
                  <c:v>162.166</c:v>
                </c:pt>
                <c:pt idx="344">
                  <c:v>163.166</c:v>
                </c:pt>
                <c:pt idx="345">
                  <c:v>164.166</c:v>
                </c:pt>
                <c:pt idx="346">
                  <c:v>165.16600000000003</c:v>
                </c:pt>
                <c:pt idx="347">
                  <c:v>166.166</c:v>
                </c:pt>
                <c:pt idx="348">
                  <c:v>167.166</c:v>
                </c:pt>
                <c:pt idx="349">
                  <c:v>168.166</c:v>
                </c:pt>
                <c:pt idx="350">
                  <c:v>169.166</c:v>
                </c:pt>
                <c:pt idx="351">
                  <c:v>170.166</c:v>
                </c:pt>
                <c:pt idx="352">
                  <c:v>171.16600000000003</c:v>
                </c:pt>
                <c:pt idx="353">
                  <c:v>172.166</c:v>
                </c:pt>
                <c:pt idx="354">
                  <c:v>173.166</c:v>
                </c:pt>
                <c:pt idx="355">
                  <c:v>174.166</c:v>
                </c:pt>
                <c:pt idx="356">
                  <c:v>175.166</c:v>
                </c:pt>
                <c:pt idx="357">
                  <c:v>176.166</c:v>
                </c:pt>
                <c:pt idx="358">
                  <c:v>177.16600000000003</c:v>
                </c:pt>
                <c:pt idx="359">
                  <c:v>178.166</c:v>
                </c:pt>
                <c:pt idx="360">
                  <c:v>179.166</c:v>
                </c:pt>
                <c:pt idx="361">
                  <c:v>180.166</c:v>
                </c:pt>
                <c:pt idx="362">
                  <c:v>181.166</c:v>
                </c:pt>
                <c:pt idx="363">
                  <c:v>182.166</c:v>
                </c:pt>
                <c:pt idx="364">
                  <c:v>183.166</c:v>
                </c:pt>
                <c:pt idx="365">
                  <c:v>184.166</c:v>
                </c:pt>
                <c:pt idx="366">
                  <c:v>185.166</c:v>
                </c:pt>
                <c:pt idx="367">
                  <c:v>186.166</c:v>
                </c:pt>
                <c:pt idx="368">
                  <c:v>187.166</c:v>
                </c:pt>
                <c:pt idx="369">
                  <c:v>188.166</c:v>
                </c:pt>
                <c:pt idx="370">
                  <c:v>189.166</c:v>
                </c:pt>
                <c:pt idx="371">
                  <c:v>190.166</c:v>
                </c:pt>
                <c:pt idx="372">
                  <c:v>191.166</c:v>
                </c:pt>
                <c:pt idx="373">
                  <c:v>192.166</c:v>
                </c:pt>
                <c:pt idx="374">
                  <c:v>193.166</c:v>
                </c:pt>
                <c:pt idx="375">
                  <c:v>194.166</c:v>
                </c:pt>
                <c:pt idx="376">
                  <c:v>195.166</c:v>
                </c:pt>
                <c:pt idx="377">
                  <c:v>196.166</c:v>
                </c:pt>
                <c:pt idx="378">
                  <c:v>197.166</c:v>
                </c:pt>
                <c:pt idx="379">
                  <c:v>198.166</c:v>
                </c:pt>
                <c:pt idx="380">
                  <c:v>199.166</c:v>
                </c:pt>
                <c:pt idx="381">
                  <c:v>200.166</c:v>
                </c:pt>
                <c:pt idx="382">
                  <c:v>201.166</c:v>
                </c:pt>
                <c:pt idx="383">
                  <c:v>202.16600000000003</c:v>
                </c:pt>
                <c:pt idx="384">
                  <c:v>203.166</c:v>
                </c:pt>
                <c:pt idx="385">
                  <c:v>204.166</c:v>
                </c:pt>
                <c:pt idx="386">
                  <c:v>205.166</c:v>
                </c:pt>
                <c:pt idx="387">
                  <c:v>206.166</c:v>
                </c:pt>
                <c:pt idx="388">
                  <c:v>207.166</c:v>
                </c:pt>
                <c:pt idx="389">
                  <c:v>208.16600000000003</c:v>
                </c:pt>
                <c:pt idx="390">
                  <c:v>209.166</c:v>
                </c:pt>
                <c:pt idx="391">
                  <c:v>210.166</c:v>
                </c:pt>
                <c:pt idx="392">
                  <c:v>211.166</c:v>
                </c:pt>
                <c:pt idx="393">
                  <c:v>212.166</c:v>
                </c:pt>
                <c:pt idx="394">
                  <c:v>213.166</c:v>
                </c:pt>
                <c:pt idx="395">
                  <c:v>214.166</c:v>
                </c:pt>
                <c:pt idx="396">
                  <c:v>215.166</c:v>
                </c:pt>
                <c:pt idx="397">
                  <c:v>216.166</c:v>
                </c:pt>
                <c:pt idx="398">
                  <c:v>217.166</c:v>
                </c:pt>
                <c:pt idx="399">
                  <c:v>218.166</c:v>
                </c:pt>
                <c:pt idx="400">
                  <c:v>219.166</c:v>
                </c:pt>
                <c:pt idx="401">
                  <c:v>220.166</c:v>
                </c:pt>
                <c:pt idx="402">
                  <c:v>221.166</c:v>
                </c:pt>
                <c:pt idx="403">
                  <c:v>222.166</c:v>
                </c:pt>
                <c:pt idx="404">
                  <c:v>223.166</c:v>
                </c:pt>
                <c:pt idx="405">
                  <c:v>224.166</c:v>
                </c:pt>
                <c:pt idx="406">
                  <c:v>225.166</c:v>
                </c:pt>
                <c:pt idx="407">
                  <c:v>226.166</c:v>
                </c:pt>
                <c:pt idx="408">
                  <c:v>227.166</c:v>
                </c:pt>
                <c:pt idx="409">
                  <c:v>228.166</c:v>
                </c:pt>
                <c:pt idx="410">
                  <c:v>229.166</c:v>
                </c:pt>
                <c:pt idx="411">
                  <c:v>230.166</c:v>
                </c:pt>
                <c:pt idx="412">
                  <c:v>231.166</c:v>
                </c:pt>
                <c:pt idx="413">
                  <c:v>232.166</c:v>
                </c:pt>
                <c:pt idx="414">
                  <c:v>233.16600000000003</c:v>
                </c:pt>
                <c:pt idx="415">
                  <c:v>234.166</c:v>
                </c:pt>
                <c:pt idx="416">
                  <c:v>235.166</c:v>
                </c:pt>
                <c:pt idx="417">
                  <c:v>236.166</c:v>
                </c:pt>
                <c:pt idx="418">
                  <c:v>237.166</c:v>
                </c:pt>
                <c:pt idx="419">
                  <c:v>238.166</c:v>
                </c:pt>
                <c:pt idx="420">
                  <c:v>239.166</c:v>
                </c:pt>
                <c:pt idx="421">
                  <c:v>240.166</c:v>
                </c:pt>
                <c:pt idx="422">
                  <c:v>241.16599999999997</c:v>
                </c:pt>
                <c:pt idx="423">
                  <c:v>242.166</c:v>
                </c:pt>
                <c:pt idx="424">
                  <c:v>243.16600000000003</c:v>
                </c:pt>
                <c:pt idx="425">
                  <c:v>244.166</c:v>
                </c:pt>
                <c:pt idx="426">
                  <c:v>245.16600000000003</c:v>
                </c:pt>
                <c:pt idx="427">
                  <c:v>246.16599999999997</c:v>
                </c:pt>
                <c:pt idx="428">
                  <c:v>247.166</c:v>
                </c:pt>
                <c:pt idx="429">
                  <c:v>248.16599999999997</c:v>
                </c:pt>
                <c:pt idx="430">
                  <c:v>249.166</c:v>
                </c:pt>
                <c:pt idx="431">
                  <c:v>250.16600000000003</c:v>
                </c:pt>
                <c:pt idx="432">
                  <c:v>251.166</c:v>
                </c:pt>
                <c:pt idx="433">
                  <c:v>252.166</c:v>
                </c:pt>
                <c:pt idx="434">
                  <c:v>253.16599999999997</c:v>
                </c:pt>
                <c:pt idx="435">
                  <c:v>254.166</c:v>
                </c:pt>
                <c:pt idx="436">
                  <c:v>255.16600000000003</c:v>
                </c:pt>
                <c:pt idx="437">
                  <c:v>256.166</c:v>
                </c:pt>
                <c:pt idx="438">
                  <c:v>257.166</c:v>
                </c:pt>
                <c:pt idx="439">
                  <c:v>258.166</c:v>
                </c:pt>
                <c:pt idx="440">
                  <c:v>259.166</c:v>
                </c:pt>
                <c:pt idx="441">
                  <c:v>260.166</c:v>
                </c:pt>
                <c:pt idx="442">
                  <c:v>261.166</c:v>
                </c:pt>
                <c:pt idx="443">
                  <c:v>262.166</c:v>
                </c:pt>
                <c:pt idx="444">
                  <c:v>263.166</c:v>
                </c:pt>
                <c:pt idx="445">
                  <c:v>264.166</c:v>
                </c:pt>
                <c:pt idx="446">
                  <c:v>265.166</c:v>
                </c:pt>
                <c:pt idx="447">
                  <c:v>266.166</c:v>
                </c:pt>
                <c:pt idx="448">
                  <c:v>267.166</c:v>
                </c:pt>
                <c:pt idx="449">
                  <c:v>268.166</c:v>
                </c:pt>
                <c:pt idx="450">
                  <c:v>269.166</c:v>
                </c:pt>
                <c:pt idx="451">
                  <c:v>270.166</c:v>
                </c:pt>
                <c:pt idx="452">
                  <c:v>271.166</c:v>
                </c:pt>
                <c:pt idx="453">
                  <c:v>272.166</c:v>
                </c:pt>
                <c:pt idx="454">
                  <c:v>273.166</c:v>
                </c:pt>
                <c:pt idx="455">
                  <c:v>274.166</c:v>
                </c:pt>
                <c:pt idx="456">
                  <c:v>275.166</c:v>
                </c:pt>
                <c:pt idx="457">
                  <c:v>276.166</c:v>
                </c:pt>
                <c:pt idx="458">
                  <c:v>277.166</c:v>
                </c:pt>
                <c:pt idx="459">
                  <c:v>278.166</c:v>
                </c:pt>
                <c:pt idx="460">
                  <c:v>279.16500000000002</c:v>
                </c:pt>
                <c:pt idx="461">
                  <c:v>280.16500000000002</c:v>
                </c:pt>
                <c:pt idx="462">
                  <c:v>281.16499999999996</c:v>
                </c:pt>
                <c:pt idx="463">
                  <c:v>282.16500000000002</c:v>
                </c:pt>
                <c:pt idx="464">
                  <c:v>283.16499999999996</c:v>
                </c:pt>
                <c:pt idx="465">
                  <c:v>284.16500000000002</c:v>
                </c:pt>
                <c:pt idx="466">
                  <c:v>285.16500000000002</c:v>
                </c:pt>
                <c:pt idx="467">
                  <c:v>286.16500000000002</c:v>
                </c:pt>
                <c:pt idx="468">
                  <c:v>287.16500000000002</c:v>
                </c:pt>
                <c:pt idx="469">
                  <c:v>288.16499999999996</c:v>
                </c:pt>
                <c:pt idx="470">
                  <c:v>289.16500000000002</c:v>
                </c:pt>
                <c:pt idx="471">
                  <c:v>290.16499999999996</c:v>
                </c:pt>
                <c:pt idx="472">
                  <c:v>291.16500000000002</c:v>
                </c:pt>
                <c:pt idx="473">
                  <c:v>292.16500000000002</c:v>
                </c:pt>
                <c:pt idx="474">
                  <c:v>293.16499999999996</c:v>
                </c:pt>
                <c:pt idx="475">
                  <c:v>294.16500000000002</c:v>
                </c:pt>
                <c:pt idx="476">
                  <c:v>295.16499999999996</c:v>
                </c:pt>
                <c:pt idx="477">
                  <c:v>296.16500000000002</c:v>
                </c:pt>
                <c:pt idx="478">
                  <c:v>297.16499999999996</c:v>
                </c:pt>
                <c:pt idx="479">
                  <c:v>298.16500000000002</c:v>
                </c:pt>
                <c:pt idx="480">
                  <c:v>299.16500000000002</c:v>
                </c:pt>
                <c:pt idx="481">
                  <c:v>300.16499999999996</c:v>
                </c:pt>
                <c:pt idx="482">
                  <c:v>301.16500000000002</c:v>
                </c:pt>
                <c:pt idx="483">
                  <c:v>302.16499999999996</c:v>
                </c:pt>
                <c:pt idx="484">
                  <c:v>303.16500000000002</c:v>
                </c:pt>
                <c:pt idx="485">
                  <c:v>304.16500000000002</c:v>
                </c:pt>
                <c:pt idx="486">
                  <c:v>305.16500000000002</c:v>
                </c:pt>
                <c:pt idx="487">
                  <c:v>306.16500000000002</c:v>
                </c:pt>
                <c:pt idx="488">
                  <c:v>307.16499999999996</c:v>
                </c:pt>
                <c:pt idx="489">
                  <c:v>308.16500000000002</c:v>
                </c:pt>
                <c:pt idx="490">
                  <c:v>309.16499999999996</c:v>
                </c:pt>
                <c:pt idx="491">
                  <c:v>310.16500000000002</c:v>
                </c:pt>
                <c:pt idx="492">
                  <c:v>311.16500000000002</c:v>
                </c:pt>
                <c:pt idx="493">
                  <c:v>312.16499999999996</c:v>
                </c:pt>
                <c:pt idx="494">
                  <c:v>313.16500000000002</c:v>
                </c:pt>
                <c:pt idx="495">
                  <c:v>314.16499999999996</c:v>
                </c:pt>
                <c:pt idx="496">
                  <c:v>315.16500000000002</c:v>
                </c:pt>
                <c:pt idx="497">
                  <c:v>316.16500000000002</c:v>
                </c:pt>
                <c:pt idx="498">
                  <c:v>317.16500000000002</c:v>
                </c:pt>
                <c:pt idx="499">
                  <c:v>318.16500000000002</c:v>
                </c:pt>
                <c:pt idx="500">
                  <c:v>319.16499999999996</c:v>
                </c:pt>
                <c:pt idx="501">
                  <c:v>320.16500000000002</c:v>
                </c:pt>
                <c:pt idx="502">
                  <c:v>321.16499999999996</c:v>
                </c:pt>
                <c:pt idx="503">
                  <c:v>322.16500000000002</c:v>
                </c:pt>
                <c:pt idx="504">
                  <c:v>323.16500000000002</c:v>
                </c:pt>
                <c:pt idx="505">
                  <c:v>324.16499999999996</c:v>
                </c:pt>
                <c:pt idx="506">
                  <c:v>325.16500000000002</c:v>
                </c:pt>
                <c:pt idx="507">
                  <c:v>326.16499999999996</c:v>
                </c:pt>
                <c:pt idx="508">
                  <c:v>327.16500000000002</c:v>
                </c:pt>
                <c:pt idx="509">
                  <c:v>328.16499999999996</c:v>
                </c:pt>
                <c:pt idx="510">
                  <c:v>329.16500000000002</c:v>
                </c:pt>
                <c:pt idx="511">
                  <c:v>330.16500000000002</c:v>
                </c:pt>
                <c:pt idx="512">
                  <c:v>331.16499999999996</c:v>
                </c:pt>
                <c:pt idx="513">
                  <c:v>332.16500000000002</c:v>
                </c:pt>
                <c:pt idx="514">
                  <c:v>333.16499999999996</c:v>
                </c:pt>
                <c:pt idx="515">
                  <c:v>334.16500000000002</c:v>
                </c:pt>
                <c:pt idx="516">
                  <c:v>335.16500000000002</c:v>
                </c:pt>
                <c:pt idx="517">
                  <c:v>336.16500000000002</c:v>
                </c:pt>
                <c:pt idx="518">
                  <c:v>337.16500000000002</c:v>
                </c:pt>
                <c:pt idx="519">
                  <c:v>338.16499999999996</c:v>
                </c:pt>
                <c:pt idx="520">
                  <c:v>339.16500000000002</c:v>
                </c:pt>
                <c:pt idx="521">
                  <c:v>340.16499999999996</c:v>
                </c:pt>
                <c:pt idx="522">
                  <c:v>341.16500000000002</c:v>
                </c:pt>
                <c:pt idx="523">
                  <c:v>342.16500000000002</c:v>
                </c:pt>
                <c:pt idx="524">
                  <c:v>343.16499999999996</c:v>
                </c:pt>
                <c:pt idx="525">
                  <c:v>344.16500000000002</c:v>
                </c:pt>
                <c:pt idx="526">
                  <c:v>345.16499999999996</c:v>
                </c:pt>
                <c:pt idx="527">
                  <c:v>346.16500000000002</c:v>
                </c:pt>
                <c:pt idx="528">
                  <c:v>347.16500000000002</c:v>
                </c:pt>
                <c:pt idx="529">
                  <c:v>348.16500000000002</c:v>
                </c:pt>
                <c:pt idx="530">
                  <c:v>349.16500000000002</c:v>
                </c:pt>
                <c:pt idx="531">
                  <c:v>350.16499999999996</c:v>
                </c:pt>
                <c:pt idx="532">
                  <c:v>351.16500000000002</c:v>
                </c:pt>
                <c:pt idx="533">
                  <c:v>352.16499999999996</c:v>
                </c:pt>
                <c:pt idx="534">
                  <c:v>353.16500000000002</c:v>
                </c:pt>
                <c:pt idx="535">
                  <c:v>354.16500000000002</c:v>
                </c:pt>
                <c:pt idx="536">
                  <c:v>355.16499999999996</c:v>
                </c:pt>
                <c:pt idx="537">
                  <c:v>356.16500000000002</c:v>
                </c:pt>
                <c:pt idx="538">
                  <c:v>357.16499999999996</c:v>
                </c:pt>
                <c:pt idx="539">
                  <c:v>358.16500000000002</c:v>
                </c:pt>
                <c:pt idx="540">
                  <c:v>359.16499999999996</c:v>
                </c:pt>
                <c:pt idx="541">
                  <c:v>360.16500000000002</c:v>
                </c:pt>
                <c:pt idx="542">
                  <c:v>361.16500000000002</c:v>
                </c:pt>
                <c:pt idx="543">
                  <c:v>362.16499999999996</c:v>
                </c:pt>
                <c:pt idx="544">
                  <c:v>363.16500000000002</c:v>
                </c:pt>
                <c:pt idx="545">
                  <c:v>364.16499999999996</c:v>
                </c:pt>
                <c:pt idx="546">
                  <c:v>365.16500000000002</c:v>
                </c:pt>
                <c:pt idx="547">
                  <c:v>366.16500000000002</c:v>
                </c:pt>
                <c:pt idx="548">
                  <c:v>367.16500000000002</c:v>
                </c:pt>
                <c:pt idx="549">
                  <c:v>368.16500000000002</c:v>
                </c:pt>
                <c:pt idx="550">
                  <c:v>369.16499999999996</c:v>
                </c:pt>
                <c:pt idx="551">
                  <c:v>370.16500000000002</c:v>
                </c:pt>
                <c:pt idx="552">
                  <c:v>371.16499999999996</c:v>
                </c:pt>
                <c:pt idx="553">
                  <c:v>372.16500000000002</c:v>
                </c:pt>
                <c:pt idx="554">
                  <c:v>373.16500000000002</c:v>
                </c:pt>
                <c:pt idx="555">
                  <c:v>374.16399999999999</c:v>
                </c:pt>
                <c:pt idx="556">
                  <c:v>375.16399999999999</c:v>
                </c:pt>
                <c:pt idx="557">
                  <c:v>376.16399999999999</c:v>
                </c:pt>
                <c:pt idx="558">
                  <c:v>377.16399999999999</c:v>
                </c:pt>
                <c:pt idx="559">
                  <c:v>378.16399999999999</c:v>
                </c:pt>
                <c:pt idx="560">
                  <c:v>379.16400000000004</c:v>
                </c:pt>
                <c:pt idx="561">
                  <c:v>380.16399999999999</c:v>
                </c:pt>
                <c:pt idx="562">
                  <c:v>381.16399999999999</c:v>
                </c:pt>
                <c:pt idx="563">
                  <c:v>382.16399999999999</c:v>
                </c:pt>
                <c:pt idx="564">
                  <c:v>383.16399999999999</c:v>
                </c:pt>
                <c:pt idx="565">
                  <c:v>384.16400000000004</c:v>
                </c:pt>
                <c:pt idx="566">
                  <c:v>385.16399999999999</c:v>
                </c:pt>
                <c:pt idx="567">
                  <c:v>386.16400000000004</c:v>
                </c:pt>
                <c:pt idx="568">
                  <c:v>387.16399999999999</c:v>
                </c:pt>
                <c:pt idx="569">
                  <c:v>388.16399999999999</c:v>
                </c:pt>
                <c:pt idx="570">
                  <c:v>389.16399999999999</c:v>
                </c:pt>
                <c:pt idx="571">
                  <c:v>390.16399999999999</c:v>
                </c:pt>
                <c:pt idx="572">
                  <c:v>391.16400000000004</c:v>
                </c:pt>
                <c:pt idx="573">
                  <c:v>392.16399999999999</c:v>
                </c:pt>
                <c:pt idx="574">
                  <c:v>393.16399999999999</c:v>
                </c:pt>
                <c:pt idx="575">
                  <c:v>394.16399999999999</c:v>
                </c:pt>
                <c:pt idx="576">
                  <c:v>395.16399999999999</c:v>
                </c:pt>
                <c:pt idx="577">
                  <c:v>396.16400000000004</c:v>
                </c:pt>
                <c:pt idx="578">
                  <c:v>397.16399999999999</c:v>
                </c:pt>
                <c:pt idx="579">
                  <c:v>398.16400000000004</c:v>
                </c:pt>
                <c:pt idx="580">
                  <c:v>399.16399999999999</c:v>
                </c:pt>
                <c:pt idx="581">
                  <c:v>400.16399999999999</c:v>
                </c:pt>
                <c:pt idx="582">
                  <c:v>401.16399999999999</c:v>
                </c:pt>
                <c:pt idx="583">
                  <c:v>402.16399999999999</c:v>
                </c:pt>
                <c:pt idx="584">
                  <c:v>403.16400000000004</c:v>
                </c:pt>
                <c:pt idx="585">
                  <c:v>404.16399999999999</c:v>
                </c:pt>
                <c:pt idx="586">
                  <c:v>405.16399999999999</c:v>
                </c:pt>
                <c:pt idx="587">
                  <c:v>406.16399999999999</c:v>
                </c:pt>
                <c:pt idx="588">
                  <c:v>407.16399999999999</c:v>
                </c:pt>
                <c:pt idx="589">
                  <c:v>408.16399999999999</c:v>
                </c:pt>
                <c:pt idx="590">
                  <c:v>409.16399999999999</c:v>
                </c:pt>
                <c:pt idx="591">
                  <c:v>410.16400000000004</c:v>
                </c:pt>
                <c:pt idx="592">
                  <c:v>411.16399999999999</c:v>
                </c:pt>
                <c:pt idx="593">
                  <c:v>412.16399999999999</c:v>
                </c:pt>
                <c:pt idx="594">
                  <c:v>413.16399999999999</c:v>
                </c:pt>
                <c:pt idx="595">
                  <c:v>414.16399999999999</c:v>
                </c:pt>
                <c:pt idx="596">
                  <c:v>415.16400000000004</c:v>
                </c:pt>
                <c:pt idx="597">
                  <c:v>416.16399999999999</c:v>
                </c:pt>
                <c:pt idx="598">
                  <c:v>417.16399999999999</c:v>
                </c:pt>
                <c:pt idx="599">
                  <c:v>418.16399999999999</c:v>
                </c:pt>
                <c:pt idx="600">
                  <c:v>419.16399999999999</c:v>
                </c:pt>
                <c:pt idx="601">
                  <c:v>420.16399999999999</c:v>
                </c:pt>
                <c:pt idx="602">
                  <c:v>421.16399999999999</c:v>
                </c:pt>
                <c:pt idx="603">
                  <c:v>422.16400000000004</c:v>
                </c:pt>
                <c:pt idx="604">
                  <c:v>423.16399999999999</c:v>
                </c:pt>
                <c:pt idx="605">
                  <c:v>424.16399999999999</c:v>
                </c:pt>
                <c:pt idx="606">
                  <c:v>425.16399999999999</c:v>
                </c:pt>
                <c:pt idx="607">
                  <c:v>426.16399999999999</c:v>
                </c:pt>
                <c:pt idx="608">
                  <c:v>427.16400000000004</c:v>
                </c:pt>
                <c:pt idx="609">
                  <c:v>428.16399999999999</c:v>
                </c:pt>
                <c:pt idx="610">
                  <c:v>429.16400000000004</c:v>
                </c:pt>
                <c:pt idx="611">
                  <c:v>430.16399999999999</c:v>
                </c:pt>
                <c:pt idx="612">
                  <c:v>431.16399999999999</c:v>
                </c:pt>
                <c:pt idx="613">
                  <c:v>432.16399999999999</c:v>
                </c:pt>
                <c:pt idx="614">
                  <c:v>433.16399999999999</c:v>
                </c:pt>
                <c:pt idx="615">
                  <c:v>434.16400000000004</c:v>
                </c:pt>
                <c:pt idx="616">
                  <c:v>435.16399999999999</c:v>
                </c:pt>
                <c:pt idx="617">
                  <c:v>436.16399999999999</c:v>
                </c:pt>
                <c:pt idx="618">
                  <c:v>437.16399999999999</c:v>
                </c:pt>
                <c:pt idx="619">
                  <c:v>438.16399999999999</c:v>
                </c:pt>
                <c:pt idx="620">
                  <c:v>439.16399999999999</c:v>
                </c:pt>
                <c:pt idx="621">
                  <c:v>440.16399999999999</c:v>
                </c:pt>
                <c:pt idx="622">
                  <c:v>441.16400000000004</c:v>
                </c:pt>
                <c:pt idx="623">
                  <c:v>442.16399999999999</c:v>
                </c:pt>
                <c:pt idx="624">
                  <c:v>443.16399999999999</c:v>
                </c:pt>
                <c:pt idx="625">
                  <c:v>444.16399999999999</c:v>
                </c:pt>
                <c:pt idx="626">
                  <c:v>445.16399999999999</c:v>
                </c:pt>
                <c:pt idx="627">
                  <c:v>446.16400000000004</c:v>
                </c:pt>
                <c:pt idx="628">
                  <c:v>447.16399999999999</c:v>
                </c:pt>
                <c:pt idx="629">
                  <c:v>448.16399999999999</c:v>
                </c:pt>
                <c:pt idx="630">
                  <c:v>449.16399999999999</c:v>
                </c:pt>
                <c:pt idx="631">
                  <c:v>450.16399999999999</c:v>
                </c:pt>
                <c:pt idx="632">
                  <c:v>451.16399999999999</c:v>
                </c:pt>
                <c:pt idx="633">
                  <c:v>452.16399999999999</c:v>
                </c:pt>
                <c:pt idx="634">
                  <c:v>453.16400000000004</c:v>
                </c:pt>
                <c:pt idx="635">
                  <c:v>454.16399999999999</c:v>
                </c:pt>
                <c:pt idx="636">
                  <c:v>455.16399999999999</c:v>
                </c:pt>
                <c:pt idx="637">
                  <c:v>456.16399999999999</c:v>
                </c:pt>
                <c:pt idx="638">
                  <c:v>457.16399999999999</c:v>
                </c:pt>
                <c:pt idx="639">
                  <c:v>458.16400000000004</c:v>
                </c:pt>
                <c:pt idx="640">
                  <c:v>459.16399999999999</c:v>
                </c:pt>
                <c:pt idx="641">
                  <c:v>460.16400000000004</c:v>
                </c:pt>
                <c:pt idx="642">
                  <c:v>461.16399999999999</c:v>
                </c:pt>
                <c:pt idx="643">
                  <c:v>462.16399999999999</c:v>
                </c:pt>
                <c:pt idx="644">
                  <c:v>463.16399999999999</c:v>
                </c:pt>
                <c:pt idx="645">
                  <c:v>464.16399999999999</c:v>
                </c:pt>
                <c:pt idx="646">
                  <c:v>465.16400000000004</c:v>
                </c:pt>
                <c:pt idx="647">
                  <c:v>466.16399999999999</c:v>
                </c:pt>
                <c:pt idx="648">
                  <c:v>467.16399999999999</c:v>
                </c:pt>
                <c:pt idx="649">
                  <c:v>468.16300000000001</c:v>
                </c:pt>
                <c:pt idx="650">
                  <c:v>469.16299999999995</c:v>
                </c:pt>
                <c:pt idx="651">
                  <c:v>470.16300000000001</c:v>
                </c:pt>
                <c:pt idx="652">
                  <c:v>471.16300000000001</c:v>
                </c:pt>
                <c:pt idx="653">
                  <c:v>472.16300000000001</c:v>
                </c:pt>
                <c:pt idx="654">
                  <c:v>473.16300000000001</c:v>
                </c:pt>
                <c:pt idx="655">
                  <c:v>474.16299999999995</c:v>
                </c:pt>
                <c:pt idx="656">
                  <c:v>475.16300000000001</c:v>
                </c:pt>
                <c:pt idx="657">
                  <c:v>476.16299999999995</c:v>
                </c:pt>
                <c:pt idx="658">
                  <c:v>477.16300000000001</c:v>
                </c:pt>
                <c:pt idx="659">
                  <c:v>478.16299999999995</c:v>
                </c:pt>
                <c:pt idx="660">
                  <c:v>479.16300000000007</c:v>
                </c:pt>
                <c:pt idx="661">
                  <c:v>480.16300000000001</c:v>
                </c:pt>
                <c:pt idx="662">
                  <c:v>481.16299999999995</c:v>
                </c:pt>
                <c:pt idx="663">
                  <c:v>482.16299999999995</c:v>
                </c:pt>
                <c:pt idx="664">
                  <c:v>483.16300000000001</c:v>
                </c:pt>
                <c:pt idx="665">
                  <c:v>484.16300000000001</c:v>
                </c:pt>
                <c:pt idx="666">
                  <c:v>485.16299999999995</c:v>
                </c:pt>
                <c:pt idx="667">
                  <c:v>486.16300000000001</c:v>
                </c:pt>
                <c:pt idx="668">
                  <c:v>487.16300000000001</c:v>
                </c:pt>
                <c:pt idx="669">
                  <c:v>488.16299999999995</c:v>
                </c:pt>
                <c:pt idx="670">
                  <c:v>489.16300000000007</c:v>
                </c:pt>
                <c:pt idx="671">
                  <c:v>490.16300000000001</c:v>
                </c:pt>
                <c:pt idx="672">
                  <c:v>491.16300000000001</c:v>
                </c:pt>
                <c:pt idx="673">
                  <c:v>492.16299999999995</c:v>
                </c:pt>
                <c:pt idx="674">
                  <c:v>493.16300000000001</c:v>
                </c:pt>
                <c:pt idx="675">
                  <c:v>494.16300000000001</c:v>
                </c:pt>
                <c:pt idx="676">
                  <c:v>495.16299999999995</c:v>
                </c:pt>
                <c:pt idx="677">
                  <c:v>496.16300000000007</c:v>
                </c:pt>
                <c:pt idx="678">
                  <c:v>497.16300000000001</c:v>
                </c:pt>
                <c:pt idx="679">
                  <c:v>498.16300000000001</c:v>
                </c:pt>
                <c:pt idx="680">
                  <c:v>499.16299999999995</c:v>
                </c:pt>
                <c:pt idx="681">
                  <c:v>500.16300000000001</c:v>
                </c:pt>
                <c:pt idx="682">
                  <c:v>501.16300000000001</c:v>
                </c:pt>
                <c:pt idx="683">
                  <c:v>502.16299999999995</c:v>
                </c:pt>
                <c:pt idx="684">
                  <c:v>503.16300000000007</c:v>
                </c:pt>
                <c:pt idx="685">
                  <c:v>504.16300000000001</c:v>
                </c:pt>
                <c:pt idx="686">
                  <c:v>505.16299999999995</c:v>
                </c:pt>
                <c:pt idx="687">
                  <c:v>506.16299999999995</c:v>
                </c:pt>
                <c:pt idx="688">
                  <c:v>507.16300000000001</c:v>
                </c:pt>
                <c:pt idx="689">
                  <c:v>508.16300000000001</c:v>
                </c:pt>
                <c:pt idx="690">
                  <c:v>509.16299999999995</c:v>
                </c:pt>
                <c:pt idx="691">
                  <c:v>510.16300000000007</c:v>
                </c:pt>
                <c:pt idx="692">
                  <c:v>511.16300000000001</c:v>
                </c:pt>
                <c:pt idx="693">
                  <c:v>512.16300000000001</c:v>
                </c:pt>
                <c:pt idx="694">
                  <c:v>513.1629999999999</c:v>
                </c:pt>
                <c:pt idx="695">
                  <c:v>514.16300000000001</c:v>
                </c:pt>
                <c:pt idx="696">
                  <c:v>515.16300000000001</c:v>
                </c:pt>
                <c:pt idx="697">
                  <c:v>516.16300000000001</c:v>
                </c:pt>
                <c:pt idx="698">
                  <c:v>517.16300000000001</c:v>
                </c:pt>
                <c:pt idx="699">
                  <c:v>518.16300000000001</c:v>
                </c:pt>
                <c:pt idx="700">
                  <c:v>519.16300000000001</c:v>
                </c:pt>
                <c:pt idx="701">
                  <c:v>520.16300000000001</c:v>
                </c:pt>
                <c:pt idx="702">
                  <c:v>521.16300000000001</c:v>
                </c:pt>
                <c:pt idx="703">
                  <c:v>522.16300000000001</c:v>
                </c:pt>
                <c:pt idx="704">
                  <c:v>523.16300000000001</c:v>
                </c:pt>
                <c:pt idx="705">
                  <c:v>524.16300000000001</c:v>
                </c:pt>
                <c:pt idx="706">
                  <c:v>525.16300000000001</c:v>
                </c:pt>
                <c:pt idx="707">
                  <c:v>526.16300000000001</c:v>
                </c:pt>
                <c:pt idx="708">
                  <c:v>527.16300000000001</c:v>
                </c:pt>
                <c:pt idx="709">
                  <c:v>528.16300000000001</c:v>
                </c:pt>
                <c:pt idx="710">
                  <c:v>529.16300000000001</c:v>
                </c:pt>
                <c:pt idx="711">
                  <c:v>530.16300000000001</c:v>
                </c:pt>
                <c:pt idx="712">
                  <c:v>531.16300000000001</c:v>
                </c:pt>
                <c:pt idx="713">
                  <c:v>532.16300000000001</c:v>
                </c:pt>
                <c:pt idx="714">
                  <c:v>533.16300000000001</c:v>
                </c:pt>
                <c:pt idx="715">
                  <c:v>534.16300000000001</c:v>
                </c:pt>
                <c:pt idx="716">
                  <c:v>535.16300000000001</c:v>
                </c:pt>
                <c:pt idx="717">
                  <c:v>536.16300000000001</c:v>
                </c:pt>
                <c:pt idx="718">
                  <c:v>537.1629999999999</c:v>
                </c:pt>
                <c:pt idx="719">
                  <c:v>538.16300000000001</c:v>
                </c:pt>
                <c:pt idx="720">
                  <c:v>539.16300000000001</c:v>
                </c:pt>
                <c:pt idx="721">
                  <c:v>540.16300000000001</c:v>
                </c:pt>
                <c:pt idx="722">
                  <c:v>541.16300000000001</c:v>
                </c:pt>
                <c:pt idx="723">
                  <c:v>542.16300000000001</c:v>
                </c:pt>
                <c:pt idx="724">
                  <c:v>543.16300000000001</c:v>
                </c:pt>
                <c:pt idx="725">
                  <c:v>544.1629999999999</c:v>
                </c:pt>
                <c:pt idx="726">
                  <c:v>545.16300000000001</c:v>
                </c:pt>
                <c:pt idx="727">
                  <c:v>546.16300000000001</c:v>
                </c:pt>
                <c:pt idx="728">
                  <c:v>547.16300000000001</c:v>
                </c:pt>
                <c:pt idx="729">
                  <c:v>548.16300000000001</c:v>
                </c:pt>
                <c:pt idx="730">
                  <c:v>549.16300000000001</c:v>
                </c:pt>
                <c:pt idx="731">
                  <c:v>550.16300000000001</c:v>
                </c:pt>
                <c:pt idx="732">
                  <c:v>551.16300000000001</c:v>
                </c:pt>
                <c:pt idx="733">
                  <c:v>552.16300000000001</c:v>
                </c:pt>
                <c:pt idx="734">
                  <c:v>553.16300000000001</c:v>
                </c:pt>
                <c:pt idx="735">
                  <c:v>554.16300000000001</c:v>
                </c:pt>
                <c:pt idx="736">
                  <c:v>555.16300000000001</c:v>
                </c:pt>
                <c:pt idx="737">
                  <c:v>556.16300000000001</c:v>
                </c:pt>
                <c:pt idx="738">
                  <c:v>557.16300000000001</c:v>
                </c:pt>
                <c:pt idx="739">
                  <c:v>558.16300000000001</c:v>
                </c:pt>
                <c:pt idx="740">
                  <c:v>559.16300000000001</c:v>
                </c:pt>
                <c:pt idx="741">
                  <c:v>560.16300000000001</c:v>
                </c:pt>
                <c:pt idx="742">
                  <c:v>561.1629999999999</c:v>
                </c:pt>
                <c:pt idx="743">
                  <c:v>562.16300000000001</c:v>
                </c:pt>
                <c:pt idx="744">
                  <c:v>563.16300000000001</c:v>
                </c:pt>
                <c:pt idx="745">
                  <c:v>564.16300000000001</c:v>
                </c:pt>
                <c:pt idx="746">
                  <c:v>565.16200000000003</c:v>
                </c:pt>
                <c:pt idx="747">
                  <c:v>566.16200000000003</c:v>
                </c:pt>
                <c:pt idx="748">
                  <c:v>567.16199999999992</c:v>
                </c:pt>
                <c:pt idx="749">
                  <c:v>568.16200000000003</c:v>
                </c:pt>
                <c:pt idx="750">
                  <c:v>569.16200000000003</c:v>
                </c:pt>
                <c:pt idx="751">
                  <c:v>570.16199999999992</c:v>
                </c:pt>
                <c:pt idx="752">
                  <c:v>571.16200000000003</c:v>
                </c:pt>
                <c:pt idx="753">
                  <c:v>572.16200000000003</c:v>
                </c:pt>
                <c:pt idx="754">
                  <c:v>573.16200000000003</c:v>
                </c:pt>
                <c:pt idx="755">
                  <c:v>574.16199999999992</c:v>
                </c:pt>
                <c:pt idx="756">
                  <c:v>575.16200000000003</c:v>
                </c:pt>
                <c:pt idx="757">
                  <c:v>576.16200000000003</c:v>
                </c:pt>
                <c:pt idx="758">
                  <c:v>577.16199999999992</c:v>
                </c:pt>
                <c:pt idx="759">
                  <c:v>578.16200000000003</c:v>
                </c:pt>
                <c:pt idx="760">
                  <c:v>579.16200000000003</c:v>
                </c:pt>
                <c:pt idx="761">
                  <c:v>580.16199999999992</c:v>
                </c:pt>
                <c:pt idx="762">
                  <c:v>581.16200000000003</c:v>
                </c:pt>
                <c:pt idx="763">
                  <c:v>582.16200000000003</c:v>
                </c:pt>
                <c:pt idx="764">
                  <c:v>583.16200000000003</c:v>
                </c:pt>
                <c:pt idx="765">
                  <c:v>584.16199999999992</c:v>
                </c:pt>
                <c:pt idx="766">
                  <c:v>585.16200000000003</c:v>
                </c:pt>
                <c:pt idx="767">
                  <c:v>586.16200000000003</c:v>
                </c:pt>
                <c:pt idx="768">
                  <c:v>587.16199999999992</c:v>
                </c:pt>
                <c:pt idx="769">
                  <c:v>588.16200000000003</c:v>
                </c:pt>
                <c:pt idx="770">
                  <c:v>589.16200000000003</c:v>
                </c:pt>
                <c:pt idx="771">
                  <c:v>590.16200000000003</c:v>
                </c:pt>
                <c:pt idx="772">
                  <c:v>591.16199999999992</c:v>
                </c:pt>
                <c:pt idx="773">
                  <c:v>592.16200000000003</c:v>
                </c:pt>
                <c:pt idx="774">
                  <c:v>593.16200000000003</c:v>
                </c:pt>
                <c:pt idx="775">
                  <c:v>594.16199999999992</c:v>
                </c:pt>
                <c:pt idx="776">
                  <c:v>595.16200000000003</c:v>
                </c:pt>
                <c:pt idx="777">
                  <c:v>596.16200000000003</c:v>
                </c:pt>
                <c:pt idx="778">
                  <c:v>597.16200000000003</c:v>
                </c:pt>
                <c:pt idx="779">
                  <c:v>598.16199999999992</c:v>
                </c:pt>
                <c:pt idx="780">
                  <c:v>599.16200000000003</c:v>
                </c:pt>
                <c:pt idx="781">
                  <c:v>600.16200000000003</c:v>
                </c:pt>
                <c:pt idx="782">
                  <c:v>601.16199999999992</c:v>
                </c:pt>
                <c:pt idx="783">
                  <c:v>602.16200000000003</c:v>
                </c:pt>
                <c:pt idx="784">
                  <c:v>603.16200000000003</c:v>
                </c:pt>
                <c:pt idx="785">
                  <c:v>604.16200000000003</c:v>
                </c:pt>
                <c:pt idx="786">
                  <c:v>605.16199999999992</c:v>
                </c:pt>
                <c:pt idx="787">
                  <c:v>606.16200000000003</c:v>
                </c:pt>
                <c:pt idx="788">
                  <c:v>607.16200000000003</c:v>
                </c:pt>
                <c:pt idx="789">
                  <c:v>608.16199999999992</c:v>
                </c:pt>
                <c:pt idx="790">
                  <c:v>609.16200000000003</c:v>
                </c:pt>
                <c:pt idx="791">
                  <c:v>610.16200000000003</c:v>
                </c:pt>
                <c:pt idx="792">
                  <c:v>611.16199999999992</c:v>
                </c:pt>
                <c:pt idx="793">
                  <c:v>612.16200000000003</c:v>
                </c:pt>
                <c:pt idx="794">
                  <c:v>613.16200000000003</c:v>
                </c:pt>
                <c:pt idx="795">
                  <c:v>614.16200000000003</c:v>
                </c:pt>
                <c:pt idx="796">
                  <c:v>615.16199999999992</c:v>
                </c:pt>
                <c:pt idx="797">
                  <c:v>616.16200000000003</c:v>
                </c:pt>
                <c:pt idx="798">
                  <c:v>617.16200000000003</c:v>
                </c:pt>
                <c:pt idx="799">
                  <c:v>618.16199999999992</c:v>
                </c:pt>
                <c:pt idx="800">
                  <c:v>619.16200000000003</c:v>
                </c:pt>
                <c:pt idx="801">
                  <c:v>620.16200000000003</c:v>
                </c:pt>
                <c:pt idx="802">
                  <c:v>621.16200000000003</c:v>
                </c:pt>
                <c:pt idx="803">
                  <c:v>622.16199999999992</c:v>
                </c:pt>
                <c:pt idx="804">
                  <c:v>623.16200000000003</c:v>
                </c:pt>
                <c:pt idx="805">
                  <c:v>624.16200000000003</c:v>
                </c:pt>
                <c:pt idx="806">
                  <c:v>625.16199999999992</c:v>
                </c:pt>
                <c:pt idx="807">
                  <c:v>626.16200000000003</c:v>
                </c:pt>
                <c:pt idx="808">
                  <c:v>627.16200000000003</c:v>
                </c:pt>
                <c:pt idx="809">
                  <c:v>628.16200000000003</c:v>
                </c:pt>
                <c:pt idx="810">
                  <c:v>629.16199999999992</c:v>
                </c:pt>
                <c:pt idx="811">
                  <c:v>630.16200000000003</c:v>
                </c:pt>
                <c:pt idx="812">
                  <c:v>631.16200000000003</c:v>
                </c:pt>
                <c:pt idx="813">
                  <c:v>632.16199999999992</c:v>
                </c:pt>
                <c:pt idx="814">
                  <c:v>633.16200000000003</c:v>
                </c:pt>
                <c:pt idx="815">
                  <c:v>634.16200000000003</c:v>
                </c:pt>
                <c:pt idx="816">
                  <c:v>635.16200000000003</c:v>
                </c:pt>
                <c:pt idx="817">
                  <c:v>636.16199999999992</c:v>
                </c:pt>
                <c:pt idx="818">
                  <c:v>637.16200000000003</c:v>
                </c:pt>
                <c:pt idx="819">
                  <c:v>638.16200000000003</c:v>
                </c:pt>
                <c:pt idx="820">
                  <c:v>639.16199999999992</c:v>
                </c:pt>
                <c:pt idx="821">
                  <c:v>640.16200000000003</c:v>
                </c:pt>
                <c:pt idx="822">
                  <c:v>641.16200000000003</c:v>
                </c:pt>
                <c:pt idx="823">
                  <c:v>642.16199999999992</c:v>
                </c:pt>
                <c:pt idx="824">
                  <c:v>643.16200000000003</c:v>
                </c:pt>
                <c:pt idx="825">
                  <c:v>644.16200000000003</c:v>
                </c:pt>
                <c:pt idx="826">
                  <c:v>645.16200000000003</c:v>
                </c:pt>
                <c:pt idx="827">
                  <c:v>646.16199999999992</c:v>
                </c:pt>
                <c:pt idx="828">
                  <c:v>647.16200000000003</c:v>
                </c:pt>
                <c:pt idx="829">
                  <c:v>648.16200000000003</c:v>
                </c:pt>
                <c:pt idx="830">
                  <c:v>649.16199999999992</c:v>
                </c:pt>
                <c:pt idx="831">
                  <c:v>650.16200000000003</c:v>
                </c:pt>
                <c:pt idx="832">
                  <c:v>651.16200000000003</c:v>
                </c:pt>
                <c:pt idx="833">
                  <c:v>652.16200000000003</c:v>
                </c:pt>
                <c:pt idx="834">
                  <c:v>653.16199999999992</c:v>
                </c:pt>
                <c:pt idx="835">
                  <c:v>654.16200000000003</c:v>
                </c:pt>
                <c:pt idx="836">
                  <c:v>655.16200000000003</c:v>
                </c:pt>
                <c:pt idx="837">
                  <c:v>656.16199999999992</c:v>
                </c:pt>
                <c:pt idx="838">
                  <c:v>657.16200000000003</c:v>
                </c:pt>
                <c:pt idx="839">
                  <c:v>658.16200000000003</c:v>
                </c:pt>
                <c:pt idx="840">
                  <c:v>659.16200000000003</c:v>
                </c:pt>
                <c:pt idx="841">
                  <c:v>660.16100000000006</c:v>
                </c:pt>
                <c:pt idx="842">
                  <c:v>661.16099999999994</c:v>
                </c:pt>
                <c:pt idx="843">
                  <c:v>662.16099999999994</c:v>
                </c:pt>
                <c:pt idx="844">
                  <c:v>663.16100000000006</c:v>
                </c:pt>
                <c:pt idx="845">
                  <c:v>664.16100000000006</c:v>
                </c:pt>
                <c:pt idx="846">
                  <c:v>665.16099999999994</c:v>
                </c:pt>
                <c:pt idx="847">
                  <c:v>666.16099999999994</c:v>
                </c:pt>
                <c:pt idx="848">
                  <c:v>667.16100000000006</c:v>
                </c:pt>
                <c:pt idx="849">
                  <c:v>668.16099999999994</c:v>
                </c:pt>
                <c:pt idx="850">
                  <c:v>669.16099999999994</c:v>
                </c:pt>
                <c:pt idx="851">
                  <c:v>670.16100000000006</c:v>
                </c:pt>
                <c:pt idx="852">
                  <c:v>671.16100000000006</c:v>
                </c:pt>
                <c:pt idx="853">
                  <c:v>672.16099999999994</c:v>
                </c:pt>
                <c:pt idx="854">
                  <c:v>673.16099999999994</c:v>
                </c:pt>
                <c:pt idx="855">
                  <c:v>674.16100000000006</c:v>
                </c:pt>
                <c:pt idx="856">
                  <c:v>675.16099999999994</c:v>
                </c:pt>
                <c:pt idx="857">
                  <c:v>676.16099999999994</c:v>
                </c:pt>
                <c:pt idx="858">
                  <c:v>677.16100000000006</c:v>
                </c:pt>
                <c:pt idx="859">
                  <c:v>678.16100000000006</c:v>
                </c:pt>
                <c:pt idx="860">
                  <c:v>679.16099999999994</c:v>
                </c:pt>
                <c:pt idx="861">
                  <c:v>680.16100000000006</c:v>
                </c:pt>
                <c:pt idx="862">
                  <c:v>681.16100000000006</c:v>
                </c:pt>
                <c:pt idx="863">
                  <c:v>682.16099999999994</c:v>
                </c:pt>
                <c:pt idx="864">
                  <c:v>683.16099999999994</c:v>
                </c:pt>
                <c:pt idx="865">
                  <c:v>684.16100000000006</c:v>
                </c:pt>
                <c:pt idx="866">
                  <c:v>685.16100000000006</c:v>
                </c:pt>
                <c:pt idx="867">
                  <c:v>686.16099999999994</c:v>
                </c:pt>
                <c:pt idx="868">
                  <c:v>687.16100000000006</c:v>
                </c:pt>
                <c:pt idx="869">
                  <c:v>688.16100000000006</c:v>
                </c:pt>
                <c:pt idx="870">
                  <c:v>689.16099999999994</c:v>
                </c:pt>
                <c:pt idx="871">
                  <c:v>690.16099999999994</c:v>
                </c:pt>
                <c:pt idx="872">
                  <c:v>691.16100000000006</c:v>
                </c:pt>
                <c:pt idx="873">
                  <c:v>692.16099999999994</c:v>
                </c:pt>
                <c:pt idx="874">
                  <c:v>693.16099999999994</c:v>
                </c:pt>
                <c:pt idx="875">
                  <c:v>694.16100000000006</c:v>
                </c:pt>
                <c:pt idx="876">
                  <c:v>695.16100000000006</c:v>
                </c:pt>
                <c:pt idx="877">
                  <c:v>696.16099999999994</c:v>
                </c:pt>
                <c:pt idx="878">
                  <c:v>697.16099999999994</c:v>
                </c:pt>
                <c:pt idx="879">
                  <c:v>698.16100000000006</c:v>
                </c:pt>
                <c:pt idx="880">
                  <c:v>699.16099999999994</c:v>
                </c:pt>
                <c:pt idx="881">
                  <c:v>700.16099999999994</c:v>
                </c:pt>
                <c:pt idx="882">
                  <c:v>701.16100000000006</c:v>
                </c:pt>
                <c:pt idx="883">
                  <c:v>702.16100000000006</c:v>
                </c:pt>
                <c:pt idx="884">
                  <c:v>703.16099999999994</c:v>
                </c:pt>
                <c:pt idx="885">
                  <c:v>704.16099999999994</c:v>
                </c:pt>
                <c:pt idx="886">
                  <c:v>705.16100000000006</c:v>
                </c:pt>
                <c:pt idx="887">
                  <c:v>706.16099999999994</c:v>
                </c:pt>
                <c:pt idx="888">
                  <c:v>707.16099999999994</c:v>
                </c:pt>
                <c:pt idx="889">
                  <c:v>708.16100000000006</c:v>
                </c:pt>
                <c:pt idx="890">
                  <c:v>709.16100000000006</c:v>
                </c:pt>
                <c:pt idx="891">
                  <c:v>710.16099999999994</c:v>
                </c:pt>
                <c:pt idx="892">
                  <c:v>711.16100000000006</c:v>
                </c:pt>
                <c:pt idx="893">
                  <c:v>712.16100000000006</c:v>
                </c:pt>
                <c:pt idx="894">
                  <c:v>713.16099999999994</c:v>
                </c:pt>
                <c:pt idx="895">
                  <c:v>714.16099999999994</c:v>
                </c:pt>
                <c:pt idx="896">
                  <c:v>715.16100000000006</c:v>
                </c:pt>
                <c:pt idx="897">
                  <c:v>716.16100000000006</c:v>
                </c:pt>
                <c:pt idx="898">
                  <c:v>717.16099999999994</c:v>
                </c:pt>
                <c:pt idx="899">
                  <c:v>718.16100000000006</c:v>
                </c:pt>
                <c:pt idx="900">
                  <c:v>719.16100000000006</c:v>
                </c:pt>
                <c:pt idx="901">
                  <c:v>720.16099999999994</c:v>
                </c:pt>
                <c:pt idx="902">
                  <c:v>721.16099999999994</c:v>
                </c:pt>
                <c:pt idx="903">
                  <c:v>722.16100000000006</c:v>
                </c:pt>
                <c:pt idx="904">
                  <c:v>723.16099999999994</c:v>
                </c:pt>
                <c:pt idx="905">
                  <c:v>724.16099999999994</c:v>
                </c:pt>
                <c:pt idx="906">
                  <c:v>725.16100000000006</c:v>
                </c:pt>
                <c:pt idx="907">
                  <c:v>726.16100000000006</c:v>
                </c:pt>
                <c:pt idx="908">
                  <c:v>727.16099999999994</c:v>
                </c:pt>
                <c:pt idx="909">
                  <c:v>728.16099999999994</c:v>
                </c:pt>
                <c:pt idx="910">
                  <c:v>729.16100000000006</c:v>
                </c:pt>
                <c:pt idx="911">
                  <c:v>730.16099999999994</c:v>
                </c:pt>
                <c:pt idx="912">
                  <c:v>731.16099999999994</c:v>
                </c:pt>
                <c:pt idx="913">
                  <c:v>732.16100000000006</c:v>
                </c:pt>
                <c:pt idx="914">
                  <c:v>733.16100000000006</c:v>
                </c:pt>
                <c:pt idx="915">
                  <c:v>734.16099999999994</c:v>
                </c:pt>
                <c:pt idx="916">
                  <c:v>735.16099999999994</c:v>
                </c:pt>
                <c:pt idx="917">
                  <c:v>736.16100000000006</c:v>
                </c:pt>
                <c:pt idx="918">
                  <c:v>737.16099999999994</c:v>
                </c:pt>
                <c:pt idx="919">
                  <c:v>738.16099999999994</c:v>
                </c:pt>
                <c:pt idx="920">
                  <c:v>739.16100000000006</c:v>
                </c:pt>
                <c:pt idx="921">
                  <c:v>740.16100000000006</c:v>
                </c:pt>
                <c:pt idx="922">
                  <c:v>741.16099999999994</c:v>
                </c:pt>
                <c:pt idx="923">
                  <c:v>742.16100000000006</c:v>
                </c:pt>
                <c:pt idx="924">
                  <c:v>743.16100000000006</c:v>
                </c:pt>
                <c:pt idx="925">
                  <c:v>744.16099999999994</c:v>
                </c:pt>
                <c:pt idx="926">
                  <c:v>745.16099999999994</c:v>
                </c:pt>
                <c:pt idx="927">
                  <c:v>746.16100000000006</c:v>
                </c:pt>
                <c:pt idx="928">
                  <c:v>747.16100000000006</c:v>
                </c:pt>
                <c:pt idx="929">
                  <c:v>748.16099999999994</c:v>
                </c:pt>
                <c:pt idx="930">
                  <c:v>749.16100000000006</c:v>
                </c:pt>
                <c:pt idx="931">
                  <c:v>750.16100000000006</c:v>
                </c:pt>
                <c:pt idx="932">
                  <c:v>751.16099999999994</c:v>
                </c:pt>
                <c:pt idx="933">
                  <c:v>752.16099999999994</c:v>
                </c:pt>
                <c:pt idx="934">
                  <c:v>753.16100000000006</c:v>
                </c:pt>
                <c:pt idx="935">
                  <c:v>754.16</c:v>
                </c:pt>
                <c:pt idx="936">
                  <c:v>755.16000000000008</c:v>
                </c:pt>
                <c:pt idx="937">
                  <c:v>756.16</c:v>
                </c:pt>
                <c:pt idx="938">
                  <c:v>757.16</c:v>
                </c:pt>
                <c:pt idx="939">
                  <c:v>758.16</c:v>
                </c:pt>
                <c:pt idx="940">
                  <c:v>759.16000000000008</c:v>
                </c:pt>
                <c:pt idx="941">
                  <c:v>760.16</c:v>
                </c:pt>
                <c:pt idx="942">
                  <c:v>761.16</c:v>
                </c:pt>
                <c:pt idx="943">
                  <c:v>762.16000000000008</c:v>
                </c:pt>
                <c:pt idx="944">
                  <c:v>763.16</c:v>
                </c:pt>
                <c:pt idx="945">
                  <c:v>764.16</c:v>
                </c:pt>
                <c:pt idx="946">
                  <c:v>765.16</c:v>
                </c:pt>
                <c:pt idx="947">
                  <c:v>766.16000000000008</c:v>
                </c:pt>
                <c:pt idx="948">
                  <c:v>767.16</c:v>
                </c:pt>
                <c:pt idx="949">
                  <c:v>768.16</c:v>
                </c:pt>
                <c:pt idx="950">
                  <c:v>769.16000000000008</c:v>
                </c:pt>
                <c:pt idx="951">
                  <c:v>770.16</c:v>
                </c:pt>
                <c:pt idx="952">
                  <c:v>771.16</c:v>
                </c:pt>
                <c:pt idx="953">
                  <c:v>772.16</c:v>
                </c:pt>
                <c:pt idx="954">
                  <c:v>773.16</c:v>
                </c:pt>
                <c:pt idx="955">
                  <c:v>774.16</c:v>
                </c:pt>
                <c:pt idx="956">
                  <c:v>775.16</c:v>
                </c:pt>
                <c:pt idx="957">
                  <c:v>776.16000000000008</c:v>
                </c:pt>
                <c:pt idx="958">
                  <c:v>777.16</c:v>
                </c:pt>
                <c:pt idx="959">
                  <c:v>778.16</c:v>
                </c:pt>
                <c:pt idx="960">
                  <c:v>779.16000000000008</c:v>
                </c:pt>
                <c:pt idx="961">
                  <c:v>780.16</c:v>
                </c:pt>
                <c:pt idx="962">
                  <c:v>781.16</c:v>
                </c:pt>
                <c:pt idx="963">
                  <c:v>782.16</c:v>
                </c:pt>
                <c:pt idx="964">
                  <c:v>783.16000000000008</c:v>
                </c:pt>
                <c:pt idx="965">
                  <c:v>784.16</c:v>
                </c:pt>
                <c:pt idx="966">
                  <c:v>785.16</c:v>
                </c:pt>
                <c:pt idx="967">
                  <c:v>786.16000000000008</c:v>
                </c:pt>
                <c:pt idx="968">
                  <c:v>787.16</c:v>
                </c:pt>
                <c:pt idx="969">
                  <c:v>788.16</c:v>
                </c:pt>
                <c:pt idx="970">
                  <c:v>789.16</c:v>
                </c:pt>
                <c:pt idx="971">
                  <c:v>790.16000000000008</c:v>
                </c:pt>
                <c:pt idx="972">
                  <c:v>791.16</c:v>
                </c:pt>
                <c:pt idx="973">
                  <c:v>792.16</c:v>
                </c:pt>
                <c:pt idx="974">
                  <c:v>793.16000000000008</c:v>
                </c:pt>
                <c:pt idx="975">
                  <c:v>794.16</c:v>
                </c:pt>
                <c:pt idx="976">
                  <c:v>795.16</c:v>
                </c:pt>
                <c:pt idx="977">
                  <c:v>796.16</c:v>
                </c:pt>
                <c:pt idx="978">
                  <c:v>797.16000000000008</c:v>
                </c:pt>
                <c:pt idx="979">
                  <c:v>798.16</c:v>
                </c:pt>
                <c:pt idx="980">
                  <c:v>799.16</c:v>
                </c:pt>
                <c:pt idx="981">
                  <c:v>800.16000000000008</c:v>
                </c:pt>
                <c:pt idx="982">
                  <c:v>801.16</c:v>
                </c:pt>
                <c:pt idx="983">
                  <c:v>802.16</c:v>
                </c:pt>
                <c:pt idx="984">
                  <c:v>803.16</c:v>
                </c:pt>
                <c:pt idx="985">
                  <c:v>804.16</c:v>
                </c:pt>
                <c:pt idx="986">
                  <c:v>805.16</c:v>
                </c:pt>
                <c:pt idx="987">
                  <c:v>806.16</c:v>
                </c:pt>
                <c:pt idx="988">
                  <c:v>807.16000000000008</c:v>
                </c:pt>
                <c:pt idx="989">
                  <c:v>808.16</c:v>
                </c:pt>
                <c:pt idx="990">
                  <c:v>809.16</c:v>
                </c:pt>
                <c:pt idx="991">
                  <c:v>810.16000000000008</c:v>
                </c:pt>
                <c:pt idx="992">
                  <c:v>811.16</c:v>
                </c:pt>
                <c:pt idx="993">
                  <c:v>812.16</c:v>
                </c:pt>
                <c:pt idx="994">
                  <c:v>813.16</c:v>
                </c:pt>
                <c:pt idx="995">
                  <c:v>814.16000000000008</c:v>
                </c:pt>
                <c:pt idx="996">
                  <c:v>815.16</c:v>
                </c:pt>
                <c:pt idx="997">
                  <c:v>816.16</c:v>
                </c:pt>
                <c:pt idx="998">
                  <c:v>817.16000000000008</c:v>
                </c:pt>
                <c:pt idx="999">
                  <c:v>818.16</c:v>
                </c:pt>
              </c:numCache>
            </c:numRef>
          </c:xVal>
          <c:yVal>
            <c:numRef>
              <c:f>'Current Wfms Data'!$J$5:$J$1004</c:f>
              <c:numCache>
                <c:formatCode>General</c:formatCode>
                <c:ptCount val="1000"/>
                <c:pt idx="0">
                  <c:v>2.7149890000000001E-3</c:v>
                </c:pt>
                <c:pt idx="1">
                  <c:v>2.9599880000000002E-3</c:v>
                </c:pt>
                <c:pt idx="2">
                  <c:v>3.9168019999999996E-3</c:v>
                </c:pt>
                <c:pt idx="3">
                  <c:v>4.0331660000000004E-3</c:v>
                </c:pt>
                <c:pt idx="4">
                  <c:v>6.6615299999999997E-3</c:v>
                </c:pt>
                <c:pt idx="5">
                  <c:v>1.5849780000000001E-2</c:v>
                </c:pt>
                <c:pt idx="6">
                  <c:v>2.3325479999999999E-2</c:v>
                </c:pt>
                <c:pt idx="7">
                  <c:v>1.6759219999999998E-2</c:v>
                </c:pt>
                <c:pt idx="8">
                  <c:v>4.199202E-3</c:v>
                </c:pt>
                <c:pt idx="9">
                  <c:v>4.4672000000000002E-3</c:v>
                </c:pt>
                <c:pt idx="10">
                  <c:v>1.056439E-2</c:v>
                </c:pt>
                <c:pt idx="11">
                  <c:v>5.6289039999999997E-3</c:v>
                </c:pt>
                <c:pt idx="12">
                  <c:v>-5.2783379999999996E-3</c:v>
                </c:pt>
                <c:pt idx="13">
                  <c:v>-8.1870910000000005E-3</c:v>
                </c:pt>
                <c:pt idx="14">
                  <c:v>-4.32687E-3</c:v>
                </c:pt>
                <c:pt idx="15">
                  <c:v>-8.0890560000000007E-3</c:v>
                </c:pt>
                <c:pt idx="16">
                  <c:v>-1.074553E-2</c:v>
                </c:pt>
                <c:pt idx="17">
                  <c:v>7.8823369999999997E-3</c:v>
                </c:pt>
                <c:pt idx="18">
                  <c:v>2.392977E-2</c:v>
                </c:pt>
                <c:pt idx="19">
                  <c:v>1.048318E-2</c:v>
                </c:pt>
                <c:pt idx="20">
                  <c:v>-8.3804039999999993E-3</c:v>
                </c:pt>
                <c:pt idx="21">
                  <c:v>-9.5922820000000006E-3</c:v>
                </c:pt>
                <c:pt idx="22">
                  <c:v>-1.0055449999999999E-4</c:v>
                </c:pt>
                <c:pt idx="23">
                  <c:v>4.9103330000000002E-3</c:v>
                </c:pt>
                <c:pt idx="24">
                  <c:v>2.550058E-3</c:v>
                </c:pt>
                <c:pt idx="25">
                  <c:v>6.2334529999999999E-3</c:v>
                </c:pt>
                <c:pt idx="26">
                  <c:v>1.087719E-2</c:v>
                </c:pt>
                <c:pt idx="27">
                  <c:v>1.268183E-3</c:v>
                </c:pt>
                <c:pt idx="28">
                  <c:v>-1.048818E-2</c:v>
                </c:pt>
                <c:pt idx="29">
                  <c:v>-3.9946690000000002E-3</c:v>
                </c:pt>
                <c:pt idx="30">
                  <c:v>9.1106569999999994E-3</c:v>
                </c:pt>
                <c:pt idx="31">
                  <c:v>2.896834E-3</c:v>
                </c:pt>
                <c:pt idx="32">
                  <c:v>-8.8432319999999995E-3</c:v>
                </c:pt>
                <c:pt idx="33">
                  <c:v>-2.5427140000000001E-4</c:v>
                </c:pt>
                <c:pt idx="34">
                  <c:v>1.237196E-2</c:v>
                </c:pt>
                <c:pt idx="35">
                  <c:v>6.0210250000000002E-3</c:v>
                </c:pt>
                <c:pt idx="36">
                  <c:v>-7.8447199999999995E-3</c:v>
                </c:pt>
                <c:pt idx="37">
                  <c:v>-8.410776E-3</c:v>
                </c:pt>
                <c:pt idx="38">
                  <c:v>-1.0290519999999999E-3</c:v>
                </c:pt>
                <c:pt idx="39">
                  <c:v>-3.6916589999999999E-3</c:v>
                </c:pt>
                <c:pt idx="40">
                  <c:v>-1.155689E-2</c:v>
                </c:pt>
                <c:pt idx="41">
                  <c:v>-4.5075009999999997E-3</c:v>
                </c:pt>
                <c:pt idx="42">
                  <c:v>1.279659E-2</c:v>
                </c:pt>
                <c:pt idx="43">
                  <c:v>1.02378E-2</c:v>
                </c:pt>
                <c:pt idx="44">
                  <c:v>-9.711763E-3</c:v>
                </c:pt>
                <c:pt idx="45">
                  <c:v>-1.2934899999999999E-2</c:v>
                </c:pt>
                <c:pt idx="46">
                  <c:v>3.1242800000000001E-3</c:v>
                </c:pt>
                <c:pt idx="47">
                  <c:v>1.30344E-2</c:v>
                </c:pt>
                <c:pt idx="48">
                  <c:v>8.8786969999999996E-3</c:v>
                </c:pt>
                <c:pt idx="49">
                  <c:v>3.1287580000000001E-3</c:v>
                </c:pt>
                <c:pt idx="50">
                  <c:v>7.0914589999999998E-4</c:v>
                </c:pt>
                <c:pt idx="51">
                  <c:v>6.0583399999999997E-4</c:v>
                </c:pt>
                <c:pt idx="52">
                  <c:v>6.879947E-3</c:v>
                </c:pt>
                <c:pt idx="53">
                  <c:v>1.8186830000000001E-2</c:v>
                </c:pt>
                <c:pt idx="54">
                  <c:v>2.145611E-2</c:v>
                </c:pt>
                <c:pt idx="55">
                  <c:v>7.7030400000000004E-3</c:v>
                </c:pt>
                <c:pt idx="56">
                  <c:v>-5.9649400000000002E-3</c:v>
                </c:pt>
                <c:pt idx="57">
                  <c:v>-4.7876860000000002E-3</c:v>
                </c:pt>
                <c:pt idx="58">
                  <c:v>-1.610572E-3</c:v>
                </c:pt>
                <c:pt idx="59">
                  <c:v>-6.1813020000000001E-5</c:v>
                </c:pt>
                <c:pt idx="60">
                  <c:v>5.7690420000000003E-3</c:v>
                </c:pt>
                <c:pt idx="61">
                  <c:v>8.3603180000000003E-3</c:v>
                </c:pt>
                <c:pt idx="62">
                  <c:v>3.756143E-3</c:v>
                </c:pt>
                <c:pt idx="63">
                  <c:v>-6.8067609999999997E-3</c:v>
                </c:pt>
                <c:pt idx="64">
                  <c:v>-1.174731E-2</c:v>
                </c:pt>
                <c:pt idx="65">
                  <c:v>-4.9658829999999995E-4</c:v>
                </c:pt>
                <c:pt idx="66">
                  <c:v>4.7607930000000001E-4</c:v>
                </c:pt>
                <c:pt idx="67">
                  <c:v>-1.7007270000000001E-2</c:v>
                </c:pt>
                <c:pt idx="68">
                  <c:v>-1.5871469999999999E-2</c:v>
                </c:pt>
                <c:pt idx="69">
                  <c:v>2.5170169999999999E-3</c:v>
                </c:pt>
                <c:pt idx="70">
                  <c:v>9.0962860000000003E-3</c:v>
                </c:pt>
                <c:pt idx="71">
                  <c:v>4.9738509999999996E-3</c:v>
                </c:pt>
                <c:pt idx="72">
                  <c:v>-5.448919E-3</c:v>
                </c:pt>
                <c:pt idx="73">
                  <c:v>-1.5273159999999999E-2</c:v>
                </c:pt>
                <c:pt idx="74">
                  <c:v>-9.0033089999999993E-3</c:v>
                </c:pt>
                <c:pt idx="75">
                  <c:v>4.3848799999999999E-3</c:v>
                </c:pt>
                <c:pt idx="76">
                  <c:v>6.5661249999999999E-3</c:v>
                </c:pt>
                <c:pt idx="77">
                  <c:v>-2.0510060000000002E-3</c:v>
                </c:pt>
                <c:pt idx="78">
                  <c:v>-8.233387E-3</c:v>
                </c:pt>
                <c:pt idx="79">
                  <c:v>-3.6038530000000002E-3</c:v>
                </c:pt>
                <c:pt idx="80">
                  <c:v>5.3374140000000004E-4</c:v>
                </c:pt>
                <c:pt idx="81">
                  <c:v>-4.1780630000000001E-3</c:v>
                </c:pt>
                <c:pt idx="82">
                  <c:v>-9.4267540000000007E-3</c:v>
                </c:pt>
                <c:pt idx="83">
                  <c:v>-1.2252529999999999E-2</c:v>
                </c:pt>
                <c:pt idx="84">
                  <c:v>-9.3531489999999998E-3</c:v>
                </c:pt>
                <c:pt idx="85">
                  <c:v>-5.1724680000000004E-3</c:v>
                </c:pt>
                <c:pt idx="86">
                  <c:v>-1.517464E-2</c:v>
                </c:pt>
                <c:pt idx="87">
                  <c:v>-2.806051E-2</c:v>
                </c:pt>
                <c:pt idx="88">
                  <c:v>-2.7055949999999999E-2</c:v>
                </c:pt>
                <c:pt idx="89">
                  <c:v>-1.406426E-2</c:v>
                </c:pt>
                <c:pt idx="90">
                  <c:v>-1.9187200000000001E-3</c:v>
                </c:pt>
                <c:pt idx="91">
                  <c:v>-9.2278250000000003E-3</c:v>
                </c:pt>
                <c:pt idx="92">
                  <c:v>-2.5562370000000001E-2</c:v>
                </c:pt>
                <c:pt idx="93">
                  <c:v>-2.493414E-2</c:v>
                </c:pt>
                <c:pt idx="94">
                  <c:v>-6.9274660000000002E-3</c:v>
                </c:pt>
                <c:pt idx="95">
                  <c:v>6.6272889999999997E-3</c:v>
                </c:pt>
                <c:pt idx="96">
                  <c:v>3.935282E-3</c:v>
                </c:pt>
                <c:pt idx="97">
                  <c:v>2.5756199999999998E-3</c:v>
                </c:pt>
                <c:pt idx="98">
                  <c:v>7.6679349999999999E-3</c:v>
                </c:pt>
                <c:pt idx="99">
                  <c:v>4.5631819999999998E-3</c:v>
                </c:pt>
                <c:pt idx="100">
                  <c:v>-2.1326320000000002E-3</c:v>
                </c:pt>
                <c:pt idx="101">
                  <c:v>-3.4679860000000002E-3</c:v>
                </c:pt>
                <c:pt idx="102">
                  <c:v>-4.3222169999999997E-3</c:v>
                </c:pt>
                <c:pt idx="103">
                  <c:v>-4.3511979999999997E-3</c:v>
                </c:pt>
                <c:pt idx="104">
                  <c:v>2.4399719999999999E-3</c:v>
                </c:pt>
                <c:pt idx="105">
                  <c:v>8.1320209999999997E-3</c:v>
                </c:pt>
                <c:pt idx="106">
                  <c:v>3.6140339999999999E-3</c:v>
                </c:pt>
                <c:pt idx="107">
                  <c:v>-1.764182E-3</c:v>
                </c:pt>
                <c:pt idx="108">
                  <c:v>1.1652889999999999E-3</c:v>
                </c:pt>
                <c:pt idx="109">
                  <c:v>9.0631440000000004E-3</c:v>
                </c:pt>
                <c:pt idx="110">
                  <c:v>7.8660569999999992E-3</c:v>
                </c:pt>
                <c:pt idx="111">
                  <c:v>-8.8497409999999995E-3</c:v>
                </c:pt>
                <c:pt idx="112">
                  <c:v>-1.5654999999999999E-2</c:v>
                </c:pt>
                <c:pt idx="113">
                  <c:v>-8.0071769999999997E-4</c:v>
                </c:pt>
                <c:pt idx="114">
                  <c:v>7.7726949999999996E-3</c:v>
                </c:pt>
                <c:pt idx="115">
                  <c:v>-2.386661E-3</c:v>
                </c:pt>
                <c:pt idx="116">
                  <c:v>-1.0246760000000001E-2</c:v>
                </c:pt>
                <c:pt idx="117">
                  <c:v>-5.1598750000000004E-3</c:v>
                </c:pt>
                <c:pt idx="118">
                  <c:v>-4.1593730000000003E-5</c:v>
                </c:pt>
                <c:pt idx="119">
                  <c:v>-6.0232319999999999E-3</c:v>
                </c:pt>
                <c:pt idx="120">
                  <c:v>-1.6891449999999999E-2</c:v>
                </c:pt>
                <c:pt idx="121">
                  <c:v>-1.1670989999999999E-2</c:v>
                </c:pt>
                <c:pt idx="122">
                  <c:v>2.333309E-3</c:v>
                </c:pt>
                <c:pt idx="123">
                  <c:v>-2.9335039999999998E-4</c:v>
                </c:pt>
                <c:pt idx="124">
                  <c:v>-9.6274099999999994E-3</c:v>
                </c:pt>
                <c:pt idx="125">
                  <c:v>-7.0508960000000001E-3</c:v>
                </c:pt>
                <c:pt idx="126">
                  <c:v>4.3019859999999998E-3</c:v>
                </c:pt>
                <c:pt idx="127">
                  <c:v>6.2872620000000001E-3</c:v>
                </c:pt>
                <c:pt idx="128">
                  <c:v>-5.6573980000000001E-3</c:v>
                </c:pt>
                <c:pt idx="129">
                  <c:v>-1.153998E-2</c:v>
                </c:pt>
                <c:pt idx="130">
                  <c:v>-4.5977910000000004E-3</c:v>
                </c:pt>
                <c:pt idx="131">
                  <c:v>3.2765569999999998E-3</c:v>
                </c:pt>
                <c:pt idx="132">
                  <c:v>8.1906970000000003E-3</c:v>
                </c:pt>
                <c:pt idx="133">
                  <c:v>1.8053820000000002E-2</c:v>
                </c:pt>
                <c:pt idx="134">
                  <c:v>2.8593380000000002E-2</c:v>
                </c:pt>
                <c:pt idx="135">
                  <c:v>2.2124930000000001E-2</c:v>
                </c:pt>
                <c:pt idx="136">
                  <c:v>3.736545E-3</c:v>
                </c:pt>
                <c:pt idx="137">
                  <c:v>-6.68909E-3</c:v>
                </c:pt>
                <c:pt idx="138">
                  <c:v>-4.4850660000000002E-3</c:v>
                </c:pt>
                <c:pt idx="139">
                  <c:v>3.6534110000000001E-3</c:v>
                </c:pt>
                <c:pt idx="140">
                  <c:v>7.0441080000000003E-3</c:v>
                </c:pt>
                <c:pt idx="141">
                  <c:v>3.443733E-3</c:v>
                </c:pt>
                <c:pt idx="142">
                  <c:v>4.2529850000000001E-4</c:v>
                </c:pt>
                <c:pt idx="143">
                  <c:v>-1.6716350000000001E-3</c:v>
                </c:pt>
                <c:pt idx="144">
                  <c:v>-2.3507799999999998E-3</c:v>
                </c:pt>
                <c:pt idx="145">
                  <c:v>3.9147050000000001E-3</c:v>
                </c:pt>
                <c:pt idx="146">
                  <c:v>6.7298239999999997E-3</c:v>
                </c:pt>
                <c:pt idx="147">
                  <c:v>-1.924996E-3</c:v>
                </c:pt>
                <c:pt idx="148">
                  <c:v>-2.0667839999999999E-4</c:v>
                </c:pt>
                <c:pt idx="149">
                  <c:v>1.874406E-2</c:v>
                </c:pt>
                <c:pt idx="150">
                  <c:v>2.9901400000000002E-2</c:v>
                </c:pt>
                <c:pt idx="151">
                  <c:v>2.3897430000000001E-2</c:v>
                </c:pt>
                <c:pt idx="152">
                  <c:v>8.3768120000000008E-3</c:v>
                </c:pt>
                <c:pt idx="153">
                  <c:v>-5.6026219999999998E-3</c:v>
                </c:pt>
                <c:pt idx="154">
                  <c:v>-3.6106559999999998E-3</c:v>
                </c:pt>
                <c:pt idx="155">
                  <c:v>5.5824560000000004E-3</c:v>
                </c:pt>
                <c:pt idx="156">
                  <c:v>5.2256059999999998E-3</c:v>
                </c:pt>
                <c:pt idx="157">
                  <c:v>3.9052640000000001E-4</c:v>
                </c:pt>
                <c:pt idx="158">
                  <c:v>-6.830633E-3</c:v>
                </c:pt>
                <c:pt idx="159">
                  <c:v>-1.49298E-2</c:v>
                </c:pt>
                <c:pt idx="160">
                  <c:v>-1.267715E-2</c:v>
                </c:pt>
                <c:pt idx="161">
                  <c:v>9.9519270000000002E-4</c:v>
                </c:pt>
                <c:pt idx="162">
                  <c:v>1.1720019999999999E-2</c:v>
                </c:pt>
                <c:pt idx="163">
                  <c:v>4.3580099999999998E-3</c:v>
                </c:pt>
                <c:pt idx="164">
                  <c:v>-7.4660550000000001E-3</c:v>
                </c:pt>
                <c:pt idx="165">
                  <c:v>-4.82081E-3</c:v>
                </c:pt>
                <c:pt idx="166">
                  <c:v>-1.3591269999999999E-3</c:v>
                </c:pt>
                <c:pt idx="167">
                  <c:v>-6.083359E-3</c:v>
                </c:pt>
                <c:pt idx="168">
                  <c:v>-6.8072990000000002E-3</c:v>
                </c:pt>
                <c:pt idx="169">
                  <c:v>9.1666920000000002E-4</c:v>
                </c:pt>
                <c:pt idx="170">
                  <c:v>4.92027E-3</c:v>
                </c:pt>
                <c:pt idx="171">
                  <c:v>-6.4730760000000004E-3</c:v>
                </c:pt>
                <c:pt idx="172">
                  <c:v>-1.9637950000000001E-2</c:v>
                </c:pt>
                <c:pt idx="173">
                  <c:v>-1.0269820000000001E-2</c:v>
                </c:pt>
                <c:pt idx="174">
                  <c:v>1.480715E-2</c:v>
                </c:pt>
                <c:pt idx="175">
                  <c:v>2.5434729999999999E-2</c:v>
                </c:pt>
                <c:pt idx="176">
                  <c:v>2.262018E-2</c:v>
                </c:pt>
                <c:pt idx="177">
                  <c:v>3.3167879999999997E-2</c:v>
                </c:pt>
                <c:pt idx="178">
                  <c:v>5.7948E-2</c:v>
                </c:pt>
                <c:pt idx="179">
                  <c:v>8.5228479999999995E-2</c:v>
                </c:pt>
                <c:pt idx="180">
                  <c:v>0.1161116</c:v>
                </c:pt>
                <c:pt idx="181">
                  <c:v>0.1518863</c:v>
                </c:pt>
                <c:pt idx="182">
                  <c:v>0.1952412</c:v>
                </c:pt>
                <c:pt idx="183">
                  <c:v>0.24715790000000001</c:v>
                </c:pt>
                <c:pt idx="184">
                  <c:v>0.29809459999999999</c:v>
                </c:pt>
                <c:pt idx="185">
                  <c:v>0.33797110000000002</c:v>
                </c:pt>
                <c:pt idx="186">
                  <c:v>0.36171910000000002</c:v>
                </c:pt>
                <c:pt idx="187">
                  <c:v>0.37219079999999999</c:v>
                </c:pt>
                <c:pt idx="188">
                  <c:v>0.37789519999999999</c:v>
                </c:pt>
                <c:pt idx="189">
                  <c:v>0.38440800000000003</c:v>
                </c:pt>
                <c:pt idx="190">
                  <c:v>0.38668469999999999</c:v>
                </c:pt>
                <c:pt idx="191">
                  <c:v>0.37805250000000001</c:v>
                </c:pt>
                <c:pt idx="192">
                  <c:v>0.36843880000000001</c:v>
                </c:pt>
                <c:pt idx="193">
                  <c:v>0.36249680000000001</c:v>
                </c:pt>
                <c:pt idx="194">
                  <c:v>0.35663050000000002</c:v>
                </c:pt>
                <c:pt idx="195">
                  <c:v>0.35733690000000001</c:v>
                </c:pt>
                <c:pt idx="196">
                  <c:v>0.35928320000000002</c:v>
                </c:pt>
                <c:pt idx="197">
                  <c:v>0.35253800000000002</c:v>
                </c:pt>
                <c:pt idx="198">
                  <c:v>0.34250609999999998</c:v>
                </c:pt>
                <c:pt idx="199">
                  <c:v>0.33736830000000001</c:v>
                </c:pt>
                <c:pt idx="200">
                  <c:v>0.33593650000000003</c:v>
                </c:pt>
                <c:pt idx="201">
                  <c:v>0.3313932</c:v>
                </c:pt>
                <c:pt idx="202">
                  <c:v>0.3258914</c:v>
                </c:pt>
                <c:pt idx="203">
                  <c:v>0.3175173</c:v>
                </c:pt>
                <c:pt idx="204">
                  <c:v>0.3076643</c:v>
                </c:pt>
                <c:pt idx="205">
                  <c:v>0.31051649999999997</c:v>
                </c:pt>
                <c:pt idx="206">
                  <c:v>0.3165385</c:v>
                </c:pt>
                <c:pt idx="207">
                  <c:v>0.31480829999999999</c:v>
                </c:pt>
                <c:pt idx="208">
                  <c:v>0.31633020000000001</c:v>
                </c:pt>
                <c:pt idx="209">
                  <c:v>0.3190923</c:v>
                </c:pt>
                <c:pt idx="210">
                  <c:v>0.31163970000000002</c:v>
                </c:pt>
                <c:pt idx="211">
                  <c:v>0.30180309999999999</c:v>
                </c:pt>
                <c:pt idx="212">
                  <c:v>0.30254370000000003</c:v>
                </c:pt>
                <c:pt idx="213">
                  <c:v>0.300176</c:v>
                </c:pt>
                <c:pt idx="214">
                  <c:v>0.28563359999999999</c:v>
                </c:pt>
                <c:pt idx="215">
                  <c:v>0.27882790000000002</c:v>
                </c:pt>
                <c:pt idx="216">
                  <c:v>0.28828989999999999</c:v>
                </c:pt>
                <c:pt idx="217">
                  <c:v>0.3016297</c:v>
                </c:pt>
                <c:pt idx="218">
                  <c:v>0.30425950000000002</c:v>
                </c:pt>
                <c:pt idx="219">
                  <c:v>0.29517680000000002</c:v>
                </c:pt>
                <c:pt idx="220">
                  <c:v>0.28900930000000002</c:v>
                </c:pt>
                <c:pt idx="221">
                  <c:v>0.29031059999999997</c:v>
                </c:pt>
                <c:pt idx="222">
                  <c:v>0.2850105</c:v>
                </c:pt>
                <c:pt idx="223">
                  <c:v>0.27039010000000002</c:v>
                </c:pt>
                <c:pt idx="224">
                  <c:v>0.26427600000000001</c:v>
                </c:pt>
                <c:pt idx="225">
                  <c:v>0.27153899999999997</c:v>
                </c:pt>
                <c:pt idx="226">
                  <c:v>0.2829315</c:v>
                </c:pt>
                <c:pt idx="227">
                  <c:v>0.28545540000000003</c:v>
                </c:pt>
                <c:pt idx="228">
                  <c:v>0.27379740000000002</c:v>
                </c:pt>
                <c:pt idx="229">
                  <c:v>0.26751599999999998</c:v>
                </c:pt>
                <c:pt idx="230">
                  <c:v>0.27068219999999998</c:v>
                </c:pt>
                <c:pt idx="231">
                  <c:v>0.26649149999999999</c:v>
                </c:pt>
                <c:pt idx="232">
                  <c:v>0.26184800000000003</c:v>
                </c:pt>
                <c:pt idx="233">
                  <c:v>0.26731830000000001</c:v>
                </c:pt>
                <c:pt idx="234">
                  <c:v>0.27153529999999998</c:v>
                </c:pt>
                <c:pt idx="235">
                  <c:v>0.2667059</c:v>
                </c:pt>
                <c:pt idx="236">
                  <c:v>0.26064490000000001</c:v>
                </c:pt>
                <c:pt idx="237">
                  <c:v>0.25772909999999999</c:v>
                </c:pt>
                <c:pt idx="238">
                  <c:v>0.25286059999999999</c:v>
                </c:pt>
                <c:pt idx="239">
                  <c:v>0.24941350000000001</c:v>
                </c:pt>
                <c:pt idx="240">
                  <c:v>0.25363550000000001</c:v>
                </c:pt>
                <c:pt idx="241">
                  <c:v>0.25533159999999999</c:v>
                </c:pt>
                <c:pt idx="242">
                  <c:v>0.24858269999999999</c:v>
                </c:pt>
                <c:pt idx="243">
                  <c:v>0.2455977</c:v>
                </c:pt>
                <c:pt idx="244">
                  <c:v>0.2510675</c:v>
                </c:pt>
                <c:pt idx="245">
                  <c:v>0.25320019999999999</c:v>
                </c:pt>
                <c:pt idx="246">
                  <c:v>0.24563289999999999</c:v>
                </c:pt>
                <c:pt idx="247">
                  <c:v>0.23807449999999999</c:v>
                </c:pt>
                <c:pt idx="248">
                  <c:v>0.23717460000000001</c:v>
                </c:pt>
                <c:pt idx="249">
                  <c:v>0.2368006</c:v>
                </c:pt>
                <c:pt idx="250">
                  <c:v>0.2339405</c:v>
                </c:pt>
                <c:pt idx="251">
                  <c:v>0.22897410000000001</c:v>
                </c:pt>
                <c:pt idx="252">
                  <c:v>0.2244255</c:v>
                </c:pt>
                <c:pt idx="253">
                  <c:v>0.23018810000000001</c:v>
                </c:pt>
                <c:pt idx="254">
                  <c:v>0.24158669999999999</c:v>
                </c:pt>
                <c:pt idx="255">
                  <c:v>0.24428639999999999</c:v>
                </c:pt>
                <c:pt idx="256">
                  <c:v>0.23809630000000001</c:v>
                </c:pt>
                <c:pt idx="257">
                  <c:v>0.22770869999999999</c:v>
                </c:pt>
                <c:pt idx="258">
                  <c:v>0.22341269999999999</c:v>
                </c:pt>
                <c:pt idx="259">
                  <c:v>0.2327169</c:v>
                </c:pt>
                <c:pt idx="260">
                  <c:v>0.2414944</c:v>
                </c:pt>
                <c:pt idx="261">
                  <c:v>0.2349417</c:v>
                </c:pt>
                <c:pt idx="262">
                  <c:v>0.2203746</c:v>
                </c:pt>
                <c:pt idx="263">
                  <c:v>0.2145514</c:v>
                </c:pt>
                <c:pt idx="264">
                  <c:v>0.2194149</c:v>
                </c:pt>
                <c:pt idx="265">
                  <c:v>0.22261529999999999</c:v>
                </c:pt>
                <c:pt idx="266">
                  <c:v>0.21881790000000001</c:v>
                </c:pt>
                <c:pt idx="267">
                  <c:v>0.21307180000000001</c:v>
                </c:pt>
                <c:pt idx="268">
                  <c:v>0.21255750000000001</c:v>
                </c:pt>
                <c:pt idx="269">
                  <c:v>0.22042539999999999</c:v>
                </c:pt>
                <c:pt idx="270">
                  <c:v>0.22544149999999999</c:v>
                </c:pt>
                <c:pt idx="271">
                  <c:v>0.21509229999999999</c:v>
                </c:pt>
                <c:pt idx="272">
                  <c:v>0.19972960000000001</c:v>
                </c:pt>
                <c:pt idx="273">
                  <c:v>0.20131830000000001</c:v>
                </c:pt>
                <c:pt idx="274">
                  <c:v>0.2186207</c:v>
                </c:pt>
                <c:pt idx="275">
                  <c:v>0.2259951</c:v>
                </c:pt>
                <c:pt idx="276">
                  <c:v>0.213647</c:v>
                </c:pt>
                <c:pt idx="277">
                  <c:v>0.20037250000000001</c:v>
                </c:pt>
                <c:pt idx="278">
                  <c:v>0.2024048</c:v>
                </c:pt>
                <c:pt idx="279">
                  <c:v>0.20851159999999999</c:v>
                </c:pt>
                <c:pt idx="280">
                  <c:v>0.20091580000000001</c:v>
                </c:pt>
                <c:pt idx="281">
                  <c:v>0.1909701</c:v>
                </c:pt>
                <c:pt idx="282">
                  <c:v>0.19915930000000001</c:v>
                </c:pt>
                <c:pt idx="283">
                  <c:v>0.21377779999999999</c:v>
                </c:pt>
                <c:pt idx="284">
                  <c:v>0.20892559999999999</c:v>
                </c:pt>
                <c:pt idx="285">
                  <c:v>0.19198380000000001</c:v>
                </c:pt>
                <c:pt idx="286">
                  <c:v>0.1851476</c:v>
                </c:pt>
                <c:pt idx="287">
                  <c:v>0.1854151</c:v>
                </c:pt>
                <c:pt idx="288">
                  <c:v>0.1873756</c:v>
                </c:pt>
                <c:pt idx="289">
                  <c:v>0.18978709999999999</c:v>
                </c:pt>
                <c:pt idx="290">
                  <c:v>0.18692210000000001</c:v>
                </c:pt>
                <c:pt idx="291">
                  <c:v>0.1840658</c:v>
                </c:pt>
                <c:pt idx="292">
                  <c:v>0.1825919</c:v>
                </c:pt>
                <c:pt idx="293">
                  <c:v>0.17760100000000001</c:v>
                </c:pt>
                <c:pt idx="294">
                  <c:v>0.17458979999999999</c:v>
                </c:pt>
                <c:pt idx="295">
                  <c:v>0.1783978</c:v>
                </c:pt>
                <c:pt idx="296">
                  <c:v>0.18224219999999999</c:v>
                </c:pt>
                <c:pt idx="297">
                  <c:v>0.18016940000000001</c:v>
                </c:pt>
                <c:pt idx="298">
                  <c:v>0.17760020000000001</c:v>
                </c:pt>
                <c:pt idx="299">
                  <c:v>0.17879619999999999</c:v>
                </c:pt>
                <c:pt idx="300">
                  <c:v>0.1857819</c:v>
                </c:pt>
                <c:pt idx="301">
                  <c:v>0.19318650000000001</c:v>
                </c:pt>
                <c:pt idx="302">
                  <c:v>0.18678230000000001</c:v>
                </c:pt>
                <c:pt idx="303">
                  <c:v>0.1761537</c:v>
                </c:pt>
                <c:pt idx="304">
                  <c:v>0.17901329999999999</c:v>
                </c:pt>
                <c:pt idx="305">
                  <c:v>0.18551200000000001</c:v>
                </c:pt>
                <c:pt idx="306">
                  <c:v>0.18291399999999999</c:v>
                </c:pt>
                <c:pt idx="307">
                  <c:v>0.17508779999999999</c:v>
                </c:pt>
                <c:pt idx="308">
                  <c:v>0.17385410000000001</c:v>
                </c:pt>
                <c:pt idx="309">
                  <c:v>0.18184710000000001</c:v>
                </c:pt>
                <c:pt idx="310">
                  <c:v>0.18350340000000001</c:v>
                </c:pt>
                <c:pt idx="311">
                  <c:v>0.1772929</c:v>
                </c:pt>
                <c:pt idx="312">
                  <c:v>0.17820810000000001</c:v>
                </c:pt>
                <c:pt idx="313">
                  <c:v>0.17929929999999999</c:v>
                </c:pt>
                <c:pt idx="314">
                  <c:v>0.16670170000000001</c:v>
                </c:pt>
                <c:pt idx="315">
                  <c:v>0.1521207</c:v>
                </c:pt>
                <c:pt idx="316">
                  <c:v>0.15768960000000001</c:v>
                </c:pt>
                <c:pt idx="317">
                  <c:v>0.17361840000000001</c:v>
                </c:pt>
                <c:pt idx="318">
                  <c:v>0.1709484</c:v>
                </c:pt>
                <c:pt idx="319">
                  <c:v>0.16008729999999999</c:v>
                </c:pt>
                <c:pt idx="320">
                  <c:v>0.1615077</c:v>
                </c:pt>
                <c:pt idx="321">
                  <c:v>0.1637004</c:v>
                </c:pt>
                <c:pt idx="322">
                  <c:v>0.154443</c:v>
                </c:pt>
                <c:pt idx="323">
                  <c:v>0.14212820000000001</c:v>
                </c:pt>
                <c:pt idx="324">
                  <c:v>0.1450352</c:v>
                </c:pt>
                <c:pt idx="325">
                  <c:v>0.1645402</c:v>
                </c:pt>
                <c:pt idx="326">
                  <c:v>0.1772763</c:v>
                </c:pt>
                <c:pt idx="327">
                  <c:v>0.166432</c:v>
                </c:pt>
                <c:pt idx="328">
                  <c:v>0.14886659999999999</c:v>
                </c:pt>
                <c:pt idx="329">
                  <c:v>0.1451191</c:v>
                </c:pt>
                <c:pt idx="330">
                  <c:v>0.14825820000000001</c:v>
                </c:pt>
                <c:pt idx="331">
                  <c:v>0.14379400000000001</c:v>
                </c:pt>
                <c:pt idx="332">
                  <c:v>0.1382053</c:v>
                </c:pt>
                <c:pt idx="333">
                  <c:v>0.1450497</c:v>
                </c:pt>
                <c:pt idx="334">
                  <c:v>0.15013770000000001</c:v>
                </c:pt>
                <c:pt idx="335">
                  <c:v>0.14473820000000001</c:v>
                </c:pt>
                <c:pt idx="336">
                  <c:v>0.1435727</c:v>
                </c:pt>
                <c:pt idx="337">
                  <c:v>0.1489018</c:v>
                </c:pt>
                <c:pt idx="338">
                  <c:v>0.14664469999999999</c:v>
                </c:pt>
                <c:pt idx="339">
                  <c:v>0.12892110000000001</c:v>
                </c:pt>
                <c:pt idx="340">
                  <c:v>0.12102499999999999</c:v>
                </c:pt>
                <c:pt idx="341">
                  <c:v>0.14035829999999999</c:v>
                </c:pt>
                <c:pt idx="342">
                  <c:v>0.15284739999999999</c:v>
                </c:pt>
                <c:pt idx="343">
                  <c:v>0.1384166</c:v>
                </c:pt>
                <c:pt idx="344">
                  <c:v>0.12329080000000001</c:v>
                </c:pt>
                <c:pt idx="345">
                  <c:v>0.1236194</c:v>
                </c:pt>
                <c:pt idx="346">
                  <c:v>0.12824650000000001</c:v>
                </c:pt>
                <c:pt idx="347">
                  <c:v>0.1270105</c:v>
                </c:pt>
                <c:pt idx="348">
                  <c:v>0.1224469</c:v>
                </c:pt>
                <c:pt idx="349">
                  <c:v>0.1220169</c:v>
                </c:pt>
                <c:pt idx="350">
                  <c:v>0.12206880000000001</c:v>
                </c:pt>
                <c:pt idx="351">
                  <c:v>0.1125496</c:v>
                </c:pt>
                <c:pt idx="352">
                  <c:v>0.1019021</c:v>
                </c:pt>
                <c:pt idx="353">
                  <c:v>0.1060078</c:v>
                </c:pt>
                <c:pt idx="354">
                  <c:v>0.1134882</c:v>
                </c:pt>
                <c:pt idx="355">
                  <c:v>0.10868079999999999</c:v>
                </c:pt>
                <c:pt idx="356">
                  <c:v>0.1064976</c:v>
                </c:pt>
                <c:pt idx="357">
                  <c:v>0.11651839999999999</c:v>
                </c:pt>
                <c:pt idx="358">
                  <c:v>0.1215358</c:v>
                </c:pt>
                <c:pt idx="359">
                  <c:v>0.1119129</c:v>
                </c:pt>
                <c:pt idx="360">
                  <c:v>0.1027353</c:v>
                </c:pt>
                <c:pt idx="361">
                  <c:v>0.1082212</c:v>
                </c:pt>
                <c:pt idx="362">
                  <c:v>0.1160405</c:v>
                </c:pt>
                <c:pt idx="363">
                  <c:v>0.10925600000000001</c:v>
                </c:pt>
                <c:pt idx="364">
                  <c:v>9.9972500000000006E-2</c:v>
                </c:pt>
                <c:pt idx="365">
                  <c:v>0.1080089</c:v>
                </c:pt>
                <c:pt idx="366">
                  <c:v>0.1212063</c:v>
                </c:pt>
                <c:pt idx="367">
                  <c:v>0.1185572</c:v>
                </c:pt>
                <c:pt idx="368">
                  <c:v>0.1104139</c:v>
                </c:pt>
                <c:pt idx="369">
                  <c:v>0.1127541</c:v>
                </c:pt>
                <c:pt idx="370">
                  <c:v>0.1146831</c:v>
                </c:pt>
                <c:pt idx="371">
                  <c:v>0.1060685</c:v>
                </c:pt>
                <c:pt idx="372">
                  <c:v>9.6798079999999995E-2</c:v>
                </c:pt>
                <c:pt idx="373">
                  <c:v>9.7111199999999995E-2</c:v>
                </c:pt>
                <c:pt idx="374">
                  <c:v>0.1052471</c:v>
                </c:pt>
                <c:pt idx="375">
                  <c:v>0.1097327</c:v>
                </c:pt>
                <c:pt idx="376">
                  <c:v>0.1063026</c:v>
                </c:pt>
                <c:pt idx="377">
                  <c:v>0.1029381</c:v>
                </c:pt>
                <c:pt idx="378">
                  <c:v>9.9507090000000006E-2</c:v>
                </c:pt>
                <c:pt idx="379">
                  <c:v>9.1569360000000002E-2</c:v>
                </c:pt>
                <c:pt idx="380">
                  <c:v>8.7656499999999998E-2</c:v>
                </c:pt>
                <c:pt idx="381">
                  <c:v>9.2104630000000007E-2</c:v>
                </c:pt>
                <c:pt idx="382">
                  <c:v>9.643844E-2</c:v>
                </c:pt>
                <c:pt idx="383">
                  <c:v>9.8051520000000003E-2</c:v>
                </c:pt>
                <c:pt idx="384">
                  <c:v>9.9501030000000004E-2</c:v>
                </c:pt>
                <c:pt idx="385">
                  <c:v>0.10291839999999999</c:v>
                </c:pt>
                <c:pt idx="386">
                  <c:v>0.10417940000000001</c:v>
                </c:pt>
                <c:pt idx="387">
                  <c:v>9.1588340000000004E-2</c:v>
                </c:pt>
                <c:pt idx="388">
                  <c:v>7.6378280000000007E-2</c:v>
                </c:pt>
                <c:pt idx="389">
                  <c:v>7.9460900000000001E-2</c:v>
                </c:pt>
                <c:pt idx="390">
                  <c:v>9.1842069999999998E-2</c:v>
                </c:pt>
                <c:pt idx="391">
                  <c:v>9.8974060000000003E-2</c:v>
                </c:pt>
                <c:pt idx="392">
                  <c:v>9.8315899999999998E-2</c:v>
                </c:pt>
                <c:pt idx="393">
                  <c:v>9.4641139999999999E-2</c:v>
                </c:pt>
                <c:pt idx="394">
                  <c:v>9.5523780000000003E-2</c:v>
                </c:pt>
                <c:pt idx="395">
                  <c:v>9.2689339999999995E-2</c:v>
                </c:pt>
                <c:pt idx="396">
                  <c:v>8.4616609999999995E-2</c:v>
                </c:pt>
                <c:pt idx="397">
                  <c:v>8.4789809999999993E-2</c:v>
                </c:pt>
                <c:pt idx="398">
                  <c:v>8.5469859999999995E-2</c:v>
                </c:pt>
                <c:pt idx="399">
                  <c:v>7.9356800000000005E-2</c:v>
                </c:pt>
                <c:pt idx="400">
                  <c:v>7.5056280000000003E-2</c:v>
                </c:pt>
                <c:pt idx="401">
                  <c:v>7.3165800000000003E-2</c:v>
                </c:pt>
                <c:pt idx="402">
                  <c:v>7.5974589999999995E-2</c:v>
                </c:pt>
                <c:pt idx="403">
                  <c:v>7.9145699999999999E-2</c:v>
                </c:pt>
                <c:pt idx="404">
                  <c:v>7.7256279999999997E-2</c:v>
                </c:pt>
                <c:pt idx="405">
                  <c:v>8.2888500000000004E-2</c:v>
                </c:pt>
                <c:pt idx="406">
                  <c:v>9.0271370000000004E-2</c:v>
                </c:pt>
                <c:pt idx="407">
                  <c:v>8.6515800000000004E-2</c:v>
                </c:pt>
                <c:pt idx="408">
                  <c:v>8.3314360000000004E-2</c:v>
                </c:pt>
                <c:pt idx="409">
                  <c:v>8.9288480000000003E-2</c:v>
                </c:pt>
                <c:pt idx="410">
                  <c:v>9.6809820000000005E-2</c:v>
                </c:pt>
                <c:pt idx="411">
                  <c:v>9.2589619999999997E-2</c:v>
                </c:pt>
                <c:pt idx="412">
                  <c:v>8.0028940000000007E-2</c:v>
                </c:pt>
                <c:pt idx="413">
                  <c:v>7.5093099999999996E-2</c:v>
                </c:pt>
                <c:pt idx="414">
                  <c:v>7.3016990000000004E-2</c:v>
                </c:pt>
                <c:pt idx="415">
                  <c:v>6.6826650000000001E-2</c:v>
                </c:pt>
                <c:pt idx="416">
                  <c:v>6.4800070000000001E-2</c:v>
                </c:pt>
                <c:pt idx="417">
                  <c:v>7.1386530000000004E-2</c:v>
                </c:pt>
                <c:pt idx="418">
                  <c:v>7.7086909999999995E-2</c:v>
                </c:pt>
                <c:pt idx="419">
                  <c:v>6.6247929999999997E-2</c:v>
                </c:pt>
                <c:pt idx="420">
                  <c:v>5.0799579999999997E-2</c:v>
                </c:pt>
                <c:pt idx="421">
                  <c:v>5.8831040000000001E-2</c:v>
                </c:pt>
                <c:pt idx="422">
                  <c:v>7.9476560000000002E-2</c:v>
                </c:pt>
                <c:pt idx="423">
                  <c:v>7.9739039999999997E-2</c:v>
                </c:pt>
                <c:pt idx="424">
                  <c:v>5.9239109999999998E-2</c:v>
                </c:pt>
                <c:pt idx="425">
                  <c:v>4.9046739999999998E-2</c:v>
                </c:pt>
                <c:pt idx="426">
                  <c:v>6.1850490000000001E-2</c:v>
                </c:pt>
                <c:pt idx="427">
                  <c:v>6.9012420000000005E-2</c:v>
                </c:pt>
                <c:pt idx="428">
                  <c:v>5.9478540000000003E-2</c:v>
                </c:pt>
                <c:pt idx="429">
                  <c:v>6.2541089999999994E-2</c:v>
                </c:pt>
                <c:pt idx="430">
                  <c:v>7.5402730000000001E-2</c:v>
                </c:pt>
                <c:pt idx="431">
                  <c:v>7.1648439999999994E-2</c:v>
                </c:pt>
                <c:pt idx="432">
                  <c:v>6.2853439999999997E-2</c:v>
                </c:pt>
                <c:pt idx="433">
                  <c:v>6.7611740000000004E-2</c:v>
                </c:pt>
                <c:pt idx="434">
                  <c:v>7.5918849999999996E-2</c:v>
                </c:pt>
                <c:pt idx="435">
                  <c:v>7.3562959999999997E-2</c:v>
                </c:pt>
                <c:pt idx="436">
                  <c:v>6.3791959999999995E-2</c:v>
                </c:pt>
                <c:pt idx="437">
                  <c:v>5.2264199999999997E-2</c:v>
                </c:pt>
                <c:pt idx="438">
                  <c:v>4.2317090000000002E-2</c:v>
                </c:pt>
                <c:pt idx="439">
                  <c:v>4.3801720000000002E-2</c:v>
                </c:pt>
                <c:pt idx="440">
                  <c:v>5.3574940000000001E-2</c:v>
                </c:pt>
                <c:pt idx="441">
                  <c:v>5.6926369999999997E-2</c:v>
                </c:pt>
                <c:pt idx="442">
                  <c:v>5.3022039999999999E-2</c:v>
                </c:pt>
                <c:pt idx="443">
                  <c:v>5.3176460000000002E-2</c:v>
                </c:pt>
                <c:pt idx="444">
                  <c:v>5.9680230000000001E-2</c:v>
                </c:pt>
                <c:pt idx="445">
                  <c:v>6.5057420000000005E-2</c:v>
                </c:pt>
                <c:pt idx="446">
                  <c:v>6.8370509999999995E-2</c:v>
                </c:pt>
                <c:pt idx="447">
                  <c:v>6.5007200000000001E-2</c:v>
                </c:pt>
                <c:pt idx="448">
                  <c:v>5.2803320000000001E-2</c:v>
                </c:pt>
                <c:pt idx="449">
                  <c:v>5.1056020000000001E-2</c:v>
                </c:pt>
                <c:pt idx="450">
                  <c:v>6.6193920000000003E-2</c:v>
                </c:pt>
                <c:pt idx="451">
                  <c:v>7.3152460000000002E-2</c:v>
                </c:pt>
                <c:pt idx="452">
                  <c:v>6.1060120000000002E-2</c:v>
                </c:pt>
                <c:pt idx="453">
                  <c:v>4.8498600000000003E-2</c:v>
                </c:pt>
                <c:pt idx="454">
                  <c:v>4.5820470000000002E-2</c:v>
                </c:pt>
                <c:pt idx="455">
                  <c:v>4.9859500000000001E-2</c:v>
                </c:pt>
                <c:pt idx="456">
                  <c:v>5.5347609999999998E-2</c:v>
                </c:pt>
                <c:pt idx="457">
                  <c:v>5.5661660000000002E-2</c:v>
                </c:pt>
                <c:pt idx="458">
                  <c:v>5.4647689999999999E-2</c:v>
                </c:pt>
                <c:pt idx="459">
                  <c:v>5.6264910000000001E-2</c:v>
                </c:pt>
                <c:pt idx="460">
                  <c:v>4.9848190000000001E-2</c:v>
                </c:pt>
                <c:pt idx="461">
                  <c:v>3.9142469999999999E-2</c:v>
                </c:pt>
                <c:pt idx="462">
                  <c:v>4.3150960000000002E-2</c:v>
                </c:pt>
                <c:pt idx="463">
                  <c:v>5.4255209999999998E-2</c:v>
                </c:pt>
                <c:pt idx="464">
                  <c:v>5.87062E-2</c:v>
                </c:pt>
                <c:pt idx="465">
                  <c:v>5.9294029999999998E-2</c:v>
                </c:pt>
                <c:pt idx="466">
                  <c:v>5.2852000000000003E-2</c:v>
                </c:pt>
                <c:pt idx="467">
                  <c:v>3.8501390000000003E-2</c:v>
                </c:pt>
                <c:pt idx="468">
                  <c:v>3.4902990000000002E-2</c:v>
                </c:pt>
                <c:pt idx="469">
                  <c:v>5.4620259999999997E-2</c:v>
                </c:pt>
                <c:pt idx="470">
                  <c:v>7.1441500000000005E-2</c:v>
                </c:pt>
                <c:pt idx="471">
                  <c:v>6.2052040000000003E-2</c:v>
                </c:pt>
                <c:pt idx="472">
                  <c:v>4.760002E-2</c:v>
                </c:pt>
                <c:pt idx="473">
                  <c:v>5.2471429999999999E-2</c:v>
                </c:pt>
                <c:pt idx="474">
                  <c:v>6.4221340000000002E-2</c:v>
                </c:pt>
                <c:pt idx="475">
                  <c:v>5.6129150000000003E-2</c:v>
                </c:pt>
                <c:pt idx="476">
                  <c:v>3.7038210000000002E-2</c:v>
                </c:pt>
                <c:pt idx="477">
                  <c:v>3.9827250000000002E-2</c:v>
                </c:pt>
                <c:pt idx="478">
                  <c:v>6.0615000000000002E-2</c:v>
                </c:pt>
                <c:pt idx="479">
                  <c:v>5.9558779999999999E-2</c:v>
                </c:pt>
                <c:pt idx="480">
                  <c:v>3.936013E-2</c:v>
                </c:pt>
                <c:pt idx="481">
                  <c:v>4.2721769999999999E-2</c:v>
                </c:pt>
                <c:pt idx="482">
                  <c:v>6.0005509999999998E-2</c:v>
                </c:pt>
                <c:pt idx="483">
                  <c:v>5.8565270000000003E-2</c:v>
                </c:pt>
                <c:pt idx="484">
                  <c:v>4.4719679999999998E-2</c:v>
                </c:pt>
                <c:pt idx="485">
                  <c:v>3.5568540000000003E-2</c:v>
                </c:pt>
                <c:pt idx="486">
                  <c:v>3.6036079999999998E-2</c:v>
                </c:pt>
                <c:pt idx="487">
                  <c:v>3.6399609999999999E-2</c:v>
                </c:pt>
                <c:pt idx="488">
                  <c:v>3.6926960000000002E-2</c:v>
                </c:pt>
                <c:pt idx="489">
                  <c:v>4.7305779999999999E-2</c:v>
                </c:pt>
                <c:pt idx="490">
                  <c:v>4.7846590000000001E-2</c:v>
                </c:pt>
                <c:pt idx="491">
                  <c:v>2.7019689999999999E-2</c:v>
                </c:pt>
                <c:pt idx="492">
                  <c:v>1.525351E-2</c:v>
                </c:pt>
                <c:pt idx="493">
                  <c:v>2.935457E-2</c:v>
                </c:pt>
                <c:pt idx="494">
                  <c:v>5.235132E-2</c:v>
                </c:pt>
                <c:pt idx="495">
                  <c:v>6.6350240000000005E-2</c:v>
                </c:pt>
                <c:pt idx="496">
                  <c:v>6.6732390000000003E-2</c:v>
                </c:pt>
                <c:pt idx="497">
                  <c:v>6.2443779999999997E-2</c:v>
                </c:pt>
                <c:pt idx="498">
                  <c:v>6.2859200000000004E-2</c:v>
                </c:pt>
                <c:pt idx="499">
                  <c:v>5.5560329999999998E-2</c:v>
                </c:pt>
                <c:pt idx="500">
                  <c:v>3.6518009999999997E-2</c:v>
                </c:pt>
                <c:pt idx="501">
                  <c:v>3.2845840000000001E-2</c:v>
                </c:pt>
                <c:pt idx="502">
                  <c:v>4.4763909999999997E-2</c:v>
                </c:pt>
                <c:pt idx="503">
                  <c:v>4.429752E-2</c:v>
                </c:pt>
                <c:pt idx="504">
                  <c:v>3.3424929999999999E-2</c:v>
                </c:pt>
                <c:pt idx="505">
                  <c:v>3.1752460000000003E-2</c:v>
                </c:pt>
                <c:pt idx="506">
                  <c:v>3.5744020000000001E-2</c:v>
                </c:pt>
                <c:pt idx="507">
                  <c:v>3.54458E-2</c:v>
                </c:pt>
                <c:pt idx="508">
                  <c:v>3.3675370000000003E-2</c:v>
                </c:pt>
                <c:pt idx="509">
                  <c:v>2.9940459999999999E-2</c:v>
                </c:pt>
                <c:pt idx="510">
                  <c:v>2.5059729999999999E-2</c:v>
                </c:pt>
                <c:pt idx="511">
                  <c:v>2.4551770000000001E-2</c:v>
                </c:pt>
                <c:pt idx="512">
                  <c:v>2.740451E-2</c:v>
                </c:pt>
                <c:pt idx="513">
                  <c:v>2.9595050000000001E-2</c:v>
                </c:pt>
                <c:pt idx="514">
                  <c:v>2.9399390000000001E-2</c:v>
                </c:pt>
                <c:pt idx="515">
                  <c:v>2.7855680000000001E-2</c:v>
                </c:pt>
                <c:pt idx="516">
                  <c:v>2.8144869999999999E-2</c:v>
                </c:pt>
                <c:pt idx="517">
                  <c:v>3.00652E-2</c:v>
                </c:pt>
                <c:pt idx="518">
                  <c:v>2.8376990000000001E-2</c:v>
                </c:pt>
                <c:pt idx="519">
                  <c:v>2.1833990000000001E-2</c:v>
                </c:pt>
                <c:pt idx="520">
                  <c:v>1.8917400000000001E-2</c:v>
                </c:pt>
                <c:pt idx="521">
                  <c:v>2.9743519999999999E-2</c:v>
                </c:pt>
                <c:pt idx="522">
                  <c:v>4.5124009999999999E-2</c:v>
                </c:pt>
                <c:pt idx="523">
                  <c:v>3.9215840000000002E-2</c:v>
                </c:pt>
                <c:pt idx="524">
                  <c:v>2.0109729999999999E-2</c:v>
                </c:pt>
                <c:pt idx="525">
                  <c:v>2.2941369999999999E-2</c:v>
                </c:pt>
                <c:pt idx="526">
                  <c:v>3.4303050000000002E-2</c:v>
                </c:pt>
                <c:pt idx="527">
                  <c:v>2.358764E-2</c:v>
                </c:pt>
                <c:pt idx="528">
                  <c:v>1.09707E-2</c:v>
                </c:pt>
                <c:pt idx="529">
                  <c:v>1.4863019999999999E-2</c:v>
                </c:pt>
                <c:pt idx="530">
                  <c:v>2.1386720000000001E-2</c:v>
                </c:pt>
                <c:pt idx="531">
                  <c:v>2.5112740000000001E-2</c:v>
                </c:pt>
                <c:pt idx="532">
                  <c:v>2.953832E-2</c:v>
                </c:pt>
                <c:pt idx="533">
                  <c:v>3.5874700000000002E-2</c:v>
                </c:pt>
                <c:pt idx="534">
                  <c:v>3.8051069999999999E-2</c:v>
                </c:pt>
                <c:pt idx="535">
                  <c:v>2.8263529999999999E-2</c:v>
                </c:pt>
                <c:pt idx="536">
                  <c:v>2.035346E-2</c:v>
                </c:pt>
                <c:pt idx="537">
                  <c:v>2.4660100000000001E-2</c:v>
                </c:pt>
                <c:pt idx="538">
                  <c:v>2.7803640000000001E-2</c:v>
                </c:pt>
                <c:pt idx="539">
                  <c:v>2.2444209999999999E-2</c:v>
                </c:pt>
                <c:pt idx="540">
                  <c:v>1.245979E-2</c:v>
                </c:pt>
                <c:pt idx="541">
                  <c:v>7.5416939999999998E-3</c:v>
                </c:pt>
                <c:pt idx="542">
                  <c:v>1.5251229999999999E-2</c:v>
                </c:pt>
                <c:pt idx="543">
                  <c:v>2.6701249999999999E-2</c:v>
                </c:pt>
                <c:pt idx="544">
                  <c:v>2.9385419999999999E-2</c:v>
                </c:pt>
                <c:pt idx="545">
                  <c:v>2.5109369999999999E-2</c:v>
                </c:pt>
                <c:pt idx="546">
                  <c:v>2.5590390000000001E-2</c:v>
                </c:pt>
                <c:pt idx="547">
                  <c:v>2.7256059999999999E-2</c:v>
                </c:pt>
                <c:pt idx="548">
                  <c:v>2.51468E-2</c:v>
                </c:pt>
                <c:pt idx="549">
                  <c:v>3.3656329999999998E-2</c:v>
                </c:pt>
                <c:pt idx="550">
                  <c:v>4.7610140000000002E-2</c:v>
                </c:pt>
                <c:pt idx="551">
                  <c:v>4.244676E-2</c:v>
                </c:pt>
                <c:pt idx="552">
                  <c:v>2.3702850000000001E-2</c:v>
                </c:pt>
                <c:pt idx="553">
                  <c:v>2.0874609999999998E-2</c:v>
                </c:pt>
                <c:pt idx="554">
                  <c:v>3.1999039999999999E-2</c:v>
                </c:pt>
                <c:pt idx="555">
                  <c:v>3.0371539999999999E-2</c:v>
                </c:pt>
                <c:pt idx="556">
                  <c:v>2.1337829999999999E-2</c:v>
                </c:pt>
                <c:pt idx="557">
                  <c:v>2.3270610000000001E-2</c:v>
                </c:pt>
                <c:pt idx="558">
                  <c:v>2.946679E-2</c:v>
                </c:pt>
                <c:pt idx="559">
                  <c:v>2.6714040000000001E-2</c:v>
                </c:pt>
                <c:pt idx="560">
                  <c:v>1.284626E-2</c:v>
                </c:pt>
                <c:pt idx="561">
                  <c:v>3.9120989999999996E-3</c:v>
                </c:pt>
                <c:pt idx="562">
                  <c:v>1.3885120000000001E-2</c:v>
                </c:pt>
                <c:pt idx="563">
                  <c:v>2.377949E-2</c:v>
                </c:pt>
                <c:pt idx="564">
                  <c:v>1.887573E-2</c:v>
                </c:pt>
                <c:pt idx="565">
                  <c:v>1.384293E-2</c:v>
                </c:pt>
                <c:pt idx="566">
                  <c:v>1.9401080000000001E-2</c:v>
                </c:pt>
                <c:pt idx="567">
                  <c:v>3.049669E-2</c:v>
                </c:pt>
                <c:pt idx="568">
                  <c:v>3.9463770000000002E-2</c:v>
                </c:pt>
                <c:pt idx="569">
                  <c:v>4.9876089999999998E-2</c:v>
                </c:pt>
                <c:pt idx="570">
                  <c:v>5.5976749999999999E-2</c:v>
                </c:pt>
                <c:pt idx="571">
                  <c:v>3.7950909999999997E-2</c:v>
                </c:pt>
                <c:pt idx="572">
                  <c:v>1.027956E-2</c:v>
                </c:pt>
                <c:pt idx="573">
                  <c:v>2.2849709999999998E-3</c:v>
                </c:pt>
                <c:pt idx="574">
                  <c:v>9.2127059999999993E-3</c:v>
                </c:pt>
                <c:pt idx="575">
                  <c:v>1.449718E-2</c:v>
                </c:pt>
                <c:pt idx="576">
                  <c:v>1.5693950000000002E-2</c:v>
                </c:pt>
                <c:pt idx="577">
                  <c:v>2.3517900000000001E-2</c:v>
                </c:pt>
                <c:pt idx="578">
                  <c:v>3.5340770000000001E-2</c:v>
                </c:pt>
                <c:pt idx="579">
                  <c:v>2.7415579999999998E-2</c:v>
                </c:pt>
                <c:pt idx="580">
                  <c:v>9.5411620000000006E-3</c:v>
                </c:pt>
                <c:pt idx="581">
                  <c:v>1.6431290000000001E-2</c:v>
                </c:pt>
                <c:pt idx="582">
                  <c:v>3.5955239999999999E-2</c:v>
                </c:pt>
                <c:pt idx="583">
                  <c:v>3.5034250000000003E-2</c:v>
                </c:pt>
                <c:pt idx="584">
                  <c:v>1.808158E-2</c:v>
                </c:pt>
                <c:pt idx="585">
                  <c:v>7.9736040000000005E-3</c:v>
                </c:pt>
                <c:pt idx="586">
                  <c:v>1.6838499999999999E-2</c:v>
                </c:pt>
                <c:pt idx="587">
                  <c:v>2.835493E-2</c:v>
                </c:pt>
                <c:pt idx="588">
                  <c:v>1.8347410000000001E-2</c:v>
                </c:pt>
                <c:pt idx="589">
                  <c:v>9.2686439999999995E-3</c:v>
                </c:pt>
                <c:pt idx="590">
                  <c:v>2.1508719999999999E-2</c:v>
                </c:pt>
                <c:pt idx="591">
                  <c:v>2.9728379999999999E-2</c:v>
                </c:pt>
                <c:pt idx="592">
                  <c:v>2.9767800000000001E-2</c:v>
                </c:pt>
                <c:pt idx="593">
                  <c:v>3.4802659999999999E-2</c:v>
                </c:pt>
                <c:pt idx="594">
                  <c:v>3.5871260000000002E-2</c:v>
                </c:pt>
                <c:pt idx="595">
                  <c:v>2.7500879999999998E-2</c:v>
                </c:pt>
                <c:pt idx="596">
                  <c:v>1.8083370000000001E-2</c:v>
                </c:pt>
                <c:pt idx="597">
                  <c:v>1.646881E-2</c:v>
                </c:pt>
                <c:pt idx="598">
                  <c:v>2.1601680000000002E-2</c:v>
                </c:pt>
                <c:pt idx="599">
                  <c:v>2.7141579999999998E-2</c:v>
                </c:pt>
                <c:pt idx="600">
                  <c:v>3.1310310000000001E-2</c:v>
                </c:pt>
                <c:pt idx="601">
                  <c:v>3.2766299999999998E-2</c:v>
                </c:pt>
                <c:pt idx="602">
                  <c:v>2.7653750000000001E-2</c:v>
                </c:pt>
                <c:pt idx="603">
                  <c:v>1.3336209999999999E-2</c:v>
                </c:pt>
                <c:pt idx="604">
                  <c:v>-1.018681E-3</c:v>
                </c:pt>
                <c:pt idx="605">
                  <c:v>1.6781080000000001E-4</c:v>
                </c:pt>
                <c:pt idx="606">
                  <c:v>1.505885E-2</c:v>
                </c:pt>
                <c:pt idx="607">
                  <c:v>2.4924760000000001E-2</c:v>
                </c:pt>
                <c:pt idx="608">
                  <c:v>2.1587209999999999E-2</c:v>
                </c:pt>
                <c:pt idx="609">
                  <c:v>1.7557090000000001E-2</c:v>
                </c:pt>
                <c:pt idx="610">
                  <c:v>1.9775060000000001E-2</c:v>
                </c:pt>
                <c:pt idx="611">
                  <c:v>1.8987170000000001E-2</c:v>
                </c:pt>
                <c:pt idx="612">
                  <c:v>1.4571209999999999E-2</c:v>
                </c:pt>
                <c:pt idx="613">
                  <c:v>1.6324180000000001E-2</c:v>
                </c:pt>
                <c:pt idx="614">
                  <c:v>1.9371349999999999E-2</c:v>
                </c:pt>
                <c:pt idx="615">
                  <c:v>1.119582E-2</c:v>
                </c:pt>
                <c:pt idx="616">
                  <c:v>4.321638E-3</c:v>
                </c:pt>
                <c:pt idx="617">
                  <c:v>2.0516360000000001E-2</c:v>
                </c:pt>
                <c:pt idx="618">
                  <c:v>3.82831E-2</c:v>
                </c:pt>
                <c:pt idx="619">
                  <c:v>2.3522910000000001E-2</c:v>
                </c:pt>
                <c:pt idx="620">
                  <c:v>3.7491149999999999E-3</c:v>
                </c:pt>
                <c:pt idx="621">
                  <c:v>1.48962E-2</c:v>
                </c:pt>
                <c:pt idx="622">
                  <c:v>2.963969E-2</c:v>
                </c:pt>
                <c:pt idx="623">
                  <c:v>1.8502089999999999E-2</c:v>
                </c:pt>
                <c:pt idx="624">
                  <c:v>8.812488E-4</c:v>
                </c:pt>
                <c:pt idx="625">
                  <c:v>2.7741760000000002E-3</c:v>
                </c:pt>
                <c:pt idx="626">
                  <c:v>1.7432099999999999E-2</c:v>
                </c:pt>
                <c:pt idx="627">
                  <c:v>2.3134579999999998E-2</c:v>
                </c:pt>
                <c:pt idx="628">
                  <c:v>1.8135749999999999E-2</c:v>
                </c:pt>
                <c:pt idx="629">
                  <c:v>1.9370769999999999E-2</c:v>
                </c:pt>
                <c:pt idx="630">
                  <c:v>2.6502359999999999E-2</c:v>
                </c:pt>
                <c:pt idx="631">
                  <c:v>2.00907E-2</c:v>
                </c:pt>
                <c:pt idx="632">
                  <c:v>3.4872549999999999E-3</c:v>
                </c:pt>
                <c:pt idx="633">
                  <c:v>-7.2516989999999999E-4</c:v>
                </c:pt>
                <c:pt idx="634">
                  <c:v>8.5138509999999994E-3</c:v>
                </c:pt>
                <c:pt idx="635">
                  <c:v>1.2700609999999999E-2</c:v>
                </c:pt>
                <c:pt idx="636">
                  <c:v>3.2252330000000001E-3</c:v>
                </c:pt>
                <c:pt idx="637">
                  <c:v>-4.43524E-3</c:v>
                </c:pt>
                <c:pt idx="638">
                  <c:v>4.2349010000000001E-3</c:v>
                </c:pt>
                <c:pt idx="639">
                  <c:v>1.082555E-2</c:v>
                </c:pt>
                <c:pt idx="640">
                  <c:v>8.9721109999999996E-3</c:v>
                </c:pt>
                <c:pt idx="641">
                  <c:v>1.771474E-2</c:v>
                </c:pt>
                <c:pt idx="642">
                  <c:v>2.7044510000000001E-2</c:v>
                </c:pt>
                <c:pt idx="643">
                  <c:v>2.3753529999999998E-2</c:v>
                </c:pt>
                <c:pt idx="644">
                  <c:v>1.8906099999999999E-2</c:v>
                </c:pt>
                <c:pt idx="645">
                  <c:v>1.9144359999999999E-2</c:v>
                </c:pt>
                <c:pt idx="646">
                  <c:v>1.835759E-2</c:v>
                </c:pt>
                <c:pt idx="647">
                  <c:v>1.348746E-2</c:v>
                </c:pt>
                <c:pt idx="648">
                  <c:v>1.392767E-2</c:v>
                </c:pt>
                <c:pt idx="649">
                  <c:v>2.4132460000000001E-2</c:v>
                </c:pt>
                <c:pt idx="650">
                  <c:v>3.4060189999999997E-2</c:v>
                </c:pt>
                <c:pt idx="651">
                  <c:v>2.5998529999999999E-2</c:v>
                </c:pt>
                <c:pt idx="652">
                  <c:v>4.5373339999999996E-3</c:v>
                </c:pt>
                <c:pt idx="653">
                  <c:v>1.3680319999999999E-3</c:v>
                </c:pt>
                <c:pt idx="654">
                  <c:v>1.383916E-2</c:v>
                </c:pt>
                <c:pt idx="655">
                  <c:v>1.0989219999999999E-2</c:v>
                </c:pt>
                <c:pt idx="656">
                  <c:v>-2.743779E-3</c:v>
                </c:pt>
                <c:pt idx="657">
                  <c:v>-3.3342530000000001E-3</c:v>
                </c:pt>
                <c:pt idx="658">
                  <c:v>7.5525690000000003E-3</c:v>
                </c:pt>
                <c:pt idx="659">
                  <c:v>1.549557E-2</c:v>
                </c:pt>
                <c:pt idx="660">
                  <c:v>1.7175739999999998E-2</c:v>
                </c:pt>
                <c:pt idx="661">
                  <c:v>1.8296420000000001E-2</c:v>
                </c:pt>
                <c:pt idx="662">
                  <c:v>2.16616E-2</c:v>
                </c:pt>
                <c:pt idx="663">
                  <c:v>1.644516E-2</c:v>
                </c:pt>
                <c:pt idx="664">
                  <c:v>5.011087E-3</c:v>
                </c:pt>
                <c:pt idx="665">
                  <c:v>7.7946489999999998E-3</c:v>
                </c:pt>
                <c:pt idx="666">
                  <c:v>1.6631110000000001E-2</c:v>
                </c:pt>
                <c:pt idx="667">
                  <c:v>1.3289E-2</c:v>
                </c:pt>
                <c:pt idx="668">
                  <c:v>8.0670259999999997E-3</c:v>
                </c:pt>
                <c:pt idx="669">
                  <c:v>1.2692159999999999E-2</c:v>
                </c:pt>
                <c:pt idx="670">
                  <c:v>1.9065950000000002E-2</c:v>
                </c:pt>
                <c:pt idx="671">
                  <c:v>1.033005E-2</c:v>
                </c:pt>
                <c:pt idx="672">
                  <c:v>-6.2846680000000002E-3</c:v>
                </c:pt>
                <c:pt idx="673">
                  <c:v>-1.279393E-3</c:v>
                </c:pt>
                <c:pt idx="674">
                  <c:v>1.6568490000000002E-2</c:v>
                </c:pt>
                <c:pt idx="675">
                  <c:v>1.670789E-2</c:v>
                </c:pt>
                <c:pt idx="676">
                  <c:v>5.8031849999999998E-3</c:v>
                </c:pt>
                <c:pt idx="677">
                  <c:v>3.1427009999999999E-3</c:v>
                </c:pt>
                <c:pt idx="678">
                  <c:v>9.1965669999999992E-3</c:v>
                </c:pt>
                <c:pt idx="679">
                  <c:v>1.371882E-2</c:v>
                </c:pt>
                <c:pt idx="680">
                  <c:v>1.102588E-2</c:v>
                </c:pt>
                <c:pt idx="681">
                  <c:v>7.6234550000000003E-3</c:v>
                </c:pt>
                <c:pt idx="682">
                  <c:v>8.9708559999999993E-3</c:v>
                </c:pt>
                <c:pt idx="683">
                  <c:v>1.185959E-2</c:v>
                </c:pt>
                <c:pt idx="684">
                  <c:v>1.197291E-2</c:v>
                </c:pt>
                <c:pt idx="685">
                  <c:v>1.1257059999999999E-2</c:v>
                </c:pt>
                <c:pt idx="686">
                  <c:v>1.7183589999999999E-2</c:v>
                </c:pt>
                <c:pt idx="687">
                  <c:v>1.870993E-2</c:v>
                </c:pt>
                <c:pt idx="688">
                  <c:v>5.9246569999999998E-3</c:v>
                </c:pt>
                <c:pt idx="689">
                  <c:v>3.1068070000000001E-3</c:v>
                </c:pt>
                <c:pt idx="690">
                  <c:v>1.603098E-2</c:v>
                </c:pt>
                <c:pt idx="691">
                  <c:v>1.820917E-2</c:v>
                </c:pt>
                <c:pt idx="692">
                  <c:v>3.3171149999999998E-3</c:v>
                </c:pt>
                <c:pt idx="693">
                  <c:v>-3.9386339999999999E-3</c:v>
                </c:pt>
                <c:pt idx="694">
                  <c:v>8.7099829999999993E-3</c:v>
                </c:pt>
                <c:pt idx="695">
                  <c:v>1.2273849999999999E-2</c:v>
                </c:pt>
                <c:pt idx="696">
                  <c:v>3.504872E-3</c:v>
                </c:pt>
                <c:pt idx="697">
                  <c:v>1.180107E-2</c:v>
                </c:pt>
                <c:pt idx="698">
                  <c:v>2.083345E-2</c:v>
                </c:pt>
                <c:pt idx="699">
                  <c:v>1.21885E-2</c:v>
                </c:pt>
                <c:pt idx="700">
                  <c:v>4.3637679999999996E-3</c:v>
                </c:pt>
                <c:pt idx="701">
                  <c:v>3.4772420000000002E-3</c:v>
                </c:pt>
                <c:pt idx="702">
                  <c:v>2.2962429999999999E-3</c:v>
                </c:pt>
                <c:pt idx="703">
                  <c:v>1.3069159999999999E-4</c:v>
                </c:pt>
                <c:pt idx="704">
                  <c:v>-1.694433E-3</c:v>
                </c:pt>
                <c:pt idx="705">
                  <c:v>-4.2906639999999996E-3</c:v>
                </c:pt>
                <c:pt idx="706">
                  <c:v>4.0947230000000002E-4</c:v>
                </c:pt>
                <c:pt idx="707">
                  <c:v>1.559612E-2</c:v>
                </c:pt>
                <c:pt idx="708">
                  <c:v>2.1711270000000001E-2</c:v>
                </c:pt>
                <c:pt idx="709">
                  <c:v>1.12332E-2</c:v>
                </c:pt>
                <c:pt idx="710">
                  <c:v>7.792645E-3</c:v>
                </c:pt>
                <c:pt idx="711">
                  <c:v>1.97921E-2</c:v>
                </c:pt>
                <c:pt idx="712">
                  <c:v>1.7723249999999999E-2</c:v>
                </c:pt>
                <c:pt idx="713">
                  <c:v>1.581264E-3</c:v>
                </c:pt>
                <c:pt idx="714">
                  <c:v>4.3102879999999998E-3</c:v>
                </c:pt>
                <c:pt idx="715">
                  <c:v>1.465261E-2</c:v>
                </c:pt>
                <c:pt idx="716">
                  <c:v>6.5335189999999998E-3</c:v>
                </c:pt>
                <c:pt idx="717">
                  <c:v>-4.3267899999999996E-3</c:v>
                </c:pt>
                <c:pt idx="718">
                  <c:v>-2.5283219999999999E-3</c:v>
                </c:pt>
                <c:pt idx="719">
                  <c:v>1.2070239999999999E-3</c:v>
                </c:pt>
                <c:pt idx="720">
                  <c:v>1.0063540000000001E-3</c:v>
                </c:pt>
                <c:pt idx="721">
                  <c:v>4.4964160000000001E-4</c:v>
                </c:pt>
                <c:pt idx="722">
                  <c:v>6.5573970000000004E-3</c:v>
                </c:pt>
                <c:pt idx="723">
                  <c:v>1.7242090000000002E-2</c:v>
                </c:pt>
                <c:pt idx="724">
                  <c:v>1.7318320000000002E-2</c:v>
                </c:pt>
                <c:pt idx="725">
                  <c:v>1.3302069999999999E-2</c:v>
                </c:pt>
                <c:pt idx="726">
                  <c:v>2.1168010000000001E-2</c:v>
                </c:pt>
                <c:pt idx="727">
                  <c:v>3.032462E-2</c:v>
                </c:pt>
                <c:pt idx="728">
                  <c:v>2.4902489999999999E-2</c:v>
                </c:pt>
                <c:pt idx="729">
                  <c:v>1.531238E-2</c:v>
                </c:pt>
                <c:pt idx="730">
                  <c:v>1.535385E-2</c:v>
                </c:pt>
                <c:pt idx="731">
                  <c:v>1.5935600000000001E-2</c:v>
                </c:pt>
                <c:pt idx="732">
                  <c:v>1.328796E-2</c:v>
                </c:pt>
                <c:pt idx="733">
                  <c:v>1.901388E-2</c:v>
                </c:pt>
                <c:pt idx="734">
                  <c:v>2.9912620000000001E-2</c:v>
                </c:pt>
                <c:pt idx="735">
                  <c:v>2.1560300000000001E-2</c:v>
                </c:pt>
                <c:pt idx="736">
                  <c:v>4.2486070000000002E-4</c:v>
                </c:pt>
                <c:pt idx="737">
                  <c:v>1.302749E-3</c:v>
                </c:pt>
                <c:pt idx="738">
                  <c:v>1.065695E-2</c:v>
                </c:pt>
                <c:pt idx="739">
                  <c:v>3.3848659999999998E-3</c:v>
                </c:pt>
                <c:pt idx="740">
                  <c:v>1.8565680000000001E-3</c:v>
                </c:pt>
                <c:pt idx="741">
                  <c:v>1.5939539999999999E-2</c:v>
                </c:pt>
                <c:pt idx="742">
                  <c:v>2.0768120000000001E-2</c:v>
                </c:pt>
                <c:pt idx="743">
                  <c:v>1.0753209999999999E-2</c:v>
                </c:pt>
                <c:pt idx="744">
                  <c:v>3.3253309999999999E-3</c:v>
                </c:pt>
                <c:pt idx="745">
                  <c:v>7.8404700000000004E-3</c:v>
                </c:pt>
                <c:pt idx="746">
                  <c:v>1.4854559999999999E-2</c:v>
                </c:pt>
                <c:pt idx="747">
                  <c:v>1.193746E-2</c:v>
                </c:pt>
                <c:pt idx="748">
                  <c:v>9.3715740000000006E-3</c:v>
                </c:pt>
                <c:pt idx="749">
                  <c:v>1.084104E-2</c:v>
                </c:pt>
                <c:pt idx="750">
                  <c:v>2.0201910000000002E-3</c:v>
                </c:pt>
                <c:pt idx="751">
                  <c:v>-3.613537E-3</c:v>
                </c:pt>
                <c:pt idx="752">
                  <c:v>7.5125280000000001E-3</c:v>
                </c:pt>
                <c:pt idx="753">
                  <c:v>1.7762340000000001E-2</c:v>
                </c:pt>
                <c:pt idx="754">
                  <c:v>1.3869370000000001E-2</c:v>
                </c:pt>
                <c:pt idx="755">
                  <c:v>2.1672990000000001E-3</c:v>
                </c:pt>
                <c:pt idx="756">
                  <c:v>3.4315289999999998E-4</c:v>
                </c:pt>
                <c:pt idx="757">
                  <c:v>1.275752E-2</c:v>
                </c:pt>
                <c:pt idx="758">
                  <c:v>2.3053509999999999E-2</c:v>
                </c:pt>
                <c:pt idx="759">
                  <c:v>2.135859E-2</c:v>
                </c:pt>
                <c:pt idx="760">
                  <c:v>1.1247729999999999E-2</c:v>
                </c:pt>
                <c:pt idx="761">
                  <c:v>-4.3790719999999998E-4</c:v>
                </c:pt>
                <c:pt idx="762">
                  <c:v>-8.2815079999999999E-3</c:v>
                </c:pt>
                <c:pt idx="763">
                  <c:v>-1.13244E-2</c:v>
                </c:pt>
                <c:pt idx="764">
                  <c:v>-3.9123509999999997E-3</c:v>
                </c:pt>
                <c:pt idx="765">
                  <c:v>2.0087710000000002E-2</c:v>
                </c:pt>
                <c:pt idx="766">
                  <c:v>3.7180079999999997E-2</c:v>
                </c:pt>
                <c:pt idx="767">
                  <c:v>2.2020919999999999E-2</c:v>
                </c:pt>
                <c:pt idx="768">
                  <c:v>-5.1618790000000003E-3</c:v>
                </c:pt>
                <c:pt idx="769">
                  <c:v>-1.402869E-2</c:v>
                </c:pt>
                <c:pt idx="770">
                  <c:v>-4.40194E-3</c:v>
                </c:pt>
                <c:pt idx="771">
                  <c:v>9.4058149999999997E-3</c:v>
                </c:pt>
                <c:pt idx="772">
                  <c:v>1.5683989999999998E-2</c:v>
                </c:pt>
                <c:pt idx="773">
                  <c:v>1.472623E-2</c:v>
                </c:pt>
                <c:pt idx="774">
                  <c:v>1.5880680000000001E-2</c:v>
                </c:pt>
                <c:pt idx="775">
                  <c:v>1.1398459999999999E-2</c:v>
                </c:pt>
                <c:pt idx="776">
                  <c:v>-3.7334239999999999E-3</c:v>
                </c:pt>
                <c:pt idx="777">
                  <c:v>-9.0295389999999996E-3</c:v>
                </c:pt>
                <c:pt idx="778">
                  <c:v>-4.7020930000000001E-3</c:v>
                </c:pt>
                <c:pt idx="779">
                  <c:v>-4.3191799999999997E-3</c:v>
                </c:pt>
                <c:pt idx="780">
                  <c:v>8.0248049999999994E-3</c:v>
                </c:pt>
                <c:pt idx="781">
                  <c:v>2.5997650000000001E-2</c:v>
                </c:pt>
                <c:pt idx="782">
                  <c:v>1.727103E-2</c:v>
                </c:pt>
                <c:pt idx="783">
                  <c:v>-1.4065880000000001E-3</c:v>
                </c:pt>
                <c:pt idx="784">
                  <c:v>-4.8830610000000002E-3</c:v>
                </c:pt>
                <c:pt idx="785">
                  <c:v>-4.4056410000000001E-3</c:v>
                </c:pt>
                <c:pt idx="786">
                  <c:v>-2.7179589999999998E-3</c:v>
                </c:pt>
                <c:pt idx="787">
                  <c:v>4.859922E-3</c:v>
                </c:pt>
                <c:pt idx="788">
                  <c:v>7.6367190000000001E-3</c:v>
                </c:pt>
                <c:pt idx="789">
                  <c:v>-5.5843430000000001E-4</c:v>
                </c:pt>
                <c:pt idx="790">
                  <c:v>-7.8391260000000001E-3</c:v>
                </c:pt>
                <c:pt idx="791">
                  <c:v>-8.1094919999999994E-3</c:v>
                </c:pt>
                <c:pt idx="792">
                  <c:v>-9.4028140000000007E-3</c:v>
                </c:pt>
                <c:pt idx="793">
                  <c:v>-1.144563E-2</c:v>
                </c:pt>
                <c:pt idx="794">
                  <c:v>4.097079E-3</c:v>
                </c:pt>
                <c:pt idx="795">
                  <c:v>2.9012710000000001E-2</c:v>
                </c:pt>
                <c:pt idx="796">
                  <c:v>2.4704219999999999E-2</c:v>
                </c:pt>
                <c:pt idx="797">
                  <c:v>6.9675759999999996E-3</c:v>
                </c:pt>
                <c:pt idx="798">
                  <c:v>1.042059E-2</c:v>
                </c:pt>
                <c:pt idx="799">
                  <c:v>1.1847659999999999E-2</c:v>
                </c:pt>
                <c:pt idx="800">
                  <c:v>-2.403769E-3</c:v>
                </c:pt>
                <c:pt idx="801">
                  <c:v>-5.9877539999999996E-3</c:v>
                </c:pt>
                <c:pt idx="802">
                  <c:v>9.2181339999999998E-4</c:v>
                </c:pt>
                <c:pt idx="803">
                  <c:v>-2.7235089999999998E-3</c:v>
                </c:pt>
                <c:pt idx="804">
                  <c:v>-9.2418540000000007E-3</c:v>
                </c:pt>
                <c:pt idx="805">
                  <c:v>-7.0762830000000001E-3</c:v>
                </c:pt>
                <c:pt idx="806">
                  <c:v>-2.9441789999999999E-3</c:v>
                </c:pt>
                <c:pt idx="807">
                  <c:v>-3.6613359999999997E-4</c:v>
                </c:pt>
                <c:pt idx="808">
                  <c:v>9.3867630000000004E-5</c:v>
                </c:pt>
                <c:pt idx="809">
                  <c:v>-4.0401430000000004E-3</c:v>
                </c:pt>
                <c:pt idx="810">
                  <c:v>-6.2197290000000002E-3</c:v>
                </c:pt>
                <c:pt idx="811">
                  <c:v>-2.1891240000000002E-3</c:v>
                </c:pt>
                <c:pt idx="812">
                  <c:v>-1.9618700000000001E-3</c:v>
                </c:pt>
                <c:pt idx="813">
                  <c:v>-4.4895990000000004E-3</c:v>
                </c:pt>
                <c:pt idx="814">
                  <c:v>1.728451E-3</c:v>
                </c:pt>
                <c:pt idx="815">
                  <c:v>6.187087E-3</c:v>
                </c:pt>
                <c:pt idx="816">
                  <c:v>-1.477719E-3</c:v>
                </c:pt>
                <c:pt idx="817">
                  <c:v>-2.6423639999999999E-3</c:v>
                </c:pt>
                <c:pt idx="818">
                  <c:v>6.2173569999999997E-3</c:v>
                </c:pt>
                <c:pt idx="819">
                  <c:v>5.6242779999999999E-3</c:v>
                </c:pt>
                <c:pt idx="820">
                  <c:v>1.0447060000000001E-3</c:v>
                </c:pt>
                <c:pt idx="821">
                  <c:v>1.140621E-2</c:v>
                </c:pt>
                <c:pt idx="822">
                  <c:v>2.3814459999999999E-2</c:v>
                </c:pt>
                <c:pt idx="823">
                  <c:v>1.4486270000000001E-2</c:v>
                </c:pt>
                <c:pt idx="824">
                  <c:v>2.159635E-3</c:v>
                </c:pt>
                <c:pt idx="825">
                  <c:v>7.190938E-3</c:v>
                </c:pt>
                <c:pt idx="826">
                  <c:v>9.4720470000000008E-3</c:v>
                </c:pt>
                <c:pt idx="827">
                  <c:v>-1.820066E-3</c:v>
                </c:pt>
                <c:pt idx="828">
                  <c:v>-8.2974299999999997E-3</c:v>
                </c:pt>
                <c:pt idx="829">
                  <c:v>-2.424729E-3</c:v>
                </c:pt>
                <c:pt idx="830">
                  <c:v>-1.951188E-3</c:v>
                </c:pt>
                <c:pt idx="831">
                  <c:v>-9.4792299999999999E-3</c:v>
                </c:pt>
                <c:pt idx="832">
                  <c:v>-5.4382399999999996E-3</c:v>
                </c:pt>
                <c:pt idx="833">
                  <c:v>9.0067830000000008E-3</c:v>
                </c:pt>
                <c:pt idx="834">
                  <c:v>1.371616E-2</c:v>
                </c:pt>
                <c:pt idx="835">
                  <c:v>9.3972559999999997E-3</c:v>
                </c:pt>
                <c:pt idx="836">
                  <c:v>4.7607220000000002E-3</c:v>
                </c:pt>
                <c:pt idx="837">
                  <c:v>-5.5515249999999999E-3</c:v>
                </c:pt>
                <c:pt idx="838">
                  <c:v>-1.0656189999999999E-2</c:v>
                </c:pt>
                <c:pt idx="839">
                  <c:v>-6.3779630000000004E-3</c:v>
                </c:pt>
                <c:pt idx="840">
                  <c:v>-5.805111E-3</c:v>
                </c:pt>
                <c:pt idx="841">
                  <c:v>1.185111E-3</c:v>
                </c:pt>
                <c:pt idx="842">
                  <c:v>1.0435349999999999E-2</c:v>
                </c:pt>
                <c:pt idx="843">
                  <c:v>6.2816140000000005E-4</c:v>
                </c:pt>
                <c:pt idx="844">
                  <c:v>-1.39112E-2</c:v>
                </c:pt>
                <c:pt idx="845">
                  <c:v>-9.0596429999999992E-3</c:v>
                </c:pt>
                <c:pt idx="846">
                  <c:v>1.012322E-3</c:v>
                </c:pt>
                <c:pt idx="847">
                  <c:v>-4.4781250000000003E-3</c:v>
                </c:pt>
                <c:pt idx="848">
                  <c:v>-6.186235E-3</c:v>
                </c:pt>
                <c:pt idx="849">
                  <c:v>7.0892710000000003E-3</c:v>
                </c:pt>
                <c:pt idx="850">
                  <c:v>9.7453169999999999E-3</c:v>
                </c:pt>
                <c:pt idx="851">
                  <c:v>-3.9179319999999998E-3</c:v>
                </c:pt>
                <c:pt idx="852">
                  <c:v>-1.0199740000000001E-2</c:v>
                </c:pt>
                <c:pt idx="853">
                  <c:v>-2.4901210000000001E-3</c:v>
                </c:pt>
                <c:pt idx="854">
                  <c:v>3.7305160000000001E-3</c:v>
                </c:pt>
                <c:pt idx="855">
                  <c:v>4.4548610000000001E-3</c:v>
                </c:pt>
                <c:pt idx="856">
                  <c:v>1.738929E-3</c:v>
                </c:pt>
                <c:pt idx="857">
                  <c:v>-5.9775279999999995E-4</c:v>
                </c:pt>
                <c:pt idx="858">
                  <c:v>4.0886289999999999E-3</c:v>
                </c:pt>
                <c:pt idx="859">
                  <c:v>5.7246689999999999E-3</c:v>
                </c:pt>
                <c:pt idx="860">
                  <c:v>3.5840189999999999E-3</c:v>
                </c:pt>
                <c:pt idx="861">
                  <c:v>3.7040939999999998E-3</c:v>
                </c:pt>
                <c:pt idx="862">
                  <c:v>-2.8977479999999999E-3</c:v>
                </c:pt>
                <c:pt idx="863">
                  <c:v>-9.5834809999999996E-3</c:v>
                </c:pt>
                <c:pt idx="864">
                  <c:v>-1.1395050000000001E-3</c:v>
                </c:pt>
                <c:pt idx="865">
                  <c:v>1.5972279999999998E-2</c:v>
                </c:pt>
                <c:pt idx="866">
                  <c:v>2.3594830000000001E-2</c:v>
                </c:pt>
                <c:pt idx="867">
                  <c:v>1.5257929999999999E-2</c:v>
                </c:pt>
                <c:pt idx="868">
                  <c:v>-2.1145249999999999E-3</c:v>
                </c:pt>
                <c:pt idx="869">
                  <c:v>-1.414875E-2</c:v>
                </c:pt>
                <c:pt idx="870">
                  <c:v>-9.3645489999999998E-3</c:v>
                </c:pt>
                <c:pt idx="871">
                  <c:v>-4.6378709999999998E-5</c:v>
                </c:pt>
                <c:pt idx="872">
                  <c:v>4.3692590000000003E-3</c:v>
                </c:pt>
                <c:pt idx="873">
                  <c:v>9.6869710000000008E-3</c:v>
                </c:pt>
                <c:pt idx="874">
                  <c:v>1.860844E-3</c:v>
                </c:pt>
                <c:pt idx="875">
                  <c:v>-2.3851509999999999E-2</c:v>
                </c:pt>
                <c:pt idx="876">
                  <c:v>-3.2410309999999998E-2</c:v>
                </c:pt>
                <c:pt idx="877">
                  <c:v>-9.5570069999999993E-3</c:v>
                </c:pt>
                <c:pt idx="878">
                  <c:v>7.3019640000000002E-3</c:v>
                </c:pt>
                <c:pt idx="879">
                  <c:v>6.6893740000000001E-4</c:v>
                </c:pt>
                <c:pt idx="880">
                  <c:v>-6.2655849999999997E-3</c:v>
                </c:pt>
                <c:pt idx="881">
                  <c:v>-9.4480810000000003E-4</c:v>
                </c:pt>
                <c:pt idx="882">
                  <c:v>8.1903770000000004E-3</c:v>
                </c:pt>
                <c:pt idx="883">
                  <c:v>5.625901E-3</c:v>
                </c:pt>
                <c:pt idx="884">
                  <c:v>-2.0354069999999999E-3</c:v>
                </c:pt>
                <c:pt idx="885">
                  <c:v>1.075473E-3</c:v>
                </c:pt>
                <c:pt idx="886">
                  <c:v>4.0633229999999998E-3</c:v>
                </c:pt>
                <c:pt idx="887">
                  <c:v>2.3114250000000002E-3</c:v>
                </c:pt>
                <c:pt idx="888">
                  <c:v>2.984226E-3</c:v>
                </c:pt>
                <c:pt idx="889">
                  <c:v>1.156097E-3</c:v>
                </c:pt>
                <c:pt idx="890">
                  <c:v>-4.6477380000000002E-3</c:v>
                </c:pt>
                <c:pt idx="891">
                  <c:v>-5.9100769999999997E-3</c:v>
                </c:pt>
                <c:pt idx="892">
                  <c:v>7.7411910000000001E-4</c:v>
                </c:pt>
                <c:pt idx="893">
                  <c:v>5.3098900000000003E-3</c:v>
                </c:pt>
                <c:pt idx="894">
                  <c:v>2.4364769999999998E-3</c:v>
                </c:pt>
                <c:pt idx="895">
                  <c:v>-1.7001989999999999E-3</c:v>
                </c:pt>
                <c:pt idx="896">
                  <c:v>-2.354423E-3</c:v>
                </c:pt>
                <c:pt idx="897">
                  <c:v>3.9348200000000003E-3</c:v>
                </c:pt>
                <c:pt idx="898">
                  <c:v>9.3143549999999999E-3</c:v>
                </c:pt>
                <c:pt idx="899">
                  <c:v>6.3957320000000003E-3</c:v>
                </c:pt>
                <c:pt idx="900">
                  <c:v>5.2682720000000001E-3</c:v>
                </c:pt>
                <c:pt idx="901">
                  <c:v>7.9352060000000002E-3</c:v>
                </c:pt>
                <c:pt idx="902">
                  <c:v>7.4711380000000004E-3</c:v>
                </c:pt>
                <c:pt idx="903">
                  <c:v>3.7392049999999998E-3</c:v>
                </c:pt>
                <c:pt idx="904">
                  <c:v>6.7608939999999997E-4</c:v>
                </c:pt>
                <c:pt idx="905">
                  <c:v>6.9177559999999997E-3</c:v>
                </c:pt>
                <c:pt idx="906">
                  <c:v>2.1987860000000001E-2</c:v>
                </c:pt>
                <c:pt idx="907">
                  <c:v>1.9955730000000001E-2</c:v>
                </c:pt>
                <c:pt idx="908">
                  <c:v>-8.1641509999999997E-3</c:v>
                </c:pt>
                <c:pt idx="909">
                  <c:v>-2.380316E-2</c:v>
                </c:pt>
                <c:pt idx="910">
                  <c:v>-1.5118390000000001E-2</c:v>
                </c:pt>
                <c:pt idx="911">
                  <c:v>-5.4091119999999998E-3</c:v>
                </c:pt>
                <c:pt idx="912">
                  <c:v>5.6386429999999996E-3</c:v>
                </c:pt>
                <c:pt idx="913">
                  <c:v>1.484854E-2</c:v>
                </c:pt>
                <c:pt idx="914">
                  <c:v>1.216008E-2</c:v>
                </c:pt>
                <c:pt idx="915">
                  <c:v>2.5975070000000002E-3</c:v>
                </c:pt>
                <c:pt idx="916">
                  <c:v>-1.3578889999999999E-3</c:v>
                </c:pt>
                <c:pt idx="917">
                  <c:v>1.094112E-2</c:v>
                </c:pt>
                <c:pt idx="918">
                  <c:v>2.4308409999999999E-2</c:v>
                </c:pt>
                <c:pt idx="919">
                  <c:v>2.123046E-2</c:v>
                </c:pt>
                <c:pt idx="920">
                  <c:v>1.5250690000000001E-2</c:v>
                </c:pt>
                <c:pt idx="921">
                  <c:v>1.456731E-2</c:v>
                </c:pt>
                <c:pt idx="922">
                  <c:v>8.6757999999999991E-3</c:v>
                </c:pt>
                <c:pt idx="923">
                  <c:v>2.646523E-3</c:v>
                </c:pt>
                <c:pt idx="924">
                  <c:v>6.0363600000000002E-3</c:v>
                </c:pt>
                <c:pt idx="925">
                  <c:v>8.4550100000000007E-3</c:v>
                </c:pt>
                <c:pt idx="926">
                  <c:v>3.5660290000000001E-3</c:v>
                </c:pt>
                <c:pt idx="927">
                  <c:v>3.58053E-4</c:v>
                </c:pt>
                <c:pt idx="928">
                  <c:v>5.1527039999999999E-4</c:v>
                </c:pt>
                <c:pt idx="929">
                  <c:v>-1.6382320000000001E-3</c:v>
                </c:pt>
                <c:pt idx="930">
                  <c:v>-1.5276829999999999E-3</c:v>
                </c:pt>
                <c:pt idx="931">
                  <c:v>5.5792820000000003E-4</c:v>
                </c:pt>
                <c:pt idx="932">
                  <c:v>7.2171270000000003E-4</c:v>
                </c:pt>
                <c:pt idx="933">
                  <c:v>6.8100180000000001E-3</c:v>
                </c:pt>
                <c:pt idx="934">
                  <c:v>1.381667E-2</c:v>
                </c:pt>
                <c:pt idx="935">
                  <c:v>1.2889970000000001E-2</c:v>
                </c:pt>
                <c:pt idx="936">
                  <c:v>8.2961149999999997E-3</c:v>
                </c:pt>
                <c:pt idx="937">
                  <c:v>8.0883929999999993E-3</c:v>
                </c:pt>
                <c:pt idx="938">
                  <c:v>1.551845E-2</c:v>
                </c:pt>
                <c:pt idx="939">
                  <c:v>1.3585420000000001E-2</c:v>
                </c:pt>
                <c:pt idx="940">
                  <c:v>-4.195302E-4</c:v>
                </c:pt>
                <c:pt idx="941">
                  <c:v>-5.8776449999999999E-3</c:v>
                </c:pt>
                <c:pt idx="942">
                  <c:v>-6.3536529999999999E-3</c:v>
                </c:pt>
                <c:pt idx="943">
                  <c:v>-5.9677999999999997E-3</c:v>
                </c:pt>
                <c:pt idx="944">
                  <c:v>2.185949E-3</c:v>
                </c:pt>
                <c:pt idx="945">
                  <c:v>8.2353770000000003E-3</c:v>
                </c:pt>
                <c:pt idx="946">
                  <c:v>4.6704299999999997E-3</c:v>
                </c:pt>
                <c:pt idx="947">
                  <c:v>-3.7557189999999998E-3</c:v>
                </c:pt>
                <c:pt idx="948">
                  <c:v>-6.6060509999999999E-3</c:v>
                </c:pt>
                <c:pt idx="949">
                  <c:v>-2.8058219999999999E-4</c:v>
                </c:pt>
                <c:pt idx="950">
                  <c:v>4.6250639999999999E-3</c:v>
                </c:pt>
                <c:pt idx="951">
                  <c:v>3.3375200000000001E-3</c:v>
                </c:pt>
                <c:pt idx="952">
                  <c:v>1.3802280000000001E-3</c:v>
                </c:pt>
                <c:pt idx="953">
                  <c:v>5.4186839999999996E-4</c:v>
                </c:pt>
                <c:pt idx="954">
                  <c:v>2.375659E-4</c:v>
                </c:pt>
                <c:pt idx="955">
                  <c:v>4.5815079999999998E-3</c:v>
                </c:pt>
                <c:pt idx="956">
                  <c:v>8.4907460000000004E-3</c:v>
                </c:pt>
                <c:pt idx="957">
                  <c:v>9.8346860000000005E-3</c:v>
                </c:pt>
                <c:pt idx="958">
                  <c:v>1.8886489999999999E-2</c:v>
                </c:pt>
                <c:pt idx="959">
                  <c:v>2.333971E-2</c:v>
                </c:pt>
                <c:pt idx="960">
                  <c:v>1.048324E-2</c:v>
                </c:pt>
                <c:pt idx="961">
                  <c:v>-1.336063E-3</c:v>
                </c:pt>
                <c:pt idx="962">
                  <c:v>1.5546469999999999E-3</c:v>
                </c:pt>
                <c:pt idx="963">
                  <c:v>3.3090950000000002E-3</c:v>
                </c:pt>
                <c:pt idx="964">
                  <c:v>-4.3586950000000001E-3</c:v>
                </c:pt>
                <c:pt idx="965">
                  <c:v>-3.691157E-3</c:v>
                </c:pt>
                <c:pt idx="966">
                  <c:v>2.4689080000000001E-3</c:v>
                </c:pt>
                <c:pt idx="967">
                  <c:v>6.1905010000000002E-3</c:v>
                </c:pt>
                <c:pt idx="968">
                  <c:v>1.0496709999999999E-2</c:v>
                </c:pt>
                <c:pt idx="969">
                  <c:v>9.3986709999999997E-4</c:v>
                </c:pt>
                <c:pt idx="970">
                  <c:v>-1.7852509999999999E-2</c:v>
                </c:pt>
                <c:pt idx="971">
                  <c:v>-2.3569429999999999E-2</c:v>
                </c:pt>
                <c:pt idx="972">
                  <c:v>-1.4138619999999999E-2</c:v>
                </c:pt>
                <c:pt idx="973">
                  <c:v>1.7720189999999999E-4</c:v>
                </c:pt>
                <c:pt idx="974">
                  <c:v>1.0191530000000001E-2</c:v>
                </c:pt>
                <c:pt idx="975">
                  <c:v>1.272791E-2</c:v>
                </c:pt>
                <c:pt idx="976">
                  <c:v>5.5496749999999996E-3</c:v>
                </c:pt>
                <c:pt idx="977">
                  <c:v>-1.7898110000000001E-3</c:v>
                </c:pt>
                <c:pt idx="978">
                  <c:v>-8.8848870000000002E-4</c:v>
                </c:pt>
                <c:pt idx="979">
                  <c:v>-3.2543289999999998E-3</c:v>
                </c:pt>
                <c:pt idx="980">
                  <c:v>-2.7776939999999998E-3</c:v>
                </c:pt>
                <c:pt idx="981">
                  <c:v>8.4352330000000003E-3</c:v>
                </c:pt>
                <c:pt idx="982">
                  <c:v>9.1762579999999996E-3</c:v>
                </c:pt>
                <c:pt idx="983">
                  <c:v>-2.9736229999999999E-3</c:v>
                </c:pt>
                <c:pt idx="984">
                  <c:v>-3.5787979999999998E-3</c:v>
                </c:pt>
                <c:pt idx="985">
                  <c:v>8.653773E-3</c:v>
                </c:pt>
                <c:pt idx="986">
                  <c:v>1.223719E-2</c:v>
                </c:pt>
                <c:pt idx="987">
                  <c:v>5.088235E-3</c:v>
                </c:pt>
                <c:pt idx="988">
                  <c:v>2.6912429999999998E-3</c:v>
                </c:pt>
                <c:pt idx="989">
                  <c:v>7.9543329999999992E-3</c:v>
                </c:pt>
                <c:pt idx="990">
                  <c:v>1.025381E-2</c:v>
                </c:pt>
                <c:pt idx="991">
                  <c:v>1.2088730000000001E-3</c:v>
                </c:pt>
                <c:pt idx="992">
                  <c:v>-8.2381639999999992E-3</c:v>
                </c:pt>
                <c:pt idx="993">
                  <c:v>-2.3558899999999998E-3</c:v>
                </c:pt>
                <c:pt idx="994">
                  <c:v>7.0080810000000002E-3</c:v>
                </c:pt>
                <c:pt idx="995">
                  <c:v>3.861827E-3</c:v>
                </c:pt>
                <c:pt idx="996">
                  <c:v>-1.5945110000000001E-3</c:v>
                </c:pt>
                <c:pt idx="997">
                  <c:v>6.8768249999999996E-3</c:v>
                </c:pt>
                <c:pt idx="998">
                  <c:v>2.1773089999999998E-2</c:v>
                </c:pt>
                <c:pt idx="999">
                  <c:v>1.9183370000000002E-2</c:v>
                </c:pt>
              </c:numCache>
            </c:numRef>
          </c:yVal>
          <c:smooth val="0"/>
        </c:ser>
        <c:ser>
          <c:idx val="9"/>
          <c:order val="9"/>
          <c:tx>
            <c:v>+500V (#10)</c:v>
          </c:tx>
          <c:spPr>
            <a:ln w="19050">
              <a:solidFill>
                <a:srgbClr val="0000FF"/>
              </a:solidFill>
            </a:ln>
          </c:spPr>
          <c:marker>
            <c:symbol val="none"/>
          </c:marker>
          <c:xVal>
            <c:numRef>
              <c:f>'Current Wfms Data'!$A$5:$A$1004</c:f>
              <c:numCache>
                <c:formatCode>General</c:formatCode>
                <c:ptCount val="1000"/>
                <c:pt idx="0">
                  <c:v>-180.834</c:v>
                </c:pt>
                <c:pt idx="1">
                  <c:v>-179.834</c:v>
                </c:pt>
                <c:pt idx="2">
                  <c:v>-178.834</c:v>
                </c:pt>
                <c:pt idx="3">
                  <c:v>-177.834</c:v>
                </c:pt>
                <c:pt idx="4">
                  <c:v>-176.834</c:v>
                </c:pt>
                <c:pt idx="5">
                  <c:v>-175.834</c:v>
                </c:pt>
                <c:pt idx="6">
                  <c:v>-174.834</c:v>
                </c:pt>
                <c:pt idx="7">
                  <c:v>-173.834</c:v>
                </c:pt>
                <c:pt idx="8">
                  <c:v>-172.834</c:v>
                </c:pt>
                <c:pt idx="9">
                  <c:v>-171.834</c:v>
                </c:pt>
                <c:pt idx="10">
                  <c:v>-170.834</c:v>
                </c:pt>
                <c:pt idx="11">
                  <c:v>-169.834</c:v>
                </c:pt>
                <c:pt idx="12">
                  <c:v>-168.83399999999997</c:v>
                </c:pt>
                <c:pt idx="13">
                  <c:v>-167.834</c:v>
                </c:pt>
                <c:pt idx="14">
                  <c:v>-166.834</c:v>
                </c:pt>
                <c:pt idx="15">
                  <c:v>-165.834</c:v>
                </c:pt>
                <c:pt idx="16">
                  <c:v>-164.834</c:v>
                </c:pt>
                <c:pt idx="17">
                  <c:v>-163.834</c:v>
                </c:pt>
                <c:pt idx="18">
                  <c:v>-162.83399999999997</c:v>
                </c:pt>
                <c:pt idx="19">
                  <c:v>-161.834</c:v>
                </c:pt>
                <c:pt idx="20">
                  <c:v>-160.834</c:v>
                </c:pt>
                <c:pt idx="21">
                  <c:v>-159.834</c:v>
                </c:pt>
                <c:pt idx="22">
                  <c:v>-158.834</c:v>
                </c:pt>
                <c:pt idx="23">
                  <c:v>-157.834</c:v>
                </c:pt>
                <c:pt idx="24">
                  <c:v>-156.83399999999997</c:v>
                </c:pt>
                <c:pt idx="25">
                  <c:v>-155.834</c:v>
                </c:pt>
                <c:pt idx="26">
                  <c:v>-154.834</c:v>
                </c:pt>
                <c:pt idx="27">
                  <c:v>-153.834</c:v>
                </c:pt>
                <c:pt idx="28">
                  <c:v>-152.834</c:v>
                </c:pt>
                <c:pt idx="29">
                  <c:v>-151.834</c:v>
                </c:pt>
                <c:pt idx="30">
                  <c:v>-150.834</c:v>
                </c:pt>
                <c:pt idx="31">
                  <c:v>-149.834</c:v>
                </c:pt>
                <c:pt idx="32">
                  <c:v>-148.834</c:v>
                </c:pt>
                <c:pt idx="33">
                  <c:v>-147.834</c:v>
                </c:pt>
                <c:pt idx="34">
                  <c:v>-146.834</c:v>
                </c:pt>
                <c:pt idx="35">
                  <c:v>-145.834</c:v>
                </c:pt>
                <c:pt idx="36">
                  <c:v>-144.834</c:v>
                </c:pt>
                <c:pt idx="37">
                  <c:v>-143.834</c:v>
                </c:pt>
                <c:pt idx="38">
                  <c:v>-142.834</c:v>
                </c:pt>
                <c:pt idx="39">
                  <c:v>-141.834</c:v>
                </c:pt>
                <c:pt idx="40">
                  <c:v>-140.834</c:v>
                </c:pt>
                <c:pt idx="41">
                  <c:v>-139.834</c:v>
                </c:pt>
                <c:pt idx="42">
                  <c:v>-138.834</c:v>
                </c:pt>
                <c:pt idx="43">
                  <c:v>-137.83399999999997</c:v>
                </c:pt>
                <c:pt idx="44">
                  <c:v>-136.834</c:v>
                </c:pt>
                <c:pt idx="45">
                  <c:v>-135.834</c:v>
                </c:pt>
                <c:pt idx="46">
                  <c:v>-134.834</c:v>
                </c:pt>
                <c:pt idx="47">
                  <c:v>-133.834</c:v>
                </c:pt>
                <c:pt idx="48">
                  <c:v>-132.834</c:v>
                </c:pt>
                <c:pt idx="49">
                  <c:v>-131.83399999999997</c:v>
                </c:pt>
                <c:pt idx="50">
                  <c:v>-130.834</c:v>
                </c:pt>
                <c:pt idx="51">
                  <c:v>-129.834</c:v>
                </c:pt>
                <c:pt idx="52">
                  <c:v>-128.834</c:v>
                </c:pt>
                <c:pt idx="53">
                  <c:v>-127.834</c:v>
                </c:pt>
                <c:pt idx="54">
                  <c:v>-126.834</c:v>
                </c:pt>
                <c:pt idx="55">
                  <c:v>-125.83399999999999</c:v>
                </c:pt>
                <c:pt idx="56">
                  <c:v>-124.83399999999999</c:v>
                </c:pt>
                <c:pt idx="57">
                  <c:v>-123.83399999999999</c:v>
                </c:pt>
                <c:pt idx="58">
                  <c:v>-122.834</c:v>
                </c:pt>
                <c:pt idx="59">
                  <c:v>-121.834</c:v>
                </c:pt>
                <c:pt idx="60">
                  <c:v>-120.834</c:v>
                </c:pt>
                <c:pt idx="61">
                  <c:v>-119.83400000000002</c:v>
                </c:pt>
                <c:pt idx="62">
                  <c:v>-118.834</c:v>
                </c:pt>
                <c:pt idx="63">
                  <c:v>-117.83399999999999</c:v>
                </c:pt>
                <c:pt idx="64">
                  <c:v>-116.834</c:v>
                </c:pt>
                <c:pt idx="65">
                  <c:v>-115.834</c:v>
                </c:pt>
                <c:pt idx="66">
                  <c:v>-114.83399999999999</c:v>
                </c:pt>
                <c:pt idx="67">
                  <c:v>-113.834</c:v>
                </c:pt>
                <c:pt idx="68">
                  <c:v>-112.834</c:v>
                </c:pt>
                <c:pt idx="69">
                  <c:v>-111.83399999999999</c:v>
                </c:pt>
                <c:pt idx="70">
                  <c:v>-110.834</c:v>
                </c:pt>
                <c:pt idx="71">
                  <c:v>-109.834</c:v>
                </c:pt>
                <c:pt idx="72">
                  <c:v>-108.83399999999999</c:v>
                </c:pt>
                <c:pt idx="73">
                  <c:v>-107.834</c:v>
                </c:pt>
                <c:pt idx="74">
                  <c:v>-106.834</c:v>
                </c:pt>
                <c:pt idx="75">
                  <c:v>-105.834</c:v>
                </c:pt>
                <c:pt idx="76">
                  <c:v>-104.834</c:v>
                </c:pt>
                <c:pt idx="77">
                  <c:v>-103.834</c:v>
                </c:pt>
                <c:pt idx="78">
                  <c:v>-102.834</c:v>
                </c:pt>
                <c:pt idx="79">
                  <c:v>-101.834</c:v>
                </c:pt>
                <c:pt idx="80">
                  <c:v>-100.834</c:v>
                </c:pt>
                <c:pt idx="81">
                  <c:v>-99.834000000000003</c:v>
                </c:pt>
                <c:pt idx="82">
                  <c:v>-98.834000000000003</c:v>
                </c:pt>
                <c:pt idx="83">
                  <c:v>-97.834000000000003</c:v>
                </c:pt>
                <c:pt idx="84">
                  <c:v>-96.834000000000003</c:v>
                </c:pt>
                <c:pt idx="85">
                  <c:v>-95.834000000000003</c:v>
                </c:pt>
                <c:pt idx="86">
                  <c:v>-94.834000000000003</c:v>
                </c:pt>
                <c:pt idx="87">
                  <c:v>-93.834000000000003</c:v>
                </c:pt>
                <c:pt idx="88">
                  <c:v>-92.833999999999989</c:v>
                </c:pt>
                <c:pt idx="89">
                  <c:v>-91.834000000000003</c:v>
                </c:pt>
                <c:pt idx="90">
                  <c:v>-90.834000000000003</c:v>
                </c:pt>
                <c:pt idx="91">
                  <c:v>-89.833999999999989</c:v>
                </c:pt>
                <c:pt idx="92">
                  <c:v>-88.834000000000003</c:v>
                </c:pt>
                <c:pt idx="93">
                  <c:v>-87.834000000000003</c:v>
                </c:pt>
                <c:pt idx="94">
                  <c:v>-86.833999999999989</c:v>
                </c:pt>
                <c:pt idx="95">
                  <c:v>-85.834000000000003</c:v>
                </c:pt>
                <c:pt idx="96">
                  <c:v>-84.834000000000003</c:v>
                </c:pt>
                <c:pt idx="97">
                  <c:v>-83.833999999999989</c:v>
                </c:pt>
                <c:pt idx="98">
                  <c:v>-82.834000000000003</c:v>
                </c:pt>
                <c:pt idx="99">
                  <c:v>-81.834000000000003</c:v>
                </c:pt>
                <c:pt idx="100">
                  <c:v>-80.833999999999989</c:v>
                </c:pt>
                <c:pt idx="101">
                  <c:v>-79.834000000000003</c:v>
                </c:pt>
                <c:pt idx="102">
                  <c:v>-78.834000000000003</c:v>
                </c:pt>
                <c:pt idx="103">
                  <c:v>-77.833999999999989</c:v>
                </c:pt>
                <c:pt idx="104">
                  <c:v>-76.834000000000003</c:v>
                </c:pt>
                <c:pt idx="105">
                  <c:v>-75.834000000000003</c:v>
                </c:pt>
                <c:pt idx="106">
                  <c:v>-74.833999999999989</c:v>
                </c:pt>
                <c:pt idx="107">
                  <c:v>-73.834000000000003</c:v>
                </c:pt>
                <c:pt idx="108">
                  <c:v>-72.834000000000003</c:v>
                </c:pt>
                <c:pt idx="109">
                  <c:v>-71.834000000000003</c:v>
                </c:pt>
                <c:pt idx="110">
                  <c:v>-70.834000000000003</c:v>
                </c:pt>
                <c:pt idx="111">
                  <c:v>-69.834000000000003</c:v>
                </c:pt>
                <c:pt idx="112">
                  <c:v>-68.834000000000003</c:v>
                </c:pt>
                <c:pt idx="113">
                  <c:v>-67.834000000000003</c:v>
                </c:pt>
                <c:pt idx="114">
                  <c:v>-66.834000000000003</c:v>
                </c:pt>
                <c:pt idx="115">
                  <c:v>-65.834000000000003</c:v>
                </c:pt>
                <c:pt idx="116">
                  <c:v>-64.834000000000003</c:v>
                </c:pt>
                <c:pt idx="117">
                  <c:v>-63.834000000000003</c:v>
                </c:pt>
                <c:pt idx="118">
                  <c:v>-62.834000000000003</c:v>
                </c:pt>
                <c:pt idx="119">
                  <c:v>-61.833999999999996</c:v>
                </c:pt>
                <c:pt idx="120">
                  <c:v>-60.834000000000003</c:v>
                </c:pt>
                <c:pt idx="121">
                  <c:v>-59.834000000000003</c:v>
                </c:pt>
                <c:pt idx="122">
                  <c:v>-58.834000000000003</c:v>
                </c:pt>
                <c:pt idx="123">
                  <c:v>-57.834000000000003</c:v>
                </c:pt>
                <c:pt idx="124">
                  <c:v>-56.833999999999996</c:v>
                </c:pt>
                <c:pt idx="125">
                  <c:v>-55.834000000000003</c:v>
                </c:pt>
                <c:pt idx="126">
                  <c:v>-54.834000000000003</c:v>
                </c:pt>
                <c:pt idx="127">
                  <c:v>-53.833999999999996</c:v>
                </c:pt>
                <c:pt idx="128">
                  <c:v>-52.834000000000003</c:v>
                </c:pt>
                <c:pt idx="129">
                  <c:v>-51.833999999999996</c:v>
                </c:pt>
                <c:pt idx="130">
                  <c:v>-50.833999999999996</c:v>
                </c:pt>
                <c:pt idx="131">
                  <c:v>-49.834000000000003</c:v>
                </c:pt>
                <c:pt idx="132">
                  <c:v>-48.833999999999996</c:v>
                </c:pt>
                <c:pt idx="133">
                  <c:v>-47.833999999999996</c:v>
                </c:pt>
                <c:pt idx="134">
                  <c:v>-46.834000000000003</c:v>
                </c:pt>
                <c:pt idx="135">
                  <c:v>-45.833999999999996</c:v>
                </c:pt>
                <c:pt idx="136">
                  <c:v>-44.834000000000003</c:v>
                </c:pt>
                <c:pt idx="137">
                  <c:v>-43.834000000000003</c:v>
                </c:pt>
                <c:pt idx="138">
                  <c:v>-42.833999999999996</c:v>
                </c:pt>
                <c:pt idx="139">
                  <c:v>-41.834000000000003</c:v>
                </c:pt>
                <c:pt idx="140">
                  <c:v>-40.834000000000003</c:v>
                </c:pt>
                <c:pt idx="141">
                  <c:v>-39.833999999999996</c:v>
                </c:pt>
                <c:pt idx="142">
                  <c:v>-38.834000000000003</c:v>
                </c:pt>
                <c:pt idx="143">
                  <c:v>-37.834000000000003</c:v>
                </c:pt>
                <c:pt idx="144">
                  <c:v>-36.833999999999996</c:v>
                </c:pt>
                <c:pt idx="145">
                  <c:v>-35.834000000000003</c:v>
                </c:pt>
                <c:pt idx="146">
                  <c:v>-34.833999999999996</c:v>
                </c:pt>
                <c:pt idx="147">
                  <c:v>-33.833999999999996</c:v>
                </c:pt>
                <c:pt idx="148">
                  <c:v>-32.834000000000003</c:v>
                </c:pt>
                <c:pt idx="149">
                  <c:v>-31.834</c:v>
                </c:pt>
                <c:pt idx="150">
                  <c:v>-30.833999999999996</c:v>
                </c:pt>
                <c:pt idx="151">
                  <c:v>-29.834</c:v>
                </c:pt>
                <c:pt idx="152">
                  <c:v>-28.834</c:v>
                </c:pt>
                <c:pt idx="153">
                  <c:v>-27.834</c:v>
                </c:pt>
                <c:pt idx="154">
                  <c:v>-26.834</c:v>
                </c:pt>
                <c:pt idx="155">
                  <c:v>-25.834000000000003</c:v>
                </c:pt>
                <c:pt idx="156">
                  <c:v>-24.834</c:v>
                </c:pt>
                <c:pt idx="157">
                  <c:v>-23.834</c:v>
                </c:pt>
                <c:pt idx="158">
                  <c:v>-22.834</c:v>
                </c:pt>
                <c:pt idx="159">
                  <c:v>-21.834</c:v>
                </c:pt>
                <c:pt idx="160">
                  <c:v>-20.834</c:v>
                </c:pt>
                <c:pt idx="161">
                  <c:v>-19.834</c:v>
                </c:pt>
                <c:pt idx="162">
                  <c:v>-18.834</c:v>
                </c:pt>
                <c:pt idx="163">
                  <c:v>-17.834</c:v>
                </c:pt>
                <c:pt idx="164">
                  <c:v>-16.834</c:v>
                </c:pt>
                <c:pt idx="165">
                  <c:v>-15.834000000000001</c:v>
                </c:pt>
                <c:pt idx="166">
                  <c:v>-14.834000000000001</c:v>
                </c:pt>
                <c:pt idx="167">
                  <c:v>-13.834</c:v>
                </c:pt>
                <c:pt idx="168">
                  <c:v>-12.834</c:v>
                </c:pt>
                <c:pt idx="169">
                  <c:v>-11.834</c:v>
                </c:pt>
                <c:pt idx="170">
                  <c:v>-10.834</c:v>
                </c:pt>
                <c:pt idx="171">
                  <c:v>-9.8340000000000014</c:v>
                </c:pt>
                <c:pt idx="172">
                  <c:v>-8.8339999999999996</c:v>
                </c:pt>
                <c:pt idx="173">
                  <c:v>-7.8339999999999996</c:v>
                </c:pt>
                <c:pt idx="174">
                  <c:v>-6.8340000000000005</c:v>
                </c:pt>
                <c:pt idx="175">
                  <c:v>-5.8340000000000005</c:v>
                </c:pt>
                <c:pt idx="176">
                  <c:v>-4.8339999999999996</c:v>
                </c:pt>
                <c:pt idx="177">
                  <c:v>-3.8339999999999996</c:v>
                </c:pt>
                <c:pt idx="178">
                  <c:v>-2.8340000000000001</c:v>
                </c:pt>
                <c:pt idx="179">
                  <c:v>-1.8340000000000001</c:v>
                </c:pt>
                <c:pt idx="180">
                  <c:v>-0.83399999999999996</c:v>
                </c:pt>
                <c:pt idx="181">
                  <c:v>0.16600000000000001</c:v>
                </c:pt>
                <c:pt idx="182">
                  <c:v>1.1659999999999999</c:v>
                </c:pt>
                <c:pt idx="183">
                  <c:v>2.1660000000000004</c:v>
                </c:pt>
                <c:pt idx="184">
                  <c:v>3.1659999999999999</c:v>
                </c:pt>
                <c:pt idx="185">
                  <c:v>4.1659999999999995</c:v>
                </c:pt>
                <c:pt idx="186">
                  <c:v>5.1659999999999995</c:v>
                </c:pt>
                <c:pt idx="187">
                  <c:v>6.1659999999999995</c:v>
                </c:pt>
                <c:pt idx="188">
                  <c:v>7.1660000000000004</c:v>
                </c:pt>
                <c:pt idx="189">
                  <c:v>8.1660000000000004</c:v>
                </c:pt>
                <c:pt idx="190">
                  <c:v>9.1660000000000004</c:v>
                </c:pt>
                <c:pt idx="191">
                  <c:v>10.166</c:v>
                </c:pt>
                <c:pt idx="192">
                  <c:v>11.166</c:v>
                </c:pt>
                <c:pt idx="193">
                  <c:v>12.166</c:v>
                </c:pt>
                <c:pt idx="194">
                  <c:v>13.166</c:v>
                </c:pt>
                <c:pt idx="195">
                  <c:v>14.165999999999999</c:v>
                </c:pt>
                <c:pt idx="196">
                  <c:v>15.166000000000002</c:v>
                </c:pt>
                <c:pt idx="197">
                  <c:v>16.166</c:v>
                </c:pt>
                <c:pt idx="198">
                  <c:v>17.166</c:v>
                </c:pt>
                <c:pt idx="199">
                  <c:v>18.166</c:v>
                </c:pt>
                <c:pt idx="200">
                  <c:v>19.166</c:v>
                </c:pt>
                <c:pt idx="201">
                  <c:v>20.166</c:v>
                </c:pt>
                <c:pt idx="202">
                  <c:v>21.166</c:v>
                </c:pt>
                <c:pt idx="203">
                  <c:v>22.166</c:v>
                </c:pt>
                <c:pt idx="204">
                  <c:v>23.166</c:v>
                </c:pt>
                <c:pt idx="205">
                  <c:v>24.166</c:v>
                </c:pt>
                <c:pt idx="206">
                  <c:v>25.165999999999997</c:v>
                </c:pt>
                <c:pt idx="207">
                  <c:v>26.166</c:v>
                </c:pt>
                <c:pt idx="208">
                  <c:v>27.166</c:v>
                </c:pt>
                <c:pt idx="209">
                  <c:v>28.166</c:v>
                </c:pt>
                <c:pt idx="210">
                  <c:v>29.166</c:v>
                </c:pt>
                <c:pt idx="211">
                  <c:v>30.166</c:v>
                </c:pt>
                <c:pt idx="212">
                  <c:v>31.166000000000004</c:v>
                </c:pt>
                <c:pt idx="213">
                  <c:v>32.165999999999997</c:v>
                </c:pt>
                <c:pt idx="214">
                  <c:v>33.166000000000004</c:v>
                </c:pt>
                <c:pt idx="215">
                  <c:v>34.166000000000004</c:v>
                </c:pt>
                <c:pt idx="216">
                  <c:v>35.165999999999997</c:v>
                </c:pt>
                <c:pt idx="217">
                  <c:v>36.166000000000004</c:v>
                </c:pt>
                <c:pt idx="218">
                  <c:v>37.165999999999997</c:v>
                </c:pt>
                <c:pt idx="219">
                  <c:v>38.165999999999997</c:v>
                </c:pt>
                <c:pt idx="220">
                  <c:v>39.166000000000004</c:v>
                </c:pt>
                <c:pt idx="221">
                  <c:v>40.165999999999997</c:v>
                </c:pt>
                <c:pt idx="222">
                  <c:v>41.165999999999997</c:v>
                </c:pt>
                <c:pt idx="223">
                  <c:v>42.166000000000004</c:v>
                </c:pt>
                <c:pt idx="224">
                  <c:v>43.165999999999997</c:v>
                </c:pt>
                <c:pt idx="225">
                  <c:v>44.165999999999997</c:v>
                </c:pt>
                <c:pt idx="226">
                  <c:v>45.166000000000004</c:v>
                </c:pt>
                <c:pt idx="227">
                  <c:v>46.165999999999997</c:v>
                </c:pt>
                <c:pt idx="228">
                  <c:v>47.165999999999997</c:v>
                </c:pt>
                <c:pt idx="229">
                  <c:v>48.166000000000004</c:v>
                </c:pt>
                <c:pt idx="230">
                  <c:v>49.165999999999997</c:v>
                </c:pt>
                <c:pt idx="231">
                  <c:v>50.166000000000004</c:v>
                </c:pt>
                <c:pt idx="232">
                  <c:v>51.166000000000004</c:v>
                </c:pt>
                <c:pt idx="233">
                  <c:v>52.165999999999997</c:v>
                </c:pt>
                <c:pt idx="234">
                  <c:v>53.166000000000004</c:v>
                </c:pt>
                <c:pt idx="235">
                  <c:v>54.165999999999997</c:v>
                </c:pt>
                <c:pt idx="236">
                  <c:v>55.165999999999997</c:v>
                </c:pt>
                <c:pt idx="237">
                  <c:v>56.166000000000004</c:v>
                </c:pt>
                <c:pt idx="238">
                  <c:v>57.165999999999997</c:v>
                </c:pt>
                <c:pt idx="239">
                  <c:v>58.165999999999997</c:v>
                </c:pt>
                <c:pt idx="240">
                  <c:v>59.166000000000004</c:v>
                </c:pt>
                <c:pt idx="241">
                  <c:v>60.165999999999997</c:v>
                </c:pt>
                <c:pt idx="242">
                  <c:v>61.166000000000004</c:v>
                </c:pt>
                <c:pt idx="243">
                  <c:v>62.166000000000004</c:v>
                </c:pt>
                <c:pt idx="244">
                  <c:v>63.165999999999997</c:v>
                </c:pt>
                <c:pt idx="245">
                  <c:v>64.165999999999997</c:v>
                </c:pt>
                <c:pt idx="246">
                  <c:v>65.165999999999997</c:v>
                </c:pt>
                <c:pt idx="247">
                  <c:v>66.165999999999997</c:v>
                </c:pt>
                <c:pt idx="248">
                  <c:v>67.165999999999997</c:v>
                </c:pt>
                <c:pt idx="249">
                  <c:v>68.165999999999997</c:v>
                </c:pt>
                <c:pt idx="250">
                  <c:v>69.165999999999997</c:v>
                </c:pt>
                <c:pt idx="251">
                  <c:v>70.165999999999997</c:v>
                </c:pt>
                <c:pt idx="252">
                  <c:v>71.165999999999997</c:v>
                </c:pt>
                <c:pt idx="253">
                  <c:v>72.165999999999997</c:v>
                </c:pt>
                <c:pt idx="254">
                  <c:v>73.165999999999997</c:v>
                </c:pt>
                <c:pt idx="255">
                  <c:v>74.165999999999997</c:v>
                </c:pt>
                <c:pt idx="256">
                  <c:v>75.165999999999997</c:v>
                </c:pt>
                <c:pt idx="257">
                  <c:v>76.165999999999997</c:v>
                </c:pt>
                <c:pt idx="258">
                  <c:v>77.166000000000011</c:v>
                </c:pt>
                <c:pt idx="259">
                  <c:v>78.165999999999997</c:v>
                </c:pt>
                <c:pt idx="260">
                  <c:v>79.165999999999997</c:v>
                </c:pt>
                <c:pt idx="261">
                  <c:v>80.166000000000011</c:v>
                </c:pt>
                <c:pt idx="262">
                  <c:v>81.165999999999997</c:v>
                </c:pt>
                <c:pt idx="263">
                  <c:v>82.165999999999997</c:v>
                </c:pt>
                <c:pt idx="264">
                  <c:v>83.166000000000011</c:v>
                </c:pt>
                <c:pt idx="265">
                  <c:v>84.165999999999997</c:v>
                </c:pt>
                <c:pt idx="266">
                  <c:v>85.165999999999997</c:v>
                </c:pt>
                <c:pt idx="267">
                  <c:v>86.166000000000011</c:v>
                </c:pt>
                <c:pt idx="268">
                  <c:v>87.165999999999997</c:v>
                </c:pt>
                <c:pt idx="269">
                  <c:v>88.165999999999997</c:v>
                </c:pt>
                <c:pt idx="270">
                  <c:v>89.166000000000011</c:v>
                </c:pt>
                <c:pt idx="271">
                  <c:v>90.165999999999997</c:v>
                </c:pt>
                <c:pt idx="272">
                  <c:v>91.165999999999997</c:v>
                </c:pt>
                <c:pt idx="273">
                  <c:v>92.166000000000011</c:v>
                </c:pt>
                <c:pt idx="274">
                  <c:v>93.165999999999997</c:v>
                </c:pt>
                <c:pt idx="275">
                  <c:v>94.165999999999997</c:v>
                </c:pt>
                <c:pt idx="276">
                  <c:v>95.166000000000011</c:v>
                </c:pt>
                <c:pt idx="277">
                  <c:v>96.165999999999997</c:v>
                </c:pt>
                <c:pt idx="278">
                  <c:v>97.165999999999997</c:v>
                </c:pt>
                <c:pt idx="279">
                  <c:v>98.165999999999997</c:v>
                </c:pt>
                <c:pt idx="280">
                  <c:v>99.165999999999997</c:v>
                </c:pt>
                <c:pt idx="281">
                  <c:v>100.166</c:v>
                </c:pt>
                <c:pt idx="282">
                  <c:v>101.166</c:v>
                </c:pt>
                <c:pt idx="283">
                  <c:v>102.166</c:v>
                </c:pt>
                <c:pt idx="284">
                  <c:v>103.166</c:v>
                </c:pt>
                <c:pt idx="285">
                  <c:v>104.166</c:v>
                </c:pt>
                <c:pt idx="286">
                  <c:v>105.166</c:v>
                </c:pt>
                <c:pt idx="287">
                  <c:v>106.166</c:v>
                </c:pt>
                <c:pt idx="288">
                  <c:v>107.166</c:v>
                </c:pt>
                <c:pt idx="289">
                  <c:v>108.166</c:v>
                </c:pt>
                <c:pt idx="290">
                  <c:v>109.166</c:v>
                </c:pt>
                <c:pt idx="291">
                  <c:v>110.166</c:v>
                </c:pt>
                <c:pt idx="292">
                  <c:v>111.16600000000001</c:v>
                </c:pt>
                <c:pt idx="293">
                  <c:v>112.166</c:v>
                </c:pt>
                <c:pt idx="294">
                  <c:v>113.166</c:v>
                </c:pt>
                <c:pt idx="295">
                  <c:v>114.16600000000001</c:v>
                </c:pt>
                <c:pt idx="296">
                  <c:v>115.166</c:v>
                </c:pt>
                <c:pt idx="297">
                  <c:v>116.166</c:v>
                </c:pt>
                <c:pt idx="298">
                  <c:v>117.16600000000001</c:v>
                </c:pt>
                <c:pt idx="299">
                  <c:v>118.166</c:v>
                </c:pt>
                <c:pt idx="300">
                  <c:v>119.166</c:v>
                </c:pt>
                <c:pt idx="301">
                  <c:v>120.166</c:v>
                </c:pt>
                <c:pt idx="302">
                  <c:v>121.16599999999998</c:v>
                </c:pt>
                <c:pt idx="303">
                  <c:v>122.16600000000001</c:v>
                </c:pt>
                <c:pt idx="304">
                  <c:v>123.16600000000001</c:v>
                </c:pt>
                <c:pt idx="305">
                  <c:v>124.166</c:v>
                </c:pt>
                <c:pt idx="306">
                  <c:v>125.166</c:v>
                </c:pt>
                <c:pt idx="307">
                  <c:v>126.166</c:v>
                </c:pt>
                <c:pt idx="308">
                  <c:v>127.16599999999998</c:v>
                </c:pt>
                <c:pt idx="309">
                  <c:v>128.166</c:v>
                </c:pt>
                <c:pt idx="310">
                  <c:v>129.166</c:v>
                </c:pt>
                <c:pt idx="311">
                  <c:v>130.166</c:v>
                </c:pt>
                <c:pt idx="312">
                  <c:v>131.166</c:v>
                </c:pt>
                <c:pt idx="313">
                  <c:v>132.166</c:v>
                </c:pt>
                <c:pt idx="314">
                  <c:v>133.166</c:v>
                </c:pt>
                <c:pt idx="315">
                  <c:v>134.16600000000003</c:v>
                </c:pt>
                <c:pt idx="316">
                  <c:v>135.166</c:v>
                </c:pt>
                <c:pt idx="317">
                  <c:v>136.166</c:v>
                </c:pt>
                <c:pt idx="318">
                  <c:v>137.166</c:v>
                </c:pt>
                <c:pt idx="319">
                  <c:v>138.166</c:v>
                </c:pt>
                <c:pt idx="320">
                  <c:v>139.166</c:v>
                </c:pt>
                <c:pt idx="321">
                  <c:v>140.16600000000003</c:v>
                </c:pt>
                <c:pt idx="322">
                  <c:v>141.166</c:v>
                </c:pt>
                <c:pt idx="323">
                  <c:v>142.166</c:v>
                </c:pt>
                <c:pt idx="324">
                  <c:v>143.166</c:v>
                </c:pt>
                <c:pt idx="325">
                  <c:v>144.166</c:v>
                </c:pt>
                <c:pt idx="326">
                  <c:v>145.166</c:v>
                </c:pt>
                <c:pt idx="327">
                  <c:v>146.166</c:v>
                </c:pt>
                <c:pt idx="328">
                  <c:v>147.166</c:v>
                </c:pt>
                <c:pt idx="329">
                  <c:v>148.166</c:v>
                </c:pt>
                <c:pt idx="330">
                  <c:v>149.166</c:v>
                </c:pt>
                <c:pt idx="331">
                  <c:v>150.166</c:v>
                </c:pt>
                <c:pt idx="332">
                  <c:v>151.166</c:v>
                </c:pt>
                <c:pt idx="333">
                  <c:v>152.166</c:v>
                </c:pt>
                <c:pt idx="334">
                  <c:v>153.166</c:v>
                </c:pt>
                <c:pt idx="335">
                  <c:v>154.166</c:v>
                </c:pt>
                <c:pt idx="336">
                  <c:v>155.166</c:v>
                </c:pt>
                <c:pt idx="337">
                  <c:v>156.166</c:v>
                </c:pt>
                <c:pt idx="338">
                  <c:v>157.166</c:v>
                </c:pt>
                <c:pt idx="339">
                  <c:v>158.166</c:v>
                </c:pt>
                <c:pt idx="340">
                  <c:v>159.166</c:v>
                </c:pt>
                <c:pt idx="341">
                  <c:v>160.166</c:v>
                </c:pt>
                <c:pt idx="342">
                  <c:v>161.166</c:v>
                </c:pt>
                <c:pt idx="343">
                  <c:v>162.166</c:v>
                </c:pt>
                <c:pt idx="344">
                  <c:v>163.166</c:v>
                </c:pt>
                <c:pt idx="345">
                  <c:v>164.166</c:v>
                </c:pt>
                <c:pt idx="346">
                  <c:v>165.16600000000003</c:v>
                </c:pt>
                <c:pt idx="347">
                  <c:v>166.166</c:v>
                </c:pt>
                <c:pt idx="348">
                  <c:v>167.166</c:v>
                </c:pt>
                <c:pt idx="349">
                  <c:v>168.166</c:v>
                </c:pt>
                <c:pt idx="350">
                  <c:v>169.166</c:v>
                </c:pt>
                <c:pt idx="351">
                  <c:v>170.166</c:v>
                </c:pt>
                <c:pt idx="352">
                  <c:v>171.16600000000003</c:v>
                </c:pt>
                <c:pt idx="353">
                  <c:v>172.166</c:v>
                </c:pt>
                <c:pt idx="354">
                  <c:v>173.166</c:v>
                </c:pt>
                <c:pt idx="355">
                  <c:v>174.166</c:v>
                </c:pt>
                <c:pt idx="356">
                  <c:v>175.166</c:v>
                </c:pt>
                <c:pt idx="357">
                  <c:v>176.166</c:v>
                </c:pt>
                <c:pt idx="358">
                  <c:v>177.16600000000003</c:v>
                </c:pt>
                <c:pt idx="359">
                  <c:v>178.166</c:v>
                </c:pt>
                <c:pt idx="360">
                  <c:v>179.166</c:v>
                </c:pt>
                <c:pt idx="361">
                  <c:v>180.166</c:v>
                </c:pt>
                <c:pt idx="362">
                  <c:v>181.166</c:v>
                </c:pt>
                <c:pt idx="363">
                  <c:v>182.166</c:v>
                </c:pt>
                <c:pt idx="364">
                  <c:v>183.166</c:v>
                </c:pt>
                <c:pt idx="365">
                  <c:v>184.166</c:v>
                </c:pt>
                <c:pt idx="366">
                  <c:v>185.166</c:v>
                </c:pt>
                <c:pt idx="367">
                  <c:v>186.166</c:v>
                </c:pt>
                <c:pt idx="368">
                  <c:v>187.166</c:v>
                </c:pt>
                <c:pt idx="369">
                  <c:v>188.166</c:v>
                </c:pt>
                <c:pt idx="370">
                  <c:v>189.166</c:v>
                </c:pt>
                <c:pt idx="371">
                  <c:v>190.166</c:v>
                </c:pt>
                <c:pt idx="372">
                  <c:v>191.166</c:v>
                </c:pt>
                <c:pt idx="373">
                  <c:v>192.166</c:v>
                </c:pt>
                <c:pt idx="374">
                  <c:v>193.166</c:v>
                </c:pt>
                <c:pt idx="375">
                  <c:v>194.166</c:v>
                </c:pt>
                <c:pt idx="376">
                  <c:v>195.166</c:v>
                </c:pt>
                <c:pt idx="377">
                  <c:v>196.166</c:v>
                </c:pt>
                <c:pt idx="378">
                  <c:v>197.166</c:v>
                </c:pt>
                <c:pt idx="379">
                  <c:v>198.166</c:v>
                </c:pt>
                <c:pt idx="380">
                  <c:v>199.166</c:v>
                </c:pt>
                <c:pt idx="381">
                  <c:v>200.166</c:v>
                </c:pt>
                <c:pt idx="382">
                  <c:v>201.166</c:v>
                </c:pt>
                <c:pt idx="383">
                  <c:v>202.16600000000003</c:v>
                </c:pt>
                <c:pt idx="384">
                  <c:v>203.166</c:v>
                </c:pt>
                <c:pt idx="385">
                  <c:v>204.166</c:v>
                </c:pt>
                <c:pt idx="386">
                  <c:v>205.166</c:v>
                </c:pt>
                <c:pt idx="387">
                  <c:v>206.166</c:v>
                </c:pt>
                <c:pt idx="388">
                  <c:v>207.166</c:v>
                </c:pt>
                <c:pt idx="389">
                  <c:v>208.16600000000003</c:v>
                </c:pt>
                <c:pt idx="390">
                  <c:v>209.166</c:v>
                </c:pt>
                <c:pt idx="391">
                  <c:v>210.166</c:v>
                </c:pt>
                <c:pt idx="392">
                  <c:v>211.166</c:v>
                </c:pt>
                <c:pt idx="393">
                  <c:v>212.166</c:v>
                </c:pt>
                <c:pt idx="394">
                  <c:v>213.166</c:v>
                </c:pt>
                <c:pt idx="395">
                  <c:v>214.166</c:v>
                </c:pt>
                <c:pt idx="396">
                  <c:v>215.166</c:v>
                </c:pt>
                <c:pt idx="397">
                  <c:v>216.166</c:v>
                </c:pt>
                <c:pt idx="398">
                  <c:v>217.166</c:v>
                </c:pt>
                <c:pt idx="399">
                  <c:v>218.166</c:v>
                </c:pt>
                <c:pt idx="400">
                  <c:v>219.166</c:v>
                </c:pt>
                <c:pt idx="401">
                  <c:v>220.166</c:v>
                </c:pt>
                <c:pt idx="402">
                  <c:v>221.166</c:v>
                </c:pt>
                <c:pt idx="403">
                  <c:v>222.166</c:v>
                </c:pt>
                <c:pt idx="404">
                  <c:v>223.166</c:v>
                </c:pt>
                <c:pt idx="405">
                  <c:v>224.166</c:v>
                </c:pt>
                <c:pt idx="406">
                  <c:v>225.166</c:v>
                </c:pt>
                <c:pt idx="407">
                  <c:v>226.166</c:v>
                </c:pt>
                <c:pt idx="408">
                  <c:v>227.166</c:v>
                </c:pt>
                <c:pt idx="409">
                  <c:v>228.166</c:v>
                </c:pt>
                <c:pt idx="410">
                  <c:v>229.166</c:v>
                </c:pt>
                <c:pt idx="411">
                  <c:v>230.166</c:v>
                </c:pt>
                <c:pt idx="412">
                  <c:v>231.166</c:v>
                </c:pt>
                <c:pt idx="413">
                  <c:v>232.166</c:v>
                </c:pt>
                <c:pt idx="414">
                  <c:v>233.16600000000003</c:v>
                </c:pt>
                <c:pt idx="415">
                  <c:v>234.166</c:v>
                </c:pt>
                <c:pt idx="416">
                  <c:v>235.166</c:v>
                </c:pt>
                <c:pt idx="417">
                  <c:v>236.166</c:v>
                </c:pt>
                <c:pt idx="418">
                  <c:v>237.166</c:v>
                </c:pt>
                <c:pt idx="419">
                  <c:v>238.166</c:v>
                </c:pt>
                <c:pt idx="420">
                  <c:v>239.166</c:v>
                </c:pt>
                <c:pt idx="421">
                  <c:v>240.166</c:v>
                </c:pt>
                <c:pt idx="422">
                  <c:v>241.16599999999997</c:v>
                </c:pt>
                <c:pt idx="423">
                  <c:v>242.166</c:v>
                </c:pt>
                <c:pt idx="424">
                  <c:v>243.16600000000003</c:v>
                </c:pt>
                <c:pt idx="425">
                  <c:v>244.166</c:v>
                </c:pt>
                <c:pt idx="426">
                  <c:v>245.16600000000003</c:v>
                </c:pt>
                <c:pt idx="427">
                  <c:v>246.16599999999997</c:v>
                </c:pt>
                <c:pt idx="428">
                  <c:v>247.166</c:v>
                </c:pt>
                <c:pt idx="429">
                  <c:v>248.16599999999997</c:v>
                </c:pt>
                <c:pt idx="430">
                  <c:v>249.166</c:v>
                </c:pt>
                <c:pt idx="431">
                  <c:v>250.16600000000003</c:v>
                </c:pt>
                <c:pt idx="432">
                  <c:v>251.166</c:v>
                </c:pt>
                <c:pt idx="433">
                  <c:v>252.166</c:v>
                </c:pt>
                <c:pt idx="434">
                  <c:v>253.16599999999997</c:v>
                </c:pt>
                <c:pt idx="435">
                  <c:v>254.166</c:v>
                </c:pt>
                <c:pt idx="436">
                  <c:v>255.16600000000003</c:v>
                </c:pt>
                <c:pt idx="437">
                  <c:v>256.166</c:v>
                </c:pt>
                <c:pt idx="438">
                  <c:v>257.166</c:v>
                </c:pt>
                <c:pt idx="439">
                  <c:v>258.166</c:v>
                </c:pt>
                <c:pt idx="440">
                  <c:v>259.166</c:v>
                </c:pt>
                <c:pt idx="441">
                  <c:v>260.166</c:v>
                </c:pt>
                <c:pt idx="442">
                  <c:v>261.166</c:v>
                </c:pt>
                <c:pt idx="443">
                  <c:v>262.166</c:v>
                </c:pt>
                <c:pt idx="444">
                  <c:v>263.166</c:v>
                </c:pt>
                <c:pt idx="445">
                  <c:v>264.166</c:v>
                </c:pt>
                <c:pt idx="446">
                  <c:v>265.166</c:v>
                </c:pt>
                <c:pt idx="447">
                  <c:v>266.166</c:v>
                </c:pt>
                <c:pt idx="448">
                  <c:v>267.166</c:v>
                </c:pt>
                <c:pt idx="449">
                  <c:v>268.166</c:v>
                </c:pt>
                <c:pt idx="450">
                  <c:v>269.166</c:v>
                </c:pt>
                <c:pt idx="451">
                  <c:v>270.166</c:v>
                </c:pt>
                <c:pt idx="452">
                  <c:v>271.166</c:v>
                </c:pt>
                <c:pt idx="453">
                  <c:v>272.166</c:v>
                </c:pt>
                <c:pt idx="454">
                  <c:v>273.166</c:v>
                </c:pt>
                <c:pt idx="455">
                  <c:v>274.166</c:v>
                </c:pt>
                <c:pt idx="456">
                  <c:v>275.166</c:v>
                </c:pt>
                <c:pt idx="457">
                  <c:v>276.166</c:v>
                </c:pt>
                <c:pt idx="458">
                  <c:v>277.166</c:v>
                </c:pt>
                <c:pt idx="459">
                  <c:v>278.166</c:v>
                </c:pt>
                <c:pt idx="460">
                  <c:v>279.16500000000002</c:v>
                </c:pt>
                <c:pt idx="461">
                  <c:v>280.16500000000002</c:v>
                </c:pt>
                <c:pt idx="462">
                  <c:v>281.16499999999996</c:v>
                </c:pt>
                <c:pt idx="463">
                  <c:v>282.16500000000002</c:v>
                </c:pt>
                <c:pt idx="464">
                  <c:v>283.16499999999996</c:v>
                </c:pt>
                <c:pt idx="465">
                  <c:v>284.16500000000002</c:v>
                </c:pt>
                <c:pt idx="466">
                  <c:v>285.16500000000002</c:v>
                </c:pt>
                <c:pt idx="467">
                  <c:v>286.16500000000002</c:v>
                </c:pt>
                <c:pt idx="468">
                  <c:v>287.16500000000002</c:v>
                </c:pt>
                <c:pt idx="469">
                  <c:v>288.16499999999996</c:v>
                </c:pt>
                <c:pt idx="470">
                  <c:v>289.16500000000002</c:v>
                </c:pt>
                <c:pt idx="471">
                  <c:v>290.16499999999996</c:v>
                </c:pt>
                <c:pt idx="472">
                  <c:v>291.16500000000002</c:v>
                </c:pt>
                <c:pt idx="473">
                  <c:v>292.16500000000002</c:v>
                </c:pt>
                <c:pt idx="474">
                  <c:v>293.16499999999996</c:v>
                </c:pt>
                <c:pt idx="475">
                  <c:v>294.16500000000002</c:v>
                </c:pt>
                <c:pt idx="476">
                  <c:v>295.16499999999996</c:v>
                </c:pt>
                <c:pt idx="477">
                  <c:v>296.16500000000002</c:v>
                </c:pt>
                <c:pt idx="478">
                  <c:v>297.16499999999996</c:v>
                </c:pt>
                <c:pt idx="479">
                  <c:v>298.16500000000002</c:v>
                </c:pt>
                <c:pt idx="480">
                  <c:v>299.16500000000002</c:v>
                </c:pt>
                <c:pt idx="481">
                  <c:v>300.16499999999996</c:v>
                </c:pt>
                <c:pt idx="482">
                  <c:v>301.16500000000002</c:v>
                </c:pt>
                <c:pt idx="483">
                  <c:v>302.16499999999996</c:v>
                </c:pt>
                <c:pt idx="484">
                  <c:v>303.16500000000002</c:v>
                </c:pt>
                <c:pt idx="485">
                  <c:v>304.16500000000002</c:v>
                </c:pt>
                <c:pt idx="486">
                  <c:v>305.16500000000002</c:v>
                </c:pt>
                <c:pt idx="487">
                  <c:v>306.16500000000002</c:v>
                </c:pt>
                <c:pt idx="488">
                  <c:v>307.16499999999996</c:v>
                </c:pt>
                <c:pt idx="489">
                  <c:v>308.16500000000002</c:v>
                </c:pt>
                <c:pt idx="490">
                  <c:v>309.16499999999996</c:v>
                </c:pt>
                <c:pt idx="491">
                  <c:v>310.16500000000002</c:v>
                </c:pt>
                <c:pt idx="492">
                  <c:v>311.16500000000002</c:v>
                </c:pt>
                <c:pt idx="493">
                  <c:v>312.16499999999996</c:v>
                </c:pt>
                <c:pt idx="494">
                  <c:v>313.16500000000002</c:v>
                </c:pt>
                <c:pt idx="495">
                  <c:v>314.16499999999996</c:v>
                </c:pt>
                <c:pt idx="496">
                  <c:v>315.16500000000002</c:v>
                </c:pt>
                <c:pt idx="497">
                  <c:v>316.16500000000002</c:v>
                </c:pt>
                <c:pt idx="498">
                  <c:v>317.16500000000002</c:v>
                </c:pt>
                <c:pt idx="499">
                  <c:v>318.16500000000002</c:v>
                </c:pt>
                <c:pt idx="500">
                  <c:v>319.16499999999996</c:v>
                </c:pt>
                <c:pt idx="501">
                  <c:v>320.16500000000002</c:v>
                </c:pt>
                <c:pt idx="502">
                  <c:v>321.16499999999996</c:v>
                </c:pt>
                <c:pt idx="503">
                  <c:v>322.16500000000002</c:v>
                </c:pt>
                <c:pt idx="504">
                  <c:v>323.16500000000002</c:v>
                </c:pt>
                <c:pt idx="505">
                  <c:v>324.16499999999996</c:v>
                </c:pt>
                <c:pt idx="506">
                  <c:v>325.16500000000002</c:v>
                </c:pt>
                <c:pt idx="507">
                  <c:v>326.16499999999996</c:v>
                </c:pt>
                <c:pt idx="508">
                  <c:v>327.16500000000002</c:v>
                </c:pt>
                <c:pt idx="509">
                  <c:v>328.16499999999996</c:v>
                </c:pt>
                <c:pt idx="510">
                  <c:v>329.16500000000002</c:v>
                </c:pt>
                <c:pt idx="511">
                  <c:v>330.16500000000002</c:v>
                </c:pt>
                <c:pt idx="512">
                  <c:v>331.16499999999996</c:v>
                </c:pt>
                <c:pt idx="513">
                  <c:v>332.16500000000002</c:v>
                </c:pt>
                <c:pt idx="514">
                  <c:v>333.16499999999996</c:v>
                </c:pt>
                <c:pt idx="515">
                  <c:v>334.16500000000002</c:v>
                </c:pt>
                <c:pt idx="516">
                  <c:v>335.16500000000002</c:v>
                </c:pt>
                <c:pt idx="517">
                  <c:v>336.16500000000002</c:v>
                </c:pt>
                <c:pt idx="518">
                  <c:v>337.16500000000002</c:v>
                </c:pt>
                <c:pt idx="519">
                  <c:v>338.16499999999996</c:v>
                </c:pt>
                <c:pt idx="520">
                  <c:v>339.16500000000002</c:v>
                </c:pt>
                <c:pt idx="521">
                  <c:v>340.16499999999996</c:v>
                </c:pt>
                <c:pt idx="522">
                  <c:v>341.16500000000002</c:v>
                </c:pt>
                <c:pt idx="523">
                  <c:v>342.16500000000002</c:v>
                </c:pt>
                <c:pt idx="524">
                  <c:v>343.16499999999996</c:v>
                </c:pt>
                <c:pt idx="525">
                  <c:v>344.16500000000002</c:v>
                </c:pt>
                <c:pt idx="526">
                  <c:v>345.16499999999996</c:v>
                </c:pt>
                <c:pt idx="527">
                  <c:v>346.16500000000002</c:v>
                </c:pt>
                <c:pt idx="528">
                  <c:v>347.16500000000002</c:v>
                </c:pt>
                <c:pt idx="529">
                  <c:v>348.16500000000002</c:v>
                </c:pt>
                <c:pt idx="530">
                  <c:v>349.16500000000002</c:v>
                </c:pt>
                <c:pt idx="531">
                  <c:v>350.16499999999996</c:v>
                </c:pt>
                <c:pt idx="532">
                  <c:v>351.16500000000002</c:v>
                </c:pt>
                <c:pt idx="533">
                  <c:v>352.16499999999996</c:v>
                </c:pt>
                <c:pt idx="534">
                  <c:v>353.16500000000002</c:v>
                </c:pt>
                <c:pt idx="535">
                  <c:v>354.16500000000002</c:v>
                </c:pt>
                <c:pt idx="536">
                  <c:v>355.16499999999996</c:v>
                </c:pt>
                <c:pt idx="537">
                  <c:v>356.16500000000002</c:v>
                </c:pt>
                <c:pt idx="538">
                  <c:v>357.16499999999996</c:v>
                </c:pt>
                <c:pt idx="539">
                  <c:v>358.16500000000002</c:v>
                </c:pt>
                <c:pt idx="540">
                  <c:v>359.16499999999996</c:v>
                </c:pt>
                <c:pt idx="541">
                  <c:v>360.16500000000002</c:v>
                </c:pt>
                <c:pt idx="542">
                  <c:v>361.16500000000002</c:v>
                </c:pt>
                <c:pt idx="543">
                  <c:v>362.16499999999996</c:v>
                </c:pt>
                <c:pt idx="544">
                  <c:v>363.16500000000002</c:v>
                </c:pt>
                <c:pt idx="545">
                  <c:v>364.16499999999996</c:v>
                </c:pt>
                <c:pt idx="546">
                  <c:v>365.16500000000002</c:v>
                </c:pt>
                <c:pt idx="547">
                  <c:v>366.16500000000002</c:v>
                </c:pt>
                <c:pt idx="548">
                  <c:v>367.16500000000002</c:v>
                </c:pt>
                <c:pt idx="549">
                  <c:v>368.16500000000002</c:v>
                </c:pt>
                <c:pt idx="550">
                  <c:v>369.16499999999996</c:v>
                </c:pt>
                <c:pt idx="551">
                  <c:v>370.16500000000002</c:v>
                </c:pt>
                <c:pt idx="552">
                  <c:v>371.16499999999996</c:v>
                </c:pt>
                <c:pt idx="553">
                  <c:v>372.16500000000002</c:v>
                </c:pt>
                <c:pt idx="554">
                  <c:v>373.16500000000002</c:v>
                </c:pt>
                <c:pt idx="555">
                  <c:v>374.16399999999999</c:v>
                </c:pt>
                <c:pt idx="556">
                  <c:v>375.16399999999999</c:v>
                </c:pt>
                <c:pt idx="557">
                  <c:v>376.16399999999999</c:v>
                </c:pt>
                <c:pt idx="558">
                  <c:v>377.16399999999999</c:v>
                </c:pt>
                <c:pt idx="559">
                  <c:v>378.16399999999999</c:v>
                </c:pt>
                <c:pt idx="560">
                  <c:v>379.16400000000004</c:v>
                </c:pt>
                <c:pt idx="561">
                  <c:v>380.16399999999999</c:v>
                </c:pt>
                <c:pt idx="562">
                  <c:v>381.16399999999999</c:v>
                </c:pt>
                <c:pt idx="563">
                  <c:v>382.16399999999999</c:v>
                </c:pt>
                <c:pt idx="564">
                  <c:v>383.16399999999999</c:v>
                </c:pt>
                <c:pt idx="565">
                  <c:v>384.16400000000004</c:v>
                </c:pt>
                <c:pt idx="566">
                  <c:v>385.16399999999999</c:v>
                </c:pt>
                <c:pt idx="567">
                  <c:v>386.16400000000004</c:v>
                </c:pt>
                <c:pt idx="568">
                  <c:v>387.16399999999999</c:v>
                </c:pt>
                <c:pt idx="569">
                  <c:v>388.16399999999999</c:v>
                </c:pt>
                <c:pt idx="570">
                  <c:v>389.16399999999999</c:v>
                </c:pt>
                <c:pt idx="571">
                  <c:v>390.16399999999999</c:v>
                </c:pt>
                <c:pt idx="572">
                  <c:v>391.16400000000004</c:v>
                </c:pt>
                <c:pt idx="573">
                  <c:v>392.16399999999999</c:v>
                </c:pt>
                <c:pt idx="574">
                  <c:v>393.16399999999999</c:v>
                </c:pt>
                <c:pt idx="575">
                  <c:v>394.16399999999999</c:v>
                </c:pt>
                <c:pt idx="576">
                  <c:v>395.16399999999999</c:v>
                </c:pt>
                <c:pt idx="577">
                  <c:v>396.16400000000004</c:v>
                </c:pt>
                <c:pt idx="578">
                  <c:v>397.16399999999999</c:v>
                </c:pt>
                <c:pt idx="579">
                  <c:v>398.16400000000004</c:v>
                </c:pt>
                <c:pt idx="580">
                  <c:v>399.16399999999999</c:v>
                </c:pt>
                <c:pt idx="581">
                  <c:v>400.16399999999999</c:v>
                </c:pt>
                <c:pt idx="582">
                  <c:v>401.16399999999999</c:v>
                </c:pt>
                <c:pt idx="583">
                  <c:v>402.16399999999999</c:v>
                </c:pt>
                <c:pt idx="584">
                  <c:v>403.16400000000004</c:v>
                </c:pt>
                <c:pt idx="585">
                  <c:v>404.16399999999999</c:v>
                </c:pt>
                <c:pt idx="586">
                  <c:v>405.16399999999999</c:v>
                </c:pt>
                <c:pt idx="587">
                  <c:v>406.16399999999999</c:v>
                </c:pt>
                <c:pt idx="588">
                  <c:v>407.16399999999999</c:v>
                </c:pt>
                <c:pt idx="589">
                  <c:v>408.16399999999999</c:v>
                </c:pt>
                <c:pt idx="590">
                  <c:v>409.16399999999999</c:v>
                </c:pt>
                <c:pt idx="591">
                  <c:v>410.16400000000004</c:v>
                </c:pt>
                <c:pt idx="592">
                  <c:v>411.16399999999999</c:v>
                </c:pt>
                <c:pt idx="593">
                  <c:v>412.16399999999999</c:v>
                </c:pt>
                <c:pt idx="594">
                  <c:v>413.16399999999999</c:v>
                </c:pt>
                <c:pt idx="595">
                  <c:v>414.16399999999999</c:v>
                </c:pt>
                <c:pt idx="596">
                  <c:v>415.16400000000004</c:v>
                </c:pt>
                <c:pt idx="597">
                  <c:v>416.16399999999999</c:v>
                </c:pt>
                <c:pt idx="598">
                  <c:v>417.16399999999999</c:v>
                </c:pt>
                <c:pt idx="599">
                  <c:v>418.16399999999999</c:v>
                </c:pt>
                <c:pt idx="600">
                  <c:v>419.16399999999999</c:v>
                </c:pt>
                <c:pt idx="601">
                  <c:v>420.16399999999999</c:v>
                </c:pt>
                <c:pt idx="602">
                  <c:v>421.16399999999999</c:v>
                </c:pt>
                <c:pt idx="603">
                  <c:v>422.16400000000004</c:v>
                </c:pt>
                <c:pt idx="604">
                  <c:v>423.16399999999999</c:v>
                </c:pt>
                <c:pt idx="605">
                  <c:v>424.16399999999999</c:v>
                </c:pt>
                <c:pt idx="606">
                  <c:v>425.16399999999999</c:v>
                </c:pt>
                <c:pt idx="607">
                  <c:v>426.16399999999999</c:v>
                </c:pt>
                <c:pt idx="608">
                  <c:v>427.16400000000004</c:v>
                </c:pt>
                <c:pt idx="609">
                  <c:v>428.16399999999999</c:v>
                </c:pt>
                <c:pt idx="610">
                  <c:v>429.16400000000004</c:v>
                </c:pt>
                <c:pt idx="611">
                  <c:v>430.16399999999999</c:v>
                </c:pt>
                <c:pt idx="612">
                  <c:v>431.16399999999999</c:v>
                </c:pt>
                <c:pt idx="613">
                  <c:v>432.16399999999999</c:v>
                </c:pt>
                <c:pt idx="614">
                  <c:v>433.16399999999999</c:v>
                </c:pt>
                <c:pt idx="615">
                  <c:v>434.16400000000004</c:v>
                </c:pt>
                <c:pt idx="616">
                  <c:v>435.16399999999999</c:v>
                </c:pt>
                <c:pt idx="617">
                  <c:v>436.16399999999999</c:v>
                </c:pt>
                <c:pt idx="618">
                  <c:v>437.16399999999999</c:v>
                </c:pt>
                <c:pt idx="619">
                  <c:v>438.16399999999999</c:v>
                </c:pt>
                <c:pt idx="620">
                  <c:v>439.16399999999999</c:v>
                </c:pt>
                <c:pt idx="621">
                  <c:v>440.16399999999999</c:v>
                </c:pt>
                <c:pt idx="622">
                  <c:v>441.16400000000004</c:v>
                </c:pt>
                <c:pt idx="623">
                  <c:v>442.16399999999999</c:v>
                </c:pt>
                <c:pt idx="624">
                  <c:v>443.16399999999999</c:v>
                </c:pt>
                <c:pt idx="625">
                  <c:v>444.16399999999999</c:v>
                </c:pt>
                <c:pt idx="626">
                  <c:v>445.16399999999999</c:v>
                </c:pt>
                <c:pt idx="627">
                  <c:v>446.16400000000004</c:v>
                </c:pt>
                <c:pt idx="628">
                  <c:v>447.16399999999999</c:v>
                </c:pt>
                <c:pt idx="629">
                  <c:v>448.16399999999999</c:v>
                </c:pt>
                <c:pt idx="630">
                  <c:v>449.16399999999999</c:v>
                </c:pt>
                <c:pt idx="631">
                  <c:v>450.16399999999999</c:v>
                </c:pt>
                <c:pt idx="632">
                  <c:v>451.16399999999999</c:v>
                </c:pt>
                <c:pt idx="633">
                  <c:v>452.16399999999999</c:v>
                </c:pt>
                <c:pt idx="634">
                  <c:v>453.16400000000004</c:v>
                </c:pt>
                <c:pt idx="635">
                  <c:v>454.16399999999999</c:v>
                </c:pt>
                <c:pt idx="636">
                  <c:v>455.16399999999999</c:v>
                </c:pt>
                <c:pt idx="637">
                  <c:v>456.16399999999999</c:v>
                </c:pt>
                <c:pt idx="638">
                  <c:v>457.16399999999999</c:v>
                </c:pt>
                <c:pt idx="639">
                  <c:v>458.16400000000004</c:v>
                </c:pt>
                <c:pt idx="640">
                  <c:v>459.16399999999999</c:v>
                </c:pt>
                <c:pt idx="641">
                  <c:v>460.16400000000004</c:v>
                </c:pt>
                <c:pt idx="642">
                  <c:v>461.16399999999999</c:v>
                </c:pt>
                <c:pt idx="643">
                  <c:v>462.16399999999999</c:v>
                </c:pt>
                <c:pt idx="644">
                  <c:v>463.16399999999999</c:v>
                </c:pt>
                <c:pt idx="645">
                  <c:v>464.16399999999999</c:v>
                </c:pt>
                <c:pt idx="646">
                  <c:v>465.16400000000004</c:v>
                </c:pt>
                <c:pt idx="647">
                  <c:v>466.16399999999999</c:v>
                </c:pt>
                <c:pt idx="648">
                  <c:v>467.16399999999999</c:v>
                </c:pt>
                <c:pt idx="649">
                  <c:v>468.16300000000001</c:v>
                </c:pt>
                <c:pt idx="650">
                  <c:v>469.16299999999995</c:v>
                </c:pt>
                <c:pt idx="651">
                  <c:v>470.16300000000001</c:v>
                </c:pt>
                <c:pt idx="652">
                  <c:v>471.16300000000001</c:v>
                </c:pt>
                <c:pt idx="653">
                  <c:v>472.16300000000001</c:v>
                </c:pt>
                <c:pt idx="654">
                  <c:v>473.16300000000001</c:v>
                </c:pt>
                <c:pt idx="655">
                  <c:v>474.16299999999995</c:v>
                </c:pt>
                <c:pt idx="656">
                  <c:v>475.16300000000001</c:v>
                </c:pt>
                <c:pt idx="657">
                  <c:v>476.16299999999995</c:v>
                </c:pt>
                <c:pt idx="658">
                  <c:v>477.16300000000001</c:v>
                </c:pt>
                <c:pt idx="659">
                  <c:v>478.16299999999995</c:v>
                </c:pt>
                <c:pt idx="660">
                  <c:v>479.16300000000007</c:v>
                </c:pt>
                <c:pt idx="661">
                  <c:v>480.16300000000001</c:v>
                </c:pt>
                <c:pt idx="662">
                  <c:v>481.16299999999995</c:v>
                </c:pt>
                <c:pt idx="663">
                  <c:v>482.16299999999995</c:v>
                </c:pt>
                <c:pt idx="664">
                  <c:v>483.16300000000001</c:v>
                </c:pt>
                <c:pt idx="665">
                  <c:v>484.16300000000001</c:v>
                </c:pt>
                <c:pt idx="666">
                  <c:v>485.16299999999995</c:v>
                </c:pt>
                <c:pt idx="667">
                  <c:v>486.16300000000001</c:v>
                </c:pt>
                <c:pt idx="668">
                  <c:v>487.16300000000001</c:v>
                </c:pt>
                <c:pt idx="669">
                  <c:v>488.16299999999995</c:v>
                </c:pt>
                <c:pt idx="670">
                  <c:v>489.16300000000007</c:v>
                </c:pt>
                <c:pt idx="671">
                  <c:v>490.16300000000001</c:v>
                </c:pt>
                <c:pt idx="672">
                  <c:v>491.16300000000001</c:v>
                </c:pt>
                <c:pt idx="673">
                  <c:v>492.16299999999995</c:v>
                </c:pt>
                <c:pt idx="674">
                  <c:v>493.16300000000001</c:v>
                </c:pt>
                <c:pt idx="675">
                  <c:v>494.16300000000001</c:v>
                </c:pt>
                <c:pt idx="676">
                  <c:v>495.16299999999995</c:v>
                </c:pt>
                <c:pt idx="677">
                  <c:v>496.16300000000007</c:v>
                </c:pt>
                <c:pt idx="678">
                  <c:v>497.16300000000001</c:v>
                </c:pt>
                <c:pt idx="679">
                  <c:v>498.16300000000001</c:v>
                </c:pt>
                <c:pt idx="680">
                  <c:v>499.16299999999995</c:v>
                </c:pt>
                <c:pt idx="681">
                  <c:v>500.16300000000001</c:v>
                </c:pt>
                <c:pt idx="682">
                  <c:v>501.16300000000001</c:v>
                </c:pt>
                <c:pt idx="683">
                  <c:v>502.16299999999995</c:v>
                </c:pt>
                <c:pt idx="684">
                  <c:v>503.16300000000007</c:v>
                </c:pt>
                <c:pt idx="685">
                  <c:v>504.16300000000001</c:v>
                </c:pt>
                <c:pt idx="686">
                  <c:v>505.16299999999995</c:v>
                </c:pt>
                <c:pt idx="687">
                  <c:v>506.16299999999995</c:v>
                </c:pt>
                <c:pt idx="688">
                  <c:v>507.16300000000001</c:v>
                </c:pt>
                <c:pt idx="689">
                  <c:v>508.16300000000001</c:v>
                </c:pt>
                <c:pt idx="690">
                  <c:v>509.16299999999995</c:v>
                </c:pt>
                <c:pt idx="691">
                  <c:v>510.16300000000007</c:v>
                </c:pt>
                <c:pt idx="692">
                  <c:v>511.16300000000001</c:v>
                </c:pt>
                <c:pt idx="693">
                  <c:v>512.16300000000001</c:v>
                </c:pt>
                <c:pt idx="694">
                  <c:v>513.1629999999999</c:v>
                </c:pt>
                <c:pt idx="695">
                  <c:v>514.16300000000001</c:v>
                </c:pt>
                <c:pt idx="696">
                  <c:v>515.16300000000001</c:v>
                </c:pt>
                <c:pt idx="697">
                  <c:v>516.16300000000001</c:v>
                </c:pt>
                <c:pt idx="698">
                  <c:v>517.16300000000001</c:v>
                </c:pt>
                <c:pt idx="699">
                  <c:v>518.16300000000001</c:v>
                </c:pt>
                <c:pt idx="700">
                  <c:v>519.16300000000001</c:v>
                </c:pt>
                <c:pt idx="701">
                  <c:v>520.16300000000001</c:v>
                </c:pt>
                <c:pt idx="702">
                  <c:v>521.16300000000001</c:v>
                </c:pt>
                <c:pt idx="703">
                  <c:v>522.16300000000001</c:v>
                </c:pt>
                <c:pt idx="704">
                  <c:v>523.16300000000001</c:v>
                </c:pt>
                <c:pt idx="705">
                  <c:v>524.16300000000001</c:v>
                </c:pt>
                <c:pt idx="706">
                  <c:v>525.16300000000001</c:v>
                </c:pt>
                <c:pt idx="707">
                  <c:v>526.16300000000001</c:v>
                </c:pt>
                <c:pt idx="708">
                  <c:v>527.16300000000001</c:v>
                </c:pt>
                <c:pt idx="709">
                  <c:v>528.16300000000001</c:v>
                </c:pt>
                <c:pt idx="710">
                  <c:v>529.16300000000001</c:v>
                </c:pt>
                <c:pt idx="711">
                  <c:v>530.16300000000001</c:v>
                </c:pt>
                <c:pt idx="712">
                  <c:v>531.16300000000001</c:v>
                </c:pt>
                <c:pt idx="713">
                  <c:v>532.16300000000001</c:v>
                </c:pt>
                <c:pt idx="714">
                  <c:v>533.16300000000001</c:v>
                </c:pt>
                <c:pt idx="715">
                  <c:v>534.16300000000001</c:v>
                </c:pt>
                <c:pt idx="716">
                  <c:v>535.16300000000001</c:v>
                </c:pt>
                <c:pt idx="717">
                  <c:v>536.16300000000001</c:v>
                </c:pt>
                <c:pt idx="718">
                  <c:v>537.1629999999999</c:v>
                </c:pt>
                <c:pt idx="719">
                  <c:v>538.16300000000001</c:v>
                </c:pt>
                <c:pt idx="720">
                  <c:v>539.16300000000001</c:v>
                </c:pt>
                <c:pt idx="721">
                  <c:v>540.16300000000001</c:v>
                </c:pt>
                <c:pt idx="722">
                  <c:v>541.16300000000001</c:v>
                </c:pt>
                <c:pt idx="723">
                  <c:v>542.16300000000001</c:v>
                </c:pt>
                <c:pt idx="724">
                  <c:v>543.16300000000001</c:v>
                </c:pt>
                <c:pt idx="725">
                  <c:v>544.1629999999999</c:v>
                </c:pt>
                <c:pt idx="726">
                  <c:v>545.16300000000001</c:v>
                </c:pt>
                <c:pt idx="727">
                  <c:v>546.16300000000001</c:v>
                </c:pt>
                <c:pt idx="728">
                  <c:v>547.16300000000001</c:v>
                </c:pt>
                <c:pt idx="729">
                  <c:v>548.16300000000001</c:v>
                </c:pt>
                <c:pt idx="730">
                  <c:v>549.16300000000001</c:v>
                </c:pt>
                <c:pt idx="731">
                  <c:v>550.16300000000001</c:v>
                </c:pt>
                <c:pt idx="732">
                  <c:v>551.16300000000001</c:v>
                </c:pt>
                <c:pt idx="733">
                  <c:v>552.16300000000001</c:v>
                </c:pt>
                <c:pt idx="734">
                  <c:v>553.16300000000001</c:v>
                </c:pt>
                <c:pt idx="735">
                  <c:v>554.16300000000001</c:v>
                </c:pt>
                <c:pt idx="736">
                  <c:v>555.16300000000001</c:v>
                </c:pt>
                <c:pt idx="737">
                  <c:v>556.16300000000001</c:v>
                </c:pt>
                <c:pt idx="738">
                  <c:v>557.16300000000001</c:v>
                </c:pt>
                <c:pt idx="739">
                  <c:v>558.16300000000001</c:v>
                </c:pt>
                <c:pt idx="740">
                  <c:v>559.16300000000001</c:v>
                </c:pt>
                <c:pt idx="741">
                  <c:v>560.16300000000001</c:v>
                </c:pt>
                <c:pt idx="742">
                  <c:v>561.1629999999999</c:v>
                </c:pt>
                <c:pt idx="743">
                  <c:v>562.16300000000001</c:v>
                </c:pt>
                <c:pt idx="744">
                  <c:v>563.16300000000001</c:v>
                </c:pt>
                <c:pt idx="745">
                  <c:v>564.16300000000001</c:v>
                </c:pt>
                <c:pt idx="746">
                  <c:v>565.16200000000003</c:v>
                </c:pt>
                <c:pt idx="747">
                  <c:v>566.16200000000003</c:v>
                </c:pt>
                <c:pt idx="748">
                  <c:v>567.16199999999992</c:v>
                </c:pt>
                <c:pt idx="749">
                  <c:v>568.16200000000003</c:v>
                </c:pt>
                <c:pt idx="750">
                  <c:v>569.16200000000003</c:v>
                </c:pt>
                <c:pt idx="751">
                  <c:v>570.16199999999992</c:v>
                </c:pt>
                <c:pt idx="752">
                  <c:v>571.16200000000003</c:v>
                </c:pt>
                <c:pt idx="753">
                  <c:v>572.16200000000003</c:v>
                </c:pt>
                <c:pt idx="754">
                  <c:v>573.16200000000003</c:v>
                </c:pt>
                <c:pt idx="755">
                  <c:v>574.16199999999992</c:v>
                </c:pt>
                <c:pt idx="756">
                  <c:v>575.16200000000003</c:v>
                </c:pt>
                <c:pt idx="757">
                  <c:v>576.16200000000003</c:v>
                </c:pt>
                <c:pt idx="758">
                  <c:v>577.16199999999992</c:v>
                </c:pt>
                <c:pt idx="759">
                  <c:v>578.16200000000003</c:v>
                </c:pt>
                <c:pt idx="760">
                  <c:v>579.16200000000003</c:v>
                </c:pt>
                <c:pt idx="761">
                  <c:v>580.16199999999992</c:v>
                </c:pt>
                <c:pt idx="762">
                  <c:v>581.16200000000003</c:v>
                </c:pt>
                <c:pt idx="763">
                  <c:v>582.16200000000003</c:v>
                </c:pt>
                <c:pt idx="764">
                  <c:v>583.16200000000003</c:v>
                </c:pt>
                <c:pt idx="765">
                  <c:v>584.16199999999992</c:v>
                </c:pt>
                <c:pt idx="766">
                  <c:v>585.16200000000003</c:v>
                </c:pt>
                <c:pt idx="767">
                  <c:v>586.16200000000003</c:v>
                </c:pt>
                <c:pt idx="768">
                  <c:v>587.16199999999992</c:v>
                </c:pt>
                <c:pt idx="769">
                  <c:v>588.16200000000003</c:v>
                </c:pt>
                <c:pt idx="770">
                  <c:v>589.16200000000003</c:v>
                </c:pt>
                <c:pt idx="771">
                  <c:v>590.16200000000003</c:v>
                </c:pt>
                <c:pt idx="772">
                  <c:v>591.16199999999992</c:v>
                </c:pt>
                <c:pt idx="773">
                  <c:v>592.16200000000003</c:v>
                </c:pt>
                <c:pt idx="774">
                  <c:v>593.16200000000003</c:v>
                </c:pt>
                <c:pt idx="775">
                  <c:v>594.16199999999992</c:v>
                </c:pt>
                <c:pt idx="776">
                  <c:v>595.16200000000003</c:v>
                </c:pt>
                <c:pt idx="777">
                  <c:v>596.16200000000003</c:v>
                </c:pt>
                <c:pt idx="778">
                  <c:v>597.16200000000003</c:v>
                </c:pt>
                <c:pt idx="779">
                  <c:v>598.16199999999992</c:v>
                </c:pt>
                <c:pt idx="780">
                  <c:v>599.16200000000003</c:v>
                </c:pt>
                <c:pt idx="781">
                  <c:v>600.16200000000003</c:v>
                </c:pt>
                <c:pt idx="782">
                  <c:v>601.16199999999992</c:v>
                </c:pt>
                <c:pt idx="783">
                  <c:v>602.16200000000003</c:v>
                </c:pt>
                <c:pt idx="784">
                  <c:v>603.16200000000003</c:v>
                </c:pt>
                <c:pt idx="785">
                  <c:v>604.16200000000003</c:v>
                </c:pt>
                <c:pt idx="786">
                  <c:v>605.16199999999992</c:v>
                </c:pt>
                <c:pt idx="787">
                  <c:v>606.16200000000003</c:v>
                </c:pt>
                <c:pt idx="788">
                  <c:v>607.16200000000003</c:v>
                </c:pt>
                <c:pt idx="789">
                  <c:v>608.16199999999992</c:v>
                </c:pt>
                <c:pt idx="790">
                  <c:v>609.16200000000003</c:v>
                </c:pt>
                <c:pt idx="791">
                  <c:v>610.16200000000003</c:v>
                </c:pt>
                <c:pt idx="792">
                  <c:v>611.16199999999992</c:v>
                </c:pt>
                <c:pt idx="793">
                  <c:v>612.16200000000003</c:v>
                </c:pt>
                <c:pt idx="794">
                  <c:v>613.16200000000003</c:v>
                </c:pt>
                <c:pt idx="795">
                  <c:v>614.16200000000003</c:v>
                </c:pt>
                <c:pt idx="796">
                  <c:v>615.16199999999992</c:v>
                </c:pt>
                <c:pt idx="797">
                  <c:v>616.16200000000003</c:v>
                </c:pt>
                <c:pt idx="798">
                  <c:v>617.16200000000003</c:v>
                </c:pt>
                <c:pt idx="799">
                  <c:v>618.16199999999992</c:v>
                </c:pt>
                <c:pt idx="800">
                  <c:v>619.16200000000003</c:v>
                </c:pt>
                <c:pt idx="801">
                  <c:v>620.16200000000003</c:v>
                </c:pt>
                <c:pt idx="802">
                  <c:v>621.16200000000003</c:v>
                </c:pt>
                <c:pt idx="803">
                  <c:v>622.16199999999992</c:v>
                </c:pt>
                <c:pt idx="804">
                  <c:v>623.16200000000003</c:v>
                </c:pt>
                <c:pt idx="805">
                  <c:v>624.16200000000003</c:v>
                </c:pt>
                <c:pt idx="806">
                  <c:v>625.16199999999992</c:v>
                </c:pt>
                <c:pt idx="807">
                  <c:v>626.16200000000003</c:v>
                </c:pt>
                <c:pt idx="808">
                  <c:v>627.16200000000003</c:v>
                </c:pt>
                <c:pt idx="809">
                  <c:v>628.16200000000003</c:v>
                </c:pt>
                <c:pt idx="810">
                  <c:v>629.16199999999992</c:v>
                </c:pt>
                <c:pt idx="811">
                  <c:v>630.16200000000003</c:v>
                </c:pt>
                <c:pt idx="812">
                  <c:v>631.16200000000003</c:v>
                </c:pt>
                <c:pt idx="813">
                  <c:v>632.16199999999992</c:v>
                </c:pt>
                <c:pt idx="814">
                  <c:v>633.16200000000003</c:v>
                </c:pt>
                <c:pt idx="815">
                  <c:v>634.16200000000003</c:v>
                </c:pt>
                <c:pt idx="816">
                  <c:v>635.16200000000003</c:v>
                </c:pt>
                <c:pt idx="817">
                  <c:v>636.16199999999992</c:v>
                </c:pt>
                <c:pt idx="818">
                  <c:v>637.16200000000003</c:v>
                </c:pt>
                <c:pt idx="819">
                  <c:v>638.16200000000003</c:v>
                </c:pt>
                <c:pt idx="820">
                  <c:v>639.16199999999992</c:v>
                </c:pt>
                <c:pt idx="821">
                  <c:v>640.16200000000003</c:v>
                </c:pt>
                <c:pt idx="822">
                  <c:v>641.16200000000003</c:v>
                </c:pt>
                <c:pt idx="823">
                  <c:v>642.16199999999992</c:v>
                </c:pt>
                <c:pt idx="824">
                  <c:v>643.16200000000003</c:v>
                </c:pt>
                <c:pt idx="825">
                  <c:v>644.16200000000003</c:v>
                </c:pt>
                <c:pt idx="826">
                  <c:v>645.16200000000003</c:v>
                </c:pt>
                <c:pt idx="827">
                  <c:v>646.16199999999992</c:v>
                </c:pt>
                <c:pt idx="828">
                  <c:v>647.16200000000003</c:v>
                </c:pt>
                <c:pt idx="829">
                  <c:v>648.16200000000003</c:v>
                </c:pt>
                <c:pt idx="830">
                  <c:v>649.16199999999992</c:v>
                </c:pt>
                <c:pt idx="831">
                  <c:v>650.16200000000003</c:v>
                </c:pt>
                <c:pt idx="832">
                  <c:v>651.16200000000003</c:v>
                </c:pt>
                <c:pt idx="833">
                  <c:v>652.16200000000003</c:v>
                </c:pt>
                <c:pt idx="834">
                  <c:v>653.16199999999992</c:v>
                </c:pt>
                <c:pt idx="835">
                  <c:v>654.16200000000003</c:v>
                </c:pt>
                <c:pt idx="836">
                  <c:v>655.16200000000003</c:v>
                </c:pt>
                <c:pt idx="837">
                  <c:v>656.16199999999992</c:v>
                </c:pt>
                <c:pt idx="838">
                  <c:v>657.16200000000003</c:v>
                </c:pt>
                <c:pt idx="839">
                  <c:v>658.16200000000003</c:v>
                </c:pt>
                <c:pt idx="840">
                  <c:v>659.16200000000003</c:v>
                </c:pt>
                <c:pt idx="841">
                  <c:v>660.16100000000006</c:v>
                </c:pt>
                <c:pt idx="842">
                  <c:v>661.16099999999994</c:v>
                </c:pt>
                <c:pt idx="843">
                  <c:v>662.16099999999994</c:v>
                </c:pt>
                <c:pt idx="844">
                  <c:v>663.16100000000006</c:v>
                </c:pt>
                <c:pt idx="845">
                  <c:v>664.16100000000006</c:v>
                </c:pt>
                <c:pt idx="846">
                  <c:v>665.16099999999994</c:v>
                </c:pt>
                <c:pt idx="847">
                  <c:v>666.16099999999994</c:v>
                </c:pt>
                <c:pt idx="848">
                  <c:v>667.16100000000006</c:v>
                </c:pt>
                <c:pt idx="849">
                  <c:v>668.16099999999994</c:v>
                </c:pt>
                <c:pt idx="850">
                  <c:v>669.16099999999994</c:v>
                </c:pt>
                <c:pt idx="851">
                  <c:v>670.16100000000006</c:v>
                </c:pt>
                <c:pt idx="852">
                  <c:v>671.16100000000006</c:v>
                </c:pt>
                <c:pt idx="853">
                  <c:v>672.16099999999994</c:v>
                </c:pt>
                <c:pt idx="854">
                  <c:v>673.16099999999994</c:v>
                </c:pt>
                <c:pt idx="855">
                  <c:v>674.16100000000006</c:v>
                </c:pt>
                <c:pt idx="856">
                  <c:v>675.16099999999994</c:v>
                </c:pt>
                <c:pt idx="857">
                  <c:v>676.16099999999994</c:v>
                </c:pt>
                <c:pt idx="858">
                  <c:v>677.16100000000006</c:v>
                </c:pt>
                <c:pt idx="859">
                  <c:v>678.16100000000006</c:v>
                </c:pt>
                <c:pt idx="860">
                  <c:v>679.16099999999994</c:v>
                </c:pt>
                <c:pt idx="861">
                  <c:v>680.16100000000006</c:v>
                </c:pt>
                <c:pt idx="862">
                  <c:v>681.16100000000006</c:v>
                </c:pt>
                <c:pt idx="863">
                  <c:v>682.16099999999994</c:v>
                </c:pt>
                <c:pt idx="864">
                  <c:v>683.16099999999994</c:v>
                </c:pt>
                <c:pt idx="865">
                  <c:v>684.16100000000006</c:v>
                </c:pt>
                <c:pt idx="866">
                  <c:v>685.16100000000006</c:v>
                </c:pt>
                <c:pt idx="867">
                  <c:v>686.16099999999994</c:v>
                </c:pt>
                <c:pt idx="868">
                  <c:v>687.16100000000006</c:v>
                </c:pt>
                <c:pt idx="869">
                  <c:v>688.16100000000006</c:v>
                </c:pt>
                <c:pt idx="870">
                  <c:v>689.16099999999994</c:v>
                </c:pt>
                <c:pt idx="871">
                  <c:v>690.16099999999994</c:v>
                </c:pt>
                <c:pt idx="872">
                  <c:v>691.16100000000006</c:v>
                </c:pt>
                <c:pt idx="873">
                  <c:v>692.16099999999994</c:v>
                </c:pt>
                <c:pt idx="874">
                  <c:v>693.16099999999994</c:v>
                </c:pt>
                <c:pt idx="875">
                  <c:v>694.16100000000006</c:v>
                </c:pt>
                <c:pt idx="876">
                  <c:v>695.16100000000006</c:v>
                </c:pt>
                <c:pt idx="877">
                  <c:v>696.16099999999994</c:v>
                </c:pt>
                <c:pt idx="878">
                  <c:v>697.16099999999994</c:v>
                </c:pt>
                <c:pt idx="879">
                  <c:v>698.16100000000006</c:v>
                </c:pt>
                <c:pt idx="880">
                  <c:v>699.16099999999994</c:v>
                </c:pt>
                <c:pt idx="881">
                  <c:v>700.16099999999994</c:v>
                </c:pt>
                <c:pt idx="882">
                  <c:v>701.16100000000006</c:v>
                </c:pt>
                <c:pt idx="883">
                  <c:v>702.16100000000006</c:v>
                </c:pt>
                <c:pt idx="884">
                  <c:v>703.16099999999994</c:v>
                </c:pt>
                <c:pt idx="885">
                  <c:v>704.16099999999994</c:v>
                </c:pt>
                <c:pt idx="886">
                  <c:v>705.16100000000006</c:v>
                </c:pt>
                <c:pt idx="887">
                  <c:v>706.16099999999994</c:v>
                </c:pt>
                <c:pt idx="888">
                  <c:v>707.16099999999994</c:v>
                </c:pt>
                <c:pt idx="889">
                  <c:v>708.16100000000006</c:v>
                </c:pt>
                <c:pt idx="890">
                  <c:v>709.16100000000006</c:v>
                </c:pt>
                <c:pt idx="891">
                  <c:v>710.16099999999994</c:v>
                </c:pt>
                <c:pt idx="892">
                  <c:v>711.16100000000006</c:v>
                </c:pt>
                <c:pt idx="893">
                  <c:v>712.16100000000006</c:v>
                </c:pt>
                <c:pt idx="894">
                  <c:v>713.16099999999994</c:v>
                </c:pt>
                <c:pt idx="895">
                  <c:v>714.16099999999994</c:v>
                </c:pt>
                <c:pt idx="896">
                  <c:v>715.16100000000006</c:v>
                </c:pt>
                <c:pt idx="897">
                  <c:v>716.16100000000006</c:v>
                </c:pt>
                <c:pt idx="898">
                  <c:v>717.16099999999994</c:v>
                </c:pt>
                <c:pt idx="899">
                  <c:v>718.16100000000006</c:v>
                </c:pt>
                <c:pt idx="900">
                  <c:v>719.16100000000006</c:v>
                </c:pt>
                <c:pt idx="901">
                  <c:v>720.16099999999994</c:v>
                </c:pt>
                <c:pt idx="902">
                  <c:v>721.16099999999994</c:v>
                </c:pt>
                <c:pt idx="903">
                  <c:v>722.16100000000006</c:v>
                </c:pt>
                <c:pt idx="904">
                  <c:v>723.16099999999994</c:v>
                </c:pt>
                <c:pt idx="905">
                  <c:v>724.16099999999994</c:v>
                </c:pt>
                <c:pt idx="906">
                  <c:v>725.16100000000006</c:v>
                </c:pt>
                <c:pt idx="907">
                  <c:v>726.16100000000006</c:v>
                </c:pt>
                <c:pt idx="908">
                  <c:v>727.16099999999994</c:v>
                </c:pt>
                <c:pt idx="909">
                  <c:v>728.16099999999994</c:v>
                </c:pt>
                <c:pt idx="910">
                  <c:v>729.16100000000006</c:v>
                </c:pt>
                <c:pt idx="911">
                  <c:v>730.16099999999994</c:v>
                </c:pt>
                <c:pt idx="912">
                  <c:v>731.16099999999994</c:v>
                </c:pt>
                <c:pt idx="913">
                  <c:v>732.16100000000006</c:v>
                </c:pt>
                <c:pt idx="914">
                  <c:v>733.16100000000006</c:v>
                </c:pt>
                <c:pt idx="915">
                  <c:v>734.16099999999994</c:v>
                </c:pt>
                <c:pt idx="916">
                  <c:v>735.16099999999994</c:v>
                </c:pt>
                <c:pt idx="917">
                  <c:v>736.16100000000006</c:v>
                </c:pt>
                <c:pt idx="918">
                  <c:v>737.16099999999994</c:v>
                </c:pt>
                <c:pt idx="919">
                  <c:v>738.16099999999994</c:v>
                </c:pt>
                <c:pt idx="920">
                  <c:v>739.16100000000006</c:v>
                </c:pt>
                <c:pt idx="921">
                  <c:v>740.16100000000006</c:v>
                </c:pt>
                <c:pt idx="922">
                  <c:v>741.16099999999994</c:v>
                </c:pt>
                <c:pt idx="923">
                  <c:v>742.16100000000006</c:v>
                </c:pt>
                <c:pt idx="924">
                  <c:v>743.16100000000006</c:v>
                </c:pt>
                <c:pt idx="925">
                  <c:v>744.16099999999994</c:v>
                </c:pt>
                <c:pt idx="926">
                  <c:v>745.16099999999994</c:v>
                </c:pt>
                <c:pt idx="927">
                  <c:v>746.16100000000006</c:v>
                </c:pt>
                <c:pt idx="928">
                  <c:v>747.16100000000006</c:v>
                </c:pt>
                <c:pt idx="929">
                  <c:v>748.16099999999994</c:v>
                </c:pt>
                <c:pt idx="930">
                  <c:v>749.16100000000006</c:v>
                </c:pt>
                <c:pt idx="931">
                  <c:v>750.16100000000006</c:v>
                </c:pt>
                <c:pt idx="932">
                  <c:v>751.16099999999994</c:v>
                </c:pt>
                <c:pt idx="933">
                  <c:v>752.16099999999994</c:v>
                </c:pt>
                <c:pt idx="934">
                  <c:v>753.16100000000006</c:v>
                </c:pt>
                <c:pt idx="935">
                  <c:v>754.16</c:v>
                </c:pt>
                <c:pt idx="936">
                  <c:v>755.16000000000008</c:v>
                </c:pt>
                <c:pt idx="937">
                  <c:v>756.16</c:v>
                </c:pt>
                <c:pt idx="938">
                  <c:v>757.16</c:v>
                </c:pt>
                <c:pt idx="939">
                  <c:v>758.16</c:v>
                </c:pt>
                <c:pt idx="940">
                  <c:v>759.16000000000008</c:v>
                </c:pt>
                <c:pt idx="941">
                  <c:v>760.16</c:v>
                </c:pt>
                <c:pt idx="942">
                  <c:v>761.16</c:v>
                </c:pt>
                <c:pt idx="943">
                  <c:v>762.16000000000008</c:v>
                </c:pt>
                <c:pt idx="944">
                  <c:v>763.16</c:v>
                </c:pt>
                <c:pt idx="945">
                  <c:v>764.16</c:v>
                </c:pt>
                <c:pt idx="946">
                  <c:v>765.16</c:v>
                </c:pt>
                <c:pt idx="947">
                  <c:v>766.16000000000008</c:v>
                </c:pt>
                <c:pt idx="948">
                  <c:v>767.16</c:v>
                </c:pt>
                <c:pt idx="949">
                  <c:v>768.16</c:v>
                </c:pt>
                <c:pt idx="950">
                  <c:v>769.16000000000008</c:v>
                </c:pt>
                <c:pt idx="951">
                  <c:v>770.16</c:v>
                </c:pt>
                <c:pt idx="952">
                  <c:v>771.16</c:v>
                </c:pt>
                <c:pt idx="953">
                  <c:v>772.16</c:v>
                </c:pt>
                <c:pt idx="954">
                  <c:v>773.16</c:v>
                </c:pt>
                <c:pt idx="955">
                  <c:v>774.16</c:v>
                </c:pt>
                <c:pt idx="956">
                  <c:v>775.16</c:v>
                </c:pt>
                <c:pt idx="957">
                  <c:v>776.16000000000008</c:v>
                </c:pt>
                <c:pt idx="958">
                  <c:v>777.16</c:v>
                </c:pt>
                <c:pt idx="959">
                  <c:v>778.16</c:v>
                </c:pt>
                <c:pt idx="960">
                  <c:v>779.16000000000008</c:v>
                </c:pt>
                <c:pt idx="961">
                  <c:v>780.16</c:v>
                </c:pt>
                <c:pt idx="962">
                  <c:v>781.16</c:v>
                </c:pt>
                <c:pt idx="963">
                  <c:v>782.16</c:v>
                </c:pt>
                <c:pt idx="964">
                  <c:v>783.16000000000008</c:v>
                </c:pt>
                <c:pt idx="965">
                  <c:v>784.16</c:v>
                </c:pt>
                <c:pt idx="966">
                  <c:v>785.16</c:v>
                </c:pt>
                <c:pt idx="967">
                  <c:v>786.16000000000008</c:v>
                </c:pt>
                <c:pt idx="968">
                  <c:v>787.16</c:v>
                </c:pt>
                <c:pt idx="969">
                  <c:v>788.16</c:v>
                </c:pt>
                <c:pt idx="970">
                  <c:v>789.16</c:v>
                </c:pt>
                <c:pt idx="971">
                  <c:v>790.16000000000008</c:v>
                </c:pt>
                <c:pt idx="972">
                  <c:v>791.16</c:v>
                </c:pt>
                <c:pt idx="973">
                  <c:v>792.16</c:v>
                </c:pt>
                <c:pt idx="974">
                  <c:v>793.16000000000008</c:v>
                </c:pt>
                <c:pt idx="975">
                  <c:v>794.16</c:v>
                </c:pt>
                <c:pt idx="976">
                  <c:v>795.16</c:v>
                </c:pt>
                <c:pt idx="977">
                  <c:v>796.16</c:v>
                </c:pt>
                <c:pt idx="978">
                  <c:v>797.16000000000008</c:v>
                </c:pt>
                <c:pt idx="979">
                  <c:v>798.16</c:v>
                </c:pt>
                <c:pt idx="980">
                  <c:v>799.16</c:v>
                </c:pt>
                <c:pt idx="981">
                  <c:v>800.16000000000008</c:v>
                </c:pt>
                <c:pt idx="982">
                  <c:v>801.16</c:v>
                </c:pt>
                <c:pt idx="983">
                  <c:v>802.16</c:v>
                </c:pt>
                <c:pt idx="984">
                  <c:v>803.16</c:v>
                </c:pt>
                <c:pt idx="985">
                  <c:v>804.16</c:v>
                </c:pt>
                <c:pt idx="986">
                  <c:v>805.16</c:v>
                </c:pt>
                <c:pt idx="987">
                  <c:v>806.16</c:v>
                </c:pt>
                <c:pt idx="988">
                  <c:v>807.16000000000008</c:v>
                </c:pt>
                <c:pt idx="989">
                  <c:v>808.16</c:v>
                </c:pt>
                <c:pt idx="990">
                  <c:v>809.16</c:v>
                </c:pt>
                <c:pt idx="991">
                  <c:v>810.16000000000008</c:v>
                </c:pt>
                <c:pt idx="992">
                  <c:v>811.16</c:v>
                </c:pt>
                <c:pt idx="993">
                  <c:v>812.16</c:v>
                </c:pt>
                <c:pt idx="994">
                  <c:v>813.16</c:v>
                </c:pt>
                <c:pt idx="995">
                  <c:v>814.16000000000008</c:v>
                </c:pt>
                <c:pt idx="996">
                  <c:v>815.16</c:v>
                </c:pt>
                <c:pt idx="997">
                  <c:v>816.16</c:v>
                </c:pt>
                <c:pt idx="998">
                  <c:v>817.16000000000008</c:v>
                </c:pt>
                <c:pt idx="999">
                  <c:v>818.16</c:v>
                </c:pt>
              </c:numCache>
            </c:numRef>
          </c:xVal>
          <c:yVal>
            <c:numRef>
              <c:f>'Current Wfms Data'!$K$5:$K$1004</c:f>
              <c:numCache>
                <c:formatCode>General</c:formatCode>
                <c:ptCount val="1000"/>
                <c:pt idx="0">
                  <c:v>-1.61881E-2</c:v>
                </c:pt>
                <c:pt idx="1">
                  <c:v>-1.7176629999999998E-2</c:v>
                </c:pt>
                <c:pt idx="2">
                  <c:v>-2.0253509999999999E-2</c:v>
                </c:pt>
                <c:pt idx="3">
                  <c:v>-1.2566600000000001E-2</c:v>
                </c:pt>
                <c:pt idx="4">
                  <c:v>4.5324889999999998E-3</c:v>
                </c:pt>
                <c:pt idx="5">
                  <c:v>6.5955359999999999E-3</c:v>
                </c:pt>
                <c:pt idx="6">
                  <c:v>-2.5070890000000001E-3</c:v>
                </c:pt>
                <c:pt idx="7">
                  <c:v>1.9832249999999999E-3</c:v>
                </c:pt>
                <c:pt idx="8">
                  <c:v>9.4451410000000006E-3</c:v>
                </c:pt>
                <c:pt idx="9">
                  <c:v>2.974263E-3</c:v>
                </c:pt>
                <c:pt idx="10">
                  <c:v>7.9575759999999995E-5</c:v>
                </c:pt>
                <c:pt idx="11">
                  <c:v>3.458048E-3</c:v>
                </c:pt>
                <c:pt idx="12">
                  <c:v>-3.7279510000000002E-3</c:v>
                </c:pt>
                <c:pt idx="13">
                  <c:v>-9.542811E-3</c:v>
                </c:pt>
                <c:pt idx="14">
                  <c:v>1.5591439999999999E-3</c:v>
                </c:pt>
                <c:pt idx="15">
                  <c:v>1.7653189999999999E-2</c:v>
                </c:pt>
                <c:pt idx="16">
                  <c:v>1.9027059999999998E-2</c:v>
                </c:pt>
                <c:pt idx="17">
                  <c:v>8.1683680000000005E-3</c:v>
                </c:pt>
                <c:pt idx="18">
                  <c:v>3.9315510000000001E-3</c:v>
                </c:pt>
                <c:pt idx="19">
                  <c:v>4.3862069999999996E-3</c:v>
                </c:pt>
                <c:pt idx="20">
                  <c:v>1.12345E-3</c:v>
                </c:pt>
                <c:pt idx="21">
                  <c:v>4.787983E-3</c:v>
                </c:pt>
                <c:pt idx="22">
                  <c:v>1.6130249999999999E-2</c:v>
                </c:pt>
                <c:pt idx="23">
                  <c:v>1.879517E-2</c:v>
                </c:pt>
                <c:pt idx="24">
                  <c:v>1.007167E-2</c:v>
                </c:pt>
                <c:pt idx="25">
                  <c:v>-1.6781399999999999E-4</c:v>
                </c:pt>
                <c:pt idx="26">
                  <c:v>-5.9412950000000001E-3</c:v>
                </c:pt>
                <c:pt idx="27">
                  <c:v>-6.3101469999999997E-4</c:v>
                </c:pt>
                <c:pt idx="28">
                  <c:v>8.0175620000000006E-3</c:v>
                </c:pt>
                <c:pt idx="29">
                  <c:v>2.1065630000000001E-3</c:v>
                </c:pt>
                <c:pt idx="30">
                  <c:v>-8.6646210000000008E-3</c:v>
                </c:pt>
                <c:pt idx="31">
                  <c:v>-6.9710170000000004E-3</c:v>
                </c:pt>
                <c:pt idx="32">
                  <c:v>2.307361E-3</c:v>
                </c:pt>
                <c:pt idx="33">
                  <c:v>9.1859049999999994E-3</c:v>
                </c:pt>
                <c:pt idx="34">
                  <c:v>1.303033E-2</c:v>
                </c:pt>
                <c:pt idx="35">
                  <c:v>1.7163850000000001E-2</c:v>
                </c:pt>
                <c:pt idx="36">
                  <c:v>1.7481400000000001E-2</c:v>
                </c:pt>
                <c:pt idx="37">
                  <c:v>6.2214269999999999E-3</c:v>
                </c:pt>
                <c:pt idx="38">
                  <c:v>-2.7849839999999999E-3</c:v>
                </c:pt>
                <c:pt idx="39">
                  <c:v>6.9063029999999999E-3</c:v>
                </c:pt>
                <c:pt idx="40">
                  <c:v>1.0663769999999999E-2</c:v>
                </c:pt>
                <c:pt idx="41">
                  <c:v>-3.3082440000000001E-3</c:v>
                </c:pt>
                <c:pt idx="42">
                  <c:v>-4.5034089999999999E-3</c:v>
                </c:pt>
                <c:pt idx="43">
                  <c:v>1.023132E-2</c:v>
                </c:pt>
                <c:pt idx="44">
                  <c:v>1.532157E-2</c:v>
                </c:pt>
                <c:pt idx="45">
                  <c:v>1.0786470000000001E-3</c:v>
                </c:pt>
                <c:pt idx="46">
                  <c:v>-1.353183E-2</c:v>
                </c:pt>
                <c:pt idx="47">
                  <c:v>-6.4996120000000001E-3</c:v>
                </c:pt>
                <c:pt idx="48">
                  <c:v>4.8269680000000001E-3</c:v>
                </c:pt>
                <c:pt idx="49">
                  <c:v>1.94538E-3</c:v>
                </c:pt>
                <c:pt idx="50">
                  <c:v>7.1505029999999999E-3</c:v>
                </c:pt>
                <c:pt idx="51">
                  <c:v>1.978771E-2</c:v>
                </c:pt>
                <c:pt idx="52">
                  <c:v>8.8659040000000008E-3</c:v>
                </c:pt>
                <c:pt idx="53">
                  <c:v>-1.054036E-2</c:v>
                </c:pt>
                <c:pt idx="54">
                  <c:v>-1.310502E-2</c:v>
                </c:pt>
                <c:pt idx="55">
                  <c:v>-1.137005E-2</c:v>
                </c:pt>
                <c:pt idx="56">
                  <c:v>-8.1936869999999998E-3</c:v>
                </c:pt>
                <c:pt idx="57">
                  <c:v>-1.9292669999999999E-3</c:v>
                </c:pt>
                <c:pt idx="58">
                  <c:v>-4.1228089999999998E-3</c:v>
                </c:pt>
                <c:pt idx="59">
                  <c:v>-1.1310550000000001E-2</c:v>
                </c:pt>
                <c:pt idx="60">
                  <c:v>-1.311843E-2</c:v>
                </c:pt>
                <c:pt idx="61">
                  <c:v>-5.5954489999999997E-3</c:v>
                </c:pt>
                <c:pt idx="62">
                  <c:v>3.807712E-3</c:v>
                </c:pt>
                <c:pt idx="63">
                  <c:v>1.741178E-4</c:v>
                </c:pt>
                <c:pt idx="64">
                  <c:v>-1.076274E-2</c:v>
                </c:pt>
                <c:pt idx="65">
                  <c:v>-1.5675749999999999E-2</c:v>
                </c:pt>
                <c:pt idx="66">
                  <c:v>-1.119728E-2</c:v>
                </c:pt>
                <c:pt idx="67">
                  <c:v>-1.093505E-3</c:v>
                </c:pt>
                <c:pt idx="68">
                  <c:v>-1.2413909999999999E-3</c:v>
                </c:pt>
                <c:pt idx="69">
                  <c:v>-1.266776E-2</c:v>
                </c:pt>
                <c:pt idx="70">
                  <c:v>-1.8914690000000001E-2</c:v>
                </c:pt>
                <c:pt idx="71">
                  <c:v>-1.4815210000000001E-2</c:v>
                </c:pt>
                <c:pt idx="72">
                  <c:v>-9.7234890000000001E-3</c:v>
                </c:pt>
                <c:pt idx="73">
                  <c:v>-1.1255970000000001E-2</c:v>
                </c:pt>
                <c:pt idx="74">
                  <c:v>-6.962406E-3</c:v>
                </c:pt>
                <c:pt idx="75">
                  <c:v>1.2908559999999999E-3</c:v>
                </c:pt>
                <c:pt idx="76">
                  <c:v>-1.0187069999999999E-2</c:v>
                </c:pt>
                <c:pt idx="77">
                  <c:v>-2.3002089999999999E-2</c:v>
                </c:pt>
                <c:pt idx="78">
                  <c:v>-1.122975E-2</c:v>
                </c:pt>
                <c:pt idx="79">
                  <c:v>3.8250139999999998E-3</c:v>
                </c:pt>
                <c:pt idx="80">
                  <c:v>4.8972820000000002E-3</c:v>
                </c:pt>
                <c:pt idx="81">
                  <c:v>5.2069989999999999E-4</c:v>
                </c:pt>
                <c:pt idx="82">
                  <c:v>2.5030009999999999E-3</c:v>
                </c:pt>
                <c:pt idx="83">
                  <c:v>5.0777979999999997E-3</c:v>
                </c:pt>
                <c:pt idx="84">
                  <c:v>-4.3770459999999999E-3</c:v>
                </c:pt>
                <c:pt idx="85">
                  <c:v>-1.052492E-2</c:v>
                </c:pt>
                <c:pt idx="86">
                  <c:v>5.0887179999999999E-3</c:v>
                </c:pt>
                <c:pt idx="87">
                  <c:v>2.4299629999999999E-2</c:v>
                </c:pt>
                <c:pt idx="88">
                  <c:v>1.6347190000000001E-2</c:v>
                </c:pt>
                <c:pt idx="89">
                  <c:v>-1.7529100000000001E-3</c:v>
                </c:pt>
                <c:pt idx="90">
                  <c:v>3.2226569999999999E-3</c:v>
                </c:pt>
                <c:pt idx="91">
                  <c:v>9.2063349999999995E-3</c:v>
                </c:pt>
                <c:pt idx="92">
                  <c:v>-3.7026580000000002E-3</c:v>
                </c:pt>
                <c:pt idx="93">
                  <c:v>-1.0001400000000001E-2</c:v>
                </c:pt>
                <c:pt idx="94">
                  <c:v>2.024531E-3</c:v>
                </c:pt>
                <c:pt idx="95">
                  <c:v>1.4633709999999999E-2</c:v>
                </c:pt>
                <c:pt idx="96">
                  <c:v>1.505766E-2</c:v>
                </c:pt>
                <c:pt idx="97">
                  <c:v>1.029704E-2</c:v>
                </c:pt>
                <c:pt idx="98">
                  <c:v>1.260812E-2</c:v>
                </c:pt>
                <c:pt idx="99">
                  <c:v>1.8190870000000001E-2</c:v>
                </c:pt>
                <c:pt idx="100">
                  <c:v>1.050836E-2</c:v>
                </c:pt>
                <c:pt idx="101">
                  <c:v>-6.5001549999999996E-3</c:v>
                </c:pt>
                <c:pt idx="102">
                  <c:v>-7.071239E-3</c:v>
                </c:pt>
                <c:pt idx="103">
                  <c:v>6.1487729999999997E-3</c:v>
                </c:pt>
                <c:pt idx="104">
                  <c:v>8.8901069999999995E-3</c:v>
                </c:pt>
                <c:pt idx="105">
                  <c:v>2.745496E-3</c:v>
                </c:pt>
                <c:pt idx="106">
                  <c:v>-2.8464069999999998E-4</c:v>
                </c:pt>
                <c:pt idx="107">
                  <c:v>-3.6827660000000001E-3</c:v>
                </c:pt>
                <c:pt idx="108">
                  <c:v>-1.333639E-2</c:v>
                </c:pt>
                <c:pt idx="109">
                  <c:v>-1.9117539999999999E-2</c:v>
                </c:pt>
                <c:pt idx="110">
                  <c:v>-9.1233070000000006E-3</c:v>
                </c:pt>
                <c:pt idx="111">
                  <c:v>4.576793E-3</c:v>
                </c:pt>
                <c:pt idx="112">
                  <c:v>5.987264E-3</c:v>
                </c:pt>
                <c:pt idx="113">
                  <c:v>-5.8443820000000004E-3</c:v>
                </c:pt>
                <c:pt idx="114">
                  <c:v>-2.0244000000000002E-2</c:v>
                </c:pt>
                <c:pt idx="115">
                  <c:v>-1.7086509999999999E-2</c:v>
                </c:pt>
                <c:pt idx="116">
                  <c:v>2.9280640000000002E-3</c:v>
                </c:pt>
                <c:pt idx="117">
                  <c:v>1.283362E-2</c:v>
                </c:pt>
                <c:pt idx="118">
                  <c:v>6.613954E-3</c:v>
                </c:pt>
                <c:pt idx="119">
                  <c:v>1.695259E-3</c:v>
                </c:pt>
                <c:pt idx="120">
                  <c:v>1.0854969999999999E-3</c:v>
                </c:pt>
                <c:pt idx="121">
                  <c:v>-6.1377549999999995E-4</c:v>
                </c:pt>
                <c:pt idx="122">
                  <c:v>-6.0004460000000002E-5</c:v>
                </c:pt>
                <c:pt idx="123">
                  <c:v>6.0302740000000004E-3</c:v>
                </c:pt>
                <c:pt idx="124">
                  <c:v>7.7359719999999998E-3</c:v>
                </c:pt>
                <c:pt idx="125">
                  <c:v>-2.1648209999999999E-3</c:v>
                </c:pt>
                <c:pt idx="126">
                  <c:v>-4.1002950000000003E-3</c:v>
                </c:pt>
                <c:pt idx="127">
                  <c:v>7.0861530000000004E-3</c:v>
                </c:pt>
                <c:pt idx="128">
                  <c:v>9.1996730000000002E-3</c:v>
                </c:pt>
                <c:pt idx="129">
                  <c:v>5.8951999999999997E-3</c:v>
                </c:pt>
                <c:pt idx="130">
                  <c:v>9.784849E-3</c:v>
                </c:pt>
                <c:pt idx="131">
                  <c:v>6.9871129999999997E-3</c:v>
                </c:pt>
                <c:pt idx="132">
                  <c:v>-4.4800580000000003E-3</c:v>
                </c:pt>
                <c:pt idx="133">
                  <c:v>-1.5452910000000001E-3</c:v>
                </c:pt>
                <c:pt idx="134">
                  <c:v>1.6618649999999999E-2</c:v>
                </c:pt>
                <c:pt idx="135">
                  <c:v>2.3676389999999999E-2</c:v>
                </c:pt>
                <c:pt idx="136">
                  <c:v>1.000583E-2</c:v>
                </c:pt>
                <c:pt idx="137">
                  <c:v>-5.3546280000000002E-3</c:v>
                </c:pt>
                <c:pt idx="138">
                  <c:v>-1.144913E-2</c:v>
                </c:pt>
                <c:pt idx="139">
                  <c:v>-1.448558E-2</c:v>
                </c:pt>
                <c:pt idx="140">
                  <c:v>-1.198198E-2</c:v>
                </c:pt>
                <c:pt idx="141">
                  <c:v>-6.5119360000000003E-3</c:v>
                </c:pt>
                <c:pt idx="142">
                  <c:v>-6.8433779999999998E-3</c:v>
                </c:pt>
                <c:pt idx="143">
                  <c:v>-6.3044629999999997E-3</c:v>
                </c:pt>
                <c:pt idx="144">
                  <c:v>-5.6093180000000003E-3</c:v>
                </c:pt>
                <c:pt idx="145">
                  <c:v>-5.272166E-3</c:v>
                </c:pt>
                <c:pt idx="146">
                  <c:v>5.5154319999999998E-3</c:v>
                </c:pt>
                <c:pt idx="147">
                  <c:v>9.0183069999999997E-3</c:v>
                </c:pt>
                <c:pt idx="148">
                  <c:v>-1.5780150000000001E-3</c:v>
                </c:pt>
                <c:pt idx="149">
                  <c:v>1.168762E-4</c:v>
                </c:pt>
                <c:pt idx="150">
                  <c:v>7.5357469999999998E-3</c:v>
                </c:pt>
                <c:pt idx="151">
                  <c:v>2.2018850000000002E-3</c:v>
                </c:pt>
                <c:pt idx="152">
                  <c:v>-6.3178330000000001E-3</c:v>
                </c:pt>
                <c:pt idx="153">
                  <c:v>-7.0187089999999997E-3</c:v>
                </c:pt>
                <c:pt idx="154">
                  <c:v>2.5260270000000001E-3</c:v>
                </c:pt>
                <c:pt idx="155">
                  <c:v>1.3836309999999999E-2</c:v>
                </c:pt>
                <c:pt idx="156">
                  <c:v>1.436344E-2</c:v>
                </c:pt>
                <c:pt idx="157">
                  <c:v>7.3661029999999997E-3</c:v>
                </c:pt>
                <c:pt idx="158">
                  <c:v>-3.7070649999999998E-3</c:v>
                </c:pt>
                <c:pt idx="159">
                  <c:v>-1.7431789999999999E-2</c:v>
                </c:pt>
                <c:pt idx="160">
                  <c:v>-2.2328520000000001E-2</c:v>
                </c:pt>
                <c:pt idx="161">
                  <c:v>-1.7554360000000001E-2</c:v>
                </c:pt>
                <c:pt idx="162">
                  <c:v>-1.007629E-2</c:v>
                </c:pt>
                <c:pt idx="163">
                  <c:v>1.289913E-3</c:v>
                </c:pt>
                <c:pt idx="164">
                  <c:v>8.3125739999999997E-3</c:v>
                </c:pt>
                <c:pt idx="165">
                  <c:v>-1.545081E-3</c:v>
                </c:pt>
                <c:pt idx="166">
                  <c:v>-1.4197349999999999E-2</c:v>
                </c:pt>
                <c:pt idx="167">
                  <c:v>-1.2988710000000001E-2</c:v>
                </c:pt>
                <c:pt idx="168">
                  <c:v>-7.7842730000000004E-3</c:v>
                </c:pt>
                <c:pt idx="169">
                  <c:v>-4.0774260000000003E-3</c:v>
                </c:pt>
                <c:pt idx="170">
                  <c:v>4.0055869999999997E-3</c:v>
                </c:pt>
                <c:pt idx="171">
                  <c:v>7.0857510000000004E-3</c:v>
                </c:pt>
                <c:pt idx="172">
                  <c:v>-3.4305989999999999E-3</c:v>
                </c:pt>
                <c:pt idx="173">
                  <c:v>-1.44964E-2</c:v>
                </c:pt>
                <c:pt idx="174">
                  <c:v>-1.065962E-2</c:v>
                </c:pt>
                <c:pt idx="175">
                  <c:v>3.31957E-3</c:v>
                </c:pt>
                <c:pt idx="176">
                  <c:v>7.7335770000000002E-3</c:v>
                </c:pt>
                <c:pt idx="177">
                  <c:v>5.7619840000000004E-3</c:v>
                </c:pt>
                <c:pt idx="178">
                  <c:v>2.2404480000000001E-2</c:v>
                </c:pt>
                <c:pt idx="179">
                  <c:v>5.457878E-2</c:v>
                </c:pt>
                <c:pt idx="180">
                  <c:v>8.5278549999999995E-2</c:v>
                </c:pt>
                <c:pt idx="181">
                  <c:v>0.1188056</c:v>
                </c:pt>
                <c:pt idx="182">
                  <c:v>0.15971949999999999</c:v>
                </c:pt>
                <c:pt idx="183">
                  <c:v>0.2081268</c:v>
                </c:pt>
                <c:pt idx="184">
                  <c:v>0.26271080000000002</c:v>
                </c:pt>
                <c:pt idx="185">
                  <c:v>0.30807059999999997</c:v>
                </c:pt>
                <c:pt idx="186">
                  <c:v>0.33351950000000002</c:v>
                </c:pt>
                <c:pt idx="187">
                  <c:v>0.34859190000000001</c:v>
                </c:pt>
                <c:pt idx="188">
                  <c:v>0.36218339999999999</c:v>
                </c:pt>
                <c:pt idx="189">
                  <c:v>0.36892249999999999</c:v>
                </c:pt>
                <c:pt idx="190">
                  <c:v>0.370282</c:v>
                </c:pt>
                <c:pt idx="191">
                  <c:v>0.37146079999999998</c:v>
                </c:pt>
                <c:pt idx="192">
                  <c:v>0.3622339</c:v>
                </c:pt>
                <c:pt idx="193">
                  <c:v>0.3458157</c:v>
                </c:pt>
                <c:pt idx="194">
                  <c:v>0.34172530000000001</c:v>
                </c:pt>
                <c:pt idx="195">
                  <c:v>0.35023959999999998</c:v>
                </c:pt>
                <c:pt idx="196">
                  <c:v>0.35543649999999999</c:v>
                </c:pt>
                <c:pt idx="197">
                  <c:v>0.3447385</c:v>
                </c:pt>
                <c:pt idx="198">
                  <c:v>0.32834639999999998</c:v>
                </c:pt>
                <c:pt idx="199">
                  <c:v>0.33138489999999998</c:v>
                </c:pt>
                <c:pt idx="200">
                  <c:v>0.34366989999999997</c:v>
                </c:pt>
                <c:pt idx="201">
                  <c:v>0.33587669999999997</c:v>
                </c:pt>
                <c:pt idx="202">
                  <c:v>0.31783329999999999</c:v>
                </c:pt>
                <c:pt idx="203">
                  <c:v>0.31236599999999998</c:v>
                </c:pt>
                <c:pt idx="204">
                  <c:v>0.3134345</c:v>
                </c:pt>
                <c:pt idx="205">
                  <c:v>0.31250909999999998</c:v>
                </c:pt>
                <c:pt idx="206">
                  <c:v>0.31305280000000002</c:v>
                </c:pt>
                <c:pt idx="207">
                  <c:v>0.31205060000000001</c:v>
                </c:pt>
                <c:pt idx="208">
                  <c:v>0.31182310000000002</c:v>
                </c:pt>
                <c:pt idx="209">
                  <c:v>0.31628790000000001</c:v>
                </c:pt>
                <c:pt idx="210">
                  <c:v>0.30917109999999998</c:v>
                </c:pt>
                <c:pt idx="211">
                  <c:v>0.28930210000000001</c:v>
                </c:pt>
                <c:pt idx="212">
                  <c:v>0.28428019999999998</c:v>
                </c:pt>
                <c:pt idx="213">
                  <c:v>0.29399249999999999</c:v>
                </c:pt>
                <c:pt idx="214">
                  <c:v>0.29270390000000002</c:v>
                </c:pt>
                <c:pt idx="215">
                  <c:v>0.28489779999999998</c:v>
                </c:pt>
                <c:pt idx="216">
                  <c:v>0.28959010000000002</c:v>
                </c:pt>
                <c:pt idx="217">
                  <c:v>0.29578929999999998</c:v>
                </c:pt>
                <c:pt idx="218">
                  <c:v>0.29195979999999999</c:v>
                </c:pt>
                <c:pt idx="219">
                  <c:v>0.29284399999999999</c:v>
                </c:pt>
                <c:pt idx="220">
                  <c:v>0.29890139999999998</c:v>
                </c:pt>
                <c:pt idx="221">
                  <c:v>0.29569879999999998</c:v>
                </c:pt>
                <c:pt idx="222">
                  <c:v>0.2888</c:v>
                </c:pt>
                <c:pt idx="223">
                  <c:v>0.28657379999999999</c:v>
                </c:pt>
                <c:pt idx="224">
                  <c:v>0.28244229999999998</c:v>
                </c:pt>
                <c:pt idx="225">
                  <c:v>0.27383360000000001</c:v>
                </c:pt>
                <c:pt idx="226">
                  <c:v>0.2707137</c:v>
                </c:pt>
                <c:pt idx="227">
                  <c:v>0.2761536</c:v>
                </c:pt>
                <c:pt idx="228">
                  <c:v>0.27477699999999999</c:v>
                </c:pt>
                <c:pt idx="229">
                  <c:v>0.26379360000000002</c:v>
                </c:pt>
                <c:pt idx="230">
                  <c:v>0.26250109999999999</c:v>
                </c:pt>
                <c:pt idx="231">
                  <c:v>0.2730998</c:v>
                </c:pt>
                <c:pt idx="232">
                  <c:v>0.2808253</c:v>
                </c:pt>
                <c:pt idx="233">
                  <c:v>0.2816613</c:v>
                </c:pt>
                <c:pt idx="234">
                  <c:v>0.27551530000000002</c:v>
                </c:pt>
                <c:pt idx="235">
                  <c:v>0.26196380000000002</c:v>
                </c:pt>
                <c:pt idx="236">
                  <c:v>0.25270589999999998</c:v>
                </c:pt>
                <c:pt idx="237">
                  <c:v>0.25503690000000001</c:v>
                </c:pt>
                <c:pt idx="238">
                  <c:v>0.26348640000000001</c:v>
                </c:pt>
                <c:pt idx="239">
                  <c:v>0.26918530000000002</c:v>
                </c:pt>
                <c:pt idx="240">
                  <c:v>0.26384180000000002</c:v>
                </c:pt>
                <c:pt idx="241">
                  <c:v>0.25585809999999998</c:v>
                </c:pt>
                <c:pt idx="242">
                  <c:v>0.25319920000000001</c:v>
                </c:pt>
                <c:pt idx="243">
                  <c:v>0.246451</c:v>
                </c:pt>
                <c:pt idx="244">
                  <c:v>0.2348893</c:v>
                </c:pt>
                <c:pt idx="245">
                  <c:v>0.2322765</c:v>
                </c:pt>
                <c:pt idx="246">
                  <c:v>0.24114569999999999</c:v>
                </c:pt>
                <c:pt idx="247">
                  <c:v>0.24776970000000001</c:v>
                </c:pt>
                <c:pt idx="248">
                  <c:v>0.2465956</c:v>
                </c:pt>
                <c:pt idx="249">
                  <c:v>0.24401780000000001</c:v>
                </c:pt>
                <c:pt idx="250">
                  <c:v>0.24134700000000001</c:v>
                </c:pt>
                <c:pt idx="251">
                  <c:v>0.23218859999999999</c:v>
                </c:pt>
                <c:pt idx="252">
                  <c:v>0.2217314</c:v>
                </c:pt>
                <c:pt idx="253">
                  <c:v>0.22711709999999999</c:v>
                </c:pt>
                <c:pt idx="254">
                  <c:v>0.23948220000000001</c:v>
                </c:pt>
                <c:pt idx="255">
                  <c:v>0.23614679999999999</c:v>
                </c:pt>
                <c:pt idx="256">
                  <c:v>0.2289822</c:v>
                </c:pt>
                <c:pt idx="257">
                  <c:v>0.23139170000000001</c:v>
                </c:pt>
                <c:pt idx="258">
                  <c:v>0.22994110000000001</c:v>
                </c:pt>
                <c:pt idx="259">
                  <c:v>0.22397710000000001</c:v>
                </c:pt>
                <c:pt idx="260">
                  <c:v>0.22099869999999999</c:v>
                </c:pt>
                <c:pt idx="261">
                  <c:v>0.21654029999999999</c:v>
                </c:pt>
                <c:pt idx="262">
                  <c:v>0.21688569999999999</c:v>
                </c:pt>
                <c:pt idx="263">
                  <c:v>0.2280433</c:v>
                </c:pt>
                <c:pt idx="264">
                  <c:v>0.23289760000000001</c:v>
                </c:pt>
                <c:pt idx="265">
                  <c:v>0.22576379999999999</c:v>
                </c:pt>
                <c:pt idx="266">
                  <c:v>0.2171563</c:v>
                </c:pt>
                <c:pt idx="267">
                  <c:v>0.21182570000000001</c:v>
                </c:pt>
                <c:pt idx="268">
                  <c:v>0.2138748</c:v>
                </c:pt>
                <c:pt idx="269">
                  <c:v>0.21830769999999999</c:v>
                </c:pt>
                <c:pt idx="270">
                  <c:v>0.22207389999999999</c:v>
                </c:pt>
                <c:pt idx="271">
                  <c:v>0.22586999999999999</c:v>
                </c:pt>
                <c:pt idx="272">
                  <c:v>0.22033639999999999</c:v>
                </c:pt>
                <c:pt idx="273">
                  <c:v>0.2093293</c:v>
                </c:pt>
                <c:pt idx="274">
                  <c:v>0.20435220000000001</c:v>
                </c:pt>
                <c:pt idx="275">
                  <c:v>0.20408399999999999</c:v>
                </c:pt>
                <c:pt idx="276">
                  <c:v>0.20114029999999999</c:v>
                </c:pt>
                <c:pt idx="277">
                  <c:v>0.19538820000000001</c:v>
                </c:pt>
                <c:pt idx="278">
                  <c:v>0.19851859999999999</c:v>
                </c:pt>
                <c:pt idx="279">
                  <c:v>0.20439669999999999</c:v>
                </c:pt>
                <c:pt idx="280">
                  <c:v>0.19751289999999999</c:v>
                </c:pt>
                <c:pt idx="281">
                  <c:v>0.19066060000000001</c:v>
                </c:pt>
                <c:pt idx="282">
                  <c:v>0.19600699999999999</c:v>
                </c:pt>
                <c:pt idx="283">
                  <c:v>0.2045535</c:v>
                </c:pt>
                <c:pt idx="284">
                  <c:v>0.2042312</c:v>
                </c:pt>
                <c:pt idx="285">
                  <c:v>0.18990770000000001</c:v>
                </c:pt>
                <c:pt idx="286">
                  <c:v>0.1781509</c:v>
                </c:pt>
                <c:pt idx="287">
                  <c:v>0.18232809999999999</c:v>
                </c:pt>
                <c:pt idx="288">
                  <c:v>0.18470549999999999</c:v>
                </c:pt>
                <c:pt idx="289">
                  <c:v>0.1797665</c:v>
                </c:pt>
                <c:pt idx="290">
                  <c:v>0.18597060000000001</c:v>
                </c:pt>
                <c:pt idx="291">
                  <c:v>0.2003037</c:v>
                </c:pt>
                <c:pt idx="292">
                  <c:v>0.2035265</c:v>
                </c:pt>
                <c:pt idx="293">
                  <c:v>0.19965140000000001</c:v>
                </c:pt>
                <c:pt idx="294">
                  <c:v>0.2011607</c:v>
                </c:pt>
                <c:pt idx="295">
                  <c:v>0.19697790000000001</c:v>
                </c:pt>
                <c:pt idx="296">
                  <c:v>0.1790909</c:v>
                </c:pt>
                <c:pt idx="297">
                  <c:v>0.17007739999999999</c:v>
                </c:pt>
                <c:pt idx="298">
                  <c:v>0.1817761</c:v>
                </c:pt>
                <c:pt idx="299">
                  <c:v>0.19336970000000001</c:v>
                </c:pt>
                <c:pt idx="300">
                  <c:v>0.1936524</c:v>
                </c:pt>
                <c:pt idx="301">
                  <c:v>0.18901960000000001</c:v>
                </c:pt>
                <c:pt idx="302">
                  <c:v>0.18296609999999999</c:v>
                </c:pt>
                <c:pt idx="303">
                  <c:v>0.1755476</c:v>
                </c:pt>
                <c:pt idx="304">
                  <c:v>0.1731683</c:v>
                </c:pt>
                <c:pt idx="305">
                  <c:v>0.17940809999999999</c:v>
                </c:pt>
                <c:pt idx="306">
                  <c:v>0.18140319999999999</c:v>
                </c:pt>
                <c:pt idx="307">
                  <c:v>0.17556669999999999</c:v>
                </c:pt>
                <c:pt idx="308">
                  <c:v>0.16766420000000001</c:v>
                </c:pt>
                <c:pt idx="309">
                  <c:v>0.15991430000000001</c:v>
                </c:pt>
                <c:pt idx="310">
                  <c:v>0.16069929999999999</c:v>
                </c:pt>
                <c:pt idx="311">
                  <c:v>0.1647931</c:v>
                </c:pt>
                <c:pt idx="312">
                  <c:v>0.15840650000000001</c:v>
                </c:pt>
                <c:pt idx="313">
                  <c:v>0.15160960000000001</c:v>
                </c:pt>
                <c:pt idx="314">
                  <c:v>0.15919050000000001</c:v>
                </c:pt>
                <c:pt idx="315">
                  <c:v>0.17037169999999999</c:v>
                </c:pt>
                <c:pt idx="316">
                  <c:v>0.16495580000000001</c:v>
                </c:pt>
                <c:pt idx="317">
                  <c:v>0.14732529999999999</c:v>
                </c:pt>
                <c:pt idx="318">
                  <c:v>0.14258199999999999</c:v>
                </c:pt>
                <c:pt idx="319">
                  <c:v>0.15528400000000001</c:v>
                </c:pt>
                <c:pt idx="320">
                  <c:v>0.16495570000000001</c:v>
                </c:pt>
                <c:pt idx="321">
                  <c:v>0.16177730000000001</c:v>
                </c:pt>
                <c:pt idx="322">
                  <c:v>0.1523803</c:v>
                </c:pt>
                <c:pt idx="323">
                  <c:v>0.1475988</c:v>
                </c:pt>
                <c:pt idx="324">
                  <c:v>0.15362049999999999</c:v>
                </c:pt>
                <c:pt idx="325">
                  <c:v>0.15867010000000001</c:v>
                </c:pt>
                <c:pt idx="326">
                  <c:v>0.1505823</c:v>
                </c:pt>
                <c:pt idx="327">
                  <c:v>0.1367555</c:v>
                </c:pt>
                <c:pt idx="328">
                  <c:v>0.12980149999999999</c:v>
                </c:pt>
                <c:pt idx="329">
                  <c:v>0.13874500000000001</c:v>
                </c:pt>
                <c:pt idx="330">
                  <c:v>0.15434819999999999</c:v>
                </c:pt>
                <c:pt idx="331">
                  <c:v>0.1529268</c:v>
                </c:pt>
                <c:pt idx="332">
                  <c:v>0.13765479999999999</c:v>
                </c:pt>
                <c:pt idx="333">
                  <c:v>0.1272953</c:v>
                </c:pt>
                <c:pt idx="334">
                  <c:v>0.12605340000000001</c:v>
                </c:pt>
                <c:pt idx="335">
                  <c:v>0.1363056</c:v>
                </c:pt>
                <c:pt idx="336">
                  <c:v>0.15197820000000001</c:v>
                </c:pt>
                <c:pt idx="337">
                  <c:v>0.1548456</c:v>
                </c:pt>
                <c:pt idx="338">
                  <c:v>0.14325280000000001</c:v>
                </c:pt>
                <c:pt idx="339">
                  <c:v>0.13001879999999999</c:v>
                </c:pt>
                <c:pt idx="340">
                  <c:v>0.1238283</c:v>
                </c:pt>
                <c:pt idx="341">
                  <c:v>0.12762209999999999</c:v>
                </c:pt>
                <c:pt idx="342">
                  <c:v>0.13543910000000001</c:v>
                </c:pt>
                <c:pt idx="343">
                  <c:v>0.1367459</c:v>
                </c:pt>
                <c:pt idx="344">
                  <c:v>0.1307844</c:v>
                </c:pt>
                <c:pt idx="345">
                  <c:v>0.12883169999999999</c:v>
                </c:pt>
                <c:pt idx="346">
                  <c:v>0.13166030000000001</c:v>
                </c:pt>
                <c:pt idx="347">
                  <c:v>0.12718840000000001</c:v>
                </c:pt>
                <c:pt idx="348">
                  <c:v>0.1222142</c:v>
                </c:pt>
                <c:pt idx="349">
                  <c:v>0.1260259</c:v>
                </c:pt>
                <c:pt idx="350">
                  <c:v>0.1256495</c:v>
                </c:pt>
                <c:pt idx="351">
                  <c:v>0.121432</c:v>
                </c:pt>
                <c:pt idx="352">
                  <c:v>0.1232092</c:v>
                </c:pt>
                <c:pt idx="353">
                  <c:v>0.11907420000000001</c:v>
                </c:pt>
                <c:pt idx="354">
                  <c:v>0.1104349</c:v>
                </c:pt>
                <c:pt idx="355">
                  <c:v>0.1141278</c:v>
                </c:pt>
                <c:pt idx="356">
                  <c:v>0.11985319999999999</c:v>
                </c:pt>
                <c:pt idx="357">
                  <c:v>0.11628570000000001</c:v>
                </c:pt>
                <c:pt idx="358">
                  <c:v>0.1129203</c:v>
                </c:pt>
                <c:pt idx="359">
                  <c:v>0.1117026</c:v>
                </c:pt>
                <c:pt idx="360">
                  <c:v>0.1066733</c:v>
                </c:pt>
                <c:pt idx="361">
                  <c:v>0.1002234</c:v>
                </c:pt>
                <c:pt idx="362">
                  <c:v>0.1034481</c:v>
                </c:pt>
                <c:pt idx="363">
                  <c:v>0.1177048</c:v>
                </c:pt>
                <c:pt idx="364">
                  <c:v>0.1227736</c:v>
                </c:pt>
                <c:pt idx="365">
                  <c:v>0.11366320000000001</c:v>
                </c:pt>
                <c:pt idx="366">
                  <c:v>0.10913879999999999</c:v>
                </c:pt>
                <c:pt idx="367">
                  <c:v>0.10850319999999999</c:v>
                </c:pt>
                <c:pt idx="368">
                  <c:v>0.1037145</c:v>
                </c:pt>
                <c:pt idx="369">
                  <c:v>0.10299759999999999</c:v>
                </c:pt>
                <c:pt idx="370">
                  <c:v>0.1132973</c:v>
                </c:pt>
                <c:pt idx="371">
                  <c:v>0.12718370000000001</c:v>
                </c:pt>
                <c:pt idx="372">
                  <c:v>0.1249984</c:v>
                </c:pt>
                <c:pt idx="373">
                  <c:v>0.1109281</c:v>
                </c:pt>
                <c:pt idx="374">
                  <c:v>0.10877870000000001</c:v>
                </c:pt>
                <c:pt idx="375">
                  <c:v>0.11063190000000001</c:v>
                </c:pt>
                <c:pt idx="376">
                  <c:v>0.10218099999999999</c:v>
                </c:pt>
                <c:pt idx="377">
                  <c:v>8.9462570000000005E-2</c:v>
                </c:pt>
                <c:pt idx="378">
                  <c:v>8.1703709999999999E-2</c:v>
                </c:pt>
                <c:pt idx="379">
                  <c:v>8.3441790000000002E-2</c:v>
                </c:pt>
                <c:pt idx="380">
                  <c:v>8.4828189999999998E-2</c:v>
                </c:pt>
                <c:pt idx="381">
                  <c:v>8.2903099999999993E-2</c:v>
                </c:pt>
                <c:pt idx="382">
                  <c:v>8.8731900000000002E-2</c:v>
                </c:pt>
                <c:pt idx="383">
                  <c:v>0.1029562</c:v>
                </c:pt>
                <c:pt idx="384">
                  <c:v>0.1125699</c:v>
                </c:pt>
                <c:pt idx="385">
                  <c:v>0.1078694</c:v>
                </c:pt>
                <c:pt idx="386">
                  <c:v>9.8246559999999997E-2</c:v>
                </c:pt>
                <c:pt idx="387">
                  <c:v>9.6292820000000001E-2</c:v>
                </c:pt>
                <c:pt idx="388">
                  <c:v>9.9585859999999998E-2</c:v>
                </c:pt>
                <c:pt idx="389">
                  <c:v>9.7944180000000006E-2</c:v>
                </c:pt>
                <c:pt idx="390">
                  <c:v>9.3874120000000005E-2</c:v>
                </c:pt>
                <c:pt idx="391">
                  <c:v>9.27983E-2</c:v>
                </c:pt>
                <c:pt idx="392">
                  <c:v>8.4448830000000003E-2</c:v>
                </c:pt>
                <c:pt idx="393">
                  <c:v>7.6915949999999997E-2</c:v>
                </c:pt>
                <c:pt idx="394">
                  <c:v>8.7921319999999997E-2</c:v>
                </c:pt>
                <c:pt idx="395">
                  <c:v>0.1001812</c:v>
                </c:pt>
                <c:pt idx="396">
                  <c:v>9.4176839999999998E-2</c:v>
                </c:pt>
                <c:pt idx="397">
                  <c:v>7.961994E-2</c:v>
                </c:pt>
                <c:pt idx="398">
                  <c:v>7.3071460000000005E-2</c:v>
                </c:pt>
                <c:pt idx="399">
                  <c:v>7.8184219999999999E-2</c:v>
                </c:pt>
                <c:pt idx="400">
                  <c:v>8.5758180000000003E-2</c:v>
                </c:pt>
                <c:pt idx="401">
                  <c:v>8.668613E-2</c:v>
                </c:pt>
                <c:pt idx="402">
                  <c:v>8.337311E-2</c:v>
                </c:pt>
                <c:pt idx="403">
                  <c:v>8.3424860000000003E-2</c:v>
                </c:pt>
                <c:pt idx="404">
                  <c:v>8.4585960000000002E-2</c:v>
                </c:pt>
                <c:pt idx="405">
                  <c:v>7.9481060000000006E-2</c:v>
                </c:pt>
                <c:pt idx="406">
                  <c:v>7.1036180000000004E-2</c:v>
                </c:pt>
                <c:pt idx="407">
                  <c:v>6.4956710000000001E-2</c:v>
                </c:pt>
                <c:pt idx="408">
                  <c:v>6.4448409999999998E-2</c:v>
                </c:pt>
                <c:pt idx="409">
                  <c:v>7.6137590000000005E-2</c:v>
                </c:pt>
                <c:pt idx="410">
                  <c:v>8.8961670000000007E-2</c:v>
                </c:pt>
                <c:pt idx="411">
                  <c:v>8.6879819999999996E-2</c:v>
                </c:pt>
                <c:pt idx="412">
                  <c:v>7.8508060000000005E-2</c:v>
                </c:pt>
                <c:pt idx="413">
                  <c:v>7.4531819999999999E-2</c:v>
                </c:pt>
                <c:pt idx="414">
                  <c:v>7.5999150000000001E-2</c:v>
                </c:pt>
                <c:pt idx="415">
                  <c:v>7.7788389999999999E-2</c:v>
                </c:pt>
                <c:pt idx="416">
                  <c:v>7.3581279999999999E-2</c:v>
                </c:pt>
                <c:pt idx="417">
                  <c:v>6.3768699999999998E-2</c:v>
                </c:pt>
                <c:pt idx="418">
                  <c:v>5.8138450000000001E-2</c:v>
                </c:pt>
                <c:pt idx="419">
                  <c:v>6.2585589999999997E-2</c:v>
                </c:pt>
                <c:pt idx="420">
                  <c:v>6.1343000000000002E-2</c:v>
                </c:pt>
                <c:pt idx="421">
                  <c:v>5.2256169999999998E-2</c:v>
                </c:pt>
                <c:pt idx="422">
                  <c:v>5.4048319999999997E-2</c:v>
                </c:pt>
                <c:pt idx="423">
                  <c:v>6.683973E-2</c:v>
                </c:pt>
                <c:pt idx="424">
                  <c:v>7.5227660000000002E-2</c:v>
                </c:pt>
                <c:pt idx="425">
                  <c:v>7.1200070000000004E-2</c:v>
                </c:pt>
                <c:pt idx="426">
                  <c:v>6.4276559999999996E-2</c:v>
                </c:pt>
                <c:pt idx="427">
                  <c:v>6.4569329999999994E-2</c:v>
                </c:pt>
                <c:pt idx="428">
                  <c:v>6.3796199999999997E-2</c:v>
                </c:pt>
                <c:pt idx="429">
                  <c:v>5.120653E-2</c:v>
                </c:pt>
                <c:pt idx="430">
                  <c:v>4.2870739999999997E-2</c:v>
                </c:pt>
                <c:pt idx="431">
                  <c:v>5.550033E-2</c:v>
                </c:pt>
                <c:pt idx="432">
                  <c:v>6.7722569999999996E-2</c:v>
                </c:pt>
                <c:pt idx="433">
                  <c:v>6.5787390000000001E-2</c:v>
                </c:pt>
                <c:pt idx="434">
                  <c:v>6.5236740000000001E-2</c:v>
                </c:pt>
                <c:pt idx="435">
                  <c:v>6.9649600000000006E-2</c:v>
                </c:pt>
                <c:pt idx="436">
                  <c:v>6.5700129999999995E-2</c:v>
                </c:pt>
                <c:pt idx="437">
                  <c:v>5.3428690000000001E-2</c:v>
                </c:pt>
                <c:pt idx="438">
                  <c:v>5.4061249999999998E-2</c:v>
                </c:pt>
                <c:pt idx="439">
                  <c:v>6.9435849999999993E-2</c:v>
                </c:pt>
                <c:pt idx="440">
                  <c:v>7.2355970000000006E-2</c:v>
                </c:pt>
                <c:pt idx="441">
                  <c:v>6.1002029999999999E-2</c:v>
                </c:pt>
                <c:pt idx="442">
                  <c:v>6.2092969999999997E-2</c:v>
                </c:pt>
                <c:pt idx="443">
                  <c:v>7.3019169999999994E-2</c:v>
                </c:pt>
                <c:pt idx="444">
                  <c:v>6.8621059999999998E-2</c:v>
                </c:pt>
                <c:pt idx="445">
                  <c:v>5.6185640000000002E-2</c:v>
                </c:pt>
                <c:pt idx="446">
                  <c:v>6.0981109999999998E-2</c:v>
                </c:pt>
                <c:pt idx="447">
                  <c:v>6.8076719999999993E-2</c:v>
                </c:pt>
                <c:pt idx="448">
                  <c:v>5.5924740000000001E-2</c:v>
                </c:pt>
                <c:pt idx="449">
                  <c:v>4.7730069999999999E-2</c:v>
                </c:pt>
                <c:pt idx="450">
                  <c:v>5.405807E-2</c:v>
                </c:pt>
                <c:pt idx="451">
                  <c:v>6.0675590000000001E-2</c:v>
                </c:pt>
                <c:pt idx="452">
                  <c:v>6.5035800000000005E-2</c:v>
                </c:pt>
                <c:pt idx="453">
                  <c:v>5.6604210000000002E-2</c:v>
                </c:pt>
                <c:pt idx="454">
                  <c:v>3.9000149999999997E-2</c:v>
                </c:pt>
                <c:pt idx="455">
                  <c:v>3.9013150000000003E-2</c:v>
                </c:pt>
                <c:pt idx="456">
                  <c:v>4.5532070000000001E-2</c:v>
                </c:pt>
                <c:pt idx="457">
                  <c:v>3.8907579999999997E-2</c:v>
                </c:pt>
                <c:pt idx="458">
                  <c:v>4.3551090000000001E-2</c:v>
                </c:pt>
                <c:pt idx="459">
                  <c:v>5.6730170000000003E-2</c:v>
                </c:pt>
                <c:pt idx="460">
                  <c:v>4.3142939999999998E-2</c:v>
                </c:pt>
                <c:pt idx="461">
                  <c:v>2.5562109999999999E-2</c:v>
                </c:pt>
                <c:pt idx="462">
                  <c:v>4.00948E-2</c:v>
                </c:pt>
                <c:pt idx="463">
                  <c:v>5.9371920000000002E-2</c:v>
                </c:pt>
                <c:pt idx="464">
                  <c:v>5.1287149999999997E-2</c:v>
                </c:pt>
                <c:pt idx="465">
                  <c:v>3.7621599999999998E-2</c:v>
                </c:pt>
                <c:pt idx="466">
                  <c:v>4.6576930000000002E-2</c:v>
                </c:pt>
                <c:pt idx="467">
                  <c:v>5.6532470000000001E-2</c:v>
                </c:pt>
                <c:pt idx="468">
                  <c:v>4.9523730000000002E-2</c:v>
                </c:pt>
                <c:pt idx="469">
                  <c:v>4.2419650000000003E-2</c:v>
                </c:pt>
                <c:pt idx="470">
                  <c:v>4.1954890000000002E-2</c:v>
                </c:pt>
                <c:pt idx="471">
                  <c:v>5.051775E-2</c:v>
                </c:pt>
                <c:pt idx="472">
                  <c:v>5.5859289999999999E-2</c:v>
                </c:pt>
                <c:pt idx="473">
                  <c:v>4.0112399999999999E-2</c:v>
                </c:pt>
                <c:pt idx="474">
                  <c:v>2.241922E-2</c:v>
                </c:pt>
                <c:pt idx="475">
                  <c:v>2.3907040000000001E-2</c:v>
                </c:pt>
                <c:pt idx="476">
                  <c:v>3.965018E-2</c:v>
                </c:pt>
                <c:pt idx="477">
                  <c:v>5.0461230000000003E-2</c:v>
                </c:pt>
                <c:pt idx="478">
                  <c:v>4.5057359999999998E-2</c:v>
                </c:pt>
                <c:pt idx="479">
                  <c:v>3.6577989999999998E-2</c:v>
                </c:pt>
                <c:pt idx="480">
                  <c:v>3.1564679999999998E-2</c:v>
                </c:pt>
                <c:pt idx="481">
                  <c:v>2.9961910000000001E-2</c:v>
                </c:pt>
                <c:pt idx="482">
                  <c:v>4.2024859999999997E-2</c:v>
                </c:pt>
                <c:pt idx="483">
                  <c:v>5.3213959999999998E-2</c:v>
                </c:pt>
                <c:pt idx="484">
                  <c:v>4.7653729999999998E-2</c:v>
                </c:pt>
                <c:pt idx="485">
                  <c:v>4.0234730000000003E-2</c:v>
                </c:pt>
                <c:pt idx="486">
                  <c:v>3.6993619999999998E-2</c:v>
                </c:pt>
                <c:pt idx="487">
                  <c:v>4.063278E-2</c:v>
                </c:pt>
                <c:pt idx="488">
                  <c:v>5.2273050000000001E-2</c:v>
                </c:pt>
                <c:pt idx="489">
                  <c:v>5.7575170000000002E-2</c:v>
                </c:pt>
                <c:pt idx="490">
                  <c:v>5.3820880000000001E-2</c:v>
                </c:pt>
                <c:pt idx="491">
                  <c:v>4.1361120000000001E-2</c:v>
                </c:pt>
                <c:pt idx="492">
                  <c:v>3.0336430000000001E-2</c:v>
                </c:pt>
                <c:pt idx="493">
                  <c:v>3.5924629999999999E-2</c:v>
                </c:pt>
                <c:pt idx="494">
                  <c:v>3.8847590000000001E-2</c:v>
                </c:pt>
                <c:pt idx="495">
                  <c:v>3.1823579999999997E-2</c:v>
                </c:pt>
                <c:pt idx="496">
                  <c:v>3.7362100000000002E-2</c:v>
                </c:pt>
                <c:pt idx="497">
                  <c:v>4.7110520000000003E-2</c:v>
                </c:pt>
                <c:pt idx="498">
                  <c:v>4.3997189999999999E-2</c:v>
                </c:pt>
                <c:pt idx="499">
                  <c:v>4.174017E-2</c:v>
                </c:pt>
                <c:pt idx="500">
                  <c:v>3.9457720000000002E-2</c:v>
                </c:pt>
                <c:pt idx="501">
                  <c:v>2.8753629999999999E-2</c:v>
                </c:pt>
                <c:pt idx="502">
                  <c:v>2.9088570000000001E-2</c:v>
                </c:pt>
                <c:pt idx="503">
                  <c:v>4.0870690000000001E-2</c:v>
                </c:pt>
                <c:pt idx="504">
                  <c:v>4.1884480000000002E-2</c:v>
                </c:pt>
                <c:pt idx="505">
                  <c:v>3.2564070000000001E-2</c:v>
                </c:pt>
                <c:pt idx="506">
                  <c:v>2.991922E-2</c:v>
                </c:pt>
                <c:pt idx="507">
                  <c:v>3.7858610000000001E-2</c:v>
                </c:pt>
                <c:pt idx="508">
                  <c:v>3.6558239999999999E-2</c:v>
                </c:pt>
                <c:pt idx="509">
                  <c:v>2.3380919999999999E-2</c:v>
                </c:pt>
                <c:pt idx="510">
                  <c:v>2.735365E-2</c:v>
                </c:pt>
                <c:pt idx="511">
                  <c:v>4.1458589999999997E-2</c:v>
                </c:pt>
                <c:pt idx="512">
                  <c:v>3.6578720000000002E-2</c:v>
                </c:pt>
                <c:pt idx="513">
                  <c:v>2.7216009999999999E-2</c:v>
                </c:pt>
                <c:pt idx="514">
                  <c:v>3.1806639999999997E-2</c:v>
                </c:pt>
                <c:pt idx="515">
                  <c:v>3.95649E-2</c:v>
                </c:pt>
                <c:pt idx="516">
                  <c:v>3.912583E-2</c:v>
                </c:pt>
                <c:pt idx="517">
                  <c:v>3.1934860000000002E-2</c:v>
                </c:pt>
                <c:pt idx="518">
                  <c:v>2.611016E-2</c:v>
                </c:pt>
                <c:pt idx="519">
                  <c:v>2.6778119999999999E-2</c:v>
                </c:pt>
                <c:pt idx="520">
                  <c:v>2.9172440000000001E-2</c:v>
                </c:pt>
                <c:pt idx="521">
                  <c:v>2.3459130000000002E-2</c:v>
                </c:pt>
                <c:pt idx="522">
                  <c:v>1.7280980000000001E-2</c:v>
                </c:pt>
                <c:pt idx="523">
                  <c:v>2.410636E-2</c:v>
                </c:pt>
                <c:pt idx="524">
                  <c:v>3.0639E-2</c:v>
                </c:pt>
                <c:pt idx="525">
                  <c:v>2.507127E-2</c:v>
                </c:pt>
                <c:pt idx="526">
                  <c:v>2.1855469999999998E-2</c:v>
                </c:pt>
                <c:pt idx="527">
                  <c:v>3.1948009999999999E-2</c:v>
                </c:pt>
                <c:pt idx="528">
                  <c:v>4.074705E-2</c:v>
                </c:pt>
                <c:pt idx="529">
                  <c:v>3.4217379999999999E-2</c:v>
                </c:pt>
                <c:pt idx="530">
                  <c:v>2.9820320000000001E-2</c:v>
                </c:pt>
                <c:pt idx="531">
                  <c:v>3.4146080000000002E-2</c:v>
                </c:pt>
                <c:pt idx="532">
                  <c:v>2.8110719999999999E-2</c:v>
                </c:pt>
                <c:pt idx="533">
                  <c:v>2.0176719999999999E-2</c:v>
                </c:pt>
                <c:pt idx="534">
                  <c:v>2.5161360000000001E-2</c:v>
                </c:pt>
                <c:pt idx="535">
                  <c:v>2.9445019999999999E-2</c:v>
                </c:pt>
                <c:pt idx="536">
                  <c:v>2.6332620000000001E-2</c:v>
                </c:pt>
                <c:pt idx="537">
                  <c:v>2.7690570000000001E-2</c:v>
                </c:pt>
                <c:pt idx="538">
                  <c:v>3.3220390000000002E-2</c:v>
                </c:pt>
                <c:pt idx="539">
                  <c:v>3.784771E-2</c:v>
                </c:pt>
                <c:pt idx="540">
                  <c:v>3.9792460000000002E-2</c:v>
                </c:pt>
                <c:pt idx="541">
                  <c:v>2.6474640000000001E-2</c:v>
                </c:pt>
                <c:pt idx="542">
                  <c:v>1.4318910000000001E-2</c:v>
                </c:pt>
                <c:pt idx="543">
                  <c:v>2.4534779999999999E-2</c:v>
                </c:pt>
                <c:pt idx="544">
                  <c:v>2.960254E-2</c:v>
                </c:pt>
                <c:pt idx="545">
                  <c:v>2.1026130000000001E-2</c:v>
                </c:pt>
                <c:pt idx="546">
                  <c:v>2.5190959999999998E-2</c:v>
                </c:pt>
                <c:pt idx="547">
                  <c:v>3.9688000000000001E-2</c:v>
                </c:pt>
                <c:pt idx="548">
                  <c:v>3.7077949999999998E-2</c:v>
                </c:pt>
                <c:pt idx="549">
                  <c:v>2.1364899999999999E-2</c:v>
                </c:pt>
                <c:pt idx="550">
                  <c:v>2.2737520000000001E-2</c:v>
                </c:pt>
                <c:pt idx="551">
                  <c:v>3.0778940000000001E-2</c:v>
                </c:pt>
                <c:pt idx="552">
                  <c:v>2.3947090000000001E-2</c:v>
                </c:pt>
                <c:pt idx="553">
                  <c:v>1.8662789999999999E-2</c:v>
                </c:pt>
                <c:pt idx="554">
                  <c:v>2.108751E-2</c:v>
                </c:pt>
                <c:pt idx="555">
                  <c:v>1.9596410000000002E-2</c:v>
                </c:pt>
                <c:pt idx="556">
                  <c:v>1.7862949999999999E-2</c:v>
                </c:pt>
                <c:pt idx="557">
                  <c:v>2.1672279999999999E-2</c:v>
                </c:pt>
                <c:pt idx="558">
                  <c:v>2.9826800000000001E-2</c:v>
                </c:pt>
                <c:pt idx="559">
                  <c:v>3.4688410000000003E-2</c:v>
                </c:pt>
                <c:pt idx="560">
                  <c:v>2.6990699999999999E-2</c:v>
                </c:pt>
                <c:pt idx="561">
                  <c:v>1.7990760000000001E-2</c:v>
                </c:pt>
                <c:pt idx="562">
                  <c:v>2.0421310000000002E-2</c:v>
                </c:pt>
                <c:pt idx="563">
                  <c:v>2.604151E-2</c:v>
                </c:pt>
                <c:pt idx="564">
                  <c:v>2.6554459999999998E-2</c:v>
                </c:pt>
                <c:pt idx="565">
                  <c:v>2.2315109999999999E-2</c:v>
                </c:pt>
                <c:pt idx="566">
                  <c:v>2.1608100000000002E-2</c:v>
                </c:pt>
                <c:pt idx="567">
                  <c:v>2.5843850000000002E-2</c:v>
                </c:pt>
                <c:pt idx="568">
                  <c:v>1.7687499999999998E-2</c:v>
                </c:pt>
                <c:pt idx="569">
                  <c:v>-5.3140279999999999E-4</c:v>
                </c:pt>
                <c:pt idx="570">
                  <c:v>4.8591980000000002E-4</c:v>
                </c:pt>
                <c:pt idx="571">
                  <c:v>2.151927E-2</c:v>
                </c:pt>
                <c:pt idx="572">
                  <c:v>3.2510209999999998E-2</c:v>
                </c:pt>
                <c:pt idx="573">
                  <c:v>2.2755979999999999E-2</c:v>
                </c:pt>
                <c:pt idx="574">
                  <c:v>1.5634160000000001E-2</c:v>
                </c:pt>
                <c:pt idx="575">
                  <c:v>2.7218559999999999E-2</c:v>
                </c:pt>
                <c:pt idx="576">
                  <c:v>3.1042719999999999E-2</c:v>
                </c:pt>
                <c:pt idx="577">
                  <c:v>1.7575380000000002E-2</c:v>
                </c:pt>
                <c:pt idx="578">
                  <c:v>1.7303389999999998E-2</c:v>
                </c:pt>
                <c:pt idx="579">
                  <c:v>2.8094069999999999E-2</c:v>
                </c:pt>
                <c:pt idx="580">
                  <c:v>2.5143450000000001E-2</c:v>
                </c:pt>
                <c:pt idx="581">
                  <c:v>1.329693E-2</c:v>
                </c:pt>
                <c:pt idx="582">
                  <c:v>1.506474E-2</c:v>
                </c:pt>
                <c:pt idx="583">
                  <c:v>2.5854390000000001E-2</c:v>
                </c:pt>
                <c:pt idx="584">
                  <c:v>2.124121E-2</c:v>
                </c:pt>
                <c:pt idx="585">
                  <c:v>1.058621E-2</c:v>
                </c:pt>
                <c:pt idx="586">
                  <c:v>1.4277049999999999E-2</c:v>
                </c:pt>
                <c:pt idx="587">
                  <c:v>2.3852310000000002E-2</c:v>
                </c:pt>
                <c:pt idx="588">
                  <c:v>2.4698939999999999E-2</c:v>
                </c:pt>
                <c:pt idx="589">
                  <c:v>2.3508959999999999E-2</c:v>
                </c:pt>
                <c:pt idx="590">
                  <c:v>3.0329180000000001E-2</c:v>
                </c:pt>
                <c:pt idx="591">
                  <c:v>3.3485880000000003E-2</c:v>
                </c:pt>
                <c:pt idx="592">
                  <c:v>2.5310249999999999E-2</c:v>
                </c:pt>
                <c:pt idx="593">
                  <c:v>1.258982E-2</c:v>
                </c:pt>
                <c:pt idx="594">
                  <c:v>6.1120089999999998E-3</c:v>
                </c:pt>
                <c:pt idx="595">
                  <c:v>1.0243179999999999E-2</c:v>
                </c:pt>
                <c:pt idx="596">
                  <c:v>9.2375789999999992E-3</c:v>
                </c:pt>
                <c:pt idx="597">
                  <c:v>2.9295990000000002E-3</c:v>
                </c:pt>
                <c:pt idx="598">
                  <c:v>1.284391E-2</c:v>
                </c:pt>
                <c:pt idx="599">
                  <c:v>3.1873480000000003E-2</c:v>
                </c:pt>
                <c:pt idx="600">
                  <c:v>3.533029E-2</c:v>
                </c:pt>
                <c:pt idx="601">
                  <c:v>2.5624319999999999E-2</c:v>
                </c:pt>
                <c:pt idx="602">
                  <c:v>2.2848199999999999E-2</c:v>
                </c:pt>
                <c:pt idx="603">
                  <c:v>2.887793E-2</c:v>
                </c:pt>
                <c:pt idx="604">
                  <c:v>2.6126190000000001E-2</c:v>
                </c:pt>
                <c:pt idx="605">
                  <c:v>1.4549909999999999E-2</c:v>
                </c:pt>
                <c:pt idx="606">
                  <c:v>1.8477500000000001E-2</c:v>
                </c:pt>
                <c:pt idx="607">
                  <c:v>3.6683420000000001E-2</c:v>
                </c:pt>
                <c:pt idx="608">
                  <c:v>3.6985450000000003E-2</c:v>
                </c:pt>
                <c:pt idx="609">
                  <c:v>2.3390109999999999E-2</c:v>
                </c:pt>
                <c:pt idx="610">
                  <c:v>2.6289150000000001E-2</c:v>
                </c:pt>
                <c:pt idx="611">
                  <c:v>3.4880700000000001E-2</c:v>
                </c:pt>
                <c:pt idx="612">
                  <c:v>2.728237E-2</c:v>
                </c:pt>
                <c:pt idx="613">
                  <c:v>9.743692E-3</c:v>
                </c:pt>
                <c:pt idx="614">
                  <c:v>9.6096690000000004E-5</c:v>
                </c:pt>
                <c:pt idx="615">
                  <c:v>3.9295199999999997E-3</c:v>
                </c:pt>
                <c:pt idx="616">
                  <c:v>3.8510279999999998E-3</c:v>
                </c:pt>
                <c:pt idx="617">
                  <c:v>-2.5868150000000001E-3</c:v>
                </c:pt>
                <c:pt idx="618">
                  <c:v>1.051506E-3</c:v>
                </c:pt>
                <c:pt idx="619">
                  <c:v>1.165156E-2</c:v>
                </c:pt>
                <c:pt idx="620">
                  <c:v>1.5913980000000001E-2</c:v>
                </c:pt>
                <c:pt idx="621">
                  <c:v>1.499578E-2</c:v>
                </c:pt>
                <c:pt idx="622">
                  <c:v>1.7297369999999999E-2</c:v>
                </c:pt>
                <c:pt idx="623">
                  <c:v>1.793664E-2</c:v>
                </c:pt>
                <c:pt idx="624">
                  <c:v>9.9240769999999999E-3</c:v>
                </c:pt>
                <c:pt idx="625">
                  <c:v>6.0180809999999998E-3</c:v>
                </c:pt>
                <c:pt idx="626">
                  <c:v>1.8125869999999999E-2</c:v>
                </c:pt>
                <c:pt idx="627">
                  <c:v>2.8787299999999998E-2</c:v>
                </c:pt>
                <c:pt idx="628">
                  <c:v>1.7154849999999999E-2</c:v>
                </c:pt>
                <c:pt idx="629">
                  <c:v>2.3363749999999999E-3</c:v>
                </c:pt>
                <c:pt idx="630">
                  <c:v>6.972079E-3</c:v>
                </c:pt>
                <c:pt idx="631">
                  <c:v>1.508904E-2</c:v>
                </c:pt>
                <c:pt idx="632">
                  <c:v>1.315616E-2</c:v>
                </c:pt>
                <c:pt idx="633">
                  <c:v>1.168517E-2</c:v>
                </c:pt>
                <c:pt idx="634">
                  <c:v>2.0184069999999998E-2</c:v>
                </c:pt>
                <c:pt idx="635">
                  <c:v>2.9667889999999999E-2</c:v>
                </c:pt>
                <c:pt idx="636">
                  <c:v>2.5117239999999999E-2</c:v>
                </c:pt>
                <c:pt idx="637">
                  <c:v>1.532066E-2</c:v>
                </c:pt>
                <c:pt idx="638">
                  <c:v>1.825295E-2</c:v>
                </c:pt>
                <c:pt idx="639">
                  <c:v>2.532394E-2</c:v>
                </c:pt>
                <c:pt idx="640">
                  <c:v>2.1607189999999998E-2</c:v>
                </c:pt>
                <c:pt idx="641">
                  <c:v>1.556479E-2</c:v>
                </c:pt>
                <c:pt idx="642">
                  <c:v>1.8650259999999998E-2</c:v>
                </c:pt>
                <c:pt idx="643">
                  <c:v>2.2078839999999999E-2</c:v>
                </c:pt>
                <c:pt idx="644">
                  <c:v>1.6551E-2</c:v>
                </c:pt>
                <c:pt idx="645">
                  <c:v>1.3142539999999999E-2</c:v>
                </c:pt>
                <c:pt idx="646">
                  <c:v>1.6454880000000002E-2</c:v>
                </c:pt>
                <c:pt idx="647">
                  <c:v>1.221035E-2</c:v>
                </c:pt>
                <c:pt idx="648">
                  <c:v>1.6788020000000001E-4</c:v>
                </c:pt>
                <c:pt idx="649">
                  <c:v>-3.3017950000000001E-4</c:v>
                </c:pt>
                <c:pt idx="650">
                  <c:v>8.5123149999999995E-3</c:v>
                </c:pt>
                <c:pt idx="651">
                  <c:v>1.373693E-2</c:v>
                </c:pt>
                <c:pt idx="652">
                  <c:v>2.2587690000000001E-2</c:v>
                </c:pt>
                <c:pt idx="653">
                  <c:v>2.6853519999999999E-2</c:v>
                </c:pt>
                <c:pt idx="654">
                  <c:v>1.796942E-2</c:v>
                </c:pt>
                <c:pt idx="655">
                  <c:v>1.457228E-2</c:v>
                </c:pt>
                <c:pt idx="656">
                  <c:v>1.6749980000000001E-2</c:v>
                </c:pt>
                <c:pt idx="657">
                  <c:v>1.327482E-2</c:v>
                </c:pt>
                <c:pt idx="658">
                  <c:v>1.501634E-2</c:v>
                </c:pt>
                <c:pt idx="659">
                  <c:v>2.2327710000000001E-2</c:v>
                </c:pt>
                <c:pt idx="660">
                  <c:v>2.240412E-2</c:v>
                </c:pt>
                <c:pt idx="661">
                  <c:v>1.8219860000000001E-2</c:v>
                </c:pt>
                <c:pt idx="662">
                  <c:v>1.326196E-2</c:v>
                </c:pt>
                <c:pt idx="663">
                  <c:v>1.0769859999999999E-2</c:v>
                </c:pt>
                <c:pt idx="664">
                  <c:v>1.331273E-2</c:v>
                </c:pt>
                <c:pt idx="665">
                  <c:v>8.8845380000000009E-3</c:v>
                </c:pt>
                <c:pt idx="666">
                  <c:v>3.4625530000000002E-3</c:v>
                </c:pt>
                <c:pt idx="667">
                  <c:v>1.721056E-2</c:v>
                </c:pt>
                <c:pt idx="668">
                  <c:v>3.1480979999999999E-2</c:v>
                </c:pt>
                <c:pt idx="669">
                  <c:v>2.5971310000000001E-2</c:v>
                </c:pt>
                <c:pt idx="670">
                  <c:v>2.2124189999999998E-2</c:v>
                </c:pt>
                <c:pt idx="671">
                  <c:v>2.216539E-2</c:v>
                </c:pt>
                <c:pt idx="672">
                  <c:v>9.6129300000000004E-3</c:v>
                </c:pt>
                <c:pt idx="673">
                  <c:v>1.00377E-3</c:v>
                </c:pt>
                <c:pt idx="674">
                  <c:v>8.850452E-3</c:v>
                </c:pt>
                <c:pt idx="675">
                  <c:v>1.859398E-2</c:v>
                </c:pt>
                <c:pt idx="676">
                  <c:v>1.745851E-2</c:v>
                </c:pt>
                <c:pt idx="677">
                  <c:v>9.6378939999999993E-3</c:v>
                </c:pt>
                <c:pt idx="678">
                  <c:v>7.8040510000000002E-3</c:v>
                </c:pt>
                <c:pt idx="679">
                  <c:v>8.0666079999999994E-3</c:v>
                </c:pt>
                <c:pt idx="680">
                  <c:v>5.4737889999999997E-3</c:v>
                </c:pt>
                <c:pt idx="681">
                  <c:v>5.050995E-3</c:v>
                </c:pt>
                <c:pt idx="682">
                  <c:v>2.0163080000000001E-3</c:v>
                </c:pt>
                <c:pt idx="683">
                  <c:v>3.1849339999999999E-3</c:v>
                </c:pt>
                <c:pt idx="684">
                  <c:v>1.2507549999999999E-2</c:v>
                </c:pt>
                <c:pt idx="685">
                  <c:v>1.0615060000000001E-2</c:v>
                </c:pt>
                <c:pt idx="686">
                  <c:v>3.0608319999999999E-3</c:v>
                </c:pt>
                <c:pt idx="687">
                  <c:v>8.5977580000000005E-3</c:v>
                </c:pt>
                <c:pt idx="688">
                  <c:v>1.7802990000000001E-2</c:v>
                </c:pt>
                <c:pt idx="689">
                  <c:v>1.5276959999999999E-2</c:v>
                </c:pt>
                <c:pt idx="690">
                  <c:v>5.6403950000000003E-3</c:v>
                </c:pt>
                <c:pt idx="691">
                  <c:v>8.4152740000000004E-3</c:v>
                </c:pt>
                <c:pt idx="692">
                  <c:v>1.9617929999999999E-2</c:v>
                </c:pt>
                <c:pt idx="693">
                  <c:v>1.4697419999999999E-2</c:v>
                </c:pt>
                <c:pt idx="694">
                  <c:v>1.8668790000000001E-3</c:v>
                </c:pt>
                <c:pt idx="695">
                  <c:v>3.0444659999999998E-4</c:v>
                </c:pt>
                <c:pt idx="696">
                  <c:v>-1.1469189999999999E-3</c:v>
                </c:pt>
                <c:pt idx="697">
                  <c:v>-1.0949530000000001E-2</c:v>
                </c:pt>
                <c:pt idx="698">
                  <c:v>-1.188868E-2</c:v>
                </c:pt>
                <c:pt idx="699">
                  <c:v>5.2517520000000002E-3</c:v>
                </c:pt>
                <c:pt idx="700">
                  <c:v>2.1791899999999999E-2</c:v>
                </c:pt>
                <c:pt idx="701">
                  <c:v>1.9527389999999999E-2</c:v>
                </c:pt>
                <c:pt idx="702">
                  <c:v>6.8567949999999997E-3</c:v>
                </c:pt>
                <c:pt idx="703">
                  <c:v>3.8916020000000001E-3</c:v>
                </c:pt>
                <c:pt idx="704">
                  <c:v>1.370714E-2</c:v>
                </c:pt>
                <c:pt idx="705">
                  <c:v>2.024575E-2</c:v>
                </c:pt>
                <c:pt idx="706">
                  <c:v>1.377082E-2</c:v>
                </c:pt>
                <c:pt idx="707">
                  <c:v>4.3801860000000003E-3</c:v>
                </c:pt>
                <c:pt idx="708">
                  <c:v>6.9813150000000001E-4</c:v>
                </c:pt>
                <c:pt idx="709">
                  <c:v>1.6932869999999999E-3</c:v>
                </c:pt>
                <c:pt idx="710">
                  <c:v>2.213352E-3</c:v>
                </c:pt>
                <c:pt idx="711">
                  <c:v>-6.8794590000000001E-4</c:v>
                </c:pt>
                <c:pt idx="712">
                  <c:v>1.3283909999999999E-3</c:v>
                </c:pt>
                <c:pt idx="713">
                  <c:v>8.0629410000000006E-3</c:v>
                </c:pt>
                <c:pt idx="714">
                  <c:v>1.150223E-2</c:v>
                </c:pt>
                <c:pt idx="715">
                  <c:v>8.4704389999999997E-3</c:v>
                </c:pt>
                <c:pt idx="716">
                  <c:v>1.5539900000000001E-3</c:v>
                </c:pt>
                <c:pt idx="717">
                  <c:v>3.087865E-3</c:v>
                </c:pt>
                <c:pt idx="718">
                  <c:v>1.297566E-2</c:v>
                </c:pt>
                <c:pt idx="719">
                  <c:v>2.02361E-2</c:v>
                </c:pt>
                <c:pt idx="720">
                  <c:v>2.087203E-2</c:v>
                </c:pt>
                <c:pt idx="721">
                  <c:v>1.7008180000000001E-2</c:v>
                </c:pt>
                <c:pt idx="722">
                  <c:v>1.748249E-2</c:v>
                </c:pt>
                <c:pt idx="723">
                  <c:v>2.2001429999999999E-2</c:v>
                </c:pt>
                <c:pt idx="724">
                  <c:v>1.3879580000000001E-2</c:v>
                </c:pt>
                <c:pt idx="725">
                  <c:v>-5.4100870000000001E-3</c:v>
                </c:pt>
                <c:pt idx="726">
                  <c:v>-8.7516839999999992E-3</c:v>
                </c:pt>
                <c:pt idx="727">
                  <c:v>5.0850499999999998E-3</c:v>
                </c:pt>
                <c:pt idx="728">
                  <c:v>1.08349E-2</c:v>
                </c:pt>
                <c:pt idx="729">
                  <c:v>4.3546509999999999E-4</c:v>
                </c:pt>
                <c:pt idx="730">
                  <c:v>-7.2810100000000001E-3</c:v>
                </c:pt>
                <c:pt idx="731">
                  <c:v>3.8458900000000001E-4</c:v>
                </c:pt>
                <c:pt idx="732">
                  <c:v>6.7603360000000003E-4</c:v>
                </c:pt>
                <c:pt idx="733">
                  <c:v>-5.1812500000000001E-3</c:v>
                </c:pt>
                <c:pt idx="734">
                  <c:v>9.8267210000000001E-3</c:v>
                </c:pt>
                <c:pt idx="735">
                  <c:v>2.2764550000000001E-2</c:v>
                </c:pt>
                <c:pt idx="736">
                  <c:v>1.04428E-2</c:v>
                </c:pt>
                <c:pt idx="737">
                  <c:v>-8.0102560000000001E-4</c:v>
                </c:pt>
                <c:pt idx="738">
                  <c:v>5.4575700000000001E-3</c:v>
                </c:pt>
                <c:pt idx="739">
                  <c:v>9.8393909999999994E-3</c:v>
                </c:pt>
                <c:pt idx="740">
                  <c:v>3.2786709999999999E-3</c:v>
                </c:pt>
                <c:pt idx="741">
                  <c:v>2.962316E-3</c:v>
                </c:pt>
                <c:pt idx="742">
                  <c:v>7.4708329999999996E-3</c:v>
                </c:pt>
                <c:pt idx="743">
                  <c:v>3.6715799999999998E-3</c:v>
                </c:pt>
                <c:pt idx="744">
                  <c:v>3.204218E-3</c:v>
                </c:pt>
                <c:pt idx="745">
                  <c:v>1.1290730000000001E-2</c:v>
                </c:pt>
                <c:pt idx="746">
                  <c:v>1.524526E-2</c:v>
                </c:pt>
                <c:pt idx="747">
                  <c:v>1.25731E-2</c:v>
                </c:pt>
                <c:pt idx="748">
                  <c:v>7.4742000000000003E-3</c:v>
                </c:pt>
                <c:pt idx="749">
                  <c:v>3.9484439999999997E-3</c:v>
                </c:pt>
                <c:pt idx="750">
                  <c:v>7.153296E-3</c:v>
                </c:pt>
                <c:pt idx="751">
                  <c:v>1.2776269999999999E-2</c:v>
                </c:pt>
                <c:pt idx="752">
                  <c:v>1.1330170000000001E-2</c:v>
                </c:pt>
                <c:pt idx="753">
                  <c:v>6.8428330000000004E-3</c:v>
                </c:pt>
                <c:pt idx="754">
                  <c:v>7.612036E-3</c:v>
                </c:pt>
                <c:pt idx="755">
                  <c:v>1.2329120000000001E-2</c:v>
                </c:pt>
                <c:pt idx="756">
                  <c:v>1.290898E-2</c:v>
                </c:pt>
                <c:pt idx="757">
                  <c:v>4.9393249999999996E-3</c:v>
                </c:pt>
                <c:pt idx="758">
                  <c:v>1.47025E-3</c:v>
                </c:pt>
                <c:pt idx="759">
                  <c:v>8.5787069999999997E-3</c:v>
                </c:pt>
                <c:pt idx="760">
                  <c:v>1.2102190000000001E-2</c:v>
                </c:pt>
                <c:pt idx="761">
                  <c:v>5.8880210000000002E-3</c:v>
                </c:pt>
                <c:pt idx="762">
                  <c:v>-1.2583869999999999E-3</c:v>
                </c:pt>
                <c:pt idx="763">
                  <c:v>4.4629159999999999E-3</c:v>
                </c:pt>
                <c:pt idx="764">
                  <c:v>1.6934769999999998E-2</c:v>
                </c:pt>
                <c:pt idx="765">
                  <c:v>1.491775E-2</c:v>
                </c:pt>
                <c:pt idx="766">
                  <c:v>6.1115099999999997E-3</c:v>
                </c:pt>
                <c:pt idx="767">
                  <c:v>6.3121399999999999E-3</c:v>
                </c:pt>
                <c:pt idx="768">
                  <c:v>6.4147529999999996E-3</c:v>
                </c:pt>
                <c:pt idx="769">
                  <c:v>3.8613060000000001E-3</c:v>
                </c:pt>
                <c:pt idx="770">
                  <c:v>1.14357E-2</c:v>
                </c:pt>
                <c:pt idx="771">
                  <c:v>2.5817360000000001E-2</c:v>
                </c:pt>
                <c:pt idx="772">
                  <c:v>2.3164130000000002E-2</c:v>
                </c:pt>
                <c:pt idx="773">
                  <c:v>-9.4169649999999996E-4</c:v>
                </c:pt>
                <c:pt idx="774">
                  <c:v>-1.4797970000000001E-2</c:v>
                </c:pt>
                <c:pt idx="775">
                  <c:v>-4.5905520000000003E-3</c:v>
                </c:pt>
                <c:pt idx="776">
                  <c:v>1.4406219999999999E-4</c:v>
                </c:pt>
                <c:pt idx="777">
                  <c:v>-9.857925E-3</c:v>
                </c:pt>
                <c:pt idx="778">
                  <c:v>-8.7821940000000001E-3</c:v>
                </c:pt>
                <c:pt idx="779">
                  <c:v>1.432261E-3</c:v>
                </c:pt>
                <c:pt idx="780">
                  <c:v>3.968236E-3</c:v>
                </c:pt>
                <c:pt idx="781">
                  <c:v>1.126232E-3</c:v>
                </c:pt>
                <c:pt idx="782">
                  <c:v>-9.1163349999999997E-4</c:v>
                </c:pt>
                <c:pt idx="783">
                  <c:v>3.8668550000000002E-3</c:v>
                </c:pt>
                <c:pt idx="784">
                  <c:v>9.1924260000000001E-3</c:v>
                </c:pt>
                <c:pt idx="785">
                  <c:v>4.4510820000000003E-3</c:v>
                </c:pt>
                <c:pt idx="786">
                  <c:v>-1.9510949999999999E-3</c:v>
                </c:pt>
                <c:pt idx="787">
                  <c:v>2.1401860000000001E-3</c:v>
                </c:pt>
                <c:pt idx="788">
                  <c:v>7.4816589999999999E-3</c:v>
                </c:pt>
                <c:pt idx="789">
                  <c:v>-7.9811420000000001E-4</c:v>
                </c:pt>
                <c:pt idx="790">
                  <c:v>-9.9668989999999996E-3</c:v>
                </c:pt>
                <c:pt idx="791">
                  <c:v>-6.8555170000000002E-3</c:v>
                </c:pt>
                <c:pt idx="792">
                  <c:v>-1.1886920000000001E-3</c:v>
                </c:pt>
                <c:pt idx="793">
                  <c:v>2.0817769999999999E-3</c:v>
                </c:pt>
                <c:pt idx="794">
                  <c:v>1.0191520000000001E-2</c:v>
                </c:pt>
                <c:pt idx="795">
                  <c:v>2.0032540000000001E-2</c:v>
                </c:pt>
                <c:pt idx="796">
                  <c:v>2.0240000000000001E-2</c:v>
                </c:pt>
                <c:pt idx="797">
                  <c:v>1.684107E-2</c:v>
                </c:pt>
                <c:pt idx="798">
                  <c:v>1.7505659999999999E-2</c:v>
                </c:pt>
                <c:pt idx="799">
                  <c:v>1.4641309999999999E-2</c:v>
                </c:pt>
                <c:pt idx="800">
                  <c:v>1.09519E-3</c:v>
                </c:pt>
                <c:pt idx="801">
                  <c:v>-1.443734E-2</c:v>
                </c:pt>
                <c:pt idx="802">
                  <c:v>-1.251464E-2</c:v>
                </c:pt>
                <c:pt idx="803">
                  <c:v>2.8703750000000001E-3</c:v>
                </c:pt>
                <c:pt idx="804">
                  <c:v>4.7994550000000002E-3</c:v>
                </c:pt>
                <c:pt idx="805">
                  <c:v>-6.4360270000000004E-3</c:v>
                </c:pt>
                <c:pt idx="806">
                  <c:v>-1.3334040000000001E-3</c:v>
                </c:pt>
                <c:pt idx="807">
                  <c:v>1.578359E-2</c:v>
                </c:pt>
                <c:pt idx="808">
                  <c:v>1.302743E-2</c:v>
                </c:pt>
                <c:pt idx="809">
                  <c:v>-4.0430580000000004E-3</c:v>
                </c:pt>
                <c:pt idx="810">
                  <c:v>-5.5027499999999998E-3</c:v>
                </c:pt>
                <c:pt idx="811">
                  <c:v>1.0532430000000001E-2</c:v>
                </c:pt>
                <c:pt idx="812">
                  <c:v>1.4612699999999999E-2</c:v>
                </c:pt>
                <c:pt idx="813">
                  <c:v>4.2341749999999997E-3</c:v>
                </c:pt>
                <c:pt idx="814">
                  <c:v>3.559169E-3</c:v>
                </c:pt>
                <c:pt idx="815">
                  <c:v>3.2284010000000001E-3</c:v>
                </c:pt>
                <c:pt idx="816">
                  <c:v>1.0029430000000001E-3</c:v>
                </c:pt>
                <c:pt idx="817">
                  <c:v>8.3621930000000004E-3</c:v>
                </c:pt>
                <c:pt idx="818">
                  <c:v>6.3676749999999997E-3</c:v>
                </c:pt>
                <c:pt idx="819">
                  <c:v>-8.0872389999999995E-3</c:v>
                </c:pt>
                <c:pt idx="820">
                  <c:v>-1.598664E-2</c:v>
                </c:pt>
                <c:pt idx="821">
                  <c:v>-1.0042229999999999E-2</c:v>
                </c:pt>
                <c:pt idx="822">
                  <c:v>3.130552E-3</c:v>
                </c:pt>
                <c:pt idx="823">
                  <c:v>5.034663E-3</c:v>
                </c:pt>
                <c:pt idx="824">
                  <c:v>-6.900125E-3</c:v>
                </c:pt>
                <c:pt idx="825">
                  <c:v>-1.2322029999999999E-2</c:v>
                </c:pt>
                <c:pt idx="826">
                  <c:v>-4.4701339999999997E-3</c:v>
                </c:pt>
                <c:pt idx="827">
                  <c:v>2.425295E-6</c:v>
                </c:pt>
                <c:pt idx="828">
                  <c:v>-6.6424589999999999E-3</c:v>
                </c:pt>
                <c:pt idx="829">
                  <c:v>-9.9412379999999998E-3</c:v>
                </c:pt>
                <c:pt idx="830">
                  <c:v>2.8723490000000002E-4</c:v>
                </c:pt>
                <c:pt idx="831">
                  <c:v>1.216273E-2</c:v>
                </c:pt>
                <c:pt idx="832">
                  <c:v>9.4784970000000007E-3</c:v>
                </c:pt>
                <c:pt idx="833">
                  <c:v>1.444262E-4</c:v>
                </c:pt>
                <c:pt idx="834">
                  <c:v>9.0692839999999996E-5</c:v>
                </c:pt>
                <c:pt idx="835">
                  <c:v>2.2874869999999999E-3</c:v>
                </c:pt>
                <c:pt idx="836">
                  <c:v>-5.6418919999999999E-3</c:v>
                </c:pt>
                <c:pt idx="837">
                  <c:v>-1.7403709999999999E-2</c:v>
                </c:pt>
                <c:pt idx="838">
                  <c:v>-1.773951E-2</c:v>
                </c:pt>
                <c:pt idx="839">
                  <c:v>-3.055215E-3</c:v>
                </c:pt>
                <c:pt idx="840">
                  <c:v>1.5380609999999999E-2</c:v>
                </c:pt>
                <c:pt idx="841">
                  <c:v>2.1747679999999998E-2</c:v>
                </c:pt>
                <c:pt idx="842">
                  <c:v>1.1307350000000001E-2</c:v>
                </c:pt>
                <c:pt idx="843">
                  <c:v>-1.2636800000000001E-3</c:v>
                </c:pt>
                <c:pt idx="844">
                  <c:v>-6.3918250000000003E-3</c:v>
                </c:pt>
                <c:pt idx="845">
                  <c:v>-6.2435820000000001E-3</c:v>
                </c:pt>
                <c:pt idx="846">
                  <c:v>9.127758E-5</c:v>
                </c:pt>
                <c:pt idx="847">
                  <c:v>3.3175510000000002E-3</c:v>
                </c:pt>
                <c:pt idx="848">
                  <c:v>-3.0457169999999999E-3</c:v>
                </c:pt>
                <c:pt idx="849">
                  <c:v>-6.5225860000000004E-3</c:v>
                </c:pt>
                <c:pt idx="850">
                  <c:v>-1.4431260000000001E-3</c:v>
                </c:pt>
                <c:pt idx="851">
                  <c:v>-1.7195470000000001E-3</c:v>
                </c:pt>
                <c:pt idx="852">
                  <c:v>-1.289218E-2</c:v>
                </c:pt>
                <c:pt idx="853">
                  <c:v>-1.561537E-2</c:v>
                </c:pt>
                <c:pt idx="854">
                  <c:v>-4.7364130000000001E-3</c:v>
                </c:pt>
                <c:pt idx="855">
                  <c:v>8.4567150000000001E-3</c:v>
                </c:pt>
                <c:pt idx="856">
                  <c:v>1.337987E-2</c:v>
                </c:pt>
                <c:pt idx="857">
                  <c:v>2.6886760000000001E-3</c:v>
                </c:pt>
                <c:pt idx="858">
                  <c:v>-4.7580810000000002E-4</c:v>
                </c:pt>
                <c:pt idx="859">
                  <c:v>1.3467649999999999E-2</c:v>
                </c:pt>
                <c:pt idx="860">
                  <c:v>1.8644850000000001E-2</c:v>
                </c:pt>
                <c:pt idx="861">
                  <c:v>1.530924E-2</c:v>
                </c:pt>
                <c:pt idx="862">
                  <c:v>1.7365510000000001E-2</c:v>
                </c:pt>
                <c:pt idx="863">
                  <c:v>1.361649E-2</c:v>
                </c:pt>
                <c:pt idx="864">
                  <c:v>4.769431E-4</c:v>
                </c:pt>
                <c:pt idx="865">
                  <c:v>-2.412572E-4</c:v>
                </c:pt>
                <c:pt idx="866">
                  <c:v>6.3572780000000001E-3</c:v>
                </c:pt>
                <c:pt idx="867">
                  <c:v>-1.7138909999999999E-3</c:v>
                </c:pt>
                <c:pt idx="868">
                  <c:v>-8.1547259999999993E-3</c:v>
                </c:pt>
                <c:pt idx="869">
                  <c:v>-1.15591E-3</c:v>
                </c:pt>
                <c:pt idx="870">
                  <c:v>3.202145E-3</c:v>
                </c:pt>
                <c:pt idx="871">
                  <c:v>1.9092499999999999E-3</c:v>
                </c:pt>
                <c:pt idx="872">
                  <c:v>-3.8338729999999998E-3</c:v>
                </c:pt>
                <c:pt idx="873">
                  <c:v>-8.3846579999999997E-3</c:v>
                </c:pt>
                <c:pt idx="874">
                  <c:v>6.4987780000000002E-3</c:v>
                </c:pt>
                <c:pt idx="875">
                  <c:v>2.6695750000000001E-2</c:v>
                </c:pt>
                <c:pt idx="876">
                  <c:v>2.318988E-2</c:v>
                </c:pt>
                <c:pt idx="877">
                  <c:v>8.2064159999999994E-3</c:v>
                </c:pt>
                <c:pt idx="878">
                  <c:v>4.3095939999999999E-3</c:v>
                </c:pt>
                <c:pt idx="879">
                  <c:v>5.3470419999999998E-3</c:v>
                </c:pt>
                <c:pt idx="880">
                  <c:v>4.0351600000000003E-3</c:v>
                </c:pt>
                <c:pt idx="881">
                  <c:v>5.7183859999999998E-3</c:v>
                </c:pt>
                <c:pt idx="882">
                  <c:v>1.903996E-3</c:v>
                </c:pt>
                <c:pt idx="883">
                  <c:v>-9.1289370000000002E-3</c:v>
                </c:pt>
                <c:pt idx="884">
                  <c:v>-1.1204220000000001E-2</c:v>
                </c:pt>
                <c:pt idx="885">
                  <c:v>-7.1373620000000004E-3</c:v>
                </c:pt>
                <c:pt idx="886">
                  <c:v>-2.258768E-3</c:v>
                </c:pt>
                <c:pt idx="887">
                  <c:v>8.624764E-3</c:v>
                </c:pt>
                <c:pt idx="888">
                  <c:v>1.2834140000000001E-2</c:v>
                </c:pt>
                <c:pt idx="889">
                  <c:v>4.788573E-3</c:v>
                </c:pt>
                <c:pt idx="890">
                  <c:v>4.760233E-3</c:v>
                </c:pt>
                <c:pt idx="891">
                  <c:v>1.0501470000000001E-2</c:v>
                </c:pt>
                <c:pt idx="892">
                  <c:v>2.4650869999999999E-3</c:v>
                </c:pt>
                <c:pt idx="893">
                  <c:v>-1.2157060000000001E-2</c:v>
                </c:pt>
                <c:pt idx="894">
                  <c:v>-1.114067E-2</c:v>
                </c:pt>
                <c:pt idx="895">
                  <c:v>8.2961570000000002E-3</c:v>
                </c:pt>
                <c:pt idx="896">
                  <c:v>2.121017E-2</c:v>
                </c:pt>
                <c:pt idx="897">
                  <c:v>1.2930759999999999E-2</c:v>
                </c:pt>
                <c:pt idx="898">
                  <c:v>-1.3468499999999999E-3</c:v>
                </c:pt>
                <c:pt idx="899">
                  <c:v>-2.9534100000000001E-3</c:v>
                </c:pt>
                <c:pt idx="900">
                  <c:v>8.0722169999999996E-3</c:v>
                </c:pt>
                <c:pt idx="901">
                  <c:v>1.256374E-2</c:v>
                </c:pt>
                <c:pt idx="902">
                  <c:v>6.0714510000000003E-3</c:v>
                </c:pt>
                <c:pt idx="903">
                  <c:v>3.8407099999999998E-3</c:v>
                </c:pt>
                <c:pt idx="904">
                  <c:v>8.4395019999999998E-3</c:v>
                </c:pt>
                <c:pt idx="905">
                  <c:v>1.135575E-2</c:v>
                </c:pt>
                <c:pt idx="906">
                  <c:v>7.9996240000000003E-3</c:v>
                </c:pt>
                <c:pt idx="907">
                  <c:v>9.0434690000000002E-3</c:v>
                </c:pt>
                <c:pt idx="908">
                  <c:v>1.3101990000000001E-2</c:v>
                </c:pt>
                <c:pt idx="909">
                  <c:v>3.9164200000000003E-3</c:v>
                </c:pt>
                <c:pt idx="910">
                  <c:v>9.9625199999999999E-4</c:v>
                </c:pt>
                <c:pt idx="911">
                  <c:v>1.7958930000000001E-2</c:v>
                </c:pt>
                <c:pt idx="912">
                  <c:v>2.648147E-2</c:v>
                </c:pt>
                <c:pt idx="913">
                  <c:v>1.4332050000000001E-2</c:v>
                </c:pt>
                <c:pt idx="914">
                  <c:v>3.1661219999999999E-3</c:v>
                </c:pt>
                <c:pt idx="915">
                  <c:v>5.3040689999999998E-3</c:v>
                </c:pt>
                <c:pt idx="916">
                  <c:v>9.4776040000000006E-3</c:v>
                </c:pt>
                <c:pt idx="917">
                  <c:v>9.3661209999999998E-3</c:v>
                </c:pt>
                <c:pt idx="918">
                  <c:v>1.013848E-2</c:v>
                </c:pt>
                <c:pt idx="919">
                  <c:v>1.0668749999999999E-2</c:v>
                </c:pt>
                <c:pt idx="920">
                  <c:v>-2.0031700000000001E-4</c:v>
                </c:pt>
                <c:pt idx="921">
                  <c:v>-1.469323E-2</c:v>
                </c:pt>
                <c:pt idx="922">
                  <c:v>-1.040987E-2</c:v>
                </c:pt>
                <c:pt idx="923">
                  <c:v>3.9732860000000004E-3</c:v>
                </c:pt>
                <c:pt idx="924">
                  <c:v>3.618713E-3</c:v>
                </c:pt>
                <c:pt idx="925">
                  <c:v>-7.847896E-3</c:v>
                </c:pt>
                <c:pt idx="926">
                  <c:v>-3.650468E-3</c:v>
                </c:pt>
                <c:pt idx="927">
                  <c:v>1.6441669999999999E-2</c:v>
                </c:pt>
                <c:pt idx="928">
                  <c:v>2.1286679999999999E-2</c:v>
                </c:pt>
                <c:pt idx="929">
                  <c:v>6.7041619999999996E-3</c:v>
                </c:pt>
                <c:pt idx="930">
                  <c:v>1.9914529999999998E-3</c:v>
                </c:pt>
                <c:pt idx="931">
                  <c:v>1.335339E-2</c:v>
                </c:pt>
                <c:pt idx="932">
                  <c:v>1.654651E-2</c:v>
                </c:pt>
                <c:pt idx="933">
                  <c:v>9.1412109999999998E-3</c:v>
                </c:pt>
                <c:pt idx="934">
                  <c:v>9.1415569999999998E-3</c:v>
                </c:pt>
                <c:pt idx="935">
                  <c:v>1.6697500000000001E-2</c:v>
                </c:pt>
                <c:pt idx="936">
                  <c:v>1.6417629999999999E-2</c:v>
                </c:pt>
                <c:pt idx="937">
                  <c:v>5.7927129999999997E-3</c:v>
                </c:pt>
                <c:pt idx="938">
                  <c:v>7.8768669999999992E-3</c:v>
                </c:pt>
                <c:pt idx="939">
                  <c:v>2.0167870000000001E-2</c:v>
                </c:pt>
                <c:pt idx="940">
                  <c:v>9.8321550000000004E-3</c:v>
                </c:pt>
                <c:pt idx="941">
                  <c:v>-1.0842320000000001E-2</c:v>
                </c:pt>
                <c:pt idx="942">
                  <c:v>-1.2920879999999999E-2</c:v>
                </c:pt>
                <c:pt idx="943">
                  <c:v>-4.7516920000000001E-3</c:v>
                </c:pt>
                <c:pt idx="944">
                  <c:v>2.7738569999999998E-3</c:v>
                </c:pt>
                <c:pt idx="945">
                  <c:v>9.1700080000000003E-3</c:v>
                </c:pt>
                <c:pt idx="946">
                  <c:v>1.3083010000000001E-2</c:v>
                </c:pt>
                <c:pt idx="947">
                  <c:v>1.503823E-2</c:v>
                </c:pt>
                <c:pt idx="948">
                  <c:v>1.7668610000000001E-2</c:v>
                </c:pt>
                <c:pt idx="949">
                  <c:v>1.827399E-2</c:v>
                </c:pt>
                <c:pt idx="950">
                  <c:v>1.0434540000000001E-2</c:v>
                </c:pt>
                <c:pt idx="951">
                  <c:v>1.89657E-3</c:v>
                </c:pt>
                <c:pt idx="952">
                  <c:v>3.9567229999999997E-3</c:v>
                </c:pt>
                <c:pt idx="953">
                  <c:v>1.055384E-2</c:v>
                </c:pt>
                <c:pt idx="954">
                  <c:v>1.313368E-2</c:v>
                </c:pt>
                <c:pt idx="955">
                  <c:v>1.2488030000000001E-2</c:v>
                </c:pt>
                <c:pt idx="956">
                  <c:v>9.982131E-3</c:v>
                </c:pt>
                <c:pt idx="957">
                  <c:v>5.6871719999999999E-3</c:v>
                </c:pt>
                <c:pt idx="958">
                  <c:v>-1.6044150000000001E-3</c:v>
                </c:pt>
                <c:pt idx="959">
                  <c:v>-1.002717E-2</c:v>
                </c:pt>
                <c:pt idx="960">
                  <c:v>-1.0017099999999999E-2</c:v>
                </c:pt>
                <c:pt idx="961">
                  <c:v>-5.5478029999999996E-3</c:v>
                </c:pt>
                <c:pt idx="962">
                  <c:v>-8.7701840000000003E-3</c:v>
                </c:pt>
                <c:pt idx="963">
                  <c:v>-1.2064439999999999E-2</c:v>
                </c:pt>
                <c:pt idx="964">
                  <c:v>-7.7531129999999998E-3</c:v>
                </c:pt>
                <c:pt idx="965">
                  <c:v>-1.9737959999999999E-3</c:v>
                </c:pt>
                <c:pt idx="966">
                  <c:v>-2.899839E-3</c:v>
                </c:pt>
                <c:pt idx="967">
                  <c:v>-4.1028169999999999E-3</c:v>
                </c:pt>
                <c:pt idx="968">
                  <c:v>2.475143E-3</c:v>
                </c:pt>
                <c:pt idx="969">
                  <c:v>4.7394880000000003E-4</c:v>
                </c:pt>
                <c:pt idx="970">
                  <c:v>-5.3390729999999997E-3</c:v>
                </c:pt>
                <c:pt idx="971">
                  <c:v>4.6752920000000002E-3</c:v>
                </c:pt>
                <c:pt idx="972">
                  <c:v>1.1432690000000001E-2</c:v>
                </c:pt>
                <c:pt idx="973">
                  <c:v>2.58953E-3</c:v>
                </c:pt>
                <c:pt idx="974">
                  <c:v>-2.814417E-3</c:v>
                </c:pt>
                <c:pt idx="975">
                  <c:v>2.2780930000000001E-3</c:v>
                </c:pt>
                <c:pt idx="976">
                  <c:v>9.8017339999999994E-3</c:v>
                </c:pt>
                <c:pt idx="977">
                  <c:v>1.2507570000000001E-2</c:v>
                </c:pt>
                <c:pt idx="978">
                  <c:v>9.6866509999999992E-3</c:v>
                </c:pt>
                <c:pt idx="979">
                  <c:v>7.3970449999999997E-3</c:v>
                </c:pt>
                <c:pt idx="980">
                  <c:v>5.972893E-3</c:v>
                </c:pt>
                <c:pt idx="981">
                  <c:v>6.59108E-3</c:v>
                </c:pt>
                <c:pt idx="982">
                  <c:v>1.21753E-2</c:v>
                </c:pt>
                <c:pt idx="983">
                  <c:v>1.867827E-2</c:v>
                </c:pt>
                <c:pt idx="984">
                  <c:v>1.698947E-2</c:v>
                </c:pt>
                <c:pt idx="985">
                  <c:v>3.5930670000000001E-3</c:v>
                </c:pt>
                <c:pt idx="986">
                  <c:v>1.219019E-3</c:v>
                </c:pt>
                <c:pt idx="987">
                  <c:v>1.135071E-2</c:v>
                </c:pt>
                <c:pt idx="988">
                  <c:v>1.909806E-3</c:v>
                </c:pt>
                <c:pt idx="989">
                  <c:v>-1.2342479999999999E-2</c:v>
                </c:pt>
                <c:pt idx="990">
                  <c:v>-6.1562630000000004E-3</c:v>
                </c:pt>
                <c:pt idx="991">
                  <c:v>3.7208039999999999E-3</c:v>
                </c:pt>
                <c:pt idx="992">
                  <c:v>6.709245E-3</c:v>
                </c:pt>
                <c:pt idx="993">
                  <c:v>4.0903959999999996E-3</c:v>
                </c:pt>
                <c:pt idx="994">
                  <c:v>-1.558601E-3</c:v>
                </c:pt>
                <c:pt idx="995">
                  <c:v>-5.3675659999999998E-3</c:v>
                </c:pt>
                <c:pt idx="996">
                  <c:v>-5.3327849999999996E-3</c:v>
                </c:pt>
                <c:pt idx="997">
                  <c:v>2.0638480000000001E-3</c:v>
                </c:pt>
                <c:pt idx="998">
                  <c:v>1.155869E-2</c:v>
                </c:pt>
                <c:pt idx="999">
                  <c:v>1.6383430000000001E-2</c:v>
                </c:pt>
              </c:numCache>
            </c:numRef>
          </c:yVal>
          <c:smooth val="0"/>
        </c:ser>
        <c:ser>
          <c:idx val="10"/>
          <c:order val="10"/>
          <c:tx>
            <c:v>+500V (#11)</c:v>
          </c:tx>
          <c:spPr>
            <a:ln w="19050">
              <a:solidFill>
                <a:srgbClr val="0000FF"/>
              </a:solidFill>
            </a:ln>
          </c:spPr>
          <c:marker>
            <c:symbol val="none"/>
          </c:marker>
          <c:xVal>
            <c:numRef>
              <c:f>'Current Wfms Data'!$A$5:$A$1004</c:f>
              <c:numCache>
                <c:formatCode>General</c:formatCode>
                <c:ptCount val="1000"/>
                <c:pt idx="0">
                  <c:v>-180.834</c:v>
                </c:pt>
                <c:pt idx="1">
                  <c:v>-179.834</c:v>
                </c:pt>
                <c:pt idx="2">
                  <c:v>-178.834</c:v>
                </c:pt>
                <c:pt idx="3">
                  <c:v>-177.834</c:v>
                </c:pt>
                <c:pt idx="4">
                  <c:v>-176.834</c:v>
                </c:pt>
                <c:pt idx="5">
                  <c:v>-175.834</c:v>
                </c:pt>
                <c:pt idx="6">
                  <c:v>-174.834</c:v>
                </c:pt>
                <c:pt idx="7">
                  <c:v>-173.834</c:v>
                </c:pt>
                <c:pt idx="8">
                  <c:v>-172.834</c:v>
                </c:pt>
                <c:pt idx="9">
                  <c:v>-171.834</c:v>
                </c:pt>
                <c:pt idx="10">
                  <c:v>-170.834</c:v>
                </c:pt>
                <c:pt idx="11">
                  <c:v>-169.834</c:v>
                </c:pt>
                <c:pt idx="12">
                  <c:v>-168.83399999999997</c:v>
                </c:pt>
                <c:pt idx="13">
                  <c:v>-167.834</c:v>
                </c:pt>
                <c:pt idx="14">
                  <c:v>-166.834</c:v>
                </c:pt>
                <c:pt idx="15">
                  <c:v>-165.834</c:v>
                </c:pt>
                <c:pt idx="16">
                  <c:v>-164.834</c:v>
                </c:pt>
                <c:pt idx="17">
                  <c:v>-163.834</c:v>
                </c:pt>
                <c:pt idx="18">
                  <c:v>-162.83399999999997</c:v>
                </c:pt>
                <c:pt idx="19">
                  <c:v>-161.834</c:v>
                </c:pt>
                <c:pt idx="20">
                  <c:v>-160.834</c:v>
                </c:pt>
                <c:pt idx="21">
                  <c:v>-159.834</c:v>
                </c:pt>
                <c:pt idx="22">
                  <c:v>-158.834</c:v>
                </c:pt>
                <c:pt idx="23">
                  <c:v>-157.834</c:v>
                </c:pt>
                <c:pt idx="24">
                  <c:v>-156.83399999999997</c:v>
                </c:pt>
                <c:pt idx="25">
                  <c:v>-155.834</c:v>
                </c:pt>
                <c:pt idx="26">
                  <c:v>-154.834</c:v>
                </c:pt>
                <c:pt idx="27">
                  <c:v>-153.834</c:v>
                </c:pt>
                <c:pt idx="28">
                  <c:v>-152.834</c:v>
                </c:pt>
                <c:pt idx="29">
                  <c:v>-151.834</c:v>
                </c:pt>
                <c:pt idx="30">
                  <c:v>-150.834</c:v>
                </c:pt>
                <c:pt idx="31">
                  <c:v>-149.834</c:v>
                </c:pt>
                <c:pt idx="32">
                  <c:v>-148.834</c:v>
                </c:pt>
                <c:pt idx="33">
                  <c:v>-147.834</c:v>
                </c:pt>
                <c:pt idx="34">
                  <c:v>-146.834</c:v>
                </c:pt>
                <c:pt idx="35">
                  <c:v>-145.834</c:v>
                </c:pt>
                <c:pt idx="36">
                  <c:v>-144.834</c:v>
                </c:pt>
                <c:pt idx="37">
                  <c:v>-143.834</c:v>
                </c:pt>
                <c:pt idx="38">
                  <c:v>-142.834</c:v>
                </c:pt>
                <c:pt idx="39">
                  <c:v>-141.834</c:v>
                </c:pt>
                <c:pt idx="40">
                  <c:v>-140.834</c:v>
                </c:pt>
                <c:pt idx="41">
                  <c:v>-139.834</c:v>
                </c:pt>
                <c:pt idx="42">
                  <c:v>-138.834</c:v>
                </c:pt>
                <c:pt idx="43">
                  <c:v>-137.83399999999997</c:v>
                </c:pt>
                <c:pt idx="44">
                  <c:v>-136.834</c:v>
                </c:pt>
                <c:pt idx="45">
                  <c:v>-135.834</c:v>
                </c:pt>
                <c:pt idx="46">
                  <c:v>-134.834</c:v>
                </c:pt>
                <c:pt idx="47">
                  <c:v>-133.834</c:v>
                </c:pt>
                <c:pt idx="48">
                  <c:v>-132.834</c:v>
                </c:pt>
                <c:pt idx="49">
                  <c:v>-131.83399999999997</c:v>
                </c:pt>
                <c:pt idx="50">
                  <c:v>-130.834</c:v>
                </c:pt>
                <c:pt idx="51">
                  <c:v>-129.834</c:v>
                </c:pt>
                <c:pt idx="52">
                  <c:v>-128.834</c:v>
                </c:pt>
                <c:pt idx="53">
                  <c:v>-127.834</c:v>
                </c:pt>
                <c:pt idx="54">
                  <c:v>-126.834</c:v>
                </c:pt>
                <c:pt idx="55">
                  <c:v>-125.83399999999999</c:v>
                </c:pt>
                <c:pt idx="56">
                  <c:v>-124.83399999999999</c:v>
                </c:pt>
                <c:pt idx="57">
                  <c:v>-123.83399999999999</c:v>
                </c:pt>
                <c:pt idx="58">
                  <c:v>-122.834</c:v>
                </c:pt>
                <c:pt idx="59">
                  <c:v>-121.834</c:v>
                </c:pt>
                <c:pt idx="60">
                  <c:v>-120.834</c:v>
                </c:pt>
                <c:pt idx="61">
                  <c:v>-119.83400000000002</c:v>
                </c:pt>
                <c:pt idx="62">
                  <c:v>-118.834</c:v>
                </c:pt>
                <c:pt idx="63">
                  <c:v>-117.83399999999999</c:v>
                </c:pt>
                <c:pt idx="64">
                  <c:v>-116.834</c:v>
                </c:pt>
                <c:pt idx="65">
                  <c:v>-115.834</c:v>
                </c:pt>
                <c:pt idx="66">
                  <c:v>-114.83399999999999</c:v>
                </c:pt>
                <c:pt idx="67">
                  <c:v>-113.834</c:v>
                </c:pt>
                <c:pt idx="68">
                  <c:v>-112.834</c:v>
                </c:pt>
                <c:pt idx="69">
                  <c:v>-111.83399999999999</c:v>
                </c:pt>
                <c:pt idx="70">
                  <c:v>-110.834</c:v>
                </c:pt>
                <c:pt idx="71">
                  <c:v>-109.834</c:v>
                </c:pt>
                <c:pt idx="72">
                  <c:v>-108.83399999999999</c:v>
                </c:pt>
                <c:pt idx="73">
                  <c:v>-107.834</c:v>
                </c:pt>
                <c:pt idx="74">
                  <c:v>-106.834</c:v>
                </c:pt>
                <c:pt idx="75">
                  <c:v>-105.834</c:v>
                </c:pt>
                <c:pt idx="76">
                  <c:v>-104.834</c:v>
                </c:pt>
                <c:pt idx="77">
                  <c:v>-103.834</c:v>
                </c:pt>
                <c:pt idx="78">
                  <c:v>-102.834</c:v>
                </c:pt>
                <c:pt idx="79">
                  <c:v>-101.834</c:v>
                </c:pt>
                <c:pt idx="80">
                  <c:v>-100.834</c:v>
                </c:pt>
                <c:pt idx="81">
                  <c:v>-99.834000000000003</c:v>
                </c:pt>
                <c:pt idx="82">
                  <c:v>-98.834000000000003</c:v>
                </c:pt>
                <c:pt idx="83">
                  <c:v>-97.834000000000003</c:v>
                </c:pt>
                <c:pt idx="84">
                  <c:v>-96.834000000000003</c:v>
                </c:pt>
                <c:pt idx="85">
                  <c:v>-95.834000000000003</c:v>
                </c:pt>
                <c:pt idx="86">
                  <c:v>-94.834000000000003</c:v>
                </c:pt>
                <c:pt idx="87">
                  <c:v>-93.834000000000003</c:v>
                </c:pt>
                <c:pt idx="88">
                  <c:v>-92.833999999999989</c:v>
                </c:pt>
                <c:pt idx="89">
                  <c:v>-91.834000000000003</c:v>
                </c:pt>
                <c:pt idx="90">
                  <c:v>-90.834000000000003</c:v>
                </c:pt>
                <c:pt idx="91">
                  <c:v>-89.833999999999989</c:v>
                </c:pt>
                <c:pt idx="92">
                  <c:v>-88.834000000000003</c:v>
                </c:pt>
                <c:pt idx="93">
                  <c:v>-87.834000000000003</c:v>
                </c:pt>
                <c:pt idx="94">
                  <c:v>-86.833999999999989</c:v>
                </c:pt>
                <c:pt idx="95">
                  <c:v>-85.834000000000003</c:v>
                </c:pt>
                <c:pt idx="96">
                  <c:v>-84.834000000000003</c:v>
                </c:pt>
                <c:pt idx="97">
                  <c:v>-83.833999999999989</c:v>
                </c:pt>
                <c:pt idx="98">
                  <c:v>-82.834000000000003</c:v>
                </c:pt>
                <c:pt idx="99">
                  <c:v>-81.834000000000003</c:v>
                </c:pt>
                <c:pt idx="100">
                  <c:v>-80.833999999999989</c:v>
                </c:pt>
                <c:pt idx="101">
                  <c:v>-79.834000000000003</c:v>
                </c:pt>
                <c:pt idx="102">
                  <c:v>-78.834000000000003</c:v>
                </c:pt>
                <c:pt idx="103">
                  <c:v>-77.833999999999989</c:v>
                </c:pt>
                <c:pt idx="104">
                  <c:v>-76.834000000000003</c:v>
                </c:pt>
                <c:pt idx="105">
                  <c:v>-75.834000000000003</c:v>
                </c:pt>
                <c:pt idx="106">
                  <c:v>-74.833999999999989</c:v>
                </c:pt>
                <c:pt idx="107">
                  <c:v>-73.834000000000003</c:v>
                </c:pt>
                <c:pt idx="108">
                  <c:v>-72.834000000000003</c:v>
                </c:pt>
                <c:pt idx="109">
                  <c:v>-71.834000000000003</c:v>
                </c:pt>
                <c:pt idx="110">
                  <c:v>-70.834000000000003</c:v>
                </c:pt>
                <c:pt idx="111">
                  <c:v>-69.834000000000003</c:v>
                </c:pt>
                <c:pt idx="112">
                  <c:v>-68.834000000000003</c:v>
                </c:pt>
                <c:pt idx="113">
                  <c:v>-67.834000000000003</c:v>
                </c:pt>
                <c:pt idx="114">
                  <c:v>-66.834000000000003</c:v>
                </c:pt>
                <c:pt idx="115">
                  <c:v>-65.834000000000003</c:v>
                </c:pt>
                <c:pt idx="116">
                  <c:v>-64.834000000000003</c:v>
                </c:pt>
                <c:pt idx="117">
                  <c:v>-63.834000000000003</c:v>
                </c:pt>
                <c:pt idx="118">
                  <c:v>-62.834000000000003</c:v>
                </c:pt>
                <c:pt idx="119">
                  <c:v>-61.833999999999996</c:v>
                </c:pt>
                <c:pt idx="120">
                  <c:v>-60.834000000000003</c:v>
                </c:pt>
                <c:pt idx="121">
                  <c:v>-59.834000000000003</c:v>
                </c:pt>
                <c:pt idx="122">
                  <c:v>-58.834000000000003</c:v>
                </c:pt>
                <c:pt idx="123">
                  <c:v>-57.834000000000003</c:v>
                </c:pt>
                <c:pt idx="124">
                  <c:v>-56.833999999999996</c:v>
                </c:pt>
                <c:pt idx="125">
                  <c:v>-55.834000000000003</c:v>
                </c:pt>
                <c:pt idx="126">
                  <c:v>-54.834000000000003</c:v>
                </c:pt>
                <c:pt idx="127">
                  <c:v>-53.833999999999996</c:v>
                </c:pt>
                <c:pt idx="128">
                  <c:v>-52.834000000000003</c:v>
                </c:pt>
                <c:pt idx="129">
                  <c:v>-51.833999999999996</c:v>
                </c:pt>
                <c:pt idx="130">
                  <c:v>-50.833999999999996</c:v>
                </c:pt>
                <c:pt idx="131">
                  <c:v>-49.834000000000003</c:v>
                </c:pt>
                <c:pt idx="132">
                  <c:v>-48.833999999999996</c:v>
                </c:pt>
                <c:pt idx="133">
                  <c:v>-47.833999999999996</c:v>
                </c:pt>
                <c:pt idx="134">
                  <c:v>-46.834000000000003</c:v>
                </c:pt>
                <c:pt idx="135">
                  <c:v>-45.833999999999996</c:v>
                </c:pt>
                <c:pt idx="136">
                  <c:v>-44.834000000000003</c:v>
                </c:pt>
                <c:pt idx="137">
                  <c:v>-43.834000000000003</c:v>
                </c:pt>
                <c:pt idx="138">
                  <c:v>-42.833999999999996</c:v>
                </c:pt>
                <c:pt idx="139">
                  <c:v>-41.834000000000003</c:v>
                </c:pt>
                <c:pt idx="140">
                  <c:v>-40.834000000000003</c:v>
                </c:pt>
                <c:pt idx="141">
                  <c:v>-39.833999999999996</c:v>
                </c:pt>
                <c:pt idx="142">
                  <c:v>-38.834000000000003</c:v>
                </c:pt>
                <c:pt idx="143">
                  <c:v>-37.834000000000003</c:v>
                </c:pt>
                <c:pt idx="144">
                  <c:v>-36.833999999999996</c:v>
                </c:pt>
                <c:pt idx="145">
                  <c:v>-35.834000000000003</c:v>
                </c:pt>
                <c:pt idx="146">
                  <c:v>-34.833999999999996</c:v>
                </c:pt>
                <c:pt idx="147">
                  <c:v>-33.833999999999996</c:v>
                </c:pt>
                <c:pt idx="148">
                  <c:v>-32.834000000000003</c:v>
                </c:pt>
                <c:pt idx="149">
                  <c:v>-31.834</c:v>
                </c:pt>
                <c:pt idx="150">
                  <c:v>-30.833999999999996</c:v>
                </c:pt>
                <c:pt idx="151">
                  <c:v>-29.834</c:v>
                </c:pt>
                <c:pt idx="152">
                  <c:v>-28.834</c:v>
                </c:pt>
                <c:pt idx="153">
                  <c:v>-27.834</c:v>
                </c:pt>
                <c:pt idx="154">
                  <c:v>-26.834</c:v>
                </c:pt>
                <c:pt idx="155">
                  <c:v>-25.834000000000003</c:v>
                </c:pt>
                <c:pt idx="156">
                  <c:v>-24.834</c:v>
                </c:pt>
                <c:pt idx="157">
                  <c:v>-23.834</c:v>
                </c:pt>
                <c:pt idx="158">
                  <c:v>-22.834</c:v>
                </c:pt>
                <c:pt idx="159">
                  <c:v>-21.834</c:v>
                </c:pt>
                <c:pt idx="160">
                  <c:v>-20.834</c:v>
                </c:pt>
                <c:pt idx="161">
                  <c:v>-19.834</c:v>
                </c:pt>
                <c:pt idx="162">
                  <c:v>-18.834</c:v>
                </c:pt>
                <c:pt idx="163">
                  <c:v>-17.834</c:v>
                </c:pt>
                <c:pt idx="164">
                  <c:v>-16.834</c:v>
                </c:pt>
                <c:pt idx="165">
                  <c:v>-15.834000000000001</c:v>
                </c:pt>
                <c:pt idx="166">
                  <c:v>-14.834000000000001</c:v>
                </c:pt>
                <c:pt idx="167">
                  <c:v>-13.834</c:v>
                </c:pt>
                <c:pt idx="168">
                  <c:v>-12.834</c:v>
                </c:pt>
                <c:pt idx="169">
                  <c:v>-11.834</c:v>
                </c:pt>
                <c:pt idx="170">
                  <c:v>-10.834</c:v>
                </c:pt>
                <c:pt idx="171">
                  <c:v>-9.8340000000000014</c:v>
                </c:pt>
                <c:pt idx="172">
                  <c:v>-8.8339999999999996</c:v>
                </c:pt>
                <c:pt idx="173">
                  <c:v>-7.8339999999999996</c:v>
                </c:pt>
                <c:pt idx="174">
                  <c:v>-6.8340000000000005</c:v>
                </c:pt>
                <c:pt idx="175">
                  <c:v>-5.8340000000000005</c:v>
                </c:pt>
                <c:pt idx="176">
                  <c:v>-4.8339999999999996</c:v>
                </c:pt>
                <c:pt idx="177">
                  <c:v>-3.8339999999999996</c:v>
                </c:pt>
                <c:pt idx="178">
                  <c:v>-2.8340000000000001</c:v>
                </c:pt>
                <c:pt idx="179">
                  <c:v>-1.8340000000000001</c:v>
                </c:pt>
                <c:pt idx="180">
                  <c:v>-0.83399999999999996</c:v>
                </c:pt>
                <c:pt idx="181">
                  <c:v>0.16600000000000001</c:v>
                </c:pt>
                <c:pt idx="182">
                  <c:v>1.1659999999999999</c:v>
                </c:pt>
                <c:pt idx="183">
                  <c:v>2.1660000000000004</c:v>
                </c:pt>
                <c:pt idx="184">
                  <c:v>3.1659999999999999</c:v>
                </c:pt>
                <c:pt idx="185">
                  <c:v>4.1659999999999995</c:v>
                </c:pt>
                <c:pt idx="186">
                  <c:v>5.1659999999999995</c:v>
                </c:pt>
                <c:pt idx="187">
                  <c:v>6.1659999999999995</c:v>
                </c:pt>
                <c:pt idx="188">
                  <c:v>7.1660000000000004</c:v>
                </c:pt>
                <c:pt idx="189">
                  <c:v>8.1660000000000004</c:v>
                </c:pt>
                <c:pt idx="190">
                  <c:v>9.1660000000000004</c:v>
                </c:pt>
                <c:pt idx="191">
                  <c:v>10.166</c:v>
                </c:pt>
                <c:pt idx="192">
                  <c:v>11.166</c:v>
                </c:pt>
                <c:pt idx="193">
                  <c:v>12.166</c:v>
                </c:pt>
                <c:pt idx="194">
                  <c:v>13.166</c:v>
                </c:pt>
                <c:pt idx="195">
                  <c:v>14.165999999999999</c:v>
                </c:pt>
                <c:pt idx="196">
                  <c:v>15.166000000000002</c:v>
                </c:pt>
                <c:pt idx="197">
                  <c:v>16.166</c:v>
                </c:pt>
                <c:pt idx="198">
                  <c:v>17.166</c:v>
                </c:pt>
                <c:pt idx="199">
                  <c:v>18.166</c:v>
                </c:pt>
                <c:pt idx="200">
                  <c:v>19.166</c:v>
                </c:pt>
                <c:pt idx="201">
                  <c:v>20.166</c:v>
                </c:pt>
                <c:pt idx="202">
                  <c:v>21.166</c:v>
                </c:pt>
                <c:pt idx="203">
                  <c:v>22.166</c:v>
                </c:pt>
                <c:pt idx="204">
                  <c:v>23.166</c:v>
                </c:pt>
                <c:pt idx="205">
                  <c:v>24.166</c:v>
                </c:pt>
                <c:pt idx="206">
                  <c:v>25.165999999999997</c:v>
                </c:pt>
                <c:pt idx="207">
                  <c:v>26.166</c:v>
                </c:pt>
                <c:pt idx="208">
                  <c:v>27.166</c:v>
                </c:pt>
                <c:pt idx="209">
                  <c:v>28.166</c:v>
                </c:pt>
                <c:pt idx="210">
                  <c:v>29.166</c:v>
                </c:pt>
                <c:pt idx="211">
                  <c:v>30.166</c:v>
                </c:pt>
                <c:pt idx="212">
                  <c:v>31.166000000000004</c:v>
                </c:pt>
                <c:pt idx="213">
                  <c:v>32.165999999999997</c:v>
                </c:pt>
                <c:pt idx="214">
                  <c:v>33.166000000000004</c:v>
                </c:pt>
                <c:pt idx="215">
                  <c:v>34.166000000000004</c:v>
                </c:pt>
                <c:pt idx="216">
                  <c:v>35.165999999999997</c:v>
                </c:pt>
                <c:pt idx="217">
                  <c:v>36.166000000000004</c:v>
                </c:pt>
                <c:pt idx="218">
                  <c:v>37.165999999999997</c:v>
                </c:pt>
                <c:pt idx="219">
                  <c:v>38.165999999999997</c:v>
                </c:pt>
                <c:pt idx="220">
                  <c:v>39.166000000000004</c:v>
                </c:pt>
                <c:pt idx="221">
                  <c:v>40.165999999999997</c:v>
                </c:pt>
                <c:pt idx="222">
                  <c:v>41.165999999999997</c:v>
                </c:pt>
                <c:pt idx="223">
                  <c:v>42.166000000000004</c:v>
                </c:pt>
                <c:pt idx="224">
                  <c:v>43.165999999999997</c:v>
                </c:pt>
                <c:pt idx="225">
                  <c:v>44.165999999999997</c:v>
                </c:pt>
                <c:pt idx="226">
                  <c:v>45.166000000000004</c:v>
                </c:pt>
                <c:pt idx="227">
                  <c:v>46.165999999999997</c:v>
                </c:pt>
                <c:pt idx="228">
                  <c:v>47.165999999999997</c:v>
                </c:pt>
                <c:pt idx="229">
                  <c:v>48.166000000000004</c:v>
                </c:pt>
                <c:pt idx="230">
                  <c:v>49.165999999999997</c:v>
                </c:pt>
                <c:pt idx="231">
                  <c:v>50.166000000000004</c:v>
                </c:pt>
                <c:pt idx="232">
                  <c:v>51.166000000000004</c:v>
                </c:pt>
                <c:pt idx="233">
                  <c:v>52.165999999999997</c:v>
                </c:pt>
                <c:pt idx="234">
                  <c:v>53.166000000000004</c:v>
                </c:pt>
                <c:pt idx="235">
                  <c:v>54.165999999999997</c:v>
                </c:pt>
                <c:pt idx="236">
                  <c:v>55.165999999999997</c:v>
                </c:pt>
                <c:pt idx="237">
                  <c:v>56.166000000000004</c:v>
                </c:pt>
                <c:pt idx="238">
                  <c:v>57.165999999999997</c:v>
                </c:pt>
                <c:pt idx="239">
                  <c:v>58.165999999999997</c:v>
                </c:pt>
                <c:pt idx="240">
                  <c:v>59.166000000000004</c:v>
                </c:pt>
                <c:pt idx="241">
                  <c:v>60.165999999999997</c:v>
                </c:pt>
                <c:pt idx="242">
                  <c:v>61.166000000000004</c:v>
                </c:pt>
                <c:pt idx="243">
                  <c:v>62.166000000000004</c:v>
                </c:pt>
                <c:pt idx="244">
                  <c:v>63.165999999999997</c:v>
                </c:pt>
                <c:pt idx="245">
                  <c:v>64.165999999999997</c:v>
                </c:pt>
                <c:pt idx="246">
                  <c:v>65.165999999999997</c:v>
                </c:pt>
                <c:pt idx="247">
                  <c:v>66.165999999999997</c:v>
                </c:pt>
                <c:pt idx="248">
                  <c:v>67.165999999999997</c:v>
                </c:pt>
                <c:pt idx="249">
                  <c:v>68.165999999999997</c:v>
                </c:pt>
                <c:pt idx="250">
                  <c:v>69.165999999999997</c:v>
                </c:pt>
                <c:pt idx="251">
                  <c:v>70.165999999999997</c:v>
                </c:pt>
                <c:pt idx="252">
                  <c:v>71.165999999999997</c:v>
                </c:pt>
                <c:pt idx="253">
                  <c:v>72.165999999999997</c:v>
                </c:pt>
                <c:pt idx="254">
                  <c:v>73.165999999999997</c:v>
                </c:pt>
                <c:pt idx="255">
                  <c:v>74.165999999999997</c:v>
                </c:pt>
                <c:pt idx="256">
                  <c:v>75.165999999999997</c:v>
                </c:pt>
                <c:pt idx="257">
                  <c:v>76.165999999999997</c:v>
                </c:pt>
                <c:pt idx="258">
                  <c:v>77.166000000000011</c:v>
                </c:pt>
                <c:pt idx="259">
                  <c:v>78.165999999999997</c:v>
                </c:pt>
                <c:pt idx="260">
                  <c:v>79.165999999999997</c:v>
                </c:pt>
                <c:pt idx="261">
                  <c:v>80.166000000000011</c:v>
                </c:pt>
                <c:pt idx="262">
                  <c:v>81.165999999999997</c:v>
                </c:pt>
                <c:pt idx="263">
                  <c:v>82.165999999999997</c:v>
                </c:pt>
                <c:pt idx="264">
                  <c:v>83.166000000000011</c:v>
                </c:pt>
                <c:pt idx="265">
                  <c:v>84.165999999999997</c:v>
                </c:pt>
                <c:pt idx="266">
                  <c:v>85.165999999999997</c:v>
                </c:pt>
                <c:pt idx="267">
                  <c:v>86.166000000000011</c:v>
                </c:pt>
                <c:pt idx="268">
                  <c:v>87.165999999999997</c:v>
                </c:pt>
                <c:pt idx="269">
                  <c:v>88.165999999999997</c:v>
                </c:pt>
                <c:pt idx="270">
                  <c:v>89.166000000000011</c:v>
                </c:pt>
                <c:pt idx="271">
                  <c:v>90.165999999999997</c:v>
                </c:pt>
                <c:pt idx="272">
                  <c:v>91.165999999999997</c:v>
                </c:pt>
                <c:pt idx="273">
                  <c:v>92.166000000000011</c:v>
                </c:pt>
                <c:pt idx="274">
                  <c:v>93.165999999999997</c:v>
                </c:pt>
                <c:pt idx="275">
                  <c:v>94.165999999999997</c:v>
                </c:pt>
                <c:pt idx="276">
                  <c:v>95.166000000000011</c:v>
                </c:pt>
                <c:pt idx="277">
                  <c:v>96.165999999999997</c:v>
                </c:pt>
                <c:pt idx="278">
                  <c:v>97.165999999999997</c:v>
                </c:pt>
                <c:pt idx="279">
                  <c:v>98.165999999999997</c:v>
                </c:pt>
                <c:pt idx="280">
                  <c:v>99.165999999999997</c:v>
                </c:pt>
                <c:pt idx="281">
                  <c:v>100.166</c:v>
                </c:pt>
                <c:pt idx="282">
                  <c:v>101.166</c:v>
                </c:pt>
                <c:pt idx="283">
                  <c:v>102.166</c:v>
                </c:pt>
                <c:pt idx="284">
                  <c:v>103.166</c:v>
                </c:pt>
                <c:pt idx="285">
                  <c:v>104.166</c:v>
                </c:pt>
                <c:pt idx="286">
                  <c:v>105.166</c:v>
                </c:pt>
                <c:pt idx="287">
                  <c:v>106.166</c:v>
                </c:pt>
                <c:pt idx="288">
                  <c:v>107.166</c:v>
                </c:pt>
                <c:pt idx="289">
                  <c:v>108.166</c:v>
                </c:pt>
                <c:pt idx="290">
                  <c:v>109.166</c:v>
                </c:pt>
                <c:pt idx="291">
                  <c:v>110.166</c:v>
                </c:pt>
                <c:pt idx="292">
                  <c:v>111.16600000000001</c:v>
                </c:pt>
                <c:pt idx="293">
                  <c:v>112.166</c:v>
                </c:pt>
                <c:pt idx="294">
                  <c:v>113.166</c:v>
                </c:pt>
                <c:pt idx="295">
                  <c:v>114.16600000000001</c:v>
                </c:pt>
                <c:pt idx="296">
                  <c:v>115.166</c:v>
                </c:pt>
                <c:pt idx="297">
                  <c:v>116.166</c:v>
                </c:pt>
                <c:pt idx="298">
                  <c:v>117.16600000000001</c:v>
                </c:pt>
                <c:pt idx="299">
                  <c:v>118.166</c:v>
                </c:pt>
                <c:pt idx="300">
                  <c:v>119.166</c:v>
                </c:pt>
                <c:pt idx="301">
                  <c:v>120.166</c:v>
                </c:pt>
                <c:pt idx="302">
                  <c:v>121.16599999999998</c:v>
                </c:pt>
                <c:pt idx="303">
                  <c:v>122.16600000000001</c:v>
                </c:pt>
                <c:pt idx="304">
                  <c:v>123.16600000000001</c:v>
                </c:pt>
                <c:pt idx="305">
                  <c:v>124.166</c:v>
                </c:pt>
                <c:pt idx="306">
                  <c:v>125.166</c:v>
                </c:pt>
                <c:pt idx="307">
                  <c:v>126.166</c:v>
                </c:pt>
                <c:pt idx="308">
                  <c:v>127.16599999999998</c:v>
                </c:pt>
                <c:pt idx="309">
                  <c:v>128.166</c:v>
                </c:pt>
                <c:pt idx="310">
                  <c:v>129.166</c:v>
                </c:pt>
                <c:pt idx="311">
                  <c:v>130.166</c:v>
                </c:pt>
                <c:pt idx="312">
                  <c:v>131.166</c:v>
                </c:pt>
                <c:pt idx="313">
                  <c:v>132.166</c:v>
                </c:pt>
                <c:pt idx="314">
                  <c:v>133.166</c:v>
                </c:pt>
                <c:pt idx="315">
                  <c:v>134.16600000000003</c:v>
                </c:pt>
                <c:pt idx="316">
                  <c:v>135.166</c:v>
                </c:pt>
                <c:pt idx="317">
                  <c:v>136.166</c:v>
                </c:pt>
                <c:pt idx="318">
                  <c:v>137.166</c:v>
                </c:pt>
                <c:pt idx="319">
                  <c:v>138.166</c:v>
                </c:pt>
                <c:pt idx="320">
                  <c:v>139.166</c:v>
                </c:pt>
                <c:pt idx="321">
                  <c:v>140.16600000000003</c:v>
                </c:pt>
                <c:pt idx="322">
                  <c:v>141.166</c:v>
                </c:pt>
                <c:pt idx="323">
                  <c:v>142.166</c:v>
                </c:pt>
                <c:pt idx="324">
                  <c:v>143.166</c:v>
                </c:pt>
                <c:pt idx="325">
                  <c:v>144.166</c:v>
                </c:pt>
                <c:pt idx="326">
                  <c:v>145.166</c:v>
                </c:pt>
                <c:pt idx="327">
                  <c:v>146.166</c:v>
                </c:pt>
                <c:pt idx="328">
                  <c:v>147.166</c:v>
                </c:pt>
                <c:pt idx="329">
                  <c:v>148.166</c:v>
                </c:pt>
                <c:pt idx="330">
                  <c:v>149.166</c:v>
                </c:pt>
                <c:pt idx="331">
                  <c:v>150.166</c:v>
                </c:pt>
                <c:pt idx="332">
                  <c:v>151.166</c:v>
                </c:pt>
                <c:pt idx="333">
                  <c:v>152.166</c:v>
                </c:pt>
                <c:pt idx="334">
                  <c:v>153.166</c:v>
                </c:pt>
                <c:pt idx="335">
                  <c:v>154.166</c:v>
                </c:pt>
                <c:pt idx="336">
                  <c:v>155.166</c:v>
                </c:pt>
                <c:pt idx="337">
                  <c:v>156.166</c:v>
                </c:pt>
                <c:pt idx="338">
                  <c:v>157.166</c:v>
                </c:pt>
                <c:pt idx="339">
                  <c:v>158.166</c:v>
                </c:pt>
                <c:pt idx="340">
                  <c:v>159.166</c:v>
                </c:pt>
                <c:pt idx="341">
                  <c:v>160.166</c:v>
                </c:pt>
                <c:pt idx="342">
                  <c:v>161.166</c:v>
                </c:pt>
                <c:pt idx="343">
                  <c:v>162.166</c:v>
                </c:pt>
                <c:pt idx="344">
                  <c:v>163.166</c:v>
                </c:pt>
                <c:pt idx="345">
                  <c:v>164.166</c:v>
                </c:pt>
                <c:pt idx="346">
                  <c:v>165.16600000000003</c:v>
                </c:pt>
                <c:pt idx="347">
                  <c:v>166.166</c:v>
                </c:pt>
                <c:pt idx="348">
                  <c:v>167.166</c:v>
                </c:pt>
                <c:pt idx="349">
                  <c:v>168.166</c:v>
                </c:pt>
                <c:pt idx="350">
                  <c:v>169.166</c:v>
                </c:pt>
                <c:pt idx="351">
                  <c:v>170.166</c:v>
                </c:pt>
                <c:pt idx="352">
                  <c:v>171.16600000000003</c:v>
                </c:pt>
                <c:pt idx="353">
                  <c:v>172.166</c:v>
                </c:pt>
                <c:pt idx="354">
                  <c:v>173.166</c:v>
                </c:pt>
                <c:pt idx="355">
                  <c:v>174.166</c:v>
                </c:pt>
                <c:pt idx="356">
                  <c:v>175.166</c:v>
                </c:pt>
                <c:pt idx="357">
                  <c:v>176.166</c:v>
                </c:pt>
                <c:pt idx="358">
                  <c:v>177.16600000000003</c:v>
                </c:pt>
                <c:pt idx="359">
                  <c:v>178.166</c:v>
                </c:pt>
                <c:pt idx="360">
                  <c:v>179.166</c:v>
                </c:pt>
                <c:pt idx="361">
                  <c:v>180.166</c:v>
                </c:pt>
                <c:pt idx="362">
                  <c:v>181.166</c:v>
                </c:pt>
                <c:pt idx="363">
                  <c:v>182.166</c:v>
                </c:pt>
                <c:pt idx="364">
                  <c:v>183.166</c:v>
                </c:pt>
                <c:pt idx="365">
                  <c:v>184.166</c:v>
                </c:pt>
                <c:pt idx="366">
                  <c:v>185.166</c:v>
                </c:pt>
                <c:pt idx="367">
                  <c:v>186.166</c:v>
                </c:pt>
                <c:pt idx="368">
                  <c:v>187.166</c:v>
                </c:pt>
                <c:pt idx="369">
                  <c:v>188.166</c:v>
                </c:pt>
                <c:pt idx="370">
                  <c:v>189.166</c:v>
                </c:pt>
                <c:pt idx="371">
                  <c:v>190.166</c:v>
                </c:pt>
                <c:pt idx="372">
                  <c:v>191.166</c:v>
                </c:pt>
                <c:pt idx="373">
                  <c:v>192.166</c:v>
                </c:pt>
                <c:pt idx="374">
                  <c:v>193.166</c:v>
                </c:pt>
                <c:pt idx="375">
                  <c:v>194.166</c:v>
                </c:pt>
                <c:pt idx="376">
                  <c:v>195.166</c:v>
                </c:pt>
                <c:pt idx="377">
                  <c:v>196.166</c:v>
                </c:pt>
                <c:pt idx="378">
                  <c:v>197.166</c:v>
                </c:pt>
                <c:pt idx="379">
                  <c:v>198.166</c:v>
                </c:pt>
                <c:pt idx="380">
                  <c:v>199.166</c:v>
                </c:pt>
                <c:pt idx="381">
                  <c:v>200.166</c:v>
                </c:pt>
                <c:pt idx="382">
                  <c:v>201.166</c:v>
                </c:pt>
                <c:pt idx="383">
                  <c:v>202.16600000000003</c:v>
                </c:pt>
                <c:pt idx="384">
                  <c:v>203.166</c:v>
                </c:pt>
                <c:pt idx="385">
                  <c:v>204.166</c:v>
                </c:pt>
                <c:pt idx="386">
                  <c:v>205.166</c:v>
                </c:pt>
                <c:pt idx="387">
                  <c:v>206.166</c:v>
                </c:pt>
                <c:pt idx="388">
                  <c:v>207.166</c:v>
                </c:pt>
                <c:pt idx="389">
                  <c:v>208.16600000000003</c:v>
                </c:pt>
                <c:pt idx="390">
                  <c:v>209.166</c:v>
                </c:pt>
                <c:pt idx="391">
                  <c:v>210.166</c:v>
                </c:pt>
                <c:pt idx="392">
                  <c:v>211.166</c:v>
                </c:pt>
                <c:pt idx="393">
                  <c:v>212.166</c:v>
                </c:pt>
                <c:pt idx="394">
                  <c:v>213.166</c:v>
                </c:pt>
                <c:pt idx="395">
                  <c:v>214.166</c:v>
                </c:pt>
                <c:pt idx="396">
                  <c:v>215.166</c:v>
                </c:pt>
                <c:pt idx="397">
                  <c:v>216.166</c:v>
                </c:pt>
                <c:pt idx="398">
                  <c:v>217.166</c:v>
                </c:pt>
                <c:pt idx="399">
                  <c:v>218.166</c:v>
                </c:pt>
                <c:pt idx="400">
                  <c:v>219.166</c:v>
                </c:pt>
                <c:pt idx="401">
                  <c:v>220.166</c:v>
                </c:pt>
                <c:pt idx="402">
                  <c:v>221.166</c:v>
                </c:pt>
                <c:pt idx="403">
                  <c:v>222.166</c:v>
                </c:pt>
                <c:pt idx="404">
                  <c:v>223.166</c:v>
                </c:pt>
                <c:pt idx="405">
                  <c:v>224.166</c:v>
                </c:pt>
                <c:pt idx="406">
                  <c:v>225.166</c:v>
                </c:pt>
                <c:pt idx="407">
                  <c:v>226.166</c:v>
                </c:pt>
                <c:pt idx="408">
                  <c:v>227.166</c:v>
                </c:pt>
                <c:pt idx="409">
                  <c:v>228.166</c:v>
                </c:pt>
                <c:pt idx="410">
                  <c:v>229.166</c:v>
                </c:pt>
                <c:pt idx="411">
                  <c:v>230.166</c:v>
                </c:pt>
                <c:pt idx="412">
                  <c:v>231.166</c:v>
                </c:pt>
                <c:pt idx="413">
                  <c:v>232.166</c:v>
                </c:pt>
                <c:pt idx="414">
                  <c:v>233.16600000000003</c:v>
                </c:pt>
                <c:pt idx="415">
                  <c:v>234.166</c:v>
                </c:pt>
                <c:pt idx="416">
                  <c:v>235.166</c:v>
                </c:pt>
                <c:pt idx="417">
                  <c:v>236.166</c:v>
                </c:pt>
                <c:pt idx="418">
                  <c:v>237.166</c:v>
                </c:pt>
                <c:pt idx="419">
                  <c:v>238.166</c:v>
                </c:pt>
                <c:pt idx="420">
                  <c:v>239.166</c:v>
                </c:pt>
                <c:pt idx="421">
                  <c:v>240.166</c:v>
                </c:pt>
                <c:pt idx="422">
                  <c:v>241.16599999999997</c:v>
                </c:pt>
                <c:pt idx="423">
                  <c:v>242.166</c:v>
                </c:pt>
                <c:pt idx="424">
                  <c:v>243.16600000000003</c:v>
                </c:pt>
                <c:pt idx="425">
                  <c:v>244.166</c:v>
                </c:pt>
                <c:pt idx="426">
                  <c:v>245.16600000000003</c:v>
                </c:pt>
                <c:pt idx="427">
                  <c:v>246.16599999999997</c:v>
                </c:pt>
                <c:pt idx="428">
                  <c:v>247.166</c:v>
                </c:pt>
                <c:pt idx="429">
                  <c:v>248.16599999999997</c:v>
                </c:pt>
                <c:pt idx="430">
                  <c:v>249.166</c:v>
                </c:pt>
                <c:pt idx="431">
                  <c:v>250.16600000000003</c:v>
                </c:pt>
                <c:pt idx="432">
                  <c:v>251.166</c:v>
                </c:pt>
                <c:pt idx="433">
                  <c:v>252.166</c:v>
                </c:pt>
                <c:pt idx="434">
                  <c:v>253.16599999999997</c:v>
                </c:pt>
                <c:pt idx="435">
                  <c:v>254.166</c:v>
                </c:pt>
                <c:pt idx="436">
                  <c:v>255.16600000000003</c:v>
                </c:pt>
                <c:pt idx="437">
                  <c:v>256.166</c:v>
                </c:pt>
                <c:pt idx="438">
                  <c:v>257.166</c:v>
                </c:pt>
                <c:pt idx="439">
                  <c:v>258.166</c:v>
                </c:pt>
                <c:pt idx="440">
                  <c:v>259.166</c:v>
                </c:pt>
                <c:pt idx="441">
                  <c:v>260.166</c:v>
                </c:pt>
                <c:pt idx="442">
                  <c:v>261.166</c:v>
                </c:pt>
                <c:pt idx="443">
                  <c:v>262.166</c:v>
                </c:pt>
                <c:pt idx="444">
                  <c:v>263.166</c:v>
                </c:pt>
                <c:pt idx="445">
                  <c:v>264.166</c:v>
                </c:pt>
                <c:pt idx="446">
                  <c:v>265.166</c:v>
                </c:pt>
                <c:pt idx="447">
                  <c:v>266.166</c:v>
                </c:pt>
                <c:pt idx="448">
                  <c:v>267.166</c:v>
                </c:pt>
                <c:pt idx="449">
                  <c:v>268.166</c:v>
                </c:pt>
                <c:pt idx="450">
                  <c:v>269.166</c:v>
                </c:pt>
                <c:pt idx="451">
                  <c:v>270.166</c:v>
                </c:pt>
                <c:pt idx="452">
                  <c:v>271.166</c:v>
                </c:pt>
                <c:pt idx="453">
                  <c:v>272.166</c:v>
                </c:pt>
                <c:pt idx="454">
                  <c:v>273.166</c:v>
                </c:pt>
                <c:pt idx="455">
                  <c:v>274.166</c:v>
                </c:pt>
                <c:pt idx="456">
                  <c:v>275.166</c:v>
                </c:pt>
                <c:pt idx="457">
                  <c:v>276.166</c:v>
                </c:pt>
                <c:pt idx="458">
                  <c:v>277.166</c:v>
                </c:pt>
                <c:pt idx="459">
                  <c:v>278.166</c:v>
                </c:pt>
                <c:pt idx="460">
                  <c:v>279.16500000000002</c:v>
                </c:pt>
                <c:pt idx="461">
                  <c:v>280.16500000000002</c:v>
                </c:pt>
                <c:pt idx="462">
                  <c:v>281.16499999999996</c:v>
                </c:pt>
                <c:pt idx="463">
                  <c:v>282.16500000000002</c:v>
                </c:pt>
                <c:pt idx="464">
                  <c:v>283.16499999999996</c:v>
                </c:pt>
                <c:pt idx="465">
                  <c:v>284.16500000000002</c:v>
                </c:pt>
                <c:pt idx="466">
                  <c:v>285.16500000000002</c:v>
                </c:pt>
                <c:pt idx="467">
                  <c:v>286.16500000000002</c:v>
                </c:pt>
                <c:pt idx="468">
                  <c:v>287.16500000000002</c:v>
                </c:pt>
                <c:pt idx="469">
                  <c:v>288.16499999999996</c:v>
                </c:pt>
                <c:pt idx="470">
                  <c:v>289.16500000000002</c:v>
                </c:pt>
                <c:pt idx="471">
                  <c:v>290.16499999999996</c:v>
                </c:pt>
                <c:pt idx="472">
                  <c:v>291.16500000000002</c:v>
                </c:pt>
                <c:pt idx="473">
                  <c:v>292.16500000000002</c:v>
                </c:pt>
                <c:pt idx="474">
                  <c:v>293.16499999999996</c:v>
                </c:pt>
                <c:pt idx="475">
                  <c:v>294.16500000000002</c:v>
                </c:pt>
                <c:pt idx="476">
                  <c:v>295.16499999999996</c:v>
                </c:pt>
                <c:pt idx="477">
                  <c:v>296.16500000000002</c:v>
                </c:pt>
                <c:pt idx="478">
                  <c:v>297.16499999999996</c:v>
                </c:pt>
                <c:pt idx="479">
                  <c:v>298.16500000000002</c:v>
                </c:pt>
                <c:pt idx="480">
                  <c:v>299.16500000000002</c:v>
                </c:pt>
                <c:pt idx="481">
                  <c:v>300.16499999999996</c:v>
                </c:pt>
                <c:pt idx="482">
                  <c:v>301.16500000000002</c:v>
                </c:pt>
                <c:pt idx="483">
                  <c:v>302.16499999999996</c:v>
                </c:pt>
                <c:pt idx="484">
                  <c:v>303.16500000000002</c:v>
                </c:pt>
                <c:pt idx="485">
                  <c:v>304.16500000000002</c:v>
                </c:pt>
                <c:pt idx="486">
                  <c:v>305.16500000000002</c:v>
                </c:pt>
                <c:pt idx="487">
                  <c:v>306.16500000000002</c:v>
                </c:pt>
                <c:pt idx="488">
                  <c:v>307.16499999999996</c:v>
                </c:pt>
                <c:pt idx="489">
                  <c:v>308.16500000000002</c:v>
                </c:pt>
                <c:pt idx="490">
                  <c:v>309.16499999999996</c:v>
                </c:pt>
                <c:pt idx="491">
                  <c:v>310.16500000000002</c:v>
                </c:pt>
                <c:pt idx="492">
                  <c:v>311.16500000000002</c:v>
                </c:pt>
                <c:pt idx="493">
                  <c:v>312.16499999999996</c:v>
                </c:pt>
                <c:pt idx="494">
                  <c:v>313.16500000000002</c:v>
                </c:pt>
                <c:pt idx="495">
                  <c:v>314.16499999999996</c:v>
                </c:pt>
                <c:pt idx="496">
                  <c:v>315.16500000000002</c:v>
                </c:pt>
                <c:pt idx="497">
                  <c:v>316.16500000000002</c:v>
                </c:pt>
                <c:pt idx="498">
                  <c:v>317.16500000000002</c:v>
                </c:pt>
                <c:pt idx="499">
                  <c:v>318.16500000000002</c:v>
                </c:pt>
                <c:pt idx="500">
                  <c:v>319.16499999999996</c:v>
                </c:pt>
                <c:pt idx="501">
                  <c:v>320.16500000000002</c:v>
                </c:pt>
                <c:pt idx="502">
                  <c:v>321.16499999999996</c:v>
                </c:pt>
                <c:pt idx="503">
                  <c:v>322.16500000000002</c:v>
                </c:pt>
                <c:pt idx="504">
                  <c:v>323.16500000000002</c:v>
                </c:pt>
                <c:pt idx="505">
                  <c:v>324.16499999999996</c:v>
                </c:pt>
                <c:pt idx="506">
                  <c:v>325.16500000000002</c:v>
                </c:pt>
                <c:pt idx="507">
                  <c:v>326.16499999999996</c:v>
                </c:pt>
                <c:pt idx="508">
                  <c:v>327.16500000000002</c:v>
                </c:pt>
                <c:pt idx="509">
                  <c:v>328.16499999999996</c:v>
                </c:pt>
                <c:pt idx="510">
                  <c:v>329.16500000000002</c:v>
                </c:pt>
                <c:pt idx="511">
                  <c:v>330.16500000000002</c:v>
                </c:pt>
                <c:pt idx="512">
                  <c:v>331.16499999999996</c:v>
                </c:pt>
                <c:pt idx="513">
                  <c:v>332.16500000000002</c:v>
                </c:pt>
                <c:pt idx="514">
                  <c:v>333.16499999999996</c:v>
                </c:pt>
                <c:pt idx="515">
                  <c:v>334.16500000000002</c:v>
                </c:pt>
                <c:pt idx="516">
                  <c:v>335.16500000000002</c:v>
                </c:pt>
                <c:pt idx="517">
                  <c:v>336.16500000000002</c:v>
                </c:pt>
                <c:pt idx="518">
                  <c:v>337.16500000000002</c:v>
                </c:pt>
                <c:pt idx="519">
                  <c:v>338.16499999999996</c:v>
                </c:pt>
                <c:pt idx="520">
                  <c:v>339.16500000000002</c:v>
                </c:pt>
                <c:pt idx="521">
                  <c:v>340.16499999999996</c:v>
                </c:pt>
                <c:pt idx="522">
                  <c:v>341.16500000000002</c:v>
                </c:pt>
                <c:pt idx="523">
                  <c:v>342.16500000000002</c:v>
                </c:pt>
                <c:pt idx="524">
                  <c:v>343.16499999999996</c:v>
                </c:pt>
                <c:pt idx="525">
                  <c:v>344.16500000000002</c:v>
                </c:pt>
                <c:pt idx="526">
                  <c:v>345.16499999999996</c:v>
                </c:pt>
                <c:pt idx="527">
                  <c:v>346.16500000000002</c:v>
                </c:pt>
                <c:pt idx="528">
                  <c:v>347.16500000000002</c:v>
                </c:pt>
                <c:pt idx="529">
                  <c:v>348.16500000000002</c:v>
                </c:pt>
                <c:pt idx="530">
                  <c:v>349.16500000000002</c:v>
                </c:pt>
                <c:pt idx="531">
                  <c:v>350.16499999999996</c:v>
                </c:pt>
                <c:pt idx="532">
                  <c:v>351.16500000000002</c:v>
                </c:pt>
                <c:pt idx="533">
                  <c:v>352.16499999999996</c:v>
                </c:pt>
                <c:pt idx="534">
                  <c:v>353.16500000000002</c:v>
                </c:pt>
                <c:pt idx="535">
                  <c:v>354.16500000000002</c:v>
                </c:pt>
                <c:pt idx="536">
                  <c:v>355.16499999999996</c:v>
                </c:pt>
                <c:pt idx="537">
                  <c:v>356.16500000000002</c:v>
                </c:pt>
                <c:pt idx="538">
                  <c:v>357.16499999999996</c:v>
                </c:pt>
                <c:pt idx="539">
                  <c:v>358.16500000000002</c:v>
                </c:pt>
                <c:pt idx="540">
                  <c:v>359.16499999999996</c:v>
                </c:pt>
                <c:pt idx="541">
                  <c:v>360.16500000000002</c:v>
                </c:pt>
                <c:pt idx="542">
                  <c:v>361.16500000000002</c:v>
                </c:pt>
                <c:pt idx="543">
                  <c:v>362.16499999999996</c:v>
                </c:pt>
                <c:pt idx="544">
                  <c:v>363.16500000000002</c:v>
                </c:pt>
                <c:pt idx="545">
                  <c:v>364.16499999999996</c:v>
                </c:pt>
                <c:pt idx="546">
                  <c:v>365.16500000000002</c:v>
                </c:pt>
                <c:pt idx="547">
                  <c:v>366.16500000000002</c:v>
                </c:pt>
                <c:pt idx="548">
                  <c:v>367.16500000000002</c:v>
                </c:pt>
                <c:pt idx="549">
                  <c:v>368.16500000000002</c:v>
                </c:pt>
                <c:pt idx="550">
                  <c:v>369.16499999999996</c:v>
                </c:pt>
                <c:pt idx="551">
                  <c:v>370.16500000000002</c:v>
                </c:pt>
                <c:pt idx="552">
                  <c:v>371.16499999999996</c:v>
                </c:pt>
                <c:pt idx="553">
                  <c:v>372.16500000000002</c:v>
                </c:pt>
                <c:pt idx="554">
                  <c:v>373.16500000000002</c:v>
                </c:pt>
                <c:pt idx="555">
                  <c:v>374.16399999999999</c:v>
                </c:pt>
                <c:pt idx="556">
                  <c:v>375.16399999999999</c:v>
                </c:pt>
                <c:pt idx="557">
                  <c:v>376.16399999999999</c:v>
                </c:pt>
                <c:pt idx="558">
                  <c:v>377.16399999999999</c:v>
                </c:pt>
                <c:pt idx="559">
                  <c:v>378.16399999999999</c:v>
                </c:pt>
                <c:pt idx="560">
                  <c:v>379.16400000000004</c:v>
                </c:pt>
                <c:pt idx="561">
                  <c:v>380.16399999999999</c:v>
                </c:pt>
                <c:pt idx="562">
                  <c:v>381.16399999999999</c:v>
                </c:pt>
                <c:pt idx="563">
                  <c:v>382.16399999999999</c:v>
                </c:pt>
                <c:pt idx="564">
                  <c:v>383.16399999999999</c:v>
                </c:pt>
                <c:pt idx="565">
                  <c:v>384.16400000000004</c:v>
                </c:pt>
                <c:pt idx="566">
                  <c:v>385.16399999999999</c:v>
                </c:pt>
                <c:pt idx="567">
                  <c:v>386.16400000000004</c:v>
                </c:pt>
                <c:pt idx="568">
                  <c:v>387.16399999999999</c:v>
                </c:pt>
                <c:pt idx="569">
                  <c:v>388.16399999999999</c:v>
                </c:pt>
                <c:pt idx="570">
                  <c:v>389.16399999999999</c:v>
                </c:pt>
                <c:pt idx="571">
                  <c:v>390.16399999999999</c:v>
                </c:pt>
                <c:pt idx="572">
                  <c:v>391.16400000000004</c:v>
                </c:pt>
                <c:pt idx="573">
                  <c:v>392.16399999999999</c:v>
                </c:pt>
                <c:pt idx="574">
                  <c:v>393.16399999999999</c:v>
                </c:pt>
                <c:pt idx="575">
                  <c:v>394.16399999999999</c:v>
                </c:pt>
                <c:pt idx="576">
                  <c:v>395.16399999999999</c:v>
                </c:pt>
                <c:pt idx="577">
                  <c:v>396.16400000000004</c:v>
                </c:pt>
                <c:pt idx="578">
                  <c:v>397.16399999999999</c:v>
                </c:pt>
                <c:pt idx="579">
                  <c:v>398.16400000000004</c:v>
                </c:pt>
                <c:pt idx="580">
                  <c:v>399.16399999999999</c:v>
                </c:pt>
                <c:pt idx="581">
                  <c:v>400.16399999999999</c:v>
                </c:pt>
                <c:pt idx="582">
                  <c:v>401.16399999999999</c:v>
                </c:pt>
                <c:pt idx="583">
                  <c:v>402.16399999999999</c:v>
                </c:pt>
                <c:pt idx="584">
                  <c:v>403.16400000000004</c:v>
                </c:pt>
                <c:pt idx="585">
                  <c:v>404.16399999999999</c:v>
                </c:pt>
                <c:pt idx="586">
                  <c:v>405.16399999999999</c:v>
                </c:pt>
                <c:pt idx="587">
                  <c:v>406.16399999999999</c:v>
                </c:pt>
                <c:pt idx="588">
                  <c:v>407.16399999999999</c:v>
                </c:pt>
                <c:pt idx="589">
                  <c:v>408.16399999999999</c:v>
                </c:pt>
                <c:pt idx="590">
                  <c:v>409.16399999999999</c:v>
                </c:pt>
                <c:pt idx="591">
                  <c:v>410.16400000000004</c:v>
                </c:pt>
                <c:pt idx="592">
                  <c:v>411.16399999999999</c:v>
                </c:pt>
                <c:pt idx="593">
                  <c:v>412.16399999999999</c:v>
                </c:pt>
                <c:pt idx="594">
                  <c:v>413.16399999999999</c:v>
                </c:pt>
                <c:pt idx="595">
                  <c:v>414.16399999999999</c:v>
                </c:pt>
                <c:pt idx="596">
                  <c:v>415.16400000000004</c:v>
                </c:pt>
                <c:pt idx="597">
                  <c:v>416.16399999999999</c:v>
                </c:pt>
                <c:pt idx="598">
                  <c:v>417.16399999999999</c:v>
                </c:pt>
                <c:pt idx="599">
                  <c:v>418.16399999999999</c:v>
                </c:pt>
                <c:pt idx="600">
                  <c:v>419.16399999999999</c:v>
                </c:pt>
                <c:pt idx="601">
                  <c:v>420.16399999999999</c:v>
                </c:pt>
                <c:pt idx="602">
                  <c:v>421.16399999999999</c:v>
                </c:pt>
                <c:pt idx="603">
                  <c:v>422.16400000000004</c:v>
                </c:pt>
                <c:pt idx="604">
                  <c:v>423.16399999999999</c:v>
                </c:pt>
                <c:pt idx="605">
                  <c:v>424.16399999999999</c:v>
                </c:pt>
                <c:pt idx="606">
                  <c:v>425.16399999999999</c:v>
                </c:pt>
                <c:pt idx="607">
                  <c:v>426.16399999999999</c:v>
                </c:pt>
                <c:pt idx="608">
                  <c:v>427.16400000000004</c:v>
                </c:pt>
                <c:pt idx="609">
                  <c:v>428.16399999999999</c:v>
                </c:pt>
                <c:pt idx="610">
                  <c:v>429.16400000000004</c:v>
                </c:pt>
                <c:pt idx="611">
                  <c:v>430.16399999999999</c:v>
                </c:pt>
                <c:pt idx="612">
                  <c:v>431.16399999999999</c:v>
                </c:pt>
                <c:pt idx="613">
                  <c:v>432.16399999999999</c:v>
                </c:pt>
                <c:pt idx="614">
                  <c:v>433.16399999999999</c:v>
                </c:pt>
                <c:pt idx="615">
                  <c:v>434.16400000000004</c:v>
                </c:pt>
                <c:pt idx="616">
                  <c:v>435.16399999999999</c:v>
                </c:pt>
                <c:pt idx="617">
                  <c:v>436.16399999999999</c:v>
                </c:pt>
                <c:pt idx="618">
                  <c:v>437.16399999999999</c:v>
                </c:pt>
                <c:pt idx="619">
                  <c:v>438.16399999999999</c:v>
                </c:pt>
                <c:pt idx="620">
                  <c:v>439.16399999999999</c:v>
                </c:pt>
                <c:pt idx="621">
                  <c:v>440.16399999999999</c:v>
                </c:pt>
                <c:pt idx="622">
                  <c:v>441.16400000000004</c:v>
                </c:pt>
                <c:pt idx="623">
                  <c:v>442.16399999999999</c:v>
                </c:pt>
                <c:pt idx="624">
                  <c:v>443.16399999999999</c:v>
                </c:pt>
                <c:pt idx="625">
                  <c:v>444.16399999999999</c:v>
                </c:pt>
                <c:pt idx="626">
                  <c:v>445.16399999999999</c:v>
                </c:pt>
                <c:pt idx="627">
                  <c:v>446.16400000000004</c:v>
                </c:pt>
                <c:pt idx="628">
                  <c:v>447.16399999999999</c:v>
                </c:pt>
                <c:pt idx="629">
                  <c:v>448.16399999999999</c:v>
                </c:pt>
                <c:pt idx="630">
                  <c:v>449.16399999999999</c:v>
                </c:pt>
                <c:pt idx="631">
                  <c:v>450.16399999999999</c:v>
                </c:pt>
                <c:pt idx="632">
                  <c:v>451.16399999999999</c:v>
                </c:pt>
                <c:pt idx="633">
                  <c:v>452.16399999999999</c:v>
                </c:pt>
                <c:pt idx="634">
                  <c:v>453.16400000000004</c:v>
                </c:pt>
                <c:pt idx="635">
                  <c:v>454.16399999999999</c:v>
                </c:pt>
                <c:pt idx="636">
                  <c:v>455.16399999999999</c:v>
                </c:pt>
                <c:pt idx="637">
                  <c:v>456.16399999999999</c:v>
                </c:pt>
                <c:pt idx="638">
                  <c:v>457.16399999999999</c:v>
                </c:pt>
                <c:pt idx="639">
                  <c:v>458.16400000000004</c:v>
                </c:pt>
                <c:pt idx="640">
                  <c:v>459.16399999999999</c:v>
                </c:pt>
                <c:pt idx="641">
                  <c:v>460.16400000000004</c:v>
                </c:pt>
                <c:pt idx="642">
                  <c:v>461.16399999999999</c:v>
                </c:pt>
                <c:pt idx="643">
                  <c:v>462.16399999999999</c:v>
                </c:pt>
                <c:pt idx="644">
                  <c:v>463.16399999999999</c:v>
                </c:pt>
                <c:pt idx="645">
                  <c:v>464.16399999999999</c:v>
                </c:pt>
                <c:pt idx="646">
                  <c:v>465.16400000000004</c:v>
                </c:pt>
                <c:pt idx="647">
                  <c:v>466.16399999999999</c:v>
                </c:pt>
                <c:pt idx="648">
                  <c:v>467.16399999999999</c:v>
                </c:pt>
                <c:pt idx="649">
                  <c:v>468.16300000000001</c:v>
                </c:pt>
                <c:pt idx="650">
                  <c:v>469.16299999999995</c:v>
                </c:pt>
                <c:pt idx="651">
                  <c:v>470.16300000000001</c:v>
                </c:pt>
                <c:pt idx="652">
                  <c:v>471.16300000000001</c:v>
                </c:pt>
                <c:pt idx="653">
                  <c:v>472.16300000000001</c:v>
                </c:pt>
                <c:pt idx="654">
                  <c:v>473.16300000000001</c:v>
                </c:pt>
                <c:pt idx="655">
                  <c:v>474.16299999999995</c:v>
                </c:pt>
                <c:pt idx="656">
                  <c:v>475.16300000000001</c:v>
                </c:pt>
                <c:pt idx="657">
                  <c:v>476.16299999999995</c:v>
                </c:pt>
                <c:pt idx="658">
                  <c:v>477.16300000000001</c:v>
                </c:pt>
                <c:pt idx="659">
                  <c:v>478.16299999999995</c:v>
                </c:pt>
                <c:pt idx="660">
                  <c:v>479.16300000000007</c:v>
                </c:pt>
                <c:pt idx="661">
                  <c:v>480.16300000000001</c:v>
                </c:pt>
                <c:pt idx="662">
                  <c:v>481.16299999999995</c:v>
                </c:pt>
                <c:pt idx="663">
                  <c:v>482.16299999999995</c:v>
                </c:pt>
                <c:pt idx="664">
                  <c:v>483.16300000000001</c:v>
                </c:pt>
                <c:pt idx="665">
                  <c:v>484.16300000000001</c:v>
                </c:pt>
                <c:pt idx="666">
                  <c:v>485.16299999999995</c:v>
                </c:pt>
                <c:pt idx="667">
                  <c:v>486.16300000000001</c:v>
                </c:pt>
                <c:pt idx="668">
                  <c:v>487.16300000000001</c:v>
                </c:pt>
                <c:pt idx="669">
                  <c:v>488.16299999999995</c:v>
                </c:pt>
                <c:pt idx="670">
                  <c:v>489.16300000000007</c:v>
                </c:pt>
                <c:pt idx="671">
                  <c:v>490.16300000000001</c:v>
                </c:pt>
                <c:pt idx="672">
                  <c:v>491.16300000000001</c:v>
                </c:pt>
                <c:pt idx="673">
                  <c:v>492.16299999999995</c:v>
                </c:pt>
                <c:pt idx="674">
                  <c:v>493.16300000000001</c:v>
                </c:pt>
                <c:pt idx="675">
                  <c:v>494.16300000000001</c:v>
                </c:pt>
                <c:pt idx="676">
                  <c:v>495.16299999999995</c:v>
                </c:pt>
                <c:pt idx="677">
                  <c:v>496.16300000000007</c:v>
                </c:pt>
                <c:pt idx="678">
                  <c:v>497.16300000000001</c:v>
                </c:pt>
                <c:pt idx="679">
                  <c:v>498.16300000000001</c:v>
                </c:pt>
                <c:pt idx="680">
                  <c:v>499.16299999999995</c:v>
                </c:pt>
                <c:pt idx="681">
                  <c:v>500.16300000000001</c:v>
                </c:pt>
                <c:pt idx="682">
                  <c:v>501.16300000000001</c:v>
                </c:pt>
                <c:pt idx="683">
                  <c:v>502.16299999999995</c:v>
                </c:pt>
                <c:pt idx="684">
                  <c:v>503.16300000000007</c:v>
                </c:pt>
                <c:pt idx="685">
                  <c:v>504.16300000000001</c:v>
                </c:pt>
                <c:pt idx="686">
                  <c:v>505.16299999999995</c:v>
                </c:pt>
                <c:pt idx="687">
                  <c:v>506.16299999999995</c:v>
                </c:pt>
                <c:pt idx="688">
                  <c:v>507.16300000000001</c:v>
                </c:pt>
                <c:pt idx="689">
                  <c:v>508.16300000000001</c:v>
                </c:pt>
                <c:pt idx="690">
                  <c:v>509.16299999999995</c:v>
                </c:pt>
                <c:pt idx="691">
                  <c:v>510.16300000000007</c:v>
                </c:pt>
                <c:pt idx="692">
                  <c:v>511.16300000000001</c:v>
                </c:pt>
                <c:pt idx="693">
                  <c:v>512.16300000000001</c:v>
                </c:pt>
                <c:pt idx="694">
                  <c:v>513.1629999999999</c:v>
                </c:pt>
                <c:pt idx="695">
                  <c:v>514.16300000000001</c:v>
                </c:pt>
                <c:pt idx="696">
                  <c:v>515.16300000000001</c:v>
                </c:pt>
                <c:pt idx="697">
                  <c:v>516.16300000000001</c:v>
                </c:pt>
                <c:pt idx="698">
                  <c:v>517.16300000000001</c:v>
                </c:pt>
                <c:pt idx="699">
                  <c:v>518.16300000000001</c:v>
                </c:pt>
                <c:pt idx="700">
                  <c:v>519.16300000000001</c:v>
                </c:pt>
                <c:pt idx="701">
                  <c:v>520.16300000000001</c:v>
                </c:pt>
                <c:pt idx="702">
                  <c:v>521.16300000000001</c:v>
                </c:pt>
                <c:pt idx="703">
                  <c:v>522.16300000000001</c:v>
                </c:pt>
                <c:pt idx="704">
                  <c:v>523.16300000000001</c:v>
                </c:pt>
                <c:pt idx="705">
                  <c:v>524.16300000000001</c:v>
                </c:pt>
                <c:pt idx="706">
                  <c:v>525.16300000000001</c:v>
                </c:pt>
                <c:pt idx="707">
                  <c:v>526.16300000000001</c:v>
                </c:pt>
                <c:pt idx="708">
                  <c:v>527.16300000000001</c:v>
                </c:pt>
                <c:pt idx="709">
                  <c:v>528.16300000000001</c:v>
                </c:pt>
                <c:pt idx="710">
                  <c:v>529.16300000000001</c:v>
                </c:pt>
                <c:pt idx="711">
                  <c:v>530.16300000000001</c:v>
                </c:pt>
                <c:pt idx="712">
                  <c:v>531.16300000000001</c:v>
                </c:pt>
                <c:pt idx="713">
                  <c:v>532.16300000000001</c:v>
                </c:pt>
                <c:pt idx="714">
                  <c:v>533.16300000000001</c:v>
                </c:pt>
                <c:pt idx="715">
                  <c:v>534.16300000000001</c:v>
                </c:pt>
                <c:pt idx="716">
                  <c:v>535.16300000000001</c:v>
                </c:pt>
                <c:pt idx="717">
                  <c:v>536.16300000000001</c:v>
                </c:pt>
                <c:pt idx="718">
                  <c:v>537.1629999999999</c:v>
                </c:pt>
                <c:pt idx="719">
                  <c:v>538.16300000000001</c:v>
                </c:pt>
                <c:pt idx="720">
                  <c:v>539.16300000000001</c:v>
                </c:pt>
                <c:pt idx="721">
                  <c:v>540.16300000000001</c:v>
                </c:pt>
                <c:pt idx="722">
                  <c:v>541.16300000000001</c:v>
                </c:pt>
                <c:pt idx="723">
                  <c:v>542.16300000000001</c:v>
                </c:pt>
                <c:pt idx="724">
                  <c:v>543.16300000000001</c:v>
                </c:pt>
                <c:pt idx="725">
                  <c:v>544.1629999999999</c:v>
                </c:pt>
                <c:pt idx="726">
                  <c:v>545.16300000000001</c:v>
                </c:pt>
                <c:pt idx="727">
                  <c:v>546.16300000000001</c:v>
                </c:pt>
                <c:pt idx="728">
                  <c:v>547.16300000000001</c:v>
                </c:pt>
                <c:pt idx="729">
                  <c:v>548.16300000000001</c:v>
                </c:pt>
                <c:pt idx="730">
                  <c:v>549.16300000000001</c:v>
                </c:pt>
                <c:pt idx="731">
                  <c:v>550.16300000000001</c:v>
                </c:pt>
                <c:pt idx="732">
                  <c:v>551.16300000000001</c:v>
                </c:pt>
                <c:pt idx="733">
                  <c:v>552.16300000000001</c:v>
                </c:pt>
                <c:pt idx="734">
                  <c:v>553.16300000000001</c:v>
                </c:pt>
                <c:pt idx="735">
                  <c:v>554.16300000000001</c:v>
                </c:pt>
                <c:pt idx="736">
                  <c:v>555.16300000000001</c:v>
                </c:pt>
                <c:pt idx="737">
                  <c:v>556.16300000000001</c:v>
                </c:pt>
                <c:pt idx="738">
                  <c:v>557.16300000000001</c:v>
                </c:pt>
                <c:pt idx="739">
                  <c:v>558.16300000000001</c:v>
                </c:pt>
                <c:pt idx="740">
                  <c:v>559.16300000000001</c:v>
                </c:pt>
                <c:pt idx="741">
                  <c:v>560.16300000000001</c:v>
                </c:pt>
                <c:pt idx="742">
                  <c:v>561.1629999999999</c:v>
                </c:pt>
                <c:pt idx="743">
                  <c:v>562.16300000000001</c:v>
                </c:pt>
                <c:pt idx="744">
                  <c:v>563.16300000000001</c:v>
                </c:pt>
                <c:pt idx="745">
                  <c:v>564.16300000000001</c:v>
                </c:pt>
                <c:pt idx="746">
                  <c:v>565.16200000000003</c:v>
                </c:pt>
                <c:pt idx="747">
                  <c:v>566.16200000000003</c:v>
                </c:pt>
                <c:pt idx="748">
                  <c:v>567.16199999999992</c:v>
                </c:pt>
                <c:pt idx="749">
                  <c:v>568.16200000000003</c:v>
                </c:pt>
                <c:pt idx="750">
                  <c:v>569.16200000000003</c:v>
                </c:pt>
                <c:pt idx="751">
                  <c:v>570.16199999999992</c:v>
                </c:pt>
                <c:pt idx="752">
                  <c:v>571.16200000000003</c:v>
                </c:pt>
                <c:pt idx="753">
                  <c:v>572.16200000000003</c:v>
                </c:pt>
                <c:pt idx="754">
                  <c:v>573.16200000000003</c:v>
                </c:pt>
                <c:pt idx="755">
                  <c:v>574.16199999999992</c:v>
                </c:pt>
                <c:pt idx="756">
                  <c:v>575.16200000000003</c:v>
                </c:pt>
                <c:pt idx="757">
                  <c:v>576.16200000000003</c:v>
                </c:pt>
                <c:pt idx="758">
                  <c:v>577.16199999999992</c:v>
                </c:pt>
                <c:pt idx="759">
                  <c:v>578.16200000000003</c:v>
                </c:pt>
                <c:pt idx="760">
                  <c:v>579.16200000000003</c:v>
                </c:pt>
                <c:pt idx="761">
                  <c:v>580.16199999999992</c:v>
                </c:pt>
                <c:pt idx="762">
                  <c:v>581.16200000000003</c:v>
                </c:pt>
                <c:pt idx="763">
                  <c:v>582.16200000000003</c:v>
                </c:pt>
                <c:pt idx="764">
                  <c:v>583.16200000000003</c:v>
                </c:pt>
                <c:pt idx="765">
                  <c:v>584.16199999999992</c:v>
                </c:pt>
                <c:pt idx="766">
                  <c:v>585.16200000000003</c:v>
                </c:pt>
                <c:pt idx="767">
                  <c:v>586.16200000000003</c:v>
                </c:pt>
                <c:pt idx="768">
                  <c:v>587.16199999999992</c:v>
                </c:pt>
                <c:pt idx="769">
                  <c:v>588.16200000000003</c:v>
                </c:pt>
                <c:pt idx="770">
                  <c:v>589.16200000000003</c:v>
                </c:pt>
                <c:pt idx="771">
                  <c:v>590.16200000000003</c:v>
                </c:pt>
                <c:pt idx="772">
                  <c:v>591.16199999999992</c:v>
                </c:pt>
                <c:pt idx="773">
                  <c:v>592.16200000000003</c:v>
                </c:pt>
                <c:pt idx="774">
                  <c:v>593.16200000000003</c:v>
                </c:pt>
                <c:pt idx="775">
                  <c:v>594.16199999999992</c:v>
                </c:pt>
                <c:pt idx="776">
                  <c:v>595.16200000000003</c:v>
                </c:pt>
                <c:pt idx="777">
                  <c:v>596.16200000000003</c:v>
                </c:pt>
                <c:pt idx="778">
                  <c:v>597.16200000000003</c:v>
                </c:pt>
                <c:pt idx="779">
                  <c:v>598.16199999999992</c:v>
                </c:pt>
                <c:pt idx="780">
                  <c:v>599.16200000000003</c:v>
                </c:pt>
                <c:pt idx="781">
                  <c:v>600.16200000000003</c:v>
                </c:pt>
                <c:pt idx="782">
                  <c:v>601.16199999999992</c:v>
                </c:pt>
                <c:pt idx="783">
                  <c:v>602.16200000000003</c:v>
                </c:pt>
                <c:pt idx="784">
                  <c:v>603.16200000000003</c:v>
                </c:pt>
                <c:pt idx="785">
                  <c:v>604.16200000000003</c:v>
                </c:pt>
                <c:pt idx="786">
                  <c:v>605.16199999999992</c:v>
                </c:pt>
                <c:pt idx="787">
                  <c:v>606.16200000000003</c:v>
                </c:pt>
                <c:pt idx="788">
                  <c:v>607.16200000000003</c:v>
                </c:pt>
                <c:pt idx="789">
                  <c:v>608.16199999999992</c:v>
                </c:pt>
                <c:pt idx="790">
                  <c:v>609.16200000000003</c:v>
                </c:pt>
                <c:pt idx="791">
                  <c:v>610.16200000000003</c:v>
                </c:pt>
                <c:pt idx="792">
                  <c:v>611.16199999999992</c:v>
                </c:pt>
                <c:pt idx="793">
                  <c:v>612.16200000000003</c:v>
                </c:pt>
                <c:pt idx="794">
                  <c:v>613.16200000000003</c:v>
                </c:pt>
                <c:pt idx="795">
                  <c:v>614.16200000000003</c:v>
                </c:pt>
                <c:pt idx="796">
                  <c:v>615.16199999999992</c:v>
                </c:pt>
                <c:pt idx="797">
                  <c:v>616.16200000000003</c:v>
                </c:pt>
                <c:pt idx="798">
                  <c:v>617.16200000000003</c:v>
                </c:pt>
                <c:pt idx="799">
                  <c:v>618.16199999999992</c:v>
                </c:pt>
                <c:pt idx="800">
                  <c:v>619.16200000000003</c:v>
                </c:pt>
                <c:pt idx="801">
                  <c:v>620.16200000000003</c:v>
                </c:pt>
                <c:pt idx="802">
                  <c:v>621.16200000000003</c:v>
                </c:pt>
                <c:pt idx="803">
                  <c:v>622.16199999999992</c:v>
                </c:pt>
                <c:pt idx="804">
                  <c:v>623.16200000000003</c:v>
                </c:pt>
                <c:pt idx="805">
                  <c:v>624.16200000000003</c:v>
                </c:pt>
                <c:pt idx="806">
                  <c:v>625.16199999999992</c:v>
                </c:pt>
                <c:pt idx="807">
                  <c:v>626.16200000000003</c:v>
                </c:pt>
                <c:pt idx="808">
                  <c:v>627.16200000000003</c:v>
                </c:pt>
                <c:pt idx="809">
                  <c:v>628.16200000000003</c:v>
                </c:pt>
                <c:pt idx="810">
                  <c:v>629.16199999999992</c:v>
                </c:pt>
                <c:pt idx="811">
                  <c:v>630.16200000000003</c:v>
                </c:pt>
                <c:pt idx="812">
                  <c:v>631.16200000000003</c:v>
                </c:pt>
                <c:pt idx="813">
                  <c:v>632.16199999999992</c:v>
                </c:pt>
                <c:pt idx="814">
                  <c:v>633.16200000000003</c:v>
                </c:pt>
                <c:pt idx="815">
                  <c:v>634.16200000000003</c:v>
                </c:pt>
                <c:pt idx="816">
                  <c:v>635.16200000000003</c:v>
                </c:pt>
                <c:pt idx="817">
                  <c:v>636.16199999999992</c:v>
                </c:pt>
                <c:pt idx="818">
                  <c:v>637.16200000000003</c:v>
                </c:pt>
                <c:pt idx="819">
                  <c:v>638.16200000000003</c:v>
                </c:pt>
                <c:pt idx="820">
                  <c:v>639.16199999999992</c:v>
                </c:pt>
                <c:pt idx="821">
                  <c:v>640.16200000000003</c:v>
                </c:pt>
                <c:pt idx="822">
                  <c:v>641.16200000000003</c:v>
                </c:pt>
                <c:pt idx="823">
                  <c:v>642.16199999999992</c:v>
                </c:pt>
                <c:pt idx="824">
                  <c:v>643.16200000000003</c:v>
                </c:pt>
                <c:pt idx="825">
                  <c:v>644.16200000000003</c:v>
                </c:pt>
                <c:pt idx="826">
                  <c:v>645.16200000000003</c:v>
                </c:pt>
                <c:pt idx="827">
                  <c:v>646.16199999999992</c:v>
                </c:pt>
                <c:pt idx="828">
                  <c:v>647.16200000000003</c:v>
                </c:pt>
                <c:pt idx="829">
                  <c:v>648.16200000000003</c:v>
                </c:pt>
                <c:pt idx="830">
                  <c:v>649.16199999999992</c:v>
                </c:pt>
                <c:pt idx="831">
                  <c:v>650.16200000000003</c:v>
                </c:pt>
                <c:pt idx="832">
                  <c:v>651.16200000000003</c:v>
                </c:pt>
                <c:pt idx="833">
                  <c:v>652.16200000000003</c:v>
                </c:pt>
                <c:pt idx="834">
                  <c:v>653.16199999999992</c:v>
                </c:pt>
                <c:pt idx="835">
                  <c:v>654.16200000000003</c:v>
                </c:pt>
                <c:pt idx="836">
                  <c:v>655.16200000000003</c:v>
                </c:pt>
                <c:pt idx="837">
                  <c:v>656.16199999999992</c:v>
                </c:pt>
                <c:pt idx="838">
                  <c:v>657.16200000000003</c:v>
                </c:pt>
                <c:pt idx="839">
                  <c:v>658.16200000000003</c:v>
                </c:pt>
                <c:pt idx="840">
                  <c:v>659.16200000000003</c:v>
                </c:pt>
                <c:pt idx="841">
                  <c:v>660.16100000000006</c:v>
                </c:pt>
                <c:pt idx="842">
                  <c:v>661.16099999999994</c:v>
                </c:pt>
                <c:pt idx="843">
                  <c:v>662.16099999999994</c:v>
                </c:pt>
                <c:pt idx="844">
                  <c:v>663.16100000000006</c:v>
                </c:pt>
                <c:pt idx="845">
                  <c:v>664.16100000000006</c:v>
                </c:pt>
                <c:pt idx="846">
                  <c:v>665.16099999999994</c:v>
                </c:pt>
                <c:pt idx="847">
                  <c:v>666.16099999999994</c:v>
                </c:pt>
                <c:pt idx="848">
                  <c:v>667.16100000000006</c:v>
                </c:pt>
                <c:pt idx="849">
                  <c:v>668.16099999999994</c:v>
                </c:pt>
                <c:pt idx="850">
                  <c:v>669.16099999999994</c:v>
                </c:pt>
                <c:pt idx="851">
                  <c:v>670.16100000000006</c:v>
                </c:pt>
                <c:pt idx="852">
                  <c:v>671.16100000000006</c:v>
                </c:pt>
                <c:pt idx="853">
                  <c:v>672.16099999999994</c:v>
                </c:pt>
                <c:pt idx="854">
                  <c:v>673.16099999999994</c:v>
                </c:pt>
                <c:pt idx="855">
                  <c:v>674.16100000000006</c:v>
                </c:pt>
                <c:pt idx="856">
                  <c:v>675.16099999999994</c:v>
                </c:pt>
                <c:pt idx="857">
                  <c:v>676.16099999999994</c:v>
                </c:pt>
                <c:pt idx="858">
                  <c:v>677.16100000000006</c:v>
                </c:pt>
                <c:pt idx="859">
                  <c:v>678.16100000000006</c:v>
                </c:pt>
                <c:pt idx="860">
                  <c:v>679.16099999999994</c:v>
                </c:pt>
                <c:pt idx="861">
                  <c:v>680.16100000000006</c:v>
                </c:pt>
                <c:pt idx="862">
                  <c:v>681.16100000000006</c:v>
                </c:pt>
                <c:pt idx="863">
                  <c:v>682.16099999999994</c:v>
                </c:pt>
                <c:pt idx="864">
                  <c:v>683.16099999999994</c:v>
                </c:pt>
                <c:pt idx="865">
                  <c:v>684.16100000000006</c:v>
                </c:pt>
                <c:pt idx="866">
                  <c:v>685.16100000000006</c:v>
                </c:pt>
                <c:pt idx="867">
                  <c:v>686.16099999999994</c:v>
                </c:pt>
                <c:pt idx="868">
                  <c:v>687.16100000000006</c:v>
                </c:pt>
                <c:pt idx="869">
                  <c:v>688.16100000000006</c:v>
                </c:pt>
                <c:pt idx="870">
                  <c:v>689.16099999999994</c:v>
                </c:pt>
                <c:pt idx="871">
                  <c:v>690.16099999999994</c:v>
                </c:pt>
                <c:pt idx="872">
                  <c:v>691.16100000000006</c:v>
                </c:pt>
                <c:pt idx="873">
                  <c:v>692.16099999999994</c:v>
                </c:pt>
                <c:pt idx="874">
                  <c:v>693.16099999999994</c:v>
                </c:pt>
                <c:pt idx="875">
                  <c:v>694.16100000000006</c:v>
                </c:pt>
                <c:pt idx="876">
                  <c:v>695.16100000000006</c:v>
                </c:pt>
                <c:pt idx="877">
                  <c:v>696.16099999999994</c:v>
                </c:pt>
                <c:pt idx="878">
                  <c:v>697.16099999999994</c:v>
                </c:pt>
                <c:pt idx="879">
                  <c:v>698.16100000000006</c:v>
                </c:pt>
                <c:pt idx="880">
                  <c:v>699.16099999999994</c:v>
                </c:pt>
                <c:pt idx="881">
                  <c:v>700.16099999999994</c:v>
                </c:pt>
                <c:pt idx="882">
                  <c:v>701.16100000000006</c:v>
                </c:pt>
                <c:pt idx="883">
                  <c:v>702.16100000000006</c:v>
                </c:pt>
                <c:pt idx="884">
                  <c:v>703.16099999999994</c:v>
                </c:pt>
                <c:pt idx="885">
                  <c:v>704.16099999999994</c:v>
                </c:pt>
                <c:pt idx="886">
                  <c:v>705.16100000000006</c:v>
                </c:pt>
                <c:pt idx="887">
                  <c:v>706.16099999999994</c:v>
                </c:pt>
                <c:pt idx="888">
                  <c:v>707.16099999999994</c:v>
                </c:pt>
                <c:pt idx="889">
                  <c:v>708.16100000000006</c:v>
                </c:pt>
                <c:pt idx="890">
                  <c:v>709.16100000000006</c:v>
                </c:pt>
                <c:pt idx="891">
                  <c:v>710.16099999999994</c:v>
                </c:pt>
                <c:pt idx="892">
                  <c:v>711.16100000000006</c:v>
                </c:pt>
                <c:pt idx="893">
                  <c:v>712.16100000000006</c:v>
                </c:pt>
                <c:pt idx="894">
                  <c:v>713.16099999999994</c:v>
                </c:pt>
                <c:pt idx="895">
                  <c:v>714.16099999999994</c:v>
                </c:pt>
                <c:pt idx="896">
                  <c:v>715.16100000000006</c:v>
                </c:pt>
                <c:pt idx="897">
                  <c:v>716.16100000000006</c:v>
                </c:pt>
                <c:pt idx="898">
                  <c:v>717.16099999999994</c:v>
                </c:pt>
                <c:pt idx="899">
                  <c:v>718.16100000000006</c:v>
                </c:pt>
                <c:pt idx="900">
                  <c:v>719.16100000000006</c:v>
                </c:pt>
                <c:pt idx="901">
                  <c:v>720.16099999999994</c:v>
                </c:pt>
                <c:pt idx="902">
                  <c:v>721.16099999999994</c:v>
                </c:pt>
                <c:pt idx="903">
                  <c:v>722.16100000000006</c:v>
                </c:pt>
                <c:pt idx="904">
                  <c:v>723.16099999999994</c:v>
                </c:pt>
                <c:pt idx="905">
                  <c:v>724.16099999999994</c:v>
                </c:pt>
                <c:pt idx="906">
                  <c:v>725.16100000000006</c:v>
                </c:pt>
                <c:pt idx="907">
                  <c:v>726.16100000000006</c:v>
                </c:pt>
                <c:pt idx="908">
                  <c:v>727.16099999999994</c:v>
                </c:pt>
                <c:pt idx="909">
                  <c:v>728.16099999999994</c:v>
                </c:pt>
                <c:pt idx="910">
                  <c:v>729.16100000000006</c:v>
                </c:pt>
                <c:pt idx="911">
                  <c:v>730.16099999999994</c:v>
                </c:pt>
                <c:pt idx="912">
                  <c:v>731.16099999999994</c:v>
                </c:pt>
                <c:pt idx="913">
                  <c:v>732.16100000000006</c:v>
                </c:pt>
                <c:pt idx="914">
                  <c:v>733.16100000000006</c:v>
                </c:pt>
                <c:pt idx="915">
                  <c:v>734.16099999999994</c:v>
                </c:pt>
                <c:pt idx="916">
                  <c:v>735.16099999999994</c:v>
                </c:pt>
                <c:pt idx="917">
                  <c:v>736.16100000000006</c:v>
                </c:pt>
                <c:pt idx="918">
                  <c:v>737.16099999999994</c:v>
                </c:pt>
                <c:pt idx="919">
                  <c:v>738.16099999999994</c:v>
                </c:pt>
                <c:pt idx="920">
                  <c:v>739.16100000000006</c:v>
                </c:pt>
                <c:pt idx="921">
                  <c:v>740.16100000000006</c:v>
                </c:pt>
                <c:pt idx="922">
                  <c:v>741.16099999999994</c:v>
                </c:pt>
                <c:pt idx="923">
                  <c:v>742.16100000000006</c:v>
                </c:pt>
                <c:pt idx="924">
                  <c:v>743.16100000000006</c:v>
                </c:pt>
                <c:pt idx="925">
                  <c:v>744.16099999999994</c:v>
                </c:pt>
                <c:pt idx="926">
                  <c:v>745.16099999999994</c:v>
                </c:pt>
                <c:pt idx="927">
                  <c:v>746.16100000000006</c:v>
                </c:pt>
                <c:pt idx="928">
                  <c:v>747.16100000000006</c:v>
                </c:pt>
                <c:pt idx="929">
                  <c:v>748.16099999999994</c:v>
                </c:pt>
                <c:pt idx="930">
                  <c:v>749.16100000000006</c:v>
                </c:pt>
                <c:pt idx="931">
                  <c:v>750.16100000000006</c:v>
                </c:pt>
                <c:pt idx="932">
                  <c:v>751.16099999999994</c:v>
                </c:pt>
                <c:pt idx="933">
                  <c:v>752.16099999999994</c:v>
                </c:pt>
                <c:pt idx="934">
                  <c:v>753.16100000000006</c:v>
                </c:pt>
                <c:pt idx="935">
                  <c:v>754.16</c:v>
                </c:pt>
                <c:pt idx="936">
                  <c:v>755.16000000000008</c:v>
                </c:pt>
                <c:pt idx="937">
                  <c:v>756.16</c:v>
                </c:pt>
                <c:pt idx="938">
                  <c:v>757.16</c:v>
                </c:pt>
                <c:pt idx="939">
                  <c:v>758.16</c:v>
                </c:pt>
                <c:pt idx="940">
                  <c:v>759.16000000000008</c:v>
                </c:pt>
                <c:pt idx="941">
                  <c:v>760.16</c:v>
                </c:pt>
                <c:pt idx="942">
                  <c:v>761.16</c:v>
                </c:pt>
                <c:pt idx="943">
                  <c:v>762.16000000000008</c:v>
                </c:pt>
                <c:pt idx="944">
                  <c:v>763.16</c:v>
                </c:pt>
                <c:pt idx="945">
                  <c:v>764.16</c:v>
                </c:pt>
                <c:pt idx="946">
                  <c:v>765.16</c:v>
                </c:pt>
                <c:pt idx="947">
                  <c:v>766.16000000000008</c:v>
                </c:pt>
                <c:pt idx="948">
                  <c:v>767.16</c:v>
                </c:pt>
                <c:pt idx="949">
                  <c:v>768.16</c:v>
                </c:pt>
                <c:pt idx="950">
                  <c:v>769.16000000000008</c:v>
                </c:pt>
                <c:pt idx="951">
                  <c:v>770.16</c:v>
                </c:pt>
                <c:pt idx="952">
                  <c:v>771.16</c:v>
                </c:pt>
                <c:pt idx="953">
                  <c:v>772.16</c:v>
                </c:pt>
                <c:pt idx="954">
                  <c:v>773.16</c:v>
                </c:pt>
                <c:pt idx="955">
                  <c:v>774.16</c:v>
                </c:pt>
                <c:pt idx="956">
                  <c:v>775.16</c:v>
                </c:pt>
                <c:pt idx="957">
                  <c:v>776.16000000000008</c:v>
                </c:pt>
                <c:pt idx="958">
                  <c:v>777.16</c:v>
                </c:pt>
                <c:pt idx="959">
                  <c:v>778.16</c:v>
                </c:pt>
                <c:pt idx="960">
                  <c:v>779.16000000000008</c:v>
                </c:pt>
                <c:pt idx="961">
                  <c:v>780.16</c:v>
                </c:pt>
                <c:pt idx="962">
                  <c:v>781.16</c:v>
                </c:pt>
                <c:pt idx="963">
                  <c:v>782.16</c:v>
                </c:pt>
                <c:pt idx="964">
                  <c:v>783.16000000000008</c:v>
                </c:pt>
                <c:pt idx="965">
                  <c:v>784.16</c:v>
                </c:pt>
                <c:pt idx="966">
                  <c:v>785.16</c:v>
                </c:pt>
                <c:pt idx="967">
                  <c:v>786.16000000000008</c:v>
                </c:pt>
                <c:pt idx="968">
                  <c:v>787.16</c:v>
                </c:pt>
                <c:pt idx="969">
                  <c:v>788.16</c:v>
                </c:pt>
                <c:pt idx="970">
                  <c:v>789.16</c:v>
                </c:pt>
                <c:pt idx="971">
                  <c:v>790.16000000000008</c:v>
                </c:pt>
                <c:pt idx="972">
                  <c:v>791.16</c:v>
                </c:pt>
                <c:pt idx="973">
                  <c:v>792.16</c:v>
                </c:pt>
                <c:pt idx="974">
                  <c:v>793.16000000000008</c:v>
                </c:pt>
                <c:pt idx="975">
                  <c:v>794.16</c:v>
                </c:pt>
                <c:pt idx="976">
                  <c:v>795.16</c:v>
                </c:pt>
                <c:pt idx="977">
                  <c:v>796.16</c:v>
                </c:pt>
                <c:pt idx="978">
                  <c:v>797.16000000000008</c:v>
                </c:pt>
                <c:pt idx="979">
                  <c:v>798.16</c:v>
                </c:pt>
                <c:pt idx="980">
                  <c:v>799.16</c:v>
                </c:pt>
                <c:pt idx="981">
                  <c:v>800.16000000000008</c:v>
                </c:pt>
                <c:pt idx="982">
                  <c:v>801.16</c:v>
                </c:pt>
                <c:pt idx="983">
                  <c:v>802.16</c:v>
                </c:pt>
                <c:pt idx="984">
                  <c:v>803.16</c:v>
                </c:pt>
                <c:pt idx="985">
                  <c:v>804.16</c:v>
                </c:pt>
                <c:pt idx="986">
                  <c:v>805.16</c:v>
                </c:pt>
                <c:pt idx="987">
                  <c:v>806.16</c:v>
                </c:pt>
                <c:pt idx="988">
                  <c:v>807.16000000000008</c:v>
                </c:pt>
                <c:pt idx="989">
                  <c:v>808.16</c:v>
                </c:pt>
                <c:pt idx="990">
                  <c:v>809.16</c:v>
                </c:pt>
                <c:pt idx="991">
                  <c:v>810.16000000000008</c:v>
                </c:pt>
                <c:pt idx="992">
                  <c:v>811.16</c:v>
                </c:pt>
                <c:pt idx="993">
                  <c:v>812.16</c:v>
                </c:pt>
                <c:pt idx="994">
                  <c:v>813.16</c:v>
                </c:pt>
                <c:pt idx="995">
                  <c:v>814.16000000000008</c:v>
                </c:pt>
                <c:pt idx="996">
                  <c:v>815.16</c:v>
                </c:pt>
                <c:pt idx="997">
                  <c:v>816.16</c:v>
                </c:pt>
                <c:pt idx="998">
                  <c:v>817.16000000000008</c:v>
                </c:pt>
                <c:pt idx="999">
                  <c:v>818.16</c:v>
                </c:pt>
              </c:numCache>
            </c:numRef>
          </c:xVal>
          <c:yVal>
            <c:numRef>
              <c:f>'Current Wfms Data'!$L$5:$L$1004</c:f>
              <c:numCache>
                <c:formatCode>General</c:formatCode>
                <c:ptCount val="1000"/>
                <c:pt idx="0">
                  <c:v>4.4763509999999999E-3</c:v>
                </c:pt>
                <c:pt idx="1">
                  <c:v>5.0804350000000003E-3</c:v>
                </c:pt>
                <c:pt idx="2">
                  <c:v>2.3190329999999999E-3</c:v>
                </c:pt>
                <c:pt idx="3">
                  <c:v>6.6615670000000002E-4</c:v>
                </c:pt>
                <c:pt idx="4">
                  <c:v>-5.9863289999999997E-4</c:v>
                </c:pt>
                <c:pt idx="5">
                  <c:v>-6.4142790000000002E-3</c:v>
                </c:pt>
                <c:pt idx="6">
                  <c:v>-5.8044250000000002E-3</c:v>
                </c:pt>
                <c:pt idx="7">
                  <c:v>6.2437259999999998E-3</c:v>
                </c:pt>
                <c:pt idx="8">
                  <c:v>1.444748E-2</c:v>
                </c:pt>
                <c:pt idx="9">
                  <c:v>1.1671569999999999E-2</c:v>
                </c:pt>
                <c:pt idx="10">
                  <c:v>4.3651929999999999E-3</c:v>
                </c:pt>
                <c:pt idx="11">
                  <c:v>-4.5850349999999998E-4</c:v>
                </c:pt>
                <c:pt idx="12">
                  <c:v>7.28584E-4</c:v>
                </c:pt>
                <c:pt idx="13">
                  <c:v>1.5887869999999999E-3</c:v>
                </c:pt>
                <c:pt idx="14">
                  <c:v>-1.4526280000000001E-3</c:v>
                </c:pt>
                <c:pt idx="15">
                  <c:v>2.1355270000000001E-4</c:v>
                </c:pt>
                <c:pt idx="16">
                  <c:v>3.7219760000000001E-3</c:v>
                </c:pt>
                <c:pt idx="17">
                  <c:v>-2.406161E-3</c:v>
                </c:pt>
                <c:pt idx="18">
                  <c:v>-7.2430919999999996E-3</c:v>
                </c:pt>
                <c:pt idx="19">
                  <c:v>-1.7473429999999999E-3</c:v>
                </c:pt>
                <c:pt idx="20">
                  <c:v>-1.78582E-3</c:v>
                </c:pt>
                <c:pt idx="21">
                  <c:v>-8.6787300000000008E-3</c:v>
                </c:pt>
                <c:pt idx="22">
                  <c:v>-6.2490699999999998E-3</c:v>
                </c:pt>
                <c:pt idx="23">
                  <c:v>7.907018E-3</c:v>
                </c:pt>
                <c:pt idx="24">
                  <c:v>1.346988E-2</c:v>
                </c:pt>
                <c:pt idx="25">
                  <c:v>-2.572759E-3</c:v>
                </c:pt>
                <c:pt idx="26">
                  <c:v>-1.0844110000000001E-2</c:v>
                </c:pt>
                <c:pt idx="27">
                  <c:v>4.9998559999999996E-3</c:v>
                </c:pt>
                <c:pt idx="28">
                  <c:v>1.197264E-2</c:v>
                </c:pt>
                <c:pt idx="29">
                  <c:v>-5.2297390000000002E-4</c:v>
                </c:pt>
                <c:pt idx="30">
                  <c:v>-4.6630339999999999E-3</c:v>
                </c:pt>
                <c:pt idx="31">
                  <c:v>4.7572650000000001E-3</c:v>
                </c:pt>
                <c:pt idx="32">
                  <c:v>8.0062829999999995E-3</c:v>
                </c:pt>
                <c:pt idx="33">
                  <c:v>-1.1299120000000001E-3</c:v>
                </c:pt>
                <c:pt idx="34">
                  <c:v>-9.9230020000000002E-3</c:v>
                </c:pt>
                <c:pt idx="35">
                  <c:v>-8.0525909999999996E-3</c:v>
                </c:pt>
                <c:pt idx="36">
                  <c:v>-8.2336419999999994E-3</c:v>
                </c:pt>
                <c:pt idx="37">
                  <c:v>-1.8014550000000001E-2</c:v>
                </c:pt>
                <c:pt idx="38">
                  <c:v>-2.2382869999999999E-2</c:v>
                </c:pt>
                <c:pt idx="39">
                  <c:v>-1.6602059999999998E-2</c:v>
                </c:pt>
                <c:pt idx="40">
                  <c:v>-5.0571820000000003E-3</c:v>
                </c:pt>
                <c:pt idx="41">
                  <c:v>1.0680640000000001E-3</c:v>
                </c:pt>
                <c:pt idx="42">
                  <c:v>-5.8921760000000005E-4</c:v>
                </c:pt>
                <c:pt idx="43">
                  <c:v>3.759053E-3</c:v>
                </c:pt>
                <c:pt idx="44">
                  <c:v>7.0879439999999997E-3</c:v>
                </c:pt>
                <c:pt idx="45">
                  <c:v>2.2247999999999999E-3</c:v>
                </c:pt>
                <c:pt idx="46">
                  <c:v>-1.320847E-3</c:v>
                </c:pt>
                <c:pt idx="47">
                  <c:v>5.6643480000000005E-4</c:v>
                </c:pt>
                <c:pt idx="48">
                  <c:v>9.9990670000000008E-4</c:v>
                </c:pt>
                <c:pt idx="49">
                  <c:v>-1.738411E-3</c:v>
                </c:pt>
                <c:pt idx="50">
                  <c:v>1.2654809999999999E-3</c:v>
                </c:pt>
                <c:pt idx="51">
                  <c:v>-2.0301999999999998E-3</c:v>
                </c:pt>
                <c:pt idx="52">
                  <c:v>-1.6813020000000001E-2</c:v>
                </c:pt>
                <c:pt idx="53">
                  <c:v>-1.95333E-2</c:v>
                </c:pt>
                <c:pt idx="54">
                  <c:v>-1.0797340000000001E-2</c:v>
                </c:pt>
                <c:pt idx="55">
                  <c:v>-2.9869580000000001E-3</c:v>
                </c:pt>
                <c:pt idx="56">
                  <c:v>1.623155E-3</c:v>
                </c:pt>
                <c:pt idx="57">
                  <c:v>-4.7628810000000001E-3</c:v>
                </c:pt>
                <c:pt idx="58">
                  <c:v>-1.0863869999999999E-2</c:v>
                </c:pt>
                <c:pt idx="59">
                  <c:v>-7.8922130000000004E-3</c:v>
                </c:pt>
                <c:pt idx="60">
                  <c:v>-5.9525369999999999E-3</c:v>
                </c:pt>
                <c:pt idx="61">
                  <c:v>1.426617E-3</c:v>
                </c:pt>
                <c:pt idx="62">
                  <c:v>7.3134530000000001E-3</c:v>
                </c:pt>
                <c:pt idx="63">
                  <c:v>-4.1646890000000001E-4</c:v>
                </c:pt>
                <c:pt idx="64">
                  <c:v>-5.3830839999999998E-3</c:v>
                </c:pt>
                <c:pt idx="65">
                  <c:v>-5.8102559999999998E-3</c:v>
                </c:pt>
                <c:pt idx="66">
                  <c:v>-7.17908E-3</c:v>
                </c:pt>
                <c:pt idx="67">
                  <c:v>-5.7201500000000002E-3</c:v>
                </c:pt>
                <c:pt idx="68">
                  <c:v>-9.1837940000000003E-3</c:v>
                </c:pt>
                <c:pt idx="69">
                  <c:v>-1.1776770000000001E-2</c:v>
                </c:pt>
                <c:pt idx="70">
                  <c:v>-6.0173090000000002E-3</c:v>
                </c:pt>
                <c:pt idx="71">
                  <c:v>-4.7487199999999997E-3</c:v>
                </c:pt>
                <c:pt idx="72">
                  <c:v>-2.762413E-3</c:v>
                </c:pt>
                <c:pt idx="73">
                  <c:v>6.9452309999999996E-3</c:v>
                </c:pt>
                <c:pt idx="74">
                  <c:v>1.012943E-2</c:v>
                </c:pt>
                <c:pt idx="75">
                  <c:v>1.0146280000000001E-2</c:v>
                </c:pt>
                <c:pt idx="76">
                  <c:v>1.5823469999999999E-2</c:v>
                </c:pt>
                <c:pt idx="77">
                  <c:v>1.6914490000000001E-2</c:v>
                </c:pt>
                <c:pt idx="78">
                  <c:v>1.216681E-2</c:v>
                </c:pt>
                <c:pt idx="79">
                  <c:v>1.1043570000000001E-2</c:v>
                </c:pt>
                <c:pt idx="80">
                  <c:v>7.8212809999999994E-3</c:v>
                </c:pt>
                <c:pt idx="81">
                  <c:v>-1.251989E-3</c:v>
                </c:pt>
                <c:pt idx="82">
                  <c:v>-2.1798569999999999E-3</c:v>
                </c:pt>
                <c:pt idx="83">
                  <c:v>3.4855960000000001E-3</c:v>
                </c:pt>
                <c:pt idx="84">
                  <c:v>1.6527759999999999E-3</c:v>
                </c:pt>
                <c:pt idx="85">
                  <c:v>-8.8878229999999996E-3</c:v>
                </c:pt>
                <c:pt idx="86">
                  <c:v>-1.4836149999999999E-2</c:v>
                </c:pt>
                <c:pt idx="87">
                  <c:v>-3.0899489999999998E-3</c:v>
                </c:pt>
                <c:pt idx="88">
                  <c:v>1.2601319999999999E-2</c:v>
                </c:pt>
                <c:pt idx="89">
                  <c:v>1.504379E-2</c:v>
                </c:pt>
                <c:pt idx="90">
                  <c:v>7.1237770000000004E-3</c:v>
                </c:pt>
                <c:pt idx="91">
                  <c:v>3.6262640000000001E-3</c:v>
                </c:pt>
                <c:pt idx="92">
                  <c:v>1.2440130000000001E-2</c:v>
                </c:pt>
                <c:pt idx="93">
                  <c:v>8.5573630000000001E-3</c:v>
                </c:pt>
                <c:pt idx="94">
                  <c:v>-1.1942029999999999E-2</c:v>
                </c:pt>
                <c:pt idx="95">
                  <c:v>-1.0817800000000001E-2</c:v>
                </c:pt>
                <c:pt idx="96">
                  <c:v>7.5864920000000002E-3</c:v>
                </c:pt>
                <c:pt idx="97">
                  <c:v>9.1042410000000008E-3</c:v>
                </c:pt>
                <c:pt idx="98">
                  <c:v>-5.7155369999999995E-4</c:v>
                </c:pt>
                <c:pt idx="99">
                  <c:v>-2.0816570000000002E-3</c:v>
                </c:pt>
                <c:pt idx="100">
                  <c:v>4.0494909999999997E-3</c:v>
                </c:pt>
                <c:pt idx="101">
                  <c:v>9.4376649999999996E-3</c:v>
                </c:pt>
                <c:pt idx="102">
                  <c:v>7.643894E-3</c:v>
                </c:pt>
                <c:pt idx="103">
                  <c:v>2.9987630000000002E-3</c:v>
                </c:pt>
                <c:pt idx="104">
                  <c:v>5.5620599999999997E-3</c:v>
                </c:pt>
                <c:pt idx="105">
                  <c:v>5.6171260000000001E-3</c:v>
                </c:pt>
                <c:pt idx="106">
                  <c:v>-6.5743030000000001E-3</c:v>
                </c:pt>
                <c:pt idx="107">
                  <c:v>-1.169482E-2</c:v>
                </c:pt>
                <c:pt idx="108">
                  <c:v>1.287416E-3</c:v>
                </c:pt>
                <c:pt idx="109">
                  <c:v>1.054194E-2</c:v>
                </c:pt>
                <c:pt idx="110">
                  <c:v>2.0295310000000002E-3</c:v>
                </c:pt>
                <c:pt idx="111">
                  <c:v>-1.096428E-3</c:v>
                </c:pt>
                <c:pt idx="112">
                  <c:v>1.178499E-2</c:v>
                </c:pt>
                <c:pt idx="113">
                  <c:v>1.29281E-2</c:v>
                </c:pt>
                <c:pt idx="114">
                  <c:v>1.7424680000000001E-3</c:v>
                </c:pt>
                <c:pt idx="115">
                  <c:v>3.506393E-3</c:v>
                </c:pt>
                <c:pt idx="116">
                  <c:v>9.1804460000000001E-3</c:v>
                </c:pt>
                <c:pt idx="117">
                  <c:v>-1.0354769999999999E-3</c:v>
                </c:pt>
                <c:pt idx="118">
                  <c:v>-1.322313E-2</c:v>
                </c:pt>
                <c:pt idx="119">
                  <c:v>-4.915315E-3</c:v>
                </c:pt>
                <c:pt idx="120">
                  <c:v>1.072093E-2</c:v>
                </c:pt>
                <c:pt idx="121">
                  <c:v>9.4548800000000006E-3</c:v>
                </c:pt>
                <c:pt idx="122">
                  <c:v>-2.5583789999999999E-3</c:v>
                </c:pt>
                <c:pt idx="123">
                  <c:v>-1.073469E-2</c:v>
                </c:pt>
                <c:pt idx="124">
                  <c:v>-9.1299510000000007E-3</c:v>
                </c:pt>
                <c:pt idx="125">
                  <c:v>-9.723074E-5</c:v>
                </c:pt>
                <c:pt idx="126">
                  <c:v>2.169617E-3</c:v>
                </c:pt>
                <c:pt idx="127">
                  <c:v>-2.8312610000000001E-4</c:v>
                </c:pt>
                <c:pt idx="128">
                  <c:v>7.9528280000000003E-3</c:v>
                </c:pt>
                <c:pt idx="129">
                  <c:v>1.3687690000000001E-2</c:v>
                </c:pt>
                <c:pt idx="130">
                  <c:v>9.4178570000000002E-4</c:v>
                </c:pt>
                <c:pt idx="131">
                  <c:v>-3.7113459999999999E-3</c:v>
                </c:pt>
                <c:pt idx="132">
                  <c:v>1.60503E-2</c:v>
                </c:pt>
                <c:pt idx="133">
                  <c:v>2.38458E-2</c:v>
                </c:pt>
                <c:pt idx="134">
                  <c:v>7.1088879999999998E-3</c:v>
                </c:pt>
                <c:pt idx="135">
                  <c:v>1.9588940000000001E-3</c:v>
                </c:pt>
                <c:pt idx="136">
                  <c:v>1.079898E-2</c:v>
                </c:pt>
                <c:pt idx="137">
                  <c:v>3.8640549999999999E-3</c:v>
                </c:pt>
                <c:pt idx="138">
                  <c:v>-8.1419279999999997E-3</c:v>
                </c:pt>
                <c:pt idx="139">
                  <c:v>4.1950350000000001E-5</c:v>
                </c:pt>
                <c:pt idx="140">
                  <c:v>7.4468240000000003E-3</c:v>
                </c:pt>
                <c:pt idx="141">
                  <c:v>-5.3679590000000003E-3</c:v>
                </c:pt>
                <c:pt idx="142">
                  <c:v>-9.9688079999999991E-3</c:v>
                </c:pt>
                <c:pt idx="143">
                  <c:v>5.9135230000000004E-3</c:v>
                </c:pt>
                <c:pt idx="144">
                  <c:v>8.6209340000000002E-3</c:v>
                </c:pt>
                <c:pt idx="145">
                  <c:v>-5.6555579999999998E-3</c:v>
                </c:pt>
                <c:pt idx="146">
                  <c:v>-5.6711239999999996E-3</c:v>
                </c:pt>
                <c:pt idx="147">
                  <c:v>-3.884281E-4</c:v>
                </c:pt>
                <c:pt idx="148">
                  <c:v>-7.4399920000000003E-3</c:v>
                </c:pt>
                <c:pt idx="149">
                  <c:v>-8.0150489999999998E-3</c:v>
                </c:pt>
                <c:pt idx="150">
                  <c:v>2.4686370000000001E-3</c:v>
                </c:pt>
                <c:pt idx="151">
                  <c:v>6.1490809999999998E-3</c:v>
                </c:pt>
                <c:pt idx="152">
                  <c:v>1.84592E-3</c:v>
                </c:pt>
                <c:pt idx="153">
                  <c:v>-4.5728160000000004E-3</c:v>
                </c:pt>
                <c:pt idx="154">
                  <c:v>-1.2948400000000001E-2</c:v>
                </c:pt>
                <c:pt idx="155">
                  <c:v>-1.306178E-2</c:v>
                </c:pt>
                <c:pt idx="156">
                  <c:v>-3.0791759999999999E-3</c:v>
                </c:pt>
                <c:pt idx="157">
                  <c:v>1.3464169999999999E-3</c:v>
                </c:pt>
                <c:pt idx="158">
                  <c:v>9.8074389999999994E-4</c:v>
                </c:pt>
                <c:pt idx="159">
                  <c:v>4.4879730000000001E-3</c:v>
                </c:pt>
                <c:pt idx="160">
                  <c:v>5.8223319999999999E-4</c:v>
                </c:pt>
                <c:pt idx="161">
                  <c:v>-9.0503579999999997E-3</c:v>
                </c:pt>
                <c:pt idx="162">
                  <c:v>-9.0466190000000005E-3</c:v>
                </c:pt>
                <c:pt idx="163">
                  <c:v>-8.8910340000000008E-3</c:v>
                </c:pt>
                <c:pt idx="164">
                  <c:v>-1.0551110000000001E-2</c:v>
                </c:pt>
                <c:pt idx="165">
                  <c:v>-9.615363E-3</c:v>
                </c:pt>
                <c:pt idx="166">
                  <c:v>-9.0748679999999998E-3</c:v>
                </c:pt>
                <c:pt idx="167">
                  <c:v>1.737059E-3</c:v>
                </c:pt>
                <c:pt idx="168">
                  <c:v>9.0620739999999998E-3</c:v>
                </c:pt>
                <c:pt idx="169">
                  <c:v>-5.9569840000000003E-5</c:v>
                </c:pt>
                <c:pt idx="170">
                  <c:v>1.3529049999999999E-3</c:v>
                </c:pt>
                <c:pt idx="171">
                  <c:v>1.007423E-2</c:v>
                </c:pt>
                <c:pt idx="172">
                  <c:v>2.0803900000000001E-3</c:v>
                </c:pt>
                <c:pt idx="173">
                  <c:v>-3.5843289999999998E-3</c:v>
                </c:pt>
                <c:pt idx="174">
                  <c:v>6.3641790000000002E-3</c:v>
                </c:pt>
                <c:pt idx="175">
                  <c:v>9.0949180000000004E-3</c:v>
                </c:pt>
                <c:pt idx="176">
                  <c:v>1.2550459999999999E-3</c:v>
                </c:pt>
                <c:pt idx="177">
                  <c:v>1.183192E-3</c:v>
                </c:pt>
                <c:pt idx="178">
                  <c:v>1.685124E-2</c:v>
                </c:pt>
                <c:pt idx="179">
                  <c:v>4.8980219999999998E-2</c:v>
                </c:pt>
                <c:pt idx="180">
                  <c:v>8.8960689999999995E-2</c:v>
                </c:pt>
                <c:pt idx="181">
                  <c:v>0.12823219999999999</c:v>
                </c:pt>
                <c:pt idx="182">
                  <c:v>0.17366490000000001</c:v>
                </c:pt>
                <c:pt idx="183">
                  <c:v>0.22823760000000001</c:v>
                </c:pt>
                <c:pt idx="184">
                  <c:v>0.27989520000000001</c:v>
                </c:pt>
                <c:pt idx="185">
                  <c:v>0.31811869999999998</c:v>
                </c:pt>
                <c:pt idx="186">
                  <c:v>0.34309079999999997</c:v>
                </c:pt>
                <c:pt idx="187">
                  <c:v>0.3621279</c:v>
                </c:pt>
                <c:pt idx="188">
                  <c:v>0.3744632</c:v>
                </c:pt>
                <c:pt idx="189">
                  <c:v>0.37766919999999998</c:v>
                </c:pt>
                <c:pt idx="190">
                  <c:v>0.37875409999999998</c:v>
                </c:pt>
                <c:pt idx="191">
                  <c:v>0.37326379999999998</c:v>
                </c:pt>
                <c:pt idx="192">
                  <c:v>0.36558220000000002</c:v>
                </c:pt>
                <c:pt idx="193">
                  <c:v>0.3659444</c:v>
                </c:pt>
                <c:pt idx="194">
                  <c:v>0.36094019999999999</c:v>
                </c:pt>
                <c:pt idx="195">
                  <c:v>0.35210730000000001</c:v>
                </c:pt>
                <c:pt idx="196">
                  <c:v>0.35070970000000001</c:v>
                </c:pt>
                <c:pt idx="197">
                  <c:v>0.35254809999999998</c:v>
                </c:pt>
                <c:pt idx="198">
                  <c:v>0.35822730000000003</c:v>
                </c:pt>
                <c:pt idx="199">
                  <c:v>0.36546990000000001</c:v>
                </c:pt>
                <c:pt idx="200">
                  <c:v>0.3634694</c:v>
                </c:pt>
                <c:pt idx="201">
                  <c:v>0.35020610000000002</c:v>
                </c:pt>
                <c:pt idx="202">
                  <c:v>0.3367211</c:v>
                </c:pt>
                <c:pt idx="203">
                  <c:v>0.33181959999999999</c:v>
                </c:pt>
                <c:pt idx="204">
                  <c:v>0.33182719999999999</c:v>
                </c:pt>
                <c:pt idx="205">
                  <c:v>0.32503989999999999</c:v>
                </c:pt>
                <c:pt idx="206">
                  <c:v>0.30826130000000002</c:v>
                </c:pt>
                <c:pt idx="207">
                  <c:v>0.30171130000000002</c:v>
                </c:pt>
                <c:pt idx="208">
                  <c:v>0.30709609999999998</c:v>
                </c:pt>
                <c:pt idx="209">
                  <c:v>0.30183310000000002</c:v>
                </c:pt>
                <c:pt idx="210">
                  <c:v>0.2966664</c:v>
                </c:pt>
                <c:pt idx="211">
                  <c:v>0.30147180000000001</c:v>
                </c:pt>
                <c:pt idx="212">
                  <c:v>0.2982554</c:v>
                </c:pt>
                <c:pt idx="213">
                  <c:v>0.29393130000000001</c:v>
                </c:pt>
                <c:pt idx="214">
                  <c:v>0.2991492</c:v>
                </c:pt>
                <c:pt idx="215">
                  <c:v>0.29984660000000002</c:v>
                </c:pt>
                <c:pt idx="216">
                  <c:v>0.29884319999999998</c:v>
                </c:pt>
                <c:pt idx="217">
                  <c:v>0.3033054</c:v>
                </c:pt>
                <c:pt idx="218">
                  <c:v>0.29978450000000001</c:v>
                </c:pt>
                <c:pt idx="219">
                  <c:v>0.28956690000000002</c:v>
                </c:pt>
                <c:pt idx="220">
                  <c:v>0.28491499999999997</c:v>
                </c:pt>
                <c:pt idx="221">
                  <c:v>0.28485820000000001</c:v>
                </c:pt>
                <c:pt idx="222">
                  <c:v>0.28688010000000003</c:v>
                </c:pt>
                <c:pt idx="223">
                  <c:v>0.28619549999999999</c:v>
                </c:pt>
                <c:pt idx="224">
                  <c:v>0.28258759999999999</c:v>
                </c:pt>
                <c:pt idx="225">
                  <c:v>0.28627639999999999</c:v>
                </c:pt>
                <c:pt idx="226">
                  <c:v>0.29312120000000003</c:v>
                </c:pt>
                <c:pt idx="227">
                  <c:v>0.28718739999999998</c:v>
                </c:pt>
                <c:pt idx="228">
                  <c:v>0.26759519999999998</c:v>
                </c:pt>
                <c:pt idx="229">
                  <c:v>0.25223600000000002</c:v>
                </c:pt>
                <c:pt idx="230">
                  <c:v>0.25507580000000002</c:v>
                </c:pt>
                <c:pt idx="231">
                  <c:v>0.26970290000000002</c:v>
                </c:pt>
                <c:pt idx="232">
                  <c:v>0.27516980000000002</c:v>
                </c:pt>
                <c:pt idx="233">
                  <c:v>0.26474350000000002</c:v>
                </c:pt>
                <c:pt idx="234">
                  <c:v>0.26008500000000001</c:v>
                </c:pt>
                <c:pt idx="235">
                  <c:v>0.26733400000000002</c:v>
                </c:pt>
                <c:pt idx="236">
                  <c:v>0.26987489999999997</c:v>
                </c:pt>
                <c:pt idx="237">
                  <c:v>0.26770650000000001</c:v>
                </c:pt>
                <c:pt idx="238">
                  <c:v>0.26469999999999999</c:v>
                </c:pt>
                <c:pt idx="239">
                  <c:v>0.25699519999999998</c:v>
                </c:pt>
                <c:pt idx="240">
                  <c:v>0.24954290000000001</c:v>
                </c:pt>
                <c:pt idx="241">
                  <c:v>0.2471353</c:v>
                </c:pt>
                <c:pt idx="242">
                  <c:v>0.2487327</c:v>
                </c:pt>
                <c:pt idx="243">
                  <c:v>0.25233990000000001</c:v>
                </c:pt>
                <c:pt idx="244">
                  <c:v>0.25185380000000002</c:v>
                </c:pt>
                <c:pt idx="245">
                  <c:v>0.2477869</c:v>
                </c:pt>
                <c:pt idx="246">
                  <c:v>0.24685289999999999</c:v>
                </c:pt>
                <c:pt idx="247">
                  <c:v>0.244639</c:v>
                </c:pt>
                <c:pt idx="248">
                  <c:v>0.24065639999999999</c:v>
                </c:pt>
                <c:pt idx="249">
                  <c:v>0.24382670000000001</c:v>
                </c:pt>
                <c:pt idx="250">
                  <c:v>0.245786</c:v>
                </c:pt>
                <c:pt idx="251">
                  <c:v>0.2367012</c:v>
                </c:pt>
                <c:pt idx="252">
                  <c:v>0.22879150000000001</c:v>
                </c:pt>
                <c:pt idx="253">
                  <c:v>0.23056760000000001</c:v>
                </c:pt>
                <c:pt idx="254">
                  <c:v>0.23508709999999999</c:v>
                </c:pt>
                <c:pt idx="255">
                  <c:v>0.2358643</c:v>
                </c:pt>
                <c:pt idx="256">
                  <c:v>0.23110729999999999</c:v>
                </c:pt>
                <c:pt idx="257">
                  <c:v>0.22427250000000001</c:v>
                </c:pt>
                <c:pt idx="258">
                  <c:v>0.22592709999999999</c:v>
                </c:pt>
                <c:pt idx="259">
                  <c:v>0.23584840000000001</c:v>
                </c:pt>
                <c:pt idx="260">
                  <c:v>0.23620060000000001</c:v>
                </c:pt>
                <c:pt idx="261">
                  <c:v>0.2263558</c:v>
                </c:pt>
                <c:pt idx="262">
                  <c:v>0.2209325</c:v>
                </c:pt>
                <c:pt idx="263">
                  <c:v>0.22342509999999999</c:v>
                </c:pt>
                <c:pt idx="264">
                  <c:v>0.22830590000000001</c:v>
                </c:pt>
                <c:pt idx="265">
                  <c:v>0.22702610000000001</c:v>
                </c:pt>
                <c:pt idx="266">
                  <c:v>0.22229309999999999</c:v>
                </c:pt>
                <c:pt idx="267">
                  <c:v>0.22197610000000001</c:v>
                </c:pt>
                <c:pt idx="268">
                  <c:v>0.22208040000000001</c:v>
                </c:pt>
                <c:pt idx="269">
                  <c:v>0.21518519999999999</c:v>
                </c:pt>
                <c:pt idx="270">
                  <c:v>0.2054831</c:v>
                </c:pt>
                <c:pt idx="271">
                  <c:v>0.2023288</c:v>
                </c:pt>
                <c:pt idx="272">
                  <c:v>0.20610120000000001</c:v>
                </c:pt>
                <c:pt idx="273">
                  <c:v>0.2108034</c:v>
                </c:pt>
                <c:pt idx="274">
                  <c:v>0.2117088</c:v>
                </c:pt>
                <c:pt idx="275">
                  <c:v>0.2109492</c:v>
                </c:pt>
                <c:pt idx="276">
                  <c:v>0.20552680000000001</c:v>
                </c:pt>
                <c:pt idx="277">
                  <c:v>0.19121830000000001</c:v>
                </c:pt>
                <c:pt idx="278">
                  <c:v>0.18408620000000001</c:v>
                </c:pt>
                <c:pt idx="279">
                  <c:v>0.19776589999999999</c:v>
                </c:pt>
                <c:pt idx="280">
                  <c:v>0.2166614</c:v>
                </c:pt>
                <c:pt idx="281">
                  <c:v>0.22247720000000001</c:v>
                </c:pt>
                <c:pt idx="282">
                  <c:v>0.2175455</c:v>
                </c:pt>
                <c:pt idx="283">
                  <c:v>0.2091364</c:v>
                </c:pt>
                <c:pt idx="284">
                  <c:v>0.2037002</c:v>
                </c:pt>
                <c:pt idx="285">
                  <c:v>0.20002420000000001</c:v>
                </c:pt>
                <c:pt idx="286">
                  <c:v>0.19011030000000001</c:v>
                </c:pt>
                <c:pt idx="287">
                  <c:v>0.18015049999999999</c:v>
                </c:pt>
                <c:pt idx="288">
                  <c:v>0.18187229999999999</c:v>
                </c:pt>
                <c:pt idx="289">
                  <c:v>0.19234280000000001</c:v>
                </c:pt>
                <c:pt idx="290">
                  <c:v>0.19738040000000001</c:v>
                </c:pt>
                <c:pt idx="291">
                  <c:v>0.19206909999999999</c:v>
                </c:pt>
                <c:pt idx="292">
                  <c:v>0.1827799</c:v>
                </c:pt>
                <c:pt idx="293">
                  <c:v>0.1809202</c:v>
                </c:pt>
                <c:pt idx="294">
                  <c:v>0.19284999999999999</c:v>
                </c:pt>
                <c:pt idx="295">
                  <c:v>0.198905</c:v>
                </c:pt>
                <c:pt idx="296">
                  <c:v>0.18597350000000001</c:v>
                </c:pt>
                <c:pt idx="297">
                  <c:v>0.17492930000000001</c:v>
                </c:pt>
                <c:pt idx="298">
                  <c:v>0.17942379999999999</c:v>
                </c:pt>
                <c:pt idx="299">
                  <c:v>0.1870552</c:v>
                </c:pt>
                <c:pt idx="300">
                  <c:v>0.18070539999999999</c:v>
                </c:pt>
                <c:pt idx="301">
                  <c:v>0.1668809</c:v>
                </c:pt>
                <c:pt idx="302">
                  <c:v>0.16854420000000001</c:v>
                </c:pt>
                <c:pt idx="303">
                  <c:v>0.17564189999999999</c:v>
                </c:pt>
                <c:pt idx="304">
                  <c:v>0.16652310000000001</c:v>
                </c:pt>
                <c:pt idx="305">
                  <c:v>0.15415780000000001</c:v>
                </c:pt>
                <c:pt idx="306">
                  <c:v>0.1572038</c:v>
                </c:pt>
                <c:pt idx="307">
                  <c:v>0.17482929999999999</c:v>
                </c:pt>
                <c:pt idx="308">
                  <c:v>0.18956100000000001</c:v>
                </c:pt>
                <c:pt idx="309">
                  <c:v>0.18647079999999999</c:v>
                </c:pt>
                <c:pt idx="310">
                  <c:v>0.1793611</c:v>
                </c:pt>
                <c:pt idx="311">
                  <c:v>0.176125</c:v>
                </c:pt>
                <c:pt idx="312">
                  <c:v>0.16796079999999999</c:v>
                </c:pt>
                <c:pt idx="313">
                  <c:v>0.16726170000000001</c:v>
                </c:pt>
                <c:pt idx="314">
                  <c:v>0.17103679999999999</c:v>
                </c:pt>
                <c:pt idx="315">
                  <c:v>0.16204470000000001</c:v>
                </c:pt>
                <c:pt idx="316">
                  <c:v>0.1545579</c:v>
                </c:pt>
                <c:pt idx="317">
                  <c:v>0.15763550000000001</c:v>
                </c:pt>
                <c:pt idx="318">
                  <c:v>0.16136500000000001</c:v>
                </c:pt>
                <c:pt idx="319">
                  <c:v>0.1633704</c:v>
                </c:pt>
                <c:pt idx="320">
                  <c:v>0.16417080000000001</c:v>
                </c:pt>
                <c:pt idx="321">
                  <c:v>0.16255230000000001</c:v>
                </c:pt>
                <c:pt idx="322">
                  <c:v>0.1599892</c:v>
                </c:pt>
                <c:pt idx="323">
                  <c:v>0.1585416</c:v>
                </c:pt>
                <c:pt idx="324">
                  <c:v>0.15907979999999999</c:v>
                </c:pt>
                <c:pt idx="325">
                  <c:v>0.15778210000000001</c:v>
                </c:pt>
                <c:pt idx="326">
                  <c:v>0.1505609</c:v>
                </c:pt>
                <c:pt idx="327">
                  <c:v>0.14053350000000001</c:v>
                </c:pt>
                <c:pt idx="328">
                  <c:v>0.1293503</c:v>
                </c:pt>
                <c:pt idx="329">
                  <c:v>0.1285114</c:v>
                </c:pt>
                <c:pt idx="330">
                  <c:v>0.14573059999999999</c:v>
                </c:pt>
                <c:pt idx="331">
                  <c:v>0.15686549999999999</c:v>
                </c:pt>
                <c:pt idx="332">
                  <c:v>0.14870449999999999</c:v>
                </c:pt>
                <c:pt idx="333">
                  <c:v>0.13801659999999999</c:v>
                </c:pt>
                <c:pt idx="334">
                  <c:v>0.13811129999999999</c:v>
                </c:pt>
                <c:pt idx="335">
                  <c:v>0.1454886</c:v>
                </c:pt>
                <c:pt idx="336">
                  <c:v>0.14745510000000001</c:v>
                </c:pt>
                <c:pt idx="337">
                  <c:v>0.1343608</c:v>
                </c:pt>
                <c:pt idx="338">
                  <c:v>0.11897149999999999</c:v>
                </c:pt>
                <c:pt idx="339">
                  <c:v>0.1250812</c:v>
                </c:pt>
                <c:pt idx="340">
                  <c:v>0.13433339999999999</c:v>
                </c:pt>
                <c:pt idx="341">
                  <c:v>0.12603809999999999</c:v>
                </c:pt>
                <c:pt idx="342">
                  <c:v>0.1223472</c:v>
                </c:pt>
                <c:pt idx="343">
                  <c:v>0.12647520000000001</c:v>
                </c:pt>
                <c:pt idx="344">
                  <c:v>0.1261709</c:v>
                </c:pt>
                <c:pt idx="345">
                  <c:v>0.12856490000000001</c:v>
                </c:pt>
                <c:pt idx="346">
                  <c:v>0.1325057</c:v>
                </c:pt>
                <c:pt idx="347">
                  <c:v>0.1255839</c:v>
                </c:pt>
                <c:pt idx="348">
                  <c:v>0.1193602</c:v>
                </c:pt>
                <c:pt idx="349">
                  <c:v>0.1296486</c:v>
                </c:pt>
                <c:pt idx="350">
                  <c:v>0.13812769999999999</c:v>
                </c:pt>
                <c:pt idx="351">
                  <c:v>0.13289020000000001</c:v>
                </c:pt>
                <c:pt idx="352">
                  <c:v>0.12891630000000001</c:v>
                </c:pt>
                <c:pt idx="353">
                  <c:v>0.13458990000000001</c:v>
                </c:pt>
                <c:pt idx="354">
                  <c:v>0.13405990000000001</c:v>
                </c:pt>
                <c:pt idx="355">
                  <c:v>0.1148039</c:v>
                </c:pt>
                <c:pt idx="356">
                  <c:v>0.10006130000000001</c:v>
                </c:pt>
                <c:pt idx="357">
                  <c:v>0.1015469</c:v>
                </c:pt>
                <c:pt idx="358">
                  <c:v>0.10403560000000001</c:v>
                </c:pt>
                <c:pt idx="359">
                  <c:v>0.10830140000000001</c:v>
                </c:pt>
                <c:pt idx="360">
                  <c:v>0.1135885</c:v>
                </c:pt>
                <c:pt idx="361">
                  <c:v>0.11064839999999999</c:v>
                </c:pt>
                <c:pt idx="362">
                  <c:v>0.1029828</c:v>
                </c:pt>
                <c:pt idx="363">
                  <c:v>0.1030069</c:v>
                </c:pt>
                <c:pt idx="364">
                  <c:v>0.1107722</c:v>
                </c:pt>
                <c:pt idx="365">
                  <c:v>0.1109487</c:v>
                </c:pt>
                <c:pt idx="366">
                  <c:v>0.10759390000000001</c:v>
                </c:pt>
                <c:pt idx="367">
                  <c:v>0.10649500000000001</c:v>
                </c:pt>
                <c:pt idx="368">
                  <c:v>0.1012294</c:v>
                </c:pt>
                <c:pt idx="369">
                  <c:v>0.1038748</c:v>
                </c:pt>
                <c:pt idx="370">
                  <c:v>0.1175379</c:v>
                </c:pt>
                <c:pt idx="371">
                  <c:v>0.1245279</c:v>
                </c:pt>
                <c:pt idx="372">
                  <c:v>0.1184813</c:v>
                </c:pt>
                <c:pt idx="373">
                  <c:v>0.10790859999999999</c:v>
                </c:pt>
                <c:pt idx="374">
                  <c:v>0.1015875</c:v>
                </c:pt>
                <c:pt idx="375">
                  <c:v>9.6513050000000003E-2</c:v>
                </c:pt>
                <c:pt idx="376">
                  <c:v>8.8664259999999995E-2</c:v>
                </c:pt>
                <c:pt idx="377">
                  <c:v>8.6701500000000001E-2</c:v>
                </c:pt>
                <c:pt idx="378">
                  <c:v>9.0911359999999997E-2</c:v>
                </c:pt>
                <c:pt idx="379">
                  <c:v>9.2280420000000002E-2</c:v>
                </c:pt>
                <c:pt idx="380">
                  <c:v>9.6460900000000002E-2</c:v>
                </c:pt>
                <c:pt idx="381">
                  <c:v>0.1033225</c:v>
                </c:pt>
                <c:pt idx="382">
                  <c:v>0.1011205</c:v>
                </c:pt>
                <c:pt idx="383">
                  <c:v>0.10009220000000001</c:v>
                </c:pt>
                <c:pt idx="384">
                  <c:v>0.10889989999999999</c:v>
                </c:pt>
                <c:pt idx="385">
                  <c:v>0.1106712</c:v>
                </c:pt>
                <c:pt idx="386">
                  <c:v>0.10276680000000001</c:v>
                </c:pt>
                <c:pt idx="387">
                  <c:v>9.6643610000000005E-2</c:v>
                </c:pt>
                <c:pt idx="388">
                  <c:v>9.2573420000000003E-2</c:v>
                </c:pt>
                <c:pt idx="389">
                  <c:v>9.1069499999999998E-2</c:v>
                </c:pt>
                <c:pt idx="390">
                  <c:v>9.3192990000000003E-2</c:v>
                </c:pt>
                <c:pt idx="391">
                  <c:v>9.3950900000000004E-2</c:v>
                </c:pt>
                <c:pt idx="392">
                  <c:v>9.35116E-2</c:v>
                </c:pt>
                <c:pt idx="393">
                  <c:v>9.3524780000000002E-2</c:v>
                </c:pt>
                <c:pt idx="394">
                  <c:v>8.94403E-2</c:v>
                </c:pt>
                <c:pt idx="395">
                  <c:v>8.6430069999999998E-2</c:v>
                </c:pt>
                <c:pt idx="396">
                  <c:v>9.2554259999999999E-2</c:v>
                </c:pt>
                <c:pt idx="397">
                  <c:v>9.8454429999999996E-2</c:v>
                </c:pt>
                <c:pt idx="398">
                  <c:v>8.963277E-2</c:v>
                </c:pt>
                <c:pt idx="399">
                  <c:v>7.1446399999999993E-2</c:v>
                </c:pt>
                <c:pt idx="400">
                  <c:v>6.9042069999999997E-2</c:v>
                </c:pt>
                <c:pt idx="401">
                  <c:v>8.230838E-2</c:v>
                </c:pt>
                <c:pt idx="402">
                  <c:v>8.2133830000000005E-2</c:v>
                </c:pt>
                <c:pt idx="403">
                  <c:v>7.2942000000000007E-2</c:v>
                </c:pt>
                <c:pt idx="404">
                  <c:v>8.1071219999999999E-2</c:v>
                </c:pt>
                <c:pt idx="405">
                  <c:v>9.3709710000000002E-2</c:v>
                </c:pt>
                <c:pt idx="406">
                  <c:v>8.8683049999999999E-2</c:v>
                </c:pt>
                <c:pt idx="407">
                  <c:v>7.9905450000000003E-2</c:v>
                </c:pt>
                <c:pt idx="408">
                  <c:v>8.0706150000000004E-2</c:v>
                </c:pt>
                <c:pt idx="409">
                  <c:v>8.1258440000000001E-2</c:v>
                </c:pt>
                <c:pt idx="410">
                  <c:v>7.8424439999999998E-2</c:v>
                </c:pt>
                <c:pt idx="411">
                  <c:v>8.1633670000000005E-2</c:v>
                </c:pt>
                <c:pt idx="412">
                  <c:v>8.4752499999999995E-2</c:v>
                </c:pt>
                <c:pt idx="413">
                  <c:v>7.6597479999999996E-2</c:v>
                </c:pt>
                <c:pt idx="414">
                  <c:v>7.4266789999999999E-2</c:v>
                </c:pt>
                <c:pt idx="415">
                  <c:v>8.6443039999999999E-2</c:v>
                </c:pt>
                <c:pt idx="416">
                  <c:v>8.8838100000000003E-2</c:v>
                </c:pt>
                <c:pt idx="417">
                  <c:v>7.5968259999999996E-2</c:v>
                </c:pt>
                <c:pt idx="418">
                  <c:v>6.9281620000000002E-2</c:v>
                </c:pt>
                <c:pt idx="419">
                  <c:v>7.1745439999999994E-2</c:v>
                </c:pt>
                <c:pt idx="420">
                  <c:v>6.9184679999999998E-2</c:v>
                </c:pt>
                <c:pt idx="421">
                  <c:v>5.7169419999999999E-2</c:v>
                </c:pt>
                <c:pt idx="422">
                  <c:v>4.7391910000000002E-2</c:v>
                </c:pt>
                <c:pt idx="423">
                  <c:v>5.7448619999999999E-2</c:v>
                </c:pt>
                <c:pt idx="424">
                  <c:v>7.6044780000000006E-2</c:v>
                </c:pt>
                <c:pt idx="425">
                  <c:v>7.1398310000000006E-2</c:v>
                </c:pt>
                <c:pt idx="426">
                  <c:v>4.8607230000000001E-2</c:v>
                </c:pt>
                <c:pt idx="427">
                  <c:v>4.015113E-2</c:v>
                </c:pt>
                <c:pt idx="428">
                  <c:v>5.1729259999999999E-2</c:v>
                </c:pt>
                <c:pt idx="429">
                  <c:v>5.7288029999999997E-2</c:v>
                </c:pt>
                <c:pt idx="430">
                  <c:v>5.0695030000000002E-2</c:v>
                </c:pt>
                <c:pt idx="431">
                  <c:v>5.7909490000000001E-2</c:v>
                </c:pt>
                <c:pt idx="432">
                  <c:v>6.9911329999999994E-2</c:v>
                </c:pt>
                <c:pt idx="433">
                  <c:v>5.9105310000000001E-2</c:v>
                </c:pt>
                <c:pt idx="434">
                  <c:v>4.2151330000000001E-2</c:v>
                </c:pt>
                <c:pt idx="435">
                  <c:v>4.3852120000000001E-2</c:v>
                </c:pt>
                <c:pt idx="436">
                  <c:v>6.0584369999999999E-2</c:v>
                </c:pt>
                <c:pt idx="437">
                  <c:v>7.3324639999999996E-2</c:v>
                </c:pt>
                <c:pt idx="438">
                  <c:v>7.2747870000000006E-2</c:v>
                </c:pt>
                <c:pt idx="439">
                  <c:v>6.4756900000000006E-2</c:v>
                </c:pt>
                <c:pt idx="440">
                  <c:v>5.8376549999999999E-2</c:v>
                </c:pt>
                <c:pt idx="441">
                  <c:v>6.0932569999999998E-2</c:v>
                </c:pt>
                <c:pt idx="442">
                  <c:v>6.5572400000000003E-2</c:v>
                </c:pt>
                <c:pt idx="443">
                  <c:v>6.3311590000000001E-2</c:v>
                </c:pt>
                <c:pt idx="444">
                  <c:v>6.5456429999999996E-2</c:v>
                </c:pt>
                <c:pt idx="445">
                  <c:v>7.3232359999999996E-2</c:v>
                </c:pt>
                <c:pt idx="446">
                  <c:v>6.6850380000000001E-2</c:v>
                </c:pt>
                <c:pt idx="447">
                  <c:v>5.2978539999999998E-2</c:v>
                </c:pt>
                <c:pt idx="448">
                  <c:v>5.4338520000000001E-2</c:v>
                </c:pt>
                <c:pt idx="449">
                  <c:v>5.6925290000000003E-2</c:v>
                </c:pt>
                <c:pt idx="450">
                  <c:v>4.6203309999999997E-2</c:v>
                </c:pt>
                <c:pt idx="451">
                  <c:v>4.7218450000000002E-2</c:v>
                </c:pt>
                <c:pt idx="452">
                  <c:v>5.9330420000000002E-2</c:v>
                </c:pt>
                <c:pt idx="453">
                  <c:v>5.614972E-2</c:v>
                </c:pt>
                <c:pt idx="454">
                  <c:v>4.7774539999999997E-2</c:v>
                </c:pt>
                <c:pt idx="455">
                  <c:v>4.8534840000000003E-2</c:v>
                </c:pt>
                <c:pt idx="456">
                  <c:v>5.4161059999999997E-2</c:v>
                </c:pt>
                <c:pt idx="457">
                  <c:v>5.763219E-2</c:v>
                </c:pt>
                <c:pt idx="458">
                  <c:v>5.4031240000000001E-2</c:v>
                </c:pt>
                <c:pt idx="459">
                  <c:v>4.928863E-2</c:v>
                </c:pt>
                <c:pt idx="460">
                  <c:v>4.5731679999999997E-2</c:v>
                </c:pt>
                <c:pt idx="461">
                  <c:v>4.2333580000000003E-2</c:v>
                </c:pt>
                <c:pt idx="462">
                  <c:v>4.4416780000000003E-2</c:v>
                </c:pt>
                <c:pt idx="463">
                  <c:v>4.903967E-2</c:v>
                </c:pt>
                <c:pt idx="464">
                  <c:v>5.5715790000000001E-2</c:v>
                </c:pt>
                <c:pt idx="465">
                  <c:v>6.1308580000000001E-2</c:v>
                </c:pt>
                <c:pt idx="466">
                  <c:v>5.6292830000000002E-2</c:v>
                </c:pt>
                <c:pt idx="467">
                  <c:v>5.3898729999999999E-2</c:v>
                </c:pt>
                <c:pt idx="468">
                  <c:v>5.7643800000000002E-2</c:v>
                </c:pt>
                <c:pt idx="469">
                  <c:v>5.0747779999999999E-2</c:v>
                </c:pt>
                <c:pt idx="470">
                  <c:v>4.2820770000000001E-2</c:v>
                </c:pt>
                <c:pt idx="471">
                  <c:v>4.9452900000000001E-2</c:v>
                </c:pt>
                <c:pt idx="472">
                  <c:v>5.8375490000000002E-2</c:v>
                </c:pt>
                <c:pt idx="473">
                  <c:v>5.3750729999999997E-2</c:v>
                </c:pt>
                <c:pt idx="474">
                  <c:v>4.4291759999999999E-2</c:v>
                </c:pt>
                <c:pt idx="475">
                  <c:v>4.6590529999999998E-2</c:v>
                </c:pt>
                <c:pt idx="476">
                  <c:v>5.47225E-2</c:v>
                </c:pt>
                <c:pt idx="477">
                  <c:v>5.7739819999999997E-2</c:v>
                </c:pt>
                <c:pt idx="478">
                  <c:v>5.9617700000000003E-2</c:v>
                </c:pt>
                <c:pt idx="479">
                  <c:v>6.044252E-2</c:v>
                </c:pt>
                <c:pt idx="480">
                  <c:v>5.2939409999999999E-2</c:v>
                </c:pt>
                <c:pt idx="481">
                  <c:v>3.674293E-2</c:v>
                </c:pt>
                <c:pt idx="482">
                  <c:v>3.1204820000000001E-2</c:v>
                </c:pt>
                <c:pt idx="483">
                  <c:v>5.059545E-2</c:v>
                </c:pt>
                <c:pt idx="484">
                  <c:v>6.4924529999999994E-2</c:v>
                </c:pt>
                <c:pt idx="485">
                  <c:v>5.3143349999999999E-2</c:v>
                </c:pt>
                <c:pt idx="486">
                  <c:v>3.8903180000000002E-2</c:v>
                </c:pt>
                <c:pt idx="487">
                  <c:v>3.696004E-2</c:v>
                </c:pt>
                <c:pt idx="488">
                  <c:v>4.127289E-2</c:v>
                </c:pt>
                <c:pt idx="489">
                  <c:v>4.365426E-2</c:v>
                </c:pt>
                <c:pt idx="490">
                  <c:v>4.294427E-2</c:v>
                </c:pt>
                <c:pt idx="491">
                  <c:v>4.1705390000000002E-2</c:v>
                </c:pt>
                <c:pt idx="492">
                  <c:v>3.5228559999999999E-2</c:v>
                </c:pt>
                <c:pt idx="493">
                  <c:v>2.8272740000000001E-2</c:v>
                </c:pt>
                <c:pt idx="494">
                  <c:v>3.2154729999999999E-2</c:v>
                </c:pt>
                <c:pt idx="495">
                  <c:v>4.1773739999999997E-2</c:v>
                </c:pt>
                <c:pt idx="496">
                  <c:v>4.090266E-2</c:v>
                </c:pt>
                <c:pt idx="497">
                  <c:v>2.659458E-2</c:v>
                </c:pt>
                <c:pt idx="498">
                  <c:v>1.5857619999999999E-2</c:v>
                </c:pt>
                <c:pt idx="499">
                  <c:v>2.3111E-2</c:v>
                </c:pt>
                <c:pt idx="500">
                  <c:v>3.7443299999999999E-2</c:v>
                </c:pt>
                <c:pt idx="501">
                  <c:v>3.0624599999999998E-2</c:v>
                </c:pt>
                <c:pt idx="502">
                  <c:v>1.2893129999999999E-2</c:v>
                </c:pt>
                <c:pt idx="503">
                  <c:v>2.107612E-2</c:v>
                </c:pt>
                <c:pt idx="504">
                  <c:v>3.9123350000000001E-2</c:v>
                </c:pt>
                <c:pt idx="505">
                  <c:v>3.5417589999999999E-2</c:v>
                </c:pt>
                <c:pt idx="506">
                  <c:v>2.9397019999999999E-2</c:v>
                </c:pt>
                <c:pt idx="507">
                  <c:v>3.9181800000000003E-2</c:v>
                </c:pt>
                <c:pt idx="508">
                  <c:v>4.1553199999999998E-2</c:v>
                </c:pt>
                <c:pt idx="509">
                  <c:v>2.6604409999999998E-2</c:v>
                </c:pt>
                <c:pt idx="510">
                  <c:v>2.1822999999999999E-2</c:v>
                </c:pt>
                <c:pt idx="511">
                  <c:v>3.7424730000000003E-2</c:v>
                </c:pt>
                <c:pt idx="512">
                  <c:v>4.659568E-2</c:v>
                </c:pt>
                <c:pt idx="513">
                  <c:v>3.9847260000000002E-2</c:v>
                </c:pt>
                <c:pt idx="514">
                  <c:v>3.7920990000000002E-2</c:v>
                </c:pt>
                <c:pt idx="515">
                  <c:v>4.3965440000000001E-2</c:v>
                </c:pt>
                <c:pt idx="516">
                  <c:v>4.04114E-2</c:v>
                </c:pt>
                <c:pt idx="517">
                  <c:v>2.762937E-2</c:v>
                </c:pt>
                <c:pt idx="518">
                  <c:v>1.9943280000000001E-2</c:v>
                </c:pt>
                <c:pt idx="519">
                  <c:v>1.965747E-2</c:v>
                </c:pt>
                <c:pt idx="520">
                  <c:v>2.3689080000000001E-2</c:v>
                </c:pt>
                <c:pt idx="521">
                  <c:v>2.9805740000000001E-2</c:v>
                </c:pt>
                <c:pt idx="522">
                  <c:v>3.5584770000000002E-2</c:v>
                </c:pt>
                <c:pt idx="523">
                  <c:v>3.956026E-2</c:v>
                </c:pt>
                <c:pt idx="524">
                  <c:v>3.8642879999999998E-2</c:v>
                </c:pt>
                <c:pt idx="525">
                  <c:v>3.2470359999999997E-2</c:v>
                </c:pt>
                <c:pt idx="526">
                  <c:v>2.6694559999999999E-2</c:v>
                </c:pt>
                <c:pt idx="527">
                  <c:v>2.6813790000000001E-2</c:v>
                </c:pt>
                <c:pt idx="528">
                  <c:v>2.7709729999999998E-2</c:v>
                </c:pt>
                <c:pt idx="529">
                  <c:v>2.1947950000000001E-2</c:v>
                </c:pt>
                <c:pt idx="530">
                  <c:v>1.967899E-2</c:v>
                </c:pt>
                <c:pt idx="531">
                  <c:v>3.103883E-2</c:v>
                </c:pt>
                <c:pt idx="532">
                  <c:v>3.9893900000000003E-2</c:v>
                </c:pt>
                <c:pt idx="533">
                  <c:v>3.3748210000000001E-2</c:v>
                </c:pt>
                <c:pt idx="534">
                  <c:v>2.5219620000000002E-2</c:v>
                </c:pt>
                <c:pt idx="535">
                  <c:v>2.3030849999999999E-2</c:v>
                </c:pt>
                <c:pt idx="536">
                  <c:v>2.6317770000000001E-2</c:v>
                </c:pt>
                <c:pt idx="537">
                  <c:v>2.9662930000000001E-2</c:v>
                </c:pt>
                <c:pt idx="538">
                  <c:v>2.851414E-2</c:v>
                </c:pt>
                <c:pt idx="539">
                  <c:v>3.2349320000000001E-2</c:v>
                </c:pt>
                <c:pt idx="540">
                  <c:v>3.8315170000000003E-2</c:v>
                </c:pt>
                <c:pt idx="541">
                  <c:v>3.4192800000000002E-2</c:v>
                </c:pt>
                <c:pt idx="542">
                  <c:v>2.7144370000000001E-2</c:v>
                </c:pt>
                <c:pt idx="543">
                  <c:v>2.4945220000000001E-2</c:v>
                </c:pt>
                <c:pt idx="544">
                  <c:v>2.9858099999999999E-2</c:v>
                </c:pt>
                <c:pt idx="545">
                  <c:v>3.6894070000000001E-2</c:v>
                </c:pt>
                <c:pt idx="546">
                  <c:v>3.5109649999999999E-2</c:v>
                </c:pt>
                <c:pt idx="547">
                  <c:v>2.8639970000000001E-2</c:v>
                </c:pt>
                <c:pt idx="548">
                  <c:v>2.4721380000000001E-2</c:v>
                </c:pt>
                <c:pt idx="549">
                  <c:v>2.1469749999999999E-2</c:v>
                </c:pt>
                <c:pt idx="550">
                  <c:v>1.9144109999999999E-2</c:v>
                </c:pt>
                <c:pt idx="551">
                  <c:v>2.2215470000000001E-2</c:v>
                </c:pt>
                <c:pt idx="552">
                  <c:v>2.707795E-2</c:v>
                </c:pt>
                <c:pt idx="553">
                  <c:v>2.6050980000000001E-2</c:v>
                </c:pt>
                <c:pt idx="554">
                  <c:v>2.5604089999999999E-2</c:v>
                </c:pt>
                <c:pt idx="555">
                  <c:v>3.0298390000000001E-2</c:v>
                </c:pt>
                <c:pt idx="556">
                  <c:v>2.8655190000000001E-2</c:v>
                </c:pt>
                <c:pt idx="557">
                  <c:v>1.7433319999999999E-2</c:v>
                </c:pt>
                <c:pt idx="558">
                  <c:v>1.200681E-2</c:v>
                </c:pt>
                <c:pt idx="559">
                  <c:v>2.0226609999999999E-2</c:v>
                </c:pt>
                <c:pt idx="560">
                  <c:v>2.998311E-2</c:v>
                </c:pt>
                <c:pt idx="561">
                  <c:v>3.2084750000000002E-2</c:v>
                </c:pt>
                <c:pt idx="562">
                  <c:v>2.6720009999999999E-2</c:v>
                </c:pt>
                <c:pt idx="563">
                  <c:v>2.3174170000000001E-2</c:v>
                </c:pt>
                <c:pt idx="564">
                  <c:v>3.01161E-2</c:v>
                </c:pt>
                <c:pt idx="565">
                  <c:v>3.2429520000000003E-2</c:v>
                </c:pt>
                <c:pt idx="566">
                  <c:v>2.2224480000000001E-2</c:v>
                </c:pt>
                <c:pt idx="567">
                  <c:v>1.7797830000000001E-2</c:v>
                </c:pt>
                <c:pt idx="568">
                  <c:v>2.9292479999999999E-2</c:v>
                </c:pt>
                <c:pt idx="569">
                  <c:v>4.1694340000000003E-2</c:v>
                </c:pt>
                <c:pt idx="570">
                  <c:v>3.438807E-2</c:v>
                </c:pt>
                <c:pt idx="571">
                  <c:v>1.7469760000000001E-2</c:v>
                </c:pt>
                <c:pt idx="572">
                  <c:v>1.430794E-2</c:v>
                </c:pt>
                <c:pt idx="573">
                  <c:v>1.6665969999999999E-2</c:v>
                </c:pt>
                <c:pt idx="574">
                  <c:v>1.5053860000000001E-2</c:v>
                </c:pt>
                <c:pt idx="575">
                  <c:v>1.8413550000000001E-2</c:v>
                </c:pt>
                <c:pt idx="576">
                  <c:v>2.0252289999999999E-2</c:v>
                </c:pt>
                <c:pt idx="577">
                  <c:v>1.559295E-2</c:v>
                </c:pt>
                <c:pt idx="578">
                  <c:v>1.427659E-2</c:v>
                </c:pt>
                <c:pt idx="579">
                  <c:v>1.9488800000000001E-2</c:v>
                </c:pt>
                <c:pt idx="580">
                  <c:v>2.6839930000000001E-2</c:v>
                </c:pt>
                <c:pt idx="581">
                  <c:v>2.787895E-2</c:v>
                </c:pt>
                <c:pt idx="582">
                  <c:v>2.096688E-2</c:v>
                </c:pt>
                <c:pt idx="583">
                  <c:v>1.3486369999999999E-2</c:v>
                </c:pt>
                <c:pt idx="584">
                  <c:v>1.25678E-2</c:v>
                </c:pt>
                <c:pt idx="585">
                  <c:v>1.552507E-2</c:v>
                </c:pt>
                <c:pt idx="586">
                  <c:v>1.364512E-2</c:v>
                </c:pt>
                <c:pt idx="587">
                  <c:v>1.917669E-2</c:v>
                </c:pt>
                <c:pt idx="588">
                  <c:v>3.6323800000000003E-2</c:v>
                </c:pt>
                <c:pt idx="589">
                  <c:v>3.8171579999999997E-2</c:v>
                </c:pt>
                <c:pt idx="590">
                  <c:v>2.7942109999999999E-2</c:v>
                </c:pt>
                <c:pt idx="591">
                  <c:v>2.9495400000000001E-2</c:v>
                </c:pt>
                <c:pt idx="592">
                  <c:v>3.2794799999999999E-2</c:v>
                </c:pt>
                <c:pt idx="593">
                  <c:v>2.59974E-2</c:v>
                </c:pt>
                <c:pt idx="594">
                  <c:v>1.8213219999999999E-2</c:v>
                </c:pt>
                <c:pt idx="595">
                  <c:v>1.72176E-2</c:v>
                </c:pt>
                <c:pt idx="596">
                  <c:v>2.2115329999999999E-2</c:v>
                </c:pt>
                <c:pt idx="597">
                  <c:v>2.6832499999999999E-2</c:v>
                </c:pt>
                <c:pt idx="598">
                  <c:v>2.768992E-2</c:v>
                </c:pt>
                <c:pt idx="599">
                  <c:v>2.4662300000000002E-2</c:v>
                </c:pt>
                <c:pt idx="600">
                  <c:v>1.8041390000000001E-2</c:v>
                </c:pt>
                <c:pt idx="601">
                  <c:v>1.0139E-2</c:v>
                </c:pt>
                <c:pt idx="602">
                  <c:v>3.1947220000000001E-3</c:v>
                </c:pt>
                <c:pt idx="603">
                  <c:v>1.101274E-3</c:v>
                </c:pt>
                <c:pt idx="604">
                  <c:v>5.246199E-3</c:v>
                </c:pt>
                <c:pt idx="605">
                  <c:v>7.8547749999999996E-3</c:v>
                </c:pt>
                <c:pt idx="606">
                  <c:v>7.694279E-3</c:v>
                </c:pt>
                <c:pt idx="607">
                  <c:v>1.285188E-2</c:v>
                </c:pt>
                <c:pt idx="608">
                  <c:v>2.057554E-2</c:v>
                </c:pt>
                <c:pt idx="609">
                  <c:v>1.9419240000000001E-2</c:v>
                </c:pt>
                <c:pt idx="610">
                  <c:v>1.2197589999999999E-2</c:v>
                </c:pt>
                <c:pt idx="611">
                  <c:v>1.179273E-2</c:v>
                </c:pt>
                <c:pt idx="612">
                  <c:v>1.7265139999999998E-2</c:v>
                </c:pt>
                <c:pt idx="613">
                  <c:v>2.0011790000000002E-2</c:v>
                </c:pt>
                <c:pt idx="614">
                  <c:v>1.7248570000000001E-2</c:v>
                </c:pt>
                <c:pt idx="615">
                  <c:v>1.6031360000000001E-2</c:v>
                </c:pt>
                <c:pt idx="616">
                  <c:v>2.4570229999999998E-2</c:v>
                </c:pt>
                <c:pt idx="617">
                  <c:v>3.2661589999999997E-2</c:v>
                </c:pt>
                <c:pt idx="618">
                  <c:v>3.1126480000000002E-2</c:v>
                </c:pt>
                <c:pt idx="619">
                  <c:v>2.6632630000000001E-2</c:v>
                </c:pt>
                <c:pt idx="620">
                  <c:v>2.1884049999999999E-2</c:v>
                </c:pt>
                <c:pt idx="621">
                  <c:v>1.8059579999999999E-2</c:v>
                </c:pt>
                <c:pt idx="622">
                  <c:v>1.975588E-2</c:v>
                </c:pt>
                <c:pt idx="623">
                  <c:v>2.6361559999999999E-2</c:v>
                </c:pt>
                <c:pt idx="624">
                  <c:v>2.909204E-2</c:v>
                </c:pt>
                <c:pt idx="625">
                  <c:v>1.897132E-2</c:v>
                </c:pt>
                <c:pt idx="626">
                  <c:v>7.0090680000000002E-3</c:v>
                </c:pt>
                <c:pt idx="627">
                  <c:v>1.2435740000000001E-2</c:v>
                </c:pt>
                <c:pt idx="628">
                  <c:v>2.2171119999999999E-2</c:v>
                </c:pt>
                <c:pt idx="629">
                  <c:v>1.39176E-2</c:v>
                </c:pt>
                <c:pt idx="630">
                  <c:v>4.0825549999999999E-3</c:v>
                </c:pt>
                <c:pt idx="631">
                  <c:v>5.1796359999999996E-3</c:v>
                </c:pt>
                <c:pt idx="632">
                  <c:v>8.6522500000000002E-3</c:v>
                </c:pt>
                <c:pt idx="633">
                  <c:v>1.456256E-2</c:v>
                </c:pt>
                <c:pt idx="634">
                  <c:v>1.218986E-2</c:v>
                </c:pt>
                <c:pt idx="635">
                  <c:v>8.3088309999999992E-3</c:v>
                </c:pt>
                <c:pt idx="636">
                  <c:v>2.36607E-2</c:v>
                </c:pt>
                <c:pt idx="637">
                  <c:v>3.642215E-2</c:v>
                </c:pt>
                <c:pt idx="638">
                  <c:v>2.4584499999999999E-2</c:v>
                </c:pt>
                <c:pt idx="639">
                  <c:v>5.8418519999999998E-3</c:v>
                </c:pt>
                <c:pt idx="640">
                  <c:v>5.7919210000000002E-3</c:v>
                </c:pt>
                <c:pt idx="641">
                  <c:v>1.8466799999999998E-2</c:v>
                </c:pt>
                <c:pt idx="642">
                  <c:v>1.68343E-2</c:v>
                </c:pt>
                <c:pt idx="643">
                  <c:v>7.735151E-3</c:v>
                </c:pt>
                <c:pt idx="644">
                  <c:v>8.8006790000000005E-3</c:v>
                </c:pt>
                <c:pt idx="645">
                  <c:v>1.471509E-2</c:v>
                </c:pt>
                <c:pt idx="646">
                  <c:v>1.993783E-2</c:v>
                </c:pt>
                <c:pt idx="647">
                  <c:v>1.276075E-2</c:v>
                </c:pt>
                <c:pt idx="648">
                  <c:v>3.9769179999999999E-4</c:v>
                </c:pt>
                <c:pt idx="649">
                  <c:v>5.7896470000000002E-3</c:v>
                </c:pt>
                <c:pt idx="650">
                  <c:v>1.7673700000000001E-2</c:v>
                </c:pt>
                <c:pt idx="651">
                  <c:v>1.9504400000000002E-2</c:v>
                </c:pt>
                <c:pt idx="652">
                  <c:v>1.208571E-2</c:v>
                </c:pt>
                <c:pt idx="653">
                  <c:v>9.0164329999999995E-5</c:v>
                </c:pt>
                <c:pt idx="654">
                  <c:v>-6.0777360000000002E-3</c:v>
                </c:pt>
                <c:pt idx="655">
                  <c:v>-2.149687E-3</c:v>
                </c:pt>
                <c:pt idx="656">
                  <c:v>-1.5421670000000001E-3</c:v>
                </c:pt>
                <c:pt idx="657">
                  <c:v>-8.1180699999999998E-3</c:v>
                </c:pt>
                <c:pt idx="658">
                  <c:v>-3.1464380000000001E-3</c:v>
                </c:pt>
                <c:pt idx="659">
                  <c:v>1.403035E-2</c:v>
                </c:pt>
                <c:pt idx="660">
                  <c:v>2.2725769999999999E-2</c:v>
                </c:pt>
                <c:pt idx="661">
                  <c:v>1.578415E-2</c:v>
                </c:pt>
                <c:pt idx="662">
                  <c:v>6.1142619999999996E-3</c:v>
                </c:pt>
                <c:pt idx="663">
                  <c:v>1.3416600000000001E-2</c:v>
                </c:pt>
                <c:pt idx="664">
                  <c:v>2.6327050000000001E-2</c:v>
                </c:pt>
                <c:pt idx="665">
                  <c:v>1.441315E-2</c:v>
                </c:pt>
                <c:pt idx="666">
                  <c:v>-4.4060480000000001E-3</c:v>
                </c:pt>
                <c:pt idx="667">
                  <c:v>-3.1643800000000001E-3</c:v>
                </c:pt>
                <c:pt idx="668">
                  <c:v>4.0220619999999999E-3</c:v>
                </c:pt>
                <c:pt idx="669">
                  <c:v>5.3891060000000003E-3</c:v>
                </c:pt>
                <c:pt idx="670">
                  <c:v>2.6345909999999999E-3</c:v>
                </c:pt>
                <c:pt idx="671">
                  <c:v>4.7328969999999998E-3</c:v>
                </c:pt>
                <c:pt idx="672">
                  <c:v>1.3878939999999999E-2</c:v>
                </c:pt>
                <c:pt idx="673">
                  <c:v>1.585576E-2</c:v>
                </c:pt>
                <c:pt idx="674">
                  <c:v>1.3188510000000001E-2</c:v>
                </c:pt>
                <c:pt idx="675">
                  <c:v>1.7179420000000001E-2</c:v>
                </c:pt>
                <c:pt idx="676">
                  <c:v>2.2785940000000001E-2</c:v>
                </c:pt>
                <c:pt idx="677">
                  <c:v>1.7577909999999999E-2</c:v>
                </c:pt>
                <c:pt idx="678">
                  <c:v>3.382913E-3</c:v>
                </c:pt>
                <c:pt idx="679">
                  <c:v>-5.7003049999999997E-4</c:v>
                </c:pt>
                <c:pt idx="680">
                  <c:v>8.2150609999999992E-3</c:v>
                </c:pt>
                <c:pt idx="681">
                  <c:v>1.46178E-2</c:v>
                </c:pt>
                <c:pt idx="682">
                  <c:v>1.636893E-2</c:v>
                </c:pt>
                <c:pt idx="683">
                  <c:v>1.689862E-2</c:v>
                </c:pt>
                <c:pt idx="684">
                  <c:v>1.281173E-2</c:v>
                </c:pt>
                <c:pt idx="685">
                  <c:v>4.4816999999999999E-3</c:v>
                </c:pt>
                <c:pt idx="686">
                  <c:v>1.81891E-3</c:v>
                </c:pt>
                <c:pt idx="687">
                  <c:v>9.4139979999999998E-3</c:v>
                </c:pt>
                <c:pt idx="688">
                  <c:v>1.293805E-2</c:v>
                </c:pt>
                <c:pt idx="689">
                  <c:v>6.9325280000000003E-3</c:v>
                </c:pt>
                <c:pt idx="690">
                  <c:v>5.8695370000000002E-3</c:v>
                </c:pt>
                <c:pt idx="691">
                  <c:v>9.4488160000000005E-3</c:v>
                </c:pt>
                <c:pt idx="692">
                  <c:v>4.1690520000000003E-3</c:v>
                </c:pt>
                <c:pt idx="693">
                  <c:v>-5.5855669999999996E-3</c:v>
                </c:pt>
                <c:pt idx="694">
                  <c:v>-2.4915229999999998E-3</c:v>
                </c:pt>
                <c:pt idx="695">
                  <c:v>7.2147310000000003E-3</c:v>
                </c:pt>
                <c:pt idx="696">
                  <c:v>9.0839279999999998E-3</c:v>
                </c:pt>
                <c:pt idx="697">
                  <c:v>3.7526460000000001E-3</c:v>
                </c:pt>
                <c:pt idx="698">
                  <c:v>-4.7328860000000004E-3</c:v>
                </c:pt>
                <c:pt idx="699">
                  <c:v>-3.2150939999999999E-3</c:v>
                </c:pt>
                <c:pt idx="700">
                  <c:v>7.8909510000000002E-3</c:v>
                </c:pt>
                <c:pt idx="701">
                  <c:v>6.6242530000000001E-3</c:v>
                </c:pt>
                <c:pt idx="702">
                  <c:v>-5.8549479999999996E-3</c:v>
                </c:pt>
                <c:pt idx="703">
                  <c:v>-2.4931060000000001E-3</c:v>
                </c:pt>
                <c:pt idx="704">
                  <c:v>1.6547160000000002E-2</c:v>
                </c:pt>
                <c:pt idx="705">
                  <c:v>2.7408120000000001E-2</c:v>
                </c:pt>
                <c:pt idx="706">
                  <c:v>2.7436809999999999E-2</c:v>
                </c:pt>
                <c:pt idx="707">
                  <c:v>2.335199E-2</c:v>
                </c:pt>
                <c:pt idx="708">
                  <c:v>1.9350530000000001E-2</c:v>
                </c:pt>
                <c:pt idx="709">
                  <c:v>1.799773E-2</c:v>
                </c:pt>
                <c:pt idx="710">
                  <c:v>1.4579719999999999E-2</c:v>
                </c:pt>
                <c:pt idx="711">
                  <c:v>6.9635390000000004E-3</c:v>
                </c:pt>
                <c:pt idx="712">
                  <c:v>1.7068770000000001E-3</c:v>
                </c:pt>
                <c:pt idx="713">
                  <c:v>-5.5300990000000001E-4</c:v>
                </c:pt>
                <c:pt idx="714">
                  <c:v>-2.563301E-3</c:v>
                </c:pt>
                <c:pt idx="715">
                  <c:v>3.3720719999999998E-3</c:v>
                </c:pt>
                <c:pt idx="716">
                  <c:v>1.125614E-2</c:v>
                </c:pt>
                <c:pt idx="717">
                  <c:v>1.048633E-2</c:v>
                </c:pt>
                <c:pt idx="718">
                  <c:v>5.1928410000000001E-3</c:v>
                </c:pt>
                <c:pt idx="719">
                  <c:v>4.2219060000000001E-3</c:v>
                </c:pt>
                <c:pt idx="720">
                  <c:v>1.534083E-2</c:v>
                </c:pt>
                <c:pt idx="721">
                  <c:v>1.9095529999999999E-2</c:v>
                </c:pt>
                <c:pt idx="722">
                  <c:v>9.5618700000000001E-3</c:v>
                </c:pt>
                <c:pt idx="723">
                  <c:v>1.7395009999999999E-2</c:v>
                </c:pt>
                <c:pt idx="724">
                  <c:v>2.6908789999999998E-2</c:v>
                </c:pt>
                <c:pt idx="725">
                  <c:v>1.007826E-2</c:v>
                </c:pt>
                <c:pt idx="726">
                  <c:v>-7.1500070000000005E-4</c:v>
                </c:pt>
                <c:pt idx="727">
                  <c:v>1.581026E-2</c:v>
                </c:pt>
                <c:pt idx="728">
                  <c:v>3.065182E-2</c:v>
                </c:pt>
                <c:pt idx="729">
                  <c:v>2.6045450000000001E-2</c:v>
                </c:pt>
                <c:pt idx="730">
                  <c:v>1.6738070000000001E-2</c:v>
                </c:pt>
                <c:pt idx="731">
                  <c:v>1.02168E-2</c:v>
                </c:pt>
                <c:pt idx="732">
                  <c:v>3.6315980000000002E-3</c:v>
                </c:pt>
                <c:pt idx="733">
                  <c:v>3.213329E-3</c:v>
                </c:pt>
                <c:pt idx="734">
                  <c:v>3.9445369999999997E-3</c:v>
                </c:pt>
                <c:pt idx="735">
                  <c:v>1.676054E-3</c:v>
                </c:pt>
                <c:pt idx="736">
                  <c:v>7.4844730000000002E-3</c:v>
                </c:pt>
                <c:pt idx="737">
                  <c:v>1.144996E-2</c:v>
                </c:pt>
                <c:pt idx="738">
                  <c:v>2.612474E-3</c:v>
                </c:pt>
                <c:pt idx="739">
                  <c:v>-1.9763670000000001E-3</c:v>
                </c:pt>
                <c:pt idx="740">
                  <c:v>4.5240870000000004E-3</c:v>
                </c:pt>
                <c:pt idx="741">
                  <c:v>4.4432730000000002E-3</c:v>
                </c:pt>
                <c:pt idx="742">
                  <c:v>-3.8957420000000002E-3</c:v>
                </c:pt>
                <c:pt idx="743">
                  <c:v>4.8093190000000003E-3</c:v>
                </c:pt>
                <c:pt idx="744">
                  <c:v>2.399213E-2</c:v>
                </c:pt>
                <c:pt idx="745">
                  <c:v>1.7956920000000001E-2</c:v>
                </c:pt>
                <c:pt idx="746">
                  <c:v>-6.0843240000000003E-4</c:v>
                </c:pt>
                <c:pt idx="747">
                  <c:v>1.2636259999999999E-3</c:v>
                </c:pt>
                <c:pt idx="748">
                  <c:v>1.467626E-2</c:v>
                </c:pt>
                <c:pt idx="749">
                  <c:v>2.0651280000000001E-2</c:v>
                </c:pt>
                <c:pt idx="750">
                  <c:v>1.739779E-2</c:v>
                </c:pt>
                <c:pt idx="751">
                  <c:v>1.0339030000000001E-2</c:v>
                </c:pt>
                <c:pt idx="752">
                  <c:v>2.0966750000000001E-3</c:v>
                </c:pt>
                <c:pt idx="753">
                  <c:v>-4.1795030000000002E-3</c:v>
                </c:pt>
                <c:pt idx="754">
                  <c:v>-9.3059190000000004E-5</c:v>
                </c:pt>
                <c:pt idx="755">
                  <c:v>1.174353E-2</c:v>
                </c:pt>
                <c:pt idx="756">
                  <c:v>1.941615E-2</c:v>
                </c:pt>
                <c:pt idx="757">
                  <c:v>1.434802E-2</c:v>
                </c:pt>
                <c:pt idx="758">
                  <c:v>2.0358310000000001E-3</c:v>
                </c:pt>
                <c:pt idx="759">
                  <c:v>1.096177E-3</c:v>
                </c:pt>
                <c:pt idx="760">
                  <c:v>9.8258830000000005E-3</c:v>
                </c:pt>
                <c:pt idx="761">
                  <c:v>1.057351E-2</c:v>
                </c:pt>
                <c:pt idx="762">
                  <c:v>2.5271759999999999E-3</c:v>
                </c:pt>
                <c:pt idx="763">
                  <c:v>-5.2230779999999999E-3</c:v>
                </c:pt>
                <c:pt idx="764">
                  <c:v>-8.8763149999999992E-3</c:v>
                </c:pt>
                <c:pt idx="765">
                  <c:v>-1.1077999999999999E-2</c:v>
                </c:pt>
                <c:pt idx="766">
                  <c:v>-1.0478589999999999E-2</c:v>
                </c:pt>
                <c:pt idx="767">
                  <c:v>3.3811549999999998E-3</c:v>
                </c:pt>
                <c:pt idx="768">
                  <c:v>2.2109480000000001E-2</c:v>
                </c:pt>
                <c:pt idx="769">
                  <c:v>2.392646E-2</c:v>
                </c:pt>
                <c:pt idx="770">
                  <c:v>1.6104719999999999E-2</c:v>
                </c:pt>
                <c:pt idx="771">
                  <c:v>1.211548E-2</c:v>
                </c:pt>
                <c:pt idx="772">
                  <c:v>7.2594859999999999E-3</c:v>
                </c:pt>
                <c:pt idx="773">
                  <c:v>6.1084470000000004E-3</c:v>
                </c:pt>
                <c:pt idx="774">
                  <c:v>9.2651539999999994E-3</c:v>
                </c:pt>
                <c:pt idx="775">
                  <c:v>3.3441349999999998E-3</c:v>
                </c:pt>
                <c:pt idx="776">
                  <c:v>-7.5973990000000003E-3</c:v>
                </c:pt>
                <c:pt idx="777">
                  <c:v>-9.2749640000000001E-3</c:v>
                </c:pt>
                <c:pt idx="778">
                  <c:v>-8.3719950000000001E-4</c:v>
                </c:pt>
                <c:pt idx="779">
                  <c:v>8.5664859999999999E-3</c:v>
                </c:pt>
                <c:pt idx="780">
                  <c:v>1.138805E-2</c:v>
                </c:pt>
                <c:pt idx="781">
                  <c:v>8.2459500000000002E-3</c:v>
                </c:pt>
                <c:pt idx="782">
                  <c:v>9.3150449999999992E-3</c:v>
                </c:pt>
                <c:pt idx="783">
                  <c:v>1.34815E-2</c:v>
                </c:pt>
                <c:pt idx="784">
                  <c:v>9.8764049999999996E-3</c:v>
                </c:pt>
                <c:pt idx="785">
                  <c:v>8.5940749999999996E-3</c:v>
                </c:pt>
                <c:pt idx="786">
                  <c:v>7.4373479999999999E-3</c:v>
                </c:pt>
                <c:pt idx="787">
                  <c:v>-2.6817199999999999E-3</c:v>
                </c:pt>
                <c:pt idx="788">
                  <c:v>1.150222E-3</c:v>
                </c:pt>
                <c:pt idx="789">
                  <c:v>1.5304079999999999E-2</c:v>
                </c:pt>
                <c:pt idx="790">
                  <c:v>1.619203E-2</c:v>
                </c:pt>
                <c:pt idx="791">
                  <c:v>1.665059E-2</c:v>
                </c:pt>
                <c:pt idx="792">
                  <c:v>2.1637179999999999E-2</c:v>
                </c:pt>
                <c:pt idx="793">
                  <c:v>1.8143780000000002E-2</c:v>
                </c:pt>
                <c:pt idx="794">
                  <c:v>1.5528780000000001E-2</c:v>
                </c:pt>
                <c:pt idx="795">
                  <c:v>2.020249E-2</c:v>
                </c:pt>
                <c:pt idx="796">
                  <c:v>1.7924610000000001E-2</c:v>
                </c:pt>
                <c:pt idx="797">
                  <c:v>7.9188980000000006E-3</c:v>
                </c:pt>
                <c:pt idx="798">
                  <c:v>5.1585010000000002E-3</c:v>
                </c:pt>
                <c:pt idx="799">
                  <c:v>1.043724E-2</c:v>
                </c:pt>
                <c:pt idx="800">
                  <c:v>1.200214E-2</c:v>
                </c:pt>
                <c:pt idx="801">
                  <c:v>7.4821920000000004E-3</c:v>
                </c:pt>
                <c:pt idx="802">
                  <c:v>1.814682E-3</c:v>
                </c:pt>
                <c:pt idx="803">
                  <c:v>3.642752E-3</c:v>
                </c:pt>
                <c:pt idx="804">
                  <c:v>1.6255180000000001E-2</c:v>
                </c:pt>
                <c:pt idx="805">
                  <c:v>2.3041599999999999E-2</c:v>
                </c:pt>
                <c:pt idx="806">
                  <c:v>1.569802E-2</c:v>
                </c:pt>
                <c:pt idx="807">
                  <c:v>7.9179690000000004E-3</c:v>
                </c:pt>
                <c:pt idx="808">
                  <c:v>7.3045540000000004E-3</c:v>
                </c:pt>
                <c:pt idx="809">
                  <c:v>4.7533749999999998E-3</c:v>
                </c:pt>
                <c:pt idx="810">
                  <c:v>-1.8582E-3</c:v>
                </c:pt>
                <c:pt idx="811">
                  <c:v>2.756545E-3</c:v>
                </c:pt>
                <c:pt idx="812">
                  <c:v>1.555897E-2</c:v>
                </c:pt>
                <c:pt idx="813">
                  <c:v>1.496284E-2</c:v>
                </c:pt>
                <c:pt idx="814">
                  <c:v>4.5123469999999999E-3</c:v>
                </c:pt>
                <c:pt idx="815">
                  <c:v>5.4767779999999999E-3</c:v>
                </c:pt>
                <c:pt idx="816">
                  <c:v>1.453992E-2</c:v>
                </c:pt>
                <c:pt idx="817">
                  <c:v>1.413057E-2</c:v>
                </c:pt>
                <c:pt idx="818">
                  <c:v>1.0076999999999999E-2</c:v>
                </c:pt>
                <c:pt idx="819">
                  <c:v>1.1813250000000001E-2</c:v>
                </c:pt>
                <c:pt idx="820">
                  <c:v>1.064473E-2</c:v>
                </c:pt>
                <c:pt idx="821">
                  <c:v>-1.051548E-3</c:v>
                </c:pt>
                <c:pt idx="822">
                  <c:v>-1.541415E-2</c:v>
                </c:pt>
                <c:pt idx="823">
                  <c:v>-1.2867709999999999E-2</c:v>
                </c:pt>
                <c:pt idx="824">
                  <c:v>5.8232759999999996E-3</c:v>
                </c:pt>
                <c:pt idx="825">
                  <c:v>1.459881E-2</c:v>
                </c:pt>
                <c:pt idx="826">
                  <c:v>3.7227739999999999E-3</c:v>
                </c:pt>
                <c:pt idx="827">
                  <c:v>-6.0809599999999998E-3</c:v>
                </c:pt>
                <c:pt idx="828">
                  <c:v>-2.802892E-3</c:v>
                </c:pt>
                <c:pt idx="829">
                  <c:v>-3.4740169999999998E-3</c:v>
                </c:pt>
                <c:pt idx="830">
                  <c:v>-8.0137239999999998E-3</c:v>
                </c:pt>
                <c:pt idx="831">
                  <c:v>2.2003880000000002E-3</c:v>
                </c:pt>
                <c:pt idx="832">
                  <c:v>1.357677E-2</c:v>
                </c:pt>
                <c:pt idx="833">
                  <c:v>6.8551200000000001E-3</c:v>
                </c:pt>
                <c:pt idx="834">
                  <c:v>-1.1256149999999999E-3</c:v>
                </c:pt>
                <c:pt idx="835">
                  <c:v>2.0149209999999998E-3</c:v>
                </c:pt>
                <c:pt idx="836">
                  <c:v>3.2763139999999998E-3</c:v>
                </c:pt>
                <c:pt idx="837">
                  <c:v>-1.050259E-3</c:v>
                </c:pt>
                <c:pt idx="838">
                  <c:v>-9.3422259999999995E-4</c:v>
                </c:pt>
                <c:pt idx="839">
                  <c:v>8.3899630000000003E-3</c:v>
                </c:pt>
                <c:pt idx="840">
                  <c:v>1.7652250000000001E-2</c:v>
                </c:pt>
                <c:pt idx="841">
                  <c:v>1.0700309999999999E-2</c:v>
                </c:pt>
                <c:pt idx="842">
                  <c:v>-5.8383580000000001E-3</c:v>
                </c:pt>
                <c:pt idx="843">
                  <c:v>-6.7686630000000003E-3</c:v>
                </c:pt>
                <c:pt idx="844">
                  <c:v>3.1801139999999999E-3</c:v>
                </c:pt>
                <c:pt idx="845">
                  <c:v>5.930467E-3</c:v>
                </c:pt>
                <c:pt idx="846">
                  <c:v>8.3067760000000001E-3</c:v>
                </c:pt>
                <c:pt idx="847">
                  <c:v>1.448287E-2</c:v>
                </c:pt>
                <c:pt idx="848">
                  <c:v>1.6159179999999999E-2</c:v>
                </c:pt>
                <c:pt idx="849">
                  <c:v>9.5894929999999993E-3</c:v>
                </c:pt>
                <c:pt idx="850">
                  <c:v>-1.270048E-3</c:v>
                </c:pt>
                <c:pt idx="851">
                  <c:v>-8.0304299999999999E-3</c:v>
                </c:pt>
                <c:pt idx="852">
                  <c:v>-1.0775689999999999E-2</c:v>
                </c:pt>
                <c:pt idx="853">
                  <c:v>-1.1840989999999999E-2</c:v>
                </c:pt>
                <c:pt idx="854">
                  <c:v>-3.8283919999999999E-3</c:v>
                </c:pt>
                <c:pt idx="855">
                  <c:v>9.0731100000000005E-3</c:v>
                </c:pt>
                <c:pt idx="856">
                  <c:v>8.5842379999999992E-3</c:v>
                </c:pt>
                <c:pt idx="857">
                  <c:v>-6.3128669999999998E-3</c:v>
                </c:pt>
                <c:pt idx="858">
                  <c:v>-1.498887E-2</c:v>
                </c:pt>
                <c:pt idx="859">
                  <c:v>9.0727739999999998E-4</c:v>
                </c:pt>
                <c:pt idx="860">
                  <c:v>2.4578880000000001E-2</c:v>
                </c:pt>
                <c:pt idx="861">
                  <c:v>2.3964039999999999E-2</c:v>
                </c:pt>
                <c:pt idx="862">
                  <c:v>6.3832890000000003E-3</c:v>
                </c:pt>
                <c:pt idx="863">
                  <c:v>-3.676304E-3</c:v>
                </c:pt>
                <c:pt idx="864">
                  <c:v>2.5718049999999999E-3</c:v>
                </c:pt>
                <c:pt idx="865">
                  <c:v>1.178304E-2</c:v>
                </c:pt>
                <c:pt idx="866">
                  <c:v>5.7494E-3</c:v>
                </c:pt>
                <c:pt idx="867">
                  <c:v>2.1514329999999999E-3</c:v>
                </c:pt>
                <c:pt idx="868">
                  <c:v>1.391362E-2</c:v>
                </c:pt>
                <c:pt idx="869">
                  <c:v>1.5434389999999999E-2</c:v>
                </c:pt>
                <c:pt idx="870">
                  <c:v>1.29783E-3</c:v>
                </c:pt>
                <c:pt idx="871">
                  <c:v>-4.2624669999999999E-4</c:v>
                </c:pt>
                <c:pt idx="872">
                  <c:v>1.056197E-2</c:v>
                </c:pt>
                <c:pt idx="873">
                  <c:v>6.5577300000000003E-3</c:v>
                </c:pt>
                <c:pt idx="874">
                  <c:v>-4.2115349999999998E-3</c:v>
                </c:pt>
                <c:pt idx="875">
                  <c:v>-1.4198150000000001E-3</c:v>
                </c:pt>
                <c:pt idx="876">
                  <c:v>-6.5566859999999997E-4</c:v>
                </c:pt>
                <c:pt idx="877">
                  <c:v>-9.6077220000000008E-3</c:v>
                </c:pt>
                <c:pt idx="878">
                  <c:v>-1.386336E-2</c:v>
                </c:pt>
                <c:pt idx="879">
                  <c:v>-6.5190669999999999E-3</c:v>
                </c:pt>
                <c:pt idx="880">
                  <c:v>2.4309689999999998E-3</c:v>
                </c:pt>
                <c:pt idx="881">
                  <c:v>-2.2311940000000001E-3</c:v>
                </c:pt>
                <c:pt idx="882">
                  <c:v>-5.2482040000000002E-3</c:v>
                </c:pt>
                <c:pt idx="883">
                  <c:v>8.3841320000000007E-3</c:v>
                </c:pt>
                <c:pt idx="884">
                  <c:v>1.3255339999999999E-2</c:v>
                </c:pt>
                <c:pt idx="885">
                  <c:v>8.6168270000000003E-4</c:v>
                </c:pt>
                <c:pt idx="886">
                  <c:v>-6.2644069999999996E-3</c:v>
                </c:pt>
                <c:pt idx="887">
                  <c:v>-5.5849699999999999E-3</c:v>
                </c:pt>
                <c:pt idx="888">
                  <c:v>-1.173922E-3</c:v>
                </c:pt>
                <c:pt idx="889">
                  <c:v>6.2099219999999997E-3</c:v>
                </c:pt>
                <c:pt idx="890">
                  <c:v>6.1689309999999999E-3</c:v>
                </c:pt>
                <c:pt idx="891">
                  <c:v>7.6817389999999999E-3</c:v>
                </c:pt>
                <c:pt idx="892">
                  <c:v>1.5871130000000001E-2</c:v>
                </c:pt>
                <c:pt idx="893">
                  <c:v>1.192409E-2</c:v>
                </c:pt>
                <c:pt idx="894">
                  <c:v>3.5437820000000001E-3</c:v>
                </c:pt>
                <c:pt idx="895">
                  <c:v>8.4303980000000004E-3</c:v>
                </c:pt>
                <c:pt idx="896">
                  <c:v>1.7143760000000001E-2</c:v>
                </c:pt>
                <c:pt idx="897">
                  <c:v>1.507272E-2</c:v>
                </c:pt>
                <c:pt idx="898">
                  <c:v>1.413206E-3</c:v>
                </c:pt>
                <c:pt idx="899">
                  <c:v>-5.1048600000000001E-3</c:v>
                </c:pt>
                <c:pt idx="900">
                  <c:v>5.9389890000000004E-3</c:v>
                </c:pt>
                <c:pt idx="901">
                  <c:v>1.32549E-2</c:v>
                </c:pt>
                <c:pt idx="902">
                  <c:v>4.2741319999999999E-3</c:v>
                </c:pt>
                <c:pt idx="903">
                  <c:v>-4.5931569999999996E-3</c:v>
                </c:pt>
                <c:pt idx="904">
                  <c:v>-6.5088150000000003E-3</c:v>
                </c:pt>
                <c:pt idx="905">
                  <c:v>-8.4167919999999993E-3</c:v>
                </c:pt>
                <c:pt idx="906">
                  <c:v>-1.108934E-2</c:v>
                </c:pt>
                <c:pt idx="907">
                  <c:v>-1.331685E-2</c:v>
                </c:pt>
                <c:pt idx="908">
                  <c:v>-8.0703400000000005E-3</c:v>
                </c:pt>
                <c:pt idx="909">
                  <c:v>2.1208910000000002E-3</c:v>
                </c:pt>
                <c:pt idx="910">
                  <c:v>5.3696100000000004E-3</c:v>
                </c:pt>
                <c:pt idx="911">
                  <c:v>1.067852E-3</c:v>
                </c:pt>
                <c:pt idx="912">
                  <c:v>-9.3737460000000005E-3</c:v>
                </c:pt>
                <c:pt idx="913">
                  <c:v>-1.7640320000000001E-2</c:v>
                </c:pt>
                <c:pt idx="914">
                  <c:v>-1.073794E-2</c:v>
                </c:pt>
                <c:pt idx="915">
                  <c:v>5.2095809999999996E-3</c:v>
                </c:pt>
                <c:pt idx="916">
                  <c:v>1.275392E-2</c:v>
                </c:pt>
                <c:pt idx="917">
                  <c:v>9.3525009999999992E-3</c:v>
                </c:pt>
                <c:pt idx="918">
                  <c:v>1.3843600000000001E-3</c:v>
                </c:pt>
                <c:pt idx="919">
                  <c:v>-5.8947280000000001E-3</c:v>
                </c:pt>
                <c:pt idx="920">
                  <c:v>-6.2720409999999999E-3</c:v>
                </c:pt>
                <c:pt idx="921">
                  <c:v>-7.1472690000000004E-4</c:v>
                </c:pt>
                <c:pt idx="922">
                  <c:v>7.1697840000000002E-3</c:v>
                </c:pt>
                <c:pt idx="923">
                  <c:v>1.142907E-2</c:v>
                </c:pt>
                <c:pt idx="924">
                  <c:v>-4.3091430000000001E-4</c:v>
                </c:pt>
                <c:pt idx="925">
                  <c:v>-2.0201179999999999E-2</c:v>
                </c:pt>
                <c:pt idx="926">
                  <c:v>-1.765624E-2</c:v>
                </c:pt>
                <c:pt idx="927">
                  <c:v>5.9746809999999999E-3</c:v>
                </c:pt>
                <c:pt idx="928">
                  <c:v>1.9816480000000001E-2</c:v>
                </c:pt>
                <c:pt idx="929">
                  <c:v>1.535685E-2</c:v>
                </c:pt>
                <c:pt idx="930">
                  <c:v>6.841962E-3</c:v>
                </c:pt>
                <c:pt idx="931">
                  <c:v>5.2507630000000003E-3</c:v>
                </c:pt>
                <c:pt idx="932">
                  <c:v>7.6810969999999996E-3</c:v>
                </c:pt>
                <c:pt idx="933">
                  <c:v>1.0440929999999999E-2</c:v>
                </c:pt>
                <c:pt idx="934">
                  <c:v>8.0670700000000008E-3</c:v>
                </c:pt>
                <c:pt idx="935">
                  <c:v>-3.2951880000000001E-3</c:v>
                </c:pt>
                <c:pt idx="936">
                  <c:v>-2.2018989999999998E-3</c:v>
                </c:pt>
                <c:pt idx="937">
                  <c:v>9.5452780000000008E-3</c:v>
                </c:pt>
                <c:pt idx="938">
                  <c:v>4.896905E-3</c:v>
                </c:pt>
                <c:pt idx="939">
                  <c:v>5.2767440000000003E-4</c:v>
                </c:pt>
                <c:pt idx="940">
                  <c:v>1.1242739999999999E-2</c:v>
                </c:pt>
                <c:pt idx="941">
                  <c:v>1.1969489999999999E-2</c:v>
                </c:pt>
                <c:pt idx="942">
                  <c:v>-8.090482E-4</c:v>
                </c:pt>
                <c:pt idx="943">
                  <c:v>-4.2703709999999999E-4</c:v>
                </c:pt>
                <c:pt idx="944">
                  <c:v>1.6123080000000001E-2</c:v>
                </c:pt>
                <c:pt idx="945">
                  <c:v>1.8797149999999999E-2</c:v>
                </c:pt>
                <c:pt idx="946">
                  <c:v>-3.8073859999999998E-3</c:v>
                </c:pt>
                <c:pt idx="947">
                  <c:v>-2.3102459999999998E-2</c:v>
                </c:pt>
                <c:pt idx="948">
                  <c:v>-1.7996769999999999E-2</c:v>
                </c:pt>
                <c:pt idx="949">
                  <c:v>-2.709145E-3</c:v>
                </c:pt>
                <c:pt idx="950">
                  <c:v>5.3994389999999998E-3</c:v>
                </c:pt>
                <c:pt idx="951">
                  <c:v>5.6528619999999998E-3</c:v>
                </c:pt>
                <c:pt idx="952">
                  <c:v>2.695533E-3</c:v>
                </c:pt>
                <c:pt idx="953">
                  <c:v>-2.8465090000000001E-3</c:v>
                </c:pt>
                <c:pt idx="954">
                  <c:v>-9.1213839999999997E-3</c:v>
                </c:pt>
                <c:pt idx="955">
                  <c:v>-7.8889219999999996E-3</c:v>
                </c:pt>
                <c:pt idx="956">
                  <c:v>-1.342308E-3</c:v>
                </c:pt>
                <c:pt idx="957">
                  <c:v>3.070386E-3</c:v>
                </c:pt>
                <c:pt idx="958">
                  <c:v>4.4869530000000001E-3</c:v>
                </c:pt>
                <c:pt idx="959">
                  <c:v>4.7697679999999998E-3</c:v>
                </c:pt>
                <c:pt idx="960">
                  <c:v>6.4649729999999997E-3</c:v>
                </c:pt>
                <c:pt idx="961">
                  <c:v>4.1820339999999999E-4</c:v>
                </c:pt>
                <c:pt idx="962">
                  <c:v>-1.5981789999999999E-2</c:v>
                </c:pt>
                <c:pt idx="963">
                  <c:v>-2.1335650000000001E-2</c:v>
                </c:pt>
                <c:pt idx="964">
                  <c:v>-5.6621809999999996E-3</c:v>
                </c:pt>
                <c:pt idx="965">
                  <c:v>7.63593E-3</c:v>
                </c:pt>
                <c:pt idx="966">
                  <c:v>4.3036070000000001E-3</c:v>
                </c:pt>
                <c:pt idx="967">
                  <c:v>7.0184150000000001E-3</c:v>
                </c:pt>
                <c:pt idx="968">
                  <c:v>1.9390939999999999E-2</c:v>
                </c:pt>
                <c:pt idx="969">
                  <c:v>1.5683200000000001E-2</c:v>
                </c:pt>
                <c:pt idx="970">
                  <c:v>3.7959529999999999E-3</c:v>
                </c:pt>
                <c:pt idx="971">
                  <c:v>4.3019119999999998E-3</c:v>
                </c:pt>
                <c:pt idx="972">
                  <c:v>8.6748829999999996E-3</c:v>
                </c:pt>
                <c:pt idx="973">
                  <c:v>7.3978480000000003E-3</c:v>
                </c:pt>
                <c:pt idx="974">
                  <c:v>4.9060220000000003E-3</c:v>
                </c:pt>
                <c:pt idx="975">
                  <c:v>7.5781690000000001E-3</c:v>
                </c:pt>
                <c:pt idx="976">
                  <c:v>8.8283890000000007E-3</c:v>
                </c:pt>
                <c:pt idx="977">
                  <c:v>4.2613040000000002E-4</c:v>
                </c:pt>
                <c:pt idx="978">
                  <c:v>-1.0742E-2</c:v>
                </c:pt>
                <c:pt idx="979">
                  <c:v>-1.48322E-2</c:v>
                </c:pt>
                <c:pt idx="980">
                  <c:v>-4.4919540000000003E-3</c:v>
                </c:pt>
                <c:pt idx="981">
                  <c:v>1.002227E-2</c:v>
                </c:pt>
                <c:pt idx="982">
                  <c:v>1.4692230000000001E-2</c:v>
                </c:pt>
                <c:pt idx="983">
                  <c:v>1.87271E-2</c:v>
                </c:pt>
                <c:pt idx="984">
                  <c:v>1.876765E-2</c:v>
                </c:pt>
                <c:pt idx="985">
                  <c:v>8.0119200000000005E-3</c:v>
                </c:pt>
                <c:pt idx="986">
                  <c:v>9.3946980000000002E-4</c:v>
                </c:pt>
                <c:pt idx="987">
                  <c:v>-1.272189E-3</c:v>
                </c:pt>
                <c:pt idx="988">
                  <c:v>-4.6713009999999999E-4</c:v>
                </c:pt>
                <c:pt idx="989">
                  <c:v>-2.8986369999999998E-4</c:v>
                </c:pt>
                <c:pt idx="990">
                  <c:v>-8.6023109999999996E-3</c:v>
                </c:pt>
                <c:pt idx="991">
                  <c:v>-8.9224669999999999E-3</c:v>
                </c:pt>
                <c:pt idx="992">
                  <c:v>-5.6137340000000002E-4</c:v>
                </c:pt>
                <c:pt idx="993">
                  <c:v>-1.8669170000000001E-3</c:v>
                </c:pt>
                <c:pt idx="994">
                  <c:v>-1.292416E-3</c:v>
                </c:pt>
                <c:pt idx="995">
                  <c:v>1.005203E-2</c:v>
                </c:pt>
                <c:pt idx="996">
                  <c:v>1.039323E-2</c:v>
                </c:pt>
                <c:pt idx="997">
                  <c:v>-4.7232469999999999E-3</c:v>
                </c:pt>
                <c:pt idx="998">
                  <c:v>-9.3030999999999999E-3</c:v>
                </c:pt>
                <c:pt idx="999">
                  <c:v>3.7472429999999999E-3</c:v>
                </c:pt>
              </c:numCache>
            </c:numRef>
          </c:yVal>
          <c:smooth val="0"/>
        </c:ser>
        <c:ser>
          <c:idx val="11"/>
          <c:order val="11"/>
          <c:tx>
            <c:v>+500V (#12)</c:v>
          </c:tx>
          <c:spPr>
            <a:ln w="19050">
              <a:solidFill>
                <a:srgbClr val="0000FF"/>
              </a:solidFill>
            </a:ln>
          </c:spPr>
          <c:marker>
            <c:symbol val="none"/>
          </c:marker>
          <c:xVal>
            <c:numRef>
              <c:f>'Current Wfms Data'!$A$5:$A$1004</c:f>
              <c:numCache>
                <c:formatCode>General</c:formatCode>
                <c:ptCount val="1000"/>
                <c:pt idx="0">
                  <c:v>-180.834</c:v>
                </c:pt>
                <c:pt idx="1">
                  <c:v>-179.834</c:v>
                </c:pt>
                <c:pt idx="2">
                  <c:v>-178.834</c:v>
                </c:pt>
                <c:pt idx="3">
                  <c:v>-177.834</c:v>
                </c:pt>
                <c:pt idx="4">
                  <c:v>-176.834</c:v>
                </c:pt>
                <c:pt idx="5">
                  <c:v>-175.834</c:v>
                </c:pt>
                <c:pt idx="6">
                  <c:v>-174.834</c:v>
                </c:pt>
                <c:pt idx="7">
                  <c:v>-173.834</c:v>
                </c:pt>
                <c:pt idx="8">
                  <c:v>-172.834</c:v>
                </c:pt>
                <c:pt idx="9">
                  <c:v>-171.834</c:v>
                </c:pt>
                <c:pt idx="10">
                  <c:v>-170.834</c:v>
                </c:pt>
                <c:pt idx="11">
                  <c:v>-169.834</c:v>
                </c:pt>
                <c:pt idx="12">
                  <c:v>-168.83399999999997</c:v>
                </c:pt>
                <c:pt idx="13">
                  <c:v>-167.834</c:v>
                </c:pt>
                <c:pt idx="14">
                  <c:v>-166.834</c:v>
                </c:pt>
                <c:pt idx="15">
                  <c:v>-165.834</c:v>
                </c:pt>
                <c:pt idx="16">
                  <c:v>-164.834</c:v>
                </c:pt>
                <c:pt idx="17">
                  <c:v>-163.834</c:v>
                </c:pt>
                <c:pt idx="18">
                  <c:v>-162.83399999999997</c:v>
                </c:pt>
                <c:pt idx="19">
                  <c:v>-161.834</c:v>
                </c:pt>
                <c:pt idx="20">
                  <c:v>-160.834</c:v>
                </c:pt>
                <c:pt idx="21">
                  <c:v>-159.834</c:v>
                </c:pt>
                <c:pt idx="22">
                  <c:v>-158.834</c:v>
                </c:pt>
                <c:pt idx="23">
                  <c:v>-157.834</c:v>
                </c:pt>
                <c:pt idx="24">
                  <c:v>-156.83399999999997</c:v>
                </c:pt>
                <c:pt idx="25">
                  <c:v>-155.834</c:v>
                </c:pt>
                <c:pt idx="26">
                  <c:v>-154.834</c:v>
                </c:pt>
                <c:pt idx="27">
                  <c:v>-153.834</c:v>
                </c:pt>
                <c:pt idx="28">
                  <c:v>-152.834</c:v>
                </c:pt>
                <c:pt idx="29">
                  <c:v>-151.834</c:v>
                </c:pt>
                <c:pt idx="30">
                  <c:v>-150.834</c:v>
                </c:pt>
                <c:pt idx="31">
                  <c:v>-149.834</c:v>
                </c:pt>
                <c:pt idx="32">
                  <c:v>-148.834</c:v>
                </c:pt>
                <c:pt idx="33">
                  <c:v>-147.834</c:v>
                </c:pt>
                <c:pt idx="34">
                  <c:v>-146.834</c:v>
                </c:pt>
                <c:pt idx="35">
                  <c:v>-145.834</c:v>
                </c:pt>
                <c:pt idx="36">
                  <c:v>-144.834</c:v>
                </c:pt>
                <c:pt idx="37">
                  <c:v>-143.834</c:v>
                </c:pt>
                <c:pt idx="38">
                  <c:v>-142.834</c:v>
                </c:pt>
                <c:pt idx="39">
                  <c:v>-141.834</c:v>
                </c:pt>
                <c:pt idx="40">
                  <c:v>-140.834</c:v>
                </c:pt>
                <c:pt idx="41">
                  <c:v>-139.834</c:v>
                </c:pt>
                <c:pt idx="42">
                  <c:v>-138.834</c:v>
                </c:pt>
                <c:pt idx="43">
                  <c:v>-137.83399999999997</c:v>
                </c:pt>
                <c:pt idx="44">
                  <c:v>-136.834</c:v>
                </c:pt>
                <c:pt idx="45">
                  <c:v>-135.834</c:v>
                </c:pt>
                <c:pt idx="46">
                  <c:v>-134.834</c:v>
                </c:pt>
                <c:pt idx="47">
                  <c:v>-133.834</c:v>
                </c:pt>
                <c:pt idx="48">
                  <c:v>-132.834</c:v>
                </c:pt>
                <c:pt idx="49">
                  <c:v>-131.83399999999997</c:v>
                </c:pt>
                <c:pt idx="50">
                  <c:v>-130.834</c:v>
                </c:pt>
                <c:pt idx="51">
                  <c:v>-129.834</c:v>
                </c:pt>
                <c:pt idx="52">
                  <c:v>-128.834</c:v>
                </c:pt>
                <c:pt idx="53">
                  <c:v>-127.834</c:v>
                </c:pt>
                <c:pt idx="54">
                  <c:v>-126.834</c:v>
                </c:pt>
                <c:pt idx="55">
                  <c:v>-125.83399999999999</c:v>
                </c:pt>
                <c:pt idx="56">
                  <c:v>-124.83399999999999</c:v>
                </c:pt>
                <c:pt idx="57">
                  <c:v>-123.83399999999999</c:v>
                </c:pt>
                <c:pt idx="58">
                  <c:v>-122.834</c:v>
                </c:pt>
                <c:pt idx="59">
                  <c:v>-121.834</c:v>
                </c:pt>
                <c:pt idx="60">
                  <c:v>-120.834</c:v>
                </c:pt>
                <c:pt idx="61">
                  <c:v>-119.83400000000002</c:v>
                </c:pt>
                <c:pt idx="62">
                  <c:v>-118.834</c:v>
                </c:pt>
                <c:pt idx="63">
                  <c:v>-117.83399999999999</c:v>
                </c:pt>
                <c:pt idx="64">
                  <c:v>-116.834</c:v>
                </c:pt>
                <c:pt idx="65">
                  <c:v>-115.834</c:v>
                </c:pt>
                <c:pt idx="66">
                  <c:v>-114.83399999999999</c:v>
                </c:pt>
                <c:pt idx="67">
                  <c:v>-113.834</c:v>
                </c:pt>
                <c:pt idx="68">
                  <c:v>-112.834</c:v>
                </c:pt>
                <c:pt idx="69">
                  <c:v>-111.83399999999999</c:v>
                </c:pt>
                <c:pt idx="70">
                  <c:v>-110.834</c:v>
                </c:pt>
                <c:pt idx="71">
                  <c:v>-109.834</c:v>
                </c:pt>
                <c:pt idx="72">
                  <c:v>-108.83399999999999</c:v>
                </c:pt>
                <c:pt idx="73">
                  <c:v>-107.834</c:v>
                </c:pt>
                <c:pt idx="74">
                  <c:v>-106.834</c:v>
                </c:pt>
                <c:pt idx="75">
                  <c:v>-105.834</c:v>
                </c:pt>
                <c:pt idx="76">
                  <c:v>-104.834</c:v>
                </c:pt>
                <c:pt idx="77">
                  <c:v>-103.834</c:v>
                </c:pt>
                <c:pt idx="78">
                  <c:v>-102.834</c:v>
                </c:pt>
                <c:pt idx="79">
                  <c:v>-101.834</c:v>
                </c:pt>
                <c:pt idx="80">
                  <c:v>-100.834</c:v>
                </c:pt>
                <c:pt idx="81">
                  <c:v>-99.834000000000003</c:v>
                </c:pt>
                <c:pt idx="82">
                  <c:v>-98.834000000000003</c:v>
                </c:pt>
                <c:pt idx="83">
                  <c:v>-97.834000000000003</c:v>
                </c:pt>
                <c:pt idx="84">
                  <c:v>-96.834000000000003</c:v>
                </c:pt>
                <c:pt idx="85">
                  <c:v>-95.834000000000003</c:v>
                </c:pt>
                <c:pt idx="86">
                  <c:v>-94.834000000000003</c:v>
                </c:pt>
                <c:pt idx="87">
                  <c:v>-93.834000000000003</c:v>
                </c:pt>
                <c:pt idx="88">
                  <c:v>-92.833999999999989</c:v>
                </c:pt>
                <c:pt idx="89">
                  <c:v>-91.834000000000003</c:v>
                </c:pt>
                <c:pt idx="90">
                  <c:v>-90.834000000000003</c:v>
                </c:pt>
                <c:pt idx="91">
                  <c:v>-89.833999999999989</c:v>
                </c:pt>
                <c:pt idx="92">
                  <c:v>-88.834000000000003</c:v>
                </c:pt>
                <c:pt idx="93">
                  <c:v>-87.834000000000003</c:v>
                </c:pt>
                <c:pt idx="94">
                  <c:v>-86.833999999999989</c:v>
                </c:pt>
                <c:pt idx="95">
                  <c:v>-85.834000000000003</c:v>
                </c:pt>
                <c:pt idx="96">
                  <c:v>-84.834000000000003</c:v>
                </c:pt>
                <c:pt idx="97">
                  <c:v>-83.833999999999989</c:v>
                </c:pt>
                <c:pt idx="98">
                  <c:v>-82.834000000000003</c:v>
                </c:pt>
                <c:pt idx="99">
                  <c:v>-81.834000000000003</c:v>
                </c:pt>
                <c:pt idx="100">
                  <c:v>-80.833999999999989</c:v>
                </c:pt>
                <c:pt idx="101">
                  <c:v>-79.834000000000003</c:v>
                </c:pt>
                <c:pt idx="102">
                  <c:v>-78.834000000000003</c:v>
                </c:pt>
                <c:pt idx="103">
                  <c:v>-77.833999999999989</c:v>
                </c:pt>
                <c:pt idx="104">
                  <c:v>-76.834000000000003</c:v>
                </c:pt>
                <c:pt idx="105">
                  <c:v>-75.834000000000003</c:v>
                </c:pt>
                <c:pt idx="106">
                  <c:v>-74.833999999999989</c:v>
                </c:pt>
                <c:pt idx="107">
                  <c:v>-73.834000000000003</c:v>
                </c:pt>
                <c:pt idx="108">
                  <c:v>-72.834000000000003</c:v>
                </c:pt>
                <c:pt idx="109">
                  <c:v>-71.834000000000003</c:v>
                </c:pt>
                <c:pt idx="110">
                  <c:v>-70.834000000000003</c:v>
                </c:pt>
                <c:pt idx="111">
                  <c:v>-69.834000000000003</c:v>
                </c:pt>
                <c:pt idx="112">
                  <c:v>-68.834000000000003</c:v>
                </c:pt>
                <c:pt idx="113">
                  <c:v>-67.834000000000003</c:v>
                </c:pt>
                <c:pt idx="114">
                  <c:v>-66.834000000000003</c:v>
                </c:pt>
                <c:pt idx="115">
                  <c:v>-65.834000000000003</c:v>
                </c:pt>
                <c:pt idx="116">
                  <c:v>-64.834000000000003</c:v>
                </c:pt>
                <c:pt idx="117">
                  <c:v>-63.834000000000003</c:v>
                </c:pt>
                <c:pt idx="118">
                  <c:v>-62.834000000000003</c:v>
                </c:pt>
                <c:pt idx="119">
                  <c:v>-61.833999999999996</c:v>
                </c:pt>
                <c:pt idx="120">
                  <c:v>-60.834000000000003</c:v>
                </c:pt>
                <c:pt idx="121">
                  <c:v>-59.834000000000003</c:v>
                </c:pt>
                <c:pt idx="122">
                  <c:v>-58.834000000000003</c:v>
                </c:pt>
                <c:pt idx="123">
                  <c:v>-57.834000000000003</c:v>
                </c:pt>
                <c:pt idx="124">
                  <c:v>-56.833999999999996</c:v>
                </c:pt>
                <c:pt idx="125">
                  <c:v>-55.834000000000003</c:v>
                </c:pt>
                <c:pt idx="126">
                  <c:v>-54.834000000000003</c:v>
                </c:pt>
                <c:pt idx="127">
                  <c:v>-53.833999999999996</c:v>
                </c:pt>
                <c:pt idx="128">
                  <c:v>-52.834000000000003</c:v>
                </c:pt>
                <c:pt idx="129">
                  <c:v>-51.833999999999996</c:v>
                </c:pt>
                <c:pt idx="130">
                  <c:v>-50.833999999999996</c:v>
                </c:pt>
                <c:pt idx="131">
                  <c:v>-49.834000000000003</c:v>
                </c:pt>
                <c:pt idx="132">
                  <c:v>-48.833999999999996</c:v>
                </c:pt>
                <c:pt idx="133">
                  <c:v>-47.833999999999996</c:v>
                </c:pt>
                <c:pt idx="134">
                  <c:v>-46.834000000000003</c:v>
                </c:pt>
                <c:pt idx="135">
                  <c:v>-45.833999999999996</c:v>
                </c:pt>
                <c:pt idx="136">
                  <c:v>-44.834000000000003</c:v>
                </c:pt>
                <c:pt idx="137">
                  <c:v>-43.834000000000003</c:v>
                </c:pt>
                <c:pt idx="138">
                  <c:v>-42.833999999999996</c:v>
                </c:pt>
                <c:pt idx="139">
                  <c:v>-41.834000000000003</c:v>
                </c:pt>
                <c:pt idx="140">
                  <c:v>-40.834000000000003</c:v>
                </c:pt>
                <c:pt idx="141">
                  <c:v>-39.833999999999996</c:v>
                </c:pt>
                <c:pt idx="142">
                  <c:v>-38.834000000000003</c:v>
                </c:pt>
                <c:pt idx="143">
                  <c:v>-37.834000000000003</c:v>
                </c:pt>
                <c:pt idx="144">
                  <c:v>-36.833999999999996</c:v>
                </c:pt>
                <c:pt idx="145">
                  <c:v>-35.834000000000003</c:v>
                </c:pt>
                <c:pt idx="146">
                  <c:v>-34.833999999999996</c:v>
                </c:pt>
                <c:pt idx="147">
                  <c:v>-33.833999999999996</c:v>
                </c:pt>
                <c:pt idx="148">
                  <c:v>-32.834000000000003</c:v>
                </c:pt>
                <c:pt idx="149">
                  <c:v>-31.834</c:v>
                </c:pt>
                <c:pt idx="150">
                  <c:v>-30.833999999999996</c:v>
                </c:pt>
                <c:pt idx="151">
                  <c:v>-29.834</c:v>
                </c:pt>
                <c:pt idx="152">
                  <c:v>-28.834</c:v>
                </c:pt>
                <c:pt idx="153">
                  <c:v>-27.834</c:v>
                </c:pt>
                <c:pt idx="154">
                  <c:v>-26.834</c:v>
                </c:pt>
                <c:pt idx="155">
                  <c:v>-25.834000000000003</c:v>
                </c:pt>
                <c:pt idx="156">
                  <c:v>-24.834</c:v>
                </c:pt>
                <c:pt idx="157">
                  <c:v>-23.834</c:v>
                </c:pt>
                <c:pt idx="158">
                  <c:v>-22.834</c:v>
                </c:pt>
                <c:pt idx="159">
                  <c:v>-21.834</c:v>
                </c:pt>
                <c:pt idx="160">
                  <c:v>-20.834</c:v>
                </c:pt>
                <c:pt idx="161">
                  <c:v>-19.834</c:v>
                </c:pt>
                <c:pt idx="162">
                  <c:v>-18.834</c:v>
                </c:pt>
                <c:pt idx="163">
                  <c:v>-17.834</c:v>
                </c:pt>
                <c:pt idx="164">
                  <c:v>-16.834</c:v>
                </c:pt>
                <c:pt idx="165">
                  <c:v>-15.834000000000001</c:v>
                </c:pt>
                <c:pt idx="166">
                  <c:v>-14.834000000000001</c:v>
                </c:pt>
                <c:pt idx="167">
                  <c:v>-13.834</c:v>
                </c:pt>
                <c:pt idx="168">
                  <c:v>-12.834</c:v>
                </c:pt>
                <c:pt idx="169">
                  <c:v>-11.834</c:v>
                </c:pt>
                <c:pt idx="170">
                  <c:v>-10.834</c:v>
                </c:pt>
                <c:pt idx="171">
                  <c:v>-9.8340000000000014</c:v>
                </c:pt>
                <c:pt idx="172">
                  <c:v>-8.8339999999999996</c:v>
                </c:pt>
                <c:pt idx="173">
                  <c:v>-7.8339999999999996</c:v>
                </c:pt>
                <c:pt idx="174">
                  <c:v>-6.8340000000000005</c:v>
                </c:pt>
                <c:pt idx="175">
                  <c:v>-5.8340000000000005</c:v>
                </c:pt>
                <c:pt idx="176">
                  <c:v>-4.8339999999999996</c:v>
                </c:pt>
                <c:pt idx="177">
                  <c:v>-3.8339999999999996</c:v>
                </c:pt>
                <c:pt idx="178">
                  <c:v>-2.8340000000000001</c:v>
                </c:pt>
                <c:pt idx="179">
                  <c:v>-1.8340000000000001</c:v>
                </c:pt>
                <c:pt idx="180">
                  <c:v>-0.83399999999999996</c:v>
                </c:pt>
                <c:pt idx="181">
                  <c:v>0.16600000000000001</c:v>
                </c:pt>
                <c:pt idx="182">
                  <c:v>1.1659999999999999</c:v>
                </c:pt>
                <c:pt idx="183">
                  <c:v>2.1660000000000004</c:v>
                </c:pt>
                <c:pt idx="184">
                  <c:v>3.1659999999999999</c:v>
                </c:pt>
                <c:pt idx="185">
                  <c:v>4.1659999999999995</c:v>
                </c:pt>
                <c:pt idx="186">
                  <c:v>5.1659999999999995</c:v>
                </c:pt>
                <c:pt idx="187">
                  <c:v>6.1659999999999995</c:v>
                </c:pt>
                <c:pt idx="188">
                  <c:v>7.1660000000000004</c:v>
                </c:pt>
                <c:pt idx="189">
                  <c:v>8.1660000000000004</c:v>
                </c:pt>
                <c:pt idx="190">
                  <c:v>9.1660000000000004</c:v>
                </c:pt>
                <c:pt idx="191">
                  <c:v>10.166</c:v>
                </c:pt>
                <c:pt idx="192">
                  <c:v>11.166</c:v>
                </c:pt>
                <c:pt idx="193">
                  <c:v>12.166</c:v>
                </c:pt>
                <c:pt idx="194">
                  <c:v>13.166</c:v>
                </c:pt>
                <c:pt idx="195">
                  <c:v>14.165999999999999</c:v>
                </c:pt>
                <c:pt idx="196">
                  <c:v>15.166000000000002</c:v>
                </c:pt>
                <c:pt idx="197">
                  <c:v>16.166</c:v>
                </c:pt>
                <c:pt idx="198">
                  <c:v>17.166</c:v>
                </c:pt>
                <c:pt idx="199">
                  <c:v>18.166</c:v>
                </c:pt>
                <c:pt idx="200">
                  <c:v>19.166</c:v>
                </c:pt>
                <c:pt idx="201">
                  <c:v>20.166</c:v>
                </c:pt>
                <c:pt idx="202">
                  <c:v>21.166</c:v>
                </c:pt>
                <c:pt idx="203">
                  <c:v>22.166</c:v>
                </c:pt>
                <c:pt idx="204">
                  <c:v>23.166</c:v>
                </c:pt>
                <c:pt idx="205">
                  <c:v>24.166</c:v>
                </c:pt>
                <c:pt idx="206">
                  <c:v>25.165999999999997</c:v>
                </c:pt>
                <c:pt idx="207">
                  <c:v>26.166</c:v>
                </c:pt>
                <c:pt idx="208">
                  <c:v>27.166</c:v>
                </c:pt>
                <c:pt idx="209">
                  <c:v>28.166</c:v>
                </c:pt>
                <c:pt idx="210">
                  <c:v>29.166</c:v>
                </c:pt>
                <c:pt idx="211">
                  <c:v>30.166</c:v>
                </c:pt>
                <c:pt idx="212">
                  <c:v>31.166000000000004</c:v>
                </c:pt>
                <c:pt idx="213">
                  <c:v>32.165999999999997</c:v>
                </c:pt>
                <c:pt idx="214">
                  <c:v>33.166000000000004</c:v>
                </c:pt>
                <c:pt idx="215">
                  <c:v>34.166000000000004</c:v>
                </c:pt>
                <c:pt idx="216">
                  <c:v>35.165999999999997</c:v>
                </c:pt>
                <c:pt idx="217">
                  <c:v>36.166000000000004</c:v>
                </c:pt>
                <c:pt idx="218">
                  <c:v>37.165999999999997</c:v>
                </c:pt>
                <c:pt idx="219">
                  <c:v>38.165999999999997</c:v>
                </c:pt>
                <c:pt idx="220">
                  <c:v>39.166000000000004</c:v>
                </c:pt>
                <c:pt idx="221">
                  <c:v>40.165999999999997</c:v>
                </c:pt>
                <c:pt idx="222">
                  <c:v>41.165999999999997</c:v>
                </c:pt>
                <c:pt idx="223">
                  <c:v>42.166000000000004</c:v>
                </c:pt>
                <c:pt idx="224">
                  <c:v>43.165999999999997</c:v>
                </c:pt>
                <c:pt idx="225">
                  <c:v>44.165999999999997</c:v>
                </c:pt>
                <c:pt idx="226">
                  <c:v>45.166000000000004</c:v>
                </c:pt>
                <c:pt idx="227">
                  <c:v>46.165999999999997</c:v>
                </c:pt>
                <c:pt idx="228">
                  <c:v>47.165999999999997</c:v>
                </c:pt>
                <c:pt idx="229">
                  <c:v>48.166000000000004</c:v>
                </c:pt>
                <c:pt idx="230">
                  <c:v>49.165999999999997</c:v>
                </c:pt>
                <c:pt idx="231">
                  <c:v>50.166000000000004</c:v>
                </c:pt>
                <c:pt idx="232">
                  <c:v>51.166000000000004</c:v>
                </c:pt>
                <c:pt idx="233">
                  <c:v>52.165999999999997</c:v>
                </c:pt>
                <c:pt idx="234">
                  <c:v>53.166000000000004</c:v>
                </c:pt>
                <c:pt idx="235">
                  <c:v>54.165999999999997</c:v>
                </c:pt>
                <c:pt idx="236">
                  <c:v>55.165999999999997</c:v>
                </c:pt>
                <c:pt idx="237">
                  <c:v>56.166000000000004</c:v>
                </c:pt>
                <c:pt idx="238">
                  <c:v>57.165999999999997</c:v>
                </c:pt>
                <c:pt idx="239">
                  <c:v>58.165999999999997</c:v>
                </c:pt>
                <c:pt idx="240">
                  <c:v>59.166000000000004</c:v>
                </c:pt>
                <c:pt idx="241">
                  <c:v>60.165999999999997</c:v>
                </c:pt>
                <c:pt idx="242">
                  <c:v>61.166000000000004</c:v>
                </c:pt>
                <c:pt idx="243">
                  <c:v>62.166000000000004</c:v>
                </c:pt>
                <c:pt idx="244">
                  <c:v>63.165999999999997</c:v>
                </c:pt>
                <c:pt idx="245">
                  <c:v>64.165999999999997</c:v>
                </c:pt>
                <c:pt idx="246">
                  <c:v>65.165999999999997</c:v>
                </c:pt>
                <c:pt idx="247">
                  <c:v>66.165999999999997</c:v>
                </c:pt>
                <c:pt idx="248">
                  <c:v>67.165999999999997</c:v>
                </c:pt>
                <c:pt idx="249">
                  <c:v>68.165999999999997</c:v>
                </c:pt>
                <c:pt idx="250">
                  <c:v>69.165999999999997</c:v>
                </c:pt>
                <c:pt idx="251">
                  <c:v>70.165999999999997</c:v>
                </c:pt>
                <c:pt idx="252">
                  <c:v>71.165999999999997</c:v>
                </c:pt>
                <c:pt idx="253">
                  <c:v>72.165999999999997</c:v>
                </c:pt>
                <c:pt idx="254">
                  <c:v>73.165999999999997</c:v>
                </c:pt>
                <c:pt idx="255">
                  <c:v>74.165999999999997</c:v>
                </c:pt>
                <c:pt idx="256">
                  <c:v>75.165999999999997</c:v>
                </c:pt>
                <c:pt idx="257">
                  <c:v>76.165999999999997</c:v>
                </c:pt>
                <c:pt idx="258">
                  <c:v>77.166000000000011</c:v>
                </c:pt>
                <c:pt idx="259">
                  <c:v>78.165999999999997</c:v>
                </c:pt>
                <c:pt idx="260">
                  <c:v>79.165999999999997</c:v>
                </c:pt>
                <c:pt idx="261">
                  <c:v>80.166000000000011</c:v>
                </c:pt>
                <c:pt idx="262">
                  <c:v>81.165999999999997</c:v>
                </c:pt>
                <c:pt idx="263">
                  <c:v>82.165999999999997</c:v>
                </c:pt>
                <c:pt idx="264">
                  <c:v>83.166000000000011</c:v>
                </c:pt>
                <c:pt idx="265">
                  <c:v>84.165999999999997</c:v>
                </c:pt>
                <c:pt idx="266">
                  <c:v>85.165999999999997</c:v>
                </c:pt>
                <c:pt idx="267">
                  <c:v>86.166000000000011</c:v>
                </c:pt>
                <c:pt idx="268">
                  <c:v>87.165999999999997</c:v>
                </c:pt>
                <c:pt idx="269">
                  <c:v>88.165999999999997</c:v>
                </c:pt>
                <c:pt idx="270">
                  <c:v>89.166000000000011</c:v>
                </c:pt>
                <c:pt idx="271">
                  <c:v>90.165999999999997</c:v>
                </c:pt>
                <c:pt idx="272">
                  <c:v>91.165999999999997</c:v>
                </c:pt>
                <c:pt idx="273">
                  <c:v>92.166000000000011</c:v>
                </c:pt>
                <c:pt idx="274">
                  <c:v>93.165999999999997</c:v>
                </c:pt>
                <c:pt idx="275">
                  <c:v>94.165999999999997</c:v>
                </c:pt>
                <c:pt idx="276">
                  <c:v>95.166000000000011</c:v>
                </c:pt>
                <c:pt idx="277">
                  <c:v>96.165999999999997</c:v>
                </c:pt>
                <c:pt idx="278">
                  <c:v>97.165999999999997</c:v>
                </c:pt>
                <c:pt idx="279">
                  <c:v>98.165999999999997</c:v>
                </c:pt>
                <c:pt idx="280">
                  <c:v>99.165999999999997</c:v>
                </c:pt>
                <c:pt idx="281">
                  <c:v>100.166</c:v>
                </c:pt>
                <c:pt idx="282">
                  <c:v>101.166</c:v>
                </c:pt>
                <c:pt idx="283">
                  <c:v>102.166</c:v>
                </c:pt>
                <c:pt idx="284">
                  <c:v>103.166</c:v>
                </c:pt>
                <c:pt idx="285">
                  <c:v>104.166</c:v>
                </c:pt>
                <c:pt idx="286">
                  <c:v>105.166</c:v>
                </c:pt>
                <c:pt idx="287">
                  <c:v>106.166</c:v>
                </c:pt>
                <c:pt idx="288">
                  <c:v>107.166</c:v>
                </c:pt>
                <c:pt idx="289">
                  <c:v>108.166</c:v>
                </c:pt>
                <c:pt idx="290">
                  <c:v>109.166</c:v>
                </c:pt>
                <c:pt idx="291">
                  <c:v>110.166</c:v>
                </c:pt>
                <c:pt idx="292">
                  <c:v>111.16600000000001</c:v>
                </c:pt>
                <c:pt idx="293">
                  <c:v>112.166</c:v>
                </c:pt>
                <c:pt idx="294">
                  <c:v>113.166</c:v>
                </c:pt>
                <c:pt idx="295">
                  <c:v>114.16600000000001</c:v>
                </c:pt>
                <c:pt idx="296">
                  <c:v>115.166</c:v>
                </c:pt>
                <c:pt idx="297">
                  <c:v>116.166</c:v>
                </c:pt>
                <c:pt idx="298">
                  <c:v>117.16600000000001</c:v>
                </c:pt>
                <c:pt idx="299">
                  <c:v>118.166</c:v>
                </c:pt>
                <c:pt idx="300">
                  <c:v>119.166</c:v>
                </c:pt>
                <c:pt idx="301">
                  <c:v>120.166</c:v>
                </c:pt>
                <c:pt idx="302">
                  <c:v>121.16599999999998</c:v>
                </c:pt>
                <c:pt idx="303">
                  <c:v>122.16600000000001</c:v>
                </c:pt>
                <c:pt idx="304">
                  <c:v>123.16600000000001</c:v>
                </c:pt>
                <c:pt idx="305">
                  <c:v>124.166</c:v>
                </c:pt>
                <c:pt idx="306">
                  <c:v>125.166</c:v>
                </c:pt>
                <c:pt idx="307">
                  <c:v>126.166</c:v>
                </c:pt>
                <c:pt idx="308">
                  <c:v>127.16599999999998</c:v>
                </c:pt>
                <c:pt idx="309">
                  <c:v>128.166</c:v>
                </c:pt>
                <c:pt idx="310">
                  <c:v>129.166</c:v>
                </c:pt>
                <c:pt idx="311">
                  <c:v>130.166</c:v>
                </c:pt>
                <c:pt idx="312">
                  <c:v>131.166</c:v>
                </c:pt>
                <c:pt idx="313">
                  <c:v>132.166</c:v>
                </c:pt>
                <c:pt idx="314">
                  <c:v>133.166</c:v>
                </c:pt>
                <c:pt idx="315">
                  <c:v>134.16600000000003</c:v>
                </c:pt>
                <c:pt idx="316">
                  <c:v>135.166</c:v>
                </c:pt>
                <c:pt idx="317">
                  <c:v>136.166</c:v>
                </c:pt>
                <c:pt idx="318">
                  <c:v>137.166</c:v>
                </c:pt>
                <c:pt idx="319">
                  <c:v>138.166</c:v>
                </c:pt>
                <c:pt idx="320">
                  <c:v>139.166</c:v>
                </c:pt>
                <c:pt idx="321">
                  <c:v>140.16600000000003</c:v>
                </c:pt>
                <c:pt idx="322">
                  <c:v>141.166</c:v>
                </c:pt>
                <c:pt idx="323">
                  <c:v>142.166</c:v>
                </c:pt>
                <c:pt idx="324">
                  <c:v>143.166</c:v>
                </c:pt>
                <c:pt idx="325">
                  <c:v>144.166</c:v>
                </c:pt>
                <c:pt idx="326">
                  <c:v>145.166</c:v>
                </c:pt>
                <c:pt idx="327">
                  <c:v>146.166</c:v>
                </c:pt>
                <c:pt idx="328">
                  <c:v>147.166</c:v>
                </c:pt>
                <c:pt idx="329">
                  <c:v>148.166</c:v>
                </c:pt>
                <c:pt idx="330">
                  <c:v>149.166</c:v>
                </c:pt>
                <c:pt idx="331">
                  <c:v>150.166</c:v>
                </c:pt>
                <c:pt idx="332">
                  <c:v>151.166</c:v>
                </c:pt>
                <c:pt idx="333">
                  <c:v>152.166</c:v>
                </c:pt>
                <c:pt idx="334">
                  <c:v>153.166</c:v>
                </c:pt>
                <c:pt idx="335">
                  <c:v>154.166</c:v>
                </c:pt>
                <c:pt idx="336">
                  <c:v>155.166</c:v>
                </c:pt>
                <c:pt idx="337">
                  <c:v>156.166</c:v>
                </c:pt>
                <c:pt idx="338">
                  <c:v>157.166</c:v>
                </c:pt>
                <c:pt idx="339">
                  <c:v>158.166</c:v>
                </c:pt>
                <c:pt idx="340">
                  <c:v>159.166</c:v>
                </c:pt>
                <c:pt idx="341">
                  <c:v>160.166</c:v>
                </c:pt>
                <c:pt idx="342">
                  <c:v>161.166</c:v>
                </c:pt>
                <c:pt idx="343">
                  <c:v>162.166</c:v>
                </c:pt>
                <c:pt idx="344">
                  <c:v>163.166</c:v>
                </c:pt>
                <c:pt idx="345">
                  <c:v>164.166</c:v>
                </c:pt>
                <c:pt idx="346">
                  <c:v>165.16600000000003</c:v>
                </c:pt>
                <c:pt idx="347">
                  <c:v>166.166</c:v>
                </c:pt>
                <c:pt idx="348">
                  <c:v>167.166</c:v>
                </c:pt>
                <c:pt idx="349">
                  <c:v>168.166</c:v>
                </c:pt>
                <c:pt idx="350">
                  <c:v>169.166</c:v>
                </c:pt>
                <c:pt idx="351">
                  <c:v>170.166</c:v>
                </c:pt>
                <c:pt idx="352">
                  <c:v>171.16600000000003</c:v>
                </c:pt>
                <c:pt idx="353">
                  <c:v>172.166</c:v>
                </c:pt>
                <c:pt idx="354">
                  <c:v>173.166</c:v>
                </c:pt>
                <c:pt idx="355">
                  <c:v>174.166</c:v>
                </c:pt>
                <c:pt idx="356">
                  <c:v>175.166</c:v>
                </c:pt>
                <c:pt idx="357">
                  <c:v>176.166</c:v>
                </c:pt>
                <c:pt idx="358">
                  <c:v>177.16600000000003</c:v>
                </c:pt>
                <c:pt idx="359">
                  <c:v>178.166</c:v>
                </c:pt>
                <c:pt idx="360">
                  <c:v>179.166</c:v>
                </c:pt>
                <c:pt idx="361">
                  <c:v>180.166</c:v>
                </c:pt>
                <c:pt idx="362">
                  <c:v>181.166</c:v>
                </c:pt>
                <c:pt idx="363">
                  <c:v>182.166</c:v>
                </c:pt>
                <c:pt idx="364">
                  <c:v>183.166</c:v>
                </c:pt>
                <c:pt idx="365">
                  <c:v>184.166</c:v>
                </c:pt>
                <c:pt idx="366">
                  <c:v>185.166</c:v>
                </c:pt>
                <c:pt idx="367">
                  <c:v>186.166</c:v>
                </c:pt>
                <c:pt idx="368">
                  <c:v>187.166</c:v>
                </c:pt>
                <c:pt idx="369">
                  <c:v>188.166</c:v>
                </c:pt>
                <c:pt idx="370">
                  <c:v>189.166</c:v>
                </c:pt>
                <c:pt idx="371">
                  <c:v>190.166</c:v>
                </c:pt>
                <c:pt idx="372">
                  <c:v>191.166</c:v>
                </c:pt>
                <c:pt idx="373">
                  <c:v>192.166</c:v>
                </c:pt>
                <c:pt idx="374">
                  <c:v>193.166</c:v>
                </c:pt>
                <c:pt idx="375">
                  <c:v>194.166</c:v>
                </c:pt>
                <c:pt idx="376">
                  <c:v>195.166</c:v>
                </c:pt>
                <c:pt idx="377">
                  <c:v>196.166</c:v>
                </c:pt>
                <c:pt idx="378">
                  <c:v>197.166</c:v>
                </c:pt>
                <c:pt idx="379">
                  <c:v>198.166</c:v>
                </c:pt>
                <c:pt idx="380">
                  <c:v>199.166</c:v>
                </c:pt>
                <c:pt idx="381">
                  <c:v>200.166</c:v>
                </c:pt>
                <c:pt idx="382">
                  <c:v>201.166</c:v>
                </c:pt>
                <c:pt idx="383">
                  <c:v>202.16600000000003</c:v>
                </c:pt>
                <c:pt idx="384">
                  <c:v>203.166</c:v>
                </c:pt>
                <c:pt idx="385">
                  <c:v>204.166</c:v>
                </c:pt>
                <c:pt idx="386">
                  <c:v>205.166</c:v>
                </c:pt>
                <c:pt idx="387">
                  <c:v>206.166</c:v>
                </c:pt>
                <c:pt idx="388">
                  <c:v>207.166</c:v>
                </c:pt>
                <c:pt idx="389">
                  <c:v>208.16600000000003</c:v>
                </c:pt>
                <c:pt idx="390">
                  <c:v>209.166</c:v>
                </c:pt>
                <c:pt idx="391">
                  <c:v>210.166</c:v>
                </c:pt>
                <c:pt idx="392">
                  <c:v>211.166</c:v>
                </c:pt>
                <c:pt idx="393">
                  <c:v>212.166</c:v>
                </c:pt>
                <c:pt idx="394">
                  <c:v>213.166</c:v>
                </c:pt>
                <c:pt idx="395">
                  <c:v>214.166</c:v>
                </c:pt>
                <c:pt idx="396">
                  <c:v>215.166</c:v>
                </c:pt>
                <c:pt idx="397">
                  <c:v>216.166</c:v>
                </c:pt>
                <c:pt idx="398">
                  <c:v>217.166</c:v>
                </c:pt>
                <c:pt idx="399">
                  <c:v>218.166</c:v>
                </c:pt>
                <c:pt idx="400">
                  <c:v>219.166</c:v>
                </c:pt>
                <c:pt idx="401">
                  <c:v>220.166</c:v>
                </c:pt>
                <c:pt idx="402">
                  <c:v>221.166</c:v>
                </c:pt>
                <c:pt idx="403">
                  <c:v>222.166</c:v>
                </c:pt>
                <c:pt idx="404">
                  <c:v>223.166</c:v>
                </c:pt>
                <c:pt idx="405">
                  <c:v>224.166</c:v>
                </c:pt>
                <c:pt idx="406">
                  <c:v>225.166</c:v>
                </c:pt>
                <c:pt idx="407">
                  <c:v>226.166</c:v>
                </c:pt>
                <c:pt idx="408">
                  <c:v>227.166</c:v>
                </c:pt>
                <c:pt idx="409">
                  <c:v>228.166</c:v>
                </c:pt>
                <c:pt idx="410">
                  <c:v>229.166</c:v>
                </c:pt>
                <c:pt idx="411">
                  <c:v>230.166</c:v>
                </c:pt>
                <c:pt idx="412">
                  <c:v>231.166</c:v>
                </c:pt>
                <c:pt idx="413">
                  <c:v>232.166</c:v>
                </c:pt>
                <c:pt idx="414">
                  <c:v>233.16600000000003</c:v>
                </c:pt>
                <c:pt idx="415">
                  <c:v>234.166</c:v>
                </c:pt>
                <c:pt idx="416">
                  <c:v>235.166</c:v>
                </c:pt>
                <c:pt idx="417">
                  <c:v>236.166</c:v>
                </c:pt>
                <c:pt idx="418">
                  <c:v>237.166</c:v>
                </c:pt>
                <c:pt idx="419">
                  <c:v>238.166</c:v>
                </c:pt>
                <c:pt idx="420">
                  <c:v>239.166</c:v>
                </c:pt>
                <c:pt idx="421">
                  <c:v>240.166</c:v>
                </c:pt>
                <c:pt idx="422">
                  <c:v>241.16599999999997</c:v>
                </c:pt>
                <c:pt idx="423">
                  <c:v>242.166</c:v>
                </c:pt>
                <c:pt idx="424">
                  <c:v>243.16600000000003</c:v>
                </c:pt>
                <c:pt idx="425">
                  <c:v>244.166</c:v>
                </c:pt>
                <c:pt idx="426">
                  <c:v>245.16600000000003</c:v>
                </c:pt>
                <c:pt idx="427">
                  <c:v>246.16599999999997</c:v>
                </c:pt>
                <c:pt idx="428">
                  <c:v>247.166</c:v>
                </c:pt>
                <c:pt idx="429">
                  <c:v>248.16599999999997</c:v>
                </c:pt>
                <c:pt idx="430">
                  <c:v>249.166</c:v>
                </c:pt>
                <c:pt idx="431">
                  <c:v>250.16600000000003</c:v>
                </c:pt>
                <c:pt idx="432">
                  <c:v>251.166</c:v>
                </c:pt>
                <c:pt idx="433">
                  <c:v>252.166</c:v>
                </c:pt>
                <c:pt idx="434">
                  <c:v>253.16599999999997</c:v>
                </c:pt>
                <c:pt idx="435">
                  <c:v>254.166</c:v>
                </c:pt>
                <c:pt idx="436">
                  <c:v>255.16600000000003</c:v>
                </c:pt>
                <c:pt idx="437">
                  <c:v>256.166</c:v>
                </c:pt>
                <c:pt idx="438">
                  <c:v>257.166</c:v>
                </c:pt>
                <c:pt idx="439">
                  <c:v>258.166</c:v>
                </c:pt>
                <c:pt idx="440">
                  <c:v>259.166</c:v>
                </c:pt>
                <c:pt idx="441">
                  <c:v>260.166</c:v>
                </c:pt>
                <c:pt idx="442">
                  <c:v>261.166</c:v>
                </c:pt>
                <c:pt idx="443">
                  <c:v>262.166</c:v>
                </c:pt>
                <c:pt idx="444">
                  <c:v>263.166</c:v>
                </c:pt>
                <c:pt idx="445">
                  <c:v>264.166</c:v>
                </c:pt>
                <c:pt idx="446">
                  <c:v>265.166</c:v>
                </c:pt>
                <c:pt idx="447">
                  <c:v>266.166</c:v>
                </c:pt>
                <c:pt idx="448">
                  <c:v>267.166</c:v>
                </c:pt>
                <c:pt idx="449">
                  <c:v>268.166</c:v>
                </c:pt>
                <c:pt idx="450">
                  <c:v>269.166</c:v>
                </c:pt>
                <c:pt idx="451">
                  <c:v>270.166</c:v>
                </c:pt>
                <c:pt idx="452">
                  <c:v>271.166</c:v>
                </c:pt>
                <c:pt idx="453">
                  <c:v>272.166</c:v>
                </c:pt>
                <c:pt idx="454">
                  <c:v>273.166</c:v>
                </c:pt>
                <c:pt idx="455">
                  <c:v>274.166</c:v>
                </c:pt>
                <c:pt idx="456">
                  <c:v>275.166</c:v>
                </c:pt>
                <c:pt idx="457">
                  <c:v>276.166</c:v>
                </c:pt>
                <c:pt idx="458">
                  <c:v>277.166</c:v>
                </c:pt>
                <c:pt idx="459">
                  <c:v>278.166</c:v>
                </c:pt>
                <c:pt idx="460">
                  <c:v>279.16500000000002</c:v>
                </c:pt>
                <c:pt idx="461">
                  <c:v>280.16500000000002</c:v>
                </c:pt>
                <c:pt idx="462">
                  <c:v>281.16499999999996</c:v>
                </c:pt>
                <c:pt idx="463">
                  <c:v>282.16500000000002</c:v>
                </c:pt>
                <c:pt idx="464">
                  <c:v>283.16499999999996</c:v>
                </c:pt>
                <c:pt idx="465">
                  <c:v>284.16500000000002</c:v>
                </c:pt>
                <c:pt idx="466">
                  <c:v>285.16500000000002</c:v>
                </c:pt>
                <c:pt idx="467">
                  <c:v>286.16500000000002</c:v>
                </c:pt>
                <c:pt idx="468">
                  <c:v>287.16500000000002</c:v>
                </c:pt>
                <c:pt idx="469">
                  <c:v>288.16499999999996</c:v>
                </c:pt>
                <c:pt idx="470">
                  <c:v>289.16500000000002</c:v>
                </c:pt>
                <c:pt idx="471">
                  <c:v>290.16499999999996</c:v>
                </c:pt>
                <c:pt idx="472">
                  <c:v>291.16500000000002</c:v>
                </c:pt>
                <c:pt idx="473">
                  <c:v>292.16500000000002</c:v>
                </c:pt>
                <c:pt idx="474">
                  <c:v>293.16499999999996</c:v>
                </c:pt>
                <c:pt idx="475">
                  <c:v>294.16500000000002</c:v>
                </c:pt>
                <c:pt idx="476">
                  <c:v>295.16499999999996</c:v>
                </c:pt>
                <c:pt idx="477">
                  <c:v>296.16500000000002</c:v>
                </c:pt>
                <c:pt idx="478">
                  <c:v>297.16499999999996</c:v>
                </c:pt>
                <c:pt idx="479">
                  <c:v>298.16500000000002</c:v>
                </c:pt>
                <c:pt idx="480">
                  <c:v>299.16500000000002</c:v>
                </c:pt>
                <c:pt idx="481">
                  <c:v>300.16499999999996</c:v>
                </c:pt>
                <c:pt idx="482">
                  <c:v>301.16500000000002</c:v>
                </c:pt>
                <c:pt idx="483">
                  <c:v>302.16499999999996</c:v>
                </c:pt>
                <c:pt idx="484">
                  <c:v>303.16500000000002</c:v>
                </c:pt>
                <c:pt idx="485">
                  <c:v>304.16500000000002</c:v>
                </c:pt>
                <c:pt idx="486">
                  <c:v>305.16500000000002</c:v>
                </c:pt>
                <c:pt idx="487">
                  <c:v>306.16500000000002</c:v>
                </c:pt>
                <c:pt idx="488">
                  <c:v>307.16499999999996</c:v>
                </c:pt>
                <c:pt idx="489">
                  <c:v>308.16500000000002</c:v>
                </c:pt>
                <c:pt idx="490">
                  <c:v>309.16499999999996</c:v>
                </c:pt>
                <c:pt idx="491">
                  <c:v>310.16500000000002</c:v>
                </c:pt>
                <c:pt idx="492">
                  <c:v>311.16500000000002</c:v>
                </c:pt>
                <c:pt idx="493">
                  <c:v>312.16499999999996</c:v>
                </c:pt>
                <c:pt idx="494">
                  <c:v>313.16500000000002</c:v>
                </c:pt>
                <c:pt idx="495">
                  <c:v>314.16499999999996</c:v>
                </c:pt>
                <c:pt idx="496">
                  <c:v>315.16500000000002</c:v>
                </c:pt>
                <c:pt idx="497">
                  <c:v>316.16500000000002</c:v>
                </c:pt>
                <c:pt idx="498">
                  <c:v>317.16500000000002</c:v>
                </c:pt>
                <c:pt idx="499">
                  <c:v>318.16500000000002</c:v>
                </c:pt>
                <c:pt idx="500">
                  <c:v>319.16499999999996</c:v>
                </c:pt>
                <c:pt idx="501">
                  <c:v>320.16500000000002</c:v>
                </c:pt>
                <c:pt idx="502">
                  <c:v>321.16499999999996</c:v>
                </c:pt>
                <c:pt idx="503">
                  <c:v>322.16500000000002</c:v>
                </c:pt>
                <c:pt idx="504">
                  <c:v>323.16500000000002</c:v>
                </c:pt>
                <c:pt idx="505">
                  <c:v>324.16499999999996</c:v>
                </c:pt>
                <c:pt idx="506">
                  <c:v>325.16500000000002</c:v>
                </c:pt>
                <c:pt idx="507">
                  <c:v>326.16499999999996</c:v>
                </c:pt>
                <c:pt idx="508">
                  <c:v>327.16500000000002</c:v>
                </c:pt>
                <c:pt idx="509">
                  <c:v>328.16499999999996</c:v>
                </c:pt>
                <c:pt idx="510">
                  <c:v>329.16500000000002</c:v>
                </c:pt>
                <c:pt idx="511">
                  <c:v>330.16500000000002</c:v>
                </c:pt>
                <c:pt idx="512">
                  <c:v>331.16499999999996</c:v>
                </c:pt>
                <c:pt idx="513">
                  <c:v>332.16500000000002</c:v>
                </c:pt>
                <c:pt idx="514">
                  <c:v>333.16499999999996</c:v>
                </c:pt>
                <c:pt idx="515">
                  <c:v>334.16500000000002</c:v>
                </c:pt>
                <c:pt idx="516">
                  <c:v>335.16500000000002</c:v>
                </c:pt>
                <c:pt idx="517">
                  <c:v>336.16500000000002</c:v>
                </c:pt>
                <c:pt idx="518">
                  <c:v>337.16500000000002</c:v>
                </c:pt>
                <c:pt idx="519">
                  <c:v>338.16499999999996</c:v>
                </c:pt>
                <c:pt idx="520">
                  <c:v>339.16500000000002</c:v>
                </c:pt>
                <c:pt idx="521">
                  <c:v>340.16499999999996</c:v>
                </c:pt>
                <c:pt idx="522">
                  <c:v>341.16500000000002</c:v>
                </c:pt>
                <c:pt idx="523">
                  <c:v>342.16500000000002</c:v>
                </c:pt>
                <c:pt idx="524">
                  <c:v>343.16499999999996</c:v>
                </c:pt>
                <c:pt idx="525">
                  <c:v>344.16500000000002</c:v>
                </c:pt>
                <c:pt idx="526">
                  <c:v>345.16499999999996</c:v>
                </c:pt>
                <c:pt idx="527">
                  <c:v>346.16500000000002</c:v>
                </c:pt>
                <c:pt idx="528">
                  <c:v>347.16500000000002</c:v>
                </c:pt>
                <c:pt idx="529">
                  <c:v>348.16500000000002</c:v>
                </c:pt>
                <c:pt idx="530">
                  <c:v>349.16500000000002</c:v>
                </c:pt>
                <c:pt idx="531">
                  <c:v>350.16499999999996</c:v>
                </c:pt>
                <c:pt idx="532">
                  <c:v>351.16500000000002</c:v>
                </c:pt>
                <c:pt idx="533">
                  <c:v>352.16499999999996</c:v>
                </c:pt>
                <c:pt idx="534">
                  <c:v>353.16500000000002</c:v>
                </c:pt>
                <c:pt idx="535">
                  <c:v>354.16500000000002</c:v>
                </c:pt>
                <c:pt idx="536">
                  <c:v>355.16499999999996</c:v>
                </c:pt>
                <c:pt idx="537">
                  <c:v>356.16500000000002</c:v>
                </c:pt>
                <c:pt idx="538">
                  <c:v>357.16499999999996</c:v>
                </c:pt>
                <c:pt idx="539">
                  <c:v>358.16500000000002</c:v>
                </c:pt>
                <c:pt idx="540">
                  <c:v>359.16499999999996</c:v>
                </c:pt>
                <c:pt idx="541">
                  <c:v>360.16500000000002</c:v>
                </c:pt>
                <c:pt idx="542">
                  <c:v>361.16500000000002</c:v>
                </c:pt>
                <c:pt idx="543">
                  <c:v>362.16499999999996</c:v>
                </c:pt>
                <c:pt idx="544">
                  <c:v>363.16500000000002</c:v>
                </c:pt>
                <c:pt idx="545">
                  <c:v>364.16499999999996</c:v>
                </c:pt>
                <c:pt idx="546">
                  <c:v>365.16500000000002</c:v>
                </c:pt>
                <c:pt idx="547">
                  <c:v>366.16500000000002</c:v>
                </c:pt>
                <c:pt idx="548">
                  <c:v>367.16500000000002</c:v>
                </c:pt>
                <c:pt idx="549">
                  <c:v>368.16500000000002</c:v>
                </c:pt>
                <c:pt idx="550">
                  <c:v>369.16499999999996</c:v>
                </c:pt>
                <c:pt idx="551">
                  <c:v>370.16500000000002</c:v>
                </c:pt>
                <c:pt idx="552">
                  <c:v>371.16499999999996</c:v>
                </c:pt>
                <c:pt idx="553">
                  <c:v>372.16500000000002</c:v>
                </c:pt>
                <c:pt idx="554">
                  <c:v>373.16500000000002</c:v>
                </c:pt>
                <c:pt idx="555">
                  <c:v>374.16399999999999</c:v>
                </c:pt>
                <c:pt idx="556">
                  <c:v>375.16399999999999</c:v>
                </c:pt>
                <c:pt idx="557">
                  <c:v>376.16399999999999</c:v>
                </c:pt>
                <c:pt idx="558">
                  <c:v>377.16399999999999</c:v>
                </c:pt>
                <c:pt idx="559">
                  <c:v>378.16399999999999</c:v>
                </c:pt>
                <c:pt idx="560">
                  <c:v>379.16400000000004</c:v>
                </c:pt>
                <c:pt idx="561">
                  <c:v>380.16399999999999</c:v>
                </c:pt>
                <c:pt idx="562">
                  <c:v>381.16399999999999</c:v>
                </c:pt>
                <c:pt idx="563">
                  <c:v>382.16399999999999</c:v>
                </c:pt>
                <c:pt idx="564">
                  <c:v>383.16399999999999</c:v>
                </c:pt>
                <c:pt idx="565">
                  <c:v>384.16400000000004</c:v>
                </c:pt>
                <c:pt idx="566">
                  <c:v>385.16399999999999</c:v>
                </c:pt>
                <c:pt idx="567">
                  <c:v>386.16400000000004</c:v>
                </c:pt>
                <c:pt idx="568">
                  <c:v>387.16399999999999</c:v>
                </c:pt>
                <c:pt idx="569">
                  <c:v>388.16399999999999</c:v>
                </c:pt>
                <c:pt idx="570">
                  <c:v>389.16399999999999</c:v>
                </c:pt>
                <c:pt idx="571">
                  <c:v>390.16399999999999</c:v>
                </c:pt>
                <c:pt idx="572">
                  <c:v>391.16400000000004</c:v>
                </c:pt>
                <c:pt idx="573">
                  <c:v>392.16399999999999</c:v>
                </c:pt>
                <c:pt idx="574">
                  <c:v>393.16399999999999</c:v>
                </c:pt>
                <c:pt idx="575">
                  <c:v>394.16399999999999</c:v>
                </c:pt>
                <c:pt idx="576">
                  <c:v>395.16399999999999</c:v>
                </c:pt>
                <c:pt idx="577">
                  <c:v>396.16400000000004</c:v>
                </c:pt>
                <c:pt idx="578">
                  <c:v>397.16399999999999</c:v>
                </c:pt>
                <c:pt idx="579">
                  <c:v>398.16400000000004</c:v>
                </c:pt>
                <c:pt idx="580">
                  <c:v>399.16399999999999</c:v>
                </c:pt>
                <c:pt idx="581">
                  <c:v>400.16399999999999</c:v>
                </c:pt>
                <c:pt idx="582">
                  <c:v>401.16399999999999</c:v>
                </c:pt>
                <c:pt idx="583">
                  <c:v>402.16399999999999</c:v>
                </c:pt>
                <c:pt idx="584">
                  <c:v>403.16400000000004</c:v>
                </c:pt>
                <c:pt idx="585">
                  <c:v>404.16399999999999</c:v>
                </c:pt>
                <c:pt idx="586">
                  <c:v>405.16399999999999</c:v>
                </c:pt>
                <c:pt idx="587">
                  <c:v>406.16399999999999</c:v>
                </c:pt>
                <c:pt idx="588">
                  <c:v>407.16399999999999</c:v>
                </c:pt>
                <c:pt idx="589">
                  <c:v>408.16399999999999</c:v>
                </c:pt>
                <c:pt idx="590">
                  <c:v>409.16399999999999</c:v>
                </c:pt>
                <c:pt idx="591">
                  <c:v>410.16400000000004</c:v>
                </c:pt>
                <c:pt idx="592">
                  <c:v>411.16399999999999</c:v>
                </c:pt>
                <c:pt idx="593">
                  <c:v>412.16399999999999</c:v>
                </c:pt>
                <c:pt idx="594">
                  <c:v>413.16399999999999</c:v>
                </c:pt>
                <c:pt idx="595">
                  <c:v>414.16399999999999</c:v>
                </c:pt>
                <c:pt idx="596">
                  <c:v>415.16400000000004</c:v>
                </c:pt>
                <c:pt idx="597">
                  <c:v>416.16399999999999</c:v>
                </c:pt>
                <c:pt idx="598">
                  <c:v>417.16399999999999</c:v>
                </c:pt>
                <c:pt idx="599">
                  <c:v>418.16399999999999</c:v>
                </c:pt>
                <c:pt idx="600">
                  <c:v>419.16399999999999</c:v>
                </c:pt>
                <c:pt idx="601">
                  <c:v>420.16399999999999</c:v>
                </c:pt>
                <c:pt idx="602">
                  <c:v>421.16399999999999</c:v>
                </c:pt>
                <c:pt idx="603">
                  <c:v>422.16400000000004</c:v>
                </c:pt>
                <c:pt idx="604">
                  <c:v>423.16399999999999</c:v>
                </c:pt>
                <c:pt idx="605">
                  <c:v>424.16399999999999</c:v>
                </c:pt>
                <c:pt idx="606">
                  <c:v>425.16399999999999</c:v>
                </c:pt>
                <c:pt idx="607">
                  <c:v>426.16399999999999</c:v>
                </c:pt>
                <c:pt idx="608">
                  <c:v>427.16400000000004</c:v>
                </c:pt>
                <c:pt idx="609">
                  <c:v>428.16399999999999</c:v>
                </c:pt>
                <c:pt idx="610">
                  <c:v>429.16400000000004</c:v>
                </c:pt>
                <c:pt idx="611">
                  <c:v>430.16399999999999</c:v>
                </c:pt>
                <c:pt idx="612">
                  <c:v>431.16399999999999</c:v>
                </c:pt>
                <c:pt idx="613">
                  <c:v>432.16399999999999</c:v>
                </c:pt>
                <c:pt idx="614">
                  <c:v>433.16399999999999</c:v>
                </c:pt>
                <c:pt idx="615">
                  <c:v>434.16400000000004</c:v>
                </c:pt>
                <c:pt idx="616">
                  <c:v>435.16399999999999</c:v>
                </c:pt>
                <c:pt idx="617">
                  <c:v>436.16399999999999</c:v>
                </c:pt>
                <c:pt idx="618">
                  <c:v>437.16399999999999</c:v>
                </c:pt>
                <c:pt idx="619">
                  <c:v>438.16399999999999</c:v>
                </c:pt>
                <c:pt idx="620">
                  <c:v>439.16399999999999</c:v>
                </c:pt>
                <c:pt idx="621">
                  <c:v>440.16399999999999</c:v>
                </c:pt>
                <c:pt idx="622">
                  <c:v>441.16400000000004</c:v>
                </c:pt>
                <c:pt idx="623">
                  <c:v>442.16399999999999</c:v>
                </c:pt>
                <c:pt idx="624">
                  <c:v>443.16399999999999</c:v>
                </c:pt>
                <c:pt idx="625">
                  <c:v>444.16399999999999</c:v>
                </c:pt>
                <c:pt idx="626">
                  <c:v>445.16399999999999</c:v>
                </c:pt>
                <c:pt idx="627">
                  <c:v>446.16400000000004</c:v>
                </c:pt>
                <c:pt idx="628">
                  <c:v>447.16399999999999</c:v>
                </c:pt>
                <c:pt idx="629">
                  <c:v>448.16399999999999</c:v>
                </c:pt>
                <c:pt idx="630">
                  <c:v>449.16399999999999</c:v>
                </c:pt>
                <c:pt idx="631">
                  <c:v>450.16399999999999</c:v>
                </c:pt>
                <c:pt idx="632">
                  <c:v>451.16399999999999</c:v>
                </c:pt>
                <c:pt idx="633">
                  <c:v>452.16399999999999</c:v>
                </c:pt>
                <c:pt idx="634">
                  <c:v>453.16400000000004</c:v>
                </c:pt>
                <c:pt idx="635">
                  <c:v>454.16399999999999</c:v>
                </c:pt>
                <c:pt idx="636">
                  <c:v>455.16399999999999</c:v>
                </c:pt>
                <c:pt idx="637">
                  <c:v>456.16399999999999</c:v>
                </c:pt>
                <c:pt idx="638">
                  <c:v>457.16399999999999</c:v>
                </c:pt>
                <c:pt idx="639">
                  <c:v>458.16400000000004</c:v>
                </c:pt>
                <c:pt idx="640">
                  <c:v>459.16399999999999</c:v>
                </c:pt>
                <c:pt idx="641">
                  <c:v>460.16400000000004</c:v>
                </c:pt>
                <c:pt idx="642">
                  <c:v>461.16399999999999</c:v>
                </c:pt>
                <c:pt idx="643">
                  <c:v>462.16399999999999</c:v>
                </c:pt>
                <c:pt idx="644">
                  <c:v>463.16399999999999</c:v>
                </c:pt>
                <c:pt idx="645">
                  <c:v>464.16399999999999</c:v>
                </c:pt>
                <c:pt idx="646">
                  <c:v>465.16400000000004</c:v>
                </c:pt>
                <c:pt idx="647">
                  <c:v>466.16399999999999</c:v>
                </c:pt>
                <c:pt idx="648">
                  <c:v>467.16399999999999</c:v>
                </c:pt>
                <c:pt idx="649">
                  <c:v>468.16300000000001</c:v>
                </c:pt>
                <c:pt idx="650">
                  <c:v>469.16299999999995</c:v>
                </c:pt>
                <c:pt idx="651">
                  <c:v>470.16300000000001</c:v>
                </c:pt>
                <c:pt idx="652">
                  <c:v>471.16300000000001</c:v>
                </c:pt>
                <c:pt idx="653">
                  <c:v>472.16300000000001</c:v>
                </c:pt>
                <c:pt idx="654">
                  <c:v>473.16300000000001</c:v>
                </c:pt>
                <c:pt idx="655">
                  <c:v>474.16299999999995</c:v>
                </c:pt>
                <c:pt idx="656">
                  <c:v>475.16300000000001</c:v>
                </c:pt>
                <c:pt idx="657">
                  <c:v>476.16299999999995</c:v>
                </c:pt>
                <c:pt idx="658">
                  <c:v>477.16300000000001</c:v>
                </c:pt>
                <c:pt idx="659">
                  <c:v>478.16299999999995</c:v>
                </c:pt>
                <c:pt idx="660">
                  <c:v>479.16300000000007</c:v>
                </c:pt>
                <c:pt idx="661">
                  <c:v>480.16300000000001</c:v>
                </c:pt>
                <c:pt idx="662">
                  <c:v>481.16299999999995</c:v>
                </c:pt>
                <c:pt idx="663">
                  <c:v>482.16299999999995</c:v>
                </c:pt>
                <c:pt idx="664">
                  <c:v>483.16300000000001</c:v>
                </c:pt>
                <c:pt idx="665">
                  <c:v>484.16300000000001</c:v>
                </c:pt>
                <c:pt idx="666">
                  <c:v>485.16299999999995</c:v>
                </c:pt>
                <c:pt idx="667">
                  <c:v>486.16300000000001</c:v>
                </c:pt>
                <c:pt idx="668">
                  <c:v>487.16300000000001</c:v>
                </c:pt>
                <c:pt idx="669">
                  <c:v>488.16299999999995</c:v>
                </c:pt>
                <c:pt idx="670">
                  <c:v>489.16300000000007</c:v>
                </c:pt>
                <c:pt idx="671">
                  <c:v>490.16300000000001</c:v>
                </c:pt>
                <c:pt idx="672">
                  <c:v>491.16300000000001</c:v>
                </c:pt>
                <c:pt idx="673">
                  <c:v>492.16299999999995</c:v>
                </c:pt>
                <c:pt idx="674">
                  <c:v>493.16300000000001</c:v>
                </c:pt>
                <c:pt idx="675">
                  <c:v>494.16300000000001</c:v>
                </c:pt>
                <c:pt idx="676">
                  <c:v>495.16299999999995</c:v>
                </c:pt>
                <c:pt idx="677">
                  <c:v>496.16300000000007</c:v>
                </c:pt>
                <c:pt idx="678">
                  <c:v>497.16300000000001</c:v>
                </c:pt>
                <c:pt idx="679">
                  <c:v>498.16300000000001</c:v>
                </c:pt>
                <c:pt idx="680">
                  <c:v>499.16299999999995</c:v>
                </c:pt>
                <c:pt idx="681">
                  <c:v>500.16300000000001</c:v>
                </c:pt>
                <c:pt idx="682">
                  <c:v>501.16300000000001</c:v>
                </c:pt>
                <c:pt idx="683">
                  <c:v>502.16299999999995</c:v>
                </c:pt>
                <c:pt idx="684">
                  <c:v>503.16300000000007</c:v>
                </c:pt>
                <c:pt idx="685">
                  <c:v>504.16300000000001</c:v>
                </c:pt>
                <c:pt idx="686">
                  <c:v>505.16299999999995</c:v>
                </c:pt>
                <c:pt idx="687">
                  <c:v>506.16299999999995</c:v>
                </c:pt>
                <c:pt idx="688">
                  <c:v>507.16300000000001</c:v>
                </c:pt>
                <c:pt idx="689">
                  <c:v>508.16300000000001</c:v>
                </c:pt>
                <c:pt idx="690">
                  <c:v>509.16299999999995</c:v>
                </c:pt>
                <c:pt idx="691">
                  <c:v>510.16300000000007</c:v>
                </c:pt>
                <c:pt idx="692">
                  <c:v>511.16300000000001</c:v>
                </c:pt>
                <c:pt idx="693">
                  <c:v>512.16300000000001</c:v>
                </c:pt>
                <c:pt idx="694">
                  <c:v>513.1629999999999</c:v>
                </c:pt>
                <c:pt idx="695">
                  <c:v>514.16300000000001</c:v>
                </c:pt>
                <c:pt idx="696">
                  <c:v>515.16300000000001</c:v>
                </c:pt>
                <c:pt idx="697">
                  <c:v>516.16300000000001</c:v>
                </c:pt>
                <c:pt idx="698">
                  <c:v>517.16300000000001</c:v>
                </c:pt>
                <c:pt idx="699">
                  <c:v>518.16300000000001</c:v>
                </c:pt>
                <c:pt idx="700">
                  <c:v>519.16300000000001</c:v>
                </c:pt>
                <c:pt idx="701">
                  <c:v>520.16300000000001</c:v>
                </c:pt>
                <c:pt idx="702">
                  <c:v>521.16300000000001</c:v>
                </c:pt>
                <c:pt idx="703">
                  <c:v>522.16300000000001</c:v>
                </c:pt>
                <c:pt idx="704">
                  <c:v>523.16300000000001</c:v>
                </c:pt>
                <c:pt idx="705">
                  <c:v>524.16300000000001</c:v>
                </c:pt>
                <c:pt idx="706">
                  <c:v>525.16300000000001</c:v>
                </c:pt>
                <c:pt idx="707">
                  <c:v>526.16300000000001</c:v>
                </c:pt>
                <c:pt idx="708">
                  <c:v>527.16300000000001</c:v>
                </c:pt>
                <c:pt idx="709">
                  <c:v>528.16300000000001</c:v>
                </c:pt>
                <c:pt idx="710">
                  <c:v>529.16300000000001</c:v>
                </c:pt>
                <c:pt idx="711">
                  <c:v>530.16300000000001</c:v>
                </c:pt>
                <c:pt idx="712">
                  <c:v>531.16300000000001</c:v>
                </c:pt>
                <c:pt idx="713">
                  <c:v>532.16300000000001</c:v>
                </c:pt>
                <c:pt idx="714">
                  <c:v>533.16300000000001</c:v>
                </c:pt>
                <c:pt idx="715">
                  <c:v>534.16300000000001</c:v>
                </c:pt>
                <c:pt idx="716">
                  <c:v>535.16300000000001</c:v>
                </c:pt>
                <c:pt idx="717">
                  <c:v>536.16300000000001</c:v>
                </c:pt>
                <c:pt idx="718">
                  <c:v>537.1629999999999</c:v>
                </c:pt>
                <c:pt idx="719">
                  <c:v>538.16300000000001</c:v>
                </c:pt>
                <c:pt idx="720">
                  <c:v>539.16300000000001</c:v>
                </c:pt>
                <c:pt idx="721">
                  <c:v>540.16300000000001</c:v>
                </c:pt>
                <c:pt idx="722">
                  <c:v>541.16300000000001</c:v>
                </c:pt>
                <c:pt idx="723">
                  <c:v>542.16300000000001</c:v>
                </c:pt>
                <c:pt idx="724">
                  <c:v>543.16300000000001</c:v>
                </c:pt>
                <c:pt idx="725">
                  <c:v>544.1629999999999</c:v>
                </c:pt>
                <c:pt idx="726">
                  <c:v>545.16300000000001</c:v>
                </c:pt>
                <c:pt idx="727">
                  <c:v>546.16300000000001</c:v>
                </c:pt>
                <c:pt idx="728">
                  <c:v>547.16300000000001</c:v>
                </c:pt>
                <c:pt idx="729">
                  <c:v>548.16300000000001</c:v>
                </c:pt>
                <c:pt idx="730">
                  <c:v>549.16300000000001</c:v>
                </c:pt>
                <c:pt idx="731">
                  <c:v>550.16300000000001</c:v>
                </c:pt>
                <c:pt idx="732">
                  <c:v>551.16300000000001</c:v>
                </c:pt>
                <c:pt idx="733">
                  <c:v>552.16300000000001</c:v>
                </c:pt>
                <c:pt idx="734">
                  <c:v>553.16300000000001</c:v>
                </c:pt>
                <c:pt idx="735">
                  <c:v>554.16300000000001</c:v>
                </c:pt>
                <c:pt idx="736">
                  <c:v>555.16300000000001</c:v>
                </c:pt>
                <c:pt idx="737">
                  <c:v>556.16300000000001</c:v>
                </c:pt>
                <c:pt idx="738">
                  <c:v>557.16300000000001</c:v>
                </c:pt>
                <c:pt idx="739">
                  <c:v>558.16300000000001</c:v>
                </c:pt>
                <c:pt idx="740">
                  <c:v>559.16300000000001</c:v>
                </c:pt>
                <c:pt idx="741">
                  <c:v>560.16300000000001</c:v>
                </c:pt>
                <c:pt idx="742">
                  <c:v>561.1629999999999</c:v>
                </c:pt>
                <c:pt idx="743">
                  <c:v>562.16300000000001</c:v>
                </c:pt>
                <c:pt idx="744">
                  <c:v>563.16300000000001</c:v>
                </c:pt>
                <c:pt idx="745">
                  <c:v>564.16300000000001</c:v>
                </c:pt>
                <c:pt idx="746">
                  <c:v>565.16200000000003</c:v>
                </c:pt>
                <c:pt idx="747">
                  <c:v>566.16200000000003</c:v>
                </c:pt>
                <c:pt idx="748">
                  <c:v>567.16199999999992</c:v>
                </c:pt>
                <c:pt idx="749">
                  <c:v>568.16200000000003</c:v>
                </c:pt>
                <c:pt idx="750">
                  <c:v>569.16200000000003</c:v>
                </c:pt>
                <c:pt idx="751">
                  <c:v>570.16199999999992</c:v>
                </c:pt>
                <c:pt idx="752">
                  <c:v>571.16200000000003</c:v>
                </c:pt>
                <c:pt idx="753">
                  <c:v>572.16200000000003</c:v>
                </c:pt>
                <c:pt idx="754">
                  <c:v>573.16200000000003</c:v>
                </c:pt>
                <c:pt idx="755">
                  <c:v>574.16199999999992</c:v>
                </c:pt>
                <c:pt idx="756">
                  <c:v>575.16200000000003</c:v>
                </c:pt>
                <c:pt idx="757">
                  <c:v>576.16200000000003</c:v>
                </c:pt>
                <c:pt idx="758">
                  <c:v>577.16199999999992</c:v>
                </c:pt>
                <c:pt idx="759">
                  <c:v>578.16200000000003</c:v>
                </c:pt>
                <c:pt idx="760">
                  <c:v>579.16200000000003</c:v>
                </c:pt>
                <c:pt idx="761">
                  <c:v>580.16199999999992</c:v>
                </c:pt>
                <c:pt idx="762">
                  <c:v>581.16200000000003</c:v>
                </c:pt>
                <c:pt idx="763">
                  <c:v>582.16200000000003</c:v>
                </c:pt>
                <c:pt idx="764">
                  <c:v>583.16200000000003</c:v>
                </c:pt>
                <c:pt idx="765">
                  <c:v>584.16199999999992</c:v>
                </c:pt>
                <c:pt idx="766">
                  <c:v>585.16200000000003</c:v>
                </c:pt>
                <c:pt idx="767">
                  <c:v>586.16200000000003</c:v>
                </c:pt>
                <c:pt idx="768">
                  <c:v>587.16199999999992</c:v>
                </c:pt>
                <c:pt idx="769">
                  <c:v>588.16200000000003</c:v>
                </c:pt>
                <c:pt idx="770">
                  <c:v>589.16200000000003</c:v>
                </c:pt>
                <c:pt idx="771">
                  <c:v>590.16200000000003</c:v>
                </c:pt>
                <c:pt idx="772">
                  <c:v>591.16199999999992</c:v>
                </c:pt>
                <c:pt idx="773">
                  <c:v>592.16200000000003</c:v>
                </c:pt>
                <c:pt idx="774">
                  <c:v>593.16200000000003</c:v>
                </c:pt>
                <c:pt idx="775">
                  <c:v>594.16199999999992</c:v>
                </c:pt>
                <c:pt idx="776">
                  <c:v>595.16200000000003</c:v>
                </c:pt>
                <c:pt idx="777">
                  <c:v>596.16200000000003</c:v>
                </c:pt>
                <c:pt idx="778">
                  <c:v>597.16200000000003</c:v>
                </c:pt>
                <c:pt idx="779">
                  <c:v>598.16199999999992</c:v>
                </c:pt>
                <c:pt idx="780">
                  <c:v>599.16200000000003</c:v>
                </c:pt>
                <c:pt idx="781">
                  <c:v>600.16200000000003</c:v>
                </c:pt>
                <c:pt idx="782">
                  <c:v>601.16199999999992</c:v>
                </c:pt>
                <c:pt idx="783">
                  <c:v>602.16200000000003</c:v>
                </c:pt>
                <c:pt idx="784">
                  <c:v>603.16200000000003</c:v>
                </c:pt>
                <c:pt idx="785">
                  <c:v>604.16200000000003</c:v>
                </c:pt>
                <c:pt idx="786">
                  <c:v>605.16199999999992</c:v>
                </c:pt>
                <c:pt idx="787">
                  <c:v>606.16200000000003</c:v>
                </c:pt>
                <c:pt idx="788">
                  <c:v>607.16200000000003</c:v>
                </c:pt>
                <c:pt idx="789">
                  <c:v>608.16199999999992</c:v>
                </c:pt>
                <c:pt idx="790">
                  <c:v>609.16200000000003</c:v>
                </c:pt>
                <c:pt idx="791">
                  <c:v>610.16200000000003</c:v>
                </c:pt>
                <c:pt idx="792">
                  <c:v>611.16199999999992</c:v>
                </c:pt>
                <c:pt idx="793">
                  <c:v>612.16200000000003</c:v>
                </c:pt>
                <c:pt idx="794">
                  <c:v>613.16200000000003</c:v>
                </c:pt>
                <c:pt idx="795">
                  <c:v>614.16200000000003</c:v>
                </c:pt>
                <c:pt idx="796">
                  <c:v>615.16199999999992</c:v>
                </c:pt>
                <c:pt idx="797">
                  <c:v>616.16200000000003</c:v>
                </c:pt>
                <c:pt idx="798">
                  <c:v>617.16200000000003</c:v>
                </c:pt>
                <c:pt idx="799">
                  <c:v>618.16199999999992</c:v>
                </c:pt>
                <c:pt idx="800">
                  <c:v>619.16200000000003</c:v>
                </c:pt>
                <c:pt idx="801">
                  <c:v>620.16200000000003</c:v>
                </c:pt>
                <c:pt idx="802">
                  <c:v>621.16200000000003</c:v>
                </c:pt>
                <c:pt idx="803">
                  <c:v>622.16199999999992</c:v>
                </c:pt>
                <c:pt idx="804">
                  <c:v>623.16200000000003</c:v>
                </c:pt>
                <c:pt idx="805">
                  <c:v>624.16200000000003</c:v>
                </c:pt>
                <c:pt idx="806">
                  <c:v>625.16199999999992</c:v>
                </c:pt>
                <c:pt idx="807">
                  <c:v>626.16200000000003</c:v>
                </c:pt>
                <c:pt idx="808">
                  <c:v>627.16200000000003</c:v>
                </c:pt>
                <c:pt idx="809">
                  <c:v>628.16200000000003</c:v>
                </c:pt>
                <c:pt idx="810">
                  <c:v>629.16199999999992</c:v>
                </c:pt>
                <c:pt idx="811">
                  <c:v>630.16200000000003</c:v>
                </c:pt>
                <c:pt idx="812">
                  <c:v>631.16200000000003</c:v>
                </c:pt>
                <c:pt idx="813">
                  <c:v>632.16199999999992</c:v>
                </c:pt>
                <c:pt idx="814">
                  <c:v>633.16200000000003</c:v>
                </c:pt>
                <c:pt idx="815">
                  <c:v>634.16200000000003</c:v>
                </c:pt>
                <c:pt idx="816">
                  <c:v>635.16200000000003</c:v>
                </c:pt>
                <c:pt idx="817">
                  <c:v>636.16199999999992</c:v>
                </c:pt>
                <c:pt idx="818">
                  <c:v>637.16200000000003</c:v>
                </c:pt>
                <c:pt idx="819">
                  <c:v>638.16200000000003</c:v>
                </c:pt>
                <c:pt idx="820">
                  <c:v>639.16199999999992</c:v>
                </c:pt>
                <c:pt idx="821">
                  <c:v>640.16200000000003</c:v>
                </c:pt>
                <c:pt idx="822">
                  <c:v>641.16200000000003</c:v>
                </c:pt>
                <c:pt idx="823">
                  <c:v>642.16199999999992</c:v>
                </c:pt>
                <c:pt idx="824">
                  <c:v>643.16200000000003</c:v>
                </c:pt>
                <c:pt idx="825">
                  <c:v>644.16200000000003</c:v>
                </c:pt>
                <c:pt idx="826">
                  <c:v>645.16200000000003</c:v>
                </c:pt>
                <c:pt idx="827">
                  <c:v>646.16199999999992</c:v>
                </c:pt>
                <c:pt idx="828">
                  <c:v>647.16200000000003</c:v>
                </c:pt>
                <c:pt idx="829">
                  <c:v>648.16200000000003</c:v>
                </c:pt>
                <c:pt idx="830">
                  <c:v>649.16199999999992</c:v>
                </c:pt>
                <c:pt idx="831">
                  <c:v>650.16200000000003</c:v>
                </c:pt>
                <c:pt idx="832">
                  <c:v>651.16200000000003</c:v>
                </c:pt>
                <c:pt idx="833">
                  <c:v>652.16200000000003</c:v>
                </c:pt>
                <c:pt idx="834">
                  <c:v>653.16199999999992</c:v>
                </c:pt>
                <c:pt idx="835">
                  <c:v>654.16200000000003</c:v>
                </c:pt>
                <c:pt idx="836">
                  <c:v>655.16200000000003</c:v>
                </c:pt>
                <c:pt idx="837">
                  <c:v>656.16199999999992</c:v>
                </c:pt>
                <c:pt idx="838">
                  <c:v>657.16200000000003</c:v>
                </c:pt>
                <c:pt idx="839">
                  <c:v>658.16200000000003</c:v>
                </c:pt>
                <c:pt idx="840">
                  <c:v>659.16200000000003</c:v>
                </c:pt>
                <c:pt idx="841">
                  <c:v>660.16100000000006</c:v>
                </c:pt>
                <c:pt idx="842">
                  <c:v>661.16099999999994</c:v>
                </c:pt>
                <c:pt idx="843">
                  <c:v>662.16099999999994</c:v>
                </c:pt>
                <c:pt idx="844">
                  <c:v>663.16100000000006</c:v>
                </c:pt>
                <c:pt idx="845">
                  <c:v>664.16100000000006</c:v>
                </c:pt>
                <c:pt idx="846">
                  <c:v>665.16099999999994</c:v>
                </c:pt>
                <c:pt idx="847">
                  <c:v>666.16099999999994</c:v>
                </c:pt>
                <c:pt idx="848">
                  <c:v>667.16100000000006</c:v>
                </c:pt>
                <c:pt idx="849">
                  <c:v>668.16099999999994</c:v>
                </c:pt>
                <c:pt idx="850">
                  <c:v>669.16099999999994</c:v>
                </c:pt>
                <c:pt idx="851">
                  <c:v>670.16100000000006</c:v>
                </c:pt>
                <c:pt idx="852">
                  <c:v>671.16100000000006</c:v>
                </c:pt>
                <c:pt idx="853">
                  <c:v>672.16099999999994</c:v>
                </c:pt>
                <c:pt idx="854">
                  <c:v>673.16099999999994</c:v>
                </c:pt>
                <c:pt idx="855">
                  <c:v>674.16100000000006</c:v>
                </c:pt>
                <c:pt idx="856">
                  <c:v>675.16099999999994</c:v>
                </c:pt>
                <c:pt idx="857">
                  <c:v>676.16099999999994</c:v>
                </c:pt>
                <c:pt idx="858">
                  <c:v>677.16100000000006</c:v>
                </c:pt>
                <c:pt idx="859">
                  <c:v>678.16100000000006</c:v>
                </c:pt>
                <c:pt idx="860">
                  <c:v>679.16099999999994</c:v>
                </c:pt>
                <c:pt idx="861">
                  <c:v>680.16100000000006</c:v>
                </c:pt>
                <c:pt idx="862">
                  <c:v>681.16100000000006</c:v>
                </c:pt>
                <c:pt idx="863">
                  <c:v>682.16099999999994</c:v>
                </c:pt>
                <c:pt idx="864">
                  <c:v>683.16099999999994</c:v>
                </c:pt>
                <c:pt idx="865">
                  <c:v>684.16100000000006</c:v>
                </c:pt>
                <c:pt idx="866">
                  <c:v>685.16100000000006</c:v>
                </c:pt>
                <c:pt idx="867">
                  <c:v>686.16099999999994</c:v>
                </c:pt>
                <c:pt idx="868">
                  <c:v>687.16100000000006</c:v>
                </c:pt>
                <c:pt idx="869">
                  <c:v>688.16100000000006</c:v>
                </c:pt>
                <c:pt idx="870">
                  <c:v>689.16099999999994</c:v>
                </c:pt>
                <c:pt idx="871">
                  <c:v>690.16099999999994</c:v>
                </c:pt>
                <c:pt idx="872">
                  <c:v>691.16100000000006</c:v>
                </c:pt>
                <c:pt idx="873">
                  <c:v>692.16099999999994</c:v>
                </c:pt>
                <c:pt idx="874">
                  <c:v>693.16099999999994</c:v>
                </c:pt>
                <c:pt idx="875">
                  <c:v>694.16100000000006</c:v>
                </c:pt>
                <c:pt idx="876">
                  <c:v>695.16100000000006</c:v>
                </c:pt>
                <c:pt idx="877">
                  <c:v>696.16099999999994</c:v>
                </c:pt>
                <c:pt idx="878">
                  <c:v>697.16099999999994</c:v>
                </c:pt>
                <c:pt idx="879">
                  <c:v>698.16100000000006</c:v>
                </c:pt>
                <c:pt idx="880">
                  <c:v>699.16099999999994</c:v>
                </c:pt>
                <c:pt idx="881">
                  <c:v>700.16099999999994</c:v>
                </c:pt>
                <c:pt idx="882">
                  <c:v>701.16100000000006</c:v>
                </c:pt>
                <c:pt idx="883">
                  <c:v>702.16100000000006</c:v>
                </c:pt>
                <c:pt idx="884">
                  <c:v>703.16099999999994</c:v>
                </c:pt>
                <c:pt idx="885">
                  <c:v>704.16099999999994</c:v>
                </c:pt>
                <c:pt idx="886">
                  <c:v>705.16100000000006</c:v>
                </c:pt>
                <c:pt idx="887">
                  <c:v>706.16099999999994</c:v>
                </c:pt>
                <c:pt idx="888">
                  <c:v>707.16099999999994</c:v>
                </c:pt>
                <c:pt idx="889">
                  <c:v>708.16100000000006</c:v>
                </c:pt>
                <c:pt idx="890">
                  <c:v>709.16100000000006</c:v>
                </c:pt>
                <c:pt idx="891">
                  <c:v>710.16099999999994</c:v>
                </c:pt>
                <c:pt idx="892">
                  <c:v>711.16100000000006</c:v>
                </c:pt>
                <c:pt idx="893">
                  <c:v>712.16100000000006</c:v>
                </c:pt>
                <c:pt idx="894">
                  <c:v>713.16099999999994</c:v>
                </c:pt>
                <c:pt idx="895">
                  <c:v>714.16099999999994</c:v>
                </c:pt>
                <c:pt idx="896">
                  <c:v>715.16100000000006</c:v>
                </c:pt>
                <c:pt idx="897">
                  <c:v>716.16100000000006</c:v>
                </c:pt>
                <c:pt idx="898">
                  <c:v>717.16099999999994</c:v>
                </c:pt>
                <c:pt idx="899">
                  <c:v>718.16100000000006</c:v>
                </c:pt>
                <c:pt idx="900">
                  <c:v>719.16100000000006</c:v>
                </c:pt>
                <c:pt idx="901">
                  <c:v>720.16099999999994</c:v>
                </c:pt>
                <c:pt idx="902">
                  <c:v>721.16099999999994</c:v>
                </c:pt>
                <c:pt idx="903">
                  <c:v>722.16100000000006</c:v>
                </c:pt>
                <c:pt idx="904">
                  <c:v>723.16099999999994</c:v>
                </c:pt>
                <c:pt idx="905">
                  <c:v>724.16099999999994</c:v>
                </c:pt>
                <c:pt idx="906">
                  <c:v>725.16100000000006</c:v>
                </c:pt>
                <c:pt idx="907">
                  <c:v>726.16100000000006</c:v>
                </c:pt>
                <c:pt idx="908">
                  <c:v>727.16099999999994</c:v>
                </c:pt>
                <c:pt idx="909">
                  <c:v>728.16099999999994</c:v>
                </c:pt>
                <c:pt idx="910">
                  <c:v>729.16100000000006</c:v>
                </c:pt>
                <c:pt idx="911">
                  <c:v>730.16099999999994</c:v>
                </c:pt>
                <c:pt idx="912">
                  <c:v>731.16099999999994</c:v>
                </c:pt>
                <c:pt idx="913">
                  <c:v>732.16100000000006</c:v>
                </c:pt>
                <c:pt idx="914">
                  <c:v>733.16100000000006</c:v>
                </c:pt>
                <c:pt idx="915">
                  <c:v>734.16099999999994</c:v>
                </c:pt>
                <c:pt idx="916">
                  <c:v>735.16099999999994</c:v>
                </c:pt>
                <c:pt idx="917">
                  <c:v>736.16100000000006</c:v>
                </c:pt>
                <c:pt idx="918">
                  <c:v>737.16099999999994</c:v>
                </c:pt>
                <c:pt idx="919">
                  <c:v>738.16099999999994</c:v>
                </c:pt>
                <c:pt idx="920">
                  <c:v>739.16100000000006</c:v>
                </c:pt>
                <c:pt idx="921">
                  <c:v>740.16100000000006</c:v>
                </c:pt>
                <c:pt idx="922">
                  <c:v>741.16099999999994</c:v>
                </c:pt>
                <c:pt idx="923">
                  <c:v>742.16100000000006</c:v>
                </c:pt>
                <c:pt idx="924">
                  <c:v>743.16100000000006</c:v>
                </c:pt>
                <c:pt idx="925">
                  <c:v>744.16099999999994</c:v>
                </c:pt>
                <c:pt idx="926">
                  <c:v>745.16099999999994</c:v>
                </c:pt>
                <c:pt idx="927">
                  <c:v>746.16100000000006</c:v>
                </c:pt>
                <c:pt idx="928">
                  <c:v>747.16100000000006</c:v>
                </c:pt>
                <c:pt idx="929">
                  <c:v>748.16099999999994</c:v>
                </c:pt>
                <c:pt idx="930">
                  <c:v>749.16100000000006</c:v>
                </c:pt>
                <c:pt idx="931">
                  <c:v>750.16100000000006</c:v>
                </c:pt>
                <c:pt idx="932">
                  <c:v>751.16099999999994</c:v>
                </c:pt>
                <c:pt idx="933">
                  <c:v>752.16099999999994</c:v>
                </c:pt>
                <c:pt idx="934">
                  <c:v>753.16100000000006</c:v>
                </c:pt>
                <c:pt idx="935">
                  <c:v>754.16</c:v>
                </c:pt>
                <c:pt idx="936">
                  <c:v>755.16000000000008</c:v>
                </c:pt>
                <c:pt idx="937">
                  <c:v>756.16</c:v>
                </c:pt>
                <c:pt idx="938">
                  <c:v>757.16</c:v>
                </c:pt>
                <c:pt idx="939">
                  <c:v>758.16</c:v>
                </c:pt>
                <c:pt idx="940">
                  <c:v>759.16000000000008</c:v>
                </c:pt>
                <c:pt idx="941">
                  <c:v>760.16</c:v>
                </c:pt>
                <c:pt idx="942">
                  <c:v>761.16</c:v>
                </c:pt>
                <c:pt idx="943">
                  <c:v>762.16000000000008</c:v>
                </c:pt>
                <c:pt idx="944">
                  <c:v>763.16</c:v>
                </c:pt>
                <c:pt idx="945">
                  <c:v>764.16</c:v>
                </c:pt>
                <c:pt idx="946">
                  <c:v>765.16</c:v>
                </c:pt>
                <c:pt idx="947">
                  <c:v>766.16000000000008</c:v>
                </c:pt>
                <c:pt idx="948">
                  <c:v>767.16</c:v>
                </c:pt>
                <c:pt idx="949">
                  <c:v>768.16</c:v>
                </c:pt>
                <c:pt idx="950">
                  <c:v>769.16000000000008</c:v>
                </c:pt>
                <c:pt idx="951">
                  <c:v>770.16</c:v>
                </c:pt>
                <c:pt idx="952">
                  <c:v>771.16</c:v>
                </c:pt>
                <c:pt idx="953">
                  <c:v>772.16</c:v>
                </c:pt>
                <c:pt idx="954">
                  <c:v>773.16</c:v>
                </c:pt>
                <c:pt idx="955">
                  <c:v>774.16</c:v>
                </c:pt>
                <c:pt idx="956">
                  <c:v>775.16</c:v>
                </c:pt>
                <c:pt idx="957">
                  <c:v>776.16000000000008</c:v>
                </c:pt>
                <c:pt idx="958">
                  <c:v>777.16</c:v>
                </c:pt>
                <c:pt idx="959">
                  <c:v>778.16</c:v>
                </c:pt>
                <c:pt idx="960">
                  <c:v>779.16000000000008</c:v>
                </c:pt>
                <c:pt idx="961">
                  <c:v>780.16</c:v>
                </c:pt>
                <c:pt idx="962">
                  <c:v>781.16</c:v>
                </c:pt>
                <c:pt idx="963">
                  <c:v>782.16</c:v>
                </c:pt>
                <c:pt idx="964">
                  <c:v>783.16000000000008</c:v>
                </c:pt>
                <c:pt idx="965">
                  <c:v>784.16</c:v>
                </c:pt>
                <c:pt idx="966">
                  <c:v>785.16</c:v>
                </c:pt>
                <c:pt idx="967">
                  <c:v>786.16000000000008</c:v>
                </c:pt>
                <c:pt idx="968">
                  <c:v>787.16</c:v>
                </c:pt>
                <c:pt idx="969">
                  <c:v>788.16</c:v>
                </c:pt>
                <c:pt idx="970">
                  <c:v>789.16</c:v>
                </c:pt>
                <c:pt idx="971">
                  <c:v>790.16000000000008</c:v>
                </c:pt>
                <c:pt idx="972">
                  <c:v>791.16</c:v>
                </c:pt>
                <c:pt idx="973">
                  <c:v>792.16</c:v>
                </c:pt>
                <c:pt idx="974">
                  <c:v>793.16000000000008</c:v>
                </c:pt>
                <c:pt idx="975">
                  <c:v>794.16</c:v>
                </c:pt>
                <c:pt idx="976">
                  <c:v>795.16</c:v>
                </c:pt>
                <c:pt idx="977">
                  <c:v>796.16</c:v>
                </c:pt>
                <c:pt idx="978">
                  <c:v>797.16000000000008</c:v>
                </c:pt>
                <c:pt idx="979">
                  <c:v>798.16</c:v>
                </c:pt>
                <c:pt idx="980">
                  <c:v>799.16</c:v>
                </c:pt>
                <c:pt idx="981">
                  <c:v>800.16000000000008</c:v>
                </c:pt>
                <c:pt idx="982">
                  <c:v>801.16</c:v>
                </c:pt>
                <c:pt idx="983">
                  <c:v>802.16</c:v>
                </c:pt>
                <c:pt idx="984">
                  <c:v>803.16</c:v>
                </c:pt>
                <c:pt idx="985">
                  <c:v>804.16</c:v>
                </c:pt>
                <c:pt idx="986">
                  <c:v>805.16</c:v>
                </c:pt>
                <c:pt idx="987">
                  <c:v>806.16</c:v>
                </c:pt>
                <c:pt idx="988">
                  <c:v>807.16000000000008</c:v>
                </c:pt>
                <c:pt idx="989">
                  <c:v>808.16</c:v>
                </c:pt>
                <c:pt idx="990">
                  <c:v>809.16</c:v>
                </c:pt>
                <c:pt idx="991">
                  <c:v>810.16000000000008</c:v>
                </c:pt>
                <c:pt idx="992">
                  <c:v>811.16</c:v>
                </c:pt>
                <c:pt idx="993">
                  <c:v>812.16</c:v>
                </c:pt>
                <c:pt idx="994">
                  <c:v>813.16</c:v>
                </c:pt>
                <c:pt idx="995">
                  <c:v>814.16000000000008</c:v>
                </c:pt>
                <c:pt idx="996">
                  <c:v>815.16</c:v>
                </c:pt>
                <c:pt idx="997">
                  <c:v>816.16</c:v>
                </c:pt>
                <c:pt idx="998">
                  <c:v>817.16000000000008</c:v>
                </c:pt>
                <c:pt idx="999">
                  <c:v>818.16</c:v>
                </c:pt>
              </c:numCache>
            </c:numRef>
          </c:xVal>
          <c:yVal>
            <c:numRef>
              <c:f>'Current Wfms Data'!$M$5:$M$1004</c:f>
              <c:numCache>
                <c:formatCode>General</c:formatCode>
                <c:ptCount val="1000"/>
                <c:pt idx="0">
                  <c:v>1.129584E-2</c:v>
                </c:pt>
                <c:pt idx="1">
                  <c:v>1.102913E-2</c:v>
                </c:pt>
                <c:pt idx="2">
                  <c:v>1.0953040000000001E-2</c:v>
                </c:pt>
                <c:pt idx="3">
                  <c:v>1.239294E-2</c:v>
                </c:pt>
                <c:pt idx="4">
                  <c:v>1.3361619999999999E-2</c:v>
                </c:pt>
                <c:pt idx="5">
                  <c:v>8.6861360000000006E-3</c:v>
                </c:pt>
                <c:pt idx="6">
                  <c:v>-2.2721800000000001E-4</c:v>
                </c:pt>
                <c:pt idx="7">
                  <c:v>-5.0519889999999998E-3</c:v>
                </c:pt>
                <c:pt idx="8">
                  <c:v>-1.4087469999999999E-3</c:v>
                </c:pt>
                <c:pt idx="9">
                  <c:v>5.3011409999999997E-3</c:v>
                </c:pt>
                <c:pt idx="10">
                  <c:v>4.8683540000000001E-3</c:v>
                </c:pt>
                <c:pt idx="11">
                  <c:v>-1.811675E-3</c:v>
                </c:pt>
                <c:pt idx="12">
                  <c:v>-2.3472679999999999E-4</c:v>
                </c:pt>
                <c:pt idx="13">
                  <c:v>7.1626299999999997E-3</c:v>
                </c:pt>
                <c:pt idx="14">
                  <c:v>4.0364320000000004E-3</c:v>
                </c:pt>
                <c:pt idx="15">
                  <c:v>-2.6546410000000001E-4</c:v>
                </c:pt>
                <c:pt idx="16">
                  <c:v>4.2969449999999999E-3</c:v>
                </c:pt>
                <c:pt idx="17">
                  <c:v>1.036155E-3</c:v>
                </c:pt>
                <c:pt idx="18">
                  <c:v>-6.3522980000000001E-3</c:v>
                </c:pt>
                <c:pt idx="19">
                  <c:v>5.9139730000000003E-3</c:v>
                </c:pt>
                <c:pt idx="20">
                  <c:v>2.3664500000000002E-2</c:v>
                </c:pt>
                <c:pt idx="21">
                  <c:v>1.769213E-2</c:v>
                </c:pt>
                <c:pt idx="22">
                  <c:v>2.1975649999999998E-3</c:v>
                </c:pt>
                <c:pt idx="23">
                  <c:v>2.3077549999999999E-3</c:v>
                </c:pt>
                <c:pt idx="24">
                  <c:v>5.0899889999999996E-3</c:v>
                </c:pt>
                <c:pt idx="25">
                  <c:v>9.6180229999999999E-4</c:v>
                </c:pt>
                <c:pt idx="26">
                  <c:v>3.856375E-3</c:v>
                </c:pt>
                <c:pt idx="27">
                  <c:v>1.1029310000000001E-2</c:v>
                </c:pt>
                <c:pt idx="28">
                  <c:v>1.442089E-2</c:v>
                </c:pt>
                <c:pt idx="29">
                  <c:v>8.4609520000000008E-3</c:v>
                </c:pt>
                <c:pt idx="30">
                  <c:v>-5.8576879999999998E-3</c:v>
                </c:pt>
                <c:pt idx="31">
                  <c:v>-9.9467529999999992E-3</c:v>
                </c:pt>
                <c:pt idx="32">
                  <c:v>-8.971194E-3</c:v>
                </c:pt>
                <c:pt idx="33">
                  <c:v>-1.0421140000000001E-2</c:v>
                </c:pt>
                <c:pt idx="34">
                  <c:v>-2.3464229999999998E-3</c:v>
                </c:pt>
                <c:pt idx="35">
                  <c:v>9.9059279999999996E-3</c:v>
                </c:pt>
                <c:pt idx="36">
                  <c:v>1.8843889999999999E-2</c:v>
                </c:pt>
                <c:pt idx="37">
                  <c:v>1.6915409999999999E-2</c:v>
                </c:pt>
                <c:pt idx="38">
                  <c:v>4.7232309999999996E-3</c:v>
                </c:pt>
                <c:pt idx="39">
                  <c:v>2.713334E-3</c:v>
                </c:pt>
                <c:pt idx="40">
                  <c:v>6.3385029999999997E-3</c:v>
                </c:pt>
                <c:pt idx="41">
                  <c:v>-2.3077140000000002E-3</c:v>
                </c:pt>
                <c:pt idx="42">
                  <c:v>-9.6118109999999996E-3</c:v>
                </c:pt>
                <c:pt idx="43">
                  <c:v>-1.021056E-3</c:v>
                </c:pt>
                <c:pt idx="44">
                  <c:v>5.2165359999999999E-3</c:v>
                </c:pt>
                <c:pt idx="45">
                  <c:v>-6.1365569999999997E-4</c:v>
                </c:pt>
                <c:pt idx="46">
                  <c:v>-3.2107320000000002E-4</c:v>
                </c:pt>
                <c:pt idx="47">
                  <c:v>4.5102809999999997E-3</c:v>
                </c:pt>
                <c:pt idx="48">
                  <c:v>-1.4852209999999999E-3</c:v>
                </c:pt>
                <c:pt idx="49">
                  <c:v>-8.3839069999999995E-3</c:v>
                </c:pt>
                <c:pt idx="50">
                  <c:v>-1.695909E-3</c:v>
                </c:pt>
                <c:pt idx="51">
                  <c:v>1.386423E-2</c:v>
                </c:pt>
                <c:pt idx="52">
                  <c:v>1.995015E-2</c:v>
                </c:pt>
                <c:pt idx="53">
                  <c:v>4.1067940000000004E-3</c:v>
                </c:pt>
                <c:pt idx="54">
                  <c:v>-1.8842890000000001E-2</c:v>
                </c:pt>
                <c:pt idx="55">
                  <c:v>-2.1894420000000001E-2</c:v>
                </c:pt>
                <c:pt idx="56">
                  <c:v>-4.592039E-3</c:v>
                </c:pt>
                <c:pt idx="57">
                  <c:v>8.4244309999999996E-3</c:v>
                </c:pt>
                <c:pt idx="58">
                  <c:v>8.4238960000000002E-3</c:v>
                </c:pt>
                <c:pt idx="59">
                  <c:v>4.4353090000000001E-3</c:v>
                </c:pt>
                <c:pt idx="60">
                  <c:v>5.2239630000000005E-4</c:v>
                </c:pt>
                <c:pt idx="61">
                  <c:v>-3.5267549999999999E-3</c:v>
                </c:pt>
                <c:pt idx="62">
                  <c:v>-9.9412770000000001E-3</c:v>
                </c:pt>
                <c:pt idx="63">
                  <c:v>-1.5671629999999999E-2</c:v>
                </c:pt>
                <c:pt idx="64">
                  <c:v>-1.415391E-2</c:v>
                </c:pt>
                <c:pt idx="65">
                  <c:v>-1.1524120000000001E-2</c:v>
                </c:pt>
                <c:pt idx="66">
                  <c:v>-1.6533409999999998E-2</c:v>
                </c:pt>
                <c:pt idx="67">
                  <c:v>-2.195192E-2</c:v>
                </c:pt>
                <c:pt idx="68">
                  <c:v>-1.8082589999999999E-2</c:v>
                </c:pt>
                <c:pt idx="69">
                  <c:v>-1.029387E-2</c:v>
                </c:pt>
                <c:pt idx="70">
                  <c:v>-4.534097E-3</c:v>
                </c:pt>
                <c:pt idx="71">
                  <c:v>5.4794919999999999E-3</c:v>
                </c:pt>
                <c:pt idx="72">
                  <c:v>1.627522E-2</c:v>
                </c:pt>
                <c:pt idx="73">
                  <c:v>1.467921E-2</c:v>
                </c:pt>
                <c:pt idx="74">
                  <c:v>6.538823E-3</c:v>
                </c:pt>
                <c:pt idx="75">
                  <c:v>4.3909170000000003E-3</c:v>
                </c:pt>
                <c:pt idx="76">
                  <c:v>1.3206229999999999E-3</c:v>
                </c:pt>
                <c:pt idx="77">
                  <c:v>-1.2303089999999999E-2</c:v>
                </c:pt>
                <c:pt idx="78">
                  <c:v>-2.3182930000000001E-2</c:v>
                </c:pt>
                <c:pt idx="79">
                  <c:v>-1.688017E-2</c:v>
                </c:pt>
                <c:pt idx="80">
                  <c:v>-6.045084E-3</c:v>
                </c:pt>
                <c:pt idx="81">
                  <c:v>-7.2551220000000001E-3</c:v>
                </c:pt>
                <c:pt idx="82">
                  <c:v>-1.0922360000000001E-2</c:v>
                </c:pt>
                <c:pt idx="83">
                  <c:v>1.3645440000000001E-3</c:v>
                </c:pt>
                <c:pt idx="84">
                  <c:v>1.857379E-2</c:v>
                </c:pt>
                <c:pt idx="85">
                  <c:v>1.0990430000000001E-2</c:v>
                </c:pt>
                <c:pt idx="86">
                  <c:v>-1.7392939999999999E-2</c:v>
                </c:pt>
                <c:pt idx="87">
                  <c:v>-2.9548669999999999E-2</c:v>
                </c:pt>
                <c:pt idx="88">
                  <c:v>-1.4271549999999999E-2</c:v>
                </c:pt>
                <c:pt idx="89">
                  <c:v>-1.654322E-3</c:v>
                </c:pt>
                <c:pt idx="90">
                  <c:v>-6.7774480000000002E-3</c:v>
                </c:pt>
                <c:pt idx="91">
                  <c:v>-8.0156050000000003E-3</c:v>
                </c:pt>
                <c:pt idx="92">
                  <c:v>-1.5831350000000001E-3</c:v>
                </c:pt>
                <c:pt idx="93">
                  <c:v>-4.4949530000000003E-3</c:v>
                </c:pt>
                <c:pt idx="94">
                  <c:v>-1.296893E-2</c:v>
                </c:pt>
                <c:pt idx="95">
                  <c:v>-1.6787179999999999E-2</c:v>
                </c:pt>
                <c:pt idx="96">
                  <c:v>-1.485509E-2</c:v>
                </c:pt>
                <c:pt idx="97">
                  <c:v>-6.8341060000000004E-3</c:v>
                </c:pt>
                <c:pt idx="98">
                  <c:v>5.6203379999999999E-3</c:v>
                </c:pt>
                <c:pt idx="99">
                  <c:v>1.0254920000000001E-2</c:v>
                </c:pt>
                <c:pt idx="100">
                  <c:v>6.9382999999999999E-4</c:v>
                </c:pt>
                <c:pt idx="101">
                  <c:v>-3.6030950000000002E-3</c:v>
                </c:pt>
                <c:pt idx="102">
                  <c:v>3.1652619999999998E-3</c:v>
                </c:pt>
                <c:pt idx="103">
                  <c:v>1.339753E-3</c:v>
                </c:pt>
                <c:pt idx="104">
                  <c:v>-9.5167250000000002E-3</c:v>
                </c:pt>
                <c:pt idx="105">
                  <c:v>-1.0218090000000001E-2</c:v>
                </c:pt>
                <c:pt idx="106">
                  <c:v>1.5402460000000001E-3</c:v>
                </c:pt>
                <c:pt idx="107">
                  <c:v>4.4054890000000003E-3</c:v>
                </c:pt>
                <c:pt idx="108">
                  <c:v>-6.1543750000000001E-3</c:v>
                </c:pt>
                <c:pt idx="109">
                  <c:v>-1.240016E-2</c:v>
                </c:pt>
                <c:pt idx="110">
                  <c:v>-7.1715449999999997E-3</c:v>
                </c:pt>
                <c:pt idx="111">
                  <c:v>6.3089330000000001E-3</c:v>
                </c:pt>
                <c:pt idx="112">
                  <c:v>1.188882E-2</c:v>
                </c:pt>
                <c:pt idx="113">
                  <c:v>-3.3113679999999999E-3</c:v>
                </c:pt>
                <c:pt idx="114">
                  <c:v>-1.9661479999999999E-2</c:v>
                </c:pt>
                <c:pt idx="115">
                  <c:v>-1.509984E-2</c:v>
                </c:pt>
                <c:pt idx="116">
                  <c:v>1.8086949999999999E-3</c:v>
                </c:pt>
                <c:pt idx="117">
                  <c:v>9.3982330000000006E-3</c:v>
                </c:pt>
                <c:pt idx="118">
                  <c:v>5.582933E-3</c:v>
                </c:pt>
                <c:pt idx="119">
                  <c:v>3.0263669999999999E-3</c:v>
                </c:pt>
                <c:pt idx="120">
                  <c:v>3.0481699999999998E-3</c:v>
                </c:pt>
                <c:pt idx="121">
                  <c:v>9.7252449999999995E-4</c:v>
                </c:pt>
                <c:pt idx="122">
                  <c:v>-1.6918590000000001E-4</c:v>
                </c:pt>
                <c:pt idx="123">
                  <c:v>9.3059609999999997E-3</c:v>
                </c:pt>
                <c:pt idx="124">
                  <c:v>2.233564E-2</c:v>
                </c:pt>
                <c:pt idx="125">
                  <c:v>1.6560660000000001E-2</c:v>
                </c:pt>
                <c:pt idx="126">
                  <c:v>1.8041800000000001E-3</c:v>
                </c:pt>
                <c:pt idx="127">
                  <c:v>4.94992E-3</c:v>
                </c:pt>
                <c:pt idx="128">
                  <c:v>1.5547800000000001E-2</c:v>
                </c:pt>
                <c:pt idx="129">
                  <c:v>8.3816140000000008E-3</c:v>
                </c:pt>
                <c:pt idx="130">
                  <c:v>-2.9614289999999998E-3</c:v>
                </c:pt>
                <c:pt idx="131">
                  <c:v>8.8259820000000002E-4</c:v>
                </c:pt>
                <c:pt idx="132">
                  <c:v>3.5194610000000002E-3</c:v>
                </c:pt>
                <c:pt idx="133">
                  <c:v>-1.001418E-3</c:v>
                </c:pt>
                <c:pt idx="134">
                  <c:v>6.0181480000000005E-4</c:v>
                </c:pt>
                <c:pt idx="135">
                  <c:v>6.3091670000000001E-3</c:v>
                </c:pt>
                <c:pt idx="136">
                  <c:v>1.3234660000000001E-2</c:v>
                </c:pt>
                <c:pt idx="137">
                  <c:v>1.9903939999999998E-2</c:v>
                </c:pt>
                <c:pt idx="138">
                  <c:v>1.0656570000000001E-2</c:v>
                </c:pt>
                <c:pt idx="139">
                  <c:v>-1.118972E-2</c:v>
                </c:pt>
                <c:pt idx="140">
                  <c:v>-1.5473880000000001E-2</c:v>
                </c:pt>
                <c:pt idx="141">
                  <c:v>-3.5204820000000001E-3</c:v>
                </c:pt>
                <c:pt idx="142">
                  <c:v>-2.5546810000000001E-3</c:v>
                </c:pt>
                <c:pt idx="143">
                  <c:v>-7.7468390000000002E-3</c:v>
                </c:pt>
                <c:pt idx="144">
                  <c:v>-7.8983860000000003E-3</c:v>
                </c:pt>
                <c:pt idx="145">
                  <c:v>-9.7637780000000007E-3</c:v>
                </c:pt>
                <c:pt idx="146">
                  <c:v>-4.9686879999999998E-3</c:v>
                </c:pt>
                <c:pt idx="147">
                  <c:v>7.4612289999999998E-3</c:v>
                </c:pt>
                <c:pt idx="148">
                  <c:v>8.6946599999999999E-3</c:v>
                </c:pt>
                <c:pt idx="149">
                  <c:v>3.4749590000000001E-3</c:v>
                </c:pt>
                <c:pt idx="150">
                  <c:v>6.5224610000000002E-3</c:v>
                </c:pt>
                <c:pt idx="151">
                  <c:v>8.7043150000000007E-3</c:v>
                </c:pt>
                <c:pt idx="152">
                  <c:v>-1.3804690000000001E-3</c:v>
                </c:pt>
                <c:pt idx="153">
                  <c:v>-1.7768079999999999E-2</c:v>
                </c:pt>
                <c:pt idx="154">
                  <c:v>-2.1211339999999999E-2</c:v>
                </c:pt>
                <c:pt idx="155">
                  <c:v>-2.3186349999999999E-3</c:v>
                </c:pt>
                <c:pt idx="156">
                  <c:v>1.1413299999999999E-2</c:v>
                </c:pt>
                <c:pt idx="157">
                  <c:v>-1.5792930000000001E-3</c:v>
                </c:pt>
                <c:pt idx="158">
                  <c:v>-1.506919E-2</c:v>
                </c:pt>
                <c:pt idx="159">
                  <c:v>-4.66658E-3</c:v>
                </c:pt>
                <c:pt idx="160">
                  <c:v>1.204125E-2</c:v>
                </c:pt>
                <c:pt idx="161">
                  <c:v>1.18052E-2</c:v>
                </c:pt>
                <c:pt idx="162">
                  <c:v>7.0013469999999998E-3</c:v>
                </c:pt>
                <c:pt idx="163">
                  <c:v>1.4814539999999999E-2</c:v>
                </c:pt>
                <c:pt idx="164">
                  <c:v>1.7906479999999999E-2</c:v>
                </c:pt>
                <c:pt idx="165">
                  <c:v>3.2489120000000001E-3</c:v>
                </c:pt>
                <c:pt idx="166">
                  <c:v>-9.7513900000000004E-3</c:v>
                </c:pt>
                <c:pt idx="167">
                  <c:v>-6.7645739999999998E-3</c:v>
                </c:pt>
                <c:pt idx="168">
                  <c:v>-3.0962790000000002E-4</c:v>
                </c:pt>
                <c:pt idx="169">
                  <c:v>-1.2186E-3</c:v>
                </c:pt>
                <c:pt idx="170">
                  <c:v>-2.603214E-3</c:v>
                </c:pt>
                <c:pt idx="171">
                  <c:v>2.3795090000000001E-3</c:v>
                </c:pt>
                <c:pt idx="172">
                  <c:v>1.3109249999999999E-2</c:v>
                </c:pt>
                <c:pt idx="173">
                  <c:v>1.9929059999999998E-2</c:v>
                </c:pt>
                <c:pt idx="174">
                  <c:v>1.7736200000000001E-2</c:v>
                </c:pt>
                <c:pt idx="175">
                  <c:v>1.64364E-2</c:v>
                </c:pt>
                <c:pt idx="176">
                  <c:v>1.644963E-2</c:v>
                </c:pt>
                <c:pt idx="177">
                  <c:v>1.9814410000000001E-2</c:v>
                </c:pt>
                <c:pt idx="178">
                  <c:v>4.5514350000000002E-2</c:v>
                </c:pt>
                <c:pt idx="179">
                  <c:v>9.247648E-2</c:v>
                </c:pt>
                <c:pt idx="180">
                  <c:v>0.13742109999999999</c:v>
                </c:pt>
                <c:pt idx="181">
                  <c:v>0.17137079999999999</c:v>
                </c:pt>
                <c:pt idx="182">
                  <c:v>0.21133250000000001</c:v>
                </c:pt>
                <c:pt idx="183">
                  <c:v>0.26621519999999999</c:v>
                </c:pt>
                <c:pt idx="184">
                  <c:v>0.31113420000000003</c:v>
                </c:pt>
                <c:pt idx="185">
                  <c:v>0.33210279999999998</c:v>
                </c:pt>
                <c:pt idx="186">
                  <c:v>0.34870760000000001</c:v>
                </c:pt>
                <c:pt idx="187">
                  <c:v>0.36728159999999999</c:v>
                </c:pt>
                <c:pt idx="188">
                  <c:v>0.3767006</c:v>
                </c:pt>
                <c:pt idx="189">
                  <c:v>0.37743690000000002</c:v>
                </c:pt>
                <c:pt idx="190">
                  <c:v>0.37165019999999999</c:v>
                </c:pt>
                <c:pt idx="191">
                  <c:v>0.3646683</c:v>
                </c:pt>
                <c:pt idx="192">
                  <c:v>0.36021180000000003</c:v>
                </c:pt>
                <c:pt idx="193">
                  <c:v>0.35642839999999998</c:v>
                </c:pt>
                <c:pt idx="194">
                  <c:v>0.359987</c:v>
                </c:pt>
                <c:pt idx="195">
                  <c:v>0.36275289999999999</c:v>
                </c:pt>
                <c:pt idx="196">
                  <c:v>0.3500045</c:v>
                </c:pt>
                <c:pt idx="197">
                  <c:v>0.33480850000000001</c:v>
                </c:pt>
                <c:pt idx="198">
                  <c:v>0.34150639999999999</c:v>
                </c:pt>
                <c:pt idx="199">
                  <c:v>0.3612725</c:v>
                </c:pt>
                <c:pt idx="200">
                  <c:v>0.35858250000000003</c:v>
                </c:pt>
                <c:pt idx="201">
                  <c:v>0.33458870000000002</c:v>
                </c:pt>
                <c:pt idx="202">
                  <c:v>0.319021</c:v>
                </c:pt>
                <c:pt idx="203">
                  <c:v>0.32072430000000002</c:v>
                </c:pt>
                <c:pt idx="204">
                  <c:v>0.32699070000000002</c:v>
                </c:pt>
                <c:pt idx="205">
                  <c:v>0.32458870000000001</c:v>
                </c:pt>
                <c:pt idx="206">
                  <c:v>0.31834820000000003</c:v>
                </c:pt>
                <c:pt idx="207">
                  <c:v>0.31709890000000002</c:v>
                </c:pt>
                <c:pt idx="208">
                  <c:v>0.31539679999999998</c:v>
                </c:pt>
                <c:pt idx="209">
                  <c:v>0.30742770000000003</c:v>
                </c:pt>
                <c:pt idx="210">
                  <c:v>0.3018479</c:v>
                </c:pt>
                <c:pt idx="211">
                  <c:v>0.299788</c:v>
                </c:pt>
                <c:pt idx="212">
                  <c:v>0.28607369999999999</c:v>
                </c:pt>
                <c:pt idx="213">
                  <c:v>0.27125969999999999</c:v>
                </c:pt>
                <c:pt idx="214">
                  <c:v>0.2750996</c:v>
                </c:pt>
                <c:pt idx="215">
                  <c:v>0.2883288</c:v>
                </c:pt>
                <c:pt idx="216">
                  <c:v>0.30429089999999998</c:v>
                </c:pt>
                <c:pt idx="217">
                  <c:v>0.31292389999999998</c:v>
                </c:pt>
                <c:pt idx="218">
                  <c:v>0.2969</c:v>
                </c:pt>
                <c:pt idx="219">
                  <c:v>0.27544000000000002</c:v>
                </c:pt>
                <c:pt idx="220">
                  <c:v>0.27046740000000002</c:v>
                </c:pt>
                <c:pt idx="221">
                  <c:v>0.27290320000000001</c:v>
                </c:pt>
                <c:pt idx="222">
                  <c:v>0.27468569999999998</c:v>
                </c:pt>
                <c:pt idx="223">
                  <c:v>0.2753949</c:v>
                </c:pt>
                <c:pt idx="224">
                  <c:v>0.27546989999999999</c:v>
                </c:pt>
                <c:pt idx="225">
                  <c:v>0.27682649999999998</c:v>
                </c:pt>
                <c:pt idx="226">
                  <c:v>0.28000960000000003</c:v>
                </c:pt>
                <c:pt idx="227">
                  <c:v>0.28336939999999999</c:v>
                </c:pt>
                <c:pt idx="228">
                  <c:v>0.28372720000000001</c:v>
                </c:pt>
                <c:pt idx="229">
                  <c:v>0.2781961</c:v>
                </c:pt>
                <c:pt idx="230">
                  <c:v>0.26680500000000001</c:v>
                </c:pt>
                <c:pt idx="231">
                  <c:v>0.25812879999999999</c:v>
                </c:pt>
                <c:pt idx="232">
                  <c:v>0.26127430000000001</c:v>
                </c:pt>
                <c:pt idx="233">
                  <c:v>0.26837810000000001</c:v>
                </c:pt>
                <c:pt idx="234">
                  <c:v>0.26875329999999997</c:v>
                </c:pt>
                <c:pt idx="235">
                  <c:v>0.26994109999999999</c:v>
                </c:pt>
                <c:pt idx="236">
                  <c:v>0.2699357</c:v>
                </c:pt>
                <c:pt idx="237">
                  <c:v>0.25335679999999999</c:v>
                </c:pt>
                <c:pt idx="238">
                  <c:v>0.23587849999999999</c:v>
                </c:pt>
                <c:pt idx="239">
                  <c:v>0.23883950000000001</c:v>
                </c:pt>
                <c:pt idx="240">
                  <c:v>0.25031409999999998</c:v>
                </c:pt>
                <c:pt idx="241">
                  <c:v>0.25471129999999997</c:v>
                </c:pt>
                <c:pt idx="242">
                  <c:v>0.2484016</c:v>
                </c:pt>
                <c:pt idx="243">
                  <c:v>0.24325479999999999</c:v>
                </c:pt>
                <c:pt idx="244">
                  <c:v>0.25329469999999998</c:v>
                </c:pt>
                <c:pt idx="245">
                  <c:v>0.26096770000000002</c:v>
                </c:pt>
                <c:pt idx="246">
                  <c:v>0.25178840000000002</c:v>
                </c:pt>
                <c:pt idx="247">
                  <c:v>0.2487105</c:v>
                </c:pt>
                <c:pt idx="248">
                  <c:v>0.25492019999999999</c:v>
                </c:pt>
                <c:pt idx="249">
                  <c:v>0.24470800000000001</c:v>
                </c:pt>
                <c:pt idx="250">
                  <c:v>0.22870470000000001</c:v>
                </c:pt>
                <c:pt idx="251">
                  <c:v>0.22812470000000001</c:v>
                </c:pt>
                <c:pt idx="252">
                  <c:v>0.23427339999999999</c:v>
                </c:pt>
                <c:pt idx="253">
                  <c:v>0.2382937</c:v>
                </c:pt>
                <c:pt idx="254">
                  <c:v>0.23973839999999999</c:v>
                </c:pt>
                <c:pt idx="255">
                  <c:v>0.2414113</c:v>
                </c:pt>
                <c:pt idx="256">
                  <c:v>0.24172930000000001</c:v>
                </c:pt>
                <c:pt idx="257">
                  <c:v>0.2330602</c:v>
                </c:pt>
                <c:pt idx="258">
                  <c:v>0.22062590000000001</c:v>
                </c:pt>
                <c:pt idx="259">
                  <c:v>0.21496879999999999</c:v>
                </c:pt>
                <c:pt idx="260">
                  <c:v>0.2153872</c:v>
                </c:pt>
                <c:pt idx="261">
                  <c:v>0.21637600000000001</c:v>
                </c:pt>
                <c:pt idx="262">
                  <c:v>0.21647089999999999</c:v>
                </c:pt>
                <c:pt idx="263">
                  <c:v>0.21524070000000001</c:v>
                </c:pt>
                <c:pt idx="264">
                  <c:v>0.2140003</c:v>
                </c:pt>
                <c:pt idx="265">
                  <c:v>0.21849440000000001</c:v>
                </c:pt>
                <c:pt idx="266">
                  <c:v>0.2255674</c:v>
                </c:pt>
                <c:pt idx="267">
                  <c:v>0.2249631</c:v>
                </c:pt>
                <c:pt idx="268">
                  <c:v>0.21536569999999999</c:v>
                </c:pt>
                <c:pt idx="269">
                  <c:v>0.20710029999999999</c:v>
                </c:pt>
                <c:pt idx="270">
                  <c:v>0.206654</c:v>
                </c:pt>
                <c:pt idx="271">
                  <c:v>0.20827850000000001</c:v>
                </c:pt>
                <c:pt idx="272">
                  <c:v>0.21158350000000001</c:v>
                </c:pt>
                <c:pt idx="273">
                  <c:v>0.21141280000000001</c:v>
                </c:pt>
                <c:pt idx="274">
                  <c:v>0.19933790000000001</c:v>
                </c:pt>
                <c:pt idx="275">
                  <c:v>0.19431999999999999</c:v>
                </c:pt>
                <c:pt idx="276">
                  <c:v>0.20435049999999999</c:v>
                </c:pt>
                <c:pt idx="277">
                  <c:v>0.2058739</c:v>
                </c:pt>
                <c:pt idx="278">
                  <c:v>0.194938</c:v>
                </c:pt>
                <c:pt idx="279">
                  <c:v>0.18704200000000001</c:v>
                </c:pt>
                <c:pt idx="280">
                  <c:v>0.18821869999999999</c:v>
                </c:pt>
                <c:pt idx="281">
                  <c:v>0.19533500000000001</c:v>
                </c:pt>
                <c:pt idx="282">
                  <c:v>0.20200650000000001</c:v>
                </c:pt>
                <c:pt idx="283">
                  <c:v>0.20612220000000001</c:v>
                </c:pt>
                <c:pt idx="284">
                  <c:v>0.20954819999999999</c:v>
                </c:pt>
                <c:pt idx="285">
                  <c:v>0.21074850000000001</c:v>
                </c:pt>
                <c:pt idx="286">
                  <c:v>0.2069105</c:v>
                </c:pt>
                <c:pt idx="287">
                  <c:v>0.1982688</c:v>
                </c:pt>
                <c:pt idx="288">
                  <c:v>0.1876198</c:v>
                </c:pt>
                <c:pt idx="289">
                  <c:v>0.17866370000000001</c:v>
                </c:pt>
                <c:pt idx="290">
                  <c:v>0.1782878</c:v>
                </c:pt>
                <c:pt idx="291">
                  <c:v>0.19561519999999999</c:v>
                </c:pt>
                <c:pt idx="292">
                  <c:v>0.21308579999999999</c:v>
                </c:pt>
                <c:pt idx="293">
                  <c:v>0.20381260000000001</c:v>
                </c:pt>
                <c:pt idx="294">
                  <c:v>0.18774750000000001</c:v>
                </c:pt>
                <c:pt idx="295">
                  <c:v>0.18643129999999999</c:v>
                </c:pt>
                <c:pt idx="296">
                  <c:v>0.18288570000000001</c:v>
                </c:pt>
                <c:pt idx="297">
                  <c:v>0.17163809999999999</c:v>
                </c:pt>
                <c:pt idx="298">
                  <c:v>0.1667903</c:v>
                </c:pt>
                <c:pt idx="299">
                  <c:v>0.17167779999999999</c:v>
                </c:pt>
                <c:pt idx="300">
                  <c:v>0.17534459999999999</c:v>
                </c:pt>
                <c:pt idx="301">
                  <c:v>0.16733590000000001</c:v>
                </c:pt>
                <c:pt idx="302">
                  <c:v>0.15467069999999999</c:v>
                </c:pt>
                <c:pt idx="303">
                  <c:v>0.1584064</c:v>
                </c:pt>
                <c:pt idx="304">
                  <c:v>0.1802433</c:v>
                </c:pt>
                <c:pt idx="305">
                  <c:v>0.19290209999999999</c:v>
                </c:pt>
                <c:pt idx="306">
                  <c:v>0.1848224</c:v>
                </c:pt>
                <c:pt idx="307">
                  <c:v>0.17518139999999999</c:v>
                </c:pt>
                <c:pt idx="308">
                  <c:v>0.1721617</c:v>
                </c:pt>
                <c:pt idx="309">
                  <c:v>0.1671299</c:v>
                </c:pt>
                <c:pt idx="310">
                  <c:v>0.1651794</c:v>
                </c:pt>
                <c:pt idx="311">
                  <c:v>0.17244719999999999</c:v>
                </c:pt>
                <c:pt idx="312">
                  <c:v>0.179093</c:v>
                </c:pt>
                <c:pt idx="313">
                  <c:v>0.17258219999999999</c:v>
                </c:pt>
                <c:pt idx="314">
                  <c:v>0.15263109999999999</c:v>
                </c:pt>
                <c:pt idx="315">
                  <c:v>0.14233789999999999</c:v>
                </c:pt>
                <c:pt idx="316">
                  <c:v>0.15837390000000001</c:v>
                </c:pt>
                <c:pt idx="317">
                  <c:v>0.1804656</c:v>
                </c:pt>
                <c:pt idx="318">
                  <c:v>0.18220910000000001</c:v>
                </c:pt>
                <c:pt idx="319">
                  <c:v>0.16968800000000001</c:v>
                </c:pt>
                <c:pt idx="320">
                  <c:v>0.1612143</c:v>
                </c:pt>
                <c:pt idx="321">
                  <c:v>0.15528349999999999</c:v>
                </c:pt>
                <c:pt idx="322">
                  <c:v>0.1558619</c:v>
                </c:pt>
                <c:pt idx="323">
                  <c:v>0.1676675</c:v>
                </c:pt>
                <c:pt idx="324">
                  <c:v>0.17226350000000001</c:v>
                </c:pt>
                <c:pt idx="325">
                  <c:v>0.16061139999999999</c:v>
                </c:pt>
                <c:pt idx="326">
                  <c:v>0.14685490000000001</c:v>
                </c:pt>
                <c:pt idx="327">
                  <c:v>0.14619489999999999</c:v>
                </c:pt>
                <c:pt idx="328">
                  <c:v>0.15171999999999999</c:v>
                </c:pt>
                <c:pt idx="329">
                  <c:v>0.1461025</c:v>
                </c:pt>
                <c:pt idx="330">
                  <c:v>0.1339863</c:v>
                </c:pt>
                <c:pt idx="331">
                  <c:v>0.12919949999999999</c:v>
                </c:pt>
                <c:pt idx="332">
                  <c:v>0.13351160000000001</c:v>
                </c:pt>
                <c:pt idx="333">
                  <c:v>0.14282690000000001</c:v>
                </c:pt>
                <c:pt idx="334">
                  <c:v>0.1492568</c:v>
                </c:pt>
                <c:pt idx="335">
                  <c:v>0.1470938</c:v>
                </c:pt>
                <c:pt idx="336">
                  <c:v>0.14372299999999999</c:v>
                </c:pt>
                <c:pt idx="337">
                  <c:v>0.14226530000000001</c:v>
                </c:pt>
                <c:pt idx="338">
                  <c:v>0.13894490000000001</c:v>
                </c:pt>
                <c:pt idx="339">
                  <c:v>0.14063120000000001</c:v>
                </c:pt>
                <c:pt idx="340">
                  <c:v>0.14356640000000001</c:v>
                </c:pt>
                <c:pt idx="341">
                  <c:v>0.13767740000000001</c:v>
                </c:pt>
                <c:pt idx="342">
                  <c:v>0.13432150000000001</c:v>
                </c:pt>
                <c:pt idx="343">
                  <c:v>0.1403654</c:v>
                </c:pt>
                <c:pt idx="344">
                  <c:v>0.14561289999999999</c:v>
                </c:pt>
                <c:pt idx="345">
                  <c:v>0.13720470000000001</c:v>
                </c:pt>
                <c:pt idx="346">
                  <c:v>0.1190885</c:v>
                </c:pt>
                <c:pt idx="347">
                  <c:v>0.1180148</c:v>
                </c:pt>
                <c:pt idx="348">
                  <c:v>0.1311301</c:v>
                </c:pt>
                <c:pt idx="349">
                  <c:v>0.12756049999999999</c:v>
                </c:pt>
                <c:pt idx="350">
                  <c:v>0.1069249</c:v>
                </c:pt>
                <c:pt idx="351">
                  <c:v>9.639694E-2</c:v>
                </c:pt>
                <c:pt idx="352">
                  <c:v>0.11128490000000001</c:v>
                </c:pt>
                <c:pt idx="353">
                  <c:v>0.12926979999999999</c:v>
                </c:pt>
                <c:pt idx="354">
                  <c:v>0.13003400000000001</c:v>
                </c:pt>
                <c:pt idx="355">
                  <c:v>0.1281513</c:v>
                </c:pt>
                <c:pt idx="356">
                  <c:v>0.12916649999999999</c:v>
                </c:pt>
                <c:pt idx="357">
                  <c:v>0.1226594</c:v>
                </c:pt>
                <c:pt idx="358">
                  <c:v>0.1117518</c:v>
                </c:pt>
                <c:pt idx="359">
                  <c:v>0.108053</c:v>
                </c:pt>
                <c:pt idx="360">
                  <c:v>0.110863</c:v>
                </c:pt>
                <c:pt idx="361">
                  <c:v>0.1136416</c:v>
                </c:pt>
                <c:pt idx="362">
                  <c:v>0.11359610000000001</c:v>
                </c:pt>
                <c:pt idx="363">
                  <c:v>0.10581169999999999</c:v>
                </c:pt>
                <c:pt idx="364">
                  <c:v>9.7893069999999999E-2</c:v>
                </c:pt>
                <c:pt idx="365">
                  <c:v>0.1016934</c:v>
                </c:pt>
                <c:pt idx="366">
                  <c:v>0.1116028</c:v>
                </c:pt>
                <c:pt idx="367">
                  <c:v>0.1117046</c:v>
                </c:pt>
                <c:pt idx="368">
                  <c:v>0.10221</c:v>
                </c:pt>
                <c:pt idx="369">
                  <c:v>0.1034409</c:v>
                </c:pt>
                <c:pt idx="370">
                  <c:v>0.1124209</c:v>
                </c:pt>
                <c:pt idx="371">
                  <c:v>0.1132811</c:v>
                </c:pt>
                <c:pt idx="372">
                  <c:v>0.115441</c:v>
                </c:pt>
                <c:pt idx="373">
                  <c:v>0.1166204</c:v>
                </c:pt>
                <c:pt idx="374">
                  <c:v>0.10127029999999999</c:v>
                </c:pt>
                <c:pt idx="375">
                  <c:v>8.8766609999999996E-2</c:v>
                </c:pt>
                <c:pt idx="376">
                  <c:v>9.5233449999999997E-2</c:v>
                </c:pt>
                <c:pt idx="377">
                  <c:v>0.10079100000000001</c:v>
                </c:pt>
                <c:pt idx="378">
                  <c:v>9.7410679999999999E-2</c:v>
                </c:pt>
                <c:pt idx="379">
                  <c:v>9.7761310000000004E-2</c:v>
                </c:pt>
                <c:pt idx="380">
                  <c:v>0.1019576</c:v>
                </c:pt>
                <c:pt idx="381">
                  <c:v>0.1019795</c:v>
                </c:pt>
                <c:pt idx="382">
                  <c:v>9.9154510000000001E-2</c:v>
                </c:pt>
                <c:pt idx="383">
                  <c:v>9.4474500000000003E-2</c:v>
                </c:pt>
                <c:pt idx="384">
                  <c:v>9.196936E-2</c:v>
                </c:pt>
                <c:pt idx="385">
                  <c:v>9.3396900000000005E-2</c:v>
                </c:pt>
                <c:pt idx="386">
                  <c:v>8.5207779999999997E-2</c:v>
                </c:pt>
                <c:pt idx="387">
                  <c:v>7.1700479999999997E-2</c:v>
                </c:pt>
                <c:pt idx="388">
                  <c:v>7.1994119999999995E-2</c:v>
                </c:pt>
                <c:pt idx="389">
                  <c:v>8.2542580000000004E-2</c:v>
                </c:pt>
                <c:pt idx="390">
                  <c:v>8.6676550000000005E-2</c:v>
                </c:pt>
                <c:pt idx="391">
                  <c:v>8.1129090000000001E-2</c:v>
                </c:pt>
                <c:pt idx="392">
                  <c:v>8.1042110000000001E-2</c:v>
                </c:pt>
                <c:pt idx="393">
                  <c:v>9.0273709999999993E-2</c:v>
                </c:pt>
                <c:pt idx="394">
                  <c:v>9.5223230000000006E-2</c:v>
                </c:pt>
                <c:pt idx="395">
                  <c:v>9.3986280000000005E-2</c:v>
                </c:pt>
                <c:pt idx="396">
                  <c:v>9.2361020000000002E-2</c:v>
                </c:pt>
                <c:pt idx="397">
                  <c:v>9.0196029999999996E-2</c:v>
                </c:pt>
                <c:pt idx="398">
                  <c:v>8.4364830000000002E-2</c:v>
                </c:pt>
                <c:pt idx="399">
                  <c:v>7.9044210000000004E-2</c:v>
                </c:pt>
                <c:pt idx="400">
                  <c:v>8.007939E-2</c:v>
                </c:pt>
                <c:pt idx="401">
                  <c:v>8.1155130000000006E-2</c:v>
                </c:pt>
                <c:pt idx="402">
                  <c:v>8.0145129999999995E-2</c:v>
                </c:pt>
                <c:pt idx="403">
                  <c:v>8.6592600000000006E-2</c:v>
                </c:pt>
                <c:pt idx="404">
                  <c:v>9.6297820000000006E-2</c:v>
                </c:pt>
                <c:pt idx="405">
                  <c:v>9.2103889999999994E-2</c:v>
                </c:pt>
                <c:pt idx="406">
                  <c:v>7.8910720000000004E-2</c:v>
                </c:pt>
                <c:pt idx="407">
                  <c:v>7.6607850000000005E-2</c:v>
                </c:pt>
                <c:pt idx="408">
                  <c:v>8.3860450000000003E-2</c:v>
                </c:pt>
                <c:pt idx="409">
                  <c:v>8.1401950000000001E-2</c:v>
                </c:pt>
                <c:pt idx="410">
                  <c:v>6.7295530000000006E-2</c:v>
                </c:pt>
                <c:pt idx="411">
                  <c:v>6.5585340000000006E-2</c:v>
                </c:pt>
                <c:pt idx="412">
                  <c:v>8.0732999999999999E-2</c:v>
                </c:pt>
                <c:pt idx="413">
                  <c:v>8.6119290000000001E-2</c:v>
                </c:pt>
                <c:pt idx="414">
                  <c:v>8.1876560000000001E-2</c:v>
                </c:pt>
                <c:pt idx="415">
                  <c:v>8.74196E-2</c:v>
                </c:pt>
                <c:pt idx="416">
                  <c:v>9.0895119999999996E-2</c:v>
                </c:pt>
                <c:pt idx="417">
                  <c:v>8.5262260000000006E-2</c:v>
                </c:pt>
                <c:pt idx="418">
                  <c:v>8.1111169999999996E-2</c:v>
                </c:pt>
                <c:pt idx="419">
                  <c:v>7.6242550000000006E-2</c:v>
                </c:pt>
                <c:pt idx="420">
                  <c:v>7.1485220000000002E-2</c:v>
                </c:pt>
                <c:pt idx="421">
                  <c:v>7.0907040000000005E-2</c:v>
                </c:pt>
                <c:pt idx="422">
                  <c:v>7.2764969999999998E-2</c:v>
                </c:pt>
                <c:pt idx="423">
                  <c:v>7.3879E-2</c:v>
                </c:pt>
                <c:pt idx="424">
                  <c:v>7.4215429999999999E-2</c:v>
                </c:pt>
                <c:pt idx="425">
                  <c:v>7.3366909999999994E-2</c:v>
                </c:pt>
                <c:pt idx="426">
                  <c:v>6.03746E-2</c:v>
                </c:pt>
                <c:pt idx="427">
                  <c:v>4.4336010000000002E-2</c:v>
                </c:pt>
                <c:pt idx="428">
                  <c:v>5.0472349999999999E-2</c:v>
                </c:pt>
                <c:pt idx="429">
                  <c:v>6.6327059999999993E-2</c:v>
                </c:pt>
                <c:pt idx="430">
                  <c:v>7.0793060000000005E-2</c:v>
                </c:pt>
                <c:pt idx="431">
                  <c:v>7.3998460000000002E-2</c:v>
                </c:pt>
                <c:pt idx="432">
                  <c:v>7.354318E-2</c:v>
                </c:pt>
                <c:pt idx="433">
                  <c:v>5.7565720000000001E-2</c:v>
                </c:pt>
                <c:pt idx="434">
                  <c:v>4.7666859999999998E-2</c:v>
                </c:pt>
                <c:pt idx="435">
                  <c:v>5.6318470000000002E-2</c:v>
                </c:pt>
                <c:pt idx="436">
                  <c:v>6.4681180000000005E-2</c:v>
                </c:pt>
                <c:pt idx="437">
                  <c:v>6.5841899999999995E-2</c:v>
                </c:pt>
                <c:pt idx="438">
                  <c:v>6.1595329999999997E-2</c:v>
                </c:pt>
                <c:pt idx="439">
                  <c:v>5.7874330000000002E-2</c:v>
                </c:pt>
                <c:pt idx="440">
                  <c:v>6.6210080000000004E-2</c:v>
                </c:pt>
                <c:pt idx="441">
                  <c:v>6.9819030000000004E-2</c:v>
                </c:pt>
                <c:pt idx="442">
                  <c:v>5.6779660000000003E-2</c:v>
                </c:pt>
                <c:pt idx="443">
                  <c:v>4.9949979999999998E-2</c:v>
                </c:pt>
                <c:pt idx="444">
                  <c:v>5.520547E-2</c:v>
                </c:pt>
                <c:pt idx="445">
                  <c:v>5.9420130000000002E-2</c:v>
                </c:pt>
                <c:pt idx="446">
                  <c:v>5.6945990000000002E-2</c:v>
                </c:pt>
                <c:pt idx="447">
                  <c:v>4.8651140000000002E-2</c:v>
                </c:pt>
                <c:pt idx="448">
                  <c:v>4.2672080000000001E-2</c:v>
                </c:pt>
                <c:pt idx="449">
                  <c:v>4.54045E-2</c:v>
                </c:pt>
                <c:pt idx="450">
                  <c:v>5.063877E-2</c:v>
                </c:pt>
                <c:pt idx="451">
                  <c:v>5.5586490000000002E-2</c:v>
                </c:pt>
                <c:pt idx="452">
                  <c:v>6.5148659999999997E-2</c:v>
                </c:pt>
                <c:pt idx="453">
                  <c:v>6.8508289999999999E-2</c:v>
                </c:pt>
                <c:pt idx="454">
                  <c:v>5.6063309999999998E-2</c:v>
                </c:pt>
                <c:pt idx="455">
                  <c:v>4.3944370000000003E-2</c:v>
                </c:pt>
                <c:pt idx="456">
                  <c:v>4.849262E-2</c:v>
                </c:pt>
                <c:pt idx="457">
                  <c:v>5.7789470000000003E-2</c:v>
                </c:pt>
                <c:pt idx="458">
                  <c:v>5.71365E-2</c:v>
                </c:pt>
                <c:pt idx="459">
                  <c:v>5.3293569999999998E-2</c:v>
                </c:pt>
                <c:pt idx="460">
                  <c:v>5.221957E-2</c:v>
                </c:pt>
                <c:pt idx="461">
                  <c:v>5.012113E-2</c:v>
                </c:pt>
                <c:pt idx="462">
                  <c:v>4.7011780000000003E-2</c:v>
                </c:pt>
                <c:pt idx="463">
                  <c:v>5.1587689999999999E-2</c:v>
                </c:pt>
                <c:pt idx="464">
                  <c:v>5.5800849999999999E-2</c:v>
                </c:pt>
                <c:pt idx="465">
                  <c:v>4.6705869999999997E-2</c:v>
                </c:pt>
                <c:pt idx="466">
                  <c:v>4.3882350000000001E-2</c:v>
                </c:pt>
                <c:pt idx="467">
                  <c:v>5.477017E-2</c:v>
                </c:pt>
                <c:pt idx="468">
                  <c:v>5.6600499999999998E-2</c:v>
                </c:pt>
                <c:pt idx="469">
                  <c:v>4.4796559999999999E-2</c:v>
                </c:pt>
                <c:pt idx="470">
                  <c:v>3.9810360000000003E-2</c:v>
                </c:pt>
                <c:pt idx="471">
                  <c:v>5.1479080000000003E-2</c:v>
                </c:pt>
                <c:pt idx="472">
                  <c:v>5.5752860000000001E-2</c:v>
                </c:pt>
                <c:pt idx="473">
                  <c:v>4.0937719999999997E-2</c:v>
                </c:pt>
                <c:pt idx="474">
                  <c:v>3.124822E-2</c:v>
                </c:pt>
                <c:pt idx="475">
                  <c:v>3.6732859999999999E-2</c:v>
                </c:pt>
                <c:pt idx="476">
                  <c:v>4.9655589999999999E-2</c:v>
                </c:pt>
                <c:pt idx="477">
                  <c:v>5.8808880000000001E-2</c:v>
                </c:pt>
                <c:pt idx="478">
                  <c:v>5.9272699999999998E-2</c:v>
                </c:pt>
                <c:pt idx="479">
                  <c:v>6.5599370000000004E-2</c:v>
                </c:pt>
                <c:pt idx="480">
                  <c:v>7.2493799999999997E-2</c:v>
                </c:pt>
                <c:pt idx="481">
                  <c:v>5.8368150000000001E-2</c:v>
                </c:pt>
                <c:pt idx="482">
                  <c:v>3.9565040000000003E-2</c:v>
                </c:pt>
                <c:pt idx="483">
                  <c:v>3.9329509999999998E-2</c:v>
                </c:pt>
                <c:pt idx="484">
                  <c:v>4.7196879999999997E-2</c:v>
                </c:pt>
                <c:pt idx="485">
                  <c:v>4.8474980000000001E-2</c:v>
                </c:pt>
                <c:pt idx="486">
                  <c:v>4.0963619999999999E-2</c:v>
                </c:pt>
                <c:pt idx="487">
                  <c:v>3.3487629999999997E-2</c:v>
                </c:pt>
                <c:pt idx="488">
                  <c:v>3.4996270000000003E-2</c:v>
                </c:pt>
                <c:pt idx="489">
                  <c:v>3.9916010000000002E-2</c:v>
                </c:pt>
                <c:pt idx="490">
                  <c:v>4.0721830000000001E-2</c:v>
                </c:pt>
                <c:pt idx="491">
                  <c:v>4.2180130000000003E-2</c:v>
                </c:pt>
                <c:pt idx="492">
                  <c:v>4.5378460000000002E-2</c:v>
                </c:pt>
                <c:pt idx="493">
                  <c:v>3.7479070000000003E-2</c:v>
                </c:pt>
                <c:pt idx="494">
                  <c:v>1.85893E-2</c:v>
                </c:pt>
                <c:pt idx="495">
                  <c:v>1.213849E-2</c:v>
                </c:pt>
                <c:pt idx="496">
                  <c:v>3.2465800000000003E-2</c:v>
                </c:pt>
                <c:pt idx="497">
                  <c:v>4.8413980000000002E-2</c:v>
                </c:pt>
                <c:pt idx="498">
                  <c:v>3.5996239999999999E-2</c:v>
                </c:pt>
                <c:pt idx="499">
                  <c:v>2.9252400000000001E-2</c:v>
                </c:pt>
                <c:pt idx="500">
                  <c:v>4.0851489999999997E-2</c:v>
                </c:pt>
                <c:pt idx="501">
                  <c:v>3.9567970000000001E-2</c:v>
                </c:pt>
                <c:pt idx="502">
                  <c:v>2.3006800000000001E-2</c:v>
                </c:pt>
                <c:pt idx="503">
                  <c:v>2.0691629999999999E-2</c:v>
                </c:pt>
                <c:pt idx="504">
                  <c:v>3.8918370000000001E-2</c:v>
                </c:pt>
                <c:pt idx="505">
                  <c:v>4.925591E-2</c:v>
                </c:pt>
                <c:pt idx="506">
                  <c:v>3.8249659999999998E-2</c:v>
                </c:pt>
                <c:pt idx="507">
                  <c:v>2.5253379999999999E-2</c:v>
                </c:pt>
                <c:pt idx="508">
                  <c:v>2.817561E-2</c:v>
                </c:pt>
                <c:pt idx="509">
                  <c:v>4.1675410000000003E-2</c:v>
                </c:pt>
                <c:pt idx="510">
                  <c:v>4.4517769999999998E-2</c:v>
                </c:pt>
                <c:pt idx="511">
                  <c:v>3.63874E-2</c:v>
                </c:pt>
                <c:pt idx="512">
                  <c:v>3.6149969999999997E-2</c:v>
                </c:pt>
                <c:pt idx="513">
                  <c:v>4.1812839999999997E-2</c:v>
                </c:pt>
                <c:pt idx="514">
                  <c:v>4.0093900000000002E-2</c:v>
                </c:pt>
                <c:pt idx="515">
                  <c:v>3.4201210000000003E-2</c:v>
                </c:pt>
                <c:pt idx="516">
                  <c:v>3.93984E-2</c:v>
                </c:pt>
                <c:pt idx="517">
                  <c:v>4.8306880000000003E-2</c:v>
                </c:pt>
                <c:pt idx="518">
                  <c:v>4.2328829999999998E-2</c:v>
                </c:pt>
                <c:pt idx="519">
                  <c:v>3.4509539999999998E-2</c:v>
                </c:pt>
                <c:pt idx="520">
                  <c:v>3.604984E-2</c:v>
                </c:pt>
                <c:pt idx="521">
                  <c:v>3.4026729999999998E-2</c:v>
                </c:pt>
                <c:pt idx="522">
                  <c:v>2.8290450000000002E-2</c:v>
                </c:pt>
                <c:pt idx="523">
                  <c:v>2.6948880000000001E-2</c:v>
                </c:pt>
                <c:pt idx="524">
                  <c:v>2.658744E-2</c:v>
                </c:pt>
                <c:pt idx="525">
                  <c:v>2.5945840000000001E-2</c:v>
                </c:pt>
                <c:pt idx="526">
                  <c:v>2.7673610000000001E-2</c:v>
                </c:pt>
                <c:pt idx="527">
                  <c:v>2.9453389999999999E-2</c:v>
                </c:pt>
                <c:pt idx="528">
                  <c:v>2.7265620000000001E-2</c:v>
                </c:pt>
                <c:pt idx="529">
                  <c:v>2.3512189999999999E-2</c:v>
                </c:pt>
                <c:pt idx="530">
                  <c:v>2.4640180000000001E-2</c:v>
                </c:pt>
                <c:pt idx="531">
                  <c:v>3.0371189999999999E-2</c:v>
                </c:pt>
                <c:pt idx="532">
                  <c:v>3.5249559999999999E-2</c:v>
                </c:pt>
                <c:pt idx="533">
                  <c:v>3.3329770000000002E-2</c:v>
                </c:pt>
                <c:pt idx="534">
                  <c:v>2.903567E-2</c:v>
                </c:pt>
                <c:pt idx="535">
                  <c:v>3.2703589999999998E-2</c:v>
                </c:pt>
                <c:pt idx="536">
                  <c:v>3.4078860000000002E-2</c:v>
                </c:pt>
                <c:pt idx="537">
                  <c:v>2.2249649999999999E-2</c:v>
                </c:pt>
                <c:pt idx="538">
                  <c:v>1.6262180000000001E-2</c:v>
                </c:pt>
                <c:pt idx="539">
                  <c:v>2.5312640000000001E-2</c:v>
                </c:pt>
                <c:pt idx="540">
                  <c:v>2.7896250000000001E-2</c:v>
                </c:pt>
                <c:pt idx="541">
                  <c:v>2.0285270000000001E-2</c:v>
                </c:pt>
                <c:pt idx="542">
                  <c:v>2.0039950000000001E-2</c:v>
                </c:pt>
                <c:pt idx="543">
                  <c:v>2.9402359999999999E-2</c:v>
                </c:pt>
                <c:pt idx="544">
                  <c:v>3.5007999999999997E-2</c:v>
                </c:pt>
                <c:pt idx="545">
                  <c:v>3.2600700000000003E-2</c:v>
                </c:pt>
                <c:pt idx="546">
                  <c:v>3.3199199999999998E-2</c:v>
                </c:pt>
                <c:pt idx="547">
                  <c:v>3.6761330000000002E-2</c:v>
                </c:pt>
                <c:pt idx="548">
                  <c:v>2.973404E-2</c:v>
                </c:pt>
                <c:pt idx="549">
                  <c:v>1.6854609999999999E-2</c:v>
                </c:pt>
                <c:pt idx="550">
                  <c:v>1.8406349999999998E-2</c:v>
                </c:pt>
                <c:pt idx="551">
                  <c:v>3.3106620000000003E-2</c:v>
                </c:pt>
                <c:pt idx="552">
                  <c:v>3.9946990000000002E-2</c:v>
                </c:pt>
                <c:pt idx="553">
                  <c:v>2.9239609999999999E-2</c:v>
                </c:pt>
                <c:pt idx="554">
                  <c:v>1.597869E-2</c:v>
                </c:pt>
                <c:pt idx="555">
                  <c:v>2.5659350000000001E-2</c:v>
                </c:pt>
                <c:pt idx="556">
                  <c:v>4.7795400000000002E-2</c:v>
                </c:pt>
                <c:pt idx="557">
                  <c:v>4.5287340000000002E-2</c:v>
                </c:pt>
                <c:pt idx="558">
                  <c:v>2.4476189999999998E-2</c:v>
                </c:pt>
                <c:pt idx="559">
                  <c:v>2.1879409999999998E-2</c:v>
                </c:pt>
                <c:pt idx="560">
                  <c:v>3.5141749999999999E-2</c:v>
                </c:pt>
                <c:pt idx="561">
                  <c:v>3.4505609999999999E-2</c:v>
                </c:pt>
                <c:pt idx="562">
                  <c:v>2.3455030000000002E-2</c:v>
                </c:pt>
                <c:pt idx="563">
                  <c:v>2.4635790000000001E-2</c:v>
                </c:pt>
                <c:pt idx="564">
                  <c:v>3.4476649999999998E-2</c:v>
                </c:pt>
                <c:pt idx="565">
                  <c:v>3.6122399999999999E-2</c:v>
                </c:pt>
                <c:pt idx="566">
                  <c:v>2.7909380000000001E-2</c:v>
                </c:pt>
                <c:pt idx="567">
                  <c:v>2.1955949999999998E-2</c:v>
                </c:pt>
                <c:pt idx="568">
                  <c:v>2.1179320000000001E-2</c:v>
                </c:pt>
                <c:pt idx="569">
                  <c:v>2.0416480000000001E-2</c:v>
                </c:pt>
                <c:pt idx="570">
                  <c:v>2.1824010000000001E-2</c:v>
                </c:pt>
                <c:pt idx="571">
                  <c:v>2.705573E-2</c:v>
                </c:pt>
                <c:pt idx="572">
                  <c:v>2.999686E-2</c:v>
                </c:pt>
                <c:pt idx="573">
                  <c:v>2.7458679999999999E-2</c:v>
                </c:pt>
                <c:pt idx="574">
                  <c:v>2.5746700000000001E-2</c:v>
                </c:pt>
                <c:pt idx="575">
                  <c:v>2.811657E-2</c:v>
                </c:pt>
                <c:pt idx="576">
                  <c:v>2.4008419999999999E-2</c:v>
                </c:pt>
                <c:pt idx="577">
                  <c:v>8.0856550000000006E-3</c:v>
                </c:pt>
                <c:pt idx="578">
                  <c:v>-1.547819E-3</c:v>
                </c:pt>
                <c:pt idx="579">
                  <c:v>5.3219890000000001E-3</c:v>
                </c:pt>
                <c:pt idx="580">
                  <c:v>1.8214549999999999E-2</c:v>
                </c:pt>
                <c:pt idx="581">
                  <c:v>2.5205399999999999E-2</c:v>
                </c:pt>
                <c:pt idx="582">
                  <c:v>1.9594339999999998E-2</c:v>
                </c:pt>
                <c:pt idx="583">
                  <c:v>1.3397930000000001E-2</c:v>
                </c:pt>
                <c:pt idx="584">
                  <c:v>1.6759039999999999E-2</c:v>
                </c:pt>
                <c:pt idx="585">
                  <c:v>1.897035E-2</c:v>
                </c:pt>
                <c:pt idx="586">
                  <c:v>1.426376E-2</c:v>
                </c:pt>
                <c:pt idx="587">
                  <c:v>1.1329809999999999E-2</c:v>
                </c:pt>
                <c:pt idx="588">
                  <c:v>1.667602E-2</c:v>
                </c:pt>
                <c:pt idx="589">
                  <c:v>2.1286200000000002E-2</c:v>
                </c:pt>
                <c:pt idx="590">
                  <c:v>2.088651E-2</c:v>
                </c:pt>
                <c:pt idx="591">
                  <c:v>2.3424339999999998E-2</c:v>
                </c:pt>
                <c:pt idx="592">
                  <c:v>2.0383849999999998E-2</c:v>
                </c:pt>
                <c:pt idx="593">
                  <c:v>3.7965579999999998E-3</c:v>
                </c:pt>
                <c:pt idx="594">
                  <c:v>-1.3227270000000001E-3</c:v>
                </c:pt>
                <c:pt idx="595">
                  <c:v>1.7387409999999999E-2</c:v>
                </c:pt>
                <c:pt idx="596">
                  <c:v>3.1883759999999997E-2</c:v>
                </c:pt>
                <c:pt idx="597">
                  <c:v>2.8537420000000001E-2</c:v>
                </c:pt>
                <c:pt idx="598">
                  <c:v>1.6601950000000001E-2</c:v>
                </c:pt>
                <c:pt idx="599">
                  <c:v>5.1268090000000004E-3</c:v>
                </c:pt>
                <c:pt idx="600">
                  <c:v>3.9233990000000002E-3</c:v>
                </c:pt>
                <c:pt idx="601">
                  <c:v>9.6238450000000007E-3</c:v>
                </c:pt>
                <c:pt idx="602">
                  <c:v>1.1214679999999999E-2</c:v>
                </c:pt>
                <c:pt idx="603">
                  <c:v>1.068035E-2</c:v>
                </c:pt>
                <c:pt idx="604">
                  <c:v>1.44154E-2</c:v>
                </c:pt>
                <c:pt idx="605">
                  <c:v>1.6516110000000001E-2</c:v>
                </c:pt>
                <c:pt idx="606">
                  <c:v>1.1063949999999999E-2</c:v>
                </c:pt>
                <c:pt idx="607">
                  <c:v>7.9595480000000003E-3</c:v>
                </c:pt>
                <c:pt idx="608">
                  <c:v>1.2612399999999999E-2</c:v>
                </c:pt>
                <c:pt idx="609">
                  <c:v>1.3084729999999999E-2</c:v>
                </c:pt>
                <c:pt idx="610">
                  <c:v>7.0205889999999998E-3</c:v>
                </c:pt>
                <c:pt idx="611">
                  <c:v>9.1336579999999994E-3</c:v>
                </c:pt>
                <c:pt idx="612">
                  <c:v>2.0027509999999998E-2</c:v>
                </c:pt>
                <c:pt idx="613">
                  <c:v>2.2936850000000002E-2</c:v>
                </c:pt>
                <c:pt idx="614">
                  <c:v>1.7482950000000001E-2</c:v>
                </c:pt>
                <c:pt idx="615">
                  <c:v>1.7717719999999999E-2</c:v>
                </c:pt>
                <c:pt idx="616">
                  <c:v>2.0320000000000001E-2</c:v>
                </c:pt>
                <c:pt idx="617">
                  <c:v>1.7203110000000001E-2</c:v>
                </c:pt>
                <c:pt idx="618">
                  <c:v>1.457748E-2</c:v>
                </c:pt>
                <c:pt idx="619">
                  <c:v>1.480602E-2</c:v>
                </c:pt>
                <c:pt idx="620">
                  <c:v>1.8541800000000001E-2</c:v>
                </c:pt>
                <c:pt idx="621">
                  <c:v>2.49804E-2</c:v>
                </c:pt>
                <c:pt idx="622">
                  <c:v>2.0044280000000001E-2</c:v>
                </c:pt>
                <c:pt idx="623">
                  <c:v>1.065644E-2</c:v>
                </c:pt>
                <c:pt idx="624">
                  <c:v>1.493065E-2</c:v>
                </c:pt>
                <c:pt idx="625">
                  <c:v>1.6701629999999999E-2</c:v>
                </c:pt>
                <c:pt idx="626">
                  <c:v>8.2968859999999998E-3</c:v>
                </c:pt>
                <c:pt idx="627">
                  <c:v>1.2544700000000001E-2</c:v>
                </c:pt>
                <c:pt idx="628">
                  <c:v>2.6785380000000001E-2</c:v>
                </c:pt>
                <c:pt idx="629">
                  <c:v>2.378106E-2</c:v>
                </c:pt>
                <c:pt idx="630">
                  <c:v>1.0975260000000001E-2</c:v>
                </c:pt>
                <c:pt idx="631">
                  <c:v>1.260853E-2</c:v>
                </c:pt>
                <c:pt idx="632">
                  <c:v>1.7774330000000001E-2</c:v>
                </c:pt>
                <c:pt idx="633">
                  <c:v>1.807346E-2</c:v>
                </c:pt>
                <c:pt idx="634">
                  <c:v>2.3967849999999999E-2</c:v>
                </c:pt>
                <c:pt idx="635">
                  <c:v>2.91743E-2</c:v>
                </c:pt>
                <c:pt idx="636">
                  <c:v>2.8784859999999999E-2</c:v>
                </c:pt>
                <c:pt idx="637">
                  <c:v>3.063109E-2</c:v>
                </c:pt>
                <c:pt idx="638">
                  <c:v>3.2120849999999999E-2</c:v>
                </c:pt>
                <c:pt idx="639">
                  <c:v>2.5814360000000001E-2</c:v>
                </c:pt>
                <c:pt idx="640">
                  <c:v>1.834626E-2</c:v>
                </c:pt>
                <c:pt idx="641">
                  <c:v>2.1446639999999999E-2</c:v>
                </c:pt>
                <c:pt idx="642">
                  <c:v>2.587418E-2</c:v>
                </c:pt>
                <c:pt idx="643">
                  <c:v>1.9075620000000001E-2</c:v>
                </c:pt>
                <c:pt idx="644">
                  <c:v>1.492311E-2</c:v>
                </c:pt>
                <c:pt idx="645">
                  <c:v>1.9426769999999999E-2</c:v>
                </c:pt>
                <c:pt idx="646">
                  <c:v>2.0399790000000001E-2</c:v>
                </c:pt>
                <c:pt idx="647">
                  <c:v>2.2148029999999999E-2</c:v>
                </c:pt>
                <c:pt idx="648">
                  <c:v>2.5668670000000001E-2</c:v>
                </c:pt>
                <c:pt idx="649">
                  <c:v>1.7776750000000001E-2</c:v>
                </c:pt>
                <c:pt idx="650">
                  <c:v>8.50302E-3</c:v>
                </c:pt>
                <c:pt idx="651">
                  <c:v>1.123686E-2</c:v>
                </c:pt>
                <c:pt idx="652">
                  <c:v>1.6240029999999999E-2</c:v>
                </c:pt>
                <c:pt idx="653">
                  <c:v>1.5783180000000001E-2</c:v>
                </c:pt>
                <c:pt idx="654">
                  <c:v>1.1044419999999999E-2</c:v>
                </c:pt>
                <c:pt idx="655">
                  <c:v>9.9330259999999993E-3</c:v>
                </c:pt>
                <c:pt idx="656">
                  <c:v>1.5817999999999999E-2</c:v>
                </c:pt>
                <c:pt idx="657">
                  <c:v>1.8083910000000002E-2</c:v>
                </c:pt>
                <c:pt idx="658">
                  <c:v>1.311356E-2</c:v>
                </c:pt>
                <c:pt idx="659">
                  <c:v>1.1683270000000001E-2</c:v>
                </c:pt>
                <c:pt idx="660">
                  <c:v>1.8068569999999999E-2</c:v>
                </c:pt>
                <c:pt idx="661">
                  <c:v>2.0685129999999999E-2</c:v>
                </c:pt>
                <c:pt idx="662">
                  <c:v>1.225249E-2</c:v>
                </c:pt>
                <c:pt idx="663">
                  <c:v>-7.3761889999999998E-4</c:v>
                </c:pt>
                <c:pt idx="664">
                  <c:v>-7.7184829999999999E-3</c:v>
                </c:pt>
                <c:pt idx="665">
                  <c:v>-2.3153570000000001E-3</c:v>
                </c:pt>
                <c:pt idx="666">
                  <c:v>6.1074290000000002E-3</c:v>
                </c:pt>
                <c:pt idx="667">
                  <c:v>6.6290639999999996E-3</c:v>
                </c:pt>
                <c:pt idx="668">
                  <c:v>6.4003619999999997E-3</c:v>
                </c:pt>
                <c:pt idx="669">
                  <c:v>1.022853E-2</c:v>
                </c:pt>
                <c:pt idx="670">
                  <c:v>1.5868199999999999E-2</c:v>
                </c:pt>
                <c:pt idx="671">
                  <c:v>2.4029180000000001E-2</c:v>
                </c:pt>
                <c:pt idx="672">
                  <c:v>2.463545E-2</c:v>
                </c:pt>
                <c:pt idx="673">
                  <c:v>1.2430419999999999E-2</c:v>
                </c:pt>
                <c:pt idx="674">
                  <c:v>8.7224120000000006E-3</c:v>
                </c:pt>
                <c:pt idx="675">
                  <c:v>2.1668949999999999E-2</c:v>
                </c:pt>
                <c:pt idx="676">
                  <c:v>3.049282E-2</c:v>
                </c:pt>
                <c:pt idx="677">
                  <c:v>2.4287300000000001E-2</c:v>
                </c:pt>
                <c:pt idx="678">
                  <c:v>1.244818E-2</c:v>
                </c:pt>
                <c:pt idx="679">
                  <c:v>1.177138E-2</c:v>
                </c:pt>
                <c:pt idx="680">
                  <c:v>1.693037E-2</c:v>
                </c:pt>
                <c:pt idx="681">
                  <c:v>7.6961649999999996E-3</c:v>
                </c:pt>
                <c:pt idx="682">
                  <c:v>4.3682969999999998E-4</c:v>
                </c:pt>
                <c:pt idx="683">
                  <c:v>1.6792560000000002E-2</c:v>
                </c:pt>
                <c:pt idx="684">
                  <c:v>3.6284660000000003E-2</c:v>
                </c:pt>
                <c:pt idx="685">
                  <c:v>3.3509249999999997E-2</c:v>
                </c:pt>
                <c:pt idx="686">
                  <c:v>1.504403E-2</c:v>
                </c:pt>
                <c:pt idx="687">
                  <c:v>4.2509330000000001E-3</c:v>
                </c:pt>
                <c:pt idx="688">
                  <c:v>4.5568980000000002E-3</c:v>
                </c:pt>
                <c:pt idx="689">
                  <c:v>5.5956950000000004E-3</c:v>
                </c:pt>
                <c:pt idx="690">
                  <c:v>7.8297780000000008E-3</c:v>
                </c:pt>
                <c:pt idx="691">
                  <c:v>8.0325889999999997E-3</c:v>
                </c:pt>
                <c:pt idx="692">
                  <c:v>7.8293219999999997E-3</c:v>
                </c:pt>
                <c:pt idx="693">
                  <c:v>1.270962E-2</c:v>
                </c:pt>
                <c:pt idx="694">
                  <c:v>1.0507259999999999E-2</c:v>
                </c:pt>
                <c:pt idx="695">
                  <c:v>5.2784110000000002E-3</c:v>
                </c:pt>
                <c:pt idx="696">
                  <c:v>1.129867E-2</c:v>
                </c:pt>
                <c:pt idx="697">
                  <c:v>1.4303389999999999E-2</c:v>
                </c:pt>
                <c:pt idx="698">
                  <c:v>6.4846399999999998E-3</c:v>
                </c:pt>
                <c:pt idx="699">
                  <c:v>5.3366009999999998E-3</c:v>
                </c:pt>
                <c:pt idx="700">
                  <c:v>7.5219980000000002E-3</c:v>
                </c:pt>
                <c:pt idx="701">
                  <c:v>-2.8777120000000002E-3</c:v>
                </c:pt>
                <c:pt idx="702">
                  <c:v>-1.213725E-2</c:v>
                </c:pt>
                <c:pt idx="703">
                  <c:v>-6.4285080000000003E-3</c:v>
                </c:pt>
                <c:pt idx="704">
                  <c:v>4.8920379999999996E-3</c:v>
                </c:pt>
                <c:pt idx="705">
                  <c:v>1.260257E-2</c:v>
                </c:pt>
                <c:pt idx="706">
                  <c:v>1.6716829999999998E-2</c:v>
                </c:pt>
                <c:pt idx="707">
                  <c:v>2.2034270000000002E-2</c:v>
                </c:pt>
                <c:pt idx="708">
                  <c:v>2.4990869999999998E-2</c:v>
                </c:pt>
                <c:pt idx="709">
                  <c:v>1.388578E-2</c:v>
                </c:pt>
                <c:pt idx="710">
                  <c:v>-4.4675419999999997E-3</c:v>
                </c:pt>
                <c:pt idx="711">
                  <c:v>-1.107286E-2</c:v>
                </c:pt>
                <c:pt idx="712">
                  <c:v>-6.4849570000000004E-3</c:v>
                </c:pt>
                <c:pt idx="713">
                  <c:v>-3.6032429999999999E-3</c:v>
                </c:pt>
                <c:pt idx="714">
                  <c:v>-1.842507E-3</c:v>
                </c:pt>
                <c:pt idx="715">
                  <c:v>6.1748910000000001E-3</c:v>
                </c:pt>
                <c:pt idx="716">
                  <c:v>1.4204960000000001E-2</c:v>
                </c:pt>
                <c:pt idx="717">
                  <c:v>1.402017E-2</c:v>
                </c:pt>
                <c:pt idx="718">
                  <c:v>8.0628709999999992E-3</c:v>
                </c:pt>
                <c:pt idx="719">
                  <c:v>3.0621419999999999E-3</c:v>
                </c:pt>
                <c:pt idx="720">
                  <c:v>6.8546570000000001E-3</c:v>
                </c:pt>
                <c:pt idx="721">
                  <c:v>1.494706E-2</c:v>
                </c:pt>
                <c:pt idx="722">
                  <c:v>1.422725E-2</c:v>
                </c:pt>
                <c:pt idx="723">
                  <c:v>1.1165700000000001E-2</c:v>
                </c:pt>
                <c:pt idx="724">
                  <c:v>1.7305830000000001E-2</c:v>
                </c:pt>
                <c:pt idx="725">
                  <c:v>2.2172500000000001E-2</c:v>
                </c:pt>
                <c:pt idx="726">
                  <c:v>1.4329359999999999E-2</c:v>
                </c:pt>
                <c:pt idx="727">
                  <c:v>2.5158450000000001E-3</c:v>
                </c:pt>
                <c:pt idx="728">
                  <c:v>-2.9748980000000001E-3</c:v>
                </c:pt>
                <c:pt idx="729">
                  <c:v>-2.223184E-3</c:v>
                </c:pt>
                <c:pt idx="730">
                  <c:v>5.9275790000000005E-4</c:v>
                </c:pt>
                <c:pt idx="731">
                  <c:v>-3.9150180000000001E-3</c:v>
                </c:pt>
                <c:pt idx="732">
                  <c:v>-9.5106229999999993E-3</c:v>
                </c:pt>
                <c:pt idx="733">
                  <c:v>-1.766575E-3</c:v>
                </c:pt>
                <c:pt idx="734">
                  <c:v>8.3676319999999998E-3</c:v>
                </c:pt>
                <c:pt idx="735">
                  <c:v>1.284307E-2</c:v>
                </c:pt>
                <c:pt idx="736">
                  <c:v>1.7278499999999999E-2</c:v>
                </c:pt>
                <c:pt idx="737">
                  <c:v>1.346283E-2</c:v>
                </c:pt>
                <c:pt idx="738">
                  <c:v>5.3882119999999999E-3</c:v>
                </c:pt>
                <c:pt idx="739">
                  <c:v>1.0232979999999999E-2</c:v>
                </c:pt>
                <c:pt idx="740">
                  <c:v>1.3203940000000001E-2</c:v>
                </c:pt>
                <c:pt idx="741">
                  <c:v>2.1168770000000001E-3</c:v>
                </c:pt>
                <c:pt idx="742">
                  <c:v>-4.2641340000000002E-3</c:v>
                </c:pt>
                <c:pt idx="743">
                  <c:v>5.6681489999999999E-3</c:v>
                </c:pt>
                <c:pt idx="744">
                  <c:v>2.0582530000000002E-2</c:v>
                </c:pt>
                <c:pt idx="745">
                  <c:v>1.8317389999999999E-2</c:v>
                </c:pt>
                <c:pt idx="746">
                  <c:v>6.6515919999999996E-3</c:v>
                </c:pt>
                <c:pt idx="747">
                  <c:v>1.281932E-2</c:v>
                </c:pt>
                <c:pt idx="748">
                  <c:v>2.508268E-2</c:v>
                </c:pt>
                <c:pt idx="749">
                  <c:v>1.8956750000000001E-2</c:v>
                </c:pt>
                <c:pt idx="750">
                  <c:v>6.704369E-3</c:v>
                </c:pt>
                <c:pt idx="751">
                  <c:v>1.0670600000000001E-2</c:v>
                </c:pt>
                <c:pt idx="752">
                  <c:v>1.8190769999999998E-2</c:v>
                </c:pt>
                <c:pt idx="753">
                  <c:v>6.2212689999999998E-3</c:v>
                </c:pt>
                <c:pt idx="754">
                  <c:v>-8.8970090000000009E-3</c:v>
                </c:pt>
                <c:pt idx="755">
                  <c:v>-4.5268990000000002E-4</c:v>
                </c:pt>
                <c:pt idx="756">
                  <c:v>1.493592E-2</c:v>
                </c:pt>
                <c:pt idx="757">
                  <c:v>8.7176519999999993E-3</c:v>
                </c:pt>
                <c:pt idx="758">
                  <c:v>-5.9986800000000002E-3</c:v>
                </c:pt>
                <c:pt idx="759">
                  <c:v>-6.1199000000000002E-3</c:v>
                </c:pt>
                <c:pt idx="760">
                  <c:v>1.6350340000000001E-3</c:v>
                </c:pt>
                <c:pt idx="761">
                  <c:v>4.5528410000000002E-3</c:v>
                </c:pt>
                <c:pt idx="762">
                  <c:v>3.4540299999999999E-3</c:v>
                </c:pt>
                <c:pt idx="763">
                  <c:v>4.8030130000000001E-3</c:v>
                </c:pt>
                <c:pt idx="764">
                  <c:v>7.0455830000000002E-3</c:v>
                </c:pt>
                <c:pt idx="765">
                  <c:v>4.9617719999999997E-3</c:v>
                </c:pt>
                <c:pt idx="766">
                  <c:v>3.5817420000000002E-4</c:v>
                </c:pt>
                <c:pt idx="767">
                  <c:v>-1.008045E-4</c:v>
                </c:pt>
                <c:pt idx="768">
                  <c:v>8.7412840000000002E-3</c:v>
                </c:pt>
                <c:pt idx="769">
                  <c:v>1.4775379999999999E-2</c:v>
                </c:pt>
                <c:pt idx="770">
                  <c:v>8.3252050000000005E-3</c:v>
                </c:pt>
                <c:pt idx="771">
                  <c:v>4.3003119999999997E-3</c:v>
                </c:pt>
                <c:pt idx="772">
                  <c:v>1.068786E-2</c:v>
                </c:pt>
                <c:pt idx="773">
                  <c:v>1.699842E-2</c:v>
                </c:pt>
                <c:pt idx="774">
                  <c:v>1.9279580000000001E-2</c:v>
                </c:pt>
                <c:pt idx="775">
                  <c:v>2.0426360000000001E-2</c:v>
                </c:pt>
                <c:pt idx="776">
                  <c:v>1.329616E-2</c:v>
                </c:pt>
                <c:pt idx="777">
                  <c:v>-5.0476999999999996E-3</c:v>
                </c:pt>
                <c:pt idx="778">
                  <c:v>-1.7353670000000002E-2</c:v>
                </c:pt>
                <c:pt idx="779">
                  <c:v>-1.0774209999999999E-2</c:v>
                </c:pt>
                <c:pt idx="780">
                  <c:v>6.750476E-3</c:v>
                </c:pt>
                <c:pt idx="781">
                  <c:v>1.980078E-2</c:v>
                </c:pt>
                <c:pt idx="782">
                  <c:v>1.7529179999999998E-2</c:v>
                </c:pt>
                <c:pt idx="783">
                  <c:v>1.217435E-2</c:v>
                </c:pt>
                <c:pt idx="784">
                  <c:v>2.2375430000000002E-2</c:v>
                </c:pt>
                <c:pt idx="785">
                  <c:v>2.882738E-2</c:v>
                </c:pt>
                <c:pt idx="786">
                  <c:v>1.3575820000000001E-2</c:v>
                </c:pt>
                <c:pt idx="787">
                  <c:v>2.5970400000000001E-3</c:v>
                </c:pt>
                <c:pt idx="788">
                  <c:v>5.1303629999999998E-3</c:v>
                </c:pt>
                <c:pt idx="789">
                  <c:v>-2.968459E-5</c:v>
                </c:pt>
                <c:pt idx="790">
                  <c:v>-4.4868479999999999E-3</c:v>
                </c:pt>
                <c:pt idx="791">
                  <c:v>2.216909E-3</c:v>
                </c:pt>
                <c:pt idx="792">
                  <c:v>1.318015E-4</c:v>
                </c:pt>
                <c:pt idx="793">
                  <c:v>-8.6339899999999994E-3</c:v>
                </c:pt>
                <c:pt idx="794">
                  <c:v>2.7723019999999999E-3</c:v>
                </c:pt>
                <c:pt idx="795">
                  <c:v>2.9221750000000001E-2</c:v>
                </c:pt>
                <c:pt idx="796">
                  <c:v>3.556103E-2</c:v>
                </c:pt>
                <c:pt idx="797">
                  <c:v>1.6924439999999999E-2</c:v>
                </c:pt>
                <c:pt idx="798">
                  <c:v>4.1832550000000003E-3</c:v>
                </c:pt>
                <c:pt idx="799">
                  <c:v>9.0107969999999992E-3</c:v>
                </c:pt>
                <c:pt idx="800">
                  <c:v>1.204145E-2</c:v>
                </c:pt>
                <c:pt idx="801">
                  <c:v>2.8911879999999998E-3</c:v>
                </c:pt>
                <c:pt idx="802">
                  <c:v>-9.0875319999999995E-4</c:v>
                </c:pt>
                <c:pt idx="803">
                  <c:v>1.0485009999999999E-2</c:v>
                </c:pt>
                <c:pt idx="804">
                  <c:v>2.0017900000000002E-2</c:v>
                </c:pt>
                <c:pt idx="805">
                  <c:v>1.4980190000000001E-2</c:v>
                </c:pt>
                <c:pt idx="806">
                  <c:v>5.0305380000000002E-3</c:v>
                </c:pt>
                <c:pt idx="807">
                  <c:v>6.839515E-3</c:v>
                </c:pt>
                <c:pt idx="808">
                  <c:v>1.7069629999999999E-2</c:v>
                </c:pt>
                <c:pt idx="809">
                  <c:v>1.307521E-2</c:v>
                </c:pt>
                <c:pt idx="810">
                  <c:v>-1.5990189999999999E-3</c:v>
                </c:pt>
                <c:pt idx="811">
                  <c:v>-3.0232309999999999E-3</c:v>
                </c:pt>
                <c:pt idx="812">
                  <c:v>-1.451464E-4</c:v>
                </c:pt>
                <c:pt idx="813">
                  <c:v>-8.3261949999999998E-3</c:v>
                </c:pt>
                <c:pt idx="814">
                  <c:v>-1.453786E-2</c:v>
                </c:pt>
                <c:pt idx="815">
                  <c:v>-1.006432E-2</c:v>
                </c:pt>
                <c:pt idx="816">
                  <c:v>-1.536862E-3</c:v>
                </c:pt>
                <c:pt idx="817">
                  <c:v>5.7088859999999998E-3</c:v>
                </c:pt>
                <c:pt idx="818">
                  <c:v>8.01259E-3</c:v>
                </c:pt>
                <c:pt idx="819">
                  <c:v>6.5386150000000002E-3</c:v>
                </c:pt>
                <c:pt idx="820">
                  <c:v>8.7546540000000006E-3</c:v>
                </c:pt>
                <c:pt idx="821">
                  <c:v>1.140422E-2</c:v>
                </c:pt>
                <c:pt idx="822">
                  <c:v>2.1933399999999998E-3</c:v>
                </c:pt>
                <c:pt idx="823">
                  <c:v>-6.0519800000000002E-3</c:v>
                </c:pt>
                <c:pt idx="824">
                  <c:v>4.0308899999999996E-3</c:v>
                </c:pt>
                <c:pt idx="825">
                  <c:v>1.4423470000000001E-2</c:v>
                </c:pt>
                <c:pt idx="826">
                  <c:v>9.2938550000000002E-3</c:v>
                </c:pt>
                <c:pt idx="827">
                  <c:v>-6.2652960000000001E-4</c:v>
                </c:pt>
                <c:pt idx="828">
                  <c:v>-1.9076459999999999E-4</c:v>
                </c:pt>
                <c:pt idx="829">
                  <c:v>7.6938659999999997E-3</c:v>
                </c:pt>
                <c:pt idx="830">
                  <c:v>9.2988519999999998E-3</c:v>
                </c:pt>
                <c:pt idx="831">
                  <c:v>3.9556620000000004E-3</c:v>
                </c:pt>
                <c:pt idx="832">
                  <c:v>-6.1156179999999997E-3</c:v>
                </c:pt>
                <c:pt idx="833">
                  <c:v>-1.5962489999999999E-2</c:v>
                </c:pt>
                <c:pt idx="834">
                  <c:v>-1.173306E-2</c:v>
                </c:pt>
                <c:pt idx="835">
                  <c:v>1.410005E-3</c:v>
                </c:pt>
                <c:pt idx="836">
                  <c:v>3.2186150000000002E-3</c:v>
                </c:pt>
                <c:pt idx="837">
                  <c:v>1.4198559999999999E-3</c:v>
                </c:pt>
                <c:pt idx="838">
                  <c:v>1.207169E-2</c:v>
                </c:pt>
                <c:pt idx="839">
                  <c:v>2.1509819999999999E-2</c:v>
                </c:pt>
                <c:pt idx="840">
                  <c:v>1.750024E-2</c:v>
                </c:pt>
                <c:pt idx="841">
                  <c:v>4.879052E-3</c:v>
                </c:pt>
                <c:pt idx="842">
                  <c:v>-8.2099619999999995E-3</c:v>
                </c:pt>
                <c:pt idx="843">
                  <c:v>-1.099463E-2</c:v>
                </c:pt>
                <c:pt idx="844">
                  <c:v>-5.1685380000000003E-3</c:v>
                </c:pt>
                <c:pt idx="845">
                  <c:v>-2.5759469999999999E-3</c:v>
                </c:pt>
                <c:pt idx="846">
                  <c:v>-4.0105110000000001E-4</c:v>
                </c:pt>
                <c:pt idx="847">
                  <c:v>8.6575630000000001E-3</c:v>
                </c:pt>
                <c:pt idx="848">
                  <c:v>1.0911590000000001E-2</c:v>
                </c:pt>
                <c:pt idx="849">
                  <c:v>-8.7819259999999996E-4</c:v>
                </c:pt>
                <c:pt idx="850">
                  <c:v>-2.2480719999999998E-3</c:v>
                </c:pt>
                <c:pt idx="851">
                  <c:v>1.268062E-2</c:v>
                </c:pt>
                <c:pt idx="852">
                  <c:v>1.49535E-2</c:v>
                </c:pt>
                <c:pt idx="853">
                  <c:v>1.6245719999999999E-3</c:v>
                </c:pt>
                <c:pt idx="854">
                  <c:v>1.8599300000000001E-3</c:v>
                </c:pt>
                <c:pt idx="855">
                  <c:v>1.8995729999999999E-2</c:v>
                </c:pt>
                <c:pt idx="856">
                  <c:v>2.439113E-2</c:v>
                </c:pt>
                <c:pt idx="857">
                  <c:v>7.4771489999999998E-3</c:v>
                </c:pt>
                <c:pt idx="858">
                  <c:v>-3.9634580000000004E-3</c:v>
                </c:pt>
                <c:pt idx="859">
                  <c:v>9.1564750000000007E-3</c:v>
                </c:pt>
                <c:pt idx="860">
                  <c:v>2.3512660000000001E-2</c:v>
                </c:pt>
                <c:pt idx="861">
                  <c:v>1.501189E-2</c:v>
                </c:pt>
                <c:pt idx="862">
                  <c:v>-3.8737519999999998E-3</c:v>
                </c:pt>
                <c:pt idx="863">
                  <c:v>-3.3617460000000001E-3</c:v>
                </c:pt>
                <c:pt idx="864">
                  <c:v>1.494882E-2</c:v>
                </c:pt>
                <c:pt idx="865">
                  <c:v>1.83841E-2</c:v>
                </c:pt>
                <c:pt idx="866">
                  <c:v>2.8052469999999999E-3</c:v>
                </c:pt>
                <c:pt idx="867">
                  <c:v>-2.2021380000000002E-3</c:v>
                </c:pt>
                <c:pt idx="868">
                  <c:v>6.5737850000000004E-3</c:v>
                </c:pt>
                <c:pt idx="869">
                  <c:v>2.2459210000000001E-3</c:v>
                </c:pt>
                <c:pt idx="870">
                  <c:v>-1.05045E-2</c:v>
                </c:pt>
                <c:pt idx="871">
                  <c:v>-5.4071939999999997E-3</c:v>
                </c:pt>
                <c:pt idx="872">
                  <c:v>1.1504820000000001E-2</c:v>
                </c:pt>
                <c:pt idx="873">
                  <c:v>1.647117E-2</c:v>
                </c:pt>
                <c:pt idx="874">
                  <c:v>1.1449539999999999E-2</c:v>
                </c:pt>
                <c:pt idx="875">
                  <c:v>1.2490589999999999E-2</c:v>
                </c:pt>
                <c:pt idx="876">
                  <c:v>9.4291510000000002E-3</c:v>
                </c:pt>
                <c:pt idx="877">
                  <c:v>-7.2287050000000002E-3</c:v>
                </c:pt>
                <c:pt idx="878">
                  <c:v>-1.5460440000000001E-2</c:v>
                </c:pt>
                <c:pt idx="879">
                  <c:v>-2.8970990000000002E-3</c:v>
                </c:pt>
                <c:pt idx="880">
                  <c:v>5.4880399999999996E-3</c:v>
                </c:pt>
                <c:pt idx="881">
                  <c:v>-5.6082450000000004E-3</c:v>
                </c:pt>
                <c:pt idx="882">
                  <c:v>-1.296712E-2</c:v>
                </c:pt>
                <c:pt idx="883">
                  <c:v>-2.398519E-3</c:v>
                </c:pt>
                <c:pt idx="884">
                  <c:v>6.6292709999999999E-3</c:v>
                </c:pt>
                <c:pt idx="885">
                  <c:v>-1.8686509999999999E-4</c:v>
                </c:pt>
                <c:pt idx="886">
                  <c:v>-6.0213300000000001E-3</c:v>
                </c:pt>
                <c:pt idx="887">
                  <c:v>-5.0280720000000004E-4</c:v>
                </c:pt>
                <c:pt idx="888">
                  <c:v>5.6543050000000001E-3</c:v>
                </c:pt>
                <c:pt idx="889">
                  <c:v>8.289668E-3</c:v>
                </c:pt>
                <c:pt idx="890">
                  <c:v>5.6614090000000001E-3</c:v>
                </c:pt>
                <c:pt idx="891">
                  <c:v>7.5056799999999996E-4</c:v>
                </c:pt>
                <c:pt idx="892">
                  <c:v>2.1309020000000001E-3</c:v>
                </c:pt>
                <c:pt idx="893">
                  <c:v>5.6929989999999998E-3</c:v>
                </c:pt>
                <c:pt idx="894">
                  <c:v>5.7433040000000003E-3</c:v>
                </c:pt>
                <c:pt idx="895">
                  <c:v>7.4713150000000001E-3</c:v>
                </c:pt>
                <c:pt idx="896">
                  <c:v>8.7436579999999996E-3</c:v>
                </c:pt>
                <c:pt idx="897">
                  <c:v>4.3394899999999997E-3</c:v>
                </c:pt>
                <c:pt idx="898">
                  <c:v>7.5689709999999999E-3</c:v>
                </c:pt>
                <c:pt idx="899">
                  <c:v>2.2510740000000001E-2</c:v>
                </c:pt>
                <c:pt idx="900">
                  <c:v>2.7421350000000001E-2</c:v>
                </c:pt>
                <c:pt idx="901">
                  <c:v>1.3017030000000001E-2</c:v>
                </c:pt>
                <c:pt idx="902">
                  <c:v>-7.2112840000000005E-4</c:v>
                </c:pt>
                <c:pt idx="903">
                  <c:v>9.0368429999999993E-3</c:v>
                </c:pt>
                <c:pt idx="904">
                  <c:v>2.8192330000000002E-2</c:v>
                </c:pt>
                <c:pt idx="905">
                  <c:v>2.6120230000000001E-2</c:v>
                </c:pt>
                <c:pt idx="906">
                  <c:v>1.011982E-2</c:v>
                </c:pt>
                <c:pt idx="907">
                  <c:v>4.3877469999999998E-4</c:v>
                </c:pt>
                <c:pt idx="908">
                  <c:v>3.6149889999999999E-3</c:v>
                </c:pt>
                <c:pt idx="909">
                  <c:v>1.3128519999999999E-2</c:v>
                </c:pt>
                <c:pt idx="910">
                  <c:v>1.124503E-2</c:v>
                </c:pt>
                <c:pt idx="911">
                  <c:v>3.5408530000000001E-3</c:v>
                </c:pt>
                <c:pt idx="912">
                  <c:v>5.8225899999999999E-3</c:v>
                </c:pt>
                <c:pt idx="913">
                  <c:v>1.153793E-2</c:v>
                </c:pt>
                <c:pt idx="914">
                  <c:v>8.7970549999999998E-3</c:v>
                </c:pt>
                <c:pt idx="915">
                  <c:v>7.3523299999999996E-4</c:v>
                </c:pt>
                <c:pt idx="916">
                  <c:v>7.2047279999999997E-3</c:v>
                </c:pt>
                <c:pt idx="917">
                  <c:v>2.6660139999999999E-2</c:v>
                </c:pt>
                <c:pt idx="918">
                  <c:v>2.3055450000000002E-2</c:v>
                </c:pt>
                <c:pt idx="919">
                  <c:v>4.5477650000000001E-4</c:v>
                </c:pt>
                <c:pt idx="920">
                  <c:v>-3.200053E-3</c:v>
                </c:pt>
                <c:pt idx="921">
                  <c:v>4.3853609999999999E-3</c:v>
                </c:pt>
                <c:pt idx="922">
                  <c:v>7.971101E-4</c:v>
                </c:pt>
                <c:pt idx="923">
                  <c:v>-5.7510240000000004E-3</c:v>
                </c:pt>
                <c:pt idx="924">
                  <c:v>-4.380152E-3</c:v>
                </c:pt>
                <c:pt idx="925">
                  <c:v>-5.7137259999999997E-3</c:v>
                </c:pt>
                <c:pt idx="926">
                  <c:v>-1.32444E-2</c:v>
                </c:pt>
                <c:pt idx="927">
                  <c:v>-1.033033E-2</c:v>
                </c:pt>
                <c:pt idx="928">
                  <c:v>-1.4171940000000001E-3</c:v>
                </c:pt>
                <c:pt idx="929">
                  <c:v>-2.359121E-3</c:v>
                </c:pt>
                <c:pt idx="930">
                  <c:v>-8.6329400000000004E-3</c:v>
                </c:pt>
                <c:pt idx="931">
                  <c:v>-9.7832079999999998E-3</c:v>
                </c:pt>
                <c:pt idx="932">
                  <c:v>-1.98248E-3</c:v>
                </c:pt>
                <c:pt idx="933">
                  <c:v>6.7101069999999999E-3</c:v>
                </c:pt>
                <c:pt idx="934">
                  <c:v>7.5290770000000003E-3</c:v>
                </c:pt>
                <c:pt idx="935">
                  <c:v>4.6656320000000003E-3</c:v>
                </c:pt>
                <c:pt idx="936">
                  <c:v>-5.8906720000000004E-4</c:v>
                </c:pt>
                <c:pt idx="937">
                  <c:v>-1.0001980000000001E-2</c:v>
                </c:pt>
                <c:pt idx="938">
                  <c:v>-1.111735E-2</c:v>
                </c:pt>
                <c:pt idx="939">
                  <c:v>2.0856519999999999E-3</c:v>
                </c:pt>
                <c:pt idx="940">
                  <c:v>7.3325609999999996E-3</c:v>
                </c:pt>
                <c:pt idx="941">
                  <c:v>-3.0943939999999999E-3</c:v>
                </c:pt>
                <c:pt idx="942">
                  <c:v>-7.2561270000000002E-3</c:v>
                </c:pt>
                <c:pt idx="943">
                  <c:v>1.123567E-3</c:v>
                </c:pt>
                <c:pt idx="944">
                  <c:v>8.6960519999999993E-3</c:v>
                </c:pt>
                <c:pt idx="945">
                  <c:v>3.1001359999999999E-3</c:v>
                </c:pt>
                <c:pt idx="946">
                  <c:v>-7.6477899999999998E-3</c:v>
                </c:pt>
                <c:pt idx="947">
                  <c:v>-4.49088E-3</c:v>
                </c:pt>
                <c:pt idx="948">
                  <c:v>1.226046E-3</c:v>
                </c:pt>
                <c:pt idx="949">
                  <c:v>-5.800253E-3</c:v>
                </c:pt>
                <c:pt idx="950">
                  <c:v>-1.244486E-2</c:v>
                </c:pt>
                <c:pt idx="951">
                  <c:v>-1.312342E-2</c:v>
                </c:pt>
                <c:pt idx="952">
                  <c:v>-1.867048E-2</c:v>
                </c:pt>
                <c:pt idx="953">
                  <c:v>-2.674497E-2</c:v>
                </c:pt>
                <c:pt idx="954">
                  <c:v>-2.244664E-2</c:v>
                </c:pt>
                <c:pt idx="955">
                  <c:v>-2.6035350000000001E-3</c:v>
                </c:pt>
                <c:pt idx="956">
                  <c:v>1.433622E-2</c:v>
                </c:pt>
                <c:pt idx="957">
                  <c:v>8.9456150000000005E-3</c:v>
                </c:pt>
                <c:pt idx="958">
                  <c:v>-3.9432929999999996E-3</c:v>
                </c:pt>
                <c:pt idx="959">
                  <c:v>-4.633E-3</c:v>
                </c:pt>
                <c:pt idx="960">
                  <c:v>-7.6790829999999997E-3</c:v>
                </c:pt>
                <c:pt idx="961">
                  <c:v>-1.6095539999999998E-2</c:v>
                </c:pt>
                <c:pt idx="962">
                  <c:v>-1.242588E-2</c:v>
                </c:pt>
                <c:pt idx="963">
                  <c:v>1.0018130000000001E-3</c:v>
                </c:pt>
                <c:pt idx="964">
                  <c:v>1.2106199999999999E-2</c:v>
                </c:pt>
                <c:pt idx="965">
                  <c:v>1.204652E-2</c:v>
                </c:pt>
                <c:pt idx="966">
                  <c:v>2.1110590000000002E-3</c:v>
                </c:pt>
                <c:pt idx="967">
                  <c:v>2.7283229999999999E-3</c:v>
                </c:pt>
                <c:pt idx="968">
                  <c:v>1.4120819999999999E-2</c:v>
                </c:pt>
                <c:pt idx="969">
                  <c:v>1.303317E-2</c:v>
                </c:pt>
                <c:pt idx="970">
                  <c:v>9.2568819999999999E-4</c:v>
                </c:pt>
                <c:pt idx="971">
                  <c:v>-7.5281569999999997E-3</c:v>
                </c:pt>
                <c:pt idx="972">
                  <c:v>-7.0146569999999997E-3</c:v>
                </c:pt>
                <c:pt idx="973">
                  <c:v>-5.8025619999999998E-3</c:v>
                </c:pt>
                <c:pt idx="974">
                  <c:v>-1.163023E-2</c:v>
                </c:pt>
                <c:pt idx="975">
                  <c:v>-1.0620020000000001E-2</c:v>
                </c:pt>
                <c:pt idx="976">
                  <c:v>-4.4134939999999996E-3</c:v>
                </c:pt>
                <c:pt idx="977">
                  <c:v>-8.4522079999999992E-3</c:v>
                </c:pt>
                <c:pt idx="978">
                  <c:v>-1.059393E-2</c:v>
                </c:pt>
                <c:pt idx="979">
                  <c:v>-6.2399709999999998E-4</c:v>
                </c:pt>
                <c:pt idx="980">
                  <c:v>6.2308100000000005E-4</c:v>
                </c:pt>
                <c:pt idx="981">
                  <c:v>-1.6032620000000001E-2</c:v>
                </c:pt>
                <c:pt idx="982">
                  <c:v>-2.4452439999999999E-2</c:v>
                </c:pt>
                <c:pt idx="983">
                  <c:v>-1.104959E-2</c:v>
                </c:pt>
                <c:pt idx="984">
                  <c:v>5.9960569999999999E-3</c:v>
                </c:pt>
                <c:pt idx="985">
                  <c:v>7.4530439999999998E-3</c:v>
                </c:pt>
                <c:pt idx="986">
                  <c:v>-1.790556E-3</c:v>
                </c:pt>
                <c:pt idx="987">
                  <c:v>-3.1566099999999998E-3</c:v>
                </c:pt>
                <c:pt idx="988">
                  <c:v>-1.0567269999999999E-3</c:v>
                </c:pt>
                <c:pt idx="989">
                  <c:v>-3.1095950000000002E-3</c:v>
                </c:pt>
                <c:pt idx="990">
                  <c:v>4.1719549999999998E-3</c:v>
                </c:pt>
                <c:pt idx="991">
                  <c:v>1.5267009999999999E-2</c:v>
                </c:pt>
                <c:pt idx="992">
                  <c:v>1.2176599999999999E-2</c:v>
                </c:pt>
                <c:pt idx="993">
                  <c:v>1.431617E-3</c:v>
                </c:pt>
                <c:pt idx="994">
                  <c:v>-2.9486669999999999E-3</c:v>
                </c:pt>
                <c:pt idx="995">
                  <c:v>1.7581949999999999E-3</c:v>
                </c:pt>
                <c:pt idx="996">
                  <c:v>1.069881E-2</c:v>
                </c:pt>
                <c:pt idx="997">
                  <c:v>1.255122E-2</c:v>
                </c:pt>
                <c:pt idx="998">
                  <c:v>1.604776E-3</c:v>
                </c:pt>
                <c:pt idx="999">
                  <c:v>-8.3489270000000008E-3</c:v>
                </c:pt>
              </c:numCache>
            </c:numRef>
          </c:yVal>
          <c:smooth val="0"/>
        </c:ser>
        <c:ser>
          <c:idx val="12"/>
          <c:order val="12"/>
          <c:tx>
            <c:v>+500V (#13)</c:v>
          </c:tx>
          <c:spPr>
            <a:ln w="19050">
              <a:solidFill>
                <a:srgbClr val="0000FF"/>
              </a:solidFill>
            </a:ln>
          </c:spPr>
          <c:marker>
            <c:symbol val="none"/>
          </c:marker>
          <c:xVal>
            <c:numRef>
              <c:f>'Current Wfms Data'!$A$5:$A$1004</c:f>
              <c:numCache>
                <c:formatCode>General</c:formatCode>
                <c:ptCount val="1000"/>
                <c:pt idx="0">
                  <c:v>-180.834</c:v>
                </c:pt>
                <c:pt idx="1">
                  <c:v>-179.834</c:v>
                </c:pt>
                <c:pt idx="2">
                  <c:v>-178.834</c:v>
                </c:pt>
                <c:pt idx="3">
                  <c:v>-177.834</c:v>
                </c:pt>
                <c:pt idx="4">
                  <c:v>-176.834</c:v>
                </c:pt>
                <c:pt idx="5">
                  <c:v>-175.834</c:v>
                </c:pt>
                <c:pt idx="6">
                  <c:v>-174.834</c:v>
                </c:pt>
                <c:pt idx="7">
                  <c:v>-173.834</c:v>
                </c:pt>
                <c:pt idx="8">
                  <c:v>-172.834</c:v>
                </c:pt>
                <c:pt idx="9">
                  <c:v>-171.834</c:v>
                </c:pt>
                <c:pt idx="10">
                  <c:v>-170.834</c:v>
                </c:pt>
                <c:pt idx="11">
                  <c:v>-169.834</c:v>
                </c:pt>
                <c:pt idx="12">
                  <c:v>-168.83399999999997</c:v>
                </c:pt>
                <c:pt idx="13">
                  <c:v>-167.834</c:v>
                </c:pt>
                <c:pt idx="14">
                  <c:v>-166.834</c:v>
                </c:pt>
                <c:pt idx="15">
                  <c:v>-165.834</c:v>
                </c:pt>
                <c:pt idx="16">
                  <c:v>-164.834</c:v>
                </c:pt>
                <c:pt idx="17">
                  <c:v>-163.834</c:v>
                </c:pt>
                <c:pt idx="18">
                  <c:v>-162.83399999999997</c:v>
                </c:pt>
                <c:pt idx="19">
                  <c:v>-161.834</c:v>
                </c:pt>
                <c:pt idx="20">
                  <c:v>-160.834</c:v>
                </c:pt>
                <c:pt idx="21">
                  <c:v>-159.834</c:v>
                </c:pt>
                <c:pt idx="22">
                  <c:v>-158.834</c:v>
                </c:pt>
                <c:pt idx="23">
                  <c:v>-157.834</c:v>
                </c:pt>
                <c:pt idx="24">
                  <c:v>-156.83399999999997</c:v>
                </c:pt>
                <c:pt idx="25">
                  <c:v>-155.834</c:v>
                </c:pt>
                <c:pt idx="26">
                  <c:v>-154.834</c:v>
                </c:pt>
                <c:pt idx="27">
                  <c:v>-153.834</c:v>
                </c:pt>
                <c:pt idx="28">
                  <c:v>-152.834</c:v>
                </c:pt>
                <c:pt idx="29">
                  <c:v>-151.834</c:v>
                </c:pt>
                <c:pt idx="30">
                  <c:v>-150.834</c:v>
                </c:pt>
                <c:pt idx="31">
                  <c:v>-149.834</c:v>
                </c:pt>
                <c:pt idx="32">
                  <c:v>-148.834</c:v>
                </c:pt>
                <c:pt idx="33">
                  <c:v>-147.834</c:v>
                </c:pt>
                <c:pt idx="34">
                  <c:v>-146.834</c:v>
                </c:pt>
                <c:pt idx="35">
                  <c:v>-145.834</c:v>
                </c:pt>
                <c:pt idx="36">
                  <c:v>-144.834</c:v>
                </c:pt>
                <c:pt idx="37">
                  <c:v>-143.834</c:v>
                </c:pt>
                <c:pt idx="38">
                  <c:v>-142.834</c:v>
                </c:pt>
                <c:pt idx="39">
                  <c:v>-141.834</c:v>
                </c:pt>
                <c:pt idx="40">
                  <c:v>-140.834</c:v>
                </c:pt>
                <c:pt idx="41">
                  <c:v>-139.834</c:v>
                </c:pt>
                <c:pt idx="42">
                  <c:v>-138.834</c:v>
                </c:pt>
                <c:pt idx="43">
                  <c:v>-137.83399999999997</c:v>
                </c:pt>
                <c:pt idx="44">
                  <c:v>-136.834</c:v>
                </c:pt>
                <c:pt idx="45">
                  <c:v>-135.834</c:v>
                </c:pt>
                <c:pt idx="46">
                  <c:v>-134.834</c:v>
                </c:pt>
                <c:pt idx="47">
                  <c:v>-133.834</c:v>
                </c:pt>
                <c:pt idx="48">
                  <c:v>-132.834</c:v>
                </c:pt>
                <c:pt idx="49">
                  <c:v>-131.83399999999997</c:v>
                </c:pt>
                <c:pt idx="50">
                  <c:v>-130.834</c:v>
                </c:pt>
                <c:pt idx="51">
                  <c:v>-129.834</c:v>
                </c:pt>
                <c:pt idx="52">
                  <c:v>-128.834</c:v>
                </c:pt>
                <c:pt idx="53">
                  <c:v>-127.834</c:v>
                </c:pt>
                <c:pt idx="54">
                  <c:v>-126.834</c:v>
                </c:pt>
                <c:pt idx="55">
                  <c:v>-125.83399999999999</c:v>
                </c:pt>
                <c:pt idx="56">
                  <c:v>-124.83399999999999</c:v>
                </c:pt>
                <c:pt idx="57">
                  <c:v>-123.83399999999999</c:v>
                </c:pt>
                <c:pt idx="58">
                  <c:v>-122.834</c:v>
                </c:pt>
                <c:pt idx="59">
                  <c:v>-121.834</c:v>
                </c:pt>
                <c:pt idx="60">
                  <c:v>-120.834</c:v>
                </c:pt>
                <c:pt idx="61">
                  <c:v>-119.83400000000002</c:v>
                </c:pt>
                <c:pt idx="62">
                  <c:v>-118.834</c:v>
                </c:pt>
                <c:pt idx="63">
                  <c:v>-117.83399999999999</c:v>
                </c:pt>
                <c:pt idx="64">
                  <c:v>-116.834</c:v>
                </c:pt>
                <c:pt idx="65">
                  <c:v>-115.834</c:v>
                </c:pt>
                <c:pt idx="66">
                  <c:v>-114.83399999999999</c:v>
                </c:pt>
                <c:pt idx="67">
                  <c:v>-113.834</c:v>
                </c:pt>
                <c:pt idx="68">
                  <c:v>-112.834</c:v>
                </c:pt>
                <c:pt idx="69">
                  <c:v>-111.83399999999999</c:v>
                </c:pt>
                <c:pt idx="70">
                  <c:v>-110.834</c:v>
                </c:pt>
                <c:pt idx="71">
                  <c:v>-109.834</c:v>
                </c:pt>
                <c:pt idx="72">
                  <c:v>-108.83399999999999</c:v>
                </c:pt>
                <c:pt idx="73">
                  <c:v>-107.834</c:v>
                </c:pt>
                <c:pt idx="74">
                  <c:v>-106.834</c:v>
                </c:pt>
                <c:pt idx="75">
                  <c:v>-105.834</c:v>
                </c:pt>
                <c:pt idx="76">
                  <c:v>-104.834</c:v>
                </c:pt>
                <c:pt idx="77">
                  <c:v>-103.834</c:v>
                </c:pt>
                <c:pt idx="78">
                  <c:v>-102.834</c:v>
                </c:pt>
                <c:pt idx="79">
                  <c:v>-101.834</c:v>
                </c:pt>
                <c:pt idx="80">
                  <c:v>-100.834</c:v>
                </c:pt>
                <c:pt idx="81">
                  <c:v>-99.834000000000003</c:v>
                </c:pt>
                <c:pt idx="82">
                  <c:v>-98.834000000000003</c:v>
                </c:pt>
                <c:pt idx="83">
                  <c:v>-97.834000000000003</c:v>
                </c:pt>
                <c:pt idx="84">
                  <c:v>-96.834000000000003</c:v>
                </c:pt>
                <c:pt idx="85">
                  <c:v>-95.834000000000003</c:v>
                </c:pt>
                <c:pt idx="86">
                  <c:v>-94.834000000000003</c:v>
                </c:pt>
                <c:pt idx="87">
                  <c:v>-93.834000000000003</c:v>
                </c:pt>
                <c:pt idx="88">
                  <c:v>-92.833999999999989</c:v>
                </c:pt>
                <c:pt idx="89">
                  <c:v>-91.834000000000003</c:v>
                </c:pt>
                <c:pt idx="90">
                  <c:v>-90.834000000000003</c:v>
                </c:pt>
                <c:pt idx="91">
                  <c:v>-89.833999999999989</c:v>
                </c:pt>
                <c:pt idx="92">
                  <c:v>-88.834000000000003</c:v>
                </c:pt>
                <c:pt idx="93">
                  <c:v>-87.834000000000003</c:v>
                </c:pt>
                <c:pt idx="94">
                  <c:v>-86.833999999999989</c:v>
                </c:pt>
                <c:pt idx="95">
                  <c:v>-85.834000000000003</c:v>
                </c:pt>
                <c:pt idx="96">
                  <c:v>-84.834000000000003</c:v>
                </c:pt>
                <c:pt idx="97">
                  <c:v>-83.833999999999989</c:v>
                </c:pt>
                <c:pt idx="98">
                  <c:v>-82.834000000000003</c:v>
                </c:pt>
                <c:pt idx="99">
                  <c:v>-81.834000000000003</c:v>
                </c:pt>
                <c:pt idx="100">
                  <c:v>-80.833999999999989</c:v>
                </c:pt>
                <c:pt idx="101">
                  <c:v>-79.834000000000003</c:v>
                </c:pt>
                <c:pt idx="102">
                  <c:v>-78.834000000000003</c:v>
                </c:pt>
                <c:pt idx="103">
                  <c:v>-77.833999999999989</c:v>
                </c:pt>
                <c:pt idx="104">
                  <c:v>-76.834000000000003</c:v>
                </c:pt>
                <c:pt idx="105">
                  <c:v>-75.834000000000003</c:v>
                </c:pt>
                <c:pt idx="106">
                  <c:v>-74.833999999999989</c:v>
                </c:pt>
                <c:pt idx="107">
                  <c:v>-73.834000000000003</c:v>
                </c:pt>
                <c:pt idx="108">
                  <c:v>-72.834000000000003</c:v>
                </c:pt>
                <c:pt idx="109">
                  <c:v>-71.834000000000003</c:v>
                </c:pt>
                <c:pt idx="110">
                  <c:v>-70.834000000000003</c:v>
                </c:pt>
                <c:pt idx="111">
                  <c:v>-69.834000000000003</c:v>
                </c:pt>
                <c:pt idx="112">
                  <c:v>-68.834000000000003</c:v>
                </c:pt>
                <c:pt idx="113">
                  <c:v>-67.834000000000003</c:v>
                </c:pt>
                <c:pt idx="114">
                  <c:v>-66.834000000000003</c:v>
                </c:pt>
                <c:pt idx="115">
                  <c:v>-65.834000000000003</c:v>
                </c:pt>
                <c:pt idx="116">
                  <c:v>-64.834000000000003</c:v>
                </c:pt>
                <c:pt idx="117">
                  <c:v>-63.834000000000003</c:v>
                </c:pt>
                <c:pt idx="118">
                  <c:v>-62.834000000000003</c:v>
                </c:pt>
                <c:pt idx="119">
                  <c:v>-61.833999999999996</c:v>
                </c:pt>
                <c:pt idx="120">
                  <c:v>-60.834000000000003</c:v>
                </c:pt>
                <c:pt idx="121">
                  <c:v>-59.834000000000003</c:v>
                </c:pt>
                <c:pt idx="122">
                  <c:v>-58.834000000000003</c:v>
                </c:pt>
                <c:pt idx="123">
                  <c:v>-57.834000000000003</c:v>
                </c:pt>
                <c:pt idx="124">
                  <c:v>-56.833999999999996</c:v>
                </c:pt>
                <c:pt idx="125">
                  <c:v>-55.834000000000003</c:v>
                </c:pt>
                <c:pt idx="126">
                  <c:v>-54.834000000000003</c:v>
                </c:pt>
                <c:pt idx="127">
                  <c:v>-53.833999999999996</c:v>
                </c:pt>
                <c:pt idx="128">
                  <c:v>-52.834000000000003</c:v>
                </c:pt>
                <c:pt idx="129">
                  <c:v>-51.833999999999996</c:v>
                </c:pt>
                <c:pt idx="130">
                  <c:v>-50.833999999999996</c:v>
                </c:pt>
                <c:pt idx="131">
                  <c:v>-49.834000000000003</c:v>
                </c:pt>
                <c:pt idx="132">
                  <c:v>-48.833999999999996</c:v>
                </c:pt>
                <c:pt idx="133">
                  <c:v>-47.833999999999996</c:v>
                </c:pt>
                <c:pt idx="134">
                  <c:v>-46.834000000000003</c:v>
                </c:pt>
                <c:pt idx="135">
                  <c:v>-45.833999999999996</c:v>
                </c:pt>
                <c:pt idx="136">
                  <c:v>-44.834000000000003</c:v>
                </c:pt>
                <c:pt idx="137">
                  <c:v>-43.834000000000003</c:v>
                </c:pt>
                <c:pt idx="138">
                  <c:v>-42.833999999999996</c:v>
                </c:pt>
                <c:pt idx="139">
                  <c:v>-41.834000000000003</c:v>
                </c:pt>
                <c:pt idx="140">
                  <c:v>-40.834000000000003</c:v>
                </c:pt>
                <c:pt idx="141">
                  <c:v>-39.833999999999996</c:v>
                </c:pt>
                <c:pt idx="142">
                  <c:v>-38.834000000000003</c:v>
                </c:pt>
                <c:pt idx="143">
                  <c:v>-37.834000000000003</c:v>
                </c:pt>
                <c:pt idx="144">
                  <c:v>-36.833999999999996</c:v>
                </c:pt>
                <c:pt idx="145">
                  <c:v>-35.834000000000003</c:v>
                </c:pt>
                <c:pt idx="146">
                  <c:v>-34.833999999999996</c:v>
                </c:pt>
                <c:pt idx="147">
                  <c:v>-33.833999999999996</c:v>
                </c:pt>
                <c:pt idx="148">
                  <c:v>-32.834000000000003</c:v>
                </c:pt>
                <c:pt idx="149">
                  <c:v>-31.834</c:v>
                </c:pt>
                <c:pt idx="150">
                  <c:v>-30.833999999999996</c:v>
                </c:pt>
                <c:pt idx="151">
                  <c:v>-29.834</c:v>
                </c:pt>
                <c:pt idx="152">
                  <c:v>-28.834</c:v>
                </c:pt>
                <c:pt idx="153">
                  <c:v>-27.834</c:v>
                </c:pt>
                <c:pt idx="154">
                  <c:v>-26.834</c:v>
                </c:pt>
                <c:pt idx="155">
                  <c:v>-25.834000000000003</c:v>
                </c:pt>
                <c:pt idx="156">
                  <c:v>-24.834</c:v>
                </c:pt>
                <c:pt idx="157">
                  <c:v>-23.834</c:v>
                </c:pt>
                <c:pt idx="158">
                  <c:v>-22.834</c:v>
                </c:pt>
                <c:pt idx="159">
                  <c:v>-21.834</c:v>
                </c:pt>
                <c:pt idx="160">
                  <c:v>-20.834</c:v>
                </c:pt>
                <c:pt idx="161">
                  <c:v>-19.834</c:v>
                </c:pt>
                <c:pt idx="162">
                  <c:v>-18.834</c:v>
                </c:pt>
                <c:pt idx="163">
                  <c:v>-17.834</c:v>
                </c:pt>
                <c:pt idx="164">
                  <c:v>-16.834</c:v>
                </c:pt>
                <c:pt idx="165">
                  <c:v>-15.834000000000001</c:v>
                </c:pt>
                <c:pt idx="166">
                  <c:v>-14.834000000000001</c:v>
                </c:pt>
                <c:pt idx="167">
                  <c:v>-13.834</c:v>
                </c:pt>
                <c:pt idx="168">
                  <c:v>-12.834</c:v>
                </c:pt>
                <c:pt idx="169">
                  <c:v>-11.834</c:v>
                </c:pt>
                <c:pt idx="170">
                  <c:v>-10.834</c:v>
                </c:pt>
                <c:pt idx="171">
                  <c:v>-9.8340000000000014</c:v>
                </c:pt>
                <c:pt idx="172">
                  <c:v>-8.8339999999999996</c:v>
                </c:pt>
                <c:pt idx="173">
                  <c:v>-7.8339999999999996</c:v>
                </c:pt>
                <c:pt idx="174">
                  <c:v>-6.8340000000000005</c:v>
                </c:pt>
                <c:pt idx="175">
                  <c:v>-5.8340000000000005</c:v>
                </c:pt>
                <c:pt idx="176">
                  <c:v>-4.8339999999999996</c:v>
                </c:pt>
                <c:pt idx="177">
                  <c:v>-3.8339999999999996</c:v>
                </c:pt>
                <c:pt idx="178">
                  <c:v>-2.8340000000000001</c:v>
                </c:pt>
                <c:pt idx="179">
                  <c:v>-1.8340000000000001</c:v>
                </c:pt>
                <c:pt idx="180">
                  <c:v>-0.83399999999999996</c:v>
                </c:pt>
                <c:pt idx="181">
                  <c:v>0.16600000000000001</c:v>
                </c:pt>
                <c:pt idx="182">
                  <c:v>1.1659999999999999</c:v>
                </c:pt>
                <c:pt idx="183">
                  <c:v>2.1660000000000004</c:v>
                </c:pt>
                <c:pt idx="184">
                  <c:v>3.1659999999999999</c:v>
                </c:pt>
                <c:pt idx="185">
                  <c:v>4.1659999999999995</c:v>
                </c:pt>
                <c:pt idx="186">
                  <c:v>5.1659999999999995</c:v>
                </c:pt>
                <c:pt idx="187">
                  <c:v>6.1659999999999995</c:v>
                </c:pt>
                <c:pt idx="188">
                  <c:v>7.1660000000000004</c:v>
                </c:pt>
                <c:pt idx="189">
                  <c:v>8.1660000000000004</c:v>
                </c:pt>
                <c:pt idx="190">
                  <c:v>9.1660000000000004</c:v>
                </c:pt>
                <c:pt idx="191">
                  <c:v>10.166</c:v>
                </c:pt>
                <c:pt idx="192">
                  <c:v>11.166</c:v>
                </c:pt>
                <c:pt idx="193">
                  <c:v>12.166</c:v>
                </c:pt>
                <c:pt idx="194">
                  <c:v>13.166</c:v>
                </c:pt>
                <c:pt idx="195">
                  <c:v>14.165999999999999</c:v>
                </c:pt>
                <c:pt idx="196">
                  <c:v>15.166000000000002</c:v>
                </c:pt>
                <c:pt idx="197">
                  <c:v>16.166</c:v>
                </c:pt>
                <c:pt idx="198">
                  <c:v>17.166</c:v>
                </c:pt>
                <c:pt idx="199">
                  <c:v>18.166</c:v>
                </c:pt>
                <c:pt idx="200">
                  <c:v>19.166</c:v>
                </c:pt>
                <c:pt idx="201">
                  <c:v>20.166</c:v>
                </c:pt>
                <c:pt idx="202">
                  <c:v>21.166</c:v>
                </c:pt>
                <c:pt idx="203">
                  <c:v>22.166</c:v>
                </c:pt>
                <c:pt idx="204">
                  <c:v>23.166</c:v>
                </c:pt>
                <c:pt idx="205">
                  <c:v>24.166</c:v>
                </c:pt>
                <c:pt idx="206">
                  <c:v>25.165999999999997</c:v>
                </c:pt>
                <c:pt idx="207">
                  <c:v>26.166</c:v>
                </c:pt>
                <c:pt idx="208">
                  <c:v>27.166</c:v>
                </c:pt>
                <c:pt idx="209">
                  <c:v>28.166</c:v>
                </c:pt>
                <c:pt idx="210">
                  <c:v>29.166</c:v>
                </c:pt>
                <c:pt idx="211">
                  <c:v>30.166</c:v>
                </c:pt>
                <c:pt idx="212">
                  <c:v>31.166000000000004</c:v>
                </c:pt>
                <c:pt idx="213">
                  <c:v>32.165999999999997</c:v>
                </c:pt>
                <c:pt idx="214">
                  <c:v>33.166000000000004</c:v>
                </c:pt>
                <c:pt idx="215">
                  <c:v>34.166000000000004</c:v>
                </c:pt>
                <c:pt idx="216">
                  <c:v>35.165999999999997</c:v>
                </c:pt>
                <c:pt idx="217">
                  <c:v>36.166000000000004</c:v>
                </c:pt>
                <c:pt idx="218">
                  <c:v>37.165999999999997</c:v>
                </c:pt>
                <c:pt idx="219">
                  <c:v>38.165999999999997</c:v>
                </c:pt>
                <c:pt idx="220">
                  <c:v>39.166000000000004</c:v>
                </c:pt>
                <c:pt idx="221">
                  <c:v>40.165999999999997</c:v>
                </c:pt>
                <c:pt idx="222">
                  <c:v>41.165999999999997</c:v>
                </c:pt>
                <c:pt idx="223">
                  <c:v>42.166000000000004</c:v>
                </c:pt>
                <c:pt idx="224">
                  <c:v>43.165999999999997</c:v>
                </c:pt>
                <c:pt idx="225">
                  <c:v>44.165999999999997</c:v>
                </c:pt>
                <c:pt idx="226">
                  <c:v>45.166000000000004</c:v>
                </c:pt>
                <c:pt idx="227">
                  <c:v>46.165999999999997</c:v>
                </c:pt>
                <c:pt idx="228">
                  <c:v>47.165999999999997</c:v>
                </c:pt>
                <c:pt idx="229">
                  <c:v>48.166000000000004</c:v>
                </c:pt>
                <c:pt idx="230">
                  <c:v>49.165999999999997</c:v>
                </c:pt>
                <c:pt idx="231">
                  <c:v>50.166000000000004</c:v>
                </c:pt>
                <c:pt idx="232">
                  <c:v>51.166000000000004</c:v>
                </c:pt>
                <c:pt idx="233">
                  <c:v>52.165999999999997</c:v>
                </c:pt>
                <c:pt idx="234">
                  <c:v>53.166000000000004</c:v>
                </c:pt>
                <c:pt idx="235">
                  <c:v>54.165999999999997</c:v>
                </c:pt>
                <c:pt idx="236">
                  <c:v>55.165999999999997</c:v>
                </c:pt>
                <c:pt idx="237">
                  <c:v>56.166000000000004</c:v>
                </c:pt>
                <c:pt idx="238">
                  <c:v>57.165999999999997</c:v>
                </c:pt>
                <c:pt idx="239">
                  <c:v>58.165999999999997</c:v>
                </c:pt>
                <c:pt idx="240">
                  <c:v>59.166000000000004</c:v>
                </c:pt>
                <c:pt idx="241">
                  <c:v>60.165999999999997</c:v>
                </c:pt>
                <c:pt idx="242">
                  <c:v>61.166000000000004</c:v>
                </c:pt>
                <c:pt idx="243">
                  <c:v>62.166000000000004</c:v>
                </c:pt>
                <c:pt idx="244">
                  <c:v>63.165999999999997</c:v>
                </c:pt>
                <c:pt idx="245">
                  <c:v>64.165999999999997</c:v>
                </c:pt>
                <c:pt idx="246">
                  <c:v>65.165999999999997</c:v>
                </c:pt>
                <c:pt idx="247">
                  <c:v>66.165999999999997</c:v>
                </c:pt>
                <c:pt idx="248">
                  <c:v>67.165999999999997</c:v>
                </c:pt>
                <c:pt idx="249">
                  <c:v>68.165999999999997</c:v>
                </c:pt>
                <c:pt idx="250">
                  <c:v>69.165999999999997</c:v>
                </c:pt>
                <c:pt idx="251">
                  <c:v>70.165999999999997</c:v>
                </c:pt>
                <c:pt idx="252">
                  <c:v>71.165999999999997</c:v>
                </c:pt>
                <c:pt idx="253">
                  <c:v>72.165999999999997</c:v>
                </c:pt>
                <c:pt idx="254">
                  <c:v>73.165999999999997</c:v>
                </c:pt>
                <c:pt idx="255">
                  <c:v>74.165999999999997</c:v>
                </c:pt>
                <c:pt idx="256">
                  <c:v>75.165999999999997</c:v>
                </c:pt>
                <c:pt idx="257">
                  <c:v>76.165999999999997</c:v>
                </c:pt>
                <c:pt idx="258">
                  <c:v>77.166000000000011</c:v>
                </c:pt>
                <c:pt idx="259">
                  <c:v>78.165999999999997</c:v>
                </c:pt>
                <c:pt idx="260">
                  <c:v>79.165999999999997</c:v>
                </c:pt>
                <c:pt idx="261">
                  <c:v>80.166000000000011</c:v>
                </c:pt>
                <c:pt idx="262">
                  <c:v>81.165999999999997</c:v>
                </c:pt>
                <c:pt idx="263">
                  <c:v>82.165999999999997</c:v>
                </c:pt>
                <c:pt idx="264">
                  <c:v>83.166000000000011</c:v>
                </c:pt>
                <c:pt idx="265">
                  <c:v>84.165999999999997</c:v>
                </c:pt>
                <c:pt idx="266">
                  <c:v>85.165999999999997</c:v>
                </c:pt>
                <c:pt idx="267">
                  <c:v>86.166000000000011</c:v>
                </c:pt>
                <c:pt idx="268">
                  <c:v>87.165999999999997</c:v>
                </c:pt>
                <c:pt idx="269">
                  <c:v>88.165999999999997</c:v>
                </c:pt>
                <c:pt idx="270">
                  <c:v>89.166000000000011</c:v>
                </c:pt>
                <c:pt idx="271">
                  <c:v>90.165999999999997</c:v>
                </c:pt>
                <c:pt idx="272">
                  <c:v>91.165999999999997</c:v>
                </c:pt>
                <c:pt idx="273">
                  <c:v>92.166000000000011</c:v>
                </c:pt>
                <c:pt idx="274">
                  <c:v>93.165999999999997</c:v>
                </c:pt>
                <c:pt idx="275">
                  <c:v>94.165999999999997</c:v>
                </c:pt>
                <c:pt idx="276">
                  <c:v>95.166000000000011</c:v>
                </c:pt>
                <c:pt idx="277">
                  <c:v>96.165999999999997</c:v>
                </c:pt>
                <c:pt idx="278">
                  <c:v>97.165999999999997</c:v>
                </c:pt>
                <c:pt idx="279">
                  <c:v>98.165999999999997</c:v>
                </c:pt>
                <c:pt idx="280">
                  <c:v>99.165999999999997</c:v>
                </c:pt>
                <c:pt idx="281">
                  <c:v>100.166</c:v>
                </c:pt>
                <c:pt idx="282">
                  <c:v>101.166</c:v>
                </c:pt>
                <c:pt idx="283">
                  <c:v>102.166</c:v>
                </c:pt>
                <c:pt idx="284">
                  <c:v>103.166</c:v>
                </c:pt>
                <c:pt idx="285">
                  <c:v>104.166</c:v>
                </c:pt>
                <c:pt idx="286">
                  <c:v>105.166</c:v>
                </c:pt>
                <c:pt idx="287">
                  <c:v>106.166</c:v>
                </c:pt>
                <c:pt idx="288">
                  <c:v>107.166</c:v>
                </c:pt>
                <c:pt idx="289">
                  <c:v>108.166</c:v>
                </c:pt>
                <c:pt idx="290">
                  <c:v>109.166</c:v>
                </c:pt>
                <c:pt idx="291">
                  <c:v>110.166</c:v>
                </c:pt>
                <c:pt idx="292">
                  <c:v>111.16600000000001</c:v>
                </c:pt>
                <c:pt idx="293">
                  <c:v>112.166</c:v>
                </c:pt>
                <c:pt idx="294">
                  <c:v>113.166</c:v>
                </c:pt>
                <c:pt idx="295">
                  <c:v>114.16600000000001</c:v>
                </c:pt>
                <c:pt idx="296">
                  <c:v>115.166</c:v>
                </c:pt>
                <c:pt idx="297">
                  <c:v>116.166</c:v>
                </c:pt>
                <c:pt idx="298">
                  <c:v>117.16600000000001</c:v>
                </c:pt>
                <c:pt idx="299">
                  <c:v>118.166</c:v>
                </c:pt>
                <c:pt idx="300">
                  <c:v>119.166</c:v>
                </c:pt>
                <c:pt idx="301">
                  <c:v>120.166</c:v>
                </c:pt>
                <c:pt idx="302">
                  <c:v>121.16599999999998</c:v>
                </c:pt>
                <c:pt idx="303">
                  <c:v>122.16600000000001</c:v>
                </c:pt>
                <c:pt idx="304">
                  <c:v>123.16600000000001</c:v>
                </c:pt>
                <c:pt idx="305">
                  <c:v>124.166</c:v>
                </c:pt>
                <c:pt idx="306">
                  <c:v>125.166</c:v>
                </c:pt>
                <c:pt idx="307">
                  <c:v>126.166</c:v>
                </c:pt>
                <c:pt idx="308">
                  <c:v>127.16599999999998</c:v>
                </c:pt>
                <c:pt idx="309">
                  <c:v>128.166</c:v>
                </c:pt>
                <c:pt idx="310">
                  <c:v>129.166</c:v>
                </c:pt>
                <c:pt idx="311">
                  <c:v>130.166</c:v>
                </c:pt>
                <c:pt idx="312">
                  <c:v>131.166</c:v>
                </c:pt>
                <c:pt idx="313">
                  <c:v>132.166</c:v>
                </c:pt>
                <c:pt idx="314">
                  <c:v>133.166</c:v>
                </c:pt>
                <c:pt idx="315">
                  <c:v>134.16600000000003</c:v>
                </c:pt>
                <c:pt idx="316">
                  <c:v>135.166</c:v>
                </c:pt>
                <c:pt idx="317">
                  <c:v>136.166</c:v>
                </c:pt>
                <c:pt idx="318">
                  <c:v>137.166</c:v>
                </c:pt>
                <c:pt idx="319">
                  <c:v>138.166</c:v>
                </c:pt>
                <c:pt idx="320">
                  <c:v>139.166</c:v>
                </c:pt>
                <c:pt idx="321">
                  <c:v>140.16600000000003</c:v>
                </c:pt>
                <c:pt idx="322">
                  <c:v>141.166</c:v>
                </c:pt>
                <c:pt idx="323">
                  <c:v>142.166</c:v>
                </c:pt>
                <c:pt idx="324">
                  <c:v>143.166</c:v>
                </c:pt>
                <c:pt idx="325">
                  <c:v>144.166</c:v>
                </c:pt>
                <c:pt idx="326">
                  <c:v>145.166</c:v>
                </c:pt>
                <c:pt idx="327">
                  <c:v>146.166</c:v>
                </c:pt>
                <c:pt idx="328">
                  <c:v>147.166</c:v>
                </c:pt>
                <c:pt idx="329">
                  <c:v>148.166</c:v>
                </c:pt>
                <c:pt idx="330">
                  <c:v>149.166</c:v>
                </c:pt>
                <c:pt idx="331">
                  <c:v>150.166</c:v>
                </c:pt>
                <c:pt idx="332">
                  <c:v>151.166</c:v>
                </c:pt>
                <c:pt idx="333">
                  <c:v>152.166</c:v>
                </c:pt>
                <c:pt idx="334">
                  <c:v>153.166</c:v>
                </c:pt>
                <c:pt idx="335">
                  <c:v>154.166</c:v>
                </c:pt>
                <c:pt idx="336">
                  <c:v>155.166</c:v>
                </c:pt>
                <c:pt idx="337">
                  <c:v>156.166</c:v>
                </c:pt>
                <c:pt idx="338">
                  <c:v>157.166</c:v>
                </c:pt>
                <c:pt idx="339">
                  <c:v>158.166</c:v>
                </c:pt>
                <c:pt idx="340">
                  <c:v>159.166</c:v>
                </c:pt>
                <c:pt idx="341">
                  <c:v>160.166</c:v>
                </c:pt>
                <c:pt idx="342">
                  <c:v>161.166</c:v>
                </c:pt>
                <c:pt idx="343">
                  <c:v>162.166</c:v>
                </c:pt>
                <c:pt idx="344">
                  <c:v>163.166</c:v>
                </c:pt>
                <c:pt idx="345">
                  <c:v>164.166</c:v>
                </c:pt>
                <c:pt idx="346">
                  <c:v>165.16600000000003</c:v>
                </c:pt>
                <c:pt idx="347">
                  <c:v>166.166</c:v>
                </c:pt>
                <c:pt idx="348">
                  <c:v>167.166</c:v>
                </c:pt>
                <c:pt idx="349">
                  <c:v>168.166</c:v>
                </c:pt>
                <c:pt idx="350">
                  <c:v>169.166</c:v>
                </c:pt>
                <c:pt idx="351">
                  <c:v>170.166</c:v>
                </c:pt>
                <c:pt idx="352">
                  <c:v>171.16600000000003</c:v>
                </c:pt>
                <c:pt idx="353">
                  <c:v>172.166</c:v>
                </c:pt>
                <c:pt idx="354">
                  <c:v>173.166</c:v>
                </c:pt>
                <c:pt idx="355">
                  <c:v>174.166</c:v>
                </c:pt>
                <c:pt idx="356">
                  <c:v>175.166</c:v>
                </c:pt>
                <c:pt idx="357">
                  <c:v>176.166</c:v>
                </c:pt>
                <c:pt idx="358">
                  <c:v>177.16600000000003</c:v>
                </c:pt>
                <c:pt idx="359">
                  <c:v>178.166</c:v>
                </c:pt>
                <c:pt idx="360">
                  <c:v>179.166</c:v>
                </c:pt>
                <c:pt idx="361">
                  <c:v>180.166</c:v>
                </c:pt>
                <c:pt idx="362">
                  <c:v>181.166</c:v>
                </c:pt>
                <c:pt idx="363">
                  <c:v>182.166</c:v>
                </c:pt>
                <c:pt idx="364">
                  <c:v>183.166</c:v>
                </c:pt>
                <c:pt idx="365">
                  <c:v>184.166</c:v>
                </c:pt>
                <c:pt idx="366">
                  <c:v>185.166</c:v>
                </c:pt>
                <c:pt idx="367">
                  <c:v>186.166</c:v>
                </c:pt>
                <c:pt idx="368">
                  <c:v>187.166</c:v>
                </c:pt>
                <c:pt idx="369">
                  <c:v>188.166</c:v>
                </c:pt>
                <c:pt idx="370">
                  <c:v>189.166</c:v>
                </c:pt>
                <c:pt idx="371">
                  <c:v>190.166</c:v>
                </c:pt>
                <c:pt idx="372">
                  <c:v>191.166</c:v>
                </c:pt>
                <c:pt idx="373">
                  <c:v>192.166</c:v>
                </c:pt>
                <c:pt idx="374">
                  <c:v>193.166</c:v>
                </c:pt>
                <c:pt idx="375">
                  <c:v>194.166</c:v>
                </c:pt>
                <c:pt idx="376">
                  <c:v>195.166</c:v>
                </c:pt>
                <c:pt idx="377">
                  <c:v>196.166</c:v>
                </c:pt>
                <c:pt idx="378">
                  <c:v>197.166</c:v>
                </c:pt>
                <c:pt idx="379">
                  <c:v>198.166</c:v>
                </c:pt>
                <c:pt idx="380">
                  <c:v>199.166</c:v>
                </c:pt>
                <c:pt idx="381">
                  <c:v>200.166</c:v>
                </c:pt>
                <c:pt idx="382">
                  <c:v>201.166</c:v>
                </c:pt>
                <c:pt idx="383">
                  <c:v>202.16600000000003</c:v>
                </c:pt>
                <c:pt idx="384">
                  <c:v>203.166</c:v>
                </c:pt>
                <c:pt idx="385">
                  <c:v>204.166</c:v>
                </c:pt>
                <c:pt idx="386">
                  <c:v>205.166</c:v>
                </c:pt>
                <c:pt idx="387">
                  <c:v>206.166</c:v>
                </c:pt>
                <c:pt idx="388">
                  <c:v>207.166</c:v>
                </c:pt>
                <c:pt idx="389">
                  <c:v>208.16600000000003</c:v>
                </c:pt>
                <c:pt idx="390">
                  <c:v>209.166</c:v>
                </c:pt>
                <c:pt idx="391">
                  <c:v>210.166</c:v>
                </c:pt>
                <c:pt idx="392">
                  <c:v>211.166</c:v>
                </c:pt>
                <c:pt idx="393">
                  <c:v>212.166</c:v>
                </c:pt>
                <c:pt idx="394">
                  <c:v>213.166</c:v>
                </c:pt>
                <c:pt idx="395">
                  <c:v>214.166</c:v>
                </c:pt>
                <c:pt idx="396">
                  <c:v>215.166</c:v>
                </c:pt>
                <c:pt idx="397">
                  <c:v>216.166</c:v>
                </c:pt>
                <c:pt idx="398">
                  <c:v>217.166</c:v>
                </c:pt>
                <c:pt idx="399">
                  <c:v>218.166</c:v>
                </c:pt>
                <c:pt idx="400">
                  <c:v>219.166</c:v>
                </c:pt>
                <c:pt idx="401">
                  <c:v>220.166</c:v>
                </c:pt>
                <c:pt idx="402">
                  <c:v>221.166</c:v>
                </c:pt>
                <c:pt idx="403">
                  <c:v>222.166</c:v>
                </c:pt>
                <c:pt idx="404">
                  <c:v>223.166</c:v>
                </c:pt>
                <c:pt idx="405">
                  <c:v>224.166</c:v>
                </c:pt>
                <c:pt idx="406">
                  <c:v>225.166</c:v>
                </c:pt>
                <c:pt idx="407">
                  <c:v>226.166</c:v>
                </c:pt>
                <c:pt idx="408">
                  <c:v>227.166</c:v>
                </c:pt>
                <c:pt idx="409">
                  <c:v>228.166</c:v>
                </c:pt>
                <c:pt idx="410">
                  <c:v>229.166</c:v>
                </c:pt>
                <c:pt idx="411">
                  <c:v>230.166</c:v>
                </c:pt>
                <c:pt idx="412">
                  <c:v>231.166</c:v>
                </c:pt>
                <c:pt idx="413">
                  <c:v>232.166</c:v>
                </c:pt>
                <c:pt idx="414">
                  <c:v>233.16600000000003</c:v>
                </c:pt>
                <c:pt idx="415">
                  <c:v>234.166</c:v>
                </c:pt>
                <c:pt idx="416">
                  <c:v>235.166</c:v>
                </c:pt>
                <c:pt idx="417">
                  <c:v>236.166</c:v>
                </c:pt>
                <c:pt idx="418">
                  <c:v>237.166</c:v>
                </c:pt>
                <c:pt idx="419">
                  <c:v>238.166</c:v>
                </c:pt>
                <c:pt idx="420">
                  <c:v>239.166</c:v>
                </c:pt>
                <c:pt idx="421">
                  <c:v>240.166</c:v>
                </c:pt>
                <c:pt idx="422">
                  <c:v>241.16599999999997</c:v>
                </c:pt>
                <c:pt idx="423">
                  <c:v>242.166</c:v>
                </c:pt>
                <c:pt idx="424">
                  <c:v>243.16600000000003</c:v>
                </c:pt>
                <c:pt idx="425">
                  <c:v>244.166</c:v>
                </c:pt>
                <c:pt idx="426">
                  <c:v>245.16600000000003</c:v>
                </c:pt>
                <c:pt idx="427">
                  <c:v>246.16599999999997</c:v>
                </c:pt>
                <c:pt idx="428">
                  <c:v>247.166</c:v>
                </c:pt>
                <c:pt idx="429">
                  <c:v>248.16599999999997</c:v>
                </c:pt>
                <c:pt idx="430">
                  <c:v>249.166</c:v>
                </c:pt>
                <c:pt idx="431">
                  <c:v>250.16600000000003</c:v>
                </c:pt>
                <c:pt idx="432">
                  <c:v>251.166</c:v>
                </c:pt>
                <c:pt idx="433">
                  <c:v>252.166</c:v>
                </c:pt>
                <c:pt idx="434">
                  <c:v>253.16599999999997</c:v>
                </c:pt>
                <c:pt idx="435">
                  <c:v>254.166</c:v>
                </c:pt>
                <c:pt idx="436">
                  <c:v>255.16600000000003</c:v>
                </c:pt>
                <c:pt idx="437">
                  <c:v>256.166</c:v>
                </c:pt>
                <c:pt idx="438">
                  <c:v>257.166</c:v>
                </c:pt>
                <c:pt idx="439">
                  <c:v>258.166</c:v>
                </c:pt>
                <c:pt idx="440">
                  <c:v>259.166</c:v>
                </c:pt>
                <c:pt idx="441">
                  <c:v>260.166</c:v>
                </c:pt>
                <c:pt idx="442">
                  <c:v>261.166</c:v>
                </c:pt>
                <c:pt idx="443">
                  <c:v>262.166</c:v>
                </c:pt>
                <c:pt idx="444">
                  <c:v>263.166</c:v>
                </c:pt>
                <c:pt idx="445">
                  <c:v>264.166</c:v>
                </c:pt>
                <c:pt idx="446">
                  <c:v>265.166</c:v>
                </c:pt>
                <c:pt idx="447">
                  <c:v>266.166</c:v>
                </c:pt>
                <c:pt idx="448">
                  <c:v>267.166</c:v>
                </c:pt>
                <c:pt idx="449">
                  <c:v>268.166</c:v>
                </c:pt>
                <c:pt idx="450">
                  <c:v>269.166</c:v>
                </c:pt>
                <c:pt idx="451">
                  <c:v>270.166</c:v>
                </c:pt>
                <c:pt idx="452">
                  <c:v>271.166</c:v>
                </c:pt>
                <c:pt idx="453">
                  <c:v>272.166</c:v>
                </c:pt>
                <c:pt idx="454">
                  <c:v>273.166</c:v>
                </c:pt>
                <c:pt idx="455">
                  <c:v>274.166</c:v>
                </c:pt>
                <c:pt idx="456">
                  <c:v>275.166</c:v>
                </c:pt>
                <c:pt idx="457">
                  <c:v>276.166</c:v>
                </c:pt>
                <c:pt idx="458">
                  <c:v>277.166</c:v>
                </c:pt>
                <c:pt idx="459">
                  <c:v>278.166</c:v>
                </c:pt>
                <c:pt idx="460">
                  <c:v>279.16500000000002</c:v>
                </c:pt>
                <c:pt idx="461">
                  <c:v>280.16500000000002</c:v>
                </c:pt>
                <c:pt idx="462">
                  <c:v>281.16499999999996</c:v>
                </c:pt>
                <c:pt idx="463">
                  <c:v>282.16500000000002</c:v>
                </c:pt>
                <c:pt idx="464">
                  <c:v>283.16499999999996</c:v>
                </c:pt>
                <c:pt idx="465">
                  <c:v>284.16500000000002</c:v>
                </c:pt>
                <c:pt idx="466">
                  <c:v>285.16500000000002</c:v>
                </c:pt>
                <c:pt idx="467">
                  <c:v>286.16500000000002</c:v>
                </c:pt>
                <c:pt idx="468">
                  <c:v>287.16500000000002</c:v>
                </c:pt>
                <c:pt idx="469">
                  <c:v>288.16499999999996</c:v>
                </c:pt>
                <c:pt idx="470">
                  <c:v>289.16500000000002</c:v>
                </c:pt>
                <c:pt idx="471">
                  <c:v>290.16499999999996</c:v>
                </c:pt>
                <c:pt idx="472">
                  <c:v>291.16500000000002</c:v>
                </c:pt>
                <c:pt idx="473">
                  <c:v>292.16500000000002</c:v>
                </c:pt>
                <c:pt idx="474">
                  <c:v>293.16499999999996</c:v>
                </c:pt>
                <c:pt idx="475">
                  <c:v>294.16500000000002</c:v>
                </c:pt>
                <c:pt idx="476">
                  <c:v>295.16499999999996</c:v>
                </c:pt>
                <c:pt idx="477">
                  <c:v>296.16500000000002</c:v>
                </c:pt>
                <c:pt idx="478">
                  <c:v>297.16499999999996</c:v>
                </c:pt>
                <c:pt idx="479">
                  <c:v>298.16500000000002</c:v>
                </c:pt>
                <c:pt idx="480">
                  <c:v>299.16500000000002</c:v>
                </c:pt>
                <c:pt idx="481">
                  <c:v>300.16499999999996</c:v>
                </c:pt>
                <c:pt idx="482">
                  <c:v>301.16500000000002</c:v>
                </c:pt>
                <c:pt idx="483">
                  <c:v>302.16499999999996</c:v>
                </c:pt>
                <c:pt idx="484">
                  <c:v>303.16500000000002</c:v>
                </c:pt>
                <c:pt idx="485">
                  <c:v>304.16500000000002</c:v>
                </c:pt>
                <c:pt idx="486">
                  <c:v>305.16500000000002</c:v>
                </c:pt>
                <c:pt idx="487">
                  <c:v>306.16500000000002</c:v>
                </c:pt>
                <c:pt idx="488">
                  <c:v>307.16499999999996</c:v>
                </c:pt>
                <c:pt idx="489">
                  <c:v>308.16500000000002</c:v>
                </c:pt>
                <c:pt idx="490">
                  <c:v>309.16499999999996</c:v>
                </c:pt>
                <c:pt idx="491">
                  <c:v>310.16500000000002</c:v>
                </c:pt>
                <c:pt idx="492">
                  <c:v>311.16500000000002</c:v>
                </c:pt>
                <c:pt idx="493">
                  <c:v>312.16499999999996</c:v>
                </c:pt>
                <c:pt idx="494">
                  <c:v>313.16500000000002</c:v>
                </c:pt>
                <c:pt idx="495">
                  <c:v>314.16499999999996</c:v>
                </c:pt>
                <c:pt idx="496">
                  <c:v>315.16500000000002</c:v>
                </c:pt>
                <c:pt idx="497">
                  <c:v>316.16500000000002</c:v>
                </c:pt>
                <c:pt idx="498">
                  <c:v>317.16500000000002</c:v>
                </c:pt>
                <c:pt idx="499">
                  <c:v>318.16500000000002</c:v>
                </c:pt>
                <c:pt idx="500">
                  <c:v>319.16499999999996</c:v>
                </c:pt>
                <c:pt idx="501">
                  <c:v>320.16500000000002</c:v>
                </c:pt>
                <c:pt idx="502">
                  <c:v>321.16499999999996</c:v>
                </c:pt>
                <c:pt idx="503">
                  <c:v>322.16500000000002</c:v>
                </c:pt>
                <c:pt idx="504">
                  <c:v>323.16500000000002</c:v>
                </c:pt>
                <c:pt idx="505">
                  <c:v>324.16499999999996</c:v>
                </c:pt>
                <c:pt idx="506">
                  <c:v>325.16500000000002</c:v>
                </c:pt>
                <c:pt idx="507">
                  <c:v>326.16499999999996</c:v>
                </c:pt>
                <c:pt idx="508">
                  <c:v>327.16500000000002</c:v>
                </c:pt>
                <c:pt idx="509">
                  <c:v>328.16499999999996</c:v>
                </c:pt>
                <c:pt idx="510">
                  <c:v>329.16500000000002</c:v>
                </c:pt>
                <c:pt idx="511">
                  <c:v>330.16500000000002</c:v>
                </c:pt>
                <c:pt idx="512">
                  <c:v>331.16499999999996</c:v>
                </c:pt>
                <c:pt idx="513">
                  <c:v>332.16500000000002</c:v>
                </c:pt>
                <c:pt idx="514">
                  <c:v>333.16499999999996</c:v>
                </c:pt>
                <c:pt idx="515">
                  <c:v>334.16500000000002</c:v>
                </c:pt>
                <c:pt idx="516">
                  <c:v>335.16500000000002</c:v>
                </c:pt>
                <c:pt idx="517">
                  <c:v>336.16500000000002</c:v>
                </c:pt>
                <c:pt idx="518">
                  <c:v>337.16500000000002</c:v>
                </c:pt>
                <c:pt idx="519">
                  <c:v>338.16499999999996</c:v>
                </c:pt>
                <c:pt idx="520">
                  <c:v>339.16500000000002</c:v>
                </c:pt>
                <c:pt idx="521">
                  <c:v>340.16499999999996</c:v>
                </c:pt>
                <c:pt idx="522">
                  <c:v>341.16500000000002</c:v>
                </c:pt>
                <c:pt idx="523">
                  <c:v>342.16500000000002</c:v>
                </c:pt>
                <c:pt idx="524">
                  <c:v>343.16499999999996</c:v>
                </c:pt>
                <c:pt idx="525">
                  <c:v>344.16500000000002</c:v>
                </c:pt>
                <c:pt idx="526">
                  <c:v>345.16499999999996</c:v>
                </c:pt>
                <c:pt idx="527">
                  <c:v>346.16500000000002</c:v>
                </c:pt>
                <c:pt idx="528">
                  <c:v>347.16500000000002</c:v>
                </c:pt>
                <c:pt idx="529">
                  <c:v>348.16500000000002</c:v>
                </c:pt>
                <c:pt idx="530">
                  <c:v>349.16500000000002</c:v>
                </c:pt>
                <c:pt idx="531">
                  <c:v>350.16499999999996</c:v>
                </c:pt>
                <c:pt idx="532">
                  <c:v>351.16500000000002</c:v>
                </c:pt>
                <c:pt idx="533">
                  <c:v>352.16499999999996</c:v>
                </c:pt>
                <c:pt idx="534">
                  <c:v>353.16500000000002</c:v>
                </c:pt>
                <c:pt idx="535">
                  <c:v>354.16500000000002</c:v>
                </c:pt>
                <c:pt idx="536">
                  <c:v>355.16499999999996</c:v>
                </c:pt>
                <c:pt idx="537">
                  <c:v>356.16500000000002</c:v>
                </c:pt>
                <c:pt idx="538">
                  <c:v>357.16499999999996</c:v>
                </c:pt>
                <c:pt idx="539">
                  <c:v>358.16500000000002</c:v>
                </c:pt>
                <c:pt idx="540">
                  <c:v>359.16499999999996</c:v>
                </c:pt>
                <c:pt idx="541">
                  <c:v>360.16500000000002</c:v>
                </c:pt>
                <c:pt idx="542">
                  <c:v>361.16500000000002</c:v>
                </c:pt>
                <c:pt idx="543">
                  <c:v>362.16499999999996</c:v>
                </c:pt>
                <c:pt idx="544">
                  <c:v>363.16500000000002</c:v>
                </c:pt>
                <c:pt idx="545">
                  <c:v>364.16499999999996</c:v>
                </c:pt>
                <c:pt idx="546">
                  <c:v>365.16500000000002</c:v>
                </c:pt>
                <c:pt idx="547">
                  <c:v>366.16500000000002</c:v>
                </c:pt>
                <c:pt idx="548">
                  <c:v>367.16500000000002</c:v>
                </c:pt>
                <c:pt idx="549">
                  <c:v>368.16500000000002</c:v>
                </c:pt>
                <c:pt idx="550">
                  <c:v>369.16499999999996</c:v>
                </c:pt>
                <c:pt idx="551">
                  <c:v>370.16500000000002</c:v>
                </c:pt>
                <c:pt idx="552">
                  <c:v>371.16499999999996</c:v>
                </c:pt>
                <c:pt idx="553">
                  <c:v>372.16500000000002</c:v>
                </c:pt>
                <c:pt idx="554">
                  <c:v>373.16500000000002</c:v>
                </c:pt>
                <c:pt idx="555">
                  <c:v>374.16399999999999</c:v>
                </c:pt>
                <c:pt idx="556">
                  <c:v>375.16399999999999</c:v>
                </c:pt>
                <c:pt idx="557">
                  <c:v>376.16399999999999</c:v>
                </c:pt>
                <c:pt idx="558">
                  <c:v>377.16399999999999</c:v>
                </c:pt>
                <c:pt idx="559">
                  <c:v>378.16399999999999</c:v>
                </c:pt>
                <c:pt idx="560">
                  <c:v>379.16400000000004</c:v>
                </c:pt>
                <c:pt idx="561">
                  <c:v>380.16399999999999</c:v>
                </c:pt>
                <c:pt idx="562">
                  <c:v>381.16399999999999</c:v>
                </c:pt>
                <c:pt idx="563">
                  <c:v>382.16399999999999</c:v>
                </c:pt>
                <c:pt idx="564">
                  <c:v>383.16399999999999</c:v>
                </c:pt>
                <c:pt idx="565">
                  <c:v>384.16400000000004</c:v>
                </c:pt>
                <c:pt idx="566">
                  <c:v>385.16399999999999</c:v>
                </c:pt>
                <c:pt idx="567">
                  <c:v>386.16400000000004</c:v>
                </c:pt>
                <c:pt idx="568">
                  <c:v>387.16399999999999</c:v>
                </c:pt>
                <c:pt idx="569">
                  <c:v>388.16399999999999</c:v>
                </c:pt>
                <c:pt idx="570">
                  <c:v>389.16399999999999</c:v>
                </c:pt>
                <c:pt idx="571">
                  <c:v>390.16399999999999</c:v>
                </c:pt>
                <c:pt idx="572">
                  <c:v>391.16400000000004</c:v>
                </c:pt>
                <c:pt idx="573">
                  <c:v>392.16399999999999</c:v>
                </c:pt>
                <c:pt idx="574">
                  <c:v>393.16399999999999</c:v>
                </c:pt>
                <c:pt idx="575">
                  <c:v>394.16399999999999</c:v>
                </c:pt>
                <c:pt idx="576">
                  <c:v>395.16399999999999</c:v>
                </c:pt>
                <c:pt idx="577">
                  <c:v>396.16400000000004</c:v>
                </c:pt>
                <c:pt idx="578">
                  <c:v>397.16399999999999</c:v>
                </c:pt>
                <c:pt idx="579">
                  <c:v>398.16400000000004</c:v>
                </c:pt>
                <c:pt idx="580">
                  <c:v>399.16399999999999</c:v>
                </c:pt>
                <c:pt idx="581">
                  <c:v>400.16399999999999</c:v>
                </c:pt>
                <c:pt idx="582">
                  <c:v>401.16399999999999</c:v>
                </c:pt>
                <c:pt idx="583">
                  <c:v>402.16399999999999</c:v>
                </c:pt>
                <c:pt idx="584">
                  <c:v>403.16400000000004</c:v>
                </c:pt>
                <c:pt idx="585">
                  <c:v>404.16399999999999</c:v>
                </c:pt>
                <c:pt idx="586">
                  <c:v>405.16399999999999</c:v>
                </c:pt>
                <c:pt idx="587">
                  <c:v>406.16399999999999</c:v>
                </c:pt>
                <c:pt idx="588">
                  <c:v>407.16399999999999</c:v>
                </c:pt>
                <c:pt idx="589">
                  <c:v>408.16399999999999</c:v>
                </c:pt>
                <c:pt idx="590">
                  <c:v>409.16399999999999</c:v>
                </c:pt>
                <c:pt idx="591">
                  <c:v>410.16400000000004</c:v>
                </c:pt>
                <c:pt idx="592">
                  <c:v>411.16399999999999</c:v>
                </c:pt>
                <c:pt idx="593">
                  <c:v>412.16399999999999</c:v>
                </c:pt>
                <c:pt idx="594">
                  <c:v>413.16399999999999</c:v>
                </c:pt>
                <c:pt idx="595">
                  <c:v>414.16399999999999</c:v>
                </c:pt>
                <c:pt idx="596">
                  <c:v>415.16400000000004</c:v>
                </c:pt>
                <c:pt idx="597">
                  <c:v>416.16399999999999</c:v>
                </c:pt>
                <c:pt idx="598">
                  <c:v>417.16399999999999</c:v>
                </c:pt>
                <c:pt idx="599">
                  <c:v>418.16399999999999</c:v>
                </c:pt>
                <c:pt idx="600">
                  <c:v>419.16399999999999</c:v>
                </c:pt>
                <c:pt idx="601">
                  <c:v>420.16399999999999</c:v>
                </c:pt>
                <c:pt idx="602">
                  <c:v>421.16399999999999</c:v>
                </c:pt>
                <c:pt idx="603">
                  <c:v>422.16400000000004</c:v>
                </c:pt>
                <c:pt idx="604">
                  <c:v>423.16399999999999</c:v>
                </c:pt>
                <c:pt idx="605">
                  <c:v>424.16399999999999</c:v>
                </c:pt>
                <c:pt idx="606">
                  <c:v>425.16399999999999</c:v>
                </c:pt>
                <c:pt idx="607">
                  <c:v>426.16399999999999</c:v>
                </c:pt>
                <c:pt idx="608">
                  <c:v>427.16400000000004</c:v>
                </c:pt>
                <c:pt idx="609">
                  <c:v>428.16399999999999</c:v>
                </c:pt>
                <c:pt idx="610">
                  <c:v>429.16400000000004</c:v>
                </c:pt>
                <c:pt idx="611">
                  <c:v>430.16399999999999</c:v>
                </c:pt>
                <c:pt idx="612">
                  <c:v>431.16399999999999</c:v>
                </c:pt>
                <c:pt idx="613">
                  <c:v>432.16399999999999</c:v>
                </c:pt>
                <c:pt idx="614">
                  <c:v>433.16399999999999</c:v>
                </c:pt>
                <c:pt idx="615">
                  <c:v>434.16400000000004</c:v>
                </c:pt>
                <c:pt idx="616">
                  <c:v>435.16399999999999</c:v>
                </c:pt>
                <c:pt idx="617">
                  <c:v>436.16399999999999</c:v>
                </c:pt>
                <c:pt idx="618">
                  <c:v>437.16399999999999</c:v>
                </c:pt>
                <c:pt idx="619">
                  <c:v>438.16399999999999</c:v>
                </c:pt>
                <c:pt idx="620">
                  <c:v>439.16399999999999</c:v>
                </c:pt>
                <c:pt idx="621">
                  <c:v>440.16399999999999</c:v>
                </c:pt>
                <c:pt idx="622">
                  <c:v>441.16400000000004</c:v>
                </c:pt>
                <c:pt idx="623">
                  <c:v>442.16399999999999</c:v>
                </c:pt>
                <c:pt idx="624">
                  <c:v>443.16399999999999</c:v>
                </c:pt>
                <c:pt idx="625">
                  <c:v>444.16399999999999</c:v>
                </c:pt>
                <c:pt idx="626">
                  <c:v>445.16399999999999</c:v>
                </c:pt>
                <c:pt idx="627">
                  <c:v>446.16400000000004</c:v>
                </c:pt>
                <c:pt idx="628">
                  <c:v>447.16399999999999</c:v>
                </c:pt>
                <c:pt idx="629">
                  <c:v>448.16399999999999</c:v>
                </c:pt>
                <c:pt idx="630">
                  <c:v>449.16399999999999</c:v>
                </c:pt>
                <c:pt idx="631">
                  <c:v>450.16399999999999</c:v>
                </c:pt>
                <c:pt idx="632">
                  <c:v>451.16399999999999</c:v>
                </c:pt>
                <c:pt idx="633">
                  <c:v>452.16399999999999</c:v>
                </c:pt>
                <c:pt idx="634">
                  <c:v>453.16400000000004</c:v>
                </c:pt>
                <c:pt idx="635">
                  <c:v>454.16399999999999</c:v>
                </c:pt>
                <c:pt idx="636">
                  <c:v>455.16399999999999</c:v>
                </c:pt>
                <c:pt idx="637">
                  <c:v>456.16399999999999</c:v>
                </c:pt>
                <c:pt idx="638">
                  <c:v>457.16399999999999</c:v>
                </c:pt>
                <c:pt idx="639">
                  <c:v>458.16400000000004</c:v>
                </c:pt>
                <c:pt idx="640">
                  <c:v>459.16399999999999</c:v>
                </c:pt>
                <c:pt idx="641">
                  <c:v>460.16400000000004</c:v>
                </c:pt>
                <c:pt idx="642">
                  <c:v>461.16399999999999</c:v>
                </c:pt>
                <c:pt idx="643">
                  <c:v>462.16399999999999</c:v>
                </c:pt>
                <c:pt idx="644">
                  <c:v>463.16399999999999</c:v>
                </c:pt>
                <c:pt idx="645">
                  <c:v>464.16399999999999</c:v>
                </c:pt>
                <c:pt idx="646">
                  <c:v>465.16400000000004</c:v>
                </c:pt>
                <c:pt idx="647">
                  <c:v>466.16399999999999</c:v>
                </c:pt>
                <c:pt idx="648">
                  <c:v>467.16399999999999</c:v>
                </c:pt>
                <c:pt idx="649">
                  <c:v>468.16300000000001</c:v>
                </c:pt>
                <c:pt idx="650">
                  <c:v>469.16299999999995</c:v>
                </c:pt>
                <c:pt idx="651">
                  <c:v>470.16300000000001</c:v>
                </c:pt>
                <c:pt idx="652">
                  <c:v>471.16300000000001</c:v>
                </c:pt>
                <c:pt idx="653">
                  <c:v>472.16300000000001</c:v>
                </c:pt>
                <c:pt idx="654">
                  <c:v>473.16300000000001</c:v>
                </c:pt>
                <c:pt idx="655">
                  <c:v>474.16299999999995</c:v>
                </c:pt>
                <c:pt idx="656">
                  <c:v>475.16300000000001</c:v>
                </c:pt>
                <c:pt idx="657">
                  <c:v>476.16299999999995</c:v>
                </c:pt>
                <c:pt idx="658">
                  <c:v>477.16300000000001</c:v>
                </c:pt>
                <c:pt idx="659">
                  <c:v>478.16299999999995</c:v>
                </c:pt>
                <c:pt idx="660">
                  <c:v>479.16300000000007</c:v>
                </c:pt>
                <c:pt idx="661">
                  <c:v>480.16300000000001</c:v>
                </c:pt>
                <c:pt idx="662">
                  <c:v>481.16299999999995</c:v>
                </c:pt>
                <c:pt idx="663">
                  <c:v>482.16299999999995</c:v>
                </c:pt>
                <c:pt idx="664">
                  <c:v>483.16300000000001</c:v>
                </c:pt>
                <c:pt idx="665">
                  <c:v>484.16300000000001</c:v>
                </c:pt>
                <c:pt idx="666">
                  <c:v>485.16299999999995</c:v>
                </c:pt>
                <c:pt idx="667">
                  <c:v>486.16300000000001</c:v>
                </c:pt>
                <c:pt idx="668">
                  <c:v>487.16300000000001</c:v>
                </c:pt>
                <c:pt idx="669">
                  <c:v>488.16299999999995</c:v>
                </c:pt>
                <c:pt idx="670">
                  <c:v>489.16300000000007</c:v>
                </c:pt>
                <c:pt idx="671">
                  <c:v>490.16300000000001</c:v>
                </c:pt>
                <c:pt idx="672">
                  <c:v>491.16300000000001</c:v>
                </c:pt>
                <c:pt idx="673">
                  <c:v>492.16299999999995</c:v>
                </c:pt>
                <c:pt idx="674">
                  <c:v>493.16300000000001</c:v>
                </c:pt>
                <c:pt idx="675">
                  <c:v>494.16300000000001</c:v>
                </c:pt>
                <c:pt idx="676">
                  <c:v>495.16299999999995</c:v>
                </c:pt>
                <c:pt idx="677">
                  <c:v>496.16300000000007</c:v>
                </c:pt>
                <c:pt idx="678">
                  <c:v>497.16300000000001</c:v>
                </c:pt>
                <c:pt idx="679">
                  <c:v>498.16300000000001</c:v>
                </c:pt>
                <c:pt idx="680">
                  <c:v>499.16299999999995</c:v>
                </c:pt>
                <c:pt idx="681">
                  <c:v>500.16300000000001</c:v>
                </c:pt>
                <c:pt idx="682">
                  <c:v>501.16300000000001</c:v>
                </c:pt>
                <c:pt idx="683">
                  <c:v>502.16299999999995</c:v>
                </c:pt>
                <c:pt idx="684">
                  <c:v>503.16300000000007</c:v>
                </c:pt>
                <c:pt idx="685">
                  <c:v>504.16300000000001</c:v>
                </c:pt>
                <c:pt idx="686">
                  <c:v>505.16299999999995</c:v>
                </c:pt>
                <c:pt idx="687">
                  <c:v>506.16299999999995</c:v>
                </c:pt>
                <c:pt idx="688">
                  <c:v>507.16300000000001</c:v>
                </c:pt>
                <c:pt idx="689">
                  <c:v>508.16300000000001</c:v>
                </c:pt>
                <c:pt idx="690">
                  <c:v>509.16299999999995</c:v>
                </c:pt>
                <c:pt idx="691">
                  <c:v>510.16300000000007</c:v>
                </c:pt>
                <c:pt idx="692">
                  <c:v>511.16300000000001</c:v>
                </c:pt>
                <c:pt idx="693">
                  <c:v>512.16300000000001</c:v>
                </c:pt>
                <c:pt idx="694">
                  <c:v>513.1629999999999</c:v>
                </c:pt>
                <c:pt idx="695">
                  <c:v>514.16300000000001</c:v>
                </c:pt>
                <c:pt idx="696">
                  <c:v>515.16300000000001</c:v>
                </c:pt>
                <c:pt idx="697">
                  <c:v>516.16300000000001</c:v>
                </c:pt>
                <c:pt idx="698">
                  <c:v>517.16300000000001</c:v>
                </c:pt>
                <c:pt idx="699">
                  <c:v>518.16300000000001</c:v>
                </c:pt>
                <c:pt idx="700">
                  <c:v>519.16300000000001</c:v>
                </c:pt>
                <c:pt idx="701">
                  <c:v>520.16300000000001</c:v>
                </c:pt>
                <c:pt idx="702">
                  <c:v>521.16300000000001</c:v>
                </c:pt>
                <c:pt idx="703">
                  <c:v>522.16300000000001</c:v>
                </c:pt>
                <c:pt idx="704">
                  <c:v>523.16300000000001</c:v>
                </c:pt>
                <c:pt idx="705">
                  <c:v>524.16300000000001</c:v>
                </c:pt>
                <c:pt idx="706">
                  <c:v>525.16300000000001</c:v>
                </c:pt>
                <c:pt idx="707">
                  <c:v>526.16300000000001</c:v>
                </c:pt>
                <c:pt idx="708">
                  <c:v>527.16300000000001</c:v>
                </c:pt>
                <c:pt idx="709">
                  <c:v>528.16300000000001</c:v>
                </c:pt>
                <c:pt idx="710">
                  <c:v>529.16300000000001</c:v>
                </c:pt>
                <c:pt idx="711">
                  <c:v>530.16300000000001</c:v>
                </c:pt>
                <c:pt idx="712">
                  <c:v>531.16300000000001</c:v>
                </c:pt>
                <c:pt idx="713">
                  <c:v>532.16300000000001</c:v>
                </c:pt>
                <c:pt idx="714">
                  <c:v>533.16300000000001</c:v>
                </c:pt>
                <c:pt idx="715">
                  <c:v>534.16300000000001</c:v>
                </c:pt>
                <c:pt idx="716">
                  <c:v>535.16300000000001</c:v>
                </c:pt>
                <c:pt idx="717">
                  <c:v>536.16300000000001</c:v>
                </c:pt>
                <c:pt idx="718">
                  <c:v>537.1629999999999</c:v>
                </c:pt>
                <c:pt idx="719">
                  <c:v>538.16300000000001</c:v>
                </c:pt>
                <c:pt idx="720">
                  <c:v>539.16300000000001</c:v>
                </c:pt>
                <c:pt idx="721">
                  <c:v>540.16300000000001</c:v>
                </c:pt>
                <c:pt idx="722">
                  <c:v>541.16300000000001</c:v>
                </c:pt>
                <c:pt idx="723">
                  <c:v>542.16300000000001</c:v>
                </c:pt>
                <c:pt idx="724">
                  <c:v>543.16300000000001</c:v>
                </c:pt>
                <c:pt idx="725">
                  <c:v>544.1629999999999</c:v>
                </c:pt>
                <c:pt idx="726">
                  <c:v>545.16300000000001</c:v>
                </c:pt>
                <c:pt idx="727">
                  <c:v>546.16300000000001</c:v>
                </c:pt>
                <c:pt idx="728">
                  <c:v>547.16300000000001</c:v>
                </c:pt>
                <c:pt idx="729">
                  <c:v>548.16300000000001</c:v>
                </c:pt>
                <c:pt idx="730">
                  <c:v>549.16300000000001</c:v>
                </c:pt>
                <c:pt idx="731">
                  <c:v>550.16300000000001</c:v>
                </c:pt>
                <c:pt idx="732">
                  <c:v>551.16300000000001</c:v>
                </c:pt>
                <c:pt idx="733">
                  <c:v>552.16300000000001</c:v>
                </c:pt>
                <c:pt idx="734">
                  <c:v>553.16300000000001</c:v>
                </c:pt>
                <c:pt idx="735">
                  <c:v>554.16300000000001</c:v>
                </c:pt>
                <c:pt idx="736">
                  <c:v>555.16300000000001</c:v>
                </c:pt>
                <c:pt idx="737">
                  <c:v>556.16300000000001</c:v>
                </c:pt>
                <c:pt idx="738">
                  <c:v>557.16300000000001</c:v>
                </c:pt>
                <c:pt idx="739">
                  <c:v>558.16300000000001</c:v>
                </c:pt>
                <c:pt idx="740">
                  <c:v>559.16300000000001</c:v>
                </c:pt>
                <c:pt idx="741">
                  <c:v>560.16300000000001</c:v>
                </c:pt>
                <c:pt idx="742">
                  <c:v>561.1629999999999</c:v>
                </c:pt>
                <c:pt idx="743">
                  <c:v>562.16300000000001</c:v>
                </c:pt>
                <c:pt idx="744">
                  <c:v>563.16300000000001</c:v>
                </c:pt>
                <c:pt idx="745">
                  <c:v>564.16300000000001</c:v>
                </c:pt>
                <c:pt idx="746">
                  <c:v>565.16200000000003</c:v>
                </c:pt>
                <c:pt idx="747">
                  <c:v>566.16200000000003</c:v>
                </c:pt>
                <c:pt idx="748">
                  <c:v>567.16199999999992</c:v>
                </c:pt>
                <c:pt idx="749">
                  <c:v>568.16200000000003</c:v>
                </c:pt>
                <c:pt idx="750">
                  <c:v>569.16200000000003</c:v>
                </c:pt>
                <c:pt idx="751">
                  <c:v>570.16199999999992</c:v>
                </c:pt>
                <c:pt idx="752">
                  <c:v>571.16200000000003</c:v>
                </c:pt>
                <c:pt idx="753">
                  <c:v>572.16200000000003</c:v>
                </c:pt>
                <c:pt idx="754">
                  <c:v>573.16200000000003</c:v>
                </c:pt>
                <c:pt idx="755">
                  <c:v>574.16199999999992</c:v>
                </c:pt>
                <c:pt idx="756">
                  <c:v>575.16200000000003</c:v>
                </c:pt>
                <c:pt idx="757">
                  <c:v>576.16200000000003</c:v>
                </c:pt>
                <c:pt idx="758">
                  <c:v>577.16199999999992</c:v>
                </c:pt>
                <c:pt idx="759">
                  <c:v>578.16200000000003</c:v>
                </c:pt>
                <c:pt idx="760">
                  <c:v>579.16200000000003</c:v>
                </c:pt>
                <c:pt idx="761">
                  <c:v>580.16199999999992</c:v>
                </c:pt>
                <c:pt idx="762">
                  <c:v>581.16200000000003</c:v>
                </c:pt>
                <c:pt idx="763">
                  <c:v>582.16200000000003</c:v>
                </c:pt>
                <c:pt idx="764">
                  <c:v>583.16200000000003</c:v>
                </c:pt>
                <c:pt idx="765">
                  <c:v>584.16199999999992</c:v>
                </c:pt>
                <c:pt idx="766">
                  <c:v>585.16200000000003</c:v>
                </c:pt>
                <c:pt idx="767">
                  <c:v>586.16200000000003</c:v>
                </c:pt>
                <c:pt idx="768">
                  <c:v>587.16199999999992</c:v>
                </c:pt>
                <c:pt idx="769">
                  <c:v>588.16200000000003</c:v>
                </c:pt>
                <c:pt idx="770">
                  <c:v>589.16200000000003</c:v>
                </c:pt>
                <c:pt idx="771">
                  <c:v>590.16200000000003</c:v>
                </c:pt>
                <c:pt idx="772">
                  <c:v>591.16199999999992</c:v>
                </c:pt>
                <c:pt idx="773">
                  <c:v>592.16200000000003</c:v>
                </c:pt>
                <c:pt idx="774">
                  <c:v>593.16200000000003</c:v>
                </c:pt>
                <c:pt idx="775">
                  <c:v>594.16199999999992</c:v>
                </c:pt>
                <c:pt idx="776">
                  <c:v>595.16200000000003</c:v>
                </c:pt>
                <c:pt idx="777">
                  <c:v>596.16200000000003</c:v>
                </c:pt>
                <c:pt idx="778">
                  <c:v>597.16200000000003</c:v>
                </c:pt>
                <c:pt idx="779">
                  <c:v>598.16199999999992</c:v>
                </c:pt>
                <c:pt idx="780">
                  <c:v>599.16200000000003</c:v>
                </c:pt>
                <c:pt idx="781">
                  <c:v>600.16200000000003</c:v>
                </c:pt>
                <c:pt idx="782">
                  <c:v>601.16199999999992</c:v>
                </c:pt>
                <c:pt idx="783">
                  <c:v>602.16200000000003</c:v>
                </c:pt>
                <c:pt idx="784">
                  <c:v>603.16200000000003</c:v>
                </c:pt>
                <c:pt idx="785">
                  <c:v>604.16200000000003</c:v>
                </c:pt>
                <c:pt idx="786">
                  <c:v>605.16199999999992</c:v>
                </c:pt>
                <c:pt idx="787">
                  <c:v>606.16200000000003</c:v>
                </c:pt>
                <c:pt idx="788">
                  <c:v>607.16200000000003</c:v>
                </c:pt>
                <c:pt idx="789">
                  <c:v>608.16199999999992</c:v>
                </c:pt>
                <c:pt idx="790">
                  <c:v>609.16200000000003</c:v>
                </c:pt>
                <c:pt idx="791">
                  <c:v>610.16200000000003</c:v>
                </c:pt>
                <c:pt idx="792">
                  <c:v>611.16199999999992</c:v>
                </c:pt>
                <c:pt idx="793">
                  <c:v>612.16200000000003</c:v>
                </c:pt>
                <c:pt idx="794">
                  <c:v>613.16200000000003</c:v>
                </c:pt>
                <c:pt idx="795">
                  <c:v>614.16200000000003</c:v>
                </c:pt>
                <c:pt idx="796">
                  <c:v>615.16199999999992</c:v>
                </c:pt>
                <c:pt idx="797">
                  <c:v>616.16200000000003</c:v>
                </c:pt>
                <c:pt idx="798">
                  <c:v>617.16200000000003</c:v>
                </c:pt>
                <c:pt idx="799">
                  <c:v>618.16199999999992</c:v>
                </c:pt>
                <c:pt idx="800">
                  <c:v>619.16200000000003</c:v>
                </c:pt>
                <c:pt idx="801">
                  <c:v>620.16200000000003</c:v>
                </c:pt>
                <c:pt idx="802">
                  <c:v>621.16200000000003</c:v>
                </c:pt>
                <c:pt idx="803">
                  <c:v>622.16199999999992</c:v>
                </c:pt>
                <c:pt idx="804">
                  <c:v>623.16200000000003</c:v>
                </c:pt>
                <c:pt idx="805">
                  <c:v>624.16200000000003</c:v>
                </c:pt>
                <c:pt idx="806">
                  <c:v>625.16199999999992</c:v>
                </c:pt>
                <c:pt idx="807">
                  <c:v>626.16200000000003</c:v>
                </c:pt>
                <c:pt idx="808">
                  <c:v>627.16200000000003</c:v>
                </c:pt>
                <c:pt idx="809">
                  <c:v>628.16200000000003</c:v>
                </c:pt>
                <c:pt idx="810">
                  <c:v>629.16199999999992</c:v>
                </c:pt>
                <c:pt idx="811">
                  <c:v>630.16200000000003</c:v>
                </c:pt>
                <c:pt idx="812">
                  <c:v>631.16200000000003</c:v>
                </c:pt>
                <c:pt idx="813">
                  <c:v>632.16199999999992</c:v>
                </c:pt>
                <c:pt idx="814">
                  <c:v>633.16200000000003</c:v>
                </c:pt>
                <c:pt idx="815">
                  <c:v>634.16200000000003</c:v>
                </c:pt>
                <c:pt idx="816">
                  <c:v>635.16200000000003</c:v>
                </c:pt>
                <c:pt idx="817">
                  <c:v>636.16199999999992</c:v>
                </c:pt>
                <c:pt idx="818">
                  <c:v>637.16200000000003</c:v>
                </c:pt>
                <c:pt idx="819">
                  <c:v>638.16200000000003</c:v>
                </c:pt>
                <c:pt idx="820">
                  <c:v>639.16199999999992</c:v>
                </c:pt>
                <c:pt idx="821">
                  <c:v>640.16200000000003</c:v>
                </c:pt>
                <c:pt idx="822">
                  <c:v>641.16200000000003</c:v>
                </c:pt>
                <c:pt idx="823">
                  <c:v>642.16199999999992</c:v>
                </c:pt>
                <c:pt idx="824">
                  <c:v>643.16200000000003</c:v>
                </c:pt>
                <c:pt idx="825">
                  <c:v>644.16200000000003</c:v>
                </c:pt>
                <c:pt idx="826">
                  <c:v>645.16200000000003</c:v>
                </c:pt>
                <c:pt idx="827">
                  <c:v>646.16199999999992</c:v>
                </c:pt>
                <c:pt idx="828">
                  <c:v>647.16200000000003</c:v>
                </c:pt>
                <c:pt idx="829">
                  <c:v>648.16200000000003</c:v>
                </c:pt>
                <c:pt idx="830">
                  <c:v>649.16199999999992</c:v>
                </c:pt>
                <c:pt idx="831">
                  <c:v>650.16200000000003</c:v>
                </c:pt>
                <c:pt idx="832">
                  <c:v>651.16200000000003</c:v>
                </c:pt>
                <c:pt idx="833">
                  <c:v>652.16200000000003</c:v>
                </c:pt>
                <c:pt idx="834">
                  <c:v>653.16199999999992</c:v>
                </c:pt>
                <c:pt idx="835">
                  <c:v>654.16200000000003</c:v>
                </c:pt>
                <c:pt idx="836">
                  <c:v>655.16200000000003</c:v>
                </c:pt>
                <c:pt idx="837">
                  <c:v>656.16199999999992</c:v>
                </c:pt>
                <c:pt idx="838">
                  <c:v>657.16200000000003</c:v>
                </c:pt>
                <c:pt idx="839">
                  <c:v>658.16200000000003</c:v>
                </c:pt>
                <c:pt idx="840">
                  <c:v>659.16200000000003</c:v>
                </c:pt>
                <c:pt idx="841">
                  <c:v>660.16100000000006</c:v>
                </c:pt>
                <c:pt idx="842">
                  <c:v>661.16099999999994</c:v>
                </c:pt>
                <c:pt idx="843">
                  <c:v>662.16099999999994</c:v>
                </c:pt>
                <c:pt idx="844">
                  <c:v>663.16100000000006</c:v>
                </c:pt>
                <c:pt idx="845">
                  <c:v>664.16100000000006</c:v>
                </c:pt>
                <c:pt idx="846">
                  <c:v>665.16099999999994</c:v>
                </c:pt>
                <c:pt idx="847">
                  <c:v>666.16099999999994</c:v>
                </c:pt>
                <c:pt idx="848">
                  <c:v>667.16100000000006</c:v>
                </c:pt>
                <c:pt idx="849">
                  <c:v>668.16099999999994</c:v>
                </c:pt>
                <c:pt idx="850">
                  <c:v>669.16099999999994</c:v>
                </c:pt>
                <c:pt idx="851">
                  <c:v>670.16100000000006</c:v>
                </c:pt>
                <c:pt idx="852">
                  <c:v>671.16100000000006</c:v>
                </c:pt>
                <c:pt idx="853">
                  <c:v>672.16099999999994</c:v>
                </c:pt>
                <c:pt idx="854">
                  <c:v>673.16099999999994</c:v>
                </c:pt>
                <c:pt idx="855">
                  <c:v>674.16100000000006</c:v>
                </c:pt>
                <c:pt idx="856">
                  <c:v>675.16099999999994</c:v>
                </c:pt>
                <c:pt idx="857">
                  <c:v>676.16099999999994</c:v>
                </c:pt>
                <c:pt idx="858">
                  <c:v>677.16100000000006</c:v>
                </c:pt>
                <c:pt idx="859">
                  <c:v>678.16100000000006</c:v>
                </c:pt>
                <c:pt idx="860">
                  <c:v>679.16099999999994</c:v>
                </c:pt>
                <c:pt idx="861">
                  <c:v>680.16100000000006</c:v>
                </c:pt>
                <c:pt idx="862">
                  <c:v>681.16100000000006</c:v>
                </c:pt>
                <c:pt idx="863">
                  <c:v>682.16099999999994</c:v>
                </c:pt>
                <c:pt idx="864">
                  <c:v>683.16099999999994</c:v>
                </c:pt>
                <c:pt idx="865">
                  <c:v>684.16100000000006</c:v>
                </c:pt>
                <c:pt idx="866">
                  <c:v>685.16100000000006</c:v>
                </c:pt>
                <c:pt idx="867">
                  <c:v>686.16099999999994</c:v>
                </c:pt>
                <c:pt idx="868">
                  <c:v>687.16100000000006</c:v>
                </c:pt>
                <c:pt idx="869">
                  <c:v>688.16100000000006</c:v>
                </c:pt>
                <c:pt idx="870">
                  <c:v>689.16099999999994</c:v>
                </c:pt>
                <c:pt idx="871">
                  <c:v>690.16099999999994</c:v>
                </c:pt>
                <c:pt idx="872">
                  <c:v>691.16100000000006</c:v>
                </c:pt>
                <c:pt idx="873">
                  <c:v>692.16099999999994</c:v>
                </c:pt>
                <c:pt idx="874">
                  <c:v>693.16099999999994</c:v>
                </c:pt>
                <c:pt idx="875">
                  <c:v>694.16100000000006</c:v>
                </c:pt>
                <c:pt idx="876">
                  <c:v>695.16100000000006</c:v>
                </c:pt>
                <c:pt idx="877">
                  <c:v>696.16099999999994</c:v>
                </c:pt>
                <c:pt idx="878">
                  <c:v>697.16099999999994</c:v>
                </c:pt>
                <c:pt idx="879">
                  <c:v>698.16100000000006</c:v>
                </c:pt>
                <c:pt idx="880">
                  <c:v>699.16099999999994</c:v>
                </c:pt>
                <c:pt idx="881">
                  <c:v>700.16099999999994</c:v>
                </c:pt>
                <c:pt idx="882">
                  <c:v>701.16100000000006</c:v>
                </c:pt>
                <c:pt idx="883">
                  <c:v>702.16100000000006</c:v>
                </c:pt>
                <c:pt idx="884">
                  <c:v>703.16099999999994</c:v>
                </c:pt>
                <c:pt idx="885">
                  <c:v>704.16099999999994</c:v>
                </c:pt>
                <c:pt idx="886">
                  <c:v>705.16100000000006</c:v>
                </c:pt>
                <c:pt idx="887">
                  <c:v>706.16099999999994</c:v>
                </c:pt>
                <c:pt idx="888">
                  <c:v>707.16099999999994</c:v>
                </c:pt>
                <c:pt idx="889">
                  <c:v>708.16100000000006</c:v>
                </c:pt>
                <c:pt idx="890">
                  <c:v>709.16100000000006</c:v>
                </c:pt>
                <c:pt idx="891">
                  <c:v>710.16099999999994</c:v>
                </c:pt>
                <c:pt idx="892">
                  <c:v>711.16100000000006</c:v>
                </c:pt>
                <c:pt idx="893">
                  <c:v>712.16100000000006</c:v>
                </c:pt>
                <c:pt idx="894">
                  <c:v>713.16099999999994</c:v>
                </c:pt>
                <c:pt idx="895">
                  <c:v>714.16099999999994</c:v>
                </c:pt>
                <c:pt idx="896">
                  <c:v>715.16100000000006</c:v>
                </c:pt>
                <c:pt idx="897">
                  <c:v>716.16100000000006</c:v>
                </c:pt>
                <c:pt idx="898">
                  <c:v>717.16099999999994</c:v>
                </c:pt>
                <c:pt idx="899">
                  <c:v>718.16100000000006</c:v>
                </c:pt>
                <c:pt idx="900">
                  <c:v>719.16100000000006</c:v>
                </c:pt>
                <c:pt idx="901">
                  <c:v>720.16099999999994</c:v>
                </c:pt>
                <c:pt idx="902">
                  <c:v>721.16099999999994</c:v>
                </c:pt>
                <c:pt idx="903">
                  <c:v>722.16100000000006</c:v>
                </c:pt>
                <c:pt idx="904">
                  <c:v>723.16099999999994</c:v>
                </c:pt>
                <c:pt idx="905">
                  <c:v>724.16099999999994</c:v>
                </c:pt>
                <c:pt idx="906">
                  <c:v>725.16100000000006</c:v>
                </c:pt>
                <c:pt idx="907">
                  <c:v>726.16100000000006</c:v>
                </c:pt>
                <c:pt idx="908">
                  <c:v>727.16099999999994</c:v>
                </c:pt>
                <c:pt idx="909">
                  <c:v>728.16099999999994</c:v>
                </c:pt>
                <c:pt idx="910">
                  <c:v>729.16100000000006</c:v>
                </c:pt>
                <c:pt idx="911">
                  <c:v>730.16099999999994</c:v>
                </c:pt>
                <c:pt idx="912">
                  <c:v>731.16099999999994</c:v>
                </c:pt>
                <c:pt idx="913">
                  <c:v>732.16100000000006</c:v>
                </c:pt>
                <c:pt idx="914">
                  <c:v>733.16100000000006</c:v>
                </c:pt>
                <c:pt idx="915">
                  <c:v>734.16099999999994</c:v>
                </c:pt>
                <c:pt idx="916">
                  <c:v>735.16099999999994</c:v>
                </c:pt>
                <c:pt idx="917">
                  <c:v>736.16100000000006</c:v>
                </c:pt>
                <c:pt idx="918">
                  <c:v>737.16099999999994</c:v>
                </c:pt>
                <c:pt idx="919">
                  <c:v>738.16099999999994</c:v>
                </c:pt>
                <c:pt idx="920">
                  <c:v>739.16100000000006</c:v>
                </c:pt>
                <c:pt idx="921">
                  <c:v>740.16100000000006</c:v>
                </c:pt>
                <c:pt idx="922">
                  <c:v>741.16099999999994</c:v>
                </c:pt>
                <c:pt idx="923">
                  <c:v>742.16100000000006</c:v>
                </c:pt>
                <c:pt idx="924">
                  <c:v>743.16100000000006</c:v>
                </c:pt>
                <c:pt idx="925">
                  <c:v>744.16099999999994</c:v>
                </c:pt>
                <c:pt idx="926">
                  <c:v>745.16099999999994</c:v>
                </c:pt>
                <c:pt idx="927">
                  <c:v>746.16100000000006</c:v>
                </c:pt>
                <c:pt idx="928">
                  <c:v>747.16100000000006</c:v>
                </c:pt>
                <c:pt idx="929">
                  <c:v>748.16099999999994</c:v>
                </c:pt>
                <c:pt idx="930">
                  <c:v>749.16100000000006</c:v>
                </c:pt>
                <c:pt idx="931">
                  <c:v>750.16100000000006</c:v>
                </c:pt>
                <c:pt idx="932">
                  <c:v>751.16099999999994</c:v>
                </c:pt>
                <c:pt idx="933">
                  <c:v>752.16099999999994</c:v>
                </c:pt>
                <c:pt idx="934">
                  <c:v>753.16100000000006</c:v>
                </c:pt>
                <c:pt idx="935">
                  <c:v>754.16</c:v>
                </c:pt>
                <c:pt idx="936">
                  <c:v>755.16000000000008</c:v>
                </c:pt>
                <c:pt idx="937">
                  <c:v>756.16</c:v>
                </c:pt>
                <c:pt idx="938">
                  <c:v>757.16</c:v>
                </c:pt>
                <c:pt idx="939">
                  <c:v>758.16</c:v>
                </c:pt>
                <c:pt idx="940">
                  <c:v>759.16000000000008</c:v>
                </c:pt>
                <c:pt idx="941">
                  <c:v>760.16</c:v>
                </c:pt>
                <c:pt idx="942">
                  <c:v>761.16</c:v>
                </c:pt>
                <c:pt idx="943">
                  <c:v>762.16000000000008</c:v>
                </c:pt>
                <c:pt idx="944">
                  <c:v>763.16</c:v>
                </c:pt>
                <c:pt idx="945">
                  <c:v>764.16</c:v>
                </c:pt>
                <c:pt idx="946">
                  <c:v>765.16</c:v>
                </c:pt>
                <c:pt idx="947">
                  <c:v>766.16000000000008</c:v>
                </c:pt>
                <c:pt idx="948">
                  <c:v>767.16</c:v>
                </c:pt>
                <c:pt idx="949">
                  <c:v>768.16</c:v>
                </c:pt>
                <c:pt idx="950">
                  <c:v>769.16000000000008</c:v>
                </c:pt>
                <c:pt idx="951">
                  <c:v>770.16</c:v>
                </c:pt>
                <c:pt idx="952">
                  <c:v>771.16</c:v>
                </c:pt>
                <c:pt idx="953">
                  <c:v>772.16</c:v>
                </c:pt>
                <c:pt idx="954">
                  <c:v>773.16</c:v>
                </c:pt>
                <c:pt idx="955">
                  <c:v>774.16</c:v>
                </c:pt>
                <c:pt idx="956">
                  <c:v>775.16</c:v>
                </c:pt>
                <c:pt idx="957">
                  <c:v>776.16000000000008</c:v>
                </c:pt>
                <c:pt idx="958">
                  <c:v>777.16</c:v>
                </c:pt>
                <c:pt idx="959">
                  <c:v>778.16</c:v>
                </c:pt>
                <c:pt idx="960">
                  <c:v>779.16000000000008</c:v>
                </c:pt>
                <c:pt idx="961">
                  <c:v>780.16</c:v>
                </c:pt>
                <c:pt idx="962">
                  <c:v>781.16</c:v>
                </c:pt>
                <c:pt idx="963">
                  <c:v>782.16</c:v>
                </c:pt>
                <c:pt idx="964">
                  <c:v>783.16000000000008</c:v>
                </c:pt>
                <c:pt idx="965">
                  <c:v>784.16</c:v>
                </c:pt>
                <c:pt idx="966">
                  <c:v>785.16</c:v>
                </c:pt>
                <c:pt idx="967">
                  <c:v>786.16000000000008</c:v>
                </c:pt>
                <c:pt idx="968">
                  <c:v>787.16</c:v>
                </c:pt>
                <c:pt idx="969">
                  <c:v>788.16</c:v>
                </c:pt>
                <c:pt idx="970">
                  <c:v>789.16</c:v>
                </c:pt>
                <c:pt idx="971">
                  <c:v>790.16000000000008</c:v>
                </c:pt>
                <c:pt idx="972">
                  <c:v>791.16</c:v>
                </c:pt>
                <c:pt idx="973">
                  <c:v>792.16</c:v>
                </c:pt>
                <c:pt idx="974">
                  <c:v>793.16000000000008</c:v>
                </c:pt>
                <c:pt idx="975">
                  <c:v>794.16</c:v>
                </c:pt>
                <c:pt idx="976">
                  <c:v>795.16</c:v>
                </c:pt>
                <c:pt idx="977">
                  <c:v>796.16</c:v>
                </c:pt>
                <c:pt idx="978">
                  <c:v>797.16000000000008</c:v>
                </c:pt>
                <c:pt idx="979">
                  <c:v>798.16</c:v>
                </c:pt>
                <c:pt idx="980">
                  <c:v>799.16</c:v>
                </c:pt>
                <c:pt idx="981">
                  <c:v>800.16000000000008</c:v>
                </c:pt>
                <c:pt idx="982">
                  <c:v>801.16</c:v>
                </c:pt>
                <c:pt idx="983">
                  <c:v>802.16</c:v>
                </c:pt>
                <c:pt idx="984">
                  <c:v>803.16</c:v>
                </c:pt>
                <c:pt idx="985">
                  <c:v>804.16</c:v>
                </c:pt>
                <c:pt idx="986">
                  <c:v>805.16</c:v>
                </c:pt>
                <c:pt idx="987">
                  <c:v>806.16</c:v>
                </c:pt>
                <c:pt idx="988">
                  <c:v>807.16000000000008</c:v>
                </c:pt>
                <c:pt idx="989">
                  <c:v>808.16</c:v>
                </c:pt>
                <c:pt idx="990">
                  <c:v>809.16</c:v>
                </c:pt>
                <c:pt idx="991">
                  <c:v>810.16000000000008</c:v>
                </c:pt>
                <c:pt idx="992">
                  <c:v>811.16</c:v>
                </c:pt>
                <c:pt idx="993">
                  <c:v>812.16</c:v>
                </c:pt>
                <c:pt idx="994">
                  <c:v>813.16</c:v>
                </c:pt>
                <c:pt idx="995">
                  <c:v>814.16000000000008</c:v>
                </c:pt>
                <c:pt idx="996">
                  <c:v>815.16</c:v>
                </c:pt>
                <c:pt idx="997">
                  <c:v>816.16</c:v>
                </c:pt>
                <c:pt idx="998">
                  <c:v>817.16000000000008</c:v>
                </c:pt>
                <c:pt idx="999">
                  <c:v>818.16</c:v>
                </c:pt>
              </c:numCache>
            </c:numRef>
          </c:xVal>
          <c:yVal>
            <c:numRef>
              <c:f>'Current Wfms Data'!$N$5:$N$1004</c:f>
              <c:numCache>
                <c:formatCode>General</c:formatCode>
                <c:ptCount val="1000"/>
                <c:pt idx="0">
                  <c:v>7.5414519999999997E-3</c:v>
                </c:pt>
                <c:pt idx="1">
                  <c:v>8.2964349999999996E-3</c:v>
                </c:pt>
                <c:pt idx="2">
                  <c:v>-1.200053E-3</c:v>
                </c:pt>
                <c:pt idx="3">
                  <c:v>-2.0131089999999999E-3</c:v>
                </c:pt>
                <c:pt idx="4">
                  <c:v>6.2802530000000004E-3</c:v>
                </c:pt>
                <c:pt idx="5">
                  <c:v>-1.1960600000000001E-3</c:v>
                </c:pt>
                <c:pt idx="6">
                  <c:v>-1.2559880000000001E-2</c:v>
                </c:pt>
                <c:pt idx="7">
                  <c:v>-7.5403179999999998E-3</c:v>
                </c:pt>
                <c:pt idx="8">
                  <c:v>3.1933869999999998E-3</c:v>
                </c:pt>
                <c:pt idx="9">
                  <c:v>6.34747E-3</c:v>
                </c:pt>
                <c:pt idx="10">
                  <c:v>7.496122E-3</c:v>
                </c:pt>
                <c:pt idx="11">
                  <c:v>9.8745329999999996E-3</c:v>
                </c:pt>
                <c:pt idx="12">
                  <c:v>5.2343550000000004E-3</c:v>
                </c:pt>
                <c:pt idx="13">
                  <c:v>1.812817E-3</c:v>
                </c:pt>
                <c:pt idx="14">
                  <c:v>8.3780169999999998E-3</c:v>
                </c:pt>
                <c:pt idx="15">
                  <c:v>1.4023300000000001E-2</c:v>
                </c:pt>
                <c:pt idx="16">
                  <c:v>1.354556E-2</c:v>
                </c:pt>
                <c:pt idx="17">
                  <c:v>3.7717200000000001E-3</c:v>
                </c:pt>
                <c:pt idx="18">
                  <c:v>-1.085271E-2</c:v>
                </c:pt>
                <c:pt idx="19">
                  <c:v>-1.094701E-2</c:v>
                </c:pt>
                <c:pt idx="20">
                  <c:v>2.25523E-3</c:v>
                </c:pt>
                <c:pt idx="21">
                  <c:v>7.1429500000000003E-3</c:v>
                </c:pt>
                <c:pt idx="22">
                  <c:v>-1.2825499999999999E-3</c:v>
                </c:pt>
                <c:pt idx="23">
                  <c:v>-5.0189520000000001E-3</c:v>
                </c:pt>
                <c:pt idx="24">
                  <c:v>3.0381509999999998E-3</c:v>
                </c:pt>
                <c:pt idx="25">
                  <c:v>1.049279E-2</c:v>
                </c:pt>
                <c:pt idx="26">
                  <c:v>1.315705E-2</c:v>
                </c:pt>
                <c:pt idx="27">
                  <c:v>1.3528780000000001E-2</c:v>
                </c:pt>
                <c:pt idx="28">
                  <c:v>7.7604830000000003E-3</c:v>
                </c:pt>
                <c:pt idx="29">
                  <c:v>9.7288650000000002E-4</c:v>
                </c:pt>
                <c:pt idx="30">
                  <c:v>3.8587439999999999E-3</c:v>
                </c:pt>
                <c:pt idx="31">
                  <c:v>1.103231E-2</c:v>
                </c:pt>
                <c:pt idx="32">
                  <c:v>8.4133850000000007E-3</c:v>
                </c:pt>
                <c:pt idx="33">
                  <c:v>-7.3130579999999999E-3</c:v>
                </c:pt>
                <c:pt idx="34">
                  <c:v>-1.7867069999999999E-2</c:v>
                </c:pt>
                <c:pt idx="35">
                  <c:v>-7.2530219999999996E-3</c:v>
                </c:pt>
                <c:pt idx="36">
                  <c:v>5.6575949999999996E-3</c:v>
                </c:pt>
                <c:pt idx="37">
                  <c:v>-1.089998E-3</c:v>
                </c:pt>
                <c:pt idx="38">
                  <c:v>-1.1109630000000001E-2</c:v>
                </c:pt>
                <c:pt idx="39">
                  <c:v>-4.9109560000000002E-3</c:v>
                </c:pt>
                <c:pt idx="40">
                  <c:v>3.7507930000000001E-3</c:v>
                </c:pt>
                <c:pt idx="41">
                  <c:v>-1.494574E-3</c:v>
                </c:pt>
                <c:pt idx="42">
                  <c:v>-7.6141580000000002E-3</c:v>
                </c:pt>
                <c:pt idx="43">
                  <c:v>-1.380657E-3</c:v>
                </c:pt>
                <c:pt idx="44">
                  <c:v>-5.5546540000000002E-4</c:v>
                </c:pt>
                <c:pt idx="45">
                  <c:v>-9.25927E-3</c:v>
                </c:pt>
                <c:pt idx="46">
                  <c:v>-1.0263069999999999E-2</c:v>
                </c:pt>
                <c:pt idx="47">
                  <c:v>-3.8339590000000001E-3</c:v>
                </c:pt>
                <c:pt idx="48">
                  <c:v>4.2738159999999997E-3</c:v>
                </c:pt>
                <c:pt idx="49">
                  <c:v>2.3289550000000002E-3</c:v>
                </c:pt>
                <c:pt idx="50">
                  <c:v>-9.6738350000000004E-3</c:v>
                </c:pt>
                <c:pt idx="51">
                  <c:v>-6.4437619999999996E-3</c:v>
                </c:pt>
                <c:pt idx="52">
                  <c:v>4.1024360000000001E-3</c:v>
                </c:pt>
                <c:pt idx="53">
                  <c:v>-4.4350170000000003E-3</c:v>
                </c:pt>
                <c:pt idx="54">
                  <c:v>-1.6179720000000002E-2</c:v>
                </c:pt>
                <c:pt idx="55">
                  <c:v>-1.299461E-2</c:v>
                </c:pt>
                <c:pt idx="56">
                  <c:v>-1.005732E-2</c:v>
                </c:pt>
                <c:pt idx="57">
                  <c:v>-1.257629E-2</c:v>
                </c:pt>
                <c:pt idx="58">
                  <c:v>-7.1261950000000001E-3</c:v>
                </c:pt>
                <c:pt idx="59">
                  <c:v>4.1616379999999996E-3</c:v>
                </c:pt>
                <c:pt idx="60">
                  <c:v>7.9321549999999998E-3</c:v>
                </c:pt>
                <c:pt idx="61">
                  <c:v>3.49834E-3</c:v>
                </c:pt>
                <c:pt idx="62">
                  <c:v>1.3728919999999999E-3</c:v>
                </c:pt>
                <c:pt idx="63">
                  <c:v>7.3395329999999996E-3</c:v>
                </c:pt>
                <c:pt idx="64">
                  <c:v>9.9058210000000004E-3</c:v>
                </c:pt>
                <c:pt idx="65">
                  <c:v>-3.719459E-3</c:v>
                </c:pt>
                <c:pt idx="66">
                  <c:v>-1.6636709999999999E-2</c:v>
                </c:pt>
                <c:pt idx="67">
                  <c:v>-8.7696990000000006E-3</c:v>
                </c:pt>
                <c:pt idx="68">
                  <c:v>5.3846049999999998E-3</c:v>
                </c:pt>
                <c:pt idx="69">
                  <c:v>5.9771169999999997E-3</c:v>
                </c:pt>
                <c:pt idx="70">
                  <c:v>-3.7412570000000002E-4</c:v>
                </c:pt>
                <c:pt idx="71">
                  <c:v>1.2443039999999999E-3</c:v>
                </c:pt>
                <c:pt idx="72">
                  <c:v>8.4055139999999993E-3</c:v>
                </c:pt>
                <c:pt idx="73">
                  <c:v>5.4083680000000002E-3</c:v>
                </c:pt>
                <c:pt idx="74">
                  <c:v>-5.4257699999999999E-3</c:v>
                </c:pt>
                <c:pt idx="75">
                  <c:v>-6.8329289999999997E-3</c:v>
                </c:pt>
                <c:pt idx="76">
                  <c:v>-5.8421489999999996E-3</c:v>
                </c:pt>
                <c:pt idx="77">
                  <c:v>-1.259002E-2</c:v>
                </c:pt>
                <c:pt idx="78">
                  <c:v>-1.1628589999999999E-2</c:v>
                </c:pt>
                <c:pt idx="79">
                  <c:v>1.9816370000000001E-3</c:v>
                </c:pt>
                <c:pt idx="80">
                  <c:v>8.6494239999999993E-3</c:v>
                </c:pt>
                <c:pt idx="81">
                  <c:v>3.2937990000000001E-4</c:v>
                </c:pt>
                <c:pt idx="82">
                  <c:v>-6.6228110000000001E-3</c:v>
                </c:pt>
                <c:pt idx="83">
                  <c:v>2.1450359999999999E-3</c:v>
                </c:pt>
                <c:pt idx="84">
                  <c:v>1.6036180000000001E-2</c:v>
                </c:pt>
                <c:pt idx="85">
                  <c:v>1.330162E-2</c:v>
                </c:pt>
                <c:pt idx="86">
                  <c:v>-3.0988439999999999E-3</c:v>
                </c:pt>
                <c:pt idx="87">
                  <c:v>-9.0207929999999992E-3</c:v>
                </c:pt>
                <c:pt idx="88">
                  <c:v>-2.1150140000000001E-3</c:v>
                </c:pt>
                <c:pt idx="89">
                  <c:v>1.3779910000000001E-3</c:v>
                </c:pt>
                <c:pt idx="90">
                  <c:v>3.4758940000000002E-3</c:v>
                </c:pt>
                <c:pt idx="91">
                  <c:v>4.0120349999999997E-3</c:v>
                </c:pt>
                <c:pt idx="92">
                  <c:v>-5.5933750000000003E-3</c:v>
                </c:pt>
                <c:pt idx="93">
                  <c:v>-1.5999079999999999E-2</c:v>
                </c:pt>
                <c:pt idx="94">
                  <c:v>-2.258224E-2</c:v>
                </c:pt>
                <c:pt idx="95">
                  <c:v>-1.8161210000000001E-2</c:v>
                </c:pt>
                <c:pt idx="96">
                  <c:v>5.5977470000000001E-3</c:v>
                </c:pt>
                <c:pt idx="97">
                  <c:v>1.8755600000000001E-2</c:v>
                </c:pt>
                <c:pt idx="98">
                  <c:v>3.8401759999999998E-3</c:v>
                </c:pt>
                <c:pt idx="99">
                  <c:v>-8.5955049999999998E-3</c:v>
                </c:pt>
                <c:pt idx="100">
                  <c:v>4.2241320000000002E-4</c:v>
                </c:pt>
                <c:pt idx="101">
                  <c:v>1.0482760000000001E-2</c:v>
                </c:pt>
                <c:pt idx="102">
                  <c:v>4.1721179999999998E-3</c:v>
                </c:pt>
                <c:pt idx="103">
                  <c:v>-3.145812E-3</c:v>
                </c:pt>
                <c:pt idx="104">
                  <c:v>-2.1716470000000001E-3</c:v>
                </c:pt>
                <c:pt idx="105">
                  <c:v>-2.213137E-3</c:v>
                </c:pt>
                <c:pt idx="106">
                  <c:v>1.703165E-3</c:v>
                </c:pt>
                <c:pt idx="107">
                  <c:v>1.1485510000000001E-2</c:v>
                </c:pt>
                <c:pt idx="108">
                  <c:v>1.490991E-2</c:v>
                </c:pt>
                <c:pt idx="109">
                  <c:v>1.078498E-2</c:v>
                </c:pt>
                <c:pt idx="110">
                  <c:v>8.408245E-3</c:v>
                </c:pt>
                <c:pt idx="111">
                  <c:v>6.8844550000000003E-3</c:v>
                </c:pt>
                <c:pt idx="112">
                  <c:v>5.7159829999999998E-4</c:v>
                </c:pt>
                <c:pt idx="113">
                  <c:v>-3.3860309999999998E-3</c:v>
                </c:pt>
                <c:pt idx="114">
                  <c:v>-2.0047239999999998E-3</c:v>
                </c:pt>
                <c:pt idx="115">
                  <c:v>-1.0693850000000001E-4</c:v>
                </c:pt>
                <c:pt idx="116">
                  <c:v>-2.5836989999999997E-4</c:v>
                </c:pt>
                <c:pt idx="117">
                  <c:v>-8.3776389999999992E-3</c:v>
                </c:pt>
                <c:pt idx="118">
                  <c:v>-1.4350750000000001E-2</c:v>
                </c:pt>
                <c:pt idx="119">
                  <c:v>-2.5430169999999998E-3</c:v>
                </c:pt>
                <c:pt idx="120">
                  <c:v>9.694243E-3</c:v>
                </c:pt>
                <c:pt idx="121">
                  <c:v>6.9382100000000002E-3</c:v>
                </c:pt>
                <c:pt idx="122">
                  <c:v>2.4518489999999999E-3</c:v>
                </c:pt>
                <c:pt idx="123">
                  <c:v>5.4865920000000002E-3</c:v>
                </c:pt>
                <c:pt idx="124">
                  <c:v>7.0040340000000001E-3</c:v>
                </c:pt>
                <c:pt idx="125">
                  <c:v>-4.0935800000000003E-3</c:v>
                </c:pt>
                <c:pt idx="126">
                  <c:v>-1.427576E-2</c:v>
                </c:pt>
                <c:pt idx="127">
                  <c:v>-7.8511910000000004E-3</c:v>
                </c:pt>
                <c:pt idx="128">
                  <c:v>-1.3256959999999999E-3</c:v>
                </c:pt>
                <c:pt idx="129">
                  <c:v>-7.1108459999999997E-3</c:v>
                </c:pt>
                <c:pt idx="130">
                  <c:v>-8.60614E-3</c:v>
                </c:pt>
                <c:pt idx="131">
                  <c:v>1.968638E-3</c:v>
                </c:pt>
                <c:pt idx="132">
                  <c:v>7.3057820000000002E-3</c:v>
                </c:pt>
                <c:pt idx="133">
                  <c:v>-4.1370970000000002E-3</c:v>
                </c:pt>
                <c:pt idx="134">
                  <c:v>-1.498203E-2</c:v>
                </c:pt>
                <c:pt idx="135">
                  <c:v>-3.9133520000000001E-3</c:v>
                </c:pt>
                <c:pt idx="136">
                  <c:v>9.1654340000000001E-3</c:v>
                </c:pt>
                <c:pt idx="137">
                  <c:v>-1.3616920000000001E-3</c:v>
                </c:pt>
                <c:pt idx="138">
                  <c:v>-1.6173369999999999E-2</c:v>
                </c:pt>
                <c:pt idx="139">
                  <c:v>-1.318306E-2</c:v>
                </c:pt>
                <c:pt idx="140">
                  <c:v>1.4306E-3</c:v>
                </c:pt>
                <c:pt idx="141">
                  <c:v>1.0025330000000001E-2</c:v>
                </c:pt>
                <c:pt idx="142">
                  <c:v>3.9153169999999998E-3</c:v>
                </c:pt>
                <c:pt idx="143">
                  <c:v>7.5942179999999998E-4</c:v>
                </c:pt>
                <c:pt idx="144">
                  <c:v>1.093996E-2</c:v>
                </c:pt>
                <c:pt idx="145">
                  <c:v>1.30157E-2</c:v>
                </c:pt>
                <c:pt idx="146">
                  <c:v>2.2137400000000001E-3</c:v>
                </c:pt>
                <c:pt idx="147">
                  <c:v>-9.5813660000000004E-4</c:v>
                </c:pt>
                <c:pt idx="148">
                  <c:v>3.0852269999999998E-3</c:v>
                </c:pt>
                <c:pt idx="149">
                  <c:v>4.401025E-4</c:v>
                </c:pt>
                <c:pt idx="150">
                  <c:v>1.995446E-4</c:v>
                </c:pt>
                <c:pt idx="151">
                  <c:v>1.210748E-2</c:v>
                </c:pt>
                <c:pt idx="152">
                  <c:v>1.7898850000000001E-2</c:v>
                </c:pt>
                <c:pt idx="153">
                  <c:v>8.8769000000000001E-3</c:v>
                </c:pt>
                <c:pt idx="154">
                  <c:v>4.2469659999999996E-3</c:v>
                </c:pt>
                <c:pt idx="155">
                  <c:v>9.1318560000000007E-3</c:v>
                </c:pt>
                <c:pt idx="156">
                  <c:v>6.0475440000000002E-3</c:v>
                </c:pt>
                <c:pt idx="157">
                  <c:v>-4.6156649999999997E-3</c:v>
                </c:pt>
                <c:pt idx="158">
                  <c:v>-3.8712629999999998E-3</c:v>
                </c:pt>
                <c:pt idx="159">
                  <c:v>3.732296E-3</c:v>
                </c:pt>
                <c:pt idx="160">
                  <c:v>1.3370210000000001E-3</c:v>
                </c:pt>
                <c:pt idx="161">
                  <c:v>-3.95211E-3</c:v>
                </c:pt>
                <c:pt idx="162">
                  <c:v>-1.9539449999999999E-3</c:v>
                </c:pt>
                <c:pt idx="163">
                  <c:v>1.52597E-3</c:v>
                </c:pt>
                <c:pt idx="164">
                  <c:v>-1.0754619999999999E-3</c:v>
                </c:pt>
                <c:pt idx="165">
                  <c:v>-9.9337109999999996E-3</c:v>
                </c:pt>
                <c:pt idx="166">
                  <c:v>-9.8905769999999994E-3</c:v>
                </c:pt>
                <c:pt idx="167">
                  <c:v>6.7076319999999998E-3</c:v>
                </c:pt>
                <c:pt idx="168">
                  <c:v>1.192382E-2</c:v>
                </c:pt>
                <c:pt idx="169">
                  <c:v>-6.8283099999999998E-3</c:v>
                </c:pt>
                <c:pt idx="170">
                  <c:v>-1.201821E-2</c:v>
                </c:pt>
                <c:pt idx="171">
                  <c:v>1.018092E-2</c:v>
                </c:pt>
                <c:pt idx="172">
                  <c:v>1.963117E-2</c:v>
                </c:pt>
                <c:pt idx="173">
                  <c:v>7.4352699999999999E-3</c:v>
                </c:pt>
                <c:pt idx="174">
                  <c:v>3.1320670000000001E-3</c:v>
                </c:pt>
                <c:pt idx="175">
                  <c:v>5.1676550000000002E-3</c:v>
                </c:pt>
                <c:pt idx="176">
                  <c:v>4.9339930000000002E-3</c:v>
                </c:pt>
                <c:pt idx="177">
                  <c:v>1.167697E-2</c:v>
                </c:pt>
                <c:pt idx="178">
                  <c:v>3.1412710000000003E-2</c:v>
                </c:pt>
                <c:pt idx="179">
                  <c:v>6.5424259999999998E-2</c:v>
                </c:pt>
                <c:pt idx="180">
                  <c:v>0.1041507</c:v>
                </c:pt>
                <c:pt idx="181">
                  <c:v>0.14098949999999999</c:v>
                </c:pt>
                <c:pt idx="182">
                  <c:v>0.18002599999999999</c:v>
                </c:pt>
                <c:pt idx="183">
                  <c:v>0.22494829999999999</c:v>
                </c:pt>
                <c:pt idx="184">
                  <c:v>0.27552510000000002</c:v>
                </c:pt>
                <c:pt idx="185">
                  <c:v>0.31315809999999999</c:v>
                </c:pt>
                <c:pt idx="186">
                  <c:v>0.33295789999999997</c:v>
                </c:pt>
                <c:pt idx="187">
                  <c:v>0.35858499999999999</c:v>
                </c:pt>
                <c:pt idx="188">
                  <c:v>0.37985160000000001</c:v>
                </c:pt>
                <c:pt idx="189">
                  <c:v>0.37455729999999998</c:v>
                </c:pt>
                <c:pt idx="190">
                  <c:v>0.36389009999999999</c:v>
                </c:pt>
                <c:pt idx="191">
                  <c:v>0.36518689999999998</c:v>
                </c:pt>
                <c:pt idx="192">
                  <c:v>0.36844769999999999</c:v>
                </c:pt>
                <c:pt idx="193">
                  <c:v>0.36398629999999998</c:v>
                </c:pt>
                <c:pt idx="194">
                  <c:v>0.34894849999999999</c:v>
                </c:pt>
                <c:pt idx="195">
                  <c:v>0.3368987</c:v>
                </c:pt>
                <c:pt idx="196">
                  <c:v>0.34209669999999998</c:v>
                </c:pt>
                <c:pt idx="197">
                  <c:v>0.3551531</c:v>
                </c:pt>
                <c:pt idx="198">
                  <c:v>0.3640138</c:v>
                </c:pt>
                <c:pt idx="199">
                  <c:v>0.36207899999999998</c:v>
                </c:pt>
                <c:pt idx="200">
                  <c:v>0.3478252</c:v>
                </c:pt>
                <c:pt idx="201">
                  <c:v>0.33680850000000001</c:v>
                </c:pt>
                <c:pt idx="202">
                  <c:v>0.33463870000000001</c:v>
                </c:pt>
                <c:pt idx="203">
                  <c:v>0.33322859999999999</c:v>
                </c:pt>
                <c:pt idx="204">
                  <c:v>0.3345419</c:v>
                </c:pt>
                <c:pt idx="205">
                  <c:v>0.32918140000000001</c:v>
                </c:pt>
                <c:pt idx="206">
                  <c:v>0.30950559999999999</c:v>
                </c:pt>
                <c:pt idx="207">
                  <c:v>0.29920390000000002</c:v>
                </c:pt>
                <c:pt idx="208">
                  <c:v>0.30781310000000001</c:v>
                </c:pt>
                <c:pt idx="209">
                  <c:v>0.31131730000000002</c:v>
                </c:pt>
                <c:pt idx="210">
                  <c:v>0.30497360000000001</c:v>
                </c:pt>
                <c:pt idx="211">
                  <c:v>0.30752190000000001</c:v>
                </c:pt>
                <c:pt idx="212">
                  <c:v>0.30820969999999998</c:v>
                </c:pt>
                <c:pt idx="213">
                  <c:v>0.28553499999999998</c:v>
                </c:pt>
                <c:pt idx="214">
                  <c:v>0.26270830000000001</c:v>
                </c:pt>
                <c:pt idx="215">
                  <c:v>0.2721478</c:v>
                </c:pt>
                <c:pt idx="216">
                  <c:v>0.29672520000000002</c:v>
                </c:pt>
                <c:pt idx="217">
                  <c:v>0.29849059999999999</c:v>
                </c:pt>
                <c:pt idx="218">
                  <c:v>0.28425620000000001</c:v>
                </c:pt>
                <c:pt idx="219">
                  <c:v>0.2800994</c:v>
                </c:pt>
                <c:pt idx="220">
                  <c:v>0.27673500000000001</c:v>
                </c:pt>
                <c:pt idx="221">
                  <c:v>0.26963090000000001</c:v>
                </c:pt>
                <c:pt idx="222">
                  <c:v>0.26894770000000001</c:v>
                </c:pt>
                <c:pt idx="223">
                  <c:v>0.26748129999999998</c:v>
                </c:pt>
                <c:pt idx="224">
                  <c:v>0.26428649999999998</c:v>
                </c:pt>
                <c:pt idx="225">
                  <c:v>0.2624996</c:v>
                </c:pt>
                <c:pt idx="226">
                  <c:v>0.26100980000000001</c:v>
                </c:pt>
                <c:pt idx="227">
                  <c:v>0.26165949999999999</c:v>
                </c:pt>
                <c:pt idx="228">
                  <c:v>0.2584185</c:v>
                </c:pt>
                <c:pt idx="229">
                  <c:v>0.25191469999999999</c:v>
                </c:pt>
                <c:pt idx="230">
                  <c:v>0.25341239999999998</c:v>
                </c:pt>
                <c:pt idx="231">
                  <c:v>0.26365919999999998</c:v>
                </c:pt>
                <c:pt idx="232">
                  <c:v>0.26760200000000001</c:v>
                </c:pt>
                <c:pt idx="233">
                  <c:v>0.26107999999999998</c:v>
                </c:pt>
                <c:pt idx="234">
                  <c:v>0.26347480000000001</c:v>
                </c:pt>
                <c:pt idx="235">
                  <c:v>0.27517419999999998</c:v>
                </c:pt>
                <c:pt idx="236">
                  <c:v>0.27436319999999997</c:v>
                </c:pt>
                <c:pt idx="237">
                  <c:v>0.25876519999999997</c:v>
                </c:pt>
                <c:pt idx="238">
                  <c:v>0.24603720000000001</c:v>
                </c:pt>
                <c:pt idx="239">
                  <c:v>0.24661130000000001</c:v>
                </c:pt>
                <c:pt idx="240">
                  <c:v>0.25213279999999999</c:v>
                </c:pt>
                <c:pt idx="241">
                  <c:v>0.24846399999999999</c:v>
                </c:pt>
                <c:pt idx="242">
                  <c:v>0.235793</c:v>
                </c:pt>
                <c:pt idx="243">
                  <c:v>0.2342332</c:v>
                </c:pt>
                <c:pt idx="244">
                  <c:v>0.24739659999999999</c:v>
                </c:pt>
                <c:pt idx="245">
                  <c:v>0.25614809999999999</c:v>
                </c:pt>
                <c:pt idx="246">
                  <c:v>0.25898680000000002</c:v>
                </c:pt>
                <c:pt idx="247">
                  <c:v>0.25435279999999999</c:v>
                </c:pt>
                <c:pt idx="248">
                  <c:v>0.2387078</c:v>
                </c:pt>
                <c:pt idx="249">
                  <c:v>0.23587559999999999</c:v>
                </c:pt>
                <c:pt idx="250">
                  <c:v>0.24752250000000001</c:v>
                </c:pt>
                <c:pt idx="251">
                  <c:v>0.2457868</c:v>
                </c:pt>
                <c:pt idx="252">
                  <c:v>0.23474030000000001</c:v>
                </c:pt>
                <c:pt idx="253">
                  <c:v>0.22329889999999999</c:v>
                </c:pt>
                <c:pt idx="254">
                  <c:v>0.21086199999999999</c:v>
                </c:pt>
                <c:pt idx="255">
                  <c:v>0.2093411</c:v>
                </c:pt>
                <c:pt idx="256">
                  <c:v>0.21580379999999999</c:v>
                </c:pt>
                <c:pt idx="257">
                  <c:v>0.2251553</c:v>
                </c:pt>
                <c:pt idx="258">
                  <c:v>0.23794409999999999</c:v>
                </c:pt>
                <c:pt idx="259">
                  <c:v>0.23551859999999999</c:v>
                </c:pt>
                <c:pt idx="260">
                  <c:v>0.21386659999999999</c:v>
                </c:pt>
                <c:pt idx="261">
                  <c:v>0.2041143</c:v>
                </c:pt>
                <c:pt idx="262">
                  <c:v>0.21758759999999999</c:v>
                </c:pt>
                <c:pt idx="263">
                  <c:v>0.23170479999999999</c:v>
                </c:pt>
                <c:pt idx="264">
                  <c:v>0.23024430000000001</c:v>
                </c:pt>
                <c:pt idx="265">
                  <c:v>0.2152647</c:v>
                </c:pt>
                <c:pt idx="266">
                  <c:v>0.20387040000000001</c:v>
                </c:pt>
                <c:pt idx="267">
                  <c:v>0.20991290000000001</c:v>
                </c:pt>
                <c:pt idx="268">
                  <c:v>0.22149940000000001</c:v>
                </c:pt>
                <c:pt idx="269">
                  <c:v>0.2202076</c:v>
                </c:pt>
                <c:pt idx="270">
                  <c:v>0.21330589999999999</c:v>
                </c:pt>
                <c:pt idx="271">
                  <c:v>0.21463489999999999</c:v>
                </c:pt>
                <c:pt idx="272">
                  <c:v>0.2131218</c:v>
                </c:pt>
                <c:pt idx="273">
                  <c:v>0.19882630000000001</c:v>
                </c:pt>
                <c:pt idx="274">
                  <c:v>0.19241420000000001</c:v>
                </c:pt>
                <c:pt idx="275">
                  <c:v>0.2078216</c:v>
                </c:pt>
                <c:pt idx="276">
                  <c:v>0.22106390000000001</c:v>
                </c:pt>
                <c:pt idx="277">
                  <c:v>0.21518209999999999</c:v>
                </c:pt>
                <c:pt idx="278">
                  <c:v>0.2024975</c:v>
                </c:pt>
                <c:pt idx="279">
                  <c:v>0.19594690000000001</c:v>
                </c:pt>
                <c:pt idx="280">
                  <c:v>0.19655639999999999</c:v>
                </c:pt>
                <c:pt idx="281">
                  <c:v>0.19770969999999999</c:v>
                </c:pt>
                <c:pt idx="282">
                  <c:v>0.19818920000000001</c:v>
                </c:pt>
                <c:pt idx="283">
                  <c:v>0.20001730000000001</c:v>
                </c:pt>
                <c:pt idx="284">
                  <c:v>0.1969303</c:v>
                </c:pt>
                <c:pt idx="285">
                  <c:v>0.18720249999999999</c:v>
                </c:pt>
                <c:pt idx="286">
                  <c:v>0.18517910000000001</c:v>
                </c:pt>
                <c:pt idx="287">
                  <c:v>0.19684889999999999</c:v>
                </c:pt>
                <c:pt idx="288">
                  <c:v>0.2041848</c:v>
                </c:pt>
                <c:pt idx="289">
                  <c:v>0.19599610000000001</c:v>
                </c:pt>
                <c:pt idx="290">
                  <c:v>0.19014200000000001</c:v>
                </c:pt>
                <c:pt idx="291">
                  <c:v>0.19812840000000001</c:v>
                </c:pt>
                <c:pt idx="292">
                  <c:v>0.20466110000000001</c:v>
                </c:pt>
                <c:pt idx="293">
                  <c:v>0.20211809999999999</c:v>
                </c:pt>
                <c:pt idx="294">
                  <c:v>0.19307569999999999</c:v>
                </c:pt>
                <c:pt idx="295">
                  <c:v>0.18316060000000001</c:v>
                </c:pt>
                <c:pt idx="296">
                  <c:v>0.18103959999999999</c:v>
                </c:pt>
                <c:pt idx="297">
                  <c:v>0.17877199999999999</c:v>
                </c:pt>
                <c:pt idx="298">
                  <c:v>0.17551820000000001</c:v>
                </c:pt>
                <c:pt idx="299">
                  <c:v>0.18430099999999999</c:v>
                </c:pt>
                <c:pt idx="300">
                  <c:v>0.1898772</c:v>
                </c:pt>
                <c:pt idx="301">
                  <c:v>0.18106659999999999</c:v>
                </c:pt>
                <c:pt idx="302">
                  <c:v>0.17534430000000001</c:v>
                </c:pt>
                <c:pt idx="303">
                  <c:v>0.17321449999999999</c:v>
                </c:pt>
                <c:pt idx="304">
                  <c:v>0.16773179999999999</c:v>
                </c:pt>
                <c:pt idx="305">
                  <c:v>0.1683106</c:v>
                </c:pt>
                <c:pt idx="306">
                  <c:v>0.18049219999999999</c:v>
                </c:pt>
                <c:pt idx="307">
                  <c:v>0.18413379999999999</c:v>
                </c:pt>
                <c:pt idx="308">
                  <c:v>0.16965540000000001</c:v>
                </c:pt>
                <c:pt idx="309">
                  <c:v>0.16379389999999999</c:v>
                </c:pt>
                <c:pt idx="310">
                  <c:v>0.16899110000000001</c:v>
                </c:pt>
                <c:pt idx="311">
                  <c:v>0.1687546</c:v>
                </c:pt>
                <c:pt idx="312">
                  <c:v>0.17178679999999999</c:v>
                </c:pt>
                <c:pt idx="313">
                  <c:v>0.1766189</c:v>
                </c:pt>
                <c:pt idx="314">
                  <c:v>0.1666234</c:v>
                </c:pt>
                <c:pt idx="315">
                  <c:v>0.1554923</c:v>
                </c:pt>
                <c:pt idx="316">
                  <c:v>0.1614592</c:v>
                </c:pt>
                <c:pt idx="317">
                  <c:v>0.1618435</c:v>
                </c:pt>
                <c:pt idx="318">
                  <c:v>0.14750269999999999</c:v>
                </c:pt>
                <c:pt idx="319">
                  <c:v>0.14834610000000001</c:v>
                </c:pt>
                <c:pt idx="320">
                  <c:v>0.1669021</c:v>
                </c:pt>
                <c:pt idx="321">
                  <c:v>0.17618819999999999</c:v>
                </c:pt>
                <c:pt idx="322">
                  <c:v>0.1642836</c:v>
                </c:pt>
                <c:pt idx="323">
                  <c:v>0.1475138</c:v>
                </c:pt>
                <c:pt idx="324">
                  <c:v>0.1492011</c:v>
                </c:pt>
                <c:pt idx="325">
                  <c:v>0.15520900000000001</c:v>
                </c:pt>
                <c:pt idx="326">
                  <c:v>0.14912220000000001</c:v>
                </c:pt>
                <c:pt idx="327">
                  <c:v>0.1484174</c:v>
                </c:pt>
                <c:pt idx="328">
                  <c:v>0.1499269</c:v>
                </c:pt>
                <c:pt idx="329">
                  <c:v>0.14355499999999999</c:v>
                </c:pt>
                <c:pt idx="330">
                  <c:v>0.14399989999999999</c:v>
                </c:pt>
                <c:pt idx="331">
                  <c:v>0.1525185</c:v>
                </c:pt>
                <c:pt idx="332">
                  <c:v>0.1545213</c:v>
                </c:pt>
                <c:pt idx="333">
                  <c:v>0.14442070000000001</c:v>
                </c:pt>
                <c:pt idx="334">
                  <c:v>0.13965630000000001</c:v>
                </c:pt>
                <c:pt idx="335">
                  <c:v>0.15096100000000001</c:v>
                </c:pt>
                <c:pt idx="336">
                  <c:v>0.15507840000000001</c:v>
                </c:pt>
                <c:pt idx="337">
                  <c:v>0.14419799999999999</c:v>
                </c:pt>
                <c:pt idx="338">
                  <c:v>0.13248570000000001</c:v>
                </c:pt>
                <c:pt idx="339">
                  <c:v>0.12675410000000001</c:v>
                </c:pt>
                <c:pt idx="340">
                  <c:v>0.1297423</c:v>
                </c:pt>
                <c:pt idx="341">
                  <c:v>0.13255549999999999</c:v>
                </c:pt>
                <c:pt idx="342">
                  <c:v>0.13236310000000001</c:v>
                </c:pt>
                <c:pt idx="343">
                  <c:v>0.13484389999999999</c:v>
                </c:pt>
                <c:pt idx="344">
                  <c:v>0.13322500000000001</c:v>
                </c:pt>
                <c:pt idx="345">
                  <c:v>0.1245383</c:v>
                </c:pt>
                <c:pt idx="346">
                  <c:v>0.115408</c:v>
                </c:pt>
                <c:pt idx="347">
                  <c:v>0.1118281</c:v>
                </c:pt>
                <c:pt idx="348">
                  <c:v>0.11475779999999999</c:v>
                </c:pt>
                <c:pt idx="349">
                  <c:v>0.1232499</c:v>
                </c:pt>
                <c:pt idx="350">
                  <c:v>0.13113169999999999</c:v>
                </c:pt>
                <c:pt idx="351">
                  <c:v>0.1282479</c:v>
                </c:pt>
                <c:pt idx="352">
                  <c:v>0.1205734</c:v>
                </c:pt>
                <c:pt idx="353">
                  <c:v>0.1156247</c:v>
                </c:pt>
                <c:pt idx="354">
                  <c:v>0.1107523</c:v>
                </c:pt>
                <c:pt idx="355">
                  <c:v>0.11257060000000001</c:v>
                </c:pt>
                <c:pt idx="356">
                  <c:v>0.12151090000000001</c:v>
                </c:pt>
                <c:pt idx="357">
                  <c:v>0.1263396</c:v>
                </c:pt>
                <c:pt idx="358">
                  <c:v>0.1240723</c:v>
                </c:pt>
                <c:pt idx="359">
                  <c:v>0.1189014</c:v>
                </c:pt>
                <c:pt idx="360">
                  <c:v>0.118505</c:v>
                </c:pt>
                <c:pt idx="361">
                  <c:v>0.12091440000000001</c:v>
                </c:pt>
                <c:pt idx="362">
                  <c:v>0.1190722</c:v>
                </c:pt>
                <c:pt idx="363">
                  <c:v>0.1173405</c:v>
                </c:pt>
                <c:pt idx="364">
                  <c:v>0.1187824</c:v>
                </c:pt>
                <c:pt idx="365">
                  <c:v>0.11879140000000001</c:v>
                </c:pt>
                <c:pt idx="366">
                  <c:v>0.11595229999999999</c:v>
                </c:pt>
                <c:pt idx="367">
                  <c:v>0.117135</c:v>
                </c:pt>
                <c:pt idx="368">
                  <c:v>0.1188221</c:v>
                </c:pt>
                <c:pt idx="369">
                  <c:v>0.1107027</c:v>
                </c:pt>
                <c:pt idx="370">
                  <c:v>0.10248210000000001</c:v>
                </c:pt>
                <c:pt idx="371">
                  <c:v>0.1065893</c:v>
                </c:pt>
                <c:pt idx="372">
                  <c:v>0.1172272</c:v>
                </c:pt>
                <c:pt idx="373">
                  <c:v>0.11772299999999999</c:v>
                </c:pt>
                <c:pt idx="374">
                  <c:v>0.1056264</c:v>
                </c:pt>
                <c:pt idx="375">
                  <c:v>0.1019249</c:v>
                </c:pt>
                <c:pt idx="376">
                  <c:v>0.1063938</c:v>
                </c:pt>
                <c:pt idx="377">
                  <c:v>9.3542219999999995E-2</c:v>
                </c:pt>
                <c:pt idx="378">
                  <c:v>7.4086269999999996E-2</c:v>
                </c:pt>
                <c:pt idx="379">
                  <c:v>8.2452899999999996E-2</c:v>
                </c:pt>
                <c:pt idx="380">
                  <c:v>0.1057308</c:v>
                </c:pt>
                <c:pt idx="381">
                  <c:v>0.10618370000000001</c:v>
                </c:pt>
                <c:pt idx="382">
                  <c:v>8.9765919999999999E-2</c:v>
                </c:pt>
                <c:pt idx="383">
                  <c:v>8.4094290000000002E-2</c:v>
                </c:pt>
                <c:pt idx="384">
                  <c:v>9.1747449999999994E-2</c:v>
                </c:pt>
                <c:pt idx="385">
                  <c:v>9.5533080000000006E-2</c:v>
                </c:pt>
                <c:pt idx="386">
                  <c:v>8.9698739999999999E-2</c:v>
                </c:pt>
                <c:pt idx="387">
                  <c:v>9.3479240000000005E-2</c:v>
                </c:pt>
                <c:pt idx="388">
                  <c:v>0.1073455</c:v>
                </c:pt>
                <c:pt idx="389">
                  <c:v>0.1082665</c:v>
                </c:pt>
                <c:pt idx="390">
                  <c:v>0.1008179</c:v>
                </c:pt>
                <c:pt idx="391">
                  <c:v>9.7115220000000002E-2</c:v>
                </c:pt>
                <c:pt idx="392">
                  <c:v>8.7852700000000006E-2</c:v>
                </c:pt>
                <c:pt idx="393">
                  <c:v>7.5364470000000003E-2</c:v>
                </c:pt>
                <c:pt idx="394">
                  <c:v>7.5179220000000005E-2</c:v>
                </c:pt>
                <c:pt idx="395">
                  <c:v>8.3389469999999993E-2</c:v>
                </c:pt>
                <c:pt idx="396">
                  <c:v>8.5359790000000005E-2</c:v>
                </c:pt>
                <c:pt idx="397">
                  <c:v>8.3606040000000006E-2</c:v>
                </c:pt>
                <c:pt idx="398">
                  <c:v>8.6642300000000005E-2</c:v>
                </c:pt>
                <c:pt idx="399">
                  <c:v>9.0388560000000007E-2</c:v>
                </c:pt>
                <c:pt idx="400">
                  <c:v>9.33118E-2</c:v>
                </c:pt>
                <c:pt idx="401">
                  <c:v>9.7438700000000003E-2</c:v>
                </c:pt>
                <c:pt idx="402">
                  <c:v>9.8458500000000004E-2</c:v>
                </c:pt>
                <c:pt idx="403">
                  <c:v>9.4021510000000003E-2</c:v>
                </c:pt>
                <c:pt idx="404">
                  <c:v>8.5903209999999994E-2</c:v>
                </c:pt>
                <c:pt idx="405">
                  <c:v>7.9671030000000004E-2</c:v>
                </c:pt>
                <c:pt idx="406">
                  <c:v>7.4612319999999996E-2</c:v>
                </c:pt>
                <c:pt idx="407">
                  <c:v>6.6126050000000006E-2</c:v>
                </c:pt>
                <c:pt idx="408">
                  <c:v>6.3139810000000005E-2</c:v>
                </c:pt>
                <c:pt idx="409">
                  <c:v>6.9481329999999994E-2</c:v>
                </c:pt>
                <c:pt idx="410">
                  <c:v>7.7727809999999994E-2</c:v>
                </c:pt>
                <c:pt idx="411">
                  <c:v>8.164217E-2</c:v>
                </c:pt>
                <c:pt idx="412">
                  <c:v>7.8166970000000002E-2</c:v>
                </c:pt>
                <c:pt idx="413">
                  <c:v>7.6524560000000005E-2</c:v>
                </c:pt>
                <c:pt idx="414">
                  <c:v>8.4112699999999999E-2</c:v>
                </c:pt>
                <c:pt idx="415">
                  <c:v>9.2790570000000003E-2</c:v>
                </c:pt>
                <c:pt idx="416">
                  <c:v>9.3000050000000001E-2</c:v>
                </c:pt>
                <c:pt idx="417">
                  <c:v>8.1409300000000004E-2</c:v>
                </c:pt>
                <c:pt idx="418">
                  <c:v>6.3222849999999997E-2</c:v>
                </c:pt>
                <c:pt idx="419">
                  <c:v>5.5953780000000002E-2</c:v>
                </c:pt>
                <c:pt idx="420">
                  <c:v>6.3673750000000001E-2</c:v>
                </c:pt>
                <c:pt idx="421">
                  <c:v>6.7129770000000005E-2</c:v>
                </c:pt>
                <c:pt idx="422">
                  <c:v>6.4089339999999995E-2</c:v>
                </c:pt>
                <c:pt idx="423">
                  <c:v>6.4671179999999995E-2</c:v>
                </c:pt>
                <c:pt idx="424">
                  <c:v>6.6245470000000001E-2</c:v>
                </c:pt>
                <c:pt idx="425">
                  <c:v>6.7053070000000006E-2</c:v>
                </c:pt>
                <c:pt idx="426">
                  <c:v>6.5209219999999998E-2</c:v>
                </c:pt>
                <c:pt idx="427">
                  <c:v>6.4274880000000006E-2</c:v>
                </c:pt>
                <c:pt idx="428">
                  <c:v>7.2246229999999995E-2</c:v>
                </c:pt>
                <c:pt idx="429">
                  <c:v>7.4272060000000001E-2</c:v>
                </c:pt>
                <c:pt idx="430">
                  <c:v>6.2920889999999993E-2</c:v>
                </c:pt>
                <c:pt idx="431">
                  <c:v>6.2810160000000004E-2</c:v>
                </c:pt>
                <c:pt idx="432">
                  <c:v>7.3373079999999993E-2</c:v>
                </c:pt>
                <c:pt idx="433">
                  <c:v>6.8867349999999994E-2</c:v>
                </c:pt>
                <c:pt idx="434">
                  <c:v>5.7700550000000003E-2</c:v>
                </c:pt>
                <c:pt idx="435">
                  <c:v>5.609811E-2</c:v>
                </c:pt>
                <c:pt idx="436">
                  <c:v>5.8573159999999999E-2</c:v>
                </c:pt>
                <c:pt idx="437">
                  <c:v>6.3042790000000001E-2</c:v>
                </c:pt>
                <c:pt idx="438">
                  <c:v>6.8819290000000005E-2</c:v>
                </c:pt>
                <c:pt idx="439">
                  <c:v>7.1893750000000006E-2</c:v>
                </c:pt>
                <c:pt idx="440">
                  <c:v>6.9228310000000001E-2</c:v>
                </c:pt>
                <c:pt idx="441">
                  <c:v>6.1549130000000001E-2</c:v>
                </c:pt>
                <c:pt idx="442">
                  <c:v>5.891105E-2</c:v>
                </c:pt>
                <c:pt idx="443">
                  <c:v>6.5192479999999997E-2</c:v>
                </c:pt>
                <c:pt idx="444">
                  <c:v>7.2901129999999995E-2</c:v>
                </c:pt>
                <c:pt idx="445">
                  <c:v>7.2122599999999995E-2</c:v>
                </c:pt>
                <c:pt idx="446">
                  <c:v>5.4884769999999999E-2</c:v>
                </c:pt>
                <c:pt idx="447">
                  <c:v>3.9127240000000001E-2</c:v>
                </c:pt>
                <c:pt idx="448">
                  <c:v>4.8426799999999999E-2</c:v>
                </c:pt>
                <c:pt idx="449">
                  <c:v>6.580105E-2</c:v>
                </c:pt>
                <c:pt idx="450">
                  <c:v>7.0755440000000003E-2</c:v>
                </c:pt>
                <c:pt idx="451">
                  <c:v>6.9690020000000005E-2</c:v>
                </c:pt>
                <c:pt idx="452">
                  <c:v>6.6613240000000004E-2</c:v>
                </c:pt>
                <c:pt idx="453">
                  <c:v>6.1088280000000002E-2</c:v>
                </c:pt>
                <c:pt idx="454">
                  <c:v>5.9695440000000002E-2</c:v>
                </c:pt>
                <c:pt idx="455">
                  <c:v>6.5110920000000003E-2</c:v>
                </c:pt>
                <c:pt idx="456">
                  <c:v>6.5626580000000004E-2</c:v>
                </c:pt>
                <c:pt idx="457">
                  <c:v>5.398186E-2</c:v>
                </c:pt>
                <c:pt idx="458">
                  <c:v>4.7045549999999998E-2</c:v>
                </c:pt>
                <c:pt idx="459">
                  <c:v>5.2218720000000003E-2</c:v>
                </c:pt>
                <c:pt idx="460">
                  <c:v>5.3284579999999998E-2</c:v>
                </c:pt>
                <c:pt idx="461">
                  <c:v>5.143797E-2</c:v>
                </c:pt>
                <c:pt idx="462">
                  <c:v>5.3952279999999998E-2</c:v>
                </c:pt>
                <c:pt idx="463">
                  <c:v>4.9566810000000003E-2</c:v>
                </c:pt>
                <c:pt idx="464">
                  <c:v>3.9311869999999999E-2</c:v>
                </c:pt>
                <c:pt idx="465">
                  <c:v>3.660422E-2</c:v>
                </c:pt>
                <c:pt idx="466">
                  <c:v>4.1005600000000003E-2</c:v>
                </c:pt>
                <c:pt idx="467">
                  <c:v>4.2762500000000002E-2</c:v>
                </c:pt>
                <c:pt idx="468">
                  <c:v>4.468072E-2</c:v>
                </c:pt>
                <c:pt idx="469">
                  <c:v>5.0358140000000003E-2</c:v>
                </c:pt>
                <c:pt idx="470">
                  <c:v>4.8340660000000001E-2</c:v>
                </c:pt>
                <c:pt idx="471">
                  <c:v>4.364444E-2</c:v>
                </c:pt>
                <c:pt idx="472">
                  <c:v>4.8469640000000001E-2</c:v>
                </c:pt>
                <c:pt idx="473">
                  <c:v>5.3345459999999997E-2</c:v>
                </c:pt>
                <c:pt idx="474">
                  <c:v>4.7646279999999999E-2</c:v>
                </c:pt>
                <c:pt idx="475">
                  <c:v>4.1648999999999999E-2</c:v>
                </c:pt>
                <c:pt idx="476">
                  <c:v>4.4328409999999999E-2</c:v>
                </c:pt>
                <c:pt idx="477">
                  <c:v>4.4092550000000001E-2</c:v>
                </c:pt>
                <c:pt idx="478">
                  <c:v>4.3561490000000001E-2</c:v>
                </c:pt>
                <c:pt idx="479">
                  <c:v>5.207005E-2</c:v>
                </c:pt>
                <c:pt idx="480">
                  <c:v>5.5745990000000002E-2</c:v>
                </c:pt>
                <c:pt idx="481">
                  <c:v>4.4996519999999998E-2</c:v>
                </c:pt>
                <c:pt idx="482">
                  <c:v>3.3119709999999997E-2</c:v>
                </c:pt>
                <c:pt idx="483">
                  <c:v>3.2980929999999999E-2</c:v>
                </c:pt>
                <c:pt idx="484">
                  <c:v>3.6661319999999997E-2</c:v>
                </c:pt>
                <c:pt idx="485">
                  <c:v>4.0752509999999999E-2</c:v>
                </c:pt>
                <c:pt idx="486">
                  <c:v>4.9597860000000001E-2</c:v>
                </c:pt>
                <c:pt idx="487">
                  <c:v>5.0696680000000001E-2</c:v>
                </c:pt>
                <c:pt idx="488">
                  <c:v>3.651153E-2</c:v>
                </c:pt>
                <c:pt idx="489">
                  <c:v>1.3902940000000001E-2</c:v>
                </c:pt>
                <c:pt idx="490">
                  <c:v>2.7369870000000002E-3</c:v>
                </c:pt>
                <c:pt idx="491">
                  <c:v>1.8737839999999999E-2</c:v>
                </c:pt>
                <c:pt idx="492">
                  <c:v>3.8000550000000001E-2</c:v>
                </c:pt>
                <c:pt idx="493">
                  <c:v>4.1132160000000001E-2</c:v>
                </c:pt>
                <c:pt idx="494">
                  <c:v>4.1843940000000003E-2</c:v>
                </c:pt>
                <c:pt idx="495">
                  <c:v>4.3478269999999999E-2</c:v>
                </c:pt>
                <c:pt idx="496">
                  <c:v>4.2163890000000002E-2</c:v>
                </c:pt>
                <c:pt idx="497">
                  <c:v>4.1731579999999997E-2</c:v>
                </c:pt>
                <c:pt idx="498">
                  <c:v>3.8246280000000001E-2</c:v>
                </c:pt>
                <c:pt idx="499">
                  <c:v>3.473147E-2</c:v>
                </c:pt>
                <c:pt idx="500">
                  <c:v>3.8572629999999997E-2</c:v>
                </c:pt>
                <c:pt idx="501">
                  <c:v>3.8422100000000001E-2</c:v>
                </c:pt>
                <c:pt idx="502">
                  <c:v>3.162893E-2</c:v>
                </c:pt>
                <c:pt idx="503">
                  <c:v>3.7662189999999998E-2</c:v>
                </c:pt>
                <c:pt idx="504">
                  <c:v>5.2421750000000003E-2</c:v>
                </c:pt>
                <c:pt idx="505">
                  <c:v>4.7291319999999998E-2</c:v>
                </c:pt>
                <c:pt idx="506">
                  <c:v>2.8346650000000001E-2</c:v>
                </c:pt>
                <c:pt idx="507">
                  <c:v>2.4447719999999999E-2</c:v>
                </c:pt>
                <c:pt idx="508">
                  <c:v>3.4680519999999999E-2</c:v>
                </c:pt>
                <c:pt idx="509">
                  <c:v>3.7543100000000003E-2</c:v>
                </c:pt>
                <c:pt idx="510">
                  <c:v>2.8271810000000001E-2</c:v>
                </c:pt>
                <c:pt idx="511">
                  <c:v>2.4060539999999998E-2</c:v>
                </c:pt>
                <c:pt idx="512">
                  <c:v>3.056441E-2</c:v>
                </c:pt>
                <c:pt idx="513">
                  <c:v>3.2594159999999997E-2</c:v>
                </c:pt>
                <c:pt idx="514">
                  <c:v>2.6878610000000001E-2</c:v>
                </c:pt>
                <c:pt idx="515">
                  <c:v>2.65448E-2</c:v>
                </c:pt>
                <c:pt idx="516">
                  <c:v>3.226801E-2</c:v>
                </c:pt>
                <c:pt idx="517">
                  <c:v>3.3641780000000003E-2</c:v>
                </c:pt>
                <c:pt idx="518">
                  <c:v>3.0231350000000001E-2</c:v>
                </c:pt>
                <c:pt idx="519">
                  <c:v>2.9169759999999999E-2</c:v>
                </c:pt>
                <c:pt idx="520">
                  <c:v>3.1257460000000001E-2</c:v>
                </c:pt>
                <c:pt idx="521">
                  <c:v>3.1589569999999997E-2</c:v>
                </c:pt>
                <c:pt idx="522">
                  <c:v>3.1412919999999997E-2</c:v>
                </c:pt>
                <c:pt idx="523">
                  <c:v>3.4708210000000003E-2</c:v>
                </c:pt>
                <c:pt idx="524">
                  <c:v>3.9298720000000002E-2</c:v>
                </c:pt>
                <c:pt idx="525">
                  <c:v>3.9475540000000003E-2</c:v>
                </c:pt>
                <c:pt idx="526">
                  <c:v>3.506095E-2</c:v>
                </c:pt>
                <c:pt idx="527">
                  <c:v>3.48534E-2</c:v>
                </c:pt>
                <c:pt idx="528">
                  <c:v>3.4354469999999998E-2</c:v>
                </c:pt>
                <c:pt idx="529">
                  <c:v>2.5356380000000001E-2</c:v>
                </c:pt>
                <c:pt idx="530">
                  <c:v>2.096611E-2</c:v>
                </c:pt>
                <c:pt idx="531">
                  <c:v>2.435354E-2</c:v>
                </c:pt>
                <c:pt idx="532">
                  <c:v>2.230186E-2</c:v>
                </c:pt>
                <c:pt idx="533">
                  <c:v>1.48361E-2</c:v>
                </c:pt>
                <c:pt idx="534">
                  <c:v>1.4940449999999999E-2</c:v>
                </c:pt>
                <c:pt idx="535">
                  <c:v>2.221331E-2</c:v>
                </c:pt>
                <c:pt idx="536">
                  <c:v>2.3953579999999999E-2</c:v>
                </c:pt>
                <c:pt idx="537">
                  <c:v>2.5341740000000001E-2</c:v>
                </c:pt>
                <c:pt idx="538">
                  <c:v>3.124275E-2</c:v>
                </c:pt>
                <c:pt idx="539">
                  <c:v>3.0484649999999999E-2</c:v>
                </c:pt>
                <c:pt idx="540">
                  <c:v>2.620136E-2</c:v>
                </c:pt>
                <c:pt idx="541">
                  <c:v>2.4645279999999999E-2</c:v>
                </c:pt>
                <c:pt idx="542">
                  <c:v>1.7830470000000001E-2</c:v>
                </c:pt>
                <c:pt idx="543">
                  <c:v>1.6219109999999998E-2</c:v>
                </c:pt>
                <c:pt idx="544">
                  <c:v>3.109371E-2</c:v>
                </c:pt>
                <c:pt idx="545">
                  <c:v>3.9082930000000002E-2</c:v>
                </c:pt>
                <c:pt idx="546">
                  <c:v>2.6990299999999998E-2</c:v>
                </c:pt>
                <c:pt idx="547">
                  <c:v>1.391356E-2</c:v>
                </c:pt>
                <c:pt idx="548">
                  <c:v>1.489536E-2</c:v>
                </c:pt>
                <c:pt idx="549">
                  <c:v>2.348917E-2</c:v>
                </c:pt>
                <c:pt idx="550">
                  <c:v>2.648737E-2</c:v>
                </c:pt>
                <c:pt idx="551">
                  <c:v>2.7995099999999998E-2</c:v>
                </c:pt>
                <c:pt idx="552">
                  <c:v>3.5514459999999998E-2</c:v>
                </c:pt>
                <c:pt idx="553">
                  <c:v>3.8754690000000001E-2</c:v>
                </c:pt>
                <c:pt idx="554">
                  <c:v>3.1904080000000001E-2</c:v>
                </c:pt>
                <c:pt idx="555">
                  <c:v>2.2100600000000001E-2</c:v>
                </c:pt>
                <c:pt idx="556">
                  <c:v>1.9494009999999999E-2</c:v>
                </c:pt>
                <c:pt idx="557">
                  <c:v>2.7376370000000001E-2</c:v>
                </c:pt>
                <c:pt idx="558">
                  <c:v>3.221135E-2</c:v>
                </c:pt>
                <c:pt idx="559">
                  <c:v>2.9357640000000001E-2</c:v>
                </c:pt>
                <c:pt idx="560">
                  <c:v>2.4772800000000001E-2</c:v>
                </c:pt>
                <c:pt idx="561">
                  <c:v>1.5835390000000001E-2</c:v>
                </c:pt>
                <c:pt idx="562">
                  <c:v>1.69523E-2</c:v>
                </c:pt>
                <c:pt idx="563">
                  <c:v>3.8696910000000001E-2</c:v>
                </c:pt>
                <c:pt idx="564">
                  <c:v>4.7929069999999997E-2</c:v>
                </c:pt>
                <c:pt idx="565">
                  <c:v>2.8226419999999999E-2</c:v>
                </c:pt>
                <c:pt idx="566">
                  <c:v>1.279578E-2</c:v>
                </c:pt>
                <c:pt idx="567">
                  <c:v>1.8474689999999998E-2</c:v>
                </c:pt>
                <c:pt idx="568">
                  <c:v>2.849995E-2</c:v>
                </c:pt>
                <c:pt idx="569">
                  <c:v>2.6874450000000001E-2</c:v>
                </c:pt>
                <c:pt idx="570">
                  <c:v>1.6125190000000001E-2</c:v>
                </c:pt>
                <c:pt idx="571">
                  <c:v>1.4011600000000001E-2</c:v>
                </c:pt>
                <c:pt idx="572">
                  <c:v>2.1286820000000001E-2</c:v>
                </c:pt>
                <c:pt idx="573">
                  <c:v>2.48233E-2</c:v>
                </c:pt>
                <c:pt idx="574">
                  <c:v>2.473011E-2</c:v>
                </c:pt>
                <c:pt idx="575">
                  <c:v>2.4329150000000001E-2</c:v>
                </c:pt>
                <c:pt idx="576">
                  <c:v>2.3044100000000001E-2</c:v>
                </c:pt>
                <c:pt idx="577">
                  <c:v>1.9523860000000001E-2</c:v>
                </c:pt>
                <c:pt idx="578">
                  <c:v>1.420132E-2</c:v>
                </c:pt>
                <c:pt idx="579">
                  <c:v>1.499548E-2</c:v>
                </c:pt>
                <c:pt idx="580">
                  <c:v>2.397119E-2</c:v>
                </c:pt>
                <c:pt idx="581">
                  <c:v>2.6629969999999999E-2</c:v>
                </c:pt>
                <c:pt idx="582">
                  <c:v>2.1494139999999998E-2</c:v>
                </c:pt>
                <c:pt idx="583">
                  <c:v>2.472978E-2</c:v>
                </c:pt>
                <c:pt idx="584">
                  <c:v>2.9507240000000001E-2</c:v>
                </c:pt>
                <c:pt idx="585">
                  <c:v>2.29111E-2</c:v>
                </c:pt>
                <c:pt idx="586">
                  <c:v>1.749997E-2</c:v>
                </c:pt>
                <c:pt idx="587">
                  <c:v>2.0009949999999999E-2</c:v>
                </c:pt>
                <c:pt idx="588">
                  <c:v>2.1674229999999999E-2</c:v>
                </c:pt>
                <c:pt idx="589">
                  <c:v>1.887846E-2</c:v>
                </c:pt>
                <c:pt idx="590">
                  <c:v>1.467943E-2</c:v>
                </c:pt>
                <c:pt idx="591">
                  <c:v>1.54015E-2</c:v>
                </c:pt>
                <c:pt idx="592">
                  <c:v>2.0034139999999999E-2</c:v>
                </c:pt>
                <c:pt idx="593">
                  <c:v>1.9869700000000001E-2</c:v>
                </c:pt>
                <c:pt idx="594">
                  <c:v>1.512461E-2</c:v>
                </c:pt>
                <c:pt idx="595">
                  <c:v>1.6197739999999999E-2</c:v>
                </c:pt>
                <c:pt idx="596">
                  <c:v>2.4032250000000002E-2</c:v>
                </c:pt>
                <c:pt idx="597">
                  <c:v>2.800122E-2</c:v>
                </c:pt>
                <c:pt idx="598">
                  <c:v>2.5053990000000002E-2</c:v>
                </c:pt>
                <c:pt idx="599">
                  <c:v>2.117283E-2</c:v>
                </c:pt>
                <c:pt idx="600">
                  <c:v>1.864211E-2</c:v>
                </c:pt>
                <c:pt idx="601">
                  <c:v>1.304871E-2</c:v>
                </c:pt>
                <c:pt idx="602">
                  <c:v>1.025336E-2</c:v>
                </c:pt>
                <c:pt idx="603">
                  <c:v>1.9766840000000001E-2</c:v>
                </c:pt>
                <c:pt idx="604">
                  <c:v>3.064857E-2</c:v>
                </c:pt>
                <c:pt idx="605">
                  <c:v>2.8686409999999999E-2</c:v>
                </c:pt>
                <c:pt idx="606">
                  <c:v>1.861442E-2</c:v>
                </c:pt>
                <c:pt idx="607">
                  <c:v>1.225209E-2</c:v>
                </c:pt>
                <c:pt idx="608">
                  <c:v>1.0811670000000001E-2</c:v>
                </c:pt>
                <c:pt idx="609">
                  <c:v>1.227346E-2</c:v>
                </c:pt>
                <c:pt idx="610">
                  <c:v>1.6111339999999998E-2</c:v>
                </c:pt>
                <c:pt idx="611">
                  <c:v>1.6642150000000001E-2</c:v>
                </c:pt>
                <c:pt idx="612">
                  <c:v>1.198169E-2</c:v>
                </c:pt>
                <c:pt idx="613">
                  <c:v>5.9005810000000002E-3</c:v>
                </c:pt>
                <c:pt idx="614">
                  <c:v>3.6400249999999999E-3</c:v>
                </c:pt>
                <c:pt idx="615">
                  <c:v>9.9737109999999997E-3</c:v>
                </c:pt>
                <c:pt idx="616">
                  <c:v>1.677646E-2</c:v>
                </c:pt>
                <c:pt idx="617">
                  <c:v>1.3981840000000001E-2</c:v>
                </c:pt>
                <c:pt idx="618">
                  <c:v>1.162116E-2</c:v>
                </c:pt>
                <c:pt idx="619">
                  <c:v>1.2494669999999999E-2</c:v>
                </c:pt>
                <c:pt idx="620">
                  <c:v>5.5350750000000004E-3</c:v>
                </c:pt>
                <c:pt idx="621">
                  <c:v>-3.8726810000000002E-3</c:v>
                </c:pt>
                <c:pt idx="622">
                  <c:v>-7.399124E-3</c:v>
                </c:pt>
                <c:pt idx="623">
                  <c:v>5.2090570000000002E-4</c:v>
                </c:pt>
                <c:pt idx="624">
                  <c:v>1.504715E-2</c:v>
                </c:pt>
                <c:pt idx="625">
                  <c:v>1.3366889999999999E-2</c:v>
                </c:pt>
                <c:pt idx="626">
                  <c:v>3.9244600000000003E-3</c:v>
                </c:pt>
                <c:pt idx="627">
                  <c:v>9.3109030000000006E-3</c:v>
                </c:pt>
                <c:pt idx="628">
                  <c:v>1.4778410000000001E-2</c:v>
                </c:pt>
                <c:pt idx="629">
                  <c:v>1.225942E-2</c:v>
                </c:pt>
                <c:pt idx="630">
                  <c:v>1.12161E-2</c:v>
                </c:pt>
                <c:pt idx="631">
                  <c:v>7.8666180000000006E-3</c:v>
                </c:pt>
                <c:pt idx="632">
                  <c:v>7.5122770000000004E-3</c:v>
                </c:pt>
                <c:pt idx="633">
                  <c:v>1.3493649999999999E-2</c:v>
                </c:pt>
                <c:pt idx="634">
                  <c:v>1.478763E-2</c:v>
                </c:pt>
                <c:pt idx="635">
                  <c:v>1.44975E-2</c:v>
                </c:pt>
                <c:pt idx="636">
                  <c:v>1.6314180000000001E-2</c:v>
                </c:pt>
                <c:pt idx="637">
                  <c:v>1.6106249999999999E-2</c:v>
                </c:pt>
                <c:pt idx="638">
                  <c:v>1.5261159999999999E-2</c:v>
                </c:pt>
                <c:pt idx="639">
                  <c:v>1.753818E-2</c:v>
                </c:pt>
                <c:pt idx="640">
                  <c:v>2.1077869999999999E-2</c:v>
                </c:pt>
                <c:pt idx="641">
                  <c:v>1.782224E-2</c:v>
                </c:pt>
                <c:pt idx="642">
                  <c:v>1.108133E-2</c:v>
                </c:pt>
                <c:pt idx="643">
                  <c:v>9.9521320000000007E-3</c:v>
                </c:pt>
                <c:pt idx="644">
                  <c:v>1.2631740000000001E-2</c:v>
                </c:pt>
                <c:pt idx="645">
                  <c:v>1.6571809999999999E-2</c:v>
                </c:pt>
                <c:pt idx="646">
                  <c:v>1.979759E-2</c:v>
                </c:pt>
                <c:pt idx="647">
                  <c:v>1.451855E-2</c:v>
                </c:pt>
                <c:pt idx="648">
                  <c:v>5.0725099999999997E-3</c:v>
                </c:pt>
                <c:pt idx="649">
                  <c:v>2.4667840000000001E-3</c:v>
                </c:pt>
                <c:pt idx="650">
                  <c:v>3.3224769999999999E-3</c:v>
                </c:pt>
                <c:pt idx="651">
                  <c:v>4.2733390000000001E-3</c:v>
                </c:pt>
                <c:pt idx="652">
                  <c:v>4.5128019999999998E-3</c:v>
                </c:pt>
                <c:pt idx="653">
                  <c:v>3.7865260000000001E-3</c:v>
                </c:pt>
                <c:pt idx="654">
                  <c:v>8.8832489999999993E-3</c:v>
                </c:pt>
                <c:pt idx="655">
                  <c:v>2.1383630000000001E-2</c:v>
                </c:pt>
                <c:pt idx="656">
                  <c:v>3.0189750000000001E-2</c:v>
                </c:pt>
                <c:pt idx="657">
                  <c:v>2.5016779999999999E-2</c:v>
                </c:pt>
                <c:pt idx="658">
                  <c:v>1.8132499999999999E-2</c:v>
                </c:pt>
                <c:pt idx="659">
                  <c:v>2.543929E-2</c:v>
                </c:pt>
                <c:pt idx="660">
                  <c:v>2.9453239999999999E-2</c:v>
                </c:pt>
                <c:pt idx="661">
                  <c:v>1.8524800000000001E-2</c:v>
                </c:pt>
                <c:pt idx="662">
                  <c:v>1.036816E-2</c:v>
                </c:pt>
                <c:pt idx="663">
                  <c:v>8.1311579999999994E-3</c:v>
                </c:pt>
                <c:pt idx="664">
                  <c:v>8.2403839999999999E-3</c:v>
                </c:pt>
                <c:pt idx="665">
                  <c:v>9.2549239999999994E-3</c:v>
                </c:pt>
                <c:pt idx="666">
                  <c:v>5.3601869999999998E-3</c:v>
                </c:pt>
                <c:pt idx="667">
                  <c:v>7.4435889999999996E-3</c:v>
                </c:pt>
                <c:pt idx="668">
                  <c:v>1.8952750000000001E-2</c:v>
                </c:pt>
                <c:pt idx="669">
                  <c:v>1.9567000000000001E-2</c:v>
                </c:pt>
                <c:pt idx="670">
                  <c:v>5.9604050000000002E-3</c:v>
                </c:pt>
                <c:pt idx="671">
                  <c:v>1.8707610000000001E-3</c:v>
                </c:pt>
                <c:pt idx="672">
                  <c:v>1.0666409999999999E-2</c:v>
                </c:pt>
                <c:pt idx="673">
                  <c:v>5.5579160000000004E-3</c:v>
                </c:pt>
                <c:pt idx="674">
                  <c:v>-7.8528390000000003E-3</c:v>
                </c:pt>
                <c:pt idx="675">
                  <c:v>2.2596719999999999E-3</c:v>
                </c:pt>
                <c:pt idx="676">
                  <c:v>2.4149E-2</c:v>
                </c:pt>
                <c:pt idx="677">
                  <c:v>2.1344889999999998E-2</c:v>
                </c:pt>
                <c:pt idx="678">
                  <c:v>-4.0397719999999996E-3</c:v>
                </c:pt>
                <c:pt idx="679">
                  <c:v>-1.8584360000000001E-2</c:v>
                </c:pt>
                <c:pt idx="680">
                  <c:v>-1.027701E-2</c:v>
                </c:pt>
                <c:pt idx="681">
                  <c:v>4.9941550000000001E-3</c:v>
                </c:pt>
                <c:pt idx="682">
                  <c:v>1.5233439999999999E-2</c:v>
                </c:pt>
                <c:pt idx="683">
                  <c:v>1.9197539999999999E-2</c:v>
                </c:pt>
                <c:pt idx="684">
                  <c:v>2.0734559999999999E-2</c:v>
                </c:pt>
                <c:pt idx="685">
                  <c:v>2.5381379999999999E-2</c:v>
                </c:pt>
                <c:pt idx="686">
                  <c:v>2.8527819999999999E-2</c:v>
                </c:pt>
                <c:pt idx="687">
                  <c:v>2.091494E-2</c:v>
                </c:pt>
                <c:pt idx="688">
                  <c:v>2.6750849999999998E-3</c:v>
                </c:pt>
                <c:pt idx="689">
                  <c:v>-1.591327E-2</c:v>
                </c:pt>
                <c:pt idx="690">
                  <c:v>-1.7577889999999999E-2</c:v>
                </c:pt>
                <c:pt idx="691">
                  <c:v>-1.0877599999999999E-3</c:v>
                </c:pt>
                <c:pt idx="692">
                  <c:v>1.2355980000000001E-2</c:v>
                </c:pt>
                <c:pt idx="693">
                  <c:v>1.492955E-2</c:v>
                </c:pt>
                <c:pt idx="694">
                  <c:v>1.7598699999999998E-2</c:v>
                </c:pt>
                <c:pt idx="695">
                  <c:v>2.085356E-2</c:v>
                </c:pt>
                <c:pt idx="696">
                  <c:v>1.5913679999999999E-2</c:v>
                </c:pt>
                <c:pt idx="697">
                  <c:v>7.6220550000000002E-4</c:v>
                </c:pt>
                <c:pt idx="698">
                  <c:v>-1.0071129999999999E-2</c:v>
                </c:pt>
                <c:pt idx="699">
                  <c:v>9.1144379999999993E-6</c:v>
                </c:pt>
                <c:pt idx="700">
                  <c:v>1.192902E-2</c:v>
                </c:pt>
                <c:pt idx="701">
                  <c:v>7.129949E-3</c:v>
                </c:pt>
                <c:pt idx="702">
                  <c:v>4.1841439999999999E-3</c:v>
                </c:pt>
                <c:pt idx="703">
                  <c:v>6.8544249999999999E-3</c:v>
                </c:pt>
                <c:pt idx="704">
                  <c:v>3.319097E-3</c:v>
                </c:pt>
                <c:pt idx="705">
                  <c:v>-4.7982310000000002E-4</c:v>
                </c:pt>
                <c:pt idx="706">
                  <c:v>5.4162760000000002E-3</c:v>
                </c:pt>
                <c:pt idx="707">
                  <c:v>2.0142859999999999E-2</c:v>
                </c:pt>
                <c:pt idx="708">
                  <c:v>2.1266719999999999E-2</c:v>
                </c:pt>
                <c:pt idx="709">
                  <c:v>-2.067514E-4</c:v>
                </c:pt>
                <c:pt idx="710">
                  <c:v>-1.098433E-2</c:v>
                </c:pt>
                <c:pt idx="711">
                  <c:v>-1.2421320000000001E-4</c:v>
                </c:pt>
                <c:pt idx="712">
                  <c:v>5.5955780000000004E-3</c:v>
                </c:pt>
                <c:pt idx="713">
                  <c:v>4.688701E-3</c:v>
                </c:pt>
                <c:pt idx="714">
                  <c:v>1.070815E-2</c:v>
                </c:pt>
                <c:pt idx="715">
                  <c:v>1.641511E-2</c:v>
                </c:pt>
                <c:pt idx="716">
                  <c:v>1.466168E-2</c:v>
                </c:pt>
                <c:pt idx="717">
                  <c:v>9.0672050000000001E-3</c:v>
                </c:pt>
                <c:pt idx="718">
                  <c:v>5.3655580000000003E-3</c:v>
                </c:pt>
                <c:pt idx="719">
                  <c:v>9.077725E-3</c:v>
                </c:pt>
                <c:pt idx="720">
                  <c:v>1.8529569999999999E-2</c:v>
                </c:pt>
                <c:pt idx="721">
                  <c:v>2.2483690000000001E-2</c:v>
                </c:pt>
                <c:pt idx="722">
                  <c:v>1.248573E-2</c:v>
                </c:pt>
                <c:pt idx="723">
                  <c:v>-1.3690180000000001E-4</c:v>
                </c:pt>
                <c:pt idx="724">
                  <c:v>-2.5116489999999999E-3</c:v>
                </c:pt>
                <c:pt idx="725">
                  <c:v>-2.292784E-3</c:v>
                </c:pt>
                <c:pt idx="726">
                  <c:v>4.005051E-5</c:v>
                </c:pt>
                <c:pt idx="727">
                  <c:v>1.1137080000000001E-2</c:v>
                </c:pt>
                <c:pt idx="728">
                  <c:v>2.0887530000000001E-2</c:v>
                </c:pt>
                <c:pt idx="729">
                  <c:v>2.149947E-2</c:v>
                </c:pt>
                <c:pt idx="730">
                  <c:v>1.466055E-2</c:v>
                </c:pt>
                <c:pt idx="731">
                  <c:v>6.9364120000000003E-3</c:v>
                </c:pt>
                <c:pt idx="732">
                  <c:v>5.9813239999999997E-3</c:v>
                </c:pt>
                <c:pt idx="733">
                  <c:v>3.0864009999999999E-3</c:v>
                </c:pt>
                <c:pt idx="734">
                  <c:v>-6.7829919999999998E-3</c:v>
                </c:pt>
                <c:pt idx="735">
                  <c:v>-4.4717350000000001E-3</c:v>
                </c:pt>
                <c:pt idx="736">
                  <c:v>1.386099E-2</c:v>
                </c:pt>
                <c:pt idx="737">
                  <c:v>1.958265E-2</c:v>
                </c:pt>
                <c:pt idx="738">
                  <c:v>5.4416760000000003E-3</c:v>
                </c:pt>
                <c:pt idx="739">
                  <c:v>-3.3723529999999998E-3</c:v>
                </c:pt>
                <c:pt idx="740">
                  <c:v>-5.3179530000000005E-4</c:v>
                </c:pt>
                <c:pt idx="741">
                  <c:v>2.706314E-3</c:v>
                </c:pt>
                <c:pt idx="742">
                  <c:v>2.8877680000000002E-3</c:v>
                </c:pt>
                <c:pt idx="743">
                  <c:v>6.7828480000000002E-3</c:v>
                </c:pt>
                <c:pt idx="744">
                  <c:v>1.7475930000000001E-2</c:v>
                </c:pt>
                <c:pt idx="745">
                  <c:v>1.6422760000000002E-2</c:v>
                </c:pt>
                <c:pt idx="746">
                  <c:v>4.5049900000000004E-3</c:v>
                </c:pt>
                <c:pt idx="747">
                  <c:v>6.464979E-3</c:v>
                </c:pt>
                <c:pt idx="748">
                  <c:v>1.332917E-2</c:v>
                </c:pt>
                <c:pt idx="749">
                  <c:v>1.302322E-2</c:v>
                </c:pt>
                <c:pt idx="750">
                  <c:v>1.756489E-2</c:v>
                </c:pt>
                <c:pt idx="751">
                  <c:v>1.4597590000000001E-2</c:v>
                </c:pt>
                <c:pt idx="752">
                  <c:v>-7.3805950000000002E-3</c:v>
                </c:pt>
                <c:pt idx="753">
                  <c:v>-1.8449630000000002E-2</c:v>
                </c:pt>
                <c:pt idx="754">
                  <c:v>-3.3540520000000002E-3</c:v>
                </c:pt>
                <c:pt idx="755">
                  <c:v>1.6859499999999999E-2</c:v>
                </c:pt>
                <c:pt idx="756">
                  <c:v>2.1010810000000001E-2</c:v>
                </c:pt>
                <c:pt idx="757">
                  <c:v>4.4057310000000004E-3</c:v>
                </c:pt>
                <c:pt idx="758">
                  <c:v>-9.6440190000000002E-3</c:v>
                </c:pt>
                <c:pt idx="759">
                  <c:v>-2.4770030000000002E-3</c:v>
                </c:pt>
                <c:pt idx="760">
                  <c:v>5.851569E-3</c:v>
                </c:pt>
                <c:pt idx="761">
                  <c:v>-7.1404210000000005E-4</c:v>
                </c:pt>
                <c:pt idx="762">
                  <c:v>-8.3518480000000003E-3</c:v>
                </c:pt>
                <c:pt idx="763">
                  <c:v>-2.9224759999999998E-3</c:v>
                </c:pt>
                <c:pt idx="764">
                  <c:v>7.399905E-3</c:v>
                </c:pt>
                <c:pt idx="765">
                  <c:v>5.6664130000000004E-3</c:v>
                </c:pt>
                <c:pt idx="766">
                  <c:v>-5.8471349999999998E-3</c:v>
                </c:pt>
                <c:pt idx="767">
                  <c:v>-7.8412589999999997E-3</c:v>
                </c:pt>
                <c:pt idx="768">
                  <c:v>4.2307389999999999E-3</c:v>
                </c:pt>
                <c:pt idx="769">
                  <c:v>8.1400589999999998E-3</c:v>
                </c:pt>
                <c:pt idx="770">
                  <c:v>9.6386949999999996E-4</c:v>
                </c:pt>
                <c:pt idx="771">
                  <c:v>6.5088289999999998E-3</c:v>
                </c:pt>
                <c:pt idx="772">
                  <c:v>1.937432E-2</c:v>
                </c:pt>
                <c:pt idx="773">
                  <c:v>1.9715940000000001E-2</c:v>
                </c:pt>
                <c:pt idx="774">
                  <c:v>1.059072E-2</c:v>
                </c:pt>
                <c:pt idx="775">
                  <c:v>2.867676E-3</c:v>
                </c:pt>
                <c:pt idx="776">
                  <c:v>8.5177460000000001E-4</c:v>
                </c:pt>
                <c:pt idx="777">
                  <c:v>-1.4030480000000001E-3</c:v>
                </c:pt>
                <c:pt idx="778">
                  <c:v>-5.2228520000000001E-3</c:v>
                </c:pt>
                <c:pt idx="779">
                  <c:v>-7.5887999999999997E-4</c:v>
                </c:pt>
                <c:pt idx="780">
                  <c:v>9.3031009999999994E-3</c:v>
                </c:pt>
                <c:pt idx="781">
                  <c:v>1.8076539999999999E-2</c:v>
                </c:pt>
                <c:pt idx="782">
                  <c:v>2.222441E-2</c:v>
                </c:pt>
                <c:pt idx="783">
                  <c:v>1.2255129999999999E-2</c:v>
                </c:pt>
                <c:pt idx="784">
                  <c:v>-1.0352650000000001E-3</c:v>
                </c:pt>
                <c:pt idx="785">
                  <c:v>-5.5128039999999996E-3</c:v>
                </c:pt>
                <c:pt idx="786">
                  <c:v>-1.122575E-2</c:v>
                </c:pt>
                <c:pt idx="787">
                  <c:v>-1.0077819999999999E-2</c:v>
                </c:pt>
                <c:pt idx="788">
                  <c:v>3.3243050000000001E-3</c:v>
                </c:pt>
                <c:pt idx="789">
                  <c:v>9.7046949999999993E-3</c:v>
                </c:pt>
                <c:pt idx="790">
                  <c:v>7.4927350000000004E-3</c:v>
                </c:pt>
                <c:pt idx="791">
                  <c:v>8.3821729999999997E-3</c:v>
                </c:pt>
                <c:pt idx="792">
                  <c:v>1.159055E-2</c:v>
                </c:pt>
                <c:pt idx="793">
                  <c:v>1.4027639999999999E-2</c:v>
                </c:pt>
                <c:pt idx="794">
                  <c:v>1.446035E-2</c:v>
                </c:pt>
                <c:pt idx="795">
                  <c:v>1.2059230000000001E-2</c:v>
                </c:pt>
                <c:pt idx="796">
                  <c:v>9.9152059999999993E-3</c:v>
                </c:pt>
                <c:pt idx="797">
                  <c:v>4.5263430000000004E-3</c:v>
                </c:pt>
                <c:pt idx="798">
                  <c:v>-1.0532779999999999E-3</c:v>
                </c:pt>
                <c:pt idx="799">
                  <c:v>1.057131E-2</c:v>
                </c:pt>
                <c:pt idx="800">
                  <c:v>2.949995E-2</c:v>
                </c:pt>
                <c:pt idx="801">
                  <c:v>2.5440150000000002E-2</c:v>
                </c:pt>
                <c:pt idx="802">
                  <c:v>1.287364E-3</c:v>
                </c:pt>
                <c:pt idx="803">
                  <c:v>-1.0340510000000001E-2</c:v>
                </c:pt>
                <c:pt idx="804">
                  <c:v>-2.7053810000000002E-3</c:v>
                </c:pt>
                <c:pt idx="805">
                  <c:v>-5.1375119999999997E-4</c:v>
                </c:pt>
                <c:pt idx="806">
                  <c:v>-7.8643300000000001E-4</c:v>
                </c:pt>
                <c:pt idx="807">
                  <c:v>9.6827349999999996E-3</c:v>
                </c:pt>
                <c:pt idx="808">
                  <c:v>1.622268E-2</c:v>
                </c:pt>
                <c:pt idx="809">
                  <c:v>9.5113890000000003E-3</c:v>
                </c:pt>
                <c:pt idx="810">
                  <c:v>-1.5804860000000001E-3</c:v>
                </c:pt>
                <c:pt idx="811">
                  <c:v>-1.459592E-3</c:v>
                </c:pt>
                <c:pt idx="812">
                  <c:v>8.7858740000000008E-3</c:v>
                </c:pt>
                <c:pt idx="813">
                  <c:v>1.297885E-2</c:v>
                </c:pt>
                <c:pt idx="814">
                  <c:v>6.8972850000000004E-3</c:v>
                </c:pt>
                <c:pt idx="815">
                  <c:v>-3.219918E-3</c:v>
                </c:pt>
                <c:pt idx="816">
                  <c:v>-8.8029749999999993E-3</c:v>
                </c:pt>
                <c:pt idx="817">
                  <c:v>-8.4207929999999993E-3</c:v>
                </c:pt>
                <c:pt idx="818">
                  <c:v>-3.2574930000000002E-3</c:v>
                </c:pt>
                <c:pt idx="819">
                  <c:v>6.5732020000000002E-3</c:v>
                </c:pt>
                <c:pt idx="820">
                  <c:v>8.9102460000000001E-3</c:v>
                </c:pt>
                <c:pt idx="821">
                  <c:v>-1.4881390000000001E-4</c:v>
                </c:pt>
                <c:pt idx="822">
                  <c:v>-2.6569739999999999E-3</c:v>
                </c:pt>
                <c:pt idx="823">
                  <c:v>1.112848E-3</c:v>
                </c:pt>
                <c:pt idx="824">
                  <c:v>1.4287589999999999E-3</c:v>
                </c:pt>
                <c:pt idx="825">
                  <c:v>5.0880140000000001E-3</c:v>
                </c:pt>
                <c:pt idx="826">
                  <c:v>8.5598210000000004E-3</c:v>
                </c:pt>
                <c:pt idx="827">
                  <c:v>8.4692580000000003E-3</c:v>
                </c:pt>
                <c:pt idx="828">
                  <c:v>1.3195259999999999E-3</c:v>
                </c:pt>
                <c:pt idx="829">
                  <c:v>-1.487364E-2</c:v>
                </c:pt>
                <c:pt idx="830">
                  <c:v>-1.5905289999999999E-2</c:v>
                </c:pt>
                <c:pt idx="831">
                  <c:v>2.567752E-3</c:v>
                </c:pt>
                <c:pt idx="832">
                  <c:v>1.3343209999999999E-2</c:v>
                </c:pt>
                <c:pt idx="833">
                  <c:v>5.5748229999999996E-3</c:v>
                </c:pt>
                <c:pt idx="834">
                  <c:v>-1.11937E-3</c:v>
                </c:pt>
                <c:pt idx="835">
                  <c:v>9.0815029999999995E-3</c:v>
                </c:pt>
                <c:pt idx="836">
                  <c:v>1.6375420000000002E-2</c:v>
                </c:pt>
                <c:pt idx="837">
                  <c:v>7.8912659999999992E-3</c:v>
                </c:pt>
                <c:pt idx="838">
                  <c:v>-1.0362310000000001E-3</c:v>
                </c:pt>
                <c:pt idx="839">
                  <c:v>-7.0674819999999998E-5</c:v>
                </c:pt>
                <c:pt idx="840">
                  <c:v>7.8511229999999998E-3</c:v>
                </c:pt>
                <c:pt idx="841">
                  <c:v>7.6280369999999998E-3</c:v>
                </c:pt>
                <c:pt idx="842">
                  <c:v>4.2681689999999998E-4</c:v>
                </c:pt>
                <c:pt idx="843">
                  <c:v>3.7483540000000002E-3</c:v>
                </c:pt>
                <c:pt idx="844">
                  <c:v>7.6361809999999997E-3</c:v>
                </c:pt>
                <c:pt idx="845">
                  <c:v>4.4068639999999999E-3</c:v>
                </c:pt>
                <c:pt idx="846">
                  <c:v>2.3579400000000002E-3</c:v>
                </c:pt>
                <c:pt idx="847">
                  <c:v>-1.837997E-4</c:v>
                </c:pt>
                <c:pt idx="848">
                  <c:v>2.8761799999999999E-3</c:v>
                </c:pt>
                <c:pt idx="849">
                  <c:v>8.3213579999999992E-3</c:v>
                </c:pt>
                <c:pt idx="850">
                  <c:v>1.033583E-3</c:v>
                </c:pt>
                <c:pt idx="851">
                  <c:v>-7.1624740000000003E-3</c:v>
                </c:pt>
                <c:pt idx="852">
                  <c:v>-3.2817240000000002E-3</c:v>
                </c:pt>
                <c:pt idx="853">
                  <c:v>-1.813126E-3</c:v>
                </c:pt>
                <c:pt idx="854">
                  <c:v>-4.2048459999999999E-3</c:v>
                </c:pt>
                <c:pt idx="855">
                  <c:v>8.2426879999999998E-3</c:v>
                </c:pt>
                <c:pt idx="856">
                  <c:v>2.4162699999999999E-2</c:v>
                </c:pt>
                <c:pt idx="857">
                  <c:v>2.1284129999999998E-2</c:v>
                </c:pt>
                <c:pt idx="858">
                  <c:v>7.8368469999999992E-3</c:v>
                </c:pt>
                <c:pt idx="859">
                  <c:v>-5.3337499999999999E-4</c:v>
                </c:pt>
                <c:pt idx="860">
                  <c:v>-1.7923E-4</c:v>
                </c:pt>
                <c:pt idx="861">
                  <c:v>1.9063319999999999E-4</c:v>
                </c:pt>
                <c:pt idx="862">
                  <c:v>-1.8255319999999999E-3</c:v>
                </c:pt>
                <c:pt idx="863">
                  <c:v>6.2566189999999997E-3</c:v>
                </c:pt>
                <c:pt idx="864">
                  <c:v>1.5208599999999999E-2</c:v>
                </c:pt>
                <c:pt idx="865">
                  <c:v>5.373531E-3</c:v>
                </c:pt>
                <c:pt idx="866">
                  <c:v>-9.9951039999999994E-3</c:v>
                </c:pt>
                <c:pt idx="867">
                  <c:v>-7.9886560000000002E-3</c:v>
                </c:pt>
                <c:pt idx="868">
                  <c:v>2.7799249999999999E-3</c:v>
                </c:pt>
                <c:pt idx="869">
                  <c:v>3.0636470000000001E-3</c:v>
                </c:pt>
                <c:pt idx="870">
                  <c:v>-2.3438220000000002E-3</c:v>
                </c:pt>
                <c:pt idx="871">
                  <c:v>-9.1458990000000003E-4</c:v>
                </c:pt>
                <c:pt idx="872">
                  <c:v>7.2017390000000004E-3</c:v>
                </c:pt>
                <c:pt idx="873">
                  <c:v>7.2848100000000001E-3</c:v>
                </c:pt>
                <c:pt idx="874">
                  <c:v>-3.6363599999999999E-3</c:v>
                </c:pt>
                <c:pt idx="875">
                  <c:v>-2.8729559999999999E-3</c:v>
                </c:pt>
                <c:pt idx="876">
                  <c:v>7.9009639999999999E-3</c:v>
                </c:pt>
                <c:pt idx="877">
                  <c:v>4.4978010000000001E-3</c:v>
                </c:pt>
                <c:pt idx="878">
                  <c:v>-4.1607019999999996E-3</c:v>
                </c:pt>
                <c:pt idx="879">
                  <c:v>-1.454676E-3</c:v>
                </c:pt>
                <c:pt idx="880">
                  <c:v>-1.5247360000000001E-3</c:v>
                </c:pt>
                <c:pt idx="881">
                  <c:v>-6.028411E-3</c:v>
                </c:pt>
                <c:pt idx="882">
                  <c:v>-3.36187E-4</c:v>
                </c:pt>
                <c:pt idx="883">
                  <c:v>2.9695440000000002E-3</c:v>
                </c:pt>
                <c:pt idx="884">
                  <c:v>-4.3130460000000002E-4</c:v>
                </c:pt>
                <c:pt idx="885">
                  <c:v>6.3496860000000002E-3</c:v>
                </c:pt>
                <c:pt idx="886">
                  <c:v>1.4638419999999999E-2</c:v>
                </c:pt>
                <c:pt idx="887">
                  <c:v>1.3647599999999999E-2</c:v>
                </c:pt>
                <c:pt idx="888">
                  <c:v>1.2367660000000001E-2</c:v>
                </c:pt>
                <c:pt idx="889">
                  <c:v>1.3671839999999999E-2</c:v>
                </c:pt>
                <c:pt idx="890">
                  <c:v>1.3885639999999999E-2</c:v>
                </c:pt>
                <c:pt idx="891">
                  <c:v>1.1874849999999999E-2</c:v>
                </c:pt>
                <c:pt idx="892">
                  <c:v>9.956286E-3</c:v>
                </c:pt>
                <c:pt idx="893">
                  <c:v>3.560297E-3</c:v>
                </c:pt>
                <c:pt idx="894">
                  <c:v>-5.5024640000000003E-3</c:v>
                </c:pt>
                <c:pt idx="895">
                  <c:v>5.5552149999999996E-4</c:v>
                </c:pt>
                <c:pt idx="896">
                  <c:v>1.496366E-2</c:v>
                </c:pt>
                <c:pt idx="897">
                  <c:v>1.2895530000000001E-2</c:v>
                </c:pt>
                <c:pt idx="898">
                  <c:v>4.8824819999999996E-3</c:v>
                </c:pt>
                <c:pt idx="899">
                  <c:v>1.6195000000000001E-2</c:v>
                </c:pt>
                <c:pt idx="900">
                  <c:v>2.7520909999999999E-2</c:v>
                </c:pt>
                <c:pt idx="901">
                  <c:v>1.20562E-2</c:v>
                </c:pt>
                <c:pt idx="902">
                  <c:v>-1.19566E-2</c:v>
                </c:pt>
                <c:pt idx="903">
                  <c:v>-1.9594730000000001E-2</c:v>
                </c:pt>
                <c:pt idx="904">
                  <c:v>-1.2360940000000001E-2</c:v>
                </c:pt>
                <c:pt idx="905">
                  <c:v>-4.614473E-3</c:v>
                </c:pt>
                <c:pt idx="906">
                  <c:v>-2.4579549999999999E-3</c:v>
                </c:pt>
                <c:pt idx="907">
                  <c:v>-2.2742700000000001E-3</c:v>
                </c:pt>
                <c:pt idx="908">
                  <c:v>-1.540462E-3</c:v>
                </c:pt>
                <c:pt idx="909">
                  <c:v>-4.3366009999999999E-5</c:v>
                </c:pt>
                <c:pt idx="910">
                  <c:v>-3.9124439999999998E-4</c:v>
                </c:pt>
                <c:pt idx="911">
                  <c:v>4.221416E-4</c:v>
                </c:pt>
                <c:pt idx="912">
                  <c:v>5.9763560000000004E-3</c:v>
                </c:pt>
                <c:pt idx="913">
                  <c:v>7.9136180000000007E-3</c:v>
                </c:pt>
                <c:pt idx="914">
                  <c:v>-2.3219719999999998E-3</c:v>
                </c:pt>
                <c:pt idx="915">
                  <c:v>-1.8172529999999999E-2</c:v>
                </c:pt>
                <c:pt idx="916">
                  <c:v>-2.1257620000000001E-2</c:v>
                </c:pt>
                <c:pt idx="917">
                  <c:v>-1.479452E-2</c:v>
                </c:pt>
                <c:pt idx="918">
                  <c:v>-1.014342E-2</c:v>
                </c:pt>
                <c:pt idx="919">
                  <c:v>-1.9917430000000001E-4</c:v>
                </c:pt>
                <c:pt idx="920">
                  <c:v>6.2689529999999999E-3</c:v>
                </c:pt>
                <c:pt idx="921">
                  <c:v>2.773859E-3</c:v>
                </c:pt>
                <c:pt idx="922">
                  <c:v>6.6939290000000004E-3</c:v>
                </c:pt>
                <c:pt idx="923">
                  <c:v>1.5987979999999999E-2</c:v>
                </c:pt>
                <c:pt idx="924">
                  <c:v>1.105254E-2</c:v>
                </c:pt>
                <c:pt idx="925">
                  <c:v>-9.5040019999999992E-3</c:v>
                </c:pt>
                <c:pt idx="926">
                  <c:v>-2.3525399999999998E-2</c:v>
                </c:pt>
                <c:pt idx="927">
                  <c:v>-1.220093E-2</c:v>
                </c:pt>
                <c:pt idx="928">
                  <c:v>4.7023309999999997E-3</c:v>
                </c:pt>
                <c:pt idx="929">
                  <c:v>-2.7814049999999998E-3</c:v>
                </c:pt>
                <c:pt idx="930">
                  <c:v>-1.6764359999999999E-2</c:v>
                </c:pt>
                <c:pt idx="931">
                  <c:v>-6.236012E-3</c:v>
                </c:pt>
                <c:pt idx="932">
                  <c:v>9.723733E-3</c:v>
                </c:pt>
                <c:pt idx="933">
                  <c:v>1.2234920000000001E-3</c:v>
                </c:pt>
                <c:pt idx="934">
                  <c:v>-1.436484E-2</c:v>
                </c:pt>
                <c:pt idx="935">
                  <c:v>-1.433676E-2</c:v>
                </c:pt>
                <c:pt idx="936">
                  <c:v>-7.5910389999999999E-3</c:v>
                </c:pt>
                <c:pt idx="937">
                  <c:v>-2.4130850000000001E-4</c:v>
                </c:pt>
                <c:pt idx="938">
                  <c:v>9.4618589999999995E-3</c:v>
                </c:pt>
                <c:pt idx="939">
                  <c:v>1.7253939999999999E-2</c:v>
                </c:pt>
                <c:pt idx="940">
                  <c:v>1.9961420000000001E-2</c:v>
                </c:pt>
                <c:pt idx="941">
                  <c:v>1.368481E-2</c:v>
                </c:pt>
                <c:pt idx="942">
                  <c:v>1.4111760000000001E-3</c:v>
                </c:pt>
                <c:pt idx="943">
                  <c:v>1.1971410000000001E-3</c:v>
                </c:pt>
                <c:pt idx="944">
                  <c:v>1.1102000000000001E-2</c:v>
                </c:pt>
                <c:pt idx="945">
                  <c:v>4.4329249999999999E-3</c:v>
                </c:pt>
                <c:pt idx="946">
                  <c:v>-1.3146420000000001E-2</c:v>
                </c:pt>
                <c:pt idx="947">
                  <c:v>-1.2869439999999999E-2</c:v>
                </c:pt>
                <c:pt idx="948">
                  <c:v>2.6773769999999999E-3</c:v>
                </c:pt>
                <c:pt idx="949">
                  <c:v>5.0330330000000001E-3</c:v>
                </c:pt>
                <c:pt idx="950">
                  <c:v>-9.7403209999999997E-3</c:v>
                </c:pt>
                <c:pt idx="951">
                  <c:v>-1.1650779999999999E-2</c:v>
                </c:pt>
                <c:pt idx="952">
                  <c:v>8.5059549999999995E-4</c:v>
                </c:pt>
                <c:pt idx="953">
                  <c:v>7.2057120000000004E-3</c:v>
                </c:pt>
                <c:pt idx="954">
                  <c:v>1.3020830000000001E-2</c:v>
                </c:pt>
                <c:pt idx="955">
                  <c:v>2.1427450000000001E-2</c:v>
                </c:pt>
                <c:pt idx="956">
                  <c:v>2.2237349999999999E-2</c:v>
                </c:pt>
                <c:pt idx="957">
                  <c:v>1.5666369999999999E-2</c:v>
                </c:pt>
                <c:pt idx="958">
                  <c:v>9.8860930000000003E-3</c:v>
                </c:pt>
                <c:pt idx="959">
                  <c:v>1.0032900000000001E-2</c:v>
                </c:pt>
                <c:pt idx="960">
                  <c:v>1.1683219999999999E-2</c:v>
                </c:pt>
                <c:pt idx="961">
                  <c:v>1.0361260000000001E-2</c:v>
                </c:pt>
                <c:pt idx="962">
                  <c:v>9.6589239999999993E-3</c:v>
                </c:pt>
                <c:pt idx="963">
                  <c:v>8.4384420000000009E-3</c:v>
                </c:pt>
                <c:pt idx="964">
                  <c:v>4.7059520000000002E-3</c:v>
                </c:pt>
                <c:pt idx="965">
                  <c:v>-1.7432459999999999E-3</c:v>
                </c:pt>
                <c:pt idx="966">
                  <c:v>-7.5321850000000003E-3</c:v>
                </c:pt>
                <c:pt idx="967">
                  <c:v>-7.3144810000000003E-3</c:v>
                </c:pt>
                <c:pt idx="968">
                  <c:v>-1.5469500000000001E-2</c:v>
                </c:pt>
                <c:pt idx="969">
                  <c:v>-2.8227459999999999E-2</c:v>
                </c:pt>
                <c:pt idx="970">
                  <c:v>-2.0890010000000001E-2</c:v>
                </c:pt>
                <c:pt idx="971">
                  <c:v>-6.7231779999999998E-3</c:v>
                </c:pt>
                <c:pt idx="972">
                  <c:v>-6.2491860000000003E-3</c:v>
                </c:pt>
                <c:pt idx="973">
                  <c:v>-1.0728919999999999E-2</c:v>
                </c:pt>
                <c:pt idx="974">
                  <c:v>-4.0479649999999997E-3</c:v>
                </c:pt>
                <c:pt idx="975">
                  <c:v>9.0278340000000002E-3</c:v>
                </c:pt>
                <c:pt idx="976">
                  <c:v>1.280712E-2</c:v>
                </c:pt>
                <c:pt idx="977">
                  <c:v>1.211623E-2</c:v>
                </c:pt>
                <c:pt idx="978">
                  <c:v>7.6302360000000003E-3</c:v>
                </c:pt>
                <c:pt idx="979">
                  <c:v>7.9620500000000002E-4</c:v>
                </c:pt>
                <c:pt idx="980">
                  <c:v>2.8927620000000001E-3</c:v>
                </c:pt>
                <c:pt idx="981">
                  <c:v>5.1913070000000005E-4</c:v>
                </c:pt>
                <c:pt idx="982">
                  <c:v>-6.0603310000000004E-3</c:v>
                </c:pt>
                <c:pt idx="983">
                  <c:v>4.4501660000000002E-3</c:v>
                </c:pt>
                <c:pt idx="984">
                  <c:v>1.9506430000000002E-2</c:v>
                </c:pt>
                <c:pt idx="985">
                  <c:v>1.338057E-2</c:v>
                </c:pt>
                <c:pt idx="986">
                  <c:v>-9.2100150000000002E-4</c:v>
                </c:pt>
                <c:pt idx="987">
                  <c:v>2.7896969999999998E-3</c:v>
                </c:pt>
                <c:pt idx="988">
                  <c:v>1.143023E-2</c:v>
                </c:pt>
                <c:pt idx="989">
                  <c:v>7.6215450000000004E-3</c:v>
                </c:pt>
                <c:pt idx="990">
                  <c:v>1.9737750000000001E-3</c:v>
                </c:pt>
                <c:pt idx="991">
                  <c:v>-1.1577720000000001E-3</c:v>
                </c:pt>
                <c:pt idx="992">
                  <c:v>-5.3277280000000003E-3</c:v>
                </c:pt>
                <c:pt idx="993">
                  <c:v>-3.2945779999999998E-3</c:v>
                </c:pt>
                <c:pt idx="994">
                  <c:v>7.2880200000000001E-3</c:v>
                </c:pt>
                <c:pt idx="995">
                  <c:v>1.3739400000000001E-2</c:v>
                </c:pt>
                <c:pt idx="996">
                  <c:v>3.5544359999999998E-3</c:v>
                </c:pt>
                <c:pt idx="997">
                  <c:v>-9.4416139999999992E-3</c:v>
                </c:pt>
                <c:pt idx="998">
                  <c:v>-3.0413990000000002E-3</c:v>
                </c:pt>
                <c:pt idx="999">
                  <c:v>5.0822710000000002E-3</c:v>
                </c:pt>
              </c:numCache>
            </c:numRef>
          </c:yVal>
          <c:smooth val="0"/>
        </c:ser>
        <c:ser>
          <c:idx val="13"/>
          <c:order val="13"/>
          <c:tx>
            <c:v>+500V (#14)</c:v>
          </c:tx>
          <c:spPr>
            <a:ln w="19050">
              <a:solidFill>
                <a:srgbClr val="0000FF"/>
              </a:solidFill>
            </a:ln>
          </c:spPr>
          <c:marker>
            <c:symbol val="none"/>
          </c:marker>
          <c:xVal>
            <c:numRef>
              <c:f>'Current Wfms Data'!$A$5:$A$1004</c:f>
              <c:numCache>
                <c:formatCode>General</c:formatCode>
                <c:ptCount val="1000"/>
                <c:pt idx="0">
                  <c:v>-180.834</c:v>
                </c:pt>
                <c:pt idx="1">
                  <c:v>-179.834</c:v>
                </c:pt>
                <c:pt idx="2">
                  <c:v>-178.834</c:v>
                </c:pt>
                <c:pt idx="3">
                  <c:v>-177.834</c:v>
                </c:pt>
                <c:pt idx="4">
                  <c:v>-176.834</c:v>
                </c:pt>
                <c:pt idx="5">
                  <c:v>-175.834</c:v>
                </c:pt>
                <c:pt idx="6">
                  <c:v>-174.834</c:v>
                </c:pt>
                <c:pt idx="7">
                  <c:v>-173.834</c:v>
                </c:pt>
                <c:pt idx="8">
                  <c:v>-172.834</c:v>
                </c:pt>
                <c:pt idx="9">
                  <c:v>-171.834</c:v>
                </c:pt>
                <c:pt idx="10">
                  <c:v>-170.834</c:v>
                </c:pt>
                <c:pt idx="11">
                  <c:v>-169.834</c:v>
                </c:pt>
                <c:pt idx="12">
                  <c:v>-168.83399999999997</c:v>
                </c:pt>
                <c:pt idx="13">
                  <c:v>-167.834</c:v>
                </c:pt>
                <c:pt idx="14">
                  <c:v>-166.834</c:v>
                </c:pt>
                <c:pt idx="15">
                  <c:v>-165.834</c:v>
                </c:pt>
                <c:pt idx="16">
                  <c:v>-164.834</c:v>
                </c:pt>
                <c:pt idx="17">
                  <c:v>-163.834</c:v>
                </c:pt>
                <c:pt idx="18">
                  <c:v>-162.83399999999997</c:v>
                </c:pt>
                <c:pt idx="19">
                  <c:v>-161.834</c:v>
                </c:pt>
                <c:pt idx="20">
                  <c:v>-160.834</c:v>
                </c:pt>
                <c:pt idx="21">
                  <c:v>-159.834</c:v>
                </c:pt>
                <c:pt idx="22">
                  <c:v>-158.834</c:v>
                </c:pt>
                <c:pt idx="23">
                  <c:v>-157.834</c:v>
                </c:pt>
                <c:pt idx="24">
                  <c:v>-156.83399999999997</c:v>
                </c:pt>
                <c:pt idx="25">
                  <c:v>-155.834</c:v>
                </c:pt>
                <c:pt idx="26">
                  <c:v>-154.834</c:v>
                </c:pt>
                <c:pt idx="27">
                  <c:v>-153.834</c:v>
                </c:pt>
                <c:pt idx="28">
                  <c:v>-152.834</c:v>
                </c:pt>
                <c:pt idx="29">
                  <c:v>-151.834</c:v>
                </c:pt>
                <c:pt idx="30">
                  <c:v>-150.834</c:v>
                </c:pt>
                <c:pt idx="31">
                  <c:v>-149.834</c:v>
                </c:pt>
                <c:pt idx="32">
                  <c:v>-148.834</c:v>
                </c:pt>
                <c:pt idx="33">
                  <c:v>-147.834</c:v>
                </c:pt>
                <c:pt idx="34">
                  <c:v>-146.834</c:v>
                </c:pt>
                <c:pt idx="35">
                  <c:v>-145.834</c:v>
                </c:pt>
                <c:pt idx="36">
                  <c:v>-144.834</c:v>
                </c:pt>
                <c:pt idx="37">
                  <c:v>-143.834</c:v>
                </c:pt>
                <c:pt idx="38">
                  <c:v>-142.834</c:v>
                </c:pt>
                <c:pt idx="39">
                  <c:v>-141.834</c:v>
                </c:pt>
                <c:pt idx="40">
                  <c:v>-140.834</c:v>
                </c:pt>
                <c:pt idx="41">
                  <c:v>-139.834</c:v>
                </c:pt>
                <c:pt idx="42">
                  <c:v>-138.834</c:v>
                </c:pt>
                <c:pt idx="43">
                  <c:v>-137.83399999999997</c:v>
                </c:pt>
                <c:pt idx="44">
                  <c:v>-136.834</c:v>
                </c:pt>
                <c:pt idx="45">
                  <c:v>-135.834</c:v>
                </c:pt>
                <c:pt idx="46">
                  <c:v>-134.834</c:v>
                </c:pt>
                <c:pt idx="47">
                  <c:v>-133.834</c:v>
                </c:pt>
                <c:pt idx="48">
                  <c:v>-132.834</c:v>
                </c:pt>
                <c:pt idx="49">
                  <c:v>-131.83399999999997</c:v>
                </c:pt>
                <c:pt idx="50">
                  <c:v>-130.834</c:v>
                </c:pt>
                <c:pt idx="51">
                  <c:v>-129.834</c:v>
                </c:pt>
                <c:pt idx="52">
                  <c:v>-128.834</c:v>
                </c:pt>
                <c:pt idx="53">
                  <c:v>-127.834</c:v>
                </c:pt>
                <c:pt idx="54">
                  <c:v>-126.834</c:v>
                </c:pt>
                <c:pt idx="55">
                  <c:v>-125.83399999999999</c:v>
                </c:pt>
                <c:pt idx="56">
                  <c:v>-124.83399999999999</c:v>
                </c:pt>
                <c:pt idx="57">
                  <c:v>-123.83399999999999</c:v>
                </c:pt>
                <c:pt idx="58">
                  <c:v>-122.834</c:v>
                </c:pt>
                <c:pt idx="59">
                  <c:v>-121.834</c:v>
                </c:pt>
                <c:pt idx="60">
                  <c:v>-120.834</c:v>
                </c:pt>
                <c:pt idx="61">
                  <c:v>-119.83400000000002</c:v>
                </c:pt>
                <c:pt idx="62">
                  <c:v>-118.834</c:v>
                </c:pt>
                <c:pt idx="63">
                  <c:v>-117.83399999999999</c:v>
                </c:pt>
                <c:pt idx="64">
                  <c:v>-116.834</c:v>
                </c:pt>
                <c:pt idx="65">
                  <c:v>-115.834</c:v>
                </c:pt>
                <c:pt idx="66">
                  <c:v>-114.83399999999999</c:v>
                </c:pt>
                <c:pt idx="67">
                  <c:v>-113.834</c:v>
                </c:pt>
                <c:pt idx="68">
                  <c:v>-112.834</c:v>
                </c:pt>
                <c:pt idx="69">
                  <c:v>-111.83399999999999</c:v>
                </c:pt>
                <c:pt idx="70">
                  <c:v>-110.834</c:v>
                </c:pt>
                <c:pt idx="71">
                  <c:v>-109.834</c:v>
                </c:pt>
                <c:pt idx="72">
                  <c:v>-108.83399999999999</c:v>
                </c:pt>
                <c:pt idx="73">
                  <c:v>-107.834</c:v>
                </c:pt>
                <c:pt idx="74">
                  <c:v>-106.834</c:v>
                </c:pt>
                <c:pt idx="75">
                  <c:v>-105.834</c:v>
                </c:pt>
                <c:pt idx="76">
                  <c:v>-104.834</c:v>
                </c:pt>
                <c:pt idx="77">
                  <c:v>-103.834</c:v>
                </c:pt>
                <c:pt idx="78">
                  <c:v>-102.834</c:v>
                </c:pt>
                <c:pt idx="79">
                  <c:v>-101.834</c:v>
                </c:pt>
                <c:pt idx="80">
                  <c:v>-100.834</c:v>
                </c:pt>
                <c:pt idx="81">
                  <c:v>-99.834000000000003</c:v>
                </c:pt>
                <c:pt idx="82">
                  <c:v>-98.834000000000003</c:v>
                </c:pt>
                <c:pt idx="83">
                  <c:v>-97.834000000000003</c:v>
                </c:pt>
                <c:pt idx="84">
                  <c:v>-96.834000000000003</c:v>
                </c:pt>
                <c:pt idx="85">
                  <c:v>-95.834000000000003</c:v>
                </c:pt>
                <c:pt idx="86">
                  <c:v>-94.834000000000003</c:v>
                </c:pt>
                <c:pt idx="87">
                  <c:v>-93.834000000000003</c:v>
                </c:pt>
                <c:pt idx="88">
                  <c:v>-92.833999999999989</c:v>
                </c:pt>
                <c:pt idx="89">
                  <c:v>-91.834000000000003</c:v>
                </c:pt>
                <c:pt idx="90">
                  <c:v>-90.834000000000003</c:v>
                </c:pt>
                <c:pt idx="91">
                  <c:v>-89.833999999999989</c:v>
                </c:pt>
                <c:pt idx="92">
                  <c:v>-88.834000000000003</c:v>
                </c:pt>
                <c:pt idx="93">
                  <c:v>-87.834000000000003</c:v>
                </c:pt>
                <c:pt idx="94">
                  <c:v>-86.833999999999989</c:v>
                </c:pt>
                <c:pt idx="95">
                  <c:v>-85.834000000000003</c:v>
                </c:pt>
                <c:pt idx="96">
                  <c:v>-84.834000000000003</c:v>
                </c:pt>
                <c:pt idx="97">
                  <c:v>-83.833999999999989</c:v>
                </c:pt>
                <c:pt idx="98">
                  <c:v>-82.834000000000003</c:v>
                </c:pt>
                <c:pt idx="99">
                  <c:v>-81.834000000000003</c:v>
                </c:pt>
                <c:pt idx="100">
                  <c:v>-80.833999999999989</c:v>
                </c:pt>
                <c:pt idx="101">
                  <c:v>-79.834000000000003</c:v>
                </c:pt>
                <c:pt idx="102">
                  <c:v>-78.834000000000003</c:v>
                </c:pt>
                <c:pt idx="103">
                  <c:v>-77.833999999999989</c:v>
                </c:pt>
                <c:pt idx="104">
                  <c:v>-76.834000000000003</c:v>
                </c:pt>
                <c:pt idx="105">
                  <c:v>-75.834000000000003</c:v>
                </c:pt>
                <c:pt idx="106">
                  <c:v>-74.833999999999989</c:v>
                </c:pt>
                <c:pt idx="107">
                  <c:v>-73.834000000000003</c:v>
                </c:pt>
                <c:pt idx="108">
                  <c:v>-72.834000000000003</c:v>
                </c:pt>
                <c:pt idx="109">
                  <c:v>-71.834000000000003</c:v>
                </c:pt>
                <c:pt idx="110">
                  <c:v>-70.834000000000003</c:v>
                </c:pt>
                <c:pt idx="111">
                  <c:v>-69.834000000000003</c:v>
                </c:pt>
                <c:pt idx="112">
                  <c:v>-68.834000000000003</c:v>
                </c:pt>
                <c:pt idx="113">
                  <c:v>-67.834000000000003</c:v>
                </c:pt>
                <c:pt idx="114">
                  <c:v>-66.834000000000003</c:v>
                </c:pt>
                <c:pt idx="115">
                  <c:v>-65.834000000000003</c:v>
                </c:pt>
                <c:pt idx="116">
                  <c:v>-64.834000000000003</c:v>
                </c:pt>
                <c:pt idx="117">
                  <c:v>-63.834000000000003</c:v>
                </c:pt>
                <c:pt idx="118">
                  <c:v>-62.834000000000003</c:v>
                </c:pt>
                <c:pt idx="119">
                  <c:v>-61.833999999999996</c:v>
                </c:pt>
                <c:pt idx="120">
                  <c:v>-60.834000000000003</c:v>
                </c:pt>
                <c:pt idx="121">
                  <c:v>-59.834000000000003</c:v>
                </c:pt>
                <c:pt idx="122">
                  <c:v>-58.834000000000003</c:v>
                </c:pt>
                <c:pt idx="123">
                  <c:v>-57.834000000000003</c:v>
                </c:pt>
                <c:pt idx="124">
                  <c:v>-56.833999999999996</c:v>
                </c:pt>
                <c:pt idx="125">
                  <c:v>-55.834000000000003</c:v>
                </c:pt>
                <c:pt idx="126">
                  <c:v>-54.834000000000003</c:v>
                </c:pt>
                <c:pt idx="127">
                  <c:v>-53.833999999999996</c:v>
                </c:pt>
                <c:pt idx="128">
                  <c:v>-52.834000000000003</c:v>
                </c:pt>
                <c:pt idx="129">
                  <c:v>-51.833999999999996</c:v>
                </c:pt>
                <c:pt idx="130">
                  <c:v>-50.833999999999996</c:v>
                </c:pt>
                <c:pt idx="131">
                  <c:v>-49.834000000000003</c:v>
                </c:pt>
                <c:pt idx="132">
                  <c:v>-48.833999999999996</c:v>
                </c:pt>
                <c:pt idx="133">
                  <c:v>-47.833999999999996</c:v>
                </c:pt>
                <c:pt idx="134">
                  <c:v>-46.834000000000003</c:v>
                </c:pt>
                <c:pt idx="135">
                  <c:v>-45.833999999999996</c:v>
                </c:pt>
                <c:pt idx="136">
                  <c:v>-44.834000000000003</c:v>
                </c:pt>
                <c:pt idx="137">
                  <c:v>-43.834000000000003</c:v>
                </c:pt>
                <c:pt idx="138">
                  <c:v>-42.833999999999996</c:v>
                </c:pt>
                <c:pt idx="139">
                  <c:v>-41.834000000000003</c:v>
                </c:pt>
                <c:pt idx="140">
                  <c:v>-40.834000000000003</c:v>
                </c:pt>
                <c:pt idx="141">
                  <c:v>-39.833999999999996</c:v>
                </c:pt>
                <c:pt idx="142">
                  <c:v>-38.834000000000003</c:v>
                </c:pt>
                <c:pt idx="143">
                  <c:v>-37.834000000000003</c:v>
                </c:pt>
                <c:pt idx="144">
                  <c:v>-36.833999999999996</c:v>
                </c:pt>
                <c:pt idx="145">
                  <c:v>-35.834000000000003</c:v>
                </c:pt>
                <c:pt idx="146">
                  <c:v>-34.833999999999996</c:v>
                </c:pt>
                <c:pt idx="147">
                  <c:v>-33.833999999999996</c:v>
                </c:pt>
                <c:pt idx="148">
                  <c:v>-32.834000000000003</c:v>
                </c:pt>
                <c:pt idx="149">
                  <c:v>-31.834</c:v>
                </c:pt>
                <c:pt idx="150">
                  <c:v>-30.833999999999996</c:v>
                </c:pt>
                <c:pt idx="151">
                  <c:v>-29.834</c:v>
                </c:pt>
                <c:pt idx="152">
                  <c:v>-28.834</c:v>
                </c:pt>
                <c:pt idx="153">
                  <c:v>-27.834</c:v>
                </c:pt>
                <c:pt idx="154">
                  <c:v>-26.834</c:v>
                </c:pt>
                <c:pt idx="155">
                  <c:v>-25.834000000000003</c:v>
                </c:pt>
                <c:pt idx="156">
                  <c:v>-24.834</c:v>
                </c:pt>
                <c:pt idx="157">
                  <c:v>-23.834</c:v>
                </c:pt>
                <c:pt idx="158">
                  <c:v>-22.834</c:v>
                </c:pt>
                <c:pt idx="159">
                  <c:v>-21.834</c:v>
                </c:pt>
                <c:pt idx="160">
                  <c:v>-20.834</c:v>
                </c:pt>
                <c:pt idx="161">
                  <c:v>-19.834</c:v>
                </c:pt>
                <c:pt idx="162">
                  <c:v>-18.834</c:v>
                </c:pt>
                <c:pt idx="163">
                  <c:v>-17.834</c:v>
                </c:pt>
                <c:pt idx="164">
                  <c:v>-16.834</c:v>
                </c:pt>
                <c:pt idx="165">
                  <c:v>-15.834000000000001</c:v>
                </c:pt>
                <c:pt idx="166">
                  <c:v>-14.834000000000001</c:v>
                </c:pt>
                <c:pt idx="167">
                  <c:v>-13.834</c:v>
                </c:pt>
                <c:pt idx="168">
                  <c:v>-12.834</c:v>
                </c:pt>
                <c:pt idx="169">
                  <c:v>-11.834</c:v>
                </c:pt>
                <c:pt idx="170">
                  <c:v>-10.834</c:v>
                </c:pt>
                <c:pt idx="171">
                  <c:v>-9.8340000000000014</c:v>
                </c:pt>
                <c:pt idx="172">
                  <c:v>-8.8339999999999996</c:v>
                </c:pt>
                <c:pt idx="173">
                  <c:v>-7.8339999999999996</c:v>
                </c:pt>
                <c:pt idx="174">
                  <c:v>-6.8340000000000005</c:v>
                </c:pt>
                <c:pt idx="175">
                  <c:v>-5.8340000000000005</c:v>
                </c:pt>
                <c:pt idx="176">
                  <c:v>-4.8339999999999996</c:v>
                </c:pt>
                <c:pt idx="177">
                  <c:v>-3.8339999999999996</c:v>
                </c:pt>
                <c:pt idx="178">
                  <c:v>-2.8340000000000001</c:v>
                </c:pt>
                <c:pt idx="179">
                  <c:v>-1.8340000000000001</c:v>
                </c:pt>
                <c:pt idx="180">
                  <c:v>-0.83399999999999996</c:v>
                </c:pt>
                <c:pt idx="181">
                  <c:v>0.16600000000000001</c:v>
                </c:pt>
                <c:pt idx="182">
                  <c:v>1.1659999999999999</c:v>
                </c:pt>
                <c:pt idx="183">
                  <c:v>2.1660000000000004</c:v>
                </c:pt>
                <c:pt idx="184">
                  <c:v>3.1659999999999999</c:v>
                </c:pt>
                <c:pt idx="185">
                  <c:v>4.1659999999999995</c:v>
                </c:pt>
                <c:pt idx="186">
                  <c:v>5.1659999999999995</c:v>
                </c:pt>
                <c:pt idx="187">
                  <c:v>6.1659999999999995</c:v>
                </c:pt>
                <c:pt idx="188">
                  <c:v>7.1660000000000004</c:v>
                </c:pt>
                <c:pt idx="189">
                  <c:v>8.1660000000000004</c:v>
                </c:pt>
                <c:pt idx="190">
                  <c:v>9.1660000000000004</c:v>
                </c:pt>
                <c:pt idx="191">
                  <c:v>10.166</c:v>
                </c:pt>
                <c:pt idx="192">
                  <c:v>11.166</c:v>
                </c:pt>
                <c:pt idx="193">
                  <c:v>12.166</c:v>
                </c:pt>
                <c:pt idx="194">
                  <c:v>13.166</c:v>
                </c:pt>
                <c:pt idx="195">
                  <c:v>14.165999999999999</c:v>
                </c:pt>
                <c:pt idx="196">
                  <c:v>15.166000000000002</c:v>
                </c:pt>
                <c:pt idx="197">
                  <c:v>16.166</c:v>
                </c:pt>
                <c:pt idx="198">
                  <c:v>17.166</c:v>
                </c:pt>
                <c:pt idx="199">
                  <c:v>18.166</c:v>
                </c:pt>
                <c:pt idx="200">
                  <c:v>19.166</c:v>
                </c:pt>
                <c:pt idx="201">
                  <c:v>20.166</c:v>
                </c:pt>
                <c:pt idx="202">
                  <c:v>21.166</c:v>
                </c:pt>
                <c:pt idx="203">
                  <c:v>22.166</c:v>
                </c:pt>
                <c:pt idx="204">
                  <c:v>23.166</c:v>
                </c:pt>
                <c:pt idx="205">
                  <c:v>24.166</c:v>
                </c:pt>
                <c:pt idx="206">
                  <c:v>25.165999999999997</c:v>
                </c:pt>
                <c:pt idx="207">
                  <c:v>26.166</c:v>
                </c:pt>
                <c:pt idx="208">
                  <c:v>27.166</c:v>
                </c:pt>
                <c:pt idx="209">
                  <c:v>28.166</c:v>
                </c:pt>
                <c:pt idx="210">
                  <c:v>29.166</c:v>
                </c:pt>
                <c:pt idx="211">
                  <c:v>30.166</c:v>
                </c:pt>
                <c:pt idx="212">
                  <c:v>31.166000000000004</c:v>
                </c:pt>
                <c:pt idx="213">
                  <c:v>32.165999999999997</c:v>
                </c:pt>
                <c:pt idx="214">
                  <c:v>33.166000000000004</c:v>
                </c:pt>
                <c:pt idx="215">
                  <c:v>34.166000000000004</c:v>
                </c:pt>
                <c:pt idx="216">
                  <c:v>35.165999999999997</c:v>
                </c:pt>
                <c:pt idx="217">
                  <c:v>36.166000000000004</c:v>
                </c:pt>
                <c:pt idx="218">
                  <c:v>37.165999999999997</c:v>
                </c:pt>
                <c:pt idx="219">
                  <c:v>38.165999999999997</c:v>
                </c:pt>
                <c:pt idx="220">
                  <c:v>39.166000000000004</c:v>
                </c:pt>
                <c:pt idx="221">
                  <c:v>40.165999999999997</c:v>
                </c:pt>
                <c:pt idx="222">
                  <c:v>41.165999999999997</c:v>
                </c:pt>
                <c:pt idx="223">
                  <c:v>42.166000000000004</c:v>
                </c:pt>
                <c:pt idx="224">
                  <c:v>43.165999999999997</c:v>
                </c:pt>
                <c:pt idx="225">
                  <c:v>44.165999999999997</c:v>
                </c:pt>
                <c:pt idx="226">
                  <c:v>45.166000000000004</c:v>
                </c:pt>
                <c:pt idx="227">
                  <c:v>46.165999999999997</c:v>
                </c:pt>
                <c:pt idx="228">
                  <c:v>47.165999999999997</c:v>
                </c:pt>
                <c:pt idx="229">
                  <c:v>48.166000000000004</c:v>
                </c:pt>
                <c:pt idx="230">
                  <c:v>49.165999999999997</c:v>
                </c:pt>
                <c:pt idx="231">
                  <c:v>50.166000000000004</c:v>
                </c:pt>
                <c:pt idx="232">
                  <c:v>51.166000000000004</c:v>
                </c:pt>
                <c:pt idx="233">
                  <c:v>52.165999999999997</c:v>
                </c:pt>
                <c:pt idx="234">
                  <c:v>53.166000000000004</c:v>
                </c:pt>
                <c:pt idx="235">
                  <c:v>54.165999999999997</c:v>
                </c:pt>
                <c:pt idx="236">
                  <c:v>55.165999999999997</c:v>
                </c:pt>
                <c:pt idx="237">
                  <c:v>56.166000000000004</c:v>
                </c:pt>
                <c:pt idx="238">
                  <c:v>57.165999999999997</c:v>
                </c:pt>
                <c:pt idx="239">
                  <c:v>58.165999999999997</c:v>
                </c:pt>
                <c:pt idx="240">
                  <c:v>59.166000000000004</c:v>
                </c:pt>
                <c:pt idx="241">
                  <c:v>60.165999999999997</c:v>
                </c:pt>
                <c:pt idx="242">
                  <c:v>61.166000000000004</c:v>
                </c:pt>
                <c:pt idx="243">
                  <c:v>62.166000000000004</c:v>
                </c:pt>
                <c:pt idx="244">
                  <c:v>63.165999999999997</c:v>
                </c:pt>
                <c:pt idx="245">
                  <c:v>64.165999999999997</c:v>
                </c:pt>
                <c:pt idx="246">
                  <c:v>65.165999999999997</c:v>
                </c:pt>
                <c:pt idx="247">
                  <c:v>66.165999999999997</c:v>
                </c:pt>
                <c:pt idx="248">
                  <c:v>67.165999999999997</c:v>
                </c:pt>
                <c:pt idx="249">
                  <c:v>68.165999999999997</c:v>
                </c:pt>
                <c:pt idx="250">
                  <c:v>69.165999999999997</c:v>
                </c:pt>
                <c:pt idx="251">
                  <c:v>70.165999999999997</c:v>
                </c:pt>
                <c:pt idx="252">
                  <c:v>71.165999999999997</c:v>
                </c:pt>
                <c:pt idx="253">
                  <c:v>72.165999999999997</c:v>
                </c:pt>
                <c:pt idx="254">
                  <c:v>73.165999999999997</c:v>
                </c:pt>
                <c:pt idx="255">
                  <c:v>74.165999999999997</c:v>
                </c:pt>
                <c:pt idx="256">
                  <c:v>75.165999999999997</c:v>
                </c:pt>
                <c:pt idx="257">
                  <c:v>76.165999999999997</c:v>
                </c:pt>
                <c:pt idx="258">
                  <c:v>77.166000000000011</c:v>
                </c:pt>
                <c:pt idx="259">
                  <c:v>78.165999999999997</c:v>
                </c:pt>
                <c:pt idx="260">
                  <c:v>79.165999999999997</c:v>
                </c:pt>
                <c:pt idx="261">
                  <c:v>80.166000000000011</c:v>
                </c:pt>
                <c:pt idx="262">
                  <c:v>81.165999999999997</c:v>
                </c:pt>
                <c:pt idx="263">
                  <c:v>82.165999999999997</c:v>
                </c:pt>
                <c:pt idx="264">
                  <c:v>83.166000000000011</c:v>
                </c:pt>
                <c:pt idx="265">
                  <c:v>84.165999999999997</c:v>
                </c:pt>
                <c:pt idx="266">
                  <c:v>85.165999999999997</c:v>
                </c:pt>
                <c:pt idx="267">
                  <c:v>86.166000000000011</c:v>
                </c:pt>
                <c:pt idx="268">
                  <c:v>87.165999999999997</c:v>
                </c:pt>
                <c:pt idx="269">
                  <c:v>88.165999999999997</c:v>
                </c:pt>
                <c:pt idx="270">
                  <c:v>89.166000000000011</c:v>
                </c:pt>
                <c:pt idx="271">
                  <c:v>90.165999999999997</c:v>
                </c:pt>
                <c:pt idx="272">
                  <c:v>91.165999999999997</c:v>
                </c:pt>
                <c:pt idx="273">
                  <c:v>92.166000000000011</c:v>
                </c:pt>
                <c:pt idx="274">
                  <c:v>93.165999999999997</c:v>
                </c:pt>
                <c:pt idx="275">
                  <c:v>94.165999999999997</c:v>
                </c:pt>
                <c:pt idx="276">
                  <c:v>95.166000000000011</c:v>
                </c:pt>
                <c:pt idx="277">
                  <c:v>96.165999999999997</c:v>
                </c:pt>
                <c:pt idx="278">
                  <c:v>97.165999999999997</c:v>
                </c:pt>
                <c:pt idx="279">
                  <c:v>98.165999999999997</c:v>
                </c:pt>
                <c:pt idx="280">
                  <c:v>99.165999999999997</c:v>
                </c:pt>
                <c:pt idx="281">
                  <c:v>100.166</c:v>
                </c:pt>
                <c:pt idx="282">
                  <c:v>101.166</c:v>
                </c:pt>
                <c:pt idx="283">
                  <c:v>102.166</c:v>
                </c:pt>
                <c:pt idx="284">
                  <c:v>103.166</c:v>
                </c:pt>
                <c:pt idx="285">
                  <c:v>104.166</c:v>
                </c:pt>
                <c:pt idx="286">
                  <c:v>105.166</c:v>
                </c:pt>
                <c:pt idx="287">
                  <c:v>106.166</c:v>
                </c:pt>
                <c:pt idx="288">
                  <c:v>107.166</c:v>
                </c:pt>
                <c:pt idx="289">
                  <c:v>108.166</c:v>
                </c:pt>
                <c:pt idx="290">
                  <c:v>109.166</c:v>
                </c:pt>
                <c:pt idx="291">
                  <c:v>110.166</c:v>
                </c:pt>
                <c:pt idx="292">
                  <c:v>111.16600000000001</c:v>
                </c:pt>
                <c:pt idx="293">
                  <c:v>112.166</c:v>
                </c:pt>
                <c:pt idx="294">
                  <c:v>113.166</c:v>
                </c:pt>
                <c:pt idx="295">
                  <c:v>114.16600000000001</c:v>
                </c:pt>
                <c:pt idx="296">
                  <c:v>115.166</c:v>
                </c:pt>
                <c:pt idx="297">
                  <c:v>116.166</c:v>
                </c:pt>
                <c:pt idx="298">
                  <c:v>117.16600000000001</c:v>
                </c:pt>
                <c:pt idx="299">
                  <c:v>118.166</c:v>
                </c:pt>
                <c:pt idx="300">
                  <c:v>119.166</c:v>
                </c:pt>
                <c:pt idx="301">
                  <c:v>120.166</c:v>
                </c:pt>
                <c:pt idx="302">
                  <c:v>121.16599999999998</c:v>
                </c:pt>
                <c:pt idx="303">
                  <c:v>122.16600000000001</c:v>
                </c:pt>
                <c:pt idx="304">
                  <c:v>123.16600000000001</c:v>
                </c:pt>
                <c:pt idx="305">
                  <c:v>124.166</c:v>
                </c:pt>
                <c:pt idx="306">
                  <c:v>125.166</c:v>
                </c:pt>
                <c:pt idx="307">
                  <c:v>126.166</c:v>
                </c:pt>
                <c:pt idx="308">
                  <c:v>127.16599999999998</c:v>
                </c:pt>
                <c:pt idx="309">
                  <c:v>128.166</c:v>
                </c:pt>
                <c:pt idx="310">
                  <c:v>129.166</c:v>
                </c:pt>
                <c:pt idx="311">
                  <c:v>130.166</c:v>
                </c:pt>
                <c:pt idx="312">
                  <c:v>131.166</c:v>
                </c:pt>
                <c:pt idx="313">
                  <c:v>132.166</c:v>
                </c:pt>
                <c:pt idx="314">
                  <c:v>133.166</c:v>
                </c:pt>
                <c:pt idx="315">
                  <c:v>134.16600000000003</c:v>
                </c:pt>
                <c:pt idx="316">
                  <c:v>135.166</c:v>
                </c:pt>
                <c:pt idx="317">
                  <c:v>136.166</c:v>
                </c:pt>
                <c:pt idx="318">
                  <c:v>137.166</c:v>
                </c:pt>
                <c:pt idx="319">
                  <c:v>138.166</c:v>
                </c:pt>
                <c:pt idx="320">
                  <c:v>139.166</c:v>
                </c:pt>
                <c:pt idx="321">
                  <c:v>140.16600000000003</c:v>
                </c:pt>
                <c:pt idx="322">
                  <c:v>141.166</c:v>
                </c:pt>
                <c:pt idx="323">
                  <c:v>142.166</c:v>
                </c:pt>
                <c:pt idx="324">
                  <c:v>143.166</c:v>
                </c:pt>
                <c:pt idx="325">
                  <c:v>144.166</c:v>
                </c:pt>
                <c:pt idx="326">
                  <c:v>145.166</c:v>
                </c:pt>
                <c:pt idx="327">
                  <c:v>146.166</c:v>
                </c:pt>
                <c:pt idx="328">
                  <c:v>147.166</c:v>
                </c:pt>
                <c:pt idx="329">
                  <c:v>148.166</c:v>
                </c:pt>
                <c:pt idx="330">
                  <c:v>149.166</c:v>
                </c:pt>
                <c:pt idx="331">
                  <c:v>150.166</c:v>
                </c:pt>
                <c:pt idx="332">
                  <c:v>151.166</c:v>
                </c:pt>
                <c:pt idx="333">
                  <c:v>152.166</c:v>
                </c:pt>
                <c:pt idx="334">
                  <c:v>153.166</c:v>
                </c:pt>
                <c:pt idx="335">
                  <c:v>154.166</c:v>
                </c:pt>
                <c:pt idx="336">
                  <c:v>155.166</c:v>
                </c:pt>
                <c:pt idx="337">
                  <c:v>156.166</c:v>
                </c:pt>
                <c:pt idx="338">
                  <c:v>157.166</c:v>
                </c:pt>
                <c:pt idx="339">
                  <c:v>158.166</c:v>
                </c:pt>
                <c:pt idx="340">
                  <c:v>159.166</c:v>
                </c:pt>
                <c:pt idx="341">
                  <c:v>160.166</c:v>
                </c:pt>
                <c:pt idx="342">
                  <c:v>161.166</c:v>
                </c:pt>
                <c:pt idx="343">
                  <c:v>162.166</c:v>
                </c:pt>
                <c:pt idx="344">
                  <c:v>163.166</c:v>
                </c:pt>
                <c:pt idx="345">
                  <c:v>164.166</c:v>
                </c:pt>
                <c:pt idx="346">
                  <c:v>165.16600000000003</c:v>
                </c:pt>
                <c:pt idx="347">
                  <c:v>166.166</c:v>
                </c:pt>
                <c:pt idx="348">
                  <c:v>167.166</c:v>
                </c:pt>
                <c:pt idx="349">
                  <c:v>168.166</c:v>
                </c:pt>
                <c:pt idx="350">
                  <c:v>169.166</c:v>
                </c:pt>
                <c:pt idx="351">
                  <c:v>170.166</c:v>
                </c:pt>
                <c:pt idx="352">
                  <c:v>171.16600000000003</c:v>
                </c:pt>
                <c:pt idx="353">
                  <c:v>172.166</c:v>
                </c:pt>
                <c:pt idx="354">
                  <c:v>173.166</c:v>
                </c:pt>
                <c:pt idx="355">
                  <c:v>174.166</c:v>
                </c:pt>
                <c:pt idx="356">
                  <c:v>175.166</c:v>
                </c:pt>
                <c:pt idx="357">
                  <c:v>176.166</c:v>
                </c:pt>
                <c:pt idx="358">
                  <c:v>177.16600000000003</c:v>
                </c:pt>
                <c:pt idx="359">
                  <c:v>178.166</c:v>
                </c:pt>
                <c:pt idx="360">
                  <c:v>179.166</c:v>
                </c:pt>
                <c:pt idx="361">
                  <c:v>180.166</c:v>
                </c:pt>
                <c:pt idx="362">
                  <c:v>181.166</c:v>
                </c:pt>
                <c:pt idx="363">
                  <c:v>182.166</c:v>
                </c:pt>
                <c:pt idx="364">
                  <c:v>183.166</c:v>
                </c:pt>
                <c:pt idx="365">
                  <c:v>184.166</c:v>
                </c:pt>
                <c:pt idx="366">
                  <c:v>185.166</c:v>
                </c:pt>
                <c:pt idx="367">
                  <c:v>186.166</c:v>
                </c:pt>
                <c:pt idx="368">
                  <c:v>187.166</c:v>
                </c:pt>
                <c:pt idx="369">
                  <c:v>188.166</c:v>
                </c:pt>
                <c:pt idx="370">
                  <c:v>189.166</c:v>
                </c:pt>
                <c:pt idx="371">
                  <c:v>190.166</c:v>
                </c:pt>
                <c:pt idx="372">
                  <c:v>191.166</c:v>
                </c:pt>
                <c:pt idx="373">
                  <c:v>192.166</c:v>
                </c:pt>
                <c:pt idx="374">
                  <c:v>193.166</c:v>
                </c:pt>
                <c:pt idx="375">
                  <c:v>194.166</c:v>
                </c:pt>
                <c:pt idx="376">
                  <c:v>195.166</c:v>
                </c:pt>
                <c:pt idx="377">
                  <c:v>196.166</c:v>
                </c:pt>
                <c:pt idx="378">
                  <c:v>197.166</c:v>
                </c:pt>
                <c:pt idx="379">
                  <c:v>198.166</c:v>
                </c:pt>
                <c:pt idx="380">
                  <c:v>199.166</c:v>
                </c:pt>
                <c:pt idx="381">
                  <c:v>200.166</c:v>
                </c:pt>
                <c:pt idx="382">
                  <c:v>201.166</c:v>
                </c:pt>
                <c:pt idx="383">
                  <c:v>202.16600000000003</c:v>
                </c:pt>
                <c:pt idx="384">
                  <c:v>203.166</c:v>
                </c:pt>
                <c:pt idx="385">
                  <c:v>204.166</c:v>
                </c:pt>
                <c:pt idx="386">
                  <c:v>205.166</c:v>
                </c:pt>
                <c:pt idx="387">
                  <c:v>206.166</c:v>
                </c:pt>
                <c:pt idx="388">
                  <c:v>207.166</c:v>
                </c:pt>
                <c:pt idx="389">
                  <c:v>208.16600000000003</c:v>
                </c:pt>
                <c:pt idx="390">
                  <c:v>209.166</c:v>
                </c:pt>
                <c:pt idx="391">
                  <c:v>210.166</c:v>
                </c:pt>
                <c:pt idx="392">
                  <c:v>211.166</c:v>
                </c:pt>
                <c:pt idx="393">
                  <c:v>212.166</c:v>
                </c:pt>
                <c:pt idx="394">
                  <c:v>213.166</c:v>
                </c:pt>
                <c:pt idx="395">
                  <c:v>214.166</c:v>
                </c:pt>
                <c:pt idx="396">
                  <c:v>215.166</c:v>
                </c:pt>
                <c:pt idx="397">
                  <c:v>216.166</c:v>
                </c:pt>
                <c:pt idx="398">
                  <c:v>217.166</c:v>
                </c:pt>
                <c:pt idx="399">
                  <c:v>218.166</c:v>
                </c:pt>
                <c:pt idx="400">
                  <c:v>219.166</c:v>
                </c:pt>
                <c:pt idx="401">
                  <c:v>220.166</c:v>
                </c:pt>
                <c:pt idx="402">
                  <c:v>221.166</c:v>
                </c:pt>
                <c:pt idx="403">
                  <c:v>222.166</c:v>
                </c:pt>
                <c:pt idx="404">
                  <c:v>223.166</c:v>
                </c:pt>
                <c:pt idx="405">
                  <c:v>224.166</c:v>
                </c:pt>
                <c:pt idx="406">
                  <c:v>225.166</c:v>
                </c:pt>
                <c:pt idx="407">
                  <c:v>226.166</c:v>
                </c:pt>
                <c:pt idx="408">
                  <c:v>227.166</c:v>
                </c:pt>
                <c:pt idx="409">
                  <c:v>228.166</c:v>
                </c:pt>
                <c:pt idx="410">
                  <c:v>229.166</c:v>
                </c:pt>
                <c:pt idx="411">
                  <c:v>230.166</c:v>
                </c:pt>
                <c:pt idx="412">
                  <c:v>231.166</c:v>
                </c:pt>
                <c:pt idx="413">
                  <c:v>232.166</c:v>
                </c:pt>
                <c:pt idx="414">
                  <c:v>233.16600000000003</c:v>
                </c:pt>
                <c:pt idx="415">
                  <c:v>234.166</c:v>
                </c:pt>
                <c:pt idx="416">
                  <c:v>235.166</c:v>
                </c:pt>
                <c:pt idx="417">
                  <c:v>236.166</c:v>
                </c:pt>
                <c:pt idx="418">
                  <c:v>237.166</c:v>
                </c:pt>
                <c:pt idx="419">
                  <c:v>238.166</c:v>
                </c:pt>
                <c:pt idx="420">
                  <c:v>239.166</c:v>
                </c:pt>
                <c:pt idx="421">
                  <c:v>240.166</c:v>
                </c:pt>
                <c:pt idx="422">
                  <c:v>241.16599999999997</c:v>
                </c:pt>
                <c:pt idx="423">
                  <c:v>242.166</c:v>
                </c:pt>
                <c:pt idx="424">
                  <c:v>243.16600000000003</c:v>
                </c:pt>
                <c:pt idx="425">
                  <c:v>244.166</c:v>
                </c:pt>
                <c:pt idx="426">
                  <c:v>245.16600000000003</c:v>
                </c:pt>
                <c:pt idx="427">
                  <c:v>246.16599999999997</c:v>
                </c:pt>
                <c:pt idx="428">
                  <c:v>247.166</c:v>
                </c:pt>
                <c:pt idx="429">
                  <c:v>248.16599999999997</c:v>
                </c:pt>
                <c:pt idx="430">
                  <c:v>249.166</c:v>
                </c:pt>
                <c:pt idx="431">
                  <c:v>250.16600000000003</c:v>
                </c:pt>
                <c:pt idx="432">
                  <c:v>251.166</c:v>
                </c:pt>
                <c:pt idx="433">
                  <c:v>252.166</c:v>
                </c:pt>
                <c:pt idx="434">
                  <c:v>253.16599999999997</c:v>
                </c:pt>
                <c:pt idx="435">
                  <c:v>254.166</c:v>
                </c:pt>
                <c:pt idx="436">
                  <c:v>255.16600000000003</c:v>
                </c:pt>
                <c:pt idx="437">
                  <c:v>256.166</c:v>
                </c:pt>
                <c:pt idx="438">
                  <c:v>257.166</c:v>
                </c:pt>
                <c:pt idx="439">
                  <c:v>258.166</c:v>
                </c:pt>
                <c:pt idx="440">
                  <c:v>259.166</c:v>
                </c:pt>
                <c:pt idx="441">
                  <c:v>260.166</c:v>
                </c:pt>
                <c:pt idx="442">
                  <c:v>261.166</c:v>
                </c:pt>
                <c:pt idx="443">
                  <c:v>262.166</c:v>
                </c:pt>
                <c:pt idx="444">
                  <c:v>263.166</c:v>
                </c:pt>
                <c:pt idx="445">
                  <c:v>264.166</c:v>
                </c:pt>
                <c:pt idx="446">
                  <c:v>265.166</c:v>
                </c:pt>
                <c:pt idx="447">
                  <c:v>266.166</c:v>
                </c:pt>
                <c:pt idx="448">
                  <c:v>267.166</c:v>
                </c:pt>
                <c:pt idx="449">
                  <c:v>268.166</c:v>
                </c:pt>
                <c:pt idx="450">
                  <c:v>269.166</c:v>
                </c:pt>
                <c:pt idx="451">
                  <c:v>270.166</c:v>
                </c:pt>
                <c:pt idx="452">
                  <c:v>271.166</c:v>
                </c:pt>
                <c:pt idx="453">
                  <c:v>272.166</c:v>
                </c:pt>
                <c:pt idx="454">
                  <c:v>273.166</c:v>
                </c:pt>
                <c:pt idx="455">
                  <c:v>274.166</c:v>
                </c:pt>
                <c:pt idx="456">
                  <c:v>275.166</c:v>
                </c:pt>
                <c:pt idx="457">
                  <c:v>276.166</c:v>
                </c:pt>
                <c:pt idx="458">
                  <c:v>277.166</c:v>
                </c:pt>
                <c:pt idx="459">
                  <c:v>278.166</c:v>
                </c:pt>
                <c:pt idx="460">
                  <c:v>279.16500000000002</c:v>
                </c:pt>
                <c:pt idx="461">
                  <c:v>280.16500000000002</c:v>
                </c:pt>
                <c:pt idx="462">
                  <c:v>281.16499999999996</c:v>
                </c:pt>
                <c:pt idx="463">
                  <c:v>282.16500000000002</c:v>
                </c:pt>
                <c:pt idx="464">
                  <c:v>283.16499999999996</c:v>
                </c:pt>
                <c:pt idx="465">
                  <c:v>284.16500000000002</c:v>
                </c:pt>
                <c:pt idx="466">
                  <c:v>285.16500000000002</c:v>
                </c:pt>
                <c:pt idx="467">
                  <c:v>286.16500000000002</c:v>
                </c:pt>
                <c:pt idx="468">
                  <c:v>287.16500000000002</c:v>
                </c:pt>
                <c:pt idx="469">
                  <c:v>288.16499999999996</c:v>
                </c:pt>
                <c:pt idx="470">
                  <c:v>289.16500000000002</c:v>
                </c:pt>
                <c:pt idx="471">
                  <c:v>290.16499999999996</c:v>
                </c:pt>
                <c:pt idx="472">
                  <c:v>291.16500000000002</c:v>
                </c:pt>
                <c:pt idx="473">
                  <c:v>292.16500000000002</c:v>
                </c:pt>
                <c:pt idx="474">
                  <c:v>293.16499999999996</c:v>
                </c:pt>
                <c:pt idx="475">
                  <c:v>294.16500000000002</c:v>
                </c:pt>
                <c:pt idx="476">
                  <c:v>295.16499999999996</c:v>
                </c:pt>
                <c:pt idx="477">
                  <c:v>296.16500000000002</c:v>
                </c:pt>
                <c:pt idx="478">
                  <c:v>297.16499999999996</c:v>
                </c:pt>
                <c:pt idx="479">
                  <c:v>298.16500000000002</c:v>
                </c:pt>
                <c:pt idx="480">
                  <c:v>299.16500000000002</c:v>
                </c:pt>
                <c:pt idx="481">
                  <c:v>300.16499999999996</c:v>
                </c:pt>
                <c:pt idx="482">
                  <c:v>301.16500000000002</c:v>
                </c:pt>
                <c:pt idx="483">
                  <c:v>302.16499999999996</c:v>
                </c:pt>
                <c:pt idx="484">
                  <c:v>303.16500000000002</c:v>
                </c:pt>
                <c:pt idx="485">
                  <c:v>304.16500000000002</c:v>
                </c:pt>
                <c:pt idx="486">
                  <c:v>305.16500000000002</c:v>
                </c:pt>
                <c:pt idx="487">
                  <c:v>306.16500000000002</c:v>
                </c:pt>
                <c:pt idx="488">
                  <c:v>307.16499999999996</c:v>
                </c:pt>
                <c:pt idx="489">
                  <c:v>308.16500000000002</c:v>
                </c:pt>
                <c:pt idx="490">
                  <c:v>309.16499999999996</c:v>
                </c:pt>
                <c:pt idx="491">
                  <c:v>310.16500000000002</c:v>
                </c:pt>
                <c:pt idx="492">
                  <c:v>311.16500000000002</c:v>
                </c:pt>
                <c:pt idx="493">
                  <c:v>312.16499999999996</c:v>
                </c:pt>
                <c:pt idx="494">
                  <c:v>313.16500000000002</c:v>
                </c:pt>
                <c:pt idx="495">
                  <c:v>314.16499999999996</c:v>
                </c:pt>
                <c:pt idx="496">
                  <c:v>315.16500000000002</c:v>
                </c:pt>
                <c:pt idx="497">
                  <c:v>316.16500000000002</c:v>
                </c:pt>
                <c:pt idx="498">
                  <c:v>317.16500000000002</c:v>
                </c:pt>
                <c:pt idx="499">
                  <c:v>318.16500000000002</c:v>
                </c:pt>
                <c:pt idx="500">
                  <c:v>319.16499999999996</c:v>
                </c:pt>
                <c:pt idx="501">
                  <c:v>320.16500000000002</c:v>
                </c:pt>
                <c:pt idx="502">
                  <c:v>321.16499999999996</c:v>
                </c:pt>
                <c:pt idx="503">
                  <c:v>322.16500000000002</c:v>
                </c:pt>
                <c:pt idx="504">
                  <c:v>323.16500000000002</c:v>
                </c:pt>
                <c:pt idx="505">
                  <c:v>324.16499999999996</c:v>
                </c:pt>
                <c:pt idx="506">
                  <c:v>325.16500000000002</c:v>
                </c:pt>
                <c:pt idx="507">
                  <c:v>326.16499999999996</c:v>
                </c:pt>
                <c:pt idx="508">
                  <c:v>327.16500000000002</c:v>
                </c:pt>
                <c:pt idx="509">
                  <c:v>328.16499999999996</c:v>
                </c:pt>
                <c:pt idx="510">
                  <c:v>329.16500000000002</c:v>
                </c:pt>
                <c:pt idx="511">
                  <c:v>330.16500000000002</c:v>
                </c:pt>
                <c:pt idx="512">
                  <c:v>331.16499999999996</c:v>
                </c:pt>
                <c:pt idx="513">
                  <c:v>332.16500000000002</c:v>
                </c:pt>
                <c:pt idx="514">
                  <c:v>333.16499999999996</c:v>
                </c:pt>
                <c:pt idx="515">
                  <c:v>334.16500000000002</c:v>
                </c:pt>
                <c:pt idx="516">
                  <c:v>335.16500000000002</c:v>
                </c:pt>
                <c:pt idx="517">
                  <c:v>336.16500000000002</c:v>
                </c:pt>
                <c:pt idx="518">
                  <c:v>337.16500000000002</c:v>
                </c:pt>
                <c:pt idx="519">
                  <c:v>338.16499999999996</c:v>
                </c:pt>
                <c:pt idx="520">
                  <c:v>339.16500000000002</c:v>
                </c:pt>
                <c:pt idx="521">
                  <c:v>340.16499999999996</c:v>
                </c:pt>
                <c:pt idx="522">
                  <c:v>341.16500000000002</c:v>
                </c:pt>
                <c:pt idx="523">
                  <c:v>342.16500000000002</c:v>
                </c:pt>
                <c:pt idx="524">
                  <c:v>343.16499999999996</c:v>
                </c:pt>
                <c:pt idx="525">
                  <c:v>344.16500000000002</c:v>
                </c:pt>
                <c:pt idx="526">
                  <c:v>345.16499999999996</c:v>
                </c:pt>
                <c:pt idx="527">
                  <c:v>346.16500000000002</c:v>
                </c:pt>
                <c:pt idx="528">
                  <c:v>347.16500000000002</c:v>
                </c:pt>
                <c:pt idx="529">
                  <c:v>348.16500000000002</c:v>
                </c:pt>
                <c:pt idx="530">
                  <c:v>349.16500000000002</c:v>
                </c:pt>
                <c:pt idx="531">
                  <c:v>350.16499999999996</c:v>
                </c:pt>
                <c:pt idx="532">
                  <c:v>351.16500000000002</c:v>
                </c:pt>
                <c:pt idx="533">
                  <c:v>352.16499999999996</c:v>
                </c:pt>
                <c:pt idx="534">
                  <c:v>353.16500000000002</c:v>
                </c:pt>
                <c:pt idx="535">
                  <c:v>354.16500000000002</c:v>
                </c:pt>
                <c:pt idx="536">
                  <c:v>355.16499999999996</c:v>
                </c:pt>
                <c:pt idx="537">
                  <c:v>356.16500000000002</c:v>
                </c:pt>
                <c:pt idx="538">
                  <c:v>357.16499999999996</c:v>
                </c:pt>
                <c:pt idx="539">
                  <c:v>358.16500000000002</c:v>
                </c:pt>
                <c:pt idx="540">
                  <c:v>359.16499999999996</c:v>
                </c:pt>
                <c:pt idx="541">
                  <c:v>360.16500000000002</c:v>
                </c:pt>
                <c:pt idx="542">
                  <c:v>361.16500000000002</c:v>
                </c:pt>
                <c:pt idx="543">
                  <c:v>362.16499999999996</c:v>
                </c:pt>
                <c:pt idx="544">
                  <c:v>363.16500000000002</c:v>
                </c:pt>
                <c:pt idx="545">
                  <c:v>364.16499999999996</c:v>
                </c:pt>
                <c:pt idx="546">
                  <c:v>365.16500000000002</c:v>
                </c:pt>
                <c:pt idx="547">
                  <c:v>366.16500000000002</c:v>
                </c:pt>
                <c:pt idx="548">
                  <c:v>367.16500000000002</c:v>
                </c:pt>
                <c:pt idx="549">
                  <c:v>368.16500000000002</c:v>
                </c:pt>
                <c:pt idx="550">
                  <c:v>369.16499999999996</c:v>
                </c:pt>
                <c:pt idx="551">
                  <c:v>370.16500000000002</c:v>
                </c:pt>
                <c:pt idx="552">
                  <c:v>371.16499999999996</c:v>
                </c:pt>
                <c:pt idx="553">
                  <c:v>372.16500000000002</c:v>
                </c:pt>
                <c:pt idx="554">
                  <c:v>373.16500000000002</c:v>
                </c:pt>
                <c:pt idx="555">
                  <c:v>374.16399999999999</c:v>
                </c:pt>
                <c:pt idx="556">
                  <c:v>375.16399999999999</c:v>
                </c:pt>
                <c:pt idx="557">
                  <c:v>376.16399999999999</c:v>
                </c:pt>
                <c:pt idx="558">
                  <c:v>377.16399999999999</c:v>
                </c:pt>
                <c:pt idx="559">
                  <c:v>378.16399999999999</c:v>
                </c:pt>
                <c:pt idx="560">
                  <c:v>379.16400000000004</c:v>
                </c:pt>
                <c:pt idx="561">
                  <c:v>380.16399999999999</c:v>
                </c:pt>
                <c:pt idx="562">
                  <c:v>381.16399999999999</c:v>
                </c:pt>
                <c:pt idx="563">
                  <c:v>382.16399999999999</c:v>
                </c:pt>
                <c:pt idx="564">
                  <c:v>383.16399999999999</c:v>
                </c:pt>
                <c:pt idx="565">
                  <c:v>384.16400000000004</c:v>
                </c:pt>
                <c:pt idx="566">
                  <c:v>385.16399999999999</c:v>
                </c:pt>
                <c:pt idx="567">
                  <c:v>386.16400000000004</c:v>
                </c:pt>
                <c:pt idx="568">
                  <c:v>387.16399999999999</c:v>
                </c:pt>
                <c:pt idx="569">
                  <c:v>388.16399999999999</c:v>
                </c:pt>
                <c:pt idx="570">
                  <c:v>389.16399999999999</c:v>
                </c:pt>
                <c:pt idx="571">
                  <c:v>390.16399999999999</c:v>
                </c:pt>
                <c:pt idx="572">
                  <c:v>391.16400000000004</c:v>
                </c:pt>
                <c:pt idx="573">
                  <c:v>392.16399999999999</c:v>
                </c:pt>
                <c:pt idx="574">
                  <c:v>393.16399999999999</c:v>
                </c:pt>
                <c:pt idx="575">
                  <c:v>394.16399999999999</c:v>
                </c:pt>
                <c:pt idx="576">
                  <c:v>395.16399999999999</c:v>
                </c:pt>
                <c:pt idx="577">
                  <c:v>396.16400000000004</c:v>
                </c:pt>
                <c:pt idx="578">
                  <c:v>397.16399999999999</c:v>
                </c:pt>
                <c:pt idx="579">
                  <c:v>398.16400000000004</c:v>
                </c:pt>
                <c:pt idx="580">
                  <c:v>399.16399999999999</c:v>
                </c:pt>
                <c:pt idx="581">
                  <c:v>400.16399999999999</c:v>
                </c:pt>
                <c:pt idx="582">
                  <c:v>401.16399999999999</c:v>
                </c:pt>
                <c:pt idx="583">
                  <c:v>402.16399999999999</c:v>
                </c:pt>
                <c:pt idx="584">
                  <c:v>403.16400000000004</c:v>
                </c:pt>
                <c:pt idx="585">
                  <c:v>404.16399999999999</c:v>
                </c:pt>
                <c:pt idx="586">
                  <c:v>405.16399999999999</c:v>
                </c:pt>
                <c:pt idx="587">
                  <c:v>406.16399999999999</c:v>
                </c:pt>
                <c:pt idx="588">
                  <c:v>407.16399999999999</c:v>
                </c:pt>
                <c:pt idx="589">
                  <c:v>408.16399999999999</c:v>
                </c:pt>
                <c:pt idx="590">
                  <c:v>409.16399999999999</c:v>
                </c:pt>
                <c:pt idx="591">
                  <c:v>410.16400000000004</c:v>
                </c:pt>
                <c:pt idx="592">
                  <c:v>411.16399999999999</c:v>
                </c:pt>
                <c:pt idx="593">
                  <c:v>412.16399999999999</c:v>
                </c:pt>
                <c:pt idx="594">
                  <c:v>413.16399999999999</c:v>
                </c:pt>
                <c:pt idx="595">
                  <c:v>414.16399999999999</c:v>
                </c:pt>
                <c:pt idx="596">
                  <c:v>415.16400000000004</c:v>
                </c:pt>
                <c:pt idx="597">
                  <c:v>416.16399999999999</c:v>
                </c:pt>
                <c:pt idx="598">
                  <c:v>417.16399999999999</c:v>
                </c:pt>
                <c:pt idx="599">
                  <c:v>418.16399999999999</c:v>
                </c:pt>
                <c:pt idx="600">
                  <c:v>419.16399999999999</c:v>
                </c:pt>
                <c:pt idx="601">
                  <c:v>420.16399999999999</c:v>
                </c:pt>
                <c:pt idx="602">
                  <c:v>421.16399999999999</c:v>
                </c:pt>
                <c:pt idx="603">
                  <c:v>422.16400000000004</c:v>
                </c:pt>
                <c:pt idx="604">
                  <c:v>423.16399999999999</c:v>
                </c:pt>
                <c:pt idx="605">
                  <c:v>424.16399999999999</c:v>
                </c:pt>
                <c:pt idx="606">
                  <c:v>425.16399999999999</c:v>
                </c:pt>
                <c:pt idx="607">
                  <c:v>426.16399999999999</c:v>
                </c:pt>
                <c:pt idx="608">
                  <c:v>427.16400000000004</c:v>
                </c:pt>
                <c:pt idx="609">
                  <c:v>428.16399999999999</c:v>
                </c:pt>
                <c:pt idx="610">
                  <c:v>429.16400000000004</c:v>
                </c:pt>
                <c:pt idx="611">
                  <c:v>430.16399999999999</c:v>
                </c:pt>
                <c:pt idx="612">
                  <c:v>431.16399999999999</c:v>
                </c:pt>
                <c:pt idx="613">
                  <c:v>432.16399999999999</c:v>
                </c:pt>
                <c:pt idx="614">
                  <c:v>433.16399999999999</c:v>
                </c:pt>
                <c:pt idx="615">
                  <c:v>434.16400000000004</c:v>
                </c:pt>
                <c:pt idx="616">
                  <c:v>435.16399999999999</c:v>
                </c:pt>
                <c:pt idx="617">
                  <c:v>436.16399999999999</c:v>
                </c:pt>
                <c:pt idx="618">
                  <c:v>437.16399999999999</c:v>
                </c:pt>
                <c:pt idx="619">
                  <c:v>438.16399999999999</c:v>
                </c:pt>
                <c:pt idx="620">
                  <c:v>439.16399999999999</c:v>
                </c:pt>
                <c:pt idx="621">
                  <c:v>440.16399999999999</c:v>
                </c:pt>
                <c:pt idx="622">
                  <c:v>441.16400000000004</c:v>
                </c:pt>
                <c:pt idx="623">
                  <c:v>442.16399999999999</c:v>
                </c:pt>
                <c:pt idx="624">
                  <c:v>443.16399999999999</c:v>
                </c:pt>
                <c:pt idx="625">
                  <c:v>444.16399999999999</c:v>
                </c:pt>
                <c:pt idx="626">
                  <c:v>445.16399999999999</c:v>
                </c:pt>
                <c:pt idx="627">
                  <c:v>446.16400000000004</c:v>
                </c:pt>
                <c:pt idx="628">
                  <c:v>447.16399999999999</c:v>
                </c:pt>
                <c:pt idx="629">
                  <c:v>448.16399999999999</c:v>
                </c:pt>
                <c:pt idx="630">
                  <c:v>449.16399999999999</c:v>
                </c:pt>
                <c:pt idx="631">
                  <c:v>450.16399999999999</c:v>
                </c:pt>
                <c:pt idx="632">
                  <c:v>451.16399999999999</c:v>
                </c:pt>
                <c:pt idx="633">
                  <c:v>452.16399999999999</c:v>
                </c:pt>
                <c:pt idx="634">
                  <c:v>453.16400000000004</c:v>
                </c:pt>
                <c:pt idx="635">
                  <c:v>454.16399999999999</c:v>
                </c:pt>
                <c:pt idx="636">
                  <c:v>455.16399999999999</c:v>
                </c:pt>
                <c:pt idx="637">
                  <c:v>456.16399999999999</c:v>
                </c:pt>
                <c:pt idx="638">
                  <c:v>457.16399999999999</c:v>
                </c:pt>
                <c:pt idx="639">
                  <c:v>458.16400000000004</c:v>
                </c:pt>
                <c:pt idx="640">
                  <c:v>459.16399999999999</c:v>
                </c:pt>
                <c:pt idx="641">
                  <c:v>460.16400000000004</c:v>
                </c:pt>
                <c:pt idx="642">
                  <c:v>461.16399999999999</c:v>
                </c:pt>
                <c:pt idx="643">
                  <c:v>462.16399999999999</c:v>
                </c:pt>
                <c:pt idx="644">
                  <c:v>463.16399999999999</c:v>
                </c:pt>
                <c:pt idx="645">
                  <c:v>464.16399999999999</c:v>
                </c:pt>
                <c:pt idx="646">
                  <c:v>465.16400000000004</c:v>
                </c:pt>
                <c:pt idx="647">
                  <c:v>466.16399999999999</c:v>
                </c:pt>
                <c:pt idx="648">
                  <c:v>467.16399999999999</c:v>
                </c:pt>
                <c:pt idx="649">
                  <c:v>468.16300000000001</c:v>
                </c:pt>
                <c:pt idx="650">
                  <c:v>469.16299999999995</c:v>
                </c:pt>
                <c:pt idx="651">
                  <c:v>470.16300000000001</c:v>
                </c:pt>
                <c:pt idx="652">
                  <c:v>471.16300000000001</c:v>
                </c:pt>
                <c:pt idx="653">
                  <c:v>472.16300000000001</c:v>
                </c:pt>
                <c:pt idx="654">
                  <c:v>473.16300000000001</c:v>
                </c:pt>
                <c:pt idx="655">
                  <c:v>474.16299999999995</c:v>
                </c:pt>
                <c:pt idx="656">
                  <c:v>475.16300000000001</c:v>
                </c:pt>
                <c:pt idx="657">
                  <c:v>476.16299999999995</c:v>
                </c:pt>
                <c:pt idx="658">
                  <c:v>477.16300000000001</c:v>
                </c:pt>
                <c:pt idx="659">
                  <c:v>478.16299999999995</c:v>
                </c:pt>
                <c:pt idx="660">
                  <c:v>479.16300000000007</c:v>
                </c:pt>
                <c:pt idx="661">
                  <c:v>480.16300000000001</c:v>
                </c:pt>
                <c:pt idx="662">
                  <c:v>481.16299999999995</c:v>
                </c:pt>
                <c:pt idx="663">
                  <c:v>482.16299999999995</c:v>
                </c:pt>
                <c:pt idx="664">
                  <c:v>483.16300000000001</c:v>
                </c:pt>
                <c:pt idx="665">
                  <c:v>484.16300000000001</c:v>
                </c:pt>
                <c:pt idx="666">
                  <c:v>485.16299999999995</c:v>
                </c:pt>
                <c:pt idx="667">
                  <c:v>486.16300000000001</c:v>
                </c:pt>
                <c:pt idx="668">
                  <c:v>487.16300000000001</c:v>
                </c:pt>
                <c:pt idx="669">
                  <c:v>488.16299999999995</c:v>
                </c:pt>
                <c:pt idx="670">
                  <c:v>489.16300000000007</c:v>
                </c:pt>
                <c:pt idx="671">
                  <c:v>490.16300000000001</c:v>
                </c:pt>
                <c:pt idx="672">
                  <c:v>491.16300000000001</c:v>
                </c:pt>
                <c:pt idx="673">
                  <c:v>492.16299999999995</c:v>
                </c:pt>
                <c:pt idx="674">
                  <c:v>493.16300000000001</c:v>
                </c:pt>
                <c:pt idx="675">
                  <c:v>494.16300000000001</c:v>
                </c:pt>
                <c:pt idx="676">
                  <c:v>495.16299999999995</c:v>
                </c:pt>
                <c:pt idx="677">
                  <c:v>496.16300000000007</c:v>
                </c:pt>
                <c:pt idx="678">
                  <c:v>497.16300000000001</c:v>
                </c:pt>
                <c:pt idx="679">
                  <c:v>498.16300000000001</c:v>
                </c:pt>
                <c:pt idx="680">
                  <c:v>499.16299999999995</c:v>
                </c:pt>
                <c:pt idx="681">
                  <c:v>500.16300000000001</c:v>
                </c:pt>
                <c:pt idx="682">
                  <c:v>501.16300000000001</c:v>
                </c:pt>
                <c:pt idx="683">
                  <c:v>502.16299999999995</c:v>
                </c:pt>
                <c:pt idx="684">
                  <c:v>503.16300000000007</c:v>
                </c:pt>
                <c:pt idx="685">
                  <c:v>504.16300000000001</c:v>
                </c:pt>
                <c:pt idx="686">
                  <c:v>505.16299999999995</c:v>
                </c:pt>
                <c:pt idx="687">
                  <c:v>506.16299999999995</c:v>
                </c:pt>
                <c:pt idx="688">
                  <c:v>507.16300000000001</c:v>
                </c:pt>
                <c:pt idx="689">
                  <c:v>508.16300000000001</c:v>
                </c:pt>
                <c:pt idx="690">
                  <c:v>509.16299999999995</c:v>
                </c:pt>
                <c:pt idx="691">
                  <c:v>510.16300000000007</c:v>
                </c:pt>
                <c:pt idx="692">
                  <c:v>511.16300000000001</c:v>
                </c:pt>
                <c:pt idx="693">
                  <c:v>512.16300000000001</c:v>
                </c:pt>
                <c:pt idx="694">
                  <c:v>513.1629999999999</c:v>
                </c:pt>
                <c:pt idx="695">
                  <c:v>514.16300000000001</c:v>
                </c:pt>
                <c:pt idx="696">
                  <c:v>515.16300000000001</c:v>
                </c:pt>
                <c:pt idx="697">
                  <c:v>516.16300000000001</c:v>
                </c:pt>
                <c:pt idx="698">
                  <c:v>517.16300000000001</c:v>
                </c:pt>
                <c:pt idx="699">
                  <c:v>518.16300000000001</c:v>
                </c:pt>
                <c:pt idx="700">
                  <c:v>519.16300000000001</c:v>
                </c:pt>
                <c:pt idx="701">
                  <c:v>520.16300000000001</c:v>
                </c:pt>
                <c:pt idx="702">
                  <c:v>521.16300000000001</c:v>
                </c:pt>
                <c:pt idx="703">
                  <c:v>522.16300000000001</c:v>
                </c:pt>
                <c:pt idx="704">
                  <c:v>523.16300000000001</c:v>
                </c:pt>
                <c:pt idx="705">
                  <c:v>524.16300000000001</c:v>
                </c:pt>
                <c:pt idx="706">
                  <c:v>525.16300000000001</c:v>
                </c:pt>
                <c:pt idx="707">
                  <c:v>526.16300000000001</c:v>
                </c:pt>
                <c:pt idx="708">
                  <c:v>527.16300000000001</c:v>
                </c:pt>
                <c:pt idx="709">
                  <c:v>528.16300000000001</c:v>
                </c:pt>
                <c:pt idx="710">
                  <c:v>529.16300000000001</c:v>
                </c:pt>
                <c:pt idx="711">
                  <c:v>530.16300000000001</c:v>
                </c:pt>
                <c:pt idx="712">
                  <c:v>531.16300000000001</c:v>
                </c:pt>
                <c:pt idx="713">
                  <c:v>532.16300000000001</c:v>
                </c:pt>
                <c:pt idx="714">
                  <c:v>533.16300000000001</c:v>
                </c:pt>
                <c:pt idx="715">
                  <c:v>534.16300000000001</c:v>
                </c:pt>
                <c:pt idx="716">
                  <c:v>535.16300000000001</c:v>
                </c:pt>
                <c:pt idx="717">
                  <c:v>536.16300000000001</c:v>
                </c:pt>
                <c:pt idx="718">
                  <c:v>537.1629999999999</c:v>
                </c:pt>
                <c:pt idx="719">
                  <c:v>538.16300000000001</c:v>
                </c:pt>
                <c:pt idx="720">
                  <c:v>539.16300000000001</c:v>
                </c:pt>
                <c:pt idx="721">
                  <c:v>540.16300000000001</c:v>
                </c:pt>
                <c:pt idx="722">
                  <c:v>541.16300000000001</c:v>
                </c:pt>
                <c:pt idx="723">
                  <c:v>542.16300000000001</c:v>
                </c:pt>
                <c:pt idx="724">
                  <c:v>543.16300000000001</c:v>
                </c:pt>
                <c:pt idx="725">
                  <c:v>544.1629999999999</c:v>
                </c:pt>
                <c:pt idx="726">
                  <c:v>545.16300000000001</c:v>
                </c:pt>
                <c:pt idx="727">
                  <c:v>546.16300000000001</c:v>
                </c:pt>
                <c:pt idx="728">
                  <c:v>547.16300000000001</c:v>
                </c:pt>
                <c:pt idx="729">
                  <c:v>548.16300000000001</c:v>
                </c:pt>
                <c:pt idx="730">
                  <c:v>549.16300000000001</c:v>
                </c:pt>
                <c:pt idx="731">
                  <c:v>550.16300000000001</c:v>
                </c:pt>
                <c:pt idx="732">
                  <c:v>551.16300000000001</c:v>
                </c:pt>
                <c:pt idx="733">
                  <c:v>552.16300000000001</c:v>
                </c:pt>
                <c:pt idx="734">
                  <c:v>553.16300000000001</c:v>
                </c:pt>
                <c:pt idx="735">
                  <c:v>554.16300000000001</c:v>
                </c:pt>
                <c:pt idx="736">
                  <c:v>555.16300000000001</c:v>
                </c:pt>
                <c:pt idx="737">
                  <c:v>556.16300000000001</c:v>
                </c:pt>
                <c:pt idx="738">
                  <c:v>557.16300000000001</c:v>
                </c:pt>
                <c:pt idx="739">
                  <c:v>558.16300000000001</c:v>
                </c:pt>
                <c:pt idx="740">
                  <c:v>559.16300000000001</c:v>
                </c:pt>
                <c:pt idx="741">
                  <c:v>560.16300000000001</c:v>
                </c:pt>
                <c:pt idx="742">
                  <c:v>561.1629999999999</c:v>
                </c:pt>
                <c:pt idx="743">
                  <c:v>562.16300000000001</c:v>
                </c:pt>
                <c:pt idx="744">
                  <c:v>563.16300000000001</c:v>
                </c:pt>
                <c:pt idx="745">
                  <c:v>564.16300000000001</c:v>
                </c:pt>
                <c:pt idx="746">
                  <c:v>565.16200000000003</c:v>
                </c:pt>
                <c:pt idx="747">
                  <c:v>566.16200000000003</c:v>
                </c:pt>
                <c:pt idx="748">
                  <c:v>567.16199999999992</c:v>
                </c:pt>
                <c:pt idx="749">
                  <c:v>568.16200000000003</c:v>
                </c:pt>
                <c:pt idx="750">
                  <c:v>569.16200000000003</c:v>
                </c:pt>
                <c:pt idx="751">
                  <c:v>570.16199999999992</c:v>
                </c:pt>
                <c:pt idx="752">
                  <c:v>571.16200000000003</c:v>
                </c:pt>
                <c:pt idx="753">
                  <c:v>572.16200000000003</c:v>
                </c:pt>
                <c:pt idx="754">
                  <c:v>573.16200000000003</c:v>
                </c:pt>
                <c:pt idx="755">
                  <c:v>574.16199999999992</c:v>
                </c:pt>
                <c:pt idx="756">
                  <c:v>575.16200000000003</c:v>
                </c:pt>
                <c:pt idx="757">
                  <c:v>576.16200000000003</c:v>
                </c:pt>
                <c:pt idx="758">
                  <c:v>577.16199999999992</c:v>
                </c:pt>
                <c:pt idx="759">
                  <c:v>578.16200000000003</c:v>
                </c:pt>
                <c:pt idx="760">
                  <c:v>579.16200000000003</c:v>
                </c:pt>
                <c:pt idx="761">
                  <c:v>580.16199999999992</c:v>
                </c:pt>
                <c:pt idx="762">
                  <c:v>581.16200000000003</c:v>
                </c:pt>
                <c:pt idx="763">
                  <c:v>582.16200000000003</c:v>
                </c:pt>
                <c:pt idx="764">
                  <c:v>583.16200000000003</c:v>
                </c:pt>
                <c:pt idx="765">
                  <c:v>584.16199999999992</c:v>
                </c:pt>
                <c:pt idx="766">
                  <c:v>585.16200000000003</c:v>
                </c:pt>
                <c:pt idx="767">
                  <c:v>586.16200000000003</c:v>
                </c:pt>
                <c:pt idx="768">
                  <c:v>587.16199999999992</c:v>
                </c:pt>
                <c:pt idx="769">
                  <c:v>588.16200000000003</c:v>
                </c:pt>
                <c:pt idx="770">
                  <c:v>589.16200000000003</c:v>
                </c:pt>
                <c:pt idx="771">
                  <c:v>590.16200000000003</c:v>
                </c:pt>
                <c:pt idx="772">
                  <c:v>591.16199999999992</c:v>
                </c:pt>
                <c:pt idx="773">
                  <c:v>592.16200000000003</c:v>
                </c:pt>
                <c:pt idx="774">
                  <c:v>593.16200000000003</c:v>
                </c:pt>
                <c:pt idx="775">
                  <c:v>594.16199999999992</c:v>
                </c:pt>
                <c:pt idx="776">
                  <c:v>595.16200000000003</c:v>
                </c:pt>
                <c:pt idx="777">
                  <c:v>596.16200000000003</c:v>
                </c:pt>
                <c:pt idx="778">
                  <c:v>597.16200000000003</c:v>
                </c:pt>
                <c:pt idx="779">
                  <c:v>598.16199999999992</c:v>
                </c:pt>
                <c:pt idx="780">
                  <c:v>599.16200000000003</c:v>
                </c:pt>
                <c:pt idx="781">
                  <c:v>600.16200000000003</c:v>
                </c:pt>
                <c:pt idx="782">
                  <c:v>601.16199999999992</c:v>
                </c:pt>
                <c:pt idx="783">
                  <c:v>602.16200000000003</c:v>
                </c:pt>
                <c:pt idx="784">
                  <c:v>603.16200000000003</c:v>
                </c:pt>
                <c:pt idx="785">
                  <c:v>604.16200000000003</c:v>
                </c:pt>
                <c:pt idx="786">
                  <c:v>605.16199999999992</c:v>
                </c:pt>
                <c:pt idx="787">
                  <c:v>606.16200000000003</c:v>
                </c:pt>
                <c:pt idx="788">
                  <c:v>607.16200000000003</c:v>
                </c:pt>
                <c:pt idx="789">
                  <c:v>608.16199999999992</c:v>
                </c:pt>
                <c:pt idx="790">
                  <c:v>609.16200000000003</c:v>
                </c:pt>
                <c:pt idx="791">
                  <c:v>610.16200000000003</c:v>
                </c:pt>
                <c:pt idx="792">
                  <c:v>611.16199999999992</c:v>
                </c:pt>
                <c:pt idx="793">
                  <c:v>612.16200000000003</c:v>
                </c:pt>
                <c:pt idx="794">
                  <c:v>613.16200000000003</c:v>
                </c:pt>
                <c:pt idx="795">
                  <c:v>614.16200000000003</c:v>
                </c:pt>
                <c:pt idx="796">
                  <c:v>615.16199999999992</c:v>
                </c:pt>
                <c:pt idx="797">
                  <c:v>616.16200000000003</c:v>
                </c:pt>
                <c:pt idx="798">
                  <c:v>617.16200000000003</c:v>
                </c:pt>
                <c:pt idx="799">
                  <c:v>618.16199999999992</c:v>
                </c:pt>
                <c:pt idx="800">
                  <c:v>619.16200000000003</c:v>
                </c:pt>
                <c:pt idx="801">
                  <c:v>620.16200000000003</c:v>
                </c:pt>
                <c:pt idx="802">
                  <c:v>621.16200000000003</c:v>
                </c:pt>
                <c:pt idx="803">
                  <c:v>622.16199999999992</c:v>
                </c:pt>
                <c:pt idx="804">
                  <c:v>623.16200000000003</c:v>
                </c:pt>
                <c:pt idx="805">
                  <c:v>624.16200000000003</c:v>
                </c:pt>
                <c:pt idx="806">
                  <c:v>625.16199999999992</c:v>
                </c:pt>
                <c:pt idx="807">
                  <c:v>626.16200000000003</c:v>
                </c:pt>
                <c:pt idx="808">
                  <c:v>627.16200000000003</c:v>
                </c:pt>
                <c:pt idx="809">
                  <c:v>628.16200000000003</c:v>
                </c:pt>
                <c:pt idx="810">
                  <c:v>629.16199999999992</c:v>
                </c:pt>
                <c:pt idx="811">
                  <c:v>630.16200000000003</c:v>
                </c:pt>
                <c:pt idx="812">
                  <c:v>631.16200000000003</c:v>
                </c:pt>
                <c:pt idx="813">
                  <c:v>632.16199999999992</c:v>
                </c:pt>
                <c:pt idx="814">
                  <c:v>633.16200000000003</c:v>
                </c:pt>
                <c:pt idx="815">
                  <c:v>634.16200000000003</c:v>
                </c:pt>
                <c:pt idx="816">
                  <c:v>635.16200000000003</c:v>
                </c:pt>
                <c:pt idx="817">
                  <c:v>636.16199999999992</c:v>
                </c:pt>
                <c:pt idx="818">
                  <c:v>637.16200000000003</c:v>
                </c:pt>
                <c:pt idx="819">
                  <c:v>638.16200000000003</c:v>
                </c:pt>
                <c:pt idx="820">
                  <c:v>639.16199999999992</c:v>
                </c:pt>
                <c:pt idx="821">
                  <c:v>640.16200000000003</c:v>
                </c:pt>
                <c:pt idx="822">
                  <c:v>641.16200000000003</c:v>
                </c:pt>
                <c:pt idx="823">
                  <c:v>642.16199999999992</c:v>
                </c:pt>
                <c:pt idx="824">
                  <c:v>643.16200000000003</c:v>
                </c:pt>
                <c:pt idx="825">
                  <c:v>644.16200000000003</c:v>
                </c:pt>
                <c:pt idx="826">
                  <c:v>645.16200000000003</c:v>
                </c:pt>
                <c:pt idx="827">
                  <c:v>646.16199999999992</c:v>
                </c:pt>
                <c:pt idx="828">
                  <c:v>647.16200000000003</c:v>
                </c:pt>
                <c:pt idx="829">
                  <c:v>648.16200000000003</c:v>
                </c:pt>
                <c:pt idx="830">
                  <c:v>649.16199999999992</c:v>
                </c:pt>
                <c:pt idx="831">
                  <c:v>650.16200000000003</c:v>
                </c:pt>
                <c:pt idx="832">
                  <c:v>651.16200000000003</c:v>
                </c:pt>
                <c:pt idx="833">
                  <c:v>652.16200000000003</c:v>
                </c:pt>
                <c:pt idx="834">
                  <c:v>653.16199999999992</c:v>
                </c:pt>
                <c:pt idx="835">
                  <c:v>654.16200000000003</c:v>
                </c:pt>
                <c:pt idx="836">
                  <c:v>655.16200000000003</c:v>
                </c:pt>
                <c:pt idx="837">
                  <c:v>656.16199999999992</c:v>
                </c:pt>
                <c:pt idx="838">
                  <c:v>657.16200000000003</c:v>
                </c:pt>
                <c:pt idx="839">
                  <c:v>658.16200000000003</c:v>
                </c:pt>
                <c:pt idx="840">
                  <c:v>659.16200000000003</c:v>
                </c:pt>
                <c:pt idx="841">
                  <c:v>660.16100000000006</c:v>
                </c:pt>
                <c:pt idx="842">
                  <c:v>661.16099999999994</c:v>
                </c:pt>
                <c:pt idx="843">
                  <c:v>662.16099999999994</c:v>
                </c:pt>
                <c:pt idx="844">
                  <c:v>663.16100000000006</c:v>
                </c:pt>
                <c:pt idx="845">
                  <c:v>664.16100000000006</c:v>
                </c:pt>
                <c:pt idx="846">
                  <c:v>665.16099999999994</c:v>
                </c:pt>
                <c:pt idx="847">
                  <c:v>666.16099999999994</c:v>
                </c:pt>
                <c:pt idx="848">
                  <c:v>667.16100000000006</c:v>
                </c:pt>
                <c:pt idx="849">
                  <c:v>668.16099999999994</c:v>
                </c:pt>
                <c:pt idx="850">
                  <c:v>669.16099999999994</c:v>
                </c:pt>
                <c:pt idx="851">
                  <c:v>670.16100000000006</c:v>
                </c:pt>
                <c:pt idx="852">
                  <c:v>671.16100000000006</c:v>
                </c:pt>
                <c:pt idx="853">
                  <c:v>672.16099999999994</c:v>
                </c:pt>
                <c:pt idx="854">
                  <c:v>673.16099999999994</c:v>
                </c:pt>
                <c:pt idx="855">
                  <c:v>674.16100000000006</c:v>
                </c:pt>
                <c:pt idx="856">
                  <c:v>675.16099999999994</c:v>
                </c:pt>
                <c:pt idx="857">
                  <c:v>676.16099999999994</c:v>
                </c:pt>
                <c:pt idx="858">
                  <c:v>677.16100000000006</c:v>
                </c:pt>
                <c:pt idx="859">
                  <c:v>678.16100000000006</c:v>
                </c:pt>
                <c:pt idx="860">
                  <c:v>679.16099999999994</c:v>
                </c:pt>
                <c:pt idx="861">
                  <c:v>680.16100000000006</c:v>
                </c:pt>
                <c:pt idx="862">
                  <c:v>681.16100000000006</c:v>
                </c:pt>
                <c:pt idx="863">
                  <c:v>682.16099999999994</c:v>
                </c:pt>
                <c:pt idx="864">
                  <c:v>683.16099999999994</c:v>
                </c:pt>
                <c:pt idx="865">
                  <c:v>684.16100000000006</c:v>
                </c:pt>
                <c:pt idx="866">
                  <c:v>685.16100000000006</c:v>
                </c:pt>
                <c:pt idx="867">
                  <c:v>686.16099999999994</c:v>
                </c:pt>
                <c:pt idx="868">
                  <c:v>687.16100000000006</c:v>
                </c:pt>
                <c:pt idx="869">
                  <c:v>688.16100000000006</c:v>
                </c:pt>
                <c:pt idx="870">
                  <c:v>689.16099999999994</c:v>
                </c:pt>
                <c:pt idx="871">
                  <c:v>690.16099999999994</c:v>
                </c:pt>
                <c:pt idx="872">
                  <c:v>691.16100000000006</c:v>
                </c:pt>
                <c:pt idx="873">
                  <c:v>692.16099999999994</c:v>
                </c:pt>
                <c:pt idx="874">
                  <c:v>693.16099999999994</c:v>
                </c:pt>
                <c:pt idx="875">
                  <c:v>694.16100000000006</c:v>
                </c:pt>
                <c:pt idx="876">
                  <c:v>695.16100000000006</c:v>
                </c:pt>
                <c:pt idx="877">
                  <c:v>696.16099999999994</c:v>
                </c:pt>
                <c:pt idx="878">
                  <c:v>697.16099999999994</c:v>
                </c:pt>
                <c:pt idx="879">
                  <c:v>698.16100000000006</c:v>
                </c:pt>
                <c:pt idx="880">
                  <c:v>699.16099999999994</c:v>
                </c:pt>
                <c:pt idx="881">
                  <c:v>700.16099999999994</c:v>
                </c:pt>
                <c:pt idx="882">
                  <c:v>701.16100000000006</c:v>
                </c:pt>
                <c:pt idx="883">
                  <c:v>702.16100000000006</c:v>
                </c:pt>
                <c:pt idx="884">
                  <c:v>703.16099999999994</c:v>
                </c:pt>
                <c:pt idx="885">
                  <c:v>704.16099999999994</c:v>
                </c:pt>
                <c:pt idx="886">
                  <c:v>705.16100000000006</c:v>
                </c:pt>
                <c:pt idx="887">
                  <c:v>706.16099999999994</c:v>
                </c:pt>
                <c:pt idx="888">
                  <c:v>707.16099999999994</c:v>
                </c:pt>
                <c:pt idx="889">
                  <c:v>708.16100000000006</c:v>
                </c:pt>
                <c:pt idx="890">
                  <c:v>709.16100000000006</c:v>
                </c:pt>
                <c:pt idx="891">
                  <c:v>710.16099999999994</c:v>
                </c:pt>
                <c:pt idx="892">
                  <c:v>711.16100000000006</c:v>
                </c:pt>
                <c:pt idx="893">
                  <c:v>712.16100000000006</c:v>
                </c:pt>
                <c:pt idx="894">
                  <c:v>713.16099999999994</c:v>
                </c:pt>
                <c:pt idx="895">
                  <c:v>714.16099999999994</c:v>
                </c:pt>
                <c:pt idx="896">
                  <c:v>715.16100000000006</c:v>
                </c:pt>
                <c:pt idx="897">
                  <c:v>716.16100000000006</c:v>
                </c:pt>
                <c:pt idx="898">
                  <c:v>717.16099999999994</c:v>
                </c:pt>
                <c:pt idx="899">
                  <c:v>718.16100000000006</c:v>
                </c:pt>
                <c:pt idx="900">
                  <c:v>719.16100000000006</c:v>
                </c:pt>
                <c:pt idx="901">
                  <c:v>720.16099999999994</c:v>
                </c:pt>
                <c:pt idx="902">
                  <c:v>721.16099999999994</c:v>
                </c:pt>
                <c:pt idx="903">
                  <c:v>722.16100000000006</c:v>
                </c:pt>
                <c:pt idx="904">
                  <c:v>723.16099999999994</c:v>
                </c:pt>
                <c:pt idx="905">
                  <c:v>724.16099999999994</c:v>
                </c:pt>
                <c:pt idx="906">
                  <c:v>725.16100000000006</c:v>
                </c:pt>
                <c:pt idx="907">
                  <c:v>726.16100000000006</c:v>
                </c:pt>
                <c:pt idx="908">
                  <c:v>727.16099999999994</c:v>
                </c:pt>
                <c:pt idx="909">
                  <c:v>728.16099999999994</c:v>
                </c:pt>
                <c:pt idx="910">
                  <c:v>729.16100000000006</c:v>
                </c:pt>
                <c:pt idx="911">
                  <c:v>730.16099999999994</c:v>
                </c:pt>
                <c:pt idx="912">
                  <c:v>731.16099999999994</c:v>
                </c:pt>
                <c:pt idx="913">
                  <c:v>732.16100000000006</c:v>
                </c:pt>
                <c:pt idx="914">
                  <c:v>733.16100000000006</c:v>
                </c:pt>
                <c:pt idx="915">
                  <c:v>734.16099999999994</c:v>
                </c:pt>
                <c:pt idx="916">
                  <c:v>735.16099999999994</c:v>
                </c:pt>
                <c:pt idx="917">
                  <c:v>736.16100000000006</c:v>
                </c:pt>
                <c:pt idx="918">
                  <c:v>737.16099999999994</c:v>
                </c:pt>
                <c:pt idx="919">
                  <c:v>738.16099999999994</c:v>
                </c:pt>
                <c:pt idx="920">
                  <c:v>739.16100000000006</c:v>
                </c:pt>
                <c:pt idx="921">
                  <c:v>740.16100000000006</c:v>
                </c:pt>
                <c:pt idx="922">
                  <c:v>741.16099999999994</c:v>
                </c:pt>
                <c:pt idx="923">
                  <c:v>742.16100000000006</c:v>
                </c:pt>
                <c:pt idx="924">
                  <c:v>743.16100000000006</c:v>
                </c:pt>
                <c:pt idx="925">
                  <c:v>744.16099999999994</c:v>
                </c:pt>
                <c:pt idx="926">
                  <c:v>745.16099999999994</c:v>
                </c:pt>
                <c:pt idx="927">
                  <c:v>746.16100000000006</c:v>
                </c:pt>
                <c:pt idx="928">
                  <c:v>747.16100000000006</c:v>
                </c:pt>
                <c:pt idx="929">
                  <c:v>748.16099999999994</c:v>
                </c:pt>
                <c:pt idx="930">
                  <c:v>749.16100000000006</c:v>
                </c:pt>
                <c:pt idx="931">
                  <c:v>750.16100000000006</c:v>
                </c:pt>
                <c:pt idx="932">
                  <c:v>751.16099999999994</c:v>
                </c:pt>
                <c:pt idx="933">
                  <c:v>752.16099999999994</c:v>
                </c:pt>
                <c:pt idx="934">
                  <c:v>753.16100000000006</c:v>
                </c:pt>
                <c:pt idx="935">
                  <c:v>754.16</c:v>
                </c:pt>
                <c:pt idx="936">
                  <c:v>755.16000000000008</c:v>
                </c:pt>
                <c:pt idx="937">
                  <c:v>756.16</c:v>
                </c:pt>
                <c:pt idx="938">
                  <c:v>757.16</c:v>
                </c:pt>
                <c:pt idx="939">
                  <c:v>758.16</c:v>
                </c:pt>
                <c:pt idx="940">
                  <c:v>759.16000000000008</c:v>
                </c:pt>
                <c:pt idx="941">
                  <c:v>760.16</c:v>
                </c:pt>
                <c:pt idx="942">
                  <c:v>761.16</c:v>
                </c:pt>
                <c:pt idx="943">
                  <c:v>762.16000000000008</c:v>
                </c:pt>
                <c:pt idx="944">
                  <c:v>763.16</c:v>
                </c:pt>
                <c:pt idx="945">
                  <c:v>764.16</c:v>
                </c:pt>
                <c:pt idx="946">
                  <c:v>765.16</c:v>
                </c:pt>
                <c:pt idx="947">
                  <c:v>766.16000000000008</c:v>
                </c:pt>
                <c:pt idx="948">
                  <c:v>767.16</c:v>
                </c:pt>
                <c:pt idx="949">
                  <c:v>768.16</c:v>
                </c:pt>
                <c:pt idx="950">
                  <c:v>769.16000000000008</c:v>
                </c:pt>
                <c:pt idx="951">
                  <c:v>770.16</c:v>
                </c:pt>
                <c:pt idx="952">
                  <c:v>771.16</c:v>
                </c:pt>
                <c:pt idx="953">
                  <c:v>772.16</c:v>
                </c:pt>
                <c:pt idx="954">
                  <c:v>773.16</c:v>
                </c:pt>
                <c:pt idx="955">
                  <c:v>774.16</c:v>
                </c:pt>
                <c:pt idx="956">
                  <c:v>775.16</c:v>
                </c:pt>
                <c:pt idx="957">
                  <c:v>776.16000000000008</c:v>
                </c:pt>
                <c:pt idx="958">
                  <c:v>777.16</c:v>
                </c:pt>
                <c:pt idx="959">
                  <c:v>778.16</c:v>
                </c:pt>
                <c:pt idx="960">
                  <c:v>779.16000000000008</c:v>
                </c:pt>
                <c:pt idx="961">
                  <c:v>780.16</c:v>
                </c:pt>
                <c:pt idx="962">
                  <c:v>781.16</c:v>
                </c:pt>
                <c:pt idx="963">
                  <c:v>782.16</c:v>
                </c:pt>
                <c:pt idx="964">
                  <c:v>783.16000000000008</c:v>
                </c:pt>
                <c:pt idx="965">
                  <c:v>784.16</c:v>
                </c:pt>
                <c:pt idx="966">
                  <c:v>785.16</c:v>
                </c:pt>
                <c:pt idx="967">
                  <c:v>786.16000000000008</c:v>
                </c:pt>
                <c:pt idx="968">
                  <c:v>787.16</c:v>
                </c:pt>
                <c:pt idx="969">
                  <c:v>788.16</c:v>
                </c:pt>
                <c:pt idx="970">
                  <c:v>789.16</c:v>
                </c:pt>
                <c:pt idx="971">
                  <c:v>790.16000000000008</c:v>
                </c:pt>
                <c:pt idx="972">
                  <c:v>791.16</c:v>
                </c:pt>
                <c:pt idx="973">
                  <c:v>792.16</c:v>
                </c:pt>
                <c:pt idx="974">
                  <c:v>793.16000000000008</c:v>
                </c:pt>
                <c:pt idx="975">
                  <c:v>794.16</c:v>
                </c:pt>
                <c:pt idx="976">
                  <c:v>795.16</c:v>
                </c:pt>
                <c:pt idx="977">
                  <c:v>796.16</c:v>
                </c:pt>
                <c:pt idx="978">
                  <c:v>797.16000000000008</c:v>
                </c:pt>
                <c:pt idx="979">
                  <c:v>798.16</c:v>
                </c:pt>
                <c:pt idx="980">
                  <c:v>799.16</c:v>
                </c:pt>
                <c:pt idx="981">
                  <c:v>800.16000000000008</c:v>
                </c:pt>
                <c:pt idx="982">
                  <c:v>801.16</c:v>
                </c:pt>
                <c:pt idx="983">
                  <c:v>802.16</c:v>
                </c:pt>
                <c:pt idx="984">
                  <c:v>803.16</c:v>
                </c:pt>
                <c:pt idx="985">
                  <c:v>804.16</c:v>
                </c:pt>
                <c:pt idx="986">
                  <c:v>805.16</c:v>
                </c:pt>
                <c:pt idx="987">
                  <c:v>806.16</c:v>
                </c:pt>
                <c:pt idx="988">
                  <c:v>807.16000000000008</c:v>
                </c:pt>
                <c:pt idx="989">
                  <c:v>808.16</c:v>
                </c:pt>
                <c:pt idx="990">
                  <c:v>809.16</c:v>
                </c:pt>
                <c:pt idx="991">
                  <c:v>810.16000000000008</c:v>
                </c:pt>
                <c:pt idx="992">
                  <c:v>811.16</c:v>
                </c:pt>
                <c:pt idx="993">
                  <c:v>812.16</c:v>
                </c:pt>
                <c:pt idx="994">
                  <c:v>813.16</c:v>
                </c:pt>
                <c:pt idx="995">
                  <c:v>814.16000000000008</c:v>
                </c:pt>
                <c:pt idx="996">
                  <c:v>815.16</c:v>
                </c:pt>
                <c:pt idx="997">
                  <c:v>816.16</c:v>
                </c:pt>
                <c:pt idx="998">
                  <c:v>817.16000000000008</c:v>
                </c:pt>
                <c:pt idx="999">
                  <c:v>818.16</c:v>
                </c:pt>
              </c:numCache>
            </c:numRef>
          </c:xVal>
          <c:yVal>
            <c:numRef>
              <c:f>'Current Wfms Data'!$O$5:$O$1004</c:f>
              <c:numCache>
                <c:formatCode>General</c:formatCode>
                <c:ptCount val="1000"/>
                <c:pt idx="0">
                  <c:v>-1.3082699999999999E-2</c:v>
                </c:pt>
                <c:pt idx="1">
                  <c:v>-1.602808E-2</c:v>
                </c:pt>
                <c:pt idx="2">
                  <c:v>-1.250181E-2</c:v>
                </c:pt>
                <c:pt idx="3">
                  <c:v>-1.6601630000000001E-3</c:v>
                </c:pt>
                <c:pt idx="4">
                  <c:v>6.5097080000000003E-3</c:v>
                </c:pt>
                <c:pt idx="5">
                  <c:v>4.0449029999999999E-3</c:v>
                </c:pt>
                <c:pt idx="6">
                  <c:v>2.2054739999999998E-3</c:v>
                </c:pt>
                <c:pt idx="7">
                  <c:v>1.0567729999999999E-2</c:v>
                </c:pt>
                <c:pt idx="8">
                  <c:v>1.125692E-2</c:v>
                </c:pt>
                <c:pt idx="9">
                  <c:v>1.2807460000000001E-4</c:v>
                </c:pt>
                <c:pt idx="10">
                  <c:v>-6.2497490000000002E-4</c:v>
                </c:pt>
                <c:pt idx="11">
                  <c:v>7.3142149999999998E-3</c:v>
                </c:pt>
                <c:pt idx="12">
                  <c:v>1.659584E-3</c:v>
                </c:pt>
                <c:pt idx="13">
                  <c:v>-1.210541E-2</c:v>
                </c:pt>
                <c:pt idx="14">
                  <c:v>-8.0802830000000006E-3</c:v>
                </c:pt>
                <c:pt idx="15">
                  <c:v>8.7621499999999998E-3</c:v>
                </c:pt>
                <c:pt idx="16">
                  <c:v>6.85309E-3</c:v>
                </c:pt>
                <c:pt idx="17">
                  <c:v>-8.1448230000000007E-3</c:v>
                </c:pt>
                <c:pt idx="18">
                  <c:v>-3.6890460000000001E-3</c:v>
                </c:pt>
                <c:pt idx="19">
                  <c:v>1.1490149999999999E-2</c:v>
                </c:pt>
                <c:pt idx="20">
                  <c:v>1.294029E-2</c:v>
                </c:pt>
                <c:pt idx="21">
                  <c:v>5.0991969999999998E-3</c:v>
                </c:pt>
                <c:pt idx="22">
                  <c:v>1.125107E-3</c:v>
                </c:pt>
                <c:pt idx="23">
                  <c:v>1.3414709999999999E-3</c:v>
                </c:pt>
                <c:pt idx="24">
                  <c:v>-2.7930670000000002E-3</c:v>
                </c:pt>
                <c:pt idx="25">
                  <c:v>-4.2225630000000004E-3</c:v>
                </c:pt>
                <c:pt idx="26">
                  <c:v>7.5477579999999999E-3</c:v>
                </c:pt>
                <c:pt idx="27">
                  <c:v>1.7560860000000001E-2</c:v>
                </c:pt>
                <c:pt idx="28">
                  <c:v>7.9517140000000004E-3</c:v>
                </c:pt>
                <c:pt idx="29">
                  <c:v>-9.8186550000000008E-3</c:v>
                </c:pt>
                <c:pt idx="30">
                  <c:v>-7.402502E-3</c:v>
                </c:pt>
                <c:pt idx="31">
                  <c:v>1.2084019999999999E-2</c:v>
                </c:pt>
                <c:pt idx="32">
                  <c:v>1.562127E-2</c:v>
                </c:pt>
                <c:pt idx="33">
                  <c:v>-3.5257620000000002E-4</c:v>
                </c:pt>
                <c:pt idx="34">
                  <c:v>-7.7508050000000004E-3</c:v>
                </c:pt>
                <c:pt idx="35">
                  <c:v>-7.225361E-4</c:v>
                </c:pt>
                <c:pt idx="36">
                  <c:v>2.8679740000000001E-4</c:v>
                </c:pt>
                <c:pt idx="37">
                  <c:v>-9.1469380000000003E-3</c:v>
                </c:pt>
                <c:pt idx="38">
                  <c:v>-9.4920179999999996E-3</c:v>
                </c:pt>
                <c:pt idx="39">
                  <c:v>2.8011239999999998E-4</c:v>
                </c:pt>
                <c:pt idx="40">
                  <c:v>1.678576E-3</c:v>
                </c:pt>
                <c:pt idx="41">
                  <c:v>-8.8000350000000003E-4</c:v>
                </c:pt>
                <c:pt idx="42">
                  <c:v>2.846549E-4</c:v>
                </c:pt>
                <c:pt idx="43">
                  <c:v>1.8962460000000001E-3</c:v>
                </c:pt>
                <c:pt idx="44">
                  <c:v>3.0111980000000001E-3</c:v>
                </c:pt>
                <c:pt idx="45">
                  <c:v>-9.8819060000000011E-4</c:v>
                </c:pt>
                <c:pt idx="46">
                  <c:v>-2.539693E-3</c:v>
                </c:pt>
                <c:pt idx="47">
                  <c:v>5.8907179999999996E-3</c:v>
                </c:pt>
                <c:pt idx="48">
                  <c:v>9.2784860000000007E-3</c:v>
                </c:pt>
                <c:pt idx="49">
                  <c:v>2.9121889999999999E-3</c:v>
                </c:pt>
                <c:pt idx="50">
                  <c:v>8.2973500000000002E-3</c:v>
                </c:pt>
                <c:pt idx="51">
                  <c:v>2.642864E-2</c:v>
                </c:pt>
                <c:pt idx="52">
                  <c:v>2.601821E-2</c:v>
                </c:pt>
                <c:pt idx="53">
                  <c:v>7.5663029999999999E-3</c:v>
                </c:pt>
                <c:pt idx="54">
                  <c:v>2.118708E-3</c:v>
                </c:pt>
                <c:pt idx="55">
                  <c:v>9.9810239999999998E-3</c:v>
                </c:pt>
                <c:pt idx="56">
                  <c:v>1.325606E-2</c:v>
                </c:pt>
                <c:pt idx="57">
                  <c:v>1.1652010000000001E-2</c:v>
                </c:pt>
                <c:pt idx="58">
                  <c:v>9.174682E-3</c:v>
                </c:pt>
                <c:pt idx="59">
                  <c:v>2.186271E-3</c:v>
                </c:pt>
                <c:pt idx="60">
                  <c:v>-9.0305720000000004E-4</c:v>
                </c:pt>
                <c:pt idx="61">
                  <c:v>6.5619540000000001E-3</c:v>
                </c:pt>
                <c:pt idx="62">
                  <c:v>1.26049E-2</c:v>
                </c:pt>
                <c:pt idx="63">
                  <c:v>1.08813E-2</c:v>
                </c:pt>
                <c:pt idx="64">
                  <c:v>-6.1136739999999995E-4</c:v>
                </c:pt>
                <c:pt idx="65">
                  <c:v>-1.314912E-2</c:v>
                </c:pt>
                <c:pt idx="66">
                  <c:v>-1.396767E-2</c:v>
                </c:pt>
                <c:pt idx="67">
                  <c:v>-1.144568E-2</c:v>
                </c:pt>
                <c:pt idx="68">
                  <c:v>-8.8496930000000005E-3</c:v>
                </c:pt>
                <c:pt idx="69">
                  <c:v>-1.07241E-3</c:v>
                </c:pt>
                <c:pt idx="70">
                  <c:v>6.1688730000000001E-3</c:v>
                </c:pt>
                <c:pt idx="71">
                  <c:v>5.6761190000000003E-3</c:v>
                </c:pt>
                <c:pt idx="72">
                  <c:v>1.1798290000000001E-3</c:v>
                </c:pt>
                <c:pt idx="73">
                  <c:v>-5.5853719999999997E-4</c:v>
                </c:pt>
                <c:pt idx="74">
                  <c:v>-4.6898199999999999E-3</c:v>
                </c:pt>
                <c:pt idx="75">
                  <c:v>-9.1046530000000007E-3</c:v>
                </c:pt>
                <c:pt idx="76">
                  <c:v>-4.4214220000000004E-3</c:v>
                </c:pt>
                <c:pt idx="77">
                  <c:v>-1.3878009999999999E-3</c:v>
                </c:pt>
                <c:pt idx="78">
                  <c:v>-8.0470430000000003E-3</c:v>
                </c:pt>
                <c:pt idx="79">
                  <c:v>-1.282869E-2</c:v>
                </c:pt>
                <c:pt idx="80">
                  <c:v>-1.367937E-2</c:v>
                </c:pt>
                <c:pt idx="81">
                  <c:v>-1.7496370000000001E-2</c:v>
                </c:pt>
                <c:pt idx="82">
                  <c:v>-1.9382730000000001E-2</c:v>
                </c:pt>
                <c:pt idx="83">
                  <c:v>-1.118102E-2</c:v>
                </c:pt>
                <c:pt idx="84">
                  <c:v>-2.4441279999999998E-3</c:v>
                </c:pt>
                <c:pt idx="85">
                  <c:v>-7.5323279999999996E-3</c:v>
                </c:pt>
                <c:pt idx="86">
                  <c:v>-1.223222E-2</c:v>
                </c:pt>
                <c:pt idx="87">
                  <c:v>-4.2347180000000002E-3</c:v>
                </c:pt>
                <c:pt idx="88">
                  <c:v>-5.1867679999999998E-4</c:v>
                </c:pt>
                <c:pt idx="89">
                  <c:v>-6.7100479999999997E-3</c:v>
                </c:pt>
                <c:pt idx="90">
                  <c:v>-9.4955609999999996E-3</c:v>
                </c:pt>
                <c:pt idx="91">
                  <c:v>-2.057223E-3</c:v>
                </c:pt>
                <c:pt idx="92">
                  <c:v>6.7885200000000001E-3</c:v>
                </c:pt>
                <c:pt idx="93">
                  <c:v>5.0305979999999998E-3</c:v>
                </c:pt>
                <c:pt idx="94">
                  <c:v>-2.1426560000000002E-3</c:v>
                </c:pt>
                <c:pt idx="95">
                  <c:v>-4.4786239999999996E-3</c:v>
                </c:pt>
                <c:pt idx="96">
                  <c:v>-5.058168E-3</c:v>
                </c:pt>
                <c:pt idx="97">
                  <c:v>-4.9871480000000003E-3</c:v>
                </c:pt>
                <c:pt idx="98">
                  <c:v>-1.2680580000000001E-3</c:v>
                </c:pt>
                <c:pt idx="99">
                  <c:v>-3.5346560000000002E-3</c:v>
                </c:pt>
                <c:pt idx="100">
                  <c:v>-1.1598610000000001E-2</c:v>
                </c:pt>
                <c:pt idx="101">
                  <c:v>-1.417294E-2</c:v>
                </c:pt>
                <c:pt idx="102">
                  <c:v>-8.7963899999999994E-3</c:v>
                </c:pt>
                <c:pt idx="103">
                  <c:v>4.0247549999999997E-3</c:v>
                </c:pt>
                <c:pt idx="104">
                  <c:v>8.1151580000000008E-3</c:v>
                </c:pt>
                <c:pt idx="105">
                  <c:v>-2.4004199999999999E-3</c:v>
                </c:pt>
                <c:pt idx="106">
                  <c:v>-1.363817E-3</c:v>
                </c:pt>
                <c:pt idx="107">
                  <c:v>8.7409400000000009E-3</c:v>
                </c:pt>
                <c:pt idx="108">
                  <c:v>-1.049646E-3</c:v>
                </c:pt>
                <c:pt idx="109">
                  <c:v>-1.5906690000000001E-2</c:v>
                </c:pt>
                <c:pt idx="110">
                  <c:v>-5.7536089999999998E-3</c:v>
                </c:pt>
                <c:pt idx="111">
                  <c:v>1.367588E-2</c:v>
                </c:pt>
                <c:pt idx="112">
                  <c:v>1.7855510000000002E-2</c:v>
                </c:pt>
                <c:pt idx="113">
                  <c:v>8.7845939999999997E-3</c:v>
                </c:pt>
                <c:pt idx="114">
                  <c:v>1.163201E-3</c:v>
                </c:pt>
                <c:pt idx="115">
                  <c:v>2.0216660000000001E-3</c:v>
                </c:pt>
                <c:pt idx="116">
                  <c:v>-3.5636750000000001E-3</c:v>
                </c:pt>
                <c:pt idx="117">
                  <c:v>-1.500225E-2</c:v>
                </c:pt>
                <c:pt idx="118">
                  <c:v>-8.0587569999999997E-3</c:v>
                </c:pt>
                <c:pt idx="119">
                  <c:v>1.0612129999999999E-2</c:v>
                </c:pt>
                <c:pt idx="120">
                  <c:v>1.360894E-2</c:v>
                </c:pt>
                <c:pt idx="121">
                  <c:v>4.2494619999999999E-3</c:v>
                </c:pt>
                <c:pt idx="122">
                  <c:v>2.6648689999999998E-3</c:v>
                </c:pt>
                <c:pt idx="123">
                  <c:v>-1.1230260000000001E-3</c:v>
                </c:pt>
                <c:pt idx="124">
                  <c:v>-1.9949729999999999E-2</c:v>
                </c:pt>
                <c:pt idx="125">
                  <c:v>-2.6513769999999999E-2</c:v>
                </c:pt>
                <c:pt idx="126">
                  <c:v>-8.1183509999999993E-3</c:v>
                </c:pt>
                <c:pt idx="127">
                  <c:v>4.5072339999999997E-3</c:v>
                </c:pt>
                <c:pt idx="128">
                  <c:v>-3.926634E-3</c:v>
                </c:pt>
                <c:pt idx="129">
                  <c:v>-1.4327579999999999E-2</c:v>
                </c:pt>
                <c:pt idx="130">
                  <c:v>-6.8862999999999997E-3</c:v>
                </c:pt>
                <c:pt idx="131">
                  <c:v>1.0852260000000001E-2</c:v>
                </c:pt>
                <c:pt idx="132">
                  <c:v>1.081763E-2</c:v>
                </c:pt>
                <c:pt idx="133">
                  <c:v>-6.6082579999999997E-3</c:v>
                </c:pt>
                <c:pt idx="134">
                  <c:v>-1.000232E-2</c:v>
                </c:pt>
                <c:pt idx="135">
                  <c:v>-4.9609980000000003E-3</c:v>
                </c:pt>
                <c:pt idx="136">
                  <c:v>-9.2978190000000006E-3</c:v>
                </c:pt>
                <c:pt idx="137">
                  <c:v>-3.4117629999999999E-3</c:v>
                </c:pt>
                <c:pt idx="138">
                  <c:v>7.2152730000000003E-3</c:v>
                </c:pt>
                <c:pt idx="139">
                  <c:v>1.241991E-3</c:v>
                </c:pt>
                <c:pt idx="140">
                  <c:v>-8.4427229999999992E-3</c:v>
                </c:pt>
                <c:pt idx="141">
                  <c:v>-8.1852460000000002E-3</c:v>
                </c:pt>
                <c:pt idx="142">
                  <c:v>8.9107070000000001E-4</c:v>
                </c:pt>
                <c:pt idx="143">
                  <c:v>9.0324529999999993E-3</c:v>
                </c:pt>
                <c:pt idx="144">
                  <c:v>7.6592520000000001E-3</c:v>
                </c:pt>
                <c:pt idx="145">
                  <c:v>1.640835E-3</c:v>
                </c:pt>
                <c:pt idx="146">
                  <c:v>-1.983861E-3</c:v>
                </c:pt>
                <c:pt idx="147">
                  <c:v>-4.0327260000000004E-3</c:v>
                </c:pt>
                <c:pt idx="148">
                  <c:v>-5.6315940000000002E-3</c:v>
                </c:pt>
                <c:pt idx="149">
                  <c:v>-1.3512769999999999E-3</c:v>
                </c:pt>
                <c:pt idx="150">
                  <c:v>1.2161470000000001E-2</c:v>
                </c:pt>
                <c:pt idx="151">
                  <c:v>2.003421E-2</c:v>
                </c:pt>
                <c:pt idx="152">
                  <c:v>5.6516279999999997E-3</c:v>
                </c:pt>
                <c:pt idx="153">
                  <c:v>-9.3185049999999995E-3</c:v>
                </c:pt>
                <c:pt idx="154">
                  <c:v>2.3039509999999998E-3</c:v>
                </c:pt>
                <c:pt idx="155">
                  <c:v>1.9047410000000001E-2</c:v>
                </c:pt>
                <c:pt idx="156">
                  <c:v>1.051214E-2</c:v>
                </c:pt>
                <c:pt idx="157">
                  <c:v>-4.7722930000000004E-3</c:v>
                </c:pt>
                <c:pt idx="158">
                  <c:v>-3.2865989999999999E-3</c:v>
                </c:pt>
                <c:pt idx="159">
                  <c:v>-7.071819E-3</c:v>
                </c:pt>
                <c:pt idx="160">
                  <c:v>-1.7936790000000001E-2</c:v>
                </c:pt>
                <c:pt idx="161">
                  <c:v>-1.102032E-2</c:v>
                </c:pt>
                <c:pt idx="162">
                  <c:v>4.4340200000000003E-3</c:v>
                </c:pt>
                <c:pt idx="163">
                  <c:v>1.534262E-2</c:v>
                </c:pt>
                <c:pt idx="164">
                  <c:v>1.7343609999999999E-2</c:v>
                </c:pt>
                <c:pt idx="165">
                  <c:v>8.2060099999999997E-3</c:v>
                </c:pt>
                <c:pt idx="166">
                  <c:v>6.6664799999999998E-3</c:v>
                </c:pt>
                <c:pt idx="167">
                  <c:v>1.6377849999999999E-2</c:v>
                </c:pt>
                <c:pt idx="168">
                  <c:v>1.073904E-2</c:v>
                </c:pt>
                <c:pt idx="169">
                  <c:v>-9.1932170000000001E-3</c:v>
                </c:pt>
                <c:pt idx="170">
                  <c:v>-1.528086E-2</c:v>
                </c:pt>
                <c:pt idx="171">
                  <c:v>-8.3034749999999994E-3</c:v>
                </c:pt>
                <c:pt idx="172">
                  <c:v>-3.3995739999999998E-3</c:v>
                </c:pt>
                <c:pt idx="173">
                  <c:v>-1.4637859999999999E-3</c:v>
                </c:pt>
                <c:pt idx="174">
                  <c:v>5.5360779999999996E-4</c:v>
                </c:pt>
                <c:pt idx="175">
                  <c:v>5.1423809999999997E-3</c:v>
                </c:pt>
                <c:pt idx="176">
                  <c:v>1.554088E-2</c:v>
                </c:pt>
                <c:pt idx="177">
                  <c:v>3.3444040000000001E-2</c:v>
                </c:pt>
                <c:pt idx="178">
                  <c:v>5.483126E-2</c:v>
                </c:pt>
                <c:pt idx="179">
                  <c:v>7.9220789999999999E-2</c:v>
                </c:pt>
                <c:pt idx="180">
                  <c:v>0.1118275</c:v>
                </c:pt>
                <c:pt idx="181">
                  <c:v>0.15937490000000001</c:v>
                </c:pt>
                <c:pt idx="182">
                  <c:v>0.22190380000000001</c:v>
                </c:pt>
                <c:pt idx="183">
                  <c:v>0.27869169999999999</c:v>
                </c:pt>
                <c:pt idx="184">
                  <c:v>0.31054229999999999</c:v>
                </c:pt>
                <c:pt idx="185">
                  <c:v>0.32838889999999998</c:v>
                </c:pt>
                <c:pt idx="186">
                  <c:v>0.34927740000000002</c:v>
                </c:pt>
                <c:pt idx="187">
                  <c:v>0.35918139999999998</c:v>
                </c:pt>
                <c:pt idx="188">
                  <c:v>0.35535830000000002</c:v>
                </c:pt>
                <c:pt idx="189">
                  <c:v>0.36071330000000001</c:v>
                </c:pt>
                <c:pt idx="190">
                  <c:v>0.3653537</c:v>
                </c:pt>
                <c:pt idx="191">
                  <c:v>0.35715829999999998</c:v>
                </c:pt>
                <c:pt idx="192">
                  <c:v>0.35064230000000002</c:v>
                </c:pt>
                <c:pt idx="193">
                  <c:v>0.35050379999999998</c:v>
                </c:pt>
                <c:pt idx="194">
                  <c:v>0.3540585</c:v>
                </c:pt>
                <c:pt idx="195">
                  <c:v>0.35670750000000001</c:v>
                </c:pt>
                <c:pt idx="196">
                  <c:v>0.35071140000000001</c:v>
                </c:pt>
                <c:pt idx="197">
                  <c:v>0.3432846</c:v>
                </c:pt>
                <c:pt idx="198">
                  <c:v>0.34376760000000001</c:v>
                </c:pt>
                <c:pt idx="199">
                  <c:v>0.3428252</c:v>
                </c:pt>
                <c:pt idx="200">
                  <c:v>0.33526610000000001</c:v>
                </c:pt>
                <c:pt idx="201">
                  <c:v>0.3302001</c:v>
                </c:pt>
                <c:pt idx="202">
                  <c:v>0.33103339999999998</c:v>
                </c:pt>
                <c:pt idx="203">
                  <c:v>0.32808140000000002</c:v>
                </c:pt>
                <c:pt idx="204">
                  <c:v>0.31933539999999999</c:v>
                </c:pt>
                <c:pt idx="205">
                  <c:v>0.32170769999999999</c:v>
                </c:pt>
                <c:pt idx="206">
                  <c:v>0.33013759999999998</c:v>
                </c:pt>
                <c:pt idx="207">
                  <c:v>0.31948369999999998</c:v>
                </c:pt>
                <c:pt idx="208">
                  <c:v>0.2988092</c:v>
                </c:pt>
                <c:pt idx="209">
                  <c:v>0.29058349999999999</c:v>
                </c:pt>
                <c:pt idx="210">
                  <c:v>0.29063109999999998</c:v>
                </c:pt>
                <c:pt idx="211">
                  <c:v>0.29126540000000001</c:v>
                </c:pt>
                <c:pt idx="212">
                  <c:v>0.29100369999999998</c:v>
                </c:pt>
                <c:pt idx="213">
                  <c:v>0.28757769999999999</c:v>
                </c:pt>
                <c:pt idx="214">
                  <c:v>0.28468500000000002</c:v>
                </c:pt>
                <c:pt idx="215">
                  <c:v>0.28107339999999997</c:v>
                </c:pt>
                <c:pt idx="216">
                  <c:v>0.27325260000000001</c:v>
                </c:pt>
                <c:pt idx="217">
                  <c:v>0.26987060000000002</c:v>
                </c:pt>
                <c:pt idx="218">
                  <c:v>0.27566550000000001</c:v>
                </c:pt>
                <c:pt idx="219">
                  <c:v>0.27794429999999998</c:v>
                </c:pt>
                <c:pt idx="220">
                  <c:v>0.27134900000000001</c:v>
                </c:pt>
                <c:pt idx="221">
                  <c:v>0.2681115</c:v>
                </c:pt>
                <c:pt idx="222">
                  <c:v>0.27063690000000001</c:v>
                </c:pt>
                <c:pt idx="223">
                  <c:v>0.2682776</c:v>
                </c:pt>
                <c:pt idx="224">
                  <c:v>0.26215749999999999</c:v>
                </c:pt>
                <c:pt idx="225">
                  <c:v>0.2627314</c:v>
                </c:pt>
                <c:pt idx="226">
                  <c:v>0.2670478</c:v>
                </c:pt>
                <c:pt idx="227">
                  <c:v>0.26616899999999999</c:v>
                </c:pt>
                <c:pt idx="228">
                  <c:v>0.25925150000000002</c:v>
                </c:pt>
                <c:pt idx="229">
                  <c:v>0.2573781</c:v>
                </c:pt>
                <c:pt idx="230">
                  <c:v>0.2714298</c:v>
                </c:pt>
                <c:pt idx="231">
                  <c:v>0.28629060000000001</c:v>
                </c:pt>
                <c:pt idx="232">
                  <c:v>0.27831539999999999</c:v>
                </c:pt>
                <c:pt idx="233">
                  <c:v>0.2533224</c:v>
                </c:pt>
                <c:pt idx="234">
                  <c:v>0.2455164</c:v>
                </c:pt>
                <c:pt idx="235">
                  <c:v>0.26507550000000002</c:v>
                </c:pt>
                <c:pt idx="236">
                  <c:v>0.28002529999999998</c:v>
                </c:pt>
                <c:pt idx="237">
                  <c:v>0.27648719999999999</c:v>
                </c:pt>
                <c:pt idx="238">
                  <c:v>0.26712799999999998</c:v>
                </c:pt>
                <c:pt idx="239">
                  <c:v>0.25570799999999999</c:v>
                </c:pt>
                <c:pt idx="240">
                  <c:v>0.2456064</c:v>
                </c:pt>
                <c:pt idx="241">
                  <c:v>0.2408835</c:v>
                </c:pt>
                <c:pt idx="242">
                  <c:v>0.24115010000000001</c:v>
                </c:pt>
                <c:pt idx="243">
                  <c:v>0.24598919999999999</c:v>
                </c:pt>
                <c:pt idx="244">
                  <c:v>0.24886420000000001</c:v>
                </c:pt>
                <c:pt idx="245">
                  <c:v>0.2463129</c:v>
                </c:pt>
                <c:pt idx="246">
                  <c:v>0.24184069999999999</c:v>
                </c:pt>
                <c:pt idx="247">
                  <c:v>0.2381095</c:v>
                </c:pt>
                <c:pt idx="248">
                  <c:v>0.232736</c:v>
                </c:pt>
                <c:pt idx="249">
                  <c:v>0.22356300000000001</c:v>
                </c:pt>
                <c:pt idx="250">
                  <c:v>0.22256509999999999</c:v>
                </c:pt>
                <c:pt idx="251">
                  <c:v>0.22861580000000001</c:v>
                </c:pt>
                <c:pt idx="252">
                  <c:v>0.22521620000000001</c:v>
                </c:pt>
                <c:pt idx="253">
                  <c:v>0.22267680000000001</c:v>
                </c:pt>
                <c:pt idx="254">
                  <c:v>0.2272284</c:v>
                </c:pt>
                <c:pt idx="255">
                  <c:v>0.22540070000000001</c:v>
                </c:pt>
                <c:pt idx="256">
                  <c:v>0.22269159999999999</c:v>
                </c:pt>
                <c:pt idx="257">
                  <c:v>0.22181509999999999</c:v>
                </c:pt>
                <c:pt idx="258">
                  <c:v>0.21869930000000001</c:v>
                </c:pt>
                <c:pt idx="259">
                  <c:v>0.2179709</c:v>
                </c:pt>
                <c:pt idx="260">
                  <c:v>0.21893660000000001</c:v>
                </c:pt>
                <c:pt idx="261">
                  <c:v>0.22425310000000001</c:v>
                </c:pt>
                <c:pt idx="262">
                  <c:v>0.22882150000000001</c:v>
                </c:pt>
                <c:pt idx="263">
                  <c:v>0.22609789999999999</c:v>
                </c:pt>
                <c:pt idx="264">
                  <c:v>0.22424379999999999</c:v>
                </c:pt>
                <c:pt idx="265">
                  <c:v>0.22035189999999999</c:v>
                </c:pt>
                <c:pt idx="266">
                  <c:v>0.21178040000000001</c:v>
                </c:pt>
                <c:pt idx="267">
                  <c:v>0.2059445</c:v>
                </c:pt>
                <c:pt idx="268">
                  <c:v>0.20491899999999999</c:v>
                </c:pt>
                <c:pt idx="269">
                  <c:v>0.21084249999999999</c:v>
                </c:pt>
                <c:pt idx="270">
                  <c:v>0.22022259999999999</c:v>
                </c:pt>
                <c:pt idx="271">
                  <c:v>0.2233475</c:v>
                </c:pt>
                <c:pt idx="272">
                  <c:v>0.2198367</c:v>
                </c:pt>
                <c:pt idx="273">
                  <c:v>0.21718399999999999</c:v>
                </c:pt>
                <c:pt idx="274">
                  <c:v>0.22094159999999999</c:v>
                </c:pt>
                <c:pt idx="275">
                  <c:v>0.223056</c:v>
                </c:pt>
                <c:pt idx="276">
                  <c:v>0.20807539999999999</c:v>
                </c:pt>
                <c:pt idx="277">
                  <c:v>0.18727920000000001</c:v>
                </c:pt>
                <c:pt idx="278">
                  <c:v>0.18431049999999999</c:v>
                </c:pt>
                <c:pt idx="279">
                  <c:v>0.19328970000000001</c:v>
                </c:pt>
                <c:pt idx="280">
                  <c:v>0.1977912</c:v>
                </c:pt>
                <c:pt idx="281">
                  <c:v>0.19880200000000001</c:v>
                </c:pt>
                <c:pt idx="282">
                  <c:v>0.2036422</c:v>
                </c:pt>
                <c:pt idx="283">
                  <c:v>0.20865690000000001</c:v>
                </c:pt>
                <c:pt idx="284">
                  <c:v>0.20745659999999999</c:v>
                </c:pt>
                <c:pt idx="285">
                  <c:v>0.20448160000000001</c:v>
                </c:pt>
                <c:pt idx="286">
                  <c:v>0.20494499999999999</c:v>
                </c:pt>
                <c:pt idx="287">
                  <c:v>0.20259579999999999</c:v>
                </c:pt>
                <c:pt idx="288">
                  <c:v>0.19055739999999999</c:v>
                </c:pt>
                <c:pt idx="289">
                  <c:v>0.1818582</c:v>
                </c:pt>
                <c:pt idx="290">
                  <c:v>0.18872800000000001</c:v>
                </c:pt>
                <c:pt idx="291">
                  <c:v>0.1985731</c:v>
                </c:pt>
                <c:pt idx="292">
                  <c:v>0.19900599999999999</c:v>
                </c:pt>
                <c:pt idx="293">
                  <c:v>0.19235150000000001</c:v>
                </c:pt>
                <c:pt idx="294">
                  <c:v>0.18648999999999999</c:v>
                </c:pt>
                <c:pt idx="295">
                  <c:v>0.17976719999999999</c:v>
                </c:pt>
                <c:pt idx="296">
                  <c:v>0.16573550000000001</c:v>
                </c:pt>
                <c:pt idx="297">
                  <c:v>0.1592713</c:v>
                </c:pt>
                <c:pt idx="298">
                  <c:v>0.16722010000000001</c:v>
                </c:pt>
                <c:pt idx="299">
                  <c:v>0.17081479999999999</c:v>
                </c:pt>
                <c:pt idx="300">
                  <c:v>0.16609450000000001</c:v>
                </c:pt>
                <c:pt idx="301">
                  <c:v>0.1611438</c:v>
                </c:pt>
                <c:pt idx="302">
                  <c:v>0.16239700000000001</c:v>
                </c:pt>
                <c:pt idx="303">
                  <c:v>0.173766</c:v>
                </c:pt>
                <c:pt idx="304">
                  <c:v>0.1797533</c:v>
                </c:pt>
                <c:pt idx="305">
                  <c:v>0.17289160000000001</c:v>
                </c:pt>
                <c:pt idx="306">
                  <c:v>0.16677649999999999</c:v>
                </c:pt>
                <c:pt idx="307">
                  <c:v>0.16025790000000001</c:v>
                </c:pt>
                <c:pt idx="308">
                  <c:v>0.15453259999999999</c:v>
                </c:pt>
                <c:pt idx="309">
                  <c:v>0.1586061</c:v>
                </c:pt>
                <c:pt idx="310">
                  <c:v>0.16433639999999999</c:v>
                </c:pt>
                <c:pt idx="311">
                  <c:v>0.1643927</c:v>
                </c:pt>
                <c:pt idx="312">
                  <c:v>0.16032299999999999</c:v>
                </c:pt>
                <c:pt idx="313">
                  <c:v>0.16005040000000001</c:v>
                </c:pt>
                <c:pt idx="314">
                  <c:v>0.1693566</c:v>
                </c:pt>
                <c:pt idx="315">
                  <c:v>0.17235049999999999</c:v>
                </c:pt>
                <c:pt idx="316">
                  <c:v>0.16215209999999999</c:v>
                </c:pt>
                <c:pt idx="317">
                  <c:v>0.15705920000000001</c:v>
                </c:pt>
                <c:pt idx="318">
                  <c:v>0.15818470000000001</c:v>
                </c:pt>
                <c:pt idx="319">
                  <c:v>0.15709690000000001</c:v>
                </c:pt>
                <c:pt idx="320">
                  <c:v>0.1573879</c:v>
                </c:pt>
                <c:pt idx="321">
                  <c:v>0.15598239999999999</c:v>
                </c:pt>
                <c:pt idx="322">
                  <c:v>0.15203320000000001</c:v>
                </c:pt>
                <c:pt idx="323">
                  <c:v>0.15168229999999999</c:v>
                </c:pt>
                <c:pt idx="324">
                  <c:v>0.15295020000000001</c:v>
                </c:pt>
                <c:pt idx="325">
                  <c:v>0.1542385</c:v>
                </c:pt>
                <c:pt idx="326">
                  <c:v>0.15567030000000001</c:v>
                </c:pt>
                <c:pt idx="327">
                  <c:v>0.15109510000000001</c:v>
                </c:pt>
                <c:pt idx="328">
                  <c:v>0.13806930000000001</c:v>
                </c:pt>
                <c:pt idx="329">
                  <c:v>0.1276873</c:v>
                </c:pt>
                <c:pt idx="330">
                  <c:v>0.12820480000000001</c:v>
                </c:pt>
                <c:pt idx="331">
                  <c:v>0.13200799999999999</c:v>
                </c:pt>
                <c:pt idx="332">
                  <c:v>0.13386970000000001</c:v>
                </c:pt>
                <c:pt idx="333">
                  <c:v>0.13673250000000001</c:v>
                </c:pt>
                <c:pt idx="334">
                  <c:v>0.14197219999999999</c:v>
                </c:pt>
                <c:pt idx="335">
                  <c:v>0.1467029</c:v>
                </c:pt>
                <c:pt idx="336">
                  <c:v>0.14881140000000001</c:v>
                </c:pt>
                <c:pt idx="337">
                  <c:v>0.14727029999999999</c:v>
                </c:pt>
                <c:pt idx="338">
                  <c:v>0.14272879999999999</c:v>
                </c:pt>
                <c:pt idx="339">
                  <c:v>0.13711219999999999</c:v>
                </c:pt>
                <c:pt idx="340">
                  <c:v>0.12403550000000001</c:v>
                </c:pt>
                <c:pt idx="341">
                  <c:v>0.1127151</c:v>
                </c:pt>
                <c:pt idx="342">
                  <c:v>0.11996130000000001</c:v>
                </c:pt>
                <c:pt idx="343">
                  <c:v>0.134657</c:v>
                </c:pt>
                <c:pt idx="344">
                  <c:v>0.13945969999999999</c:v>
                </c:pt>
                <c:pt idx="345">
                  <c:v>0.13317100000000001</c:v>
                </c:pt>
                <c:pt idx="346">
                  <c:v>0.13164149999999999</c:v>
                </c:pt>
                <c:pt idx="347">
                  <c:v>0.13456199999999999</c:v>
                </c:pt>
                <c:pt idx="348">
                  <c:v>0.1215074</c:v>
                </c:pt>
                <c:pt idx="349">
                  <c:v>0.1069007</c:v>
                </c:pt>
                <c:pt idx="350">
                  <c:v>0.1104339</c:v>
                </c:pt>
                <c:pt idx="351">
                  <c:v>0.1128744</c:v>
                </c:pt>
                <c:pt idx="352">
                  <c:v>0.1035026</c:v>
                </c:pt>
                <c:pt idx="353">
                  <c:v>9.9906019999999998E-2</c:v>
                </c:pt>
                <c:pt idx="354">
                  <c:v>0.109407</c:v>
                </c:pt>
                <c:pt idx="355">
                  <c:v>0.11931750000000001</c:v>
                </c:pt>
                <c:pt idx="356">
                  <c:v>0.1204911</c:v>
                </c:pt>
                <c:pt idx="357">
                  <c:v>0.1134145</c:v>
                </c:pt>
                <c:pt idx="358">
                  <c:v>0.1005004</c:v>
                </c:pt>
                <c:pt idx="359">
                  <c:v>9.131997E-2</c:v>
                </c:pt>
                <c:pt idx="360">
                  <c:v>9.7475619999999999E-2</c:v>
                </c:pt>
                <c:pt idx="361">
                  <c:v>0.11619889999999999</c:v>
                </c:pt>
                <c:pt idx="362">
                  <c:v>0.12986039999999999</c:v>
                </c:pt>
                <c:pt idx="363">
                  <c:v>0.1229137</c:v>
                </c:pt>
                <c:pt idx="364">
                  <c:v>0.1073781</c:v>
                </c:pt>
                <c:pt idx="365">
                  <c:v>0.100915</c:v>
                </c:pt>
                <c:pt idx="366">
                  <c:v>9.8005099999999998E-2</c:v>
                </c:pt>
                <c:pt idx="367">
                  <c:v>9.7131700000000001E-2</c:v>
                </c:pt>
                <c:pt idx="368">
                  <c:v>9.9163780000000007E-2</c:v>
                </c:pt>
                <c:pt idx="369">
                  <c:v>0.1025624</c:v>
                </c:pt>
                <c:pt idx="370">
                  <c:v>0.11658739999999999</c:v>
                </c:pt>
                <c:pt idx="371">
                  <c:v>0.12806219999999999</c:v>
                </c:pt>
                <c:pt idx="372">
                  <c:v>0.1124637</c:v>
                </c:pt>
                <c:pt idx="373">
                  <c:v>8.7720759999999995E-2</c:v>
                </c:pt>
                <c:pt idx="374">
                  <c:v>8.8595380000000001E-2</c:v>
                </c:pt>
                <c:pt idx="375">
                  <c:v>0.1090666</c:v>
                </c:pt>
                <c:pt idx="376">
                  <c:v>0.11920559999999999</c:v>
                </c:pt>
                <c:pt idx="377">
                  <c:v>0.11648840000000001</c:v>
                </c:pt>
                <c:pt idx="378">
                  <c:v>0.1107202</c:v>
                </c:pt>
                <c:pt idx="379">
                  <c:v>0.1022241</c:v>
                </c:pt>
                <c:pt idx="380">
                  <c:v>9.6171519999999996E-2</c:v>
                </c:pt>
                <c:pt idx="381">
                  <c:v>9.0597220000000006E-2</c:v>
                </c:pt>
                <c:pt idx="382">
                  <c:v>8.4231559999999997E-2</c:v>
                </c:pt>
                <c:pt idx="383">
                  <c:v>9.264348E-2</c:v>
                </c:pt>
                <c:pt idx="384">
                  <c:v>0.1071119</c:v>
                </c:pt>
                <c:pt idx="385">
                  <c:v>0.10147340000000001</c:v>
                </c:pt>
                <c:pt idx="386">
                  <c:v>8.7189420000000004E-2</c:v>
                </c:pt>
                <c:pt idx="387">
                  <c:v>8.0014210000000002E-2</c:v>
                </c:pt>
                <c:pt idx="388">
                  <c:v>7.5154929999999995E-2</c:v>
                </c:pt>
                <c:pt idx="389">
                  <c:v>7.8849450000000001E-2</c:v>
                </c:pt>
                <c:pt idx="390">
                  <c:v>9.3741249999999998E-2</c:v>
                </c:pt>
                <c:pt idx="391">
                  <c:v>0.1045275</c:v>
                </c:pt>
                <c:pt idx="392">
                  <c:v>9.6464850000000005E-2</c:v>
                </c:pt>
                <c:pt idx="393">
                  <c:v>8.1464529999999993E-2</c:v>
                </c:pt>
                <c:pt idx="394">
                  <c:v>7.6521519999999996E-2</c:v>
                </c:pt>
                <c:pt idx="395">
                  <c:v>7.4375140000000006E-2</c:v>
                </c:pt>
                <c:pt idx="396">
                  <c:v>7.7088749999999998E-2</c:v>
                </c:pt>
                <c:pt idx="397">
                  <c:v>8.2839399999999994E-2</c:v>
                </c:pt>
                <c:pt idx="398">
                  <c:v>8.0882640000000006E-2</c:v>
                </c:pt>
                <c:pt idx="399">
                  <c:v>8.3005999999999996E-2</c:v>
                </c:pt>
                <c:pt idx="400">
                  <c:v>8.8926839999999993E-2</c:v>
                </c:pt>
                <c:pt idx="401">
                  <c:v>8.3583149999999995E-2</c:v>
                </c:pt>
                <c:pt idx="402">
                  <c:v>7.4234869999999994E-2</c:v>
                </c:pt>
                <c:pt idx="403">
                  <c:v>7.6805010000000007E-2</c:v>
                </c:pt>
                <c:pt idx="404">
                  <c:v>8.2734050000000003E-2</c:v>
                </c:pt>
                <c:pt idx="405">
                  <c:v>7.8445409999999993E-2</c:v>
                </c:pt>
                <c:pt idx="406">
                  <c:v>7.7136659999999996E-2</c:v>
                </c:pt>
                <c:pt idx="407">
                  <c:v>7.9242469999999995E-2</c:v>
                </c:pt>
                <c:pt idx="408">
                  <c:v>6.7134719999999995E-2</c:v>
                </c:pt>
                <c:pt idx="409">
                  <c:v>5.3973069999999998E-2</c:v>
                </c:pt>
                <c:pt idx="410">
                  <c:v>5.6597189999999999E-2</c:v>
                </c:pt>
                <c:pt idx="411">
                  <c:v>6.3473639999999998E-2</c:v>
                </c:pt>
                <c:pt idx="412">
                  <c:v>6.2593889999999999E-2</c:v>
                </c:pt>
                <c:pt idx="413">
                  <c:v>6.0359679999999999E-2</c:v>
                </c:pt>
                <c:pt idx="414">
                  <c:v>6.9125119999999998E-2</c:v>
                </c:pt>
                <c:pt idx="415">
                  <c:v>8.5091940000000005E-2</c:v>
                </c:pt>
                <c:pt idx="416">
                  <c:v>9.4911969999999998E-2</c:v>
                </c:pt>
                <c:pt idx="417">
                  <c:v>8.8009959999999998E-2</c:v>
                </c:pt>
                <c:pt idx="418">
                  <c:v>7.0143449999999996E-2</c:v>
                </c:pt>
                <c:pt idx="419">
                  <c:v>6.8642679999999998E-2</c:v>
                </c:pt>
                <c:pt idx="420">
                  <c:v>7.7735219999999994E-2</c:v>
                </c:pt>
                <c:pt idx="421">
                  <c:v>7.3329259999999993E-2</c:v>
                </c:pt>
                <c:pt idx="422">
                  <c:v>6.8939399999999998E-2</c:v>
                </c:pt>
                <c:pt idx="423">
                  <c:v>6.8521670000000007E-2</c:v>
                </c:pt>
                <c:pt idx="424">
                  <c:v>6.1874409999999998E-2</c:v>
                </c:pt>
                <c:pt idx="425">
                  <c:v>5.6843989999999997E-2</c:v>
                </c:pt>
                <c:pt idx="426">
                  <c:v>5.8676359999999997E-2</c:v>
                </c:pt>
                <c:pt idx="427">
                  <c:v>6.4441509999999994E-2</c:v>
                </c:pt>
                <c:pt idx="428">
                  <c:v>6.611802E-2</c:v>
                </c:pt>
                <c:pt idx="429">
                  <c:v>6.1578529999999999E-2</c:v>
                </c:pt>
                <c:pt idx="430">
                  <c:v>6.0114870000000001E-2</c:v>
                </c:pt>
                <c:pt idx="431">
                  <c:v>6.1643549999999998E-2</c:v>
                </c:pt>
                <c:pt idx="432">
                  <c:v>5.905175E-2</c:v>
                </c:pt>
                <c:pt idx="433">
                  <c:v>5.6793150000000001E-2</c:v>
                </c:pt>
                <c:pt idx="434">
                  <c:v>6.1187320000000003E-2</c:v>
                </c:pt>
                <c:pt idx="435">
                  <c:v>6.6486130000000004E-2</c:v>
                </c:pt>
                <c:pt idx="436">
                  <c:v>6.2894270000000002E-2</c:v>
                </c:pt>
                <c:pt idx="437">
                  <c:v>5.0629649999999998E-2</c:v>
                </c:pt>
                <c:pt idx="438">
                  <c:v>4.4645459999999998E-2</c:v>
                </c:pt>
                <c:pt idx="439">
                  <c:v>5.167865E-2</c:v>
                </c:pt>
                <c:pt idx="440">
                  <c:v>5.301749E-2</c:v>
                </c:pt>
                <c:pt idx="441">
                  <c:v>3.7664049999999998E-2</c:v>
                </c:pt>
                <c:pt idx="442">
                  <c:v>3.084922E-2</c:v>
                </c:pt>
                <c:pt idx="443">
                  <c:v>4.8619900000000001E-2</c:v>
                </c:pt>
                <c:pt idx="444">
                  <c:v>6.0672400000000001E-2</c:v>
                </c:pt>
                <c:pt idx="445">
                  <c:v>5.4466439999999998E-2</c:v>
                </c:pt>
                <c:pt idx="446">
                  <c:v>5.058634E-2</c:v>
                </c:pt>
                <c:pt idx="447">
                  <c:v>4.8772740000000002E-2</c:v>
                </c:pt>
                <c:pt idx="448">
                  <c:v>4.498775E-2</c:v>
                </c:pt>
                <c:pt idx="449">
                  <c:v>4.2802750000000001E-2</c:v>
                </c:pt>
                <c:pt idx="450">
                  <c:v>4.1505229999999997E-2</c:v>
                </c:pt>
                <c:pt idx="451">
                  <c:v>4.2475230000000003E-2</c:v>
                </c:pt>
                <c:pt idx="452">
                  <c:v>4.2859300000000003E-2</c:v>
                </c:pt>
                <c:pt idx="453">
                  <c:v>4.074887E-2</c:v>
                </c:pt>
                <c:pt idx="454">
                  <c:v>4.5227570000000002E-2</c:v>
                </c:pt>
                <c:pt idx="455">
                  <c:v>6.2916089999999994E-2</c:v>
                </c:pt>
                <c:pt idx="456">
                  <c:v>7.7000899999999997E-2</c:v>
                </c:pt>
                <c:pt idx="457">
                  <c:v>6.7215720000000007E-2</c:v>
                </c:pt>
                <c:pt idx="458">
                  <c:v>4.8909870000000001E-2</c:v>
                </c:pt>
                <c:pt idx="459">
                  <c:v>4.6549960000000001E-2</c:v>
                </c:pt>
                <c:pt idx="460">
                  <c:v>5.0073989999999999E-2</c:v>
                </c:pt>
                <c:pt idx="461">
                  <c:v>4.370922E-2</c:v>
                </c:pt>
                <c:pt idx="462">
                  <c:v>3.7829120000000001E-2</c:v>
                </c:pt>
                <c:pt idx="463">
                  <c:v>3.8317089999999998E-2</c:v>
                </c:pt>
                <c:pt idx="464">
                  <c:v>3.7708770000000003E-2</c:v>
                </c:pt>
                <c:pt idx="465">
                  <c:v>4.0814900000000001E-2</c:v>
                </c:pt>
                <c:pt idx="466">
                  <c:v>5.3150019999999999E-2</c:v>
                </c:pt>
                <c:pt idx="467">
                  <c:v>5.8865569999999999E-2</c:v>
                </c:pt>
                <c:pt idx="468">
                  <c:v>4.7395409999999999E-2</c:v>
                </c:pt>
                <c:pt idx="469">
                  <c:v>4.1233020000000002E-2</c:v>
                </c:pt>
                <c:pt idx="470">
                  <c:v>5.183948E-2</c:v>
                </c:pt>
                <c:pt idx="471">
                  <c:v>5.6361330000000001E-2</c:v>
                </c:pt>
                <c:pt idx="472">
                  <c:v>4.2865069999999998E-2</c:v>
                </c:pt>
                <c:pt idx="473">
                  <c:v>2.800455E-2</c:v>
                </c:pt>
                <c:pt idx="474">
                  <c:v>3.4593560000000002E-2</c:v>
                </c:pt>
                <c:pt idx="475">
                  <c:v>5.739466E-2</c:v>
                </c:pt>
                <c:pt idx="476">
                  <c:v>6.4168260000000005E-2</c:v>
                </c:pt>
                <c:pt idx="477">
                  <c:v>4.6710189999999999E-2</c:v>
                </c:pt>
                <c:pt idx="478">
                  <c:v>2.8992460000000001E-2</c:v>
                </c:pt>
                <c:pt idx="479">
                  <c:v>2.697925E-2</c:v>
                </c:pt>
                <c:pt idx="480">
                  <c:v>3.1751849999999998E-2</c:v>
                </c:pt>
                <c:pt idx="481">
                  <c:v>3.3090550000000003E-2</c:v>
                </c:pt>
                <c:pt idx="482">
                  <c:v>3.9324650000000003E-2</c:v>
                </c:pt>
                <c:pt idx="483">
                  <c:v>5.0156659999999999E-2</c:v>
                </c:pt>
                <c:pt idx="484">
                  <c:v>5.1184250000000001E-2</c:v>
                </c:pt>
                <c:pt idx="485">
                  <c:v>3.9816820000000003E-2</c:v>
                </c:pt>
                <c:pt idx="486">
                  <c:v>2.8101850000000001E-2</c:v>
                </c:pt>
                <c:pt idx="487">
                  <c:v>3.243683E-2</c:v>
                </c:pt>
                <c:pt idx="488">
                  <c:v>4.4101260000000003E-2</c:v>
                </c:pt>
                <c:pt idx="489">
                  <c:v>4.2806499999999997E-2</c:v>
                </c:pt>
                <c:pt idx="490">
                  <c:v>3.8782530000000003E-2</c:v>
                </c:pt>
                <c:pt idx="491">
                  <c:v>4.0491199999999998E-2</c:v>
                </c:pt>
                <c:pt idx="492">
                  <c:v>3.4125629999999997E-2</c:v>
                </c:pt>
                <c:pt idx="493">
                  <c:v>2.4325989999999999E-2</c:v>
                </c:pt>
                <c:pt idx="494">
                  <c:v>2.7678999999999999E-2</c:v>
                </c:pt>
                <c:pt idx="495">
                  <c:v>3.3721380000000002E-2</c:v>
                </c:pt>
                <c:pt idx="496">
                  <c:v>2.8384380000000001E-2</c:v>
                </c:pt>
                <c:pt idx="497">
                  <c:v>2.3607280000000001E-2</c:v>
                </c:pt>
                <c:pt idx="498">
                  <c:v>3.2475610000000002E-2</c:v>
                </c:pt>
                <c:pt idx="499">
                  <c:v>4.5976910000000003E-2</c:v>
                </c:pt>
                <c:pt idx="500">
                  <c:v>4.6681800000000002E-2</c:v>
                </c:pt>
                <c:pt idx="501">
                  <c:v>3.9519409999999998E-2</c:v>
                </c:pt>
                <c:pt idx="502">
                  <c:v>3.7631980000000002E-2</c:v>
                </c:pt>
                <c:pt idx="503">
                  <c:v>3.7447660000000001E-2</c:v>
                </c:pt>
                <c:pt idx="504">
                  <c:v>3.3780129999999998E-2</c:v>
                </c:pt>
                <c:pt idx="505">
                  <c:v>2.4861040000000001E-2</c:v>
                </c:pt>
                <c:pt idx="506">
                  <c:v>2.286587E-2</c:v>
                </c:pt>
                <c:pt idx="507">
                  <c:v>3.3871510000000001E-2</c:v>
                </c:pt>
                <c:pt idx="508">
                  <c:v>3.5377180000000001E-2</c:v>
                </c:pt>
                <c:pt idx="509">
                  <c:v>2.7618650000000002E-2</c:v>
                </c:pt>
                <c:pt idx="510">
                  <c:v>2.8734969999999999E-2</c:v>
                </c:pt>
                <c:pt idx="511">
                  <c:v>3.5994060000000001E-2</c:v>
                </c:pt>
                <c:pt idx="512">
                  <c:v>4.4134300000000001E-2</c:v>
                </c:pt>
                <c:pt idx="513">
                  <c:v>4.7211019999999999E-2</c:v>
                </c:pt>
                <c:pt idx="514">
                  <c:v>4.0175330000000002E-2</c:v>
                </c:pt>
                <c:pt idx="515">
                  <c:v>3.1952050000000003E-2</c:v>
                </c:pt>
                <c:pt idx="516">
                  <c:v>3.3580659999999998E-2</c:v>
                </c:pt>
                <c:pt idx="517">
                  <c:v>3.7627639999999997E-2</c:v>
                </c:pt>
                <c:pt idx="518">
                  <c:v>3.1656360000000001E-2</c:v>
                </c:pt>
                <c:pt idx="519">
                  <c:v>2.7390540000000001E-2</c:v>
                </c:pt>
                <c:pt idx="520">
                  <c:v>2.9296829999999999E-2</c:v>
                </c:pt>
                <c:pt idx="521">
                  <c:v>2.3019020000000001E-2</c:v>
                </c:pt>
                <c:pt idx="522">
                  <c:v>1.4659810000000001E-2</c:v>
                </c:pt>
                <c:pt idx="523">
                  <c:v>2.1174040000000002E-2</c:v>
                </c:pt>
                <c:pt idx="524">
                  <c:v>3.3889620000000002E-2</c:v>
                </c:pt>
                <c:pt idx="525">
                  <c:v>3.2769449999999999E-2</c:v>
                </c:pt>
                <c:pt idx="526">
                  <c:v>2.4438979999999999E-2</c:v>
                </c:pt>
                <c:pt idx="527">
                  <c:v>2.069555E-2</c:v>
                </c:pt>
                <c:pt idx="528">
                  <c:v>1.438992E-2</c:v>
                </c:pt>
                <c:pt idx="529">
                  <c:v>1.064525E-2</c:v>
                </c:pt>
                <c:pt idx="530">
                  <c:v>2.375679E-2</c:v>
                </c:pt>
                <c:pt idx="531">
                  <c:v>3.5022499999999998E-2</c:v>
                </c:pt>
                <c:pt idx="532">
                  <c:v>2.5032570000000001E-2</c:v>
                </c:pt>
                <c:pt idx="533">
                  <c:v>1.1001530000000001E-2</c:v>
                </c:pt>
                <c:pt idx="534">
                  <c:v>9.2382349999999992E-3</c:v>
                </c:pt>
                <c:pt idx="535">
                  <c:v>1.9624389999999999E-2</c:v>
                </c:pt>
                <c:pt idx="536">
                  <c:v>2.8714549999999998E-2</c:v>
                </c:pt>
                <c:pt idx="537">
                  <c:v>2.461458E-2</c:v>
                </c:pt>
                <c:pt idx="538">
                  <c:v>2.11807E-2</c:v>
                </c:pt>
                <c:pt idx="539">
                  <c:v>2.3778899999999999E-2</c:v>
                </c:pt>
                <c:pt idx="540">
                  <c:v>1.842013E-2</c:v>
                </c:pt>
                <c:pt idx="541">
                  <c:v>1.352426E-2</c:v>
                </c:pt>
                <c:pt idx="542">
                  <c:v>1.96016E-2</c:v>
                </c:pt>
                <c:pt idx="543">
                  <c:v>2.3063710000000001E-2</c:v>
                </c:pt>
                <c:pt idx="544">
                  <c:v>1.9599970000000001E-2</c:v>
                </c:pt>
                <c:pt idx="545">
                  <c:v>1.882033E-2</c:v>
                </c:pt>
                <c:pt idx="546">
                  <c:v>2.0087600000000001E-2</c:v>
                </c:pt>
                <c:pt idx="547">
                  <c:v>1.816798E-2</c:v>
                </c:pt>
                <c:pt idx="548">
                  <c:v>1.5192280000000001E-2</c:v>
                </c:pt>
                <c:pt idx="549">
                  <c:v>1.6362249999999998E-2</c:v>
                </c:pt>
                <c:pt idx="550">
                  <c:v>2.3495149999999999E-2</c:v>
                </c:pt>
                <c:pt idx="551">
                  <c:v>2.848846E-2</c:v>
                </c:pt>
                <c:pt idx="552">
                  <c:v>2.112878E-2</c:v>
                </c:pt>
                <c:pt idx="553">
                  <c:v>1.1344389999999999E-2</c:v>
                </c:pt>
                <c:pt idx="554">
                  <c:v>1.9369520000000001E-2</c:v>
                </c:pt>
                <c:pt idx="555">
                  <c:v>3.59236E-2</c:v>
                </c:pt>
                <c:pt idx="556">
                  <c:v>3.3987690000000001E-2</c:v>
                </c:pt>
                <c:pt idx="557">
                  <c:v>2.109666E-2</c:v>
                </c:pt>
                <c:pt idx="558">
                  <c:v>2.5764260000000001E-2</c:v>
                </c:pt>
                <c:pt idx="559">
                  <c:v>4.3141369999999998E-2</c:v>
                </c:pt>
                <c:pt idx="560">
                  <c:v>4.2483340000000001E-2</c:v>
                </c:pt>
                <c:pt idx="561">
                  <c:v>2.295202E-2</c:v>
                </c:pt>
                <c:pt idx="562">
                  <c:v>1.42544E-2</c:v>
                </c:pt>
                <c:pt idx="563">
                  <c:v>1.890886E-2</c:v>
                </c:pt>
                <c:pt idx="564">
                  <c:v>1.457641E-2</c:v>
                </c:pt>
                <c:pt idx="565">
                  <c:v>2.9184319999999999E-3</c:v>
                </c:pt>
                <c:pt idx="566">
                  <c:v>2.0294250000000001E-3</c:v>
                </c:pt>
                <c:pt idx="567">
                  <c:v>1.370593E-2</c:v>
                </c:pt>
                <c:pt idx="568">
                  <c:v>2.2694760000000001E-2</c:v>
                </c:pt>
                <c:pt idx="569">
                  <c:v>2.305687E-2</c:v>
                </c:pt>
                <c:pt idx="570">
                  <c:v>2.5133610000000001E-2</c:v>
                </c:pt>
                <c:pt idx="571">
                  <c:v>2.6297270000000001E-2</c:v>
                </c:pt>
                <c:pt idx="572">
                  <c:v>2.1074579999999999E-2</c:v>
                </c:pt>
                <c:pt idx="573">
                  <c:v>2.216978E-2</c:v>
                </c:pt>
                <c:pt idx="574">
                  <c:v>2.7986299999999999E-2</c:v>
                </c:pt>
                <c:pt idx="575">
                  <c:v>2.3192000000000001E-2</c:v>
                </c:pt>
                <c:pt idx="576">
                  <c:v>1.3465329999999999E-2</c:v>
                </c:pt>
                <c:pt idx="577">
                  <c:v>1.250455E-2</c:v>
                </c:pt>
                <c:pt idx="578">
                  <c:v>1.882052E-2</c:v>
                </c:pt>
                <c:pt idx="579">
                  <c:v>1.9484810000000002E-2</c:v>
                </c:pt>
                <c:pt idx="580">
                  <c:v>1.0683E-2</c:v>
                </c:pt>
                <c:pt idx="581">
                  <c:v>9.0784479999999994E-3</c:v>
                </c:pt>
                <c:pt idx="582">
                  <c:v>2.2484589999999999E-2</c:v>
                </c:pt>
                <c:pt idx="583">
                  <c:v>3.1530130000000003E-2</c:v>
                </c:pt>
                <c:pt idx="584">
                  <c:v>2.3375699999999999E-2</c:v>
                </c:pt>
                <c:pt idx="585">
                  <c:v>1.4855999999999999E-2</c:v>
                </c:pt>
                <c:pt idx="586">
                  <c:v>2.0441259999999999E-2</c:v>
                </c:pt>
                <c:pt idx="587">
                  <c:v>2.6709980000000001E-2</c:v>
                </c:pt>
                <c:pt idx="588">
                  <c:v>1.7942590000000001E-2</c:v>
                </c:pt>
                <c:pt idx="589">
                  <c:v>8.4340509999999997E-3</c:v>
                </c:pt>
                <c:pt idx="590">
                  <c:v>1.8754449999999999E-2</c:v>
                </c:pt>
                <c:pt idx="591">
                  <c:v>2.8501519999999999E-2</c:v>
                </c:pt>
                <c:pt idx="592">
                  <c:v>1.8286790000000001E-2</c:v>
                </c:pt>
                <c:pt idx="593">
                  <c:v>1.1726779999999999E-2</c:v>
                </c:pt>
                <c:pt idx="594">
                  <c:v>2.2008429999999999E-2</c:v>
                </c:pt>
                <c:pt idx="595">
                  <c:v>2.8896410000000001E-2</c:v>
                </c:pt>
                <c:pt idx="596">
                  <c:v>1.8147389999999999E-2</c:v>
                </c:pt>
                <c:pt idx="597">
                  <c:v>7.8097139999999997E-3</c:v>
                </c:pt>
                <c:pt idx="598">
                  <c:v>2.1980130000000001E-2</c:v>
                </c:pt>
                <c:pt idx="599">
                  <c:v>4.3675480000000003E-2</c:v>
                </c:pt>
                <c:pt idx="600">
                  <c:v>3.779565E-2</c:v>
                </c:pt>
                <c:pt idx="601">
                  <c:v>1.466859E-2</c:v>
                </c:pt>
                <c:pt idx="602">
                  <c:v>6.9256220000000002E-3</c:v>
                </c:pt>
                <c:pt idx="603">
                  <c:v>1.191301E-2</c:v>
                </c:pt>
                <c:pt idx="604">
                  <c:v>1.448866E-2</c:v>
                </c:pt>
                <c:pt idx="605">
                  <c:v>1.5865009999999999E-2</c:v>
                </c:pt>
                <c:pt idx="606">
                  <c:v>2.171526E-2</c:v>
                </c:pt>
                <c:pt idx="607">
                  <c:v>2.8993049999999999E-2</c:v>
                </c:pt>
                <c:pt idx="608">
                  <c:v>2.4189209999999999E-2</c:v>
                </c:pt>
                <c:pt idx="609">
                  <c:v>1.353036E-2</c:v>
                </c:pt>
                <c:pt idx="610">
                  <c:v>1.6687750000000001E-2</c:v>
                </c:pt>
                <c:pt idx="611">
                  <c:v>2.0286249999999999E-2</c:v>
                </c:pt>
                <c:pt idx="612">
                  <c:v>7.7480520000000001E-3</c:v>
                </c:pt>
                <c:pt idx="613">
                  <c:v>-2.6987920000000002E-3</c:v>
                </c:pt>
                <c:pt idx="614">
                  <c:v>3.3573819999999999E-3</c:v>
                </c:pt>
                <c:pt idx="615">
                  <c:v>1.1620170000000001E-2</c:v>
                </c:pt>
                <c:pt idx="616">
                  <c:v>8.0641159999999996E-3</c:v>
                </c:pt>
                <c:pt idx="617">
                  <c:v>3.3918709999999999E-3</c:v>
                </c:pt>
                <c:pt idx="618">
                  <c:v>1.332028E-2</c:v>
                </c:pt>
                <c:pt idx="619">
                  <c:v>2.6554419999999999E-2</c:v>
                </c:pt>
                <c:pt idx="620">
                  <c:v>2.5433069999999999E-2</c:v>
                </c:pt>
                <c:pt idx="621">
                  <c:v>1.6779680000000002E-2</c:v>
                </c:pt>
                <c:pt idx="622">
                  <c:v>1.6313709999999999E-2</c:v>
                </c:pt>
                <c:pt idx="623">
                  <c:v>2.7787739999999998E-2</c:v>
                </c:pt>
                <c:pt idx="624">
                  <c:v>3.2629529999999997E-2</c:v>
                </c:pt>
                <c:pt idx="625">
                  <c:v>2.4824530000000001E-2</c:v>
                </c:pt>
                <c:pt idx="626">
                  <c:v>2.80883E-2</c:v>
                </c:pt>
                <c:pt idx="627">
                  <c:v>3.544688E-2</c:v>
                </c:pt>
                <c:pt idx="628">
                  <c:v>2.6194990000000001E-2</c:v>
                </c:pt>
                <c:pt idx="629">
                  <c:v>1.092955E-2</c:v>
                </c:pt>
                <c:pt idx="630">
                  <c:v>3.7136019999999999E-3</c:v>
                </c:pt>
                <c:pt idx="631">
                  <c:v>9.0835039999999992E-3</c:v>
                </c:pt>
                <c:pt idx="632">
                  <c:v>1.9572849999999999E-2</c:v>
                </c:pt>
                <c:pt idx="633">
                  <c:v>2.4379020000000001E-2</c:v>
                </c:pt>
                <c:pt idx="634">
                  <c:v>2.475099E-2</c:v>
                </c:pt>
                <c:pt idx="635">
                  <c:v>2.1040590000000001E-2</c:v>
                </c:pt>
                <c:pt idx="636">
                  <c:v>8.0275399999999997E-3</c:v>
                </c:pt>
                <c:pt idx="637">
                  <c:v>-7.8454839999999998E-3</c:v>
                </c:pt>
                <c:pt idx="638">
                  <c:v>-8.9439459999999995E-3</c:v>
                </c:pt>
                <c:pt idx="639">
                  <c:v>5.1616559999999997E-3</c:v>
                </c:pt>
                <c:pt idx="640">
                  <c:v>1.2343440000000001E-2</c:v>
                </c:pt>
                <c:pt idx="641">
                  <c:v>4.7873170000000001E-3</c:v>
                </c:pt>
                <c:pt idx="642">
                  <c:v>1.9928369999999999E-4</c:v>
                </c:pt>
                <c:pt idx="643">
                  <c:v>3.8605929999999998E-3</c:v>
                </c:pt>
                <c:pt idx="644">
                  <c:v>8.6029039999999998E-3</c:v>
                </c:pt>
                <c:pt idx="645">
                  <c:v>1.3580989999999999E-2</c:v>
                </c:pt>
                <c:pt idx="646">
                  <c:v>1.549006E-2</c:v>
                </c:pt>
                <c:pt idx="647">
                  <c:v>1.9028409999999999E-2</c:v>
                </c:pt>
                <c:pt idx="648">
                  <c:v>2.4916589999999999E-2</c:v>
                </c:pt>
                <c:pt idx="649">
                  <c:v>2.2049760000000002E-2</c:v>
                </c:pt>
                <c:pt idx="650">
                  <c:v>2.2252569999999999E-2</c:v>
                </c:pt>
                <c:pt idx="651">
                  <c:v>3.0864809999999999E-2</c:v>
                </c:pt>
                <c:pt idx="652">
                  <c:v>2.027369E-2</c:v>
                </c:pt>
                <c:pt idx="653">
                  <c:v>-5.2594E-3</c:v>
                </c:pt>
                <c:pt idx="654">
                  <c:v>-1.0916240000000001E-2</c:v>
                </c:pt>
                <c:pt idx="655">
                  <c:v>3.0827099999999998E-3</c:v>
                </c:pt>
                <c:pt idx="656">
                  <c:v>1.4892880000000001E-2</c:v>
                </c:pt>
                <c:pt idx="657">
                  <c:v>1.6462729999999998E-2</c:v>
                </c:pt>
                <c:pt idx="658">
                  <c:v>1.2524E-2</c:v>
                </c:pt>
                <c:pt idx="659">
                  <c:v>5.8471349999999998E-3</c:v>
                </c:pt>
                <c:pt idx="660">
                  <c:v>-3.4919130000000001E-3</c:v>
                </c:pt>
                <c:pt idx="661">
                  <c:v>-6.1971109999999999E-3</c:v>
                </c:pt>
                <c:pt idx="662">
                  <c:v>4.170895E-4</c:v>
                </c:pt>
                <c:pt idx="663">
                  <c:v>4.9687020000000002E-3</c:v>
                </c:pt>
                <c:pt idx="664">
                  <c:v>-1.4398080000000001E-3</c:v>
                </c:pt>
                <c:pt idx="665">
                  <c:v>-9.4080310000000007E-3</c:v>
                </c:pt>
                <c:pt idx="666">
                  <c:v>-2.4073940000000002E-3</c:v>
                </c:pt>
                <c:pt idx="667">
                  <c:v>1.1332109999999999E-2</c:v>
                </c:pt>
                <c:pt idx="668">
                  <c:v>1.225935E-2</c:v>
                </c:pt>
                <c:pt idx="669">
                  <c:v>5.0263840000000001E-3</c:v>
                </c:pt>
                <c:pt idx="670">
                  <c:v>9.5913549999999993E-3</c:v>
                </c:pt>
                <c:pt idx="671">
                  <c:v>1.9219130000000001E-2</c:v>
                </c:pt>
                <c:pt idx="672">
                  <c:v>1.5891889999999999E-2</c:v>
                </c:pt>
                <c:pt idx="673">
                  <c:v>7.8979949999999997E-3</c:v>
                </c:pt>
                <c:pt idx="674">
                  <c:v>8.6590309999999993E-3</c:v>
                </c:pt>
                <c:pt idx="675">
                  <c:v>1.8195159999999998E-2</c:v>
                </c:pt>
                <c:pt idx="676">
                  <c:v>2.040171E-2</c:v>
                </c:pt>
                <c:pt idx="677">
                  <c:v>1.166157E-2</c:v>
                </c:pt>
                <c:pt idx="678">
                  <c:v>1.2119349999999999E-2</c:v>
                </c:pt>
                <c:pt idx="679">
                  <c:v>1.3834610000000001E-2</c:v>
                </c:pt>
                <c:pt idx="680">
                  <c:v>5.6019249999999998E-3</c:v>
                </c:pt>
                <c:pt idx="681">
                  <c:v>4.9390789999999999E-3</c:v>
                </c:pt>
                <c:pt idx="682">
                  <c:v>1.1942960000000001E-2</c:v>
                </c:pt>
                <c:pt idx="683">
                  <c:v>1.2540819999999999E-2</c:v>
                </c:pt>
                <c:pt idx="684">
                  <c:v>5.3179150000000003E-3</c:v>
                </c:pt>
                <c:pt idx="685">
                  <c:v>3.4526240000000002E-4</c:v>
                </c:pt>
                <c:pt idx="686">
                  <c:v>3.3942479999999999E-3</c:v>
                </c:pt>
                <c:pt idx="687">
                  <c:v>8.375169E-3</c:v>
                </c:pt>
                <c:pt idx="688">
                  <c:v>8.0080859999999993E-3</c:v>
                </c:pt>
                <c:pt idx="689">
                  <c:v>5.2994289999999996E-3</c:v>
                </c:pt>
                <c:pt idx="690">
                  <c:v>1.373221E-2</c:v>
                </c:pt>
                <c:pt idx="691">
                  <c:v>2.4942470000000001E-2</c:v>
                </c:pt>
                <c:pt idx="692">
                  <c:v>1.9674299999999999E-2</c:v>
                </c:pt>
                <c:pt idx="693">
                  <c:v>8.0514680000000009E-3</c:v>
                </c:pt>
                <c:pt idx="694">
                  <c:v>1.0920549999999999E-2</c:v>
                </c:pt>
                <c:pt idx="695">
                  <c:v>2.239244E-2</c:v>
                </c:pt>
                <c:pt idx="696">
                  <c:v>1.5354329999999999E-2</c:v>
                </c:pt>
                <c:pt idx="697">
                  <c:v>-6.0073749999999997E-3</c:v>
                </c:pt>
                <c:pt idx="698">
                  <c:v>-4.5371129999999997E-3</c:v>
                </c:pt>
                <c:pt idx="699">
                  <c:v>1.503639E-2</c:v>
                </c:pt>
                <c:pt idx="700">
                  <c:v>1.279927E-2</c:v>
                </c:pt>
                <c:pt idx="701">
                  <c:v>-1.5430210000000001E-3</c:v>
                </c:pt>
                <c:pt idx="702">
                  <c:v>9.5845710000000005E-4</c:v>
                </c:pt>
                <c:pt idx="703">
                  <c:v>4.8147900000000002E-3</c:v>
                </c:pt>
                <c:pt idx="704">
                  <c:v>-6.2239039999999997E-3</c:v>
                </c:pt>
                <c:pt idx="705">
                  <c:v>-1.237632E-2</c:v>
                </c:pt>
                <c:pt idx="706">
                  <c:v>8.502052E-4</c:v>
                </c:pt>
                <c:pt idx="707">
                  <c:v>8.0735660000000008E-3</c:v>
                </c:pt>
                <c:pt idx="708">
                  <c:v>1.0764559999999999E-3</c:v>
                </c:pt>
                <c:pt idx="709">
                  <c:v>6.9101839999999998E-3</c:v>
                </c:pt>
                <c:pt idx="710">
                  <c:v>2.3386170000000001E-2</c:v>
                </c:pt>
                <c:pt idx="711">
                  <c:v>3.0015199999999999E-2</c:v>
                </c:pt>
                <c:pt idx="712">
                  <c:v>1.9819799999999999E-2</c:v>
                </c:pt>
                <c:pt idx="713">
                  <c:v>1.1160880000000001E-3</c:v>
                </c:pt>
                <c:pt idx="714">
                  <c:v>5.6433809999999998E-4</c:v>
                </c:pt>
                <c:pt idx="715">
                  <c:v>2.016942E-2</c:v>
                </c:pt>
                <c:pt idx="716">
                  <c:v>2.611291E-2</c:v>
                </c:pt>
                <c:pt idx="717">
                  <c:v>1.2007779999999999E-2</c:v>
                </c:pt>
                <c:pt idx="718">
                  <c:v>2.315316E-3</c:v>
                </c:pt>
                <c:pt idx="719">
                  <c:v>-1.7090479999999999E-3</c:v>
                </c:pt>
                <c:pt idx="720">
                  <c:v>-6.8326139999999999E-3</c:v>
                </c:pt>
                <c:pt idx="721">
                  <c:v>1.615532E-3</c:v>
                </c:pt>
                <c:pt idx="722">
                  <c:v>1.8939899999999999E-2</c:v>
                </c:pt>
                <c:pt idx="723">
                  <c:v>2.112E-2</c:v>
                </c:pt>
                <c:pt idx="724">
                  <c:v>8.6713060000000002E-3</c:v>
                </c:pt>
                <c:pt idx="725">
                  <c:v>-7.9267520000000002E-4</c:v>
                </c:pt>
                <c:pt idx="726">
                  <c:v>3.7753079999999998E-3</c:v>
                </c:pt>
                <c:pt idx="727">
                  <c:v>1.5635199999999998E-2</c:v>
                </c:pt>
                <c:pt idx="728">
                  <c:v>2.112199E-2</c:v>
                </c:pt>
                <c:pt idx="729">
                  <c:v>1.42416E-2</c:v>
                </c:pt>
                <c:pt idx="730">
                  <c:v>5.1339549999999999E-3</c:v>
                </c:pt>
                <c:pt idx="731">
                  <c:v>8.7309380000000006E-3</c:v>
                </c:pt>
                <c:pt idx="732">
                  <c:v>1.015134E-2</c:v>
                </c:pt>
                <c:pt idx="733">
                  <c:v>4.2300039999999999E-3</c:v>
                </c:pt>
                <c:pt idx="734">
                  <c:v>1.142397E-2</c:v>
                </c:pt>
                <c:pt idx="735">
                  <c:v>1.6035609999999999E-2</c:v>
                </c:pt>
                <c:pt idx="736">
                  <c:v>-3.369417E-3</c:v>
                </c:pt>
                <c:pt idx="737">
                  <c:v>-2.6319249999999999E-2</c:v>
                </c:pt>
                <c:pt idx="738">
                  <c:v>-2.3023910000000002E-2</c:v>
                </c:pt>
                <c:pt idx="739">
                  <c:v>1.193595E-3</c:v>
                </c:pt>
                <c:pt idx="740">
                  <c:v>9.3424089999999994E-3</c:v>
                </c:pt>
                <c:pt idx="741">
                  <c:v>4.4940910000000003E-5</c:v>
                </c:pt>
                <c:pt idx="742">
                  <c:v>7.8061390000000001E-3</c:v>
                </c:pt>
                <c:pt idx="743">
                  <c:v>2.162E-2</c:v>
                </c:pt>
                <c:pt idx="744">
                  <c:v>9.4077840000000006E-3</c:v>
                </c:pt>
                <c:pt idx="745">
                  <c:v>-7.0775430000000004E-3</c:v>
                </c:pt>
                <c:pt idx="746">
                  <c:v>1.7146310000000001E-3</c:v>
                </c:pt>
                <c:pt idx="747">
                  <c:v>1.718803E-2</c:v>
                </c:pt>
                <c:pt idx="748">
                  <c:v>1.6141869999999999E-2</c:v>
                </c:pt>
                <c:pt idx="749">
                  <c:v>9.0752899999999997E-3</c:v>
                </c:pt>
                <c:pt idx="750">
                  <c:v>7.153642E-3</c:v>
                </c:pt>
                <c:pt idx="751">
                  <c:v>2.114763E-3</c:v>
                </c:pt>
                <c:pt idx="752">
                  <c:v>-5.0140269999999999E-3</c:v>
                </c:pt>
                <c:pt idx="753">
                  <c:v>-5.4662240000000004E-3</c:v>
                </c:pt>
                <c:pt idx="754">
                  <c:v>2.2129379999999998E-3</c:v>
                </c:pt>
                <c:pt idx="755">
                  <c:v>1.325819E-2</c:v>
                </c:pt>
                <c:pt idx="756">
                  <c:v>1.608774E-2</c:v>
                </c:pt>
                <c:pt idx="757">
                  <c:v>1.237867E-2</c:v>
                </c:pt>
                <c:pt idx="758">
                  <c:v>1.5855270000000001E-2</c:v>
                </c:pt>
                <c:pt idx="759">
                  <c:v>1.8698570000000001E-2</c:v>
                </c:pt>
                <c:pt idx="760">
                  <c:v>3.5759709999999998E-3</c:v>
                </c:pt>
                <c:pt idx="761">
                  <c:v>-1.384194E-2</c:v>
                </c:pt>
                <c:pt idx="762">
                  <c:v>-7.2610849999999996E-3</c:v>
                </c:pt>
                <c:pt idx="763">
                  <c:v>8.7004709999999996E-3</c:v>
                </c:pt>
                <c:pt idx="764">
                  <c:v>1.0110589999999999E-2</c:v>
                </c:pt>
                <c:pt idx="765">
                  <c:v>2.3769030000000001E-3</c:v>
                </c:pt>
                <c:pt idx="766">
                  <c:v>2.3337560000000001E-4</c:v>
                </c:pt>
                <c:pt idx="767">
                  <c:v>4.4197259999999997E-3</c:v>
                </c:pt>
                <c:pt idx="768">
                  <c:v>-2.120767E-3</c:v>
                </c:pt>
                <c:pt idx="769">
                  <c:v>-1.6149549999999999E-2</c:v>
                </c:pt>
                <c:pt idx="770">
                  <c:v>-1.6183099999999999E-2</c:v>
                </c:pt>
                <c:pt idx="771">
                  <c:v>-5.1389069999999999E-3</c:v>
                </c:pt>
                <c:pt idx="772">
                  <c:v>1.766742E-3</c:v>
                </c:pt>
                <c:pt idx="773">
                  <c:v>-2.3275610000000001E-3</c:v>
                </c:pt>
                <c:pt idx="774">
                  <c:v>-9.9315310000000004E-3</c:v>
                </c:pt>
                <c:pt idx="775">
                  <c:v>-8.7250269999999998E-3</c:v>
                </c:pt>
                <c:pt idx="776">
                  <c:v>-5.6804629999999997E-5</c:v>
                </c:pt>
                <c:pt idx="777">
                  <c:v>7.6744100000000004E-3</c:v>
                </c:pt>
                <c:pt idx="778">
                  <c:v>1.0087749999999999E-2</c:v>
                </c:pt>
                <c:pt idx="779">
                  <c:v>1.1870240000000001E-2</c:v>
                </c:pt>
                <c:pt idx="780">
                  <c:v>1.5641789999999999E-2</c:v>
                </c:pt>
                <c:pt idx="781">
                  <c:v>5.3786210000000001E-3</c:v>
                </c:pt>
                <c:pt idx="782">
                  <c:v>-1.3492479999999999E-2</c:v>
                </c:pt>
                <c:pt idx="783">
                  <c:v>-1.1092680000000001E-2</c:v>
                </c:pt>
                <c:pt idx="784">
                  <c:v>-2.678561E-4</c:v>
                </c:pt>
                <c:pt idx="785">
                  <c:v>-1.007679E-3</c:v>
                </c:pt>
                <c:pt idx="786">
                  <c:v>2.0345089999999999E-3</c:v>
                </c:pt>
                <c:pt idx="787">
                  <c:v>7.4995260000000003E-3</c:v>
                </c:pt>
                <c:pt idx="788">
                  <c:v>2.6101850000000001E-3</c:v>
                </c:pt>
                <c:pt idx="789">
                  <c:v>-7.1489919999999998E-3</c:v>
                </c:pt>
                <c:pt idx="790">
                  <c:v>-1.1590680000000001E-2</c:v>
                </c:pt>
                <c:pt idx="791">
                  <c:v>-4.5018139999999998E-3</c:v>
                </c:pt>
                <c:pt idx="792">
                  <c:v>2.4084279999999998E-3</c:v>
                </c:pt>
                <c:pt idx="793">
                  <c:v>-3.114824E-3</c:v>
                </c:pt>
                <c:pt idx="794">
                  <c:v>-4.4256149999999999E-3</c:v>
                </c:pt>
                <c:pt idx="795">
                  <c:v>5.6215119999999998E-5</c:v>
                </c:pt>
                <c:pt idx="796">
                  <c:v>-9.4336550000000009E-3</c:v>
                </c:pt>
                <c:pt idx="797">
                  <c:v>-1.5943390000000002E-2</c:v>
                </c:pt>
                <c:pt idx="798">
                  <c:v>-9.6744979999999995E-4</c:v>
                </c:pt>
                <c:pt idx="799">
                  <c:v>9.9826970000000004E-3</c:v>
                </c:pt>
                <c:pt idx="800">
                  <c:v>4.0130679999999998E-3</c:v>
                </c:pt>
                <c:pt idx="801">
                  <c:v>-5.7547800000000004E-4</c:v>
                </c:pt>
                <c:pt idx="802">
                  <c:v>3.1431359999999999E-3</c:v>
                </c:pt>
                <c:pt idx="803">
                  <c:v>1.1791019999999999E-2</c:v>
                </c:pt>
                <c:pt idx="804">
                  <c:v>1.5712569999999999E-2</c:v>
                </c:pt>
                <c:pt idx="805">
                  <c:v>3.4986549999999998E-3</c:v>
                </c:pt>
                <c:pt idx="806">
                  <c:v>-1.3353719999999999E-2</c:v>
                </c:pt>
                <c:pt idx="807">
                  <c:v>-1.716521E-2</c:v>
                </c:pt>
                <c:pt idx="808">
                  <c:v>-1.1891830000000001E-2</c:v>
                </c:pt>
                <c:pt idx="809">
                  <c:v>-8.9255830000000008E-3</c:v>
                </c:pt>
                <c:pt idx="810">
                  <c:v>-3.1210790000000001E-3</c:v>
                </c:pt>
                <c:pt idx="811">
                  <c:v>8.0905160000000007E-3</c:v>
                </c:pt>
                <c:pt idx="812">
                  <c:v>1.1606760000000001E-2</c:v>
                </c:pt>
                <c:pt idx="813">
                  <c:v>5.382235E-3</c:v>
                </c:pt>
                <c:pt idx="814">
                  <c:v>-7.9622320000000005E-4</c:v>
                </c:pt>
                <c:pt idx="815">
                  <c:v>-1.57124E-3</c:v>
                </c:pt>
                <c:pt idx="816">
                  <c:v>-6.9907159999999999E-4</c:v>
                </c:pt>
                <c:pt idx="817">
                  <c:v>8.3854600000000002E-4</c:v>
                </c:pt>
                <c:pt idx="818">
                  <c:v>4.7311030000000004E-3</c:v>
                </c:pt>
                <c:pt idx="819">
                  <c:v>-1.3937260000000001E-3</c:v>
                </c:pt>
                <c:pt idx="820">
                  <c:v>-1.407096E-2</c:v>
                </c:pt>
                <c:pt idx="821">
                  <c:v>-9.8672910000000003E-3</c:v>
                </c:pt>
                <c:pt idx="822">
                  <c:v>6.8227330000000001E-3</c:v>
                </c:pt>
                <c:pt idx="823">
                  <c:v>1.9243980000000001E-2</c:v>
                </c:pt>
                <c:pt idx="824">
                  <c:v>2.5325190000000001E-2</c:v>
                </c:pt>
                <c:pt idx="825">
                  <c:v>1.8639869999999999E-2</c:v>
                </c:pt>
                <c:pt idx="826">
                  <c:v>2.9559740000000001E-3</c:v>
                </c:pt>
                <c:pt idx="827">
                  <c:v>1.5782529999999999E-3</c:v>
                </c:pt>
                <c:pt idx="828">
                  <c:v>1.6371980000000001E-2</c:v>
                </c:pt>
                <c:pt idx="829">
                  <c:v>2.392503E-2</c:v>
                </c:pt>
                <c:pt idx="830">
                  <c:v>1.4017440000000001E-2</c:v>
                </c:pt>
                <c:pt idx="831">
                  <c:v>2.2435549999999999E-3</c:v>
                </c:pt>
                <c:pt idx="832">
                  <c:v>1.7664829999999999E-3</c:v>
                </c:pt>
                <c:pt idx="833">
                  <c:v>3.3036210000000001E-3</c:v>
                </c:pt>
                <c:pt idx="834">
                  <c:v>1.0834320000000001E-3</c:v>
                </c:pt>
                <c:pt idx="835">
                  <c:v>-8.0523170000000002E-4</c:v>
                </c:pt>
                <c:pt idx="836">
                  <c:v>-5.9633940000000003E-3</c:v>
                </c:pt>
                <c:pt idx="837">
                  <c:v>-6.4613819999999999E-3</c:v>
                </c:pt>
                <c:pt idx="838">
                  <c:v>2.991442E-3</c:v>
                </c:pt>
                <c:pt idx="839">
                  <c:v>7.4583060000000005E-5</c:v>
                </c:pt>
                <c:pt idx="840">
                  <c:v>-1.6188859999999999E-2</c:v>
                </c:pt>
                <c:pt idx="841">
                  <c:v>-2.2131069999999999E-2</c:v>
                </c:pt>
                <c:pt idx="842">
                  <c:v>-1.6131510000000002E-2</c:v>
                </c:pt>
                <c:pt idx="843">
                  <c:v>-8.1802230000000004E-3</c:v>
                </c:pt>
                <c:pt idx="844">
                  <c:v>-4.460276E-3</c:v>
                </c:pt>
                <c:pt idx="845">
                  <c:v>-9.6628600000000005E-3</c:v>
                </c:pt>
                <c:pt idx="846">
                  <c:v>-1.7588260000000001E-2</c:v>
                </c:pt>
                <c:pt idx="847">
                  <c:v>-1.680301E-2</c:v>
                </c:pt>
                <c:pt idx="848">
                  <c:v>-1.2780130000000001E-2</c:v>
                </c:pt>
                <c:pt idx="849">
                  <c:v>-1.351081E-2</c:v>
                </c:pt>
                <c:pt idx="850">
                  <c:v>-7.5550249999999999E-3</c:v>
                </c:pt>
                <c:pt idx="851">
                  <c:v>4.8024749999999996E-3</c:v>
                </c:pt>
                <c:pt idx="852">
                  <c:v>4.5808200000000002E-3</c:v>
                </c:pt>
                <c:pt idx="853">
                  <c:v>-3.7647689999999998E-3</c:v>
                </c:pt>
                <c:pt idx="854">
                  <c:v>-1.729735E-3</c:v>
                </c:pt>
                <c:pt idx="855">
                  <c:v>5.9228270000000003E-3</c:v>
                </c:pt>
                <c:pt idx="856">
                  <c:v>7.103888E-3</c:v>
                </c:pt>
                <c:pt idx="857">
                  <c:v>6.8156179999999999E-3</c:v>
                </c:pt>
                <c:pt idx="858">
                  <c:v>1.347862E-2</c:v>
                </c:pt>
                <c:pt idx="859">
                  <c:v>1.6151700000000001E-2</c:v>
                </c:pt>
                <c:pt idx="860">
                  <c:v>5.8503330000000001E-3</c:v>
                </c:pt>
                <c:pt idx="861">
                  <c:v>3.592259E-3</c:v>
                </c:pt>
                <c:pt idx="862">
                  <c:v>1.320582E-2</c:v>
                </c:pt>
                <c:pt idx="863">
                  <c:v>5.9158750000000001E-3</c:v>
                </c:pt>
                <c:pt idx="864">
                  <c:v>-1.5248090000000001E-2</c:v>
                </c:pt>
                <c:pt idx="865">
                  <c:v>-2.3890229999999998E-2</c:v>
                </c:pt>
                <c:pt idx="866">
                  <c:v>-1.768933E-2</c:v>
                </c:pt>
                <c:pt idx="867">
                  <c:v>-3.4670130000000001E-3</c:v>
                </c:pt>
                <c:pt idx="868">
                  <c:v>3.8574830000000001E-3</c:v>
                </c:pt>
                <c:pt idx="869">
                  <c:v>-9.1200670000000008E-3</c:v>
                </c:pt>
                <c:pt idx="870">
                  <c:v>-1.5003229999999999E-2</c:v>
                </c:pt>
                <c:pt idx="871">
                  <c:v>1.8538680000000001E-3</c:v>
                </c:pt>
                <c:pt idx="872">
                  <c:v>1.066868E-2</c:v>
                </c:pt>
                <c:pt idx="873">
                  <c:v>4.058519E-3</c:v>
                </c:pt>
                <c:pt idx="874">
                  <c:v>8.7901319999999995E-4</c:v>
                </c:pt>
                <c:pt idx="875">
                  <c:v>2.729346E-4</c:v>
                </c:pt>
                <c:pt idx="876">
                  <c:v>-7.248918E-3</c:v>
                </c:pt>
                <c:pt idx="877">
                  <c:v>-1.0319999999999999E-2</c:v>
                </c:pt>
                <c:pt idx="878">
                  <c:v>4.5896019999999999E-3</c:v>
                </c:pt>
                <c:pt idx="879">
                  <c:v>1.6448210000000001E-2</c:v>
                </c:pt>
                <c:pt idx="880">
                  <c:v>7.721912E-3</c:v>
                </c:pt>
                <c:pt idx="881">
                  <c:v>5.0962309999999999E-4</c:v>
                </c:pt>
                <c:pt idx="882">
                  <c:v>7.2773350000000002E-3</c:v>
                </c:pt>
                <c:pt idx="883">
                  <c:v>9.3420900000000008E-3</c:v>
                </c:pt>
                <c:pt idx="884">
                  <c:v>1.9567600000000001E-3</c:v>
                </c:pt>
                <c:pt idx="885">
                  <c:v>2.4837129999999999E-4</c:v>
                </c:pt>
                <c:pt idx="886">
                  <c:v>8.0189219999999995E-3</c:v>
                </c:pt>
                <c:pt idx="887">
                  <c:v>1.5223540000000001E-2</c:v>
                </c:pt>
                <c:pt idx="888">
                  <c:v>1.282495E-2</c:v>
                </c:pt>
                <c:pt idx="889">
                  <c:v>3.238501E-3</c:v>
                </c:pt>
                <c:pt idx="890">
                  <c:v>-1.1601929999999999E-3</c:v>
                </c:pt>
                <c:pt idx="891">
                  <c:v>1.0425429999999999E-3</c:v>
                </c:pt>
                <c:pt idx="892">
                  <c:v>-6.4951119999999999E-3</c:v>
                </c:pt>
                <c:pt idx="893">
                  <c:v>-1.6756960000000001E-2</c:v>
                </c:pt>
                <c:pt idx="894">
                  <c:v>-8.1380700000000007E-3</c:v>
                </c:pt>
                <c:pt idx="895">
                  <c:v>1.3986820000000001E-3</c:v>
                </c:pt>
                <c:pt idx="896">
                  <c:v>-1.420377E-3</c:v>
                </c:pt>
                <c:pt idx="897">
                  <c:v>-2.0075129999999998E-3</c:v>
                </c:pt>
                <c:pt idx="898">
                  <c:v>-9.2091959999999996E-4</c:v>
                </c:pt>
                <c:pt idx="899">
                  <c:v>1.5334229999999999E-3</c:v>
                </c:pt>
                <c:pt idx="900">
                  <c:v>2.6973600000000002E-3</c:v>
                </c:pt>
                <c:pt idx="901">
                  <c:v>-4.3195430000000003E-3</c:v>
                </c:pt>
                <c:pt idx="902">
                  <c:v>-4.9856340000000001E-3</c:v>
                </c:pt>
                <c:pt idx="903">
                  <c:v>7.6582630000000002E-3</c:v>
                </c:pt>
                <c:pt idx="904">
                  <c:v>1.303296E-2</c:v>
                </c:pt>
                <c:pt idx="905">
                  <c:v>2.206183E-4</c:v>
                </c:pt>
                <c:pt idx="906">
                  <c:v>-1.0732139999999999E-2</c:v>
                </c:pt>
                <c:pt idx="907">
                  <c:v>-1.01172E-2</c:v>
                </c:pt>
                <c:pt idx="908">
                  <c:v>-1.1060769999999999E-2</c:v>
                </c:pt>
                <c:pt idx="909">
                  <c:v>-1.3031330000000001E-2</c:v>
                </c:pt>
                <c:pt idx="910">
                  <c:v>-8.8340150000000006E-3</c:v>
                </c:pt>
                <c:pt idx="911">
                  <c:v>-5.6302360000000003E-3</c:v>
                </c:pt>
                <c:pt idx="912">
                  <c:v>-8.3527400000000009E-3</c:v>
                </c:pt>
                <c:pt idx="913">
                  <c:v>-4.508939E-3</c:v>
                </c:pt>
                <c:pt idx="914">
                  <c:v>9.8356840000000008E-3</c:v>
                </c:pt>
                <c:pt idx="915">
                  <c:v>1.92067E-2</c:v>
                </c:pt>
                <c:pt idx="916">
                  <c:v>1.614848E-2</c:v>
                </c:pt>
                <c:pt idx="917">
                  <c:v>8.8889199999999998E-3</c:v>
                </c:pt>
                <c:pt idx="918">
                  <c:v>4.6023540000000003E-3</c:v>
                </c:pt>
                <c:pt idx="919">
                  <c:v>2.5838110000000001E-3</c:v>
                </c:pt>
                <c:pt idx="920">
                  <c:v>9.4814159999999999E-4</c:v>
                </c:pt>
                <c:pt idx="921">
                  <c:v>-4.7577720000000004E-3</c:v>
                </c:pt>
                <c:pt idx="922">
                  <c:v>-1.0958000000000001E-2</c:v>
                </c:pt>
                <c:pt idx="923">
                  <c:v>-1.1039709999999999E-2</c:v>
                </c:pt>
                <c:pt idx="924">
                  <c:v>-1.1641459999999999E-2</c:v>
                </c:pt>
                <c:pt idx="925">
                  <c:v>-8.4933549999999993E-3</c:v>
                </c:pt>
                <c:pt idx="926">
                  <c:v>2.9168929999999998E-3</c:v>
                </c:pt>
                <c:pt idx="927">
                  <c:v>8.7481490000000002E-3</c:v>
                </c:pt>
                <c:pt idx="928">
                  <c:v>5.8602569999999998E-3</c:v>
                </c:pt>
                <c:pt idx="929">
                  <c:v>-2.501919E-3</c:v>
                </c:pt>
                <c:pt idx="930">
                  <c:v>-1.5575820000000001E-2</c:v>
                </c:pt>
                <c:pt idx="931">
                  <c:v>-2.0152920000000001E-2</c:v>
                </c:pt>
                <c:pt idx="932">
                  <c:v>-1.0588749999999999E-2</c:v>
                </c:pt>
                <c:pt idx="933">
                  <c:v>-9.6567810000000001E-5</c:v>
                </c:pt>
                <c:pt idx="934">
                  <c:v>3.8263360000000001E-3</c:v>
                </c:pt>
                <c:pt idx="935">
                  <c:v>6.6748479999999997E-3</c:v>
                </c:pt>
                <c:pt idx="936">
                  <c:v>1.19866E-2</c:v>
                </c:pt>
                <c:pt idx="937">
                  <c:v>1.412361E-2</c:v>
                </c:pt>
                <c:pt idx="938">
                  <c:v>1.373594E-2</c:v>
                </c:pt>
                <c:pt idx="939">
                  <c:v>1.379088E-2</c:v>
                </c:pt>
                <c:pt idx="940">
                  <c:v>6.6499710000000002E-3</c:v>
                </c:pt>
                <c:pt idx="941">
                  <c:v>-2.404429E-3</c:v>
                </c:pt>
                <c:pt idx="942">
                  <c:v>6.1282270000000006E-5</c:v>
                </c:pt>
                <c:pt idx="943">
                  <c:v>5.8280650000000003E-3</c:v>
                </c:pt>
                <c:pt idx="944">
                  <c:v>1.354154E-3</c:v>
                </c:pt>
                <c:pt idx="945">
                  <c:v>-6.7559179999999996E-3</c:v>
                </c:pt>
                <c:pt idx="946">
                  <c:v>-4.8751790000000003E-3</c:v>
                </c:pt>
                <c:pt idx="947">
                  <c:v>4.4742080000000004E-3</c:v>
                </c:pt>
                <c:pt idx="948">
                  <c:v>8.0714500000000008E-3</c:v>
                </c:pt>
                <c:pt idx="949">
                  <c:v>6.3034700000000003E-3</c:v>
                </c:pt>
                <c:pt idx="950">
                  <c:v>8.4264500000000003E-3</c:v>
                </c:pt>
                <c:pt idx="951">
                  <c:v>4.7389340000000002E-3</c:v>
                </c:pt>
                <c:pt idx="952">
                  <c:v>-1.117573E-2</c:v>
                </c:pt>
                <c:pt idx="953">
                  <c:v>-1.8029770000000001E-2</c:v>
                </c:pt>
                <c:pt idx="954">
                  <c:v>-3.5068709999999999E-3</c:v>
                </c:pt>
                <c:pt idx="955">
                  <c:v>1.5112230000000001E-2</c:v>
                </c:pt>
                <c:pt idx="956">
                  <c:v>1.209708E-2</c:v>
                </c:pt>
                <c:pt idx="957">
                  <c:v>-7.0260410000000002E-3</c:v>
                </c:pt>
                <c:pt idx="958">
                  <c:v>-1.249891E-2</c:v>
                </c:pt>
                <c:pt idx="959">
                  <c:v>-8.3406769999999995E-3</c:v>
                </c:pt>
                <c:pt idx="960">
                  <c:v>-9.3880379999999996E-3</c:v>
                </c:pt>
                <c:pt idx="961">
                  <c:v>-7.0266599999999997E-3</c:v>
                </c:pt>
                <c:pt idx="962">
                  <c:v>-5.5087740000000001E-3</c:v>
                </c:pt>
                <c:pt idx="963">
                  <c:v>-1.10671E-2</c:v>
                </c:pt>
                <c:pt idx="964">
                  <c:v>-9.5903110000000007E-3</c:v>
                </c:pt>
                <c:pt idx="965">
                  <c:v>-4.3282280000000003E-5</c:v>
                </c:pt>
                <c:pt idx="966">
                  <c:v>8.0117480000000004E-4</c:v>
                </c:pt>
                <c:pt idx="967">
                  <c:v>-5.7462149999999998E-3</c:v>
                </c:pt>
                <c:pt idx="968">
                  <c:v>-7.8238709999999996E-3</c:v>
                </c:pt>
                <c:pt idx="969">
                  <c:v>-8.0210130000000004E-3</c:v>
                </c:pt>
                <c:pt idx="970">
                  <c:v>-2.8194800000000001E-3</c:v>
                </c:pt>
                <c:pt idx="971">
                  <c:v>9.1186800000000005E-3</c:v>
                </c:pt>
                <c:pt idx="972">
                  <c:v>8.7904750000000007E-3</c:v>
                </c:pt>
                <c:pt idx="973">
                  <c:v>-3.0842059999999999E-3</c:v>
                </c:pt>
                <c:pt idx="974">
                  <c:v>-7.1783819999999996E-3</c:v>
                </c:pt>
                <c:pt idx="975">
                  <c:v>-7.2356649999999996E-3</c:v>
                </c:pt>
                <c:pt idx="976">
                  <c:v>-1.184641E-2</c:v>
                </c:pt>
                <c:pt idx="977">
                  <c:v>-1.4537939999999999E-2</c:v>
                </c:pt>
                <c:pt idx="978">
                  <c:v>-7.0870999999999998E-3</c:v>
                </c:pt>
                <c:pt idx="979">
                  <c:v>6.8610579999999997E-3</c:v>
                </c:pt>
                <c:pt idx="980">
                  <c:v>9.3567530000000006E-3</c:v>
                </c:pt>
                <c:pt idx="981">
                  <c:v>1.9236920000000001E-3</c:v>
                </c:pt>
                <c:pt idx="982">
                  <c:v>8.1971099999999999E-4</c:v>
                </c:pt>
                <c:pt idx="983">
                  <c:v>2.608427E-3</c:v>
                </c:pt>
                <c:pt idx="984">
                  <c:v>3.1461890000000002E-3</c:v>
                </c:pt>
                <c:pt idx="985">
                  <c:v>6.6758080000000001E-3</c:v>
                </c:pt>
                <c:pt idx="986">
                  <c:v>1.037975E-2</c:v>
                </c:pt>
                <c:pt idx="987">
                  <c:v>7.8991180000000001E-3</c:v>
                </c:pt>
                <c:pt idx="988">
                  <c:v>6.1595110000000003E-4</c:v>
                </c:pt>
                <c:pt idx="989">
                  <c:v>-4.9784709999999999E-3</c:v>
                </c:pt>
                <c:pt idx="990">
                  <c:v>-7.2008319999999999E-3</c:v>
                </c:pt>
                <c:pt idx="991">
                  <c:v>-8.1205970000000002E-3</c:v>
                </c:pt>
                <c:pt idx="992">
                  <c:v>-1.0595510000000001E-2</c:v>
                </c:pt>
                <c:pt idx="993">
                  <c:v>-8.9196429999999997E-3</c:v>
                </c:pt>
                <c:pt idx="994">
                  <c:v>3.9468979999999999E-3</c:v>
                </c:pt>
                <c:pt idx="995">
                  <c:v>1.6555219999999999E-2</c:v>
                </c:pt>
                <c:pt idx="996">
                  <c:v>1.476965E-2</c:v>
                </c:pt>
                <c:pt idx="997">
                  <c:v>1.840756E-3</c:v>
                </c:pt>
                <c:pt idx="998">
                  <c:v>-3.2894019999999999E-3</c:v>
                </c:pt>
                <c:pt idx="999">
                  <c:v>6.5749169999999996E-3</c:v>
                </c:pt>
              </c:numCache>
            </c:numRef>
          </c:yVal>
          <c:smooth val="0"/>
        </c:ser>
        <c:ser>
          <c:idx val="14"/>
          <c:order val="14"/>
          <c:tx>
            <c:v>+500V (#15)</c:v>
          </c:tx>
          <c:spPr>
            <a:ln w="19050">
              <a:solidFill>
                <a:srgbClr val="0000FF"/>
              </a:solidFill>
            </a:ln>
          </c:spPr>
          <c:marker>
            <c:symbol val="none"/>
          </c:marker>
          <c:xVal>
            <c:numRef>
              <c:f>'Current Wfms Data'!$A$5:$A$1004</c:f>
              <c:numCache>
                <c:formatCode>General</c:formatCode>
                <c:ptCount val="1000"/>
                <c:pt idx="0">
                  <c:v>-180.834</c:v>
                </c:pt>
                <c:pt idx="1">
                  <c:v>-179.834</c:v>
                </c:pt>
                <c:pt idx="2">
                  <c:v>-178.834</c:v>
                </c:pt>
                <c:pt idx="3">
                  <c:v>-177.834</c:v>
                </c:pt>
                <c:pt idx="4">
                  <c:v>-176.834</c:v>
                </c:pt>
                <c:pt idx="5">
                  <c:v>-175.834</c:v>
                </c:pt>
                <c:pt idx="6">
                  <c:v>-174.834</c:v>
                </c:pt>
                <c:pt idx="7">
                  <c:v>-173.834</c:v>
                </c:pt>
                <c:pt idx="8">
                  <c:v>-172.834</c:v>
                </c:pt>
                <c:pt idx="9">
                  <c:v>-171.834</c:v>
                </c:pt>
                <c:pt idx="10">
                  <c:v>-170.834</c:v>
                </c:pt>
                <c:pt idx="11">
                  <c:v>-169.834</c:v>
                </c:pt>
                <c:pt idx="12">
                  <c:v>-168.83399999999997</c:v>
                </c:pt>
                <c:pt idx="13">
                  <c:v>-167.834</c:v>
                </c:pt>
                <c:pt idx="14">
                  <c:v>-166.834</c:v>
                </c:pt>
                <c:pt idx="15">
                  <c:v>-165.834</c:v>
                </c:pt>
                <c:pt idx="16">
                  <c:v>-164.834</c:v>
                </c:pt>
                <c:pt idx="17">
                  <c:v>-163.834</c:v>
                </c:pt>
                <c:pt idx="18">
                  <c:v>-162.83399999999997</c:v>
                </c:pt>
                <c:pt idx="19">
                  <c:v>-161.834</c:v>
                </c:pt>
                <c:pt idx="20">
                  <c:v>-160.834</c:v>
                </c:pt>
                <c:pt idx="21">
                  <c:v>-159.834</c:v>
                </c:pt>
                <c:pt idx="22">
                  <c:v>-158.834</c:v>
                </c:pt>
                <c:pt idx="23">
                  <c:v>-157.834</c:v>
                </c:pt>
                <c:pt idx="24">
                  <c:v>-156.83399999999997</c:v>
                </c:pt>
                <c:pt idx="25">
                  <c:v>-155.834</c:v>
                </c:pt>
                <c:pt idx="26">
                  <c:v>-154.834</c:v>
                </c:pt>
                <c:pt idx="27">
                  <c:v>-153.834</c:v>
                </c:pt>
                <c:pt idx="28">
                  <c:v>-152.834</c:v>
                </c:pt>
                <c:pt idx="29">
                  <c:v>-151.834</c:v>
                </c:pt>
                <c:pt idx="30">
                  <c:v>-150.834</c:v>
                </c:pt>
                <c:pt idx="31">
                  <c:v>-149.834</c:v>
                </c:pt>
                <c:pt idx="32">
                  <c:v>-148.834</c:v>
                </c:pt>
                <c:pt idx="33">
                  <c:v>-147.834</c:v>
                </c:pt>
                <c:pt idx="34">
                  <c:v>-146.834</c:v>
                </c:pt>
                <c:pt idx="35">
                  <c:v>-145.834</c:v>
                </c:pt>
                <c:pt idx="36">
                  <c:v>-144.834</c:v>
                </c:pt>
                <c:pt idx="37">
                  <c:v>-143.834</c:v>
                </c:pt>
                <c:pt idx="38">
                  <c:v>-142.834</c:v>
                </c:pt>
                <c:pt idx="39">
                  <c:v>-141.834</c:v>
                </c:pt>
                <c:pt idx="40">
                  <c:v>-140.834</c:v>
                </c:pt>
                <c:pt idx="41">
                  <c:v>-139.834</c:v>
                </c:pt>
                <c:pt idx="42">
                  <c:v>-138.834</c:v>
                </c:pt>
                <c:pt idx="43">
                  <c:v>-137.83399999999997</c:v>
                </c:pt>
                <c:pt idx="44">
                  <c:v>-136.834</c:v>
                </c:pt>
                <c:pt idx="45">
                  <c:v>-135.834</c:v>
                </c:pt>
                <c:pt idx="46">
                  <c:v>-134.834</c:v>
                </c:pt>
                <c:pt idx="47">
                  <c:v>-133.834</c:v>
                </c:pt>
                <c:pt idx="48">
                  <c:v>-132.834</c:v>
                </c:pt>
                <c:pt idx="49">
                  <c:v>-131.83399999999997</c:v>
                </c:pt>
                <c:pt idx="50">
                  <c:v>-130.834</c:v>
                </c:pt>
                <c:pt idx="51">
                  <c:v>-129.834</c:v>
                </c:pt>
                <c:pt idx="52">
                  <c:v>-128.834</c:v>
                </c:pt>
                <c:pt idx="53">
                  <c:v>-127.834</c:v>
                </c:pt>
                <c:pt idx="54">
                  <c:v>-126.834</c:v>
                </c:pt>
                <c:pt idx="55">
                  <c:v>-125.83399999999999</c:v>
                </c:pt>
                <c:pt idx="56">
                  <c:v>-124.83399999999999</c:v>
                </c:pt>
                <c:pt idx="57">
                  <c:v>-123.83399999999999</c:v>
                </c:pt>
                <c:pt idx="58">
                  <c:v>-122.834</c:v>
                </c:pt>
                <c:pt idx="59">
                  <c:v>-121.834</c:v>
                </c:pt>
                <c:pt idx="60">
                  <c:v>-120.834</c:v>
                </c:pt>
                <c:pt idx="61">
                  <c:v>-119.83400000000002</c:v>
                </c:pt>
                <c:pt idx="62">
                  <c:v>-118.834</c:v>
                </c:pt>
                <c:pt idx="63">
                  <c:v>-117.83399999999999</c:v>
                </c:pt>
                <c:pt idx="64">
                  <c:v>-116.834</c:v>
                </c:pt>
                <c:pt idx="65">
                  <c:v>-115.834</c:v>
                </c:pt>
                <c:pt idx="66">
                  <c:v>-114.83399999999999</c:v>
                </c:pt>
                <c:pt idx="67">
                  <c:v>-113.834</c:v>
                </c:pt>
                <c:pt idx="68">
                  <c:v>-112.834</c:v>
                </c:pt>
                <c:pt idx="69">
                  <c:v>-111.83399999999999</c:v>
                </c:pt>
                <c:pt idx="70">
                  <c:v>-110.834</c:v>
                </c:pt>
                <c:pt idx="71">
                  <c:v>-109.834</c:v>
                </c:pt>
                <c:pt idx="72">
                  <c:v>-108.83399999999999</c:v>
                </c:pt>
                <c:pt idx="73">
                  <c:v>-107.834</c:v>
                </c:pt>
                <c:pt idx="74">
                  <c:v>-106.834</c:v>
                </c:pt>
                <c:pt idx="75">
                  <c:v>-105.834</c:v>
                </c:pt>
                <c:pt idx="76">
                  <c:v>-104.834</c:v>
                </c:pt>
                <c:pt idx="77">
                  <c:v>-103.834</c:v>
                </c:pt>
                <c:pt idx="78">
                  <c:v>-102.834</c:v>
                </c:pt>
                <c:pt idx="79">
                  <c:v>-101.834</c:v>
                </c:pt>
                <c:pt idx="80">
                  <c:v>-100.834</c:v>
                </c:pt>
                <c:pt idx="81">
                  <c:v>-99.834000000000003</c:v>
                </c:pt>
                <c:pt idx="82">
                  <c:v>-98.834000000000003</c:v>
                </c:pt>
                <c:pt idx="83">
                  <c:v>-97.834000000000003</c:v>
                </c:pt>
                <c:pt idx="84">
                  <c:v>-96.834000000000003</c:v>
                </c:pt>
                <c:pt idx="85">
                  <c:v>-95.834000000000003</c:v>
                </c:pt>
                <c:pt idx="86">
                  <c:v>-94.834000000000003</c:v>
                </c:pt>
                <c:pt idx="87">
                  <c:v>-93.834000000000003</c:v>
                </c:pt>
                <c:pt idx="88">
                  <c:v>-92.833999999999989</c:v>
                </c:pt>
                <c:pt idx="89">
                  <c:v>-91.834000000000003</c:v>
                </c:pt>
                <c:pt idx="90">
                  <c:v>-90.834000000000003</c:v>
                </c:pt>
                <c:pt idx="91">
                  <c:v>-89.833999999999989</c:v>
                </c:pt>
                <c:pt idx="92">
                  <c:v>-88.834000000000003</c:v>
                </c:pt>
                <c:pt idx="93">
                  <c:v>-87.834000000000003</c:v>
                </c:pt>
                <c:pt idx="94">
                  <c:v>-86.833999999999989</c:v>
                </c:pt>
                <c:pt idx="95">
                  <c:v>-85.834000000000003</c:v>
                </c:pt>
                <c:pt idx="96">
                  <c:v>-84.834000000000003</c:v>
                </c:pt>
                <c:pt idx="97">
                  <c:v>-83.833999999999989</c:v>
                </c:pt>
                <c:pt idx="98">
                  <c:v>-82.834000000000003</c:v>
                </c:pt>
                <c:pt idx="99">
                  <c:v>-81.834000000000003</c:v>
                </c:pt>
                <c:pt idx="100">
                  <c:v>-80.833999999999989</c:v>
                </c:pt>
                <c:pt idx="101">
                  <c:v>-79.834000000000003</c:v>
                </c:pt>
                <c:pt idx="102">
                  <c:v>-78.834000000000003</c:v>
                </c:pt>
                <c:pt idx="103">
                  <c:v>-77.833999999999989</c:v>
                </c:pt>
                <c:pt idx="104">
                  <c:v>-76.834000000000003</c:v>
                </c:pt>
                <c:pt idx="105">
                  <c:v>-75.834000000000003</c:v>
                </c:pt>
                <c:pt idx="106">
                  <c:v>-74.833999999999989</c:v>
                </c:pt>
                <c:pt idx="107">
                  <c:v>-73.834000000000003</c:v>
                </c:pt>
                <c:pt idx="108">
                  <c:v>-72.834000000000003</c:v>
                </c:pt>
                <c:pt idx="109">
                  <c:v>-71.834000000000003</c:v>
                </c:pt>
                <c:pt idx="110">
                  <c:v>-70.834000000000003</c:v>
                </c:pt>
                <c:pt idx="111">
                  <c:v>-69.834000000000003</c:v>
                </c:pt>
                <c:pt idx="112">
                  <c:v>-68.834000000000003</c:v>
                </c:pt>
                <c:pt idx="113">
                  <c:v>-67.834000000000003</c:v>
                </c:pt>
                <c:pt idx="114">
                  <c:v>-66.834000000000003</c:v>
                </c:pt>
                <c:pt idx="115">
                  <c:v>-65.834000000000003</c:v>
                </c:pt>
                <c:pt idx="116">
                  <c:v>-64.834000000000003</c:v>
                </c:pt>
                <c:pt idx="117">
                  <c:v>-63.834000000000003</c:v>
                </c:pt>
                <c:pt idx="118">
                  <c:v>-62.834000000000003</c:v>
                </c:pt>
                <c:pt idx="119">
                  <c:v>-61.833999999999996</c:v>
                </c:pt>
                <c:pt idx="120">
                  <c:v>-60.834000000000003</c:v>
                </c:pt>
                <c:pt idx="121">
                  <c:v>-59.834000000000003</c:v>
                </c:pt>
                <c:pt idx="122">
                  <c:v>-58.834000000000003</c:v>
                </c:pt>
                <c:pt idx="123">
                  <c:v>-57.834000000000003</c:v>
                </c:pt>
                <c:pt idx="124">
                  <c:v>-56.833999999999996</c:v>
                </c:pt>
                <c:pt idx="125">
                  <c:v>-55.834000000000003</c:v>
                </c:pt>
                <c:pt idx="126">
                  <c:v>-54.834000000000003</c:v>
                </c:pt>
                <c:pt idx="127">
                  <c:v>-53.833999999999996</c:v>
                </c:pt>
                <c:pt idx="128">
                  <c:v>-52.834000000000003</c:v>
                </c:pt>
                <c:pt idx="129">
                  <c:v>-51.833999999999996</c:v>
                </c:pt>
                <c:pt idx="130">
                  <c:v>-50.833999999999996</c:v>
                </c:pt>
                <c:pt idx="131">
                  <c:v>-49.834000000000003</c:v>
                </c:pt>
                <c:pt idx="132">
                  <c:v>-48.833999999999996</c:v>
                </c:pt>
                <c:pt idx="133">
                  <c:v>-47.833999999999996</c:v>
                </c:pt>
                <c:pt idx="134">
                  <c:v>-46.834000000000003</c:v>
                </c:pt>
                <c:pt idx="135">
                  <c:v>-45.833999999999996</c:v>
                </c:pt>
                <c:pt idx="136">
                  <c:v>-44.834000000000003</c:v>
                </c:pt>
                <c:pt idx="137">
                  <c:v>-43.834000000000003</c:v>
                </c:pt>
                <c:pt idx="138">
                  <c:v>-42.833999999999996</c:v>
                </c:pt>
                <c:pt idx="139">
                  <c:v>-41.834000000000003</c:v>
                </c:pt>
                <c:pt idx="140">
                  <c:v>-40.834000000000003</c:v>
                </c:pt>
                <c:pt idx="141">
                  <c:v>-39.833999999999996</c:v>
                </c:pt>
                <c:pt idx="142">
                  <c:v>-38.834000000000003</c:v>
                </c:pt>
                <c:pt idx="143">
                  <c:v>-37.834000000000003</c:v>
                </c:pt>
                <c:pt idx="144">
                  <c:v>-36.833999999999996</c:v>
                </c:pt>
                <c:pt idx="145">
                  <c:v>-35.834000000000003</c:v>
                </c:pt>
                <c:pt idx="146">
                  <c:v>-34.833999999999996</c:v>
                </c:pt>
                <c:pt idx="147">
                  <c:v>-33.833999999999996</c:v>
                </c:pt>
                <c:pt idx="148">
                  <c:v>-32.834000000000003</c:v>
                </c:pt>
                <c:pt idx="149">
                  <c:v>-31.834</c:v>
                </c:pt>
                <c:pt idx="150">
                  <c:v>-30.833999999999996</c:v>
                </c:pt>
                <c:pt idx="151">
                  <c:v>-29.834</c:v>
                </c:pt>
                <c:pt idx="152">
                  <c:v>-28.834</c:v>
                </c:pt>
                <c:pt idx="153">
                  <c:v>-27.834</c:v>
                </c:pt>
                <c:pt idx="154">
                  <c:v>-26.834</c:v>
                </c:pt>
                <c:pt idx="155">
                  <c:v>-25.834000000000003</c:v>
                </c:pt>
                <c:pt idx="156">
                  <c:v>-24.834</c:v>
                </c:pt>
                <c:pt idx="157">
                  <c:v>-23.834</c:v>
                </c:pt>
                <c:pt idx="158">
                  <c:v>-22.834</c:v>
                </c:pt>
                <c:pt idx="159">
                  <c:v>-21.834</c:v>
                </c:pt>
                <c:pt idx="160">
                  <c:v>-20.834</c:v>
                </c:pt>
                <c:pt idx="161">
                  <c:v>-19.834</c:v>
                </c:pt>
                <c:pt idx="162">
                  <c:v>-18.834</c:v>
                </c:pt>
                <c:pt idx="163">
                  <c:v>-17.834</c:v>
                </c:pt>
                <c:pt idx="164">
                  <c:v>-16.834</c:v>
                </c:pt>
                <c:pt idx="165">
                  <c:v>-15.834000000000001</c:v>
                </c:pt>
                <c:pt idx="166">
                  <c:v>-14.834000000000001</c:v>
                </c:pt>
                <c:pt idx="167">
                  <c:v>-13.834</c:v>
                </c:pt>
                <c:pt idx="168">
                  <c:v>-12.834</c:v>
                </c:pt>
                <c:pt idx="169">
                  <c:v>-11.834</c:v>
                </c:pt>
                <c:pt idx="170">
                  <c:v>-10.834</c:v>
                </c:pt>
                <c:pt idx="171">
                  <c:v>-9.8340000000000014</c:v>
                </c:pt>
                <c:pt idx="172">
                  <c:v>-8.8339999999999996</c:v>
                </c:pt>
                <c:pt idx="173">
                  <c:v>-7.8339999999999996</c:v>
                </c:pt>
                <c:pt idx="174">
                  <c:v>-6.8340000000000005</c:v>
                </c:pt>
                <c:pt idx="175">
                  <c:v>-5.8340000000000005</c:v>
                </c:pt>
                <c:pt idx="176">
                  <c:v>-4.8339999999999996</c:v>
                </c:pt>
                <c:pt idx="177">
                  <c:v>-3.8339999999999996</c:v>
                </c:pt>
                <c:pt idx="178">
                  <c:v>-2.8340000000000001</c:v>
                </c:pt>
                <c:pt idx="179">
                  <c:v>-1.8340000000000001</c:v>
                </c:pt>
                <c:pt idx="180">
                  <c:v>-0.83399999999999996</c:v>
                </c:pt>
                <c:pt idx="181">
                  <c:v>0.16600000000000001</c:v>
                </c:pt>
                <c:pt idx="182">
                  <c:v>1.1659999999999999</c:v>
                </c:pt>
                <c:pt idx="183">
                  <c:v>2.1660000000000004</c:v>
                </c:pt>
                <c:pt idx="184">
                  <c:v>3.1659999999999999</c:v>
                </c:pt>
                <c:pt idx="185">
                  <c:v>4.1659999999999995</c:v>
                </c:pt>
                <c:pt idx="186">
                  <c:v>5.1659999999999995</c:v>
                </c:pt>
                <c:pt idx="187">
                  <c:v>6.1659999999999995</c:v>
                </c:pt>
                <c:pt idx="188">
                  <c:v>7.1660000000000004</c:v>
                </c:pt>
                <c:pt idx="189">
                  <c:v>8.1660000000000004</c:v>
                </c:pt>
                <c:pt idx="190">
                  <c:v>9.1660000000000004</c:v>
                </c:pt>
                <c:pt idx="191">
                  <c:v>10.166</c:v>
                </c:pt>
                <c:pt idx="192">
                  <c:v>11.166</c:v>
                </c:pt>
                <c:pt idx="193">
                  <c:v>12.166</c:v>
                </c:pt>
                <c:pt idx="194">
                  <c:v>13.166</c:v>
                </c:pt>
                <c:pt idx="195">
                  <c:v>14.165999999999999</c:v>
                </c:pt>
                <c:pt idx="196">
                  <c:v>15.166000000000002</c:v>
                </c:pt>
                <c:pt idx="197">
                  <c:v>16.166</c:v>
                </c:pt>
                <c:pt idx="198">
                  <c:v>17.166</c:v>
                </c:pt>
                <c:pt idx="199">
                  <c:v>18.166</c:v>
                </c:pt>
                <c:pt idx="200">
                  <c:v>19.166</c:v>
                </c:pt>
                <c:pt idx="201">
                  <c:v>20.166</c:v>
                </c:pt>
                <c:pt idx="202">
                  <c:v>21.166</c:v>
                </c:pt>
                <c:pt idx="203">
                  <c:v>22.166</c:v>
                </c:pt>
                <c:pt idx="204">
                  <c:v>23.166</c:v>
                </c:pt>
                <c:pt idx="205">
                  <c:v>24.166</c:v>
                </c:pt>
                <c:pt idx="206">
                  <c:v>25.165999999999997</c:v>
                </c:pt>
                <c:pt idx="207">
                  <c:v>26.166</c:v>
                </c:pt>
                <c:pt idx="208">
                  <c:v>27.166</c:v>
                </c:pt>
                <c:pt idx="209">
                  <c:v>28.166</c:v>
                </c:pt>
                <c:pt idx="210">
                  <c:v>29.166</c:v>
                </c:pt>
                <c:pt idx="211">
                  <c:v>30.166</c:v>
                </c:pt>
                <c:pt idx="212">
                  <c:v>31.166000000000004</c:v>
                </c:pt>
                <c:pt idx="213">
                  <c:v>32.165999999999997</c:v>
                </c:pt>
                <c:pt idx="214">
                  <c:v>33.166000000000004</c:v>
                </c:pt>
                <c:pt idx="215">
                  <c:v>34.166000000000004</c:v>
                </c:pt>
                <c:pt idx="216">
                  <c:v>35.165999999999997</c:v>
                </c:pt>
                <c:pt idx="217">
                  <c:v>36.166000000000004</c:v>
                </c:pt>
                <c:pt idx="218">
                  <c:v>37.165999999999997</c:v>
                </c:pt>
                <c:pt idx="219">
                  <c:v>38.165999999999997</c:v>
                </c:pt>
                <c:pt idx="220">
                  <c:v>39.166000000000004</c:v>
                </c:pt>
                <c:pt idx="221">
                  <c:v>40.165999999999997</c:v>
                </c:pt>
                <c:pt idx="222">
                  <c:v>41.165999999999997</c:v>
                </c:pt>
                <c:pt idx="223">
                  <c:v>42.166000000000004</c:v>
                </c:pt>
                <c:pt idx="224">
                  <c:v>43.165999999999997</c:v>
                </c:pt>
                <c:pt idx="225">
                  <c:v>44.165999999999997</c:v>
                </c:pt>
                <c:pt idx="226">
                  <c:v>45.166000000000004</c:v>
                </c:pt>
                <c:pt idx="227">
                  <c:v>46.165999999999997</c:v>
                </c:pt>
                <c:pt idx="228">
                  <c:v>47.165999999999997</c:v>
                </c:pt>
                <c:pt idx="229">
                  <c:v>48.166000000000004</c:v>
                </c:pt>
                <c:pt idx="230">
                  <c:v>49.165999999999997</c:v>
                </c:pt>
                <c:pt idx="231">
                  <c:v>50.166000000000004</c:v>
                </c:pt>
                <c:pt idx="232">
                  <c:v>51.166000000000004</c:v>
                </c:pt>
                <c:pt idx="233">
                  <c:v>52.165999999999997</c:v>
                </c:pt>
                <c:pt idx="234">
                  <c:v>53.166000000000004</c:v>
                </c:pt>
                <c:pt idx="235">
                  <c:v>54.165999999999997</c:v>
                </c:pt>
                <c:pt idx="236">
                  <c:v>55.165999999999997</c:v>
                </c:pt>
                <c:pt idx="237">
                  <c:v>56.166000000000004</c:v>
                </c:pt>
                <c:pt idx="238">
                  <c:v>57.165999999999997</c:v>
                </c:pt>
                <c:pt idx="239">
                  <c:v>58.165999999999997</c:v>
                </c:pt>
                <c:pt idx="240">
                  <c:v>59.166000000000004</c:v>
                </c:pt>
                <c:pt idx="241">
                  <c:v>60.165999999999997</c:v>
                </c:pt>
                <c:pt idx="242">
                  <c:v>61.166000000000004</c:v>
                </c:pt>
                <c:pt idx="243">
                  <c:v>62.166000000000004</c:v>
                </c:pt>
                <c:pt idx="244">
                  <c:v>63.165999999999997</c:v>
                </c:pt>
                <c:pt idx="245">
                  <c:v>64.165999999999997</c:v>
                </c:pt>
                <c:pt idx="246">
                  <c:v>65.165999999999997</c:v>
                </c:pt>
                <c:pt idx="247">
                  <c:v>66.165999999999997</c:v>
                </c:pt>
                <c:pt idx="248">
                  <c:v>67.165999999999997</c:v>
                </c:pt>
                <c:pt idx="249">
                  <c:v>68.165999999999997</c:v>
                </c:pt>
                <c:pt idx="250">
                  <c:v>69.165999999999997</c:v>
                </c:pt>
                <c:pt idx="251">
                  <c:v>70.165999999999997</c:v>
                </c:pt>
                <c:pt idx="252">
                  <c:v>71.165999999999997</c:v>
                </c:pt>
                <c:pt idx="253">
                  <c:v>72.165999999999997</c:v>
                </c:pt>
                <c:pt idx="254">
                  <c:v>73.165999999999997</c:v>
                </c:pt>
                <c:pt idx="255">
                  <c:v>74.165999999999997</c:v>
                </c:pt>
                <c:pt idx="256">
                  <c:v>75.165999999999997</c:v>
                </c:pt>
                <c:pt idx="257">
                  <c:v>76.165999999999997</c:v>
                </c:pt>
                <c:pt idx="258">
                  <c:v>77.166000000000011</c:v>
                </c:pt>
                <c:pt idx="259">
                  <c:v>78.165999999999997</c:v>
                </c:pt>
                <c:pt idx="260">
                  <c:v>79.165999999999997</c:v>
                </c:pt>
                <c:pt idx="261">
                  <c:v>80.166000000000011</c:v>
                </c:pt>
                <c:pt idx="262">
                  <c:v>81.165999999999997</c:v>
                </c:pt>
                <c:pt idx="263">
                  <c:v>82.165999999999997</c:v>
                </c:pt>
                <c:pt idx="264">
                  <c:v>83.166000000000011</c:v>
                </c:pt>
                <c:pt idx="265">
                  <c:v>84.165999999999997</c:v>
                </c:pt>
                <c:pt idx="266">
                  <c:v>85.165999999999997</c:v>
                </c:pt>
                <c:pt idx="267">
                  <c:v>86.166000000000011</c:v>
                </c:pt>
                <c:pt idx="268">
                  <c:v>87.165999999999997</c:v>
                </c:pt>
                <c:pt idx="269">
                  <c:v>88.165999999999997</c:v>
                </c:pt>
                <c:pt idx="270">
                  <c:v>89.166000000000011</c:v>
                </c:pt>
                <c:pt idx="271">
                  <c:v>90.165999999999997</c:v>
                </c:pt>
                <c:pt idx="272">
                  <c:v>91.165999999999997</c:v>
                </c:pt>
                <c:pt idx="273">
                  <c:v>92.166000000000011</c:v>
                </c:pt>
                <c:pt idx="274">
                  <c:v>93.165999999999997</c:v>
                </c:pt>
                <c:pt idx="275">
                  <c:v>94.165999999999997</c:v>
                </c:pt>
                <c:pt idx="276">
                  <c:v>95.166000000000011</c:v>
                </c:pt>
                <c:pt idx="277">
                  <c:v>96.165999999999997</c:v>
                </c:pt>
                <c:pt idx="278">
                  <c:v>97.165999999999997</c:v>
                </c:pt>
                <c:pt idx="279">
                  <c:v>98.165999999999997</c:v>
                </c:pt>
                <c:pt idx="280">
                  <c:v>99.165999999999997</c:v>
                </c:pt>
                <c:pt idx="281">
                  <c:v>100.166</c:v>
                </c:pt>
                <c:pt idx="282">
                  <c:v>101.166</c:v>
                </c:pt>
                <c:pt idx="283">
                  <c:v>102.166</c:v>
                </c:pt>
                <c:pt idx="284">
                  <c:v>103.166</c:v>
                </c:pt>
                <c:pt idx="285">
                  <c:v>104.166</c:v>
                </c:pt>
                <c:pt idx="286">
                  <c:v>105.166</c:v>
                </c:pt>
                <c:pt idx="287">
                  <c:v>106.166</c:v>
                </c:pt>
                <c:pt idx="288">
                  <c:v>107.166</c:v>
                </c:pt>
                <c:pt idx="289">
                  <c:v>108.166</c:v>
                </c:pt>
                <c:pt idx="290">
                  <c:v>109.166</c:v>
                </c:pt>
                <c:pt idx="291">
                  <c:v>110.166</c:v>
                </c:pt>
                <c:pt idx="292">
                  <c:v>111.16600000000001</c:v>
                </c:pt>
                <c:pt idx="293">
                  <c:v>112.166</c:v>
                </c:pt>
                <c:pt idx="294">
                  <c:v>113.166</c:v>
                </c:pt>
                <c:pt idx="295">
                  <c:v>114.16600000000001</c:v>
                </c:pt>
                <c:pt idx="296">
                  <c:v>115.166</c:v>
                </c:pt>
                <c:pt idx="297">
                  <c:v>116.166</c:v>
                </c:pt>
                <c:pt idx="298">
                  <c:v>117.16600000000001</c:v>
                </c:pt>
                <c:pt idx="299">
                  <c:v>118.166</c:v>
                </c:pt>
                <c:pt idx="300">
                  <c:v>119.166</c:v>
                </c:pt>
                <c:pt idx="301">
                  <c:v>120.166</c:v>
                </c:pt>
                <c:pt idx="302">
                  <c:v>121.16599999999998</c:v>
                </c:pt>
                <c:pt idx="303">
                  <c:v>122.16600000000001</c:v>
                </c:pt>
                <c:pt idx="304">
                  <c:v>123.16600000000001</c:v>
                </c:pt>
                <c:pt idx="305">
                  <c:v>124.166</c:v>
                </c:pt>
                <c:pt idx="306">
                  <c:v>125.166</c:v>
                </c:pt>
                <c:pt idx="307">
                  <c:v>126.166</c:v>
                </c:pt>
                <c:pt idx="308">
                  <c:v>127.16599999999998</c:v>
                </c:pt>
                <c:pt idx="309">
                  <c:v>128.166</c:v>
                </c:pt>
                <c:pt idx="310">
                  <c:v>129.166</c:v>
                </c:pt>
                <c:pt idx="311">
                  <c:v>130.166</c:v>
                </c:pt>
                <c:pt idx="312">
                  <c:v>131.166</c:v>
                </c:pt>
                <c:pt idx="313">
                  <c:v>132.166</c:v>
                </c:pt>
                <c:pt idx="314">
                  <c:v>133.166</c:v>
                </c:pt>
                <c:pt idx="315">
                  <c:v>134.16600000000003</c:v>
                </c:pt>
                <c:pt idx="316">
                  <c:v>135.166</c:v>
                </c:pt>
                <c:pt idx="317">
                  <c:v>136.166</c:v>
                </c:pt>
                <c:pt idx="318">
                  <c:v>137.166</c:v>
                </c:pt>
                <c:pt idx="319">
                  <c:v>138.166</c:v>
                </c:pt>
                <c:pt idx="320">
                  <c:v>139.166</c:v>
                </c:pt>
                <c:pt idx="321">
                  <c:v>140.16600000000003</c:v>
                </c:pt>
                <c:pt idx="322">
                  <c:v>141.166</c:v>
                </c:pt>
                <c:pt idx="323">
                  <c:v>142.166</c:v>
                </c:pt>
                <c:pt idx="324">
                  <c:v>143.166</c:v>
                </c:pt>
                <c:pt idx="325">
                  <c:v>144.166</c:v>
                </c:pt>
                <c:pt idx="326">
                  <c:v>145.166</c:v>
                </c:pt>
                <c:pt idx="327">
                  <c:v>146.166</c:v>
                </c:pt>
                <c:pt idx="328">
                  <c:v>147.166</c:v>
                </c:pt>
                <c:pt idx="329">
                  <c:v>148.166</c:v>
                </c:pt>
                <c:pt idx="330">
                  <c:v>149.166</c:v>
                </c:pt>
                <c:pt idx="331">
                  <c:v>150.166</c:v>
                </c:pt>
                <c:pt idx="332">
                  <c:v>151.166</c:v>
                </c:pt>
                <c:pt idx="333">
                  <c:v>152.166</c:v>
                </c:pt>
                <c:pt idx="334">
                  <c:v>153.166</c:v>
                </c:pt>
                <c:pt idx="335">
                  <c:v>154.166</c:v>
                </c:pt>
                <c:pt idx="336">
                  <c:v>155.166</c:v>
                </c:pt>
                <c:pt idx="337">
                  <c:v>156.166</c:v>
                </c:pt>
                <c:pt idx="338">
                  <c:v>157.166</c:v>
                </c:pt>
                <c:pt idx="339">
                  <c:v>158.166</c:v>
                </c:pt>
                <c:pt idx="340">
                  <c:v>159.166</c:v>
                </c:pt>
                <c:pt idx="341">
                  <c:v>160.166</c:v>
                </c:pt>
                <c:pt idx="342">
                  <c:v>161.166</c:v>
                </c:pt>
                <c:pt idx="343">
                  <c:v>162.166</c:v>
                </c:pt>
                <c:pt idx="344">
                  <c:v>163.166</c:v>
                </c:pt>
                <c:pt idx="345">
                  <c:v>164.166</c:v>
                </c:pt>
                <c:pt idx="346">
                  <c:v>165.16600000000003</c:v>
                </c:pt>
                <c:pt idx="347">
                  <c:v>166.166</c:v>
                </c:pt>
                <c:pt idx="348">
                  <c:v>167.166</c:v>
                </c:pt>
                <c:pt idx="349">
                  <c:v>168.166</c:v>
                </c:pt>
                <c:pt idx="350">
                  <c:v>169.166</c:v>
                </c:pt>
                <c:pt idx="351">
                  <c:v>170.166</c:v>
                </c:pt>
                <c:pt idx="352">
                  <c:v>171.16600000000003</c:v>
                </c:pt>
                <c:pt idx="353">
                  <c:v>172.166</c:v>
                </c:pt>
                <c:pt idx="354">
                  <c:v>173.166</c:v>
                </c:pt>
                <c:pt idx="355">
                  <c:v>174.166</c:v>
                </c:pt>
                <c:pt idx="356">
                  <c:v>175.166</c:v>
                </c:pt>
                <c:pt idx="357">
                  <c:v>176.166</c:v>
                </c:pt>
                <c:pt idx="358">
                  <c:v>177.16600000000003</c:v>
                </c:pt>
                <c:pt idx="359">
                  <c:v>178.166</c:v>
                </c:pt>
                <c:pt idx="360">
                  <c:v>179.166</c:v>
                </c:pt>
                <c:pt idx="361">
                  <c:v>180.166</c:v>
                </c:pt>
                <c:pt idx="362">
                  <c:v>181.166</c:v>
                </c:pt>
                <c:pt idx="363">
                  <c:v>182.166</c:v>
                </c:pt>
                <c:pt idx="364">
                  <c:v>183.166</c:v>
                </c:pt>
                <c:pt idx="365">
                  <c:v>184.166</c:v>
                </c:pt>
                <c:pt idx="366">
                  <c:v>185.166</c:v>
                </c:pt>
                <c:pt idx="367">
                  <c:v>186.166</c:v>
                </c:pt>
                <c:pt idx="368">
                  <c:v>187.166</c:v>
                </c:pt>
                <c:pt idx="369">
                  <c:v>188.166</c:v>
                </c:pt>
                <c:pt idx="370">
                  <c:v>189.166</c:v>
                </c:pt>
                <c:pt idx="371">
                  <c:v>190.166</c:v>
                </c:pt>
                <c:pt idx="372">
                  <c:v>191.166</c:v>
                </c:pt>
                <c:pt idx="373">
                  <c:v>192.166</c:v>
                </c:pt>
                <c:pt idx="374">
                  <c:v>193.166</c:v>
                </c:pt>
                <c:pt idx="375">
                  <c:v>194.166</c:v>
                </c:pt>
                <c:pt idx="376">
                  <c:v>195.166</c:v>
                </c:pt>
                <c:pt idx="377">
                  <c:v>196.166</c:v>
                </c:pt>
                <c:pt idx="378">
                  <c:v>197.166</c:v>
                </c:pt>
                <c:pt idx="379">
                  <c:v>198.166</c:v>
                </c:pt>
                <c:pt idx="380">
                  <c:v>199.166</c:v>
                </c:pt>
                <c:pt idx="381">
                  <c:v>200.166</c:v>
                </c:pt>
                <c:pt idx="382">
                  <c:v>201.166</c:v>
                </c:pt>
                <c:pt idx="383">
                  <c:v>202.16600000000003</c:v>
                </c:pt>
                <c:pt idx="384">
                  <c:v>203.166</c:v>
                </c:pt>
                <c:pt idx="385">
                  <c:v>204.166</c:v>
                </c:pt>
                <c:pt idx="386">
                  <c:v>205.166</c:v>
                </c:pt>
                <c:pt idx="387">
                  <c:v>206.166</c:v>
                </c:pt>
                <c:pt idx="388">
                  <c:v>207.166</c:v>
                </c:pt>
                <c:pt idx="389">
                  <c:v>208.16600000000003</c:v>
                </c:pt>
                <c:pt idx="390">
                  <c:v>209.166</c:v>
                </c:pt>
                <c:pt idx="391">
                  <c:v>210.166</c:v>
                </c:pt>
                <c:pt idx="392">
                  <c:v>211.166</c:v>
                </c:pt>
                <c:pt idx="393">
                  <c:v>212.166</c:v>
                </c:pt>
                <c:pt idx="394">
                  <c:v>213.166</c:v>
                </c:pt>
                <c:pt idx="395">
                  <c:v>214.166</c:v>
                </c:pt>
                <c:pt idx="396">
                  <c:v>215.166</c:v>
                </c:pt>
                <c:pt idx="397">
                  <c:v>216.166</c:v>
                </c:pt>
                <c:pt idx="398">
                  <c:v>217.166</c:v>
                </c:pt>
                <c:pt idx="399">
                  <c:v>218.166</c:v>
                </c:pt>
                <c:pt idx="400">
                  <c:v>219.166</c:v>
                </c:pt>
                <c:pt idx="401">
                  <c:v>220.166</c:v>
                </c:pt>
                <c:pt idx="402">
                  <c:v>221.166</c:v>
                </c:pt>
                <c:pt idx="403">
                  <c:v>222.166</c:v>
                </c:pt>
                <c:pt idx="404">
                  <c:v>223.166</c:v>
                </c:pt>
                <c:pt idx="405">
                  <c:v>224.166</c:v>
                </c:pt>
                <c:pt idx="406">
                  <c:v>225.166</c:v>
                </c:pt>
                <c:pt idx="407">
                  <c:v>226.166</c:v>
                </c:pt>
                <c:pt idx="408">
                  <c:v>227.166</c:v>
                </c:pt>
                <c:pt idx="409">
                  <c:v>228.166</c:v>
                </c:pt>
                <c:pt idx="410">
                  <c:v>229.166</c:v>
                </c:pt>
                <c:pt idx="411">
                  <c:v>230.166</c:v>
                </c:pt>
                <c:pt idx="412">
                  <c:v>231.166</c:v>
                </c:pt>
                <c:pt idx="413">
                  <c:v>232.166</c:v>
                </c:pt>
                <c:pt idx="414">
                  <c:v>233.16600000000003</c:v>
                </c:pt>
                <c:pt idx="415">
                  <c:v>234.166</c:v>
                </c:pt>
                <c:pt idx="416">
                  <c:v>235.166</c:v>
                </c:pt>
                <c:pt idx="417">
                  <c:v>236.166</c:v>
                </c:pt>
                <c:pt idx="418">
                  <c:v>237.166</c:v>
                </c:pt>
                <c:pt idx="419">
                  <c:v>238.166</c:v>
                </c:pt>
                <c:pt idx="420">
                  <c:v>239.166</c:v>
                </c:pt>
                <c:pt idx="421">
                  <c:v>240.166</c:v>
                </c:pt>
                <c:pt idx="422">
                  <c:v>241.16599999999997</c:v>
                </c:pt>
                <c:pt idx="423">
                  <c:v>242.166</c:v>
                </c:pt>
                <c:pt idx="424">
                  <c:v>243.16600000000003</c:v>
                </c:pt>
                <c:pt idx="425">
                  <c:v>244.166</c:v>
                </c:pt>
                <c:pt idx="426">
                  <c:v>245.16600000000003</c:v>
                </c:pt>
                <c:pt idx="427">
                  <c:v>246.16599999999997</c:v>
                </c:pt>
                <c:pt idx="428">
                  <c:v>247.166</c:v>
                </c:pt>
                <c:pt idx="429">
                  <c:v>248.16599999999997</c:v>
                </c:pt>
                <c:pt idx="430">
                  <c:v>249.166</c:v>
                </c:pt>
                <c:pt idx="431">
                  <c:v>250.16600000000003</c:v>
                </c:pt>
                <c:pt idx="432">
                  <c:v>251.166</c:v>
                </c:pt>
                <c:pt idx="433">
                  <c:v>252.166</c:v>
                </c:pt>
                <c:pt idx="434">
                  <c:v>253.16599999999997</c:v>
                </c:pt>
                <c:pt idx="435">
                  <c:v>254.166</c:v>
                </c:pt>
                <c:pt idx="436">
                  <c:v>255.16600000000003</c:v>
                </c:pt>
                <c:pt idx="437">
                  <c:v>256.166</c:v>
                </c:pt>
                <c:pt idx="438">
                  <c:v>257.166</c:v>
                </c:pt>
                <c:pt idx="439">
                  <c:v>258.166</c:v>
                </c:pt>
                <c:pt idx="440">
                  <c:v>259.166</c:v>
                </c:pt>
                <c:pt idx="441">
                  <c:v>260.166</c:v>
                </c:pt>
                <c:pt idx="442">
                  <c:v>261.166</c:v>
                </c:pt>
                <c:pt idx="443">
                  <c:v>262.166</c:v>
                </c:pt>
                <c:pt idx="444">
                  <c:v>263.166</c:v>
                </c:pt>
                <c:pt idx="445">
                  <c:v>264.166</c:v>
                </c:pt>
                <c:pt idx="446">
                  <c:v>265.166</c:v>
                </c:pt>
                <c:pt idx="447">
                  <c:v>266.166</c:v>
                </c:pt>
                <c:pt idx="448">
                  <c:v>267.166</c:v>
                </c:pt>
                <c:pt idx="449">
                  <c:v>268.166</c:v>
                </c:pt>
                <c:pt idx="450">
                  <c:v>269.166</c:v>
                </c:pt>
                <c:pt idx="451">
                  <c:v>270.166</c:v>
                </c:pt>
                <c:pt idx="452">
                  <c:v>271.166</c:v>
                </c:pt>
                <c:pt idx="453">
                  <c:v>272.166</c:v>
                </c:pt>
                <c:pt idx="454">
                  <c:v>273.166</c:v>
                </c:pt>
                <c:pt idx="455">
                  <c:v>274.166</c:v>
                </c:pt>
                <c:pt idx="456">
                  <c:v>275.166</c:v>
                </c:pt>
                <c:pt idx="457">
                  <c:v>276.166</c:v>
                </c:pt>
                <c:pt idx="458">
                  <c:v>277.166</c:v>
                </c:pt>
                <c:pt idx="459">
                  <c:v>278.166</c:v>
                </c:pt>
                <c:pt idx="460">
                  <c:v>279.16500000000002</c:v>
                </c:pt>
                <c:pt idx="461">
                  <c:v>280.16500000000002</c:v>
                </c:pt>
                <c:pt idx="462">
                  <c:v>281.16499999999996</c:v>
                </c:pt>
                <c:pt idx="463">
                  <c:v>282.16500000000002</c:v>
                </c:pt>
                <c:pt idx="464">
                  <c:v>283.16499999999996</c:v>
                </c:pt>
                <c:pt idx="465">
                  <c:v>284.16500000000002</c:v>
                </c:pt>
                <c:pt idx="466">
                  <c:v>285.16500000000002</c:v>
                </c:pt>
                <c:pt idx="467">
                  <c:v>286.16500000000002</c:v>
                </c:pt>
                <c:pt idx="468">
                  <c:v>287.16500000000002</c:v>
                </c:pt>
                <c:pt idx="469">
                  <c:v>288.16499999999996</c:v>
                </c:pt>
                <c:pt idx="470">
                  <c:v>289.16500000000002</c:v>
                </c:pt>
                <c:pt idx="471">
                  <c:v>290.16499999999996</c:v>
                </c:pt>
                <c:pt idx="472">
                  <c:v>291.16500000000002</c:v>
                </c:pt>
                <c:pt idx="473">
                  <c:v>292.16500000000002</c:v>
                </c:pt>
                <c:pt idx="474">
                  <c:v>293.16499999999996</c:v>
                </c:pt>
                <c:pt idx="475">
                  <c:v>294.16500000000002</c:v>
                </c:pt>
                <c:pt idx="476">
                  <c:v>295.16499999999996</c:v>
                </c:pt>
                <c:pt idx="477">
                  <c:v>296.16500000000002</c:v>
                </c:pt>
                <c:pt idx="478">
                  <c:v>297.16499999999996</c:v>
                </c:pt>
                <c:pt idx="479">
                  <c:v>298.16500000000002</c:v>
                </c:pt>
                <c:pt idx="480">
                  <c:v>299.16500000000002</c:v>
                </c:pt>
                <c:pt idx="481">
                  <c:v>300.16499999999996</c:v>
                </c:pt>
                <c:pt idx="482">
                  <c:v>301.16500000000002</c:v>
                </c:pt>
                <c:pt idx="483">
                  <c:v>302.16499999999996</c:v>
                </c:pt>
                <c:pt idx="484">
                  <c:v>303.16500000000002</c:v>
                </c:pt>
                <c:pt idx="485">
                  <c:v>304.16500000000002</c:v>
                </c:pt>
                <c:pt idx="486">
                  <c:v>305.16500000000002</c:v>
                </c:pt>
                <c:pt idx="487">
                  <c:v>306.16500000000002</c:v>
                </c:pt>
                <c:pt idx="488">
                  <c:v>307.16499999999996</c:v>
                </c:pt>
                <c:pt idx="489">
                  <c:v>308.16500000000002</c:v>
                </c:pt>
                <c:pt idx="490">
                  <c:v>309.16499999999996</c:v>
                </c:pt>
                <c:pt idx="491">
                  <c:v>310.16500000000002</c:v>
                </c:pt>
                <c:pt idx="492">
                  <c:v>311.16500000000002</c:v>
                </c:pt>
                <c:pt idx="493">
                  <c:v>312.16499999999996</c:v>
                </c:pt>
                <c:pt idx="494">
                  <c:v>313.16500000000002</c:v>
                </c:pt>
                <c:pt idx="495">
                  <c:v>314.16499999999996</c:v>
                </c:pt>
                <c:pt idx="496">
                  <c:v>315.16500000000002</c:v>
                </c:pt>
                <c:pt idx="497">
                  <c:v>316.16500000000002</c:v>
                </c:pt>
                <c:pt idx="498">
                  <c:v>317.16500000000002</c:v>
                </c:pt>
                <c:pt idx="499">
                  <c:v>318.16500000000002</c:v>
                </c:pt>
                <c:pt idx="500">
                  <c:v>319.16499999999996</c:v>
                </c:pt>
                <c:pt idx="501">
                  <c:v>320.16500000000002</c:v>
                </c:pt>
                <c:pt idx="502">
                  <c:v>321.16499999999996</c:v>
                </c:pt>
                <c:pt idx="503">
                  <c:v>322.16500000000002</c:v>
                </c:pt>
                <c:pt idx="504">
                  <c:v>323.16500000000002</c:v>
                </c:pt>
                <c:pt idx="505">
                  <c:v>324.16499999999996</c:v>
                </c:pt>
                <c:pt idx="506">
                  <c:v>325.16500000000002</c:v>
                </c:pt>
                <c:pt idx="507">
                  <c:v>326.16499999999996</c:v>
                </c:pt>
                <c:pt idx="508">
                  <c:v>327.16500000000002</c:v>
                </c:pt>
                <c:pt idx="509">
                  <c:v>328.16499999999996</c:v>
                </c:pt>
                <c:pt idx="510">
                  <c:v>329.16500000000002</c:v>
                </c:pt>
                <c:pt idx="511">
                  <c:v>330.16500000000002</c:v>
                </c:pt>
                <c:pt idx="512">
                  <c:v>331.16499999999996</c:v>
                </c:pt>
                <c:pt idx="513">
                  <c:v>332.16500000000002</c:v>
                </c:pt>
                <c:pt idx="514">
                  <c:v>333.16499999999996</c:v>
                </c:pt>
                <c:pt idx="515">
                  <c:v>334.16500000000002</c:v>
                </c:pt>
                <c:pt idx="516">
                  <c:v>335.16500000000002</c:v>
                </c:pt>
                <c:pt idx="517">
                  <c:v>336.16500000000002</c:v>
                </c:pt>
                <c:pt idx="518">
                  <c:v>337.16500000000002</c:v>
                </c:pt>
                <c:pt idx="519">
                  <c:v>338.16499999999996</c:v>
                </c:pt>
                <c:pt idx="520">
                  <c:v>339.16500000000002</c:v>
                </c:pt>
                <c:pt idx="521">
                  <c:v>340.16499999999996</c:v>
                </c:pt>
                <c:pt idx="522">
                  <c:v>341.16500000000002</c:v>
                </c:pt>
                <c:pt idx="523">
                  <c:v>342.16500000000002</c:v>
                </c:pt>
                <c:pt idx="524">
                  <c:v>343.16499999999996</c:v>
                </c:pt>
                <c:pt idx="525">
                  <c:v>344.16500000000002</c:v>
                </c:pt>
                <c:pt idx="526">
                  <c:v>345.16499999999996</c:v>
                </c:pt>
                <c:pt idx="527">
                  <c:v>346.16500000000002</c:v>
                </c:pt>
                <c:pt idx="528">
                  <c:v>347.16500000000002</c:v>
                </c:pt>
                <c:pt idx="529">
                  <c:v>348.16500000000002</c:v>
                </c:pt>
                <c:pt idx="530">
                  <c:v>349.16500000000002</c:v>
                </c:pt>
                <c:pt idx="531">
                  <c:v>350.16499999999996</c:v>
                </c:pt>
                <c:pt idx="532">
                  <c:v>351.16500000000002</c:v>
                </c:pt>
                <c:pt idx="533">
                  <c:v>352.16499999999996</c:v>
                </c:pt>
                <c:pt idx="534">
                  <c:v>353.16500000000002</c:v>
                </c:pt>
                <c:pt idx="535">
                  <c:v>354.16500000000002</c:v>
                </c:pt>
                <c:pt idx="536">
                  <c:v>355.16499999999996</c:v>
                </c:pt>
                <c:pt idx="537">
                  <c:v>356.16500000000002</c:v>
                </c:pt>
                <c:pt idx="538">
                  <c:v>357.16499999999996</c:v>
                </c:pt>
                <c:pt idx="539">
                  <c:v>358.16500000000002</c:v>
                </c:pt>
                <c:pt idx="540">
                  <c:v>359.16499999999996</c:v>
                </c:pt>
                <c:pt idx="541">
                  <c:v>360.16500000000002</c:v>
                </c:pt>
                <c:pt idx="542">
                  <c:v>361.16500000000002</c:v>
                </c:pt>
                <c:pt idx="543">
                  <c:v>362.16499999999996</c:v>
                </c:pt>
                <c:pt idx="544">
                  <c:v>363.16500000000002</c:v>
                </c:pt>
                <c:pt idx="545">
                  <c:v>364.16499999999996</c:v>
                </c:pt>
                <c:pt idx="546">
                  <c:v>365.16500000000002</c:v>
                </c:pt>
                <c:pt idx="547">
                  <c:v>366.16500000000002</c:v>
                </c:pt>
                <c:pt idx="548">
                  <c:v>367.16500000000002</c:v>
                </c:pt>
                <c:pt idx="549">
                  <c:v>368.16500000000002</c:v>
                </c:pt>
                <c:pt idx="550">
                  <c:v>369.16499999999996</c:v>
                </c:pt>
                <c:pt idx="551">
                  <c:v>370.16500000000002</c:v>
                </c:pt>
                <c:pt idx="552">
                  <c:v>371.16499999999996</c:v>
                </c:pt>
                <c:pt idx="553">
                  <c:v>372.16500000000002</c:v>
                </c:pt>
                <c:pt idx="554">
                  <c:v>373.16500000000002</c:v>
                </c:pt>
                <c:pt idx="555">
                  <c:v>374.16399999999999</c:v>
                </c:pt>
                <c:pt idx="556">
                  <c:v>375.16399999999999</c:v>
                </c:pt>
                <c:pt idx="557">
                  <c:v>376.16399999999999</c:v>
                </c:pt>
                <c:pt idx="558">
                  <c:v>377.16399999999999</c:v>
                </c:pt>
                <c:pt idx="559">
                  <c:v>378.16399999999999</c:v>
                </c:pt>
                <c:pt idx="560">
                  <c:v>379.16400000000004</c:v>
                </c:pt>
                <c:pt idx="561">
                  <c:v>380.16399999999999</c:v>
                </c:pt>
                <c:pt idx="562">
                  <c:v>381.16399999999999</c:v>
                </c:pt>
                <c:pt idx="563">
                  <c:v>382.16399999999999</c:v>
                </c:pt>
                <c:pt idx="564">
                  <c:v>383.16399999999999</c:v>
                </c:pt>
                <c:pt idx="565">
                  <c:v>384.16400000000004</c:v>
                </c:pt>
                <c:pt idx="566">
                  <c:v>385.16399999999999</c:v>
                </c:pt>
                <c:pt idx="567">
                  <c:v>386.16400000000004</c:v>
                </c:pt>
                <c:pt idx="568">
                  <c:v>387.16399999999999</c:v>
                </c:pt>
                <c:pt idx="569">
                  <c:v>388.16399999999999</c:v>
                </c:pt>
                <c:pt idx="570">
                  <c:v>389.16399999999999</c:v>
                </c:pt>
                <c:pt idx="571">
                  <c:v>390.16399999999999</c:v>
                </c:pt>
                <c:pt idx="572">
                  <c:v>391.16400000000004</c:v>
                </c:pt>
                <c:pt idx="573">
                  <c:v>392.16399999999999</c:v>
                </c:pt>
                <c:pt idx="574">
                  <c:v>393.16399999999999</c:v>
                </c:pt>
                <c:pt idx="575">
                  <c:v>394.16399999999999</c:v>
                </c:pt>
                <c:pt idx="576">
                  <c:v>395.16399999999999</c:v>
                </c:pt>
                <c:pt idx="577">
                  <c:v>396.16400000000004</c:v>
                </c:pt>
                <c:pt idx="578">
                  <c:v>397.16399999999999</c:v>
                </c:pt>
                <c:pt idx="579">
                  <c:v>398.16400000000004</c:v>
                </c:pt>
                <c:pt idx="580">
                  <c:v>399.16399999999999</c:v>
                </c:pt>
                <c:pt idx="581">
                  <c:v>400.16399999999999</c:v>
                </c:pt>
                <c:pt idx="582">
                  <c:v>401.16399999999999</c:v>
                </c:pt>
                <c:pt idx="583">
                  <c:v>402.16399999999999</c:v>
                </c:pt>
                <c:pt idx="584">
                  <c:v>403.16400000000004</c:v>
                </c:pt>
                <c:pt idx="585">
                  <c:v>404.16399999999999</c:v>
                </c:pt>
                <c:pt idx="586">
                  <c:v>405.16399999999999</c:v>
                </c:pt>
                <c:pt idx="587">
                  <c:v>406.16399999999999</c:v>
                </c:pt>
                <c:pt idx="588">
                  <c:v>407.16399999999999</c:v>
                </c:pt>
                <c:pt idx="589">
                  <c:v>408.16399999999999</c:v>
                </c:pt>
                <c:pt idx="590">
                  <c:v>409.16399999999999</c:v>
                </c:pt>
                <c:pt idx="591">
                  <c:v>410.16400000000004</c:v>
                </c:pt>
                <c:pt idx="592">
                  <c:v>411.16399999999999</c:v>
                </c:pt>
                <c:pt idx="593">
                  <c:v>412.16399999999999</c:v>
                </c:pt>
                <c:pt idx="594">
                  <c:v>413.16399999999999</c:v>
                </c:pt>
                <c:pt idx="595">
                  <c:v>414.16399999999999</c:v>
                </c:pt>
                <c:pt idx="596">
                  <c:v>415.16400000000004</c:v>
                </c:pt>
                <c:pt idx="597">
                  <c:v>416.16399999999999</c:v>
                </c:pt>
                <c:pt idx="598">
                  <c:v>417.16399999999999</c:v>
                </c:pt>
                <c:pt idx="599">
                  <c:v>418.16399999999999</c:v>
                </c:pt>
                <c:pt idx="600">
                  <c:v>419.16399999999999</c:v>
                </c:pt>
                <c:pt idx="601">
                  <c:v>420.16399999999999</c:v>
                </c:pt>
                <c:pt idx="602">
                  <c:v>421.16399999999999</c:v>
                </c:pt>
                <c:pt idx="603">
                  <c:v>422.16400000000004</c:v>
                </c:pt>
                <c:pt idx="604">
                  <c:v>423.16399999999999</c:v>
                </c:pt>
                <c:pt idx="605">
                  <c:v>424.16399999999999</c:v>
                </c:pt>
                <c:pt idx="606">
                  <c:v>425.16399999999999</c:v>
                </c:pt>
                <c:pt idx="607">
                  <c:v>426.16399999999999</c:v>
                </c:pt>
                <c:pt idx="608">
                  <c:v>427.16400000000004</c:v>
                </c:pt>
                <c:pt idx="609">
                  <c:v>428.16399999999999</c:v>
                </c:pt>
                <c:pt idx="610">
                  <c:v>429.16400000000004</c:v>
                </c:pt>
                <c:pt idx="611">
                  <c:v>430.16399999999999</c:v>
                </c:pt>
                <c:pt idx="612">
                  <c:v>431.16399999999999</c:v>
                </c:pt>
                <c:pt idx="613">
                  <c:v>432.16399999999999</c:v>
                </c:pt>
                <c:pt idx="614">
                  <c:v>433.16399999999999</c:v>
                </c:pt>
                <c:pt idx="615">
                  <c:v>434.16400000000004</c:v>
                </c:pt>
                <c:pt idx="616">
                  <c:v>435.16399999999999</c:v>
                </c:pt>
                <c:pt idx="617">
                  <c:v>436.16399999999999</c:v>
                </c:pt>
                <c:pt idx="618">
                  <c:v>437.16399999999999</c:v>
                </c:pt>
                <c:pt idx="619">
                  <c:v>438.16399999999999</c:v>
                </c:pt>
                <c:pt idx="620">
                  <c:v>439.16399999999999</c:v>
                </c:pt>
                <c:pt idx="621">
                  <c:v>440.16399999999999</c:v>
                </c:pt>
                <c:pt idx="622">
                  <c:v>441.16400000000004</c:v>
                </c:pt>
                <c:pt idx="623">
                  <c:v>442.16399999999999</c:v>
                </c:pt>
                <c:pt idx="624">
                  <c:v>443.16399999999999</c:v>
                </c:pt>
                <c:pt idx="625">
                  <c:v>444.16399999999999</c:v>
                </c:pt>
                <c:pt idx="626">
                  <c:v>445.16399999999999</c:v>
                </c:pt>
                <c:pt idx="627">
                  <c:v>446.16400000000004</c:v>
                </c:pt>
                <c:pt idx="628">
                  <c:v>447.16399999999999</c:v>
                </c:pt>
                <c:pt idx="629">
                  <c:v>448.16399999999999</c:v>
                </c:pt>
                <c:pt idx="630">
                  <c:v>449.16399999999999</c:v>
                </c:pt>
                <c:pt idx="631">
                  <c:v>450.16399999999999</c:v>
                </c:pt>
                <c:pt idx="632">
                  <c:v>451.16399999999999</c:v>
                </c:pt>
                <c:pt idx="633">
                  <c:v>452.16399999999999</c:v>
                </c:pt>
                <c:pt idx="634">
                  <c:v>453.16400000000004</c:v>
                </c:pt>
                <c:pt idx="635">
                  <c:v>454.16399999999999</c:v>
                </c:pt>
                <c:pt idx="636">
                  <c:v>455.16399999999999</c:v>
                </c:pt>
                <c:pt idx="637">
                  <c:v>456.16399999999999</c:v>
                </c:pt>
                <c:pt idx="638">
                  <c:v>457.16399999999999</c:v>
                </c:pt>
                <c:pt idx="639">
                  <c:v>458.16400000000004</c:v>
                </c:pt>
                <c:pt idx="640">
                  <c:v>459.16399999999999</c:v>
                </c:pt>
                <c:pt idx="641">
                  <c:v>460.16400000000004</c:v>
                </c:pt>
                <c:pt idx="642">
                  <c:v>461.16399999999999</c:v>
                </c:pt>
                <c:pt idx="643">
                  <c:v>462.16399999999999</c:v>
                </c:pt>
                <c:pt idx="644">
                  <c:v>463.16399999999999</c:v>
                </c:pt>
                <c:pt idx="645">
                  <c:v>464.16399999999999</c:v>
                </c:pt>
                <c:pt idx="646">
                  <c:v>465.16400000000004</c:v>
                </c:pt>
                <c:pt idx="647">
                  <c:v>466.16399999999999</c:v>
                </c:pt>
                <c:pt idx="648">
                  <c:v>467.16399999999999</c:v>
                </c:pt>
                <c:pt idx="649">
                  <c:v>468.16300000000001</c:v>
                </c:pt>
                <c:pt idx="650">
                  <c:v>469.16299999999995</c:v>
                </c:pt>
                <c:pt idx="651">
                  <c:v>470.16300000000001</c:v>
                </c:pt>
                <c:pt idx="652">
                  <c:v>471.16300000000001</c:v>
                </c:pt>
                <c:pt idx="653">
                  <c:v>472.16300000000001</c:v>
                </c:pt>
                <c:pt idx="654">
                  <c:v>473.16300000000001</c:v>
                </c:pt>
                <c:pt idx="655">
                  <c:v>474.16299999999995</c:v>
                </c:pt>
                <c:pt idx="656">
                  <c:v>475.16300000000001</c:v>
                </c:pt>
                <c:pt idx="657">
                  <c:v>476.16299999999995</c:v>
                </c:pt>
                <c:pt idx="658">
                  <c:v>477.16300000000001</c:v>
                </c:pt>
                <c:pt idx="659">
                  <c:v>478.16299999999995</c:v>
                </c:pt>
                <c:pt idx="660">
                  <c:v>479.16300000000007</c:v>
                </c:pt>
                <c:pt idx="661">
                  <c:v>480.16300000000001</c:v>
                </c:pt>
                <c:pt idx="662">
                  <c:v>481.16299999999995</c:v>
                </c:pt>
                <c:pt idx="663">
                  <c:v>482.16299999999995</c:v>
                </c:pt>
                <c:pt idx="664">
                  <c:v>483.16300000000001</c:v>
                </c:pt>
                <c:pt idx="665">
                  <c:v>484.16300000000001</c:v>
                </c:pt>
                <c:pt idx="666">
                  <c:v>485.16299999999995</c:v>
                </c:pt>
                <c:pt idx="667">
                  <c:v>486.16300000000001</c:v>
                </c:pt>
                <c:pt idx="668">
                  <c:v>487.16300000000001</c:v>
                </c:pt>
                <c:pt idx="669">
                  <c:v>488.16299999999995</c:v>
                </c:pt>
                <c:pt idx="670">
                  <c:v>489.16300000000007</c:v>
                </c:pt>
                <c:pt idx="671">
                  <c:v>490.16300000000001</c:v>
                </c:pt>
                <c:pt idx="672">
                  <c:v>491.16300000000001</c:v>
                </c:pt>
                <c:pt idx="673">
                  <c:v>492.16299999999995</c:v>
                </c:pt>
                <c:pt idx="674">
                  <c:v>493.16300000000001</c:v>
                </c:pt>
                <c:pt idx="675">
                  <c:v>494.16300000000001</c:v>
                </c:pt>
                <c:pt idx="676">
                  <c:v>495.16299999999995</c:v>
                </c:pt>
                <c:pt idx="677">
                  <c:v>496.16300000000007</c:v>
                </c:pt>
                <c:pt idx="678">
                  <c:v>497.16300000000001</c:v>
                </c:pt>
                <c:pt idx="679">
                  <c:v>498.16300000000001</c:v>
                </c:pt>
                <c:pt idx="680">
                  <c:v>499.16299999999995</c:v>
                </c:pt>
                <c:pt idx="681">
                  <c:v>500.16300000000001</c:v>
                </c:pt>
                <c:pt idx="682">
                  <c:v>501.16300000000001</c:v>
                </c:pt>
                <c:pt idx="683">
                  <c:v>502.16299999999995</c:v>
                </c:pt>
                <c:pt idx="684">
                  <c:v>503.16300000000007</c:v>
                </c:pt>
                <c:pt idx="685">
                  <c:v>504.16300000000001</c:v>
                </c:pt>
                <c:pt idx="686">
                  <c:v>505.16299999999995</c:v>
                </c:pt>
                <c:pt idx="687">
                  <c:v>506.16299999999995</c:v>
                </c:pt>
                <c:pt idx="688">
                  <c:v>507.16300000000001</c:v>
                </c:pt>
                <c:pt idx="689">
                  <c:v>508.16300000000001</c:v>
                </c:pt>
                <c:pt idx="690">
                  <c:v>509.16299999999995</c:v>
                </c:pt>
                <c:pt idx="691">
                  <c:v>510.16300000000007</c:v>
                </c:pt>
                <c:pt idx="692">
                  <c:v>511.16300000000001</c:v>
                </c:pt>
                <c:pt idx="693">
                  <c:v>512.16300000000001</c:v>
                </c:pt>
                <c:pt idx="694">
                  <c:v>513.1629999999999</c:v>
                </c:pt>
                <c:pt idx="695">
                  <c:v>514.16300000000001</c:v>
                </c:pt>
                <c:pt idx="696">
                  <c:v>515.16300000000001</c:v>
                </c:pt>
                <c:pt idx="697">
                  <c:v>516.16300000000001</c:v>
                </c:pt>
                <c:pt idx="698">
                  <c:v>517.16300000000001</c:v>
                </c:pt>
                <c:pt idx="699">
                  <c:v>518.16300000000001</c:v>
                </c:pt>
                <c:pt idx="700">
                  <c:v>519.16300000000001</c:v>
                </c:pt>
                <c:pt idx="701">
                  <c:v>520.16300000000001</c:v>
                </c:pt>
                <c:pt idx="702">
                  <c:v>521.16300000000001</c:v>
                </c:pt>
                <c:pt idx="703">
                  <c:v>522.16300000000001</c:v>
                </c:pt>
                <c:pt idx="704">
                  <c:v>523.16300000000001</c:v>
                </c:pt>
                <c:pt idx="705">
                  <c:v>524.16300000000001</c:v>
                </c:pt>
                <c:pt idx="706">
                  <c:v>525.16300000000001</c:v>
                </c:pt>
                <c:pt idx="707">
                  <c:v>526.16300000000001</c:v>
                </c:pt>
                <c:pt idx="708">
                  <c:v>527.16300000000001</c:v>
                </c:pt>
                <c:pt idx="709">
                  <c:v>528.16300000000001</c:v>
                </c:pt>
                <c:pt idx="710">
                  <c:v>529.16300000000001</c:v>
                </c:pt>
                <c:pt idx="711">
                  <c:v>530.16300000000001</c:v>
                </c:pt>
                <c:pt idx="712">
                  <c:v>531.16300000000001</c:v>
                </c:pt>
                <c:pt idx="713">
                  <c:v>532.16300000000001</c:v>
                </c:pt>
                <c:pt idx="714">
                  <c:v>533.16300000000001</c:v>
                </c:pt>
                <c:pt idx="715">
                  <c:v>534.16300000000001</c:v>
                </c:pt>
                <c:pt idx="716">
                  <c:v>535.16300000000001</c:v>
                </c:pt>
                <c:pt idx="717">
                  <c:v>536.16300000000001</c:v>
                </c:pt>
                <c:pt idx="718">
                  <c:v>537.1629999999999</c:v>
                </c:pt>
                <c:pt idx="719">
                  <c:v>538.16300000000001</c:v>
                </c:pt>
                <c:pt idx="720">
                  <c:v>539.16300000000001</c:v>
                </c:pt>
                <c:pt idx="721">
                  <c:v>540.16300000000001</c:v>
                </c:pt>
                <c:pt idx="722">
                  <c:v>541.16300000000001</c:v>
                </c:pt>
                <c:pt idx="723">
                  <c:v>542.16300000000001</c:v>
                </c:pt>
                <c:pt idx="724">
                  <c:v>543.16300000000001</c:v>
                </c:pt>
                <c:pt idx="725">
                  <c:v>544.1629999999999</c:v>
                </c:pt>
                <c:pt idx="726">
                  <c:v>545.16300000000001</c:v>
                </c:pt>
                <c:pt idx="727">
                  <c:v>546.16300000000001</c:v>
                </c:pt>
                <c:pt idx="728">
                  <c:v>547.16300000000001</c:v>
                </c:pt>
                <c:pt idx="729">
                  <c:v>548.16300000000001</c:v>
                </c:pt>
                <c:pt idx="730">
                  <c:v>549.16300000000001</c:v>
                </c:pt>
                <c:pt idx="731">
                  <c:v>550.16300000000001</c:v>
                </c:pt>
                <c:pt idx="732">
                  <c:v>551.16300000000001</c:v>
                </c:pt>
                <c:pt idx="733">
                  <c:v>552.16300000000001</c:v>
                </c:pt>
                <c:pt idx="734">
                  <c:v>553.16300000000001</c:v>
                </c:pt>
                <c:pt idx="735">
                  <c:v>554.16300000000001</c:v>
                </c:pt>
                <c:pt idx="736">
                  <c:v>555.16300000000001</c:v>
                </c:pt>
                <c:pt idx="737">
                  <c:v>556.16300000000001</c:v>
                </c:pt>
                <c:pt idx="738">
                  <c:v>557.16300000000001</c:v>
                </c:pt>
                <c:pt idx="739">
                  <c:v>558.16300000000001</c:v>
                </c:pt>
                <c:pt idx="740">
                  <c:v>559.16300000000001</c:v>
                </c:pt>
                <c:pt idx="741">
                  <c:v>560.16300000000001</c:v>
                </c:pt>
                <c:pt idx="742">
                  <c:v>561.1629999999999</c:v>
                </c:pt>
                <c:pt idx="743">
                  <c:v>562.16300000000001</c:v>
                </c:pt>
                <c:pt idx="744">
                  <c:v>563.16300000000001</c:v>
                </c:pt>
                <c:pt idx="745">
                  <c:v>564.16300000000001</c:v>
                </c:pt>
                <c:pt idx="746">
                  <c:v>565.16200000000003</c:v>
                </c:pt>
                <c:pt idx="747">
                  <c:v>566.16200000000003</c:v>
                </c:pt>
                <c:pt idx="748">
                  <c:v>567.16199999999992</c:v>
                </c:pt>
                <c:pt idx="749">
                  <c:v>568.16200000000003</c:v>
                </c:pt>
                <c:pt idx="750">
                  <c:v>569.16200000000003</c:v>
                </c:pt>
                <c:pt idx="751">
                  <c:v>570.16199999999992</c:v>
                </c:pt>
                <c:pt idx="752">
                  <c:v>571.16200000000003</c:v>
                </c:pt>
                <c:pt idx="753">
                  <c:v>572.16200000000003</c:v>
                </c:pt>
                <c:pt idx="754">
                  <c:v>573.16200000000003</c:v>
                </c:pt>
                <c:pt idx="755">
                  <c:v>574.16199999999992</c:v>
                </c:pt>
                <c:pt idx="756">
                  <c:v>575.16200000000003</c:v>
                </c:pt>
                <c:pt idx="757">
                  <c:v>576.16200000000003</c:v>
                </c:pt>
                <c:pt idx="758">
                  <c:v>577.16199999999992</c:v>
                </c:pt>
                <c:pt idx="759">
                  <c:v>578.16200000000003</c:v>
                </c:pt>
                <c:pt idx="760">
                  <c:v>579.16200000000003</c:v>
                </c:pt>
                <c:pt idx="761">
                  <c:v>580.16199999999992</c:v>
                </c:pt>
                <c:pt idx="762">
                  <c:v>581.16200000000003</c:v>
                </c:pt>
                <c:pt idx="763">
                  <c:v>582.16200000000003</c:v>
                </c:pt>
                <c:pt idx="764">
                  <c:v>583.16200000000003</c:v>
                </c:pt>
                <c:pt idx="765">
                  <c:v>584.16199999999992</c:v>
                </c:pt>
                <c:pt idx="766">
                  <c:v>585.16200000000003</c:v>
                </c:pt>
                <c:pt idx="767">
                  <c:v>586.16200000000003</c:v>
                </c:pt>
                <c:pt idx="768">
                  <c:v>587.16199999999992</c:v>
                </c:pt>
                <c:pt idx="769">
                  <c:v>588.16200000000003</c:v>
                </c:pt>
                <c:pt idx="770">
                  <c:v>589.16200000000003</c:v>
                </c:pt>
                <c:pt idx="771">
                  <c:v>590.16200000000003</c:v>
                </c:pt>
                <c:pt idx="772">
                  <c:v>591.16199999999992</c:v>
                </c:pt>
                <c:pt idx="773">
                  <c:v>592.16200000000003</c:v>
                </c:pt>
                <c:pt idx="774">
                  <c:v>593.16200000000003</c:v>
                </c:pt>
                <c:pt idx="775">
                  <c:v>594.16199999999992</c:v>
                </c:pt>
                <c:pt idx="776">
                  <c:v>595.16200000000003</c:v>
                </c:pt>
                <c:pt idx="777">
                  <c:v>596.16200000000003</c:v>
                </c:pt>
                <c:pt idx="778">
                  <c:v>597.16200000000003</c:v>
                </c:pt>
                <c:pt idx="779">
                  <c:v>598.16199999999992</c:v>
                </c:pt>
                <c:pt idx="780">
                  <c:v>599.16200000000003</c:v>
                </c:pt>
                <c:pt idx="781">
                  <c:v>600.16200000000003</c:v>
                </c:pt>
                <c:pt idx="782">
                  <c:v>601.16199999999992</c:v>
                </c:pt>
                <c:pt idx="783">
                  <c:v>602.16200000000003</c:v>
                </c:pt>
                <c:pt idx="784">
                  <c:v>603.16200000000003</c:v>
                </c:pt>
                <c:pt idx="785">
                  <c:v>604.16200000000003</c:v>
                </c:pt>
                <c:pt idx="786">
                  <c:v>605.16199999999992</c:v>
                </c:pt>
                <c:pt idx="787">
                  <c:v>606.16200000000003</c:v>
                </c:pt>
                <c:pt idx="788">
                  <c:v>607.16200000000003</c:v>
                </c:pt>
                <c:pt idx="789">
                  <c:v>608.16199999999992</c:v>
                </c:pt>
                <c:pt idx="790">
                  <c:v>609.16200000000003</c:v>
                </c:pt>
                <c:pt idx="791">
                  <c:v>610.16200000000003</c:v>
                </c:pt>
                <c:pt idx="792">
                  <c:v>611.16199999999992</c:v>
                </c:pt>
                <c:pt idx="793">
                  <c:v>612.16200000000003</c:v>
                </c:pt>
                <c:pt idx="794">
                  <c:v>613.16200000000003</c:v>
                </c:pt>
                <c:pt idx="795">
                  <c:v>614.16200000000003</c:v>
                </c:pt>
                <c:pt idx="796">
                  <c:v>615.16199999999992</c:v>
                </c:pt>
                <c:pt idx="797">
                  <c:v>616.16200000000003</c:v>
                </c:pt>
                <c:pt idx="798">
                  <c:v>617.16200000000003</c:v>
                </c:pt>
                <c:pt idx="799">
                  <c:v>618.16199999999992</c:v>
                </c:pt>
                <c:pt idx="800">
                  <c:v>619.16200000000003</c:v>
                </c:pt>
                <c:pt idx="801">
                  <c:v>620.16200000000003</c:v>
                </c:pt>
                <c:pt idx="802">
                  <c:v>621.16200000000003</c:v>
                </c:pt>
                <c:pt idx="803">
                  <c:v>622.16199999999992</c:v>
                </c:pt>
                <c:pt idx="804">
                  <c:v>623.16200000000003</c:v>
                </c:pt>
                <c:pt idx="805">
                  <c:v>624.16200000000003</c:v>
                </c:pt>
                <c:pt idx="806">
                  <c:v>625.16199999999992</c:v>
                </c:pt>
                <c:pt idx="807">
                  <c:v>626.16200000000003</c:v>
                </c:pt>
                <c:pt idx="808">
                  <c:v>627.16200000000003</c:v>
                </c:pt>
                <c:pt idx="809">
                  <c:v>628.16200000000003</c:v>
                </c:pt>
                <c:pt idx="810">
                  <c:v>629.16199999999992</c:v>
                </c:pt>
                <c:pt idx="811">
                  <c:v>630.16200000000003</c:v>
                </c:pt>
                <c:pt idx="812">
                  <c:v>631.16200000000003</c:v>
                </c:pt>
                <c:pt idx="813">
                  <c:v>632.16199999999992</c:v>
                </c:pt>
                <c:pt idx="814">
                  <c:v>633.16200000000003</c:v>
                </c:pt>
                <c:pt idx="815">
                  <c:v>634.16200000000003</c:v>
                </c:pt>
                <c:pt idx="816">
                  <c:v>635.16200000000003</c:v>
                </c:pt>
                <c:pt idx="817">
                  <c:v>636.16199999999992</c:v>
                </c:pt>
                <c:pt idx="818">
                  <c:v>637.16200000000003</c:v>
                </c:pt>
                <c:pt idx="819">
                  <c:v>638.16200000000003</c:v>
                </c:pt>
                <c:pt idx="820">
                  <c:v>639.16199999999992</c:v>
                </c:pt>
                <c:pt idx="821">
                  <c:v>640.16200000000003</c:v>
                </c:pt>
                <c:pt idx="822">
                  <c:v>641.16200000000003</c:v>
                </c:pt>
                <c:pt idx="823">
                  <c:v>642.16199999999992</c:v>
                </c:pt>
                <c:pt idx="824">
                  <c:v>643.16200000000003</c:v>
                </c:pt>
                <c:pt idx="825">
                  <c:v>644.16200000000003</c:v>
                </c:pt>
                <c:pt idx="826">
                  <c:v>645.16200000000003</c:v>
                </c:pt>
                <c:pt idx="827">
                  <c:v>646.16199999999992</c:v>
                </c:pt>
                <c:pt idx="828">
                  <c:v>647.16200000000003</c:v>
                </c:pt>
                <c:pt idx="829">
                  <c:v>648.16200000000003</c:v>
                </c:pt>
                <c:pt idx="830">
                  <c:v>649.16199999999992</c:v>
                </c:pt>
                <c:pt idx="831">
                  <c:v>650.16200000000003</c:v>
                </c:pt>
                <c:pt idx="832">
                  <c:v>651.16200000000003</c:v>
                </c:pt>
                <c:pt idx="833">
                  <c:v>652.16200000000003</c:v>
                </c:pt>
                <c:pt idx="834">
                  <c:v>653.16199999999992</c:v>
                </c:pt>
                <c:pt idx="835">
                  <c:v>654.16200000000003</c:v>
                </c:pt>
                <c:pt idx="836">
                  <c:v>655.16200000000003</c:v>
                </c:pt>
                <c:pt idx="837">
                  <c:v>656.16199999999992</c:v>
                </c:pt>
                <c:pt idx="838">
                  <c:v>657.16200000000003</c:v>
                </c:pt>
                <c:pt idx="839">
                  <c:v>658.16200000000003</c:v>
                </c:pt>
                <c:pt idx="840">
                  <c:v>659.16200000000003</c:v>
                </c:pt>
                <c:pt idx="841">
                  <c:v>660.16100000000006</c:v>
                </c:pt>
                <c:pt idx="842">
                  <c:v>661.16099999999994</c:v>
                </c:pt>
                <c:pt idx="843">
                  <c:v>662.16099999999994</c:v>
                </c:pt>
                <c:pt idx="844">
                  <c:v>663.16100000000006</c:v>
                </c:pt>
                <c:pt idx="845">
                  <c:v>664.16100000000006</c:v>
                </c:pt>
                <c:pt idx="846">
                  <c:v>665.16099999999994</c:v>
                </c:pt>
                <c:pt idx="847">
                  <c:v>666.16099999999994</c:v>
                </c:pt>
                <c:pt idx="848">
                  <c:v>667.16100000000006</c:v>
                </c:pt>
                <c:pt idx="849">
                  <c:v>668.16099999999994</c:v>
                </c:pt>
                <c:pt idx="850">
                  <c:v>669.16099999999994</c:v>
                </c:pt>
                <c:pt idx="851">
                  <c:v>670.16100000000006</c:v>
                </c:pt>
                <c:pt idx="852">
                  <c:v>671.16100000000006</c:v>
                </c:pt>
                <c:pt idx="853">
                  <c:v>672.16099999999994</c:v>
                </c:pt>
                <c:pt idx="854">
                  <c:v>673.16099999999994</c:v>
                </c:pt>
                <c:pt idx="855">
                  <c:v>674.16100000000006</c:v>
                </c:pt>
                <c:pt idx="856">
                  <c:v>675.16099999999994</c:v>
                </c:pt>
                <c:pt idx="857">
                  <c:v>676.16099999999994</c:v>
                </c:pt>
                <c:pt idx="858">
                  <c:v>677.16100000000006</c:v>
                </c:pt>
                <c:pt idx="859">
                  <c:v>678.16100000000006</c:v>
                </c:pt>
                <c:pt idx="860">
                  <c:v>679.16099999999994</c:v>
                </c:pt>
                <c:pt idx="861">
                  <c:v>680.16100000000006</c:v>
                </c:pt>
                <c:pt idx="862">
                  <c:v>681.16100000000006</c:v>
                </c:pt>
                <c:pt idx="863">
                  <c:v>682.16099999999994</c:v>
                </c:pt>
                <c:pt idx="864">
                  <c:v>683.16099999999994</c:v>
                </c:pt>
                <c:pt idx="865">
                  <c:v>684.16100000000006</c:v>
                </c:pt>
                <c:pt idx="866">
                  <c:v>685.16100000000006</c:v>
                </c:pt>
                <c:pt idx="867">
                  <c:v>686.16099999999994</c:v>
                </c:pt>
                <c:pt idx="868">
                  <c:v>687.16100000000006</c:v>
                </c:pt>
                <c:pt idx="869">
                  <c:v>688.16100000000006</c:v>
                </c:pt>
                <c:pt idx="870">
                  <c:v>689.16099999999994</c:v>
                </c:pt>
                <c:pt idx="871">
                  <c:v>690.16099999999994</c:v>
                </c:pt>
                <c:pt idx="872">
                  <c:v>691.16100000000006</c:v>
                </c:pt>
                <c:pt idx="873">
                  <c:v>692.16099999999994</c:v>
                </c:pt>
                <c:pt idx="874">
                  <c:v>693.16099999999994</c:v>
                </c:pt>
                <c:pt idx="875">
                  <c:v>694.16100000000006</c:v>
                </c:pt>
                <c:pt idx="876">
                  <c:v>695.16100000000006</c:v>
                </c:pt>
                <c:pt idx="877">
                  <c:v>696.16099999999994</c:v>
                </c:pt>
                <c:pt idx="878">
                  <c:v>697.16099999999994</c:v>
                </c:pt>
                <c:pt idx="879">
                  <c:v>698.16100000000006</c:v>
                </c:pt>
                <c:pt idx="880">
                  <c:v>699.16099999999994</c:v>
                </c:pt>
                <c:pt idx="881">
                  <c:v>700.16099999999994</c:v>
                </c:pt>
                <c:pt idx="882">
                  <c:v>701.16100000000006</c:v>
                </c:pt>
                <c:pt idx="883">
                  <c:v>702.16100000000006</c:v>
                </c:pt>
                <c:pt idx="884">
                  <c:v>703.16099999999994</c:v>
                </c:pt>
                <c:pt idx="885">
                  <c:v>704.16099999999994</c:v>
                </c:pt>
                <c:pt idx="886">
                  <c:v>705.16100000000006</c:v>
                </c:pt>
                <c:pt idx="887">
                  <c:v>706.16099999999994</c:v>
                </c:pt>
                <c:pt idx="888">
                  <c:v>707.16099999999994</c:v>
                </c:pt>
                <c:pt idx="889">
                  <c:v>708.16100000000006</c:v>
                </c:pt>
                <c:pt idx="890">
                  <c:v>709.16100000000006</c:v>
                </c:pt>
                <c:pt idx="891">
                  <c:v>710.16099999999994</c:v>
                </c:pt>
                <c:pt idx="892">
                  <c:v>711.16100000000006</c:v>
                </c:pt>
                <c:pt idx="893">
                  <c:v>712.16100000000006</c:v>
                </c:pt>
                <c:pt idx="894">
                  <c:v>713.16099999999994</c:v>
                </c:pt>
                <c:pt idx="895">
                  <c:v>714.16099999999994</c:v>
                </c:pt>
                <c:pt idx="896">
                  <c:v>715.16100000000006</c:v>
                </c:pt>
                <c:pt idx="897">
                  <c:v>716.16100000000006</c:v>
                </c:pt>
                <c:pt idx="898">
                  <c:v>717.16099999999994</c:v>
                </c:pt>
                <c:pt idx="899">
                  <c:v>718.16100000000006</c:v>
                </c:pt>
                <c:pt idx="900">
                  <c:v>719.16100000000006</c:v>
                </c:pt>
                <c:pt idx="901">
                  <c:v>720.16099999999994</c:v>
                </c:pt>
                <c:pt idx="902">
                  <c:v>721.16099999999994</c:v>
                </c:pt>
                <c:pt idx="903">
                  <c:v>722.16100000000006</c:v>
                </c:pt>
                <c:pt idx="904">
                  <c:v>723.16099999999994</c:v>
                </c:pt>
                <c:pt idx="905">
                  <c:v>724.16099999999994</c:v>
                </c:pt>
                <c:pt idx="906">
                  <c:v>725.16100000000006</c:v>
                </c:pt>
                <c:pt idx="907">
                  <c:v>726.16100000000006</c:v>
                </c:pt>
                <c:pt idx="908">
                  <c:v>727.16099999999994</c:v>
                </c:pt>
                <c:pt idx="909">
                  <c:v>728.16099999999994</c:v>
                </c:pt>
                <c:pt idx="910">
                  <c:v>729.16100000000006</c:v>
                </c:pt>
                <c:pt idx="911">
                  <c:v>730.16099999999994</c:v>
                </c:pt>
                <c:pt idx="912">
                  <c:v>731.16099999999994</c:v>
                </c:pt>
                <c:pt idx="913">
                  <c:v>732.16100000000006</c:v>
                </c:pt>
                <c:pt idx="914">
                  <c:v>733.16100000000006</c:v>
                </c:pt>
                <c:pt idx="915">
                  <c:v>734.16099999999994</c:v>
                </c:pt>
                <c:pt idx="916">
                  <c:v>735.16099999999994</c:v>
                </c:pt>
                <c:pt idx="917">
                  <c:v>736.16100000000006</c:v>
                </c:pt>
                <c:pt idx="918">
                  <c:v>737.16099999999994</c:v>
                </c:pt>
                <c:pt idx="919">
                  <c:v>738.16099999999994</c:v>
                </c:pt>
                <c:pt idx="920">
                  <c:v>739.16100000000006</c:v>
                </c:pt>
                <c:pt idx="921">
                  <c:v>740.16100000000006</c:v>
                </c:pt>
                <c:pt idx="922">
                  <c:v>741.16099999999994</c:v>
                </c:pt>
                <c:pt idx="923">
                  <c:v>742.16100000000006</c:v>
                </c:pt>
                <c:pt idx="924">
                  <c:v>743.16100000000006</c:v>
                </c:pt>
                <c:pt idx="925">
                  <c:v>744.16099999999994</c:v>
                </c:pt>
                <c:pt idx="926">
                  <c:v>745.16099999999994</c:v>
                </c:pt>
                <c:pt idx="927">
                  <c:v>746.16100000000006</c:v>
                </c:pt>
                <c:pt idx="928">
                  <c:v>747.16100000000006</c:v>
                </c:pt>
                <c:pt idx="929">
                  <c:v>748.16099999999994</c:v>
                </c:pt>
                <c:pt idx="930">
                  <c:v>749.16100000000006</c:v>
                </c:pt>
                <c:pt idx="931">
                  <c:v>750.16100000000006</c:v>
                </c:pt>
                <c:pt idx="932">
                  <c:v>751.16099999999994</c:v>
                </c:pt>
                <c:pt idx="933">
                  <c:v>752.16099999999994</c:v>
                </c:pt>
                <c:pt idx="934">
                  <c:v>753.16100000000006</c:v>
                </c:pt>
                <c:pt idx="935">
                  <c:v>754.16</c:v>
                </c:pt>
                <c:pt idx="936">
                  <c:v>755.16000000000008</c:v>
                </c:pt>
                <c:pt idx="937">
                  <c:v>756.16</c:v>
                </c:pt>
                <c:pt idx="938">
                  <c:v>757.16</c:v>
                </c:pt>
                <c:pt idx="939">
                  <c:v>758.16</c:v>
                </c:pt>
                <c:pt idx="940">
                  <c:v>759.16000000000008</c:v>
                </c:pt>
                <c:pt idx="941">
                  <c:v>760.16</c:v>
                </c:pt>
                <c:pt idx="942">
                  <c:v>761.16</c:v>
                </c:pt>
                <c:pt idx="943">
                  <c:v>762.16000000000008</c:v>
                </c:pt>
                <c:pt idx="944">
                  <c:v>763.16</c:v>
                </c:pt>
                <c:pt idx="945">
                  <c:v>764.16</c:v>
                </c:pt>
                <c:pt idx="946">
                  <c:v>765.16</c:v>
                </c:pt>
                <c:pt idx="947">
                  <c:v>766.16000000000008</c:v>
                </c:pt>
                <c:pt idx="948">
                  <c:v>767.16</c:v>
                </c:pt>
                <c:pt idx="949">
                  <c:v>768.16</c:v>
                </c:pt>
                <c:pt idx="950">
                  <c:v>769.16000000000008</c:v>
                </c:pt>
                <c:pt idx="951">
                  <c:v>770.16</c:v>
                </c:pt>
                <c:pt idx="952">
                  <c:v>771.16</c:v>
                </c:pt>
                <c:pt idx="953">
                  <c:v>772.16</c:v>
                </c:pt>
                <c:pt idx="954">
                  <c:v>773.16</c:v>
                </c:pt>
                <c:pt idx="955">
                  <c:v>774.16</c:v>
                </c:pt>
                <c:pt idx="956">
                  <c:v>775.16</c:v>
                </c:pt>
                <c:pt idx="957">
                  <c:v>776.16000000000008</c:v>
                </c:pt>
                <c:pt idx="958">
                  <c:v>777.16</c:v>
                </c:pt>
                <c:pt idx="959">
                  <c:v>778.16</c:v>
                </c:pt>
                <c:pt idx="960">
                  <c:v>779.16000000000008</c:v>
                </c:pt>
                <c:pt idx="961">
                  <c:v>780.16</c:v>
                </c:pt>
                <c:pt idx="962">
                  <c:v>781.16</c:v>
                </c:pt>
                <c:pt idx="963">
                  <c:v>782.16</c:v>
                </c:pt>
                <c:pt idx="964">
                  <c:v>783.16000000000008</c:v>
                </c:pt>
                <c:pt idx="965">
                  <c:v>784.16</c:v>
                </c:pt>
                <c:pt idx="966">
                  <c:v>785.16</c:v>
                </c:pt>
                <c:pt idx="967">
                  <c:v>786.16000000000008</c:v>
                </c:pt>
                <c:pt idx="968">
                  <c:v>787.16</c:v>
                </c:pt>
                <c:pt idx="969">
                  <c:v>788.16</c:v>
                </c:pt>
                <c:pt idx="970">
                  <c:v>789.16</c:v>
                </c:pt>
                <c:pt idx="971">
                  <c:v>790.16000000000008</c:v>
                </c:pt>
                <c:pt idx="972">
                  <c:v>791.16</c:v>
                </c:pt>
                <c:pt idx="973">
                  <c:v>792.16</c:v>
                </c:pt>
                <c:pt idx="974">
                  <c:v>793.16000000000008</c:v>
                </c:pt>
                <c:pt idx="975">
                  <c:v>794.16</c:v>
                </c:pt>
                <c:pt idx="976">
                  <c:v>795.16</c:v>
                </c:pt>
                <c:pt idx="977">
                  <c:v>796.16</c:v>
                </c:pt>
                <c:pt idx="978">
                  <c:v>797.16000000000008</c:v>
                </c:pt>
                <c:pt idx="979">
                  <c:v>798.16</c:v>
                </c:pt>
                <c:pt idx="980">
                  <c:v>799.16</c:v>
                </c:pt>
                <c:pt idx="981">
                  <c:v>800.16000000000008</c:v>
                </c:pt>
                <c:pt idx="982">
                  <c:v>801.16</c:v>
                </c:pt>
                <c:pt idx="983">
                  <c:v>802.16</c:v>
                </c:pt>
                <c:pt idx="984">
                  <c:v>803.16</c:v>
                </c:pt>
                <c:pt idx="985">
                  <c:v>804.16</c:v>
                </c:pt>
                <c:pt idx="986">
                  <c:v>805.16</c:v>
                </c:pt>
                <c:pt idx="987">
                  <c:v>806.16</c:v>
                </c:pt>
                <c:pt idx="988">
                  <c:v>807.16000000000008</c:v>
                </c:pt>
                <c:pt idx="989">
                  <c:v>808.16</c:v>
                </c:pt>
                <c:pt idx="990">
                  <c:v>809.16</c:v>
                </c:pt>
                <c:pt idx="991">
                  <c:v>810.16000000000008</c:v>
                </c:pt>
                <c:pt idx="992">
                  <c:v>811.16</c:v>
                </c:pt>
                <c:pt idx="993">
                  <c:v>812.16</c:v>
                </c:pt>
                <c:pt idx="994">
                  <c:v>813.16</c:v>
                </c:pt>
                <c:pt idx="995">
                  <c:v>814.16000000000008</c:v>
                </c:pt>
                <c:pt idx="996">
                  <c:v>815.16</c:v>
                </c:pt>
                <c:pt idx="997">
                  <c:v>816.16</c:v>
                </c:pt>
                <c:pt idx="998">
                  <c:v>817.16000000000008</c:v>
                </c:pt>
                <c:pt idx="999">
                  <c:v>818.16</c:v>
                </c:pt>
              </c:numCache>
            </c:numRef>
          </c:xVal>
          <c:yVal>
            <c:numRef>
              <c:f>'Current Wfms Data'!$P$5:$P$1004</c:f>
              <c:numCache>
                <c:formatCode>General</c:formatCode>
                <c:ptCount val="1000"/>
                <c:pt idx="0">
                  <c:v>2.9468010000000002E-3</c:v>
                </c:pt>
                <c:pt idx="1">
                  <c:v>1.1459020000000001E-3</c:v>
                </c:pt>
                <c:pt idx="2">
                  <c:v>2.1981050000000001E-4</c:v>
                </c:pt>
                <c:pt idx="3">
                  <c:v>6.4923349999999999E-4</c:v>
                </c:pt>
                <c:pt idx="4">
                  <c:v>-2.957384E-3</c:v>
                </c:pt>
                <c:pt idx="5">
                  <c:v>-2.2621170000000001E-3</c:v>
                </c:pt>
                <c:pt idx="6">
                  <c:v>3.8918690000000001E-3</c:v>
                </c:pt>
                <c:pt idx="7">
                  <c:v>5.7005659999999998E-4</c:v>
                </c:pt>
                <c:pt idx="8">
                  <c:v>-3.4177790000000001E-3</c:v>
                </c:pt>
                <c:pt idx="9">
                  <c:v>-2.2557639999999999E-3</c:v>
                </c:pt>
                <c:pt idx="10">
                  <c:v>-5.8752700000000001E-3</c:v>
                </c:pt>
                <c:pt idx="11">
                  <c:v>-2.0133970000000001E-3</c:v>
                </c:pt>
                <c:pt idx="12">
                  <c:v>1.137668E-2</c:v>
                </c:pt>
                <c:pt idx="13">
                  <c:v>1.2764380000000001E-2</c:v>
                </c:pt>
                <c:pt idx="14">
                  <c:v>4.6001999999999996E-3</c:v>
                </c:pt>
                <c:pt idx="15">
                  <c:v>3.2605300000000002E-3</c:v>
                </c:pt>
                <c:pt idx="16">
                  <c:v>5.661747E-3</c:v>
                </c:pt>
                <c:pt idx="17">
                  <c:v>-1.393865E-3</c:v>
                </c:pt>
                <c:pt idx="18">
                  <c:v>-1.2183350000000001E-2</c:v>
                </c:pt>
                <c:pt idx="19">
                  <c:v>-1.231325E-2</c:v>
                </c:pt>
                <c:pt idx="20">
                  <c:v>-1.062399E-2</c:v>
                </c:pt>
                <c:pt idx="21">
                  <c:v>-1.3258000000000001E-2</c:v>
                </c:pt>
                <c:pt idx="22">
                  <c:v>-1.150525E-2</c:v>
                </c:pt>
                <c:pt idx="23">
                  <c:v>-5.5973530000000002E-3</c:v>
                </c:pt>
                <c:pt idx="24">
                  <c:v>-4.5753550000000002E-4</c:v>
                </c:pt>
                <c:pt idx="25">
                  <c:v>2.3375760000000001E-3</c:v>
                </c:pt>
                <c:pt idx="26">
                  <c:v>5.0456140000000003E-3</c:v>
                </c:pt>
                <c:pt idx="27">
                  <c:v>8.6074910000000001E-3</c:v>
                </c:pt>
                <c:pt idx="28">
                  <c:v>1.1464459999999999E-2</c:v>
                </c:pt>
                <c:pt idx="29">
                  <c:v>1.7071619999999999E-2</c:v>
                </c:pt>
                <c:pt idx="30">
                  <c:v>2.0593199999999999E-2</c:v>
                </c:pt>
                <c:pt idx="31">
                  <c:v>1.102061E-2</c:v>
                </c:pt>
                <c:pt idx="32">
                  <c:v>1.1158229999999999E-3</c:v>
                </c:pt>
                <c:pt idx="33">
                  <c:v>7.8693269999999997E-4</c:v>
                </c:pt>
                <c:pt idx="34">
                  <c:v>-9.8552769999999995E-4</c:v>
                </c:pt>
                <c:pt idx="35">
                  <c:v>2.5850830000000002E-3</c:v>
                </c:pt>
                <c:pt idx="36">
                  <c:v>1.4963219999999999E-2</c:v>
                </c:pt>
                <c:pt idx="37">
                  <c:v>1.0806700000000001E-2</c:v>
                </c:pt>
                <c:pt idx="38">
                  <c:v>-1.093148E-2</c:v>
                </c:pt>
                <c:pt idx="39">
                  <c:v>-1.6093030000000001E-2</c:v>
                </c:pt>
                <c:pt idx="40">
                  <c:v>3.8759120000000002E-4</c:v>
                </c:pt>
                <c:pt idx="41">
                  <c:v>1.0223990000000001E-2</c:v>
                </c:pt>
                <c:pt idx="42">
                  <c:v>2.1517039999999999E-3</c:v>
                </c:pt>
                <c:pt idx="43">
                  <c:v>-1.090434E-2</c:v>
                </c:pt>
                <c:pt idx="44">
                  <c:v>-1.301942E-2</c:v>
                </c:pt>
                <c:pt idx="45">
                  <c:v>-5.3153649999999998E-3</c:v>
                </c:pt>
                <c:pt idx="46">
                  <c:v>-4.0348060000000002E-3</c:v>
                </c:pt>
                <c:pt idx="47">
                  <c:v>-5.6513170000000003E-3</c:v>
                </c:pt>
                <c:pt idx="48">
                  <c:v>-1.0474799999999999E-3</c:v>
                </c:pt>
                <c:pt idx="49">
                  <c:v>-1.2676710000000001E-2</c:v>
                </c:pt>
                <c:pt idx="50">
                  <c:v>-3.4585360000000002E-2</c:v>
                </c:pt>
                <c:pt idx="51">
                  <c:v>-2.5302930000000001E-2</c:v>
                </c:pt>
                <c:pt idx="52">
                  <c:v>1.7329460000000001E-4</c:v>
                </c:pt>
                <c:pt idx="53">
                  <c:v>4.7199709999999999E-3</c:v>
                </c:pt>
                <c:pt idx="54">
                  <c:v>-1.527533E-3</c:v>
                </c:pt>
                <c:pt idx="55">
                  <c:v>-3.5658959999999998E-3</c:v>
                </c:pt>
                <c:pt idx="56">
                  <c:v>-1.559462E-3</c:v>
                </c:pt>
                <c:pt idx="57">
                  <c:v>9.3690920000000005E-4</c:v>
                </c:pt>
                <c:pt idx="58">
                  <c:v>-2.8844360000000002E-3</c:v>
                </c:pt>
                <c:pt idx="59">
                  <c:v>-8.4813389999999992E-3</c:v>
                </c:pt>
                <c:pt idx="60">
                  <c:v>-9.0656250000000008E-3</c:v>
                </c:pt>
                <c:pt idx="61">
                  <c:v>-8.8538560000000002E-3</c:v>
                </c:pt>
                <c:pt idx="62">
                  <c:v>-1.209155E-2</c:v>
                </c:pt>
                <c:pt idx="63">
                  <c:v>-1.1577850000000001E-2</c:v>
                </c:pt>
                <c:pt idx="64">
                  <c:v>-8.467736E-3</c:v>
                </c:pt>
                <c:pt idx="65">
                  <c:v>-1.294759E-2</c:v>
                </c:pt>
                <c:pt idx="66">
                  <c:v>-1.5663590000000002E-2</c:v>
                </c:pt>
                <c:pt idx="67">
                  <c:v>-9.8272680000000001E-3</c:v>
                </c:pt>
                <c:pt idx="68">
                  <c:v>-1.3525709999999999E-3</c:v>
                </c:pt>
                <c:pt idx="69">
                  <c:v>3.8956279999999999E-3</c:v>
                </c:pt>
                <c:pt idx="70">
                  <c:v>2.7034379999999998E-3</c:v>
                </c:pt>
                <c:pt idx="71">
                  <c:v>8.3802400000000004E-4</c:v>
                </c:pt>
                <c:pt idx="72">
                  <c:v>3.1046680000000001E-3</c:v>
                </c:pt>
                <c:pt idx="73">
                  <c:v>1.0901569999999999E-2</c:v>
                </c:pt>
                <c:pt idx="74">
                  <c:v>2.1363150000000001E-2</c:v>
                </c:pt>
                <c:pt idx="75">
                  <c:v>2.2773769999999999E-2</c:v>
                </c:pt>
                <c:pt idx="76">
                  <c:v>9.2116100000000003E-3</c:v>
                </c:pt>
                <c:pt idx="77">
                  <c:v>-1.3096E-3</c:v>
                </c:pt>
                <c:pt idx="78">
                  <c:v>5.3334419999999999E-3</c:v>
                </c:pt>
                <c:pt idx="79">
                  <c:v>1.4702740000000001E-2</c:v>
                </c:pt>
                <c:pt idx="80">
                  <c:v>1.9385889999999999E-2</c:v>
                </c:pt>
                <c:pt idx="81">
                  <c:v>2.16311E-2</c:v>
                </c:pt>
                <c:pt idx="82">
                  <c:v>1.753569E-2</c:v>
                </c:pt>
                <c:pt idx="83">
                  <c:v>1.316352E-2</c:v>
                </c:pt>
                <c:pt idx="84">
                  <c:v>1.168144E-2</c:v>
                </c:pt>
                <c:pt idx="85">
                  <c:v>-5.9520910000000001E-4</c:v>
                </c:pt>
                <c:pt idx="86">
                  <c:v>-1.6369069999999999E-2</c:v>
                </c:pt>
                <c:pt idx="87">
                  <c:v>-1.221508E-2</c:v>
                </c:pt>
                <c:pt idx="88">
                  <c:v>-1.9596029999999999E-3</c:v>
                </c:pt>
                <c:pt idx="89">
                  <c:v>-4.2029789999999999E-3</c:v>
                </c:pt>
                <c:pt idx="90">
                  <c:v>-5.1895819999999999E-3</c:v>
                </c:pt>
                <c:pt idx="91">
                  <c:v>6.2277349999999999E-3</c:v>
                </c:pt>
                <c:pt idx="92">
                  <c:v>1.9333349999999999E-2</c:v>
                </c:pt>
                <c:pt idx="93">
                  <c:v>1.9048590000000001E-2</c:v>
                </c:pt>
                <c:pt idx="94">
                  <c:v>1.5303829999999999E-2</c:v>
                </c:pt>
                <c:pt idx="95">
                  <c:v>2.019468E-2</c:v>
                </c:pt>
                <c:pt idx="96">
                  <c:v>1.921689E-2</c:v>
                </c:pt>
                <c:pt idx="97">
                  <c:v>6.5915870000000003E-3</c:v>
                </c:pt>
                <c:pt idx="98">
                  <c:v>-3.1207589999999999E-3</c:v>
                </c:pt>
                <c:pt idx="99">
                  <c:v>-1.3100939999999999E-3</c:v>
                </c:pt>
                <c:pt idx="100">
                  <c:v>-2.4049219999999999E-3</c:v>
                </c:pt>
                <c:pt idx="101">
                  <c:v>-1.5882190000000001E-2</c:v>
                </c:pt>
                <c:pt idx="102">
                  <c:v>-1.9274510000000002E-2</c:v>
                </c:pt>
                <c:pt idx="103">
                  <c:v>-8.6284540000000007E-3</c:v>
                </c:pt>
                <c:pt idx="104">
                  <c:v>-3.8013610000000001E-3</c:v>
                </c:pt>
                <c:pt idx="105">
                  <c:v>-2.8557970000000002E-3</c:v>
                </c:pt>
                <c:pt idx="106">
                  <c:v>-1.4155909999999999E-3</c:v>
                </c:pt>
                <c:pt idx="107">
                  <c:v>-3.4357229999999999E-3</c:v>
                </c:pt>
                <c:pt idx="108">
                  <c:v>-3.456373E-3</c:v>
                </c:pt>
                <c:pt idx="109">
                  <c:v>4.4202379999999999E-3</c:v>
                </c:pt>
                <c:pt idx="110">
                  <c:v>1.373781E-2</c:v>
                </c:pt>
                <c:pt idx="111">
                  <c:v>1.285968E-2</c:v>
                </c:pt>
                <c:pt idx="112">
                  <c:v>4.8014720000000002E-3</c:v>
                </c:pt>
                <c:pt idx="113">
                  <c:v>-4.2912289999999997E-3</c:v>
                </c:pt>
                <c:pt idx="114">
                  <c:v>-1.470608E-2</c:v>
                </c:pt>
                <c:pt idx="115">
                  <c:v>-1.33212E-2</c:v>
                </c:pt>
                <c:pt idx="116">
                  <c:v>-5.6728459999999996E-3</c:v>
                </c:pt>
                <c:pt idx="117">
                  <c:v>-9.554992E-3</c:v>
                </c:pt>
                <c:pt idx="118">
                  <c:v>-7.1568559999999996E-3</c:v>
                </c:pt>
                <c:pt idx="119">
                  <c:v>8.6534750000000007E-3</c:v>
                </c:pt>
                <c:pt idx="120">
                  <c:v>1.507852E-2</c:v>
                </c:pt>
                <c:pt idx="121">
                  <c:v>2.1535650000000001E-3</c:v>
                </c:pt>
                <c:pt idx="122">
                  <c:v>-1.3174969999999999E-2</c:v>
                </c:pt>
                <c:pt idx="123">
                  <c:v>-1.0800769999999999E-2</c:v>
                </c:pt>
                <c:pt idx="124">
                  <c:v>-2.3935250000000001E-3</c:v>
                </c:pt>
                <c:pt idx="125">
                  <c:v>-7.0048150000000002E-3</c:v>
                </c:pt>
                <c:pt idx="126">
                  <c:v>-1.3846610000000001E-2</c:v>
                </c:pt>
                <c:pt idx="127">
                  <c:v>-5.1324439999999999E-3</c:v>
                </c:pt>
                <c:pt idx="128">
                  <c:v>1.021028E-2</c:v>
                </c:pt>
                <c:pt idx="129">
                  <c:v>1.277152E-2</c:v>
                </c:pt>
                <c:pt idx="130">
                  <c:v>9.0346130000000004E-3</c:v>
                </c:pt>
                <c:pt idx="131">
                  <c:v>1.023515E-2</c:v>
                </c:pt>
                <c:pt idx="132">
                  <c:v>5.1435980000000001E-3</c:v>
                </c:pt>
                <c:pt idx="133">
                  <c:v>-3.6967660000000002E-3</c:v>
                </c:pt>
                <c:pt idx="134">
                  <c:v>-9.6860290000000003E-4</c:v>
                </c:pt>
                <c:pt idx="135">
                  <c:v>5.7674229999999998E-3</c:v>
                </c:pt>
                <c:pt idx="136">
                  <c:v>6.19617E-3</c:v>
                </c:pt>
                <c:pt idx="137">
                  <c:v>2.5775239999999999E-3</c:v>
                </c:pt>
                <c:pt idx="138">
                  <c:v>4.8853259999999999E-6</c:v>
                </c:pt>
                <c:pt idx="139">
                  <c:v>4.0518619999999998E-3</c:v>
                </c:pt>
                <c:pt idx="140">
                  <c:v>1.1619300000000001E-2</c:v>
                </c:pt>
                <c:pt idx="141">
                  <c:v>4.2201449999999998E-3</c:v>
                </c:pt>
                <c:pt idx="142">
                  <c:v>-2.0214050000000001E-2</c:v>
                </c:pt>
                <c:pt idx="143">
                  <c:v>-2.8960969999999999E-2</c:v>
                </c:pt>
                <c:pt idx="144">
                  <c:v>-8.9150670000000005E-3</c:v>
                </c:pt>
                <c:pt idx="145">
                  <c:v>4.5753770000000003E-3</c:v>
                </c:pt>
                <c:pt idx="146">
                  <c:v>-5.5253769999999997E-3</c:v>
                </c:pt>
                <c:pt idx="147">
                  <c:v>-7.1527170000000003E-3</c:v>
                </c:pt>
                <c:pt idx="148">
                  <c:v>6.3267439999999996E-3</c:v>
                </c:pt>
                <c:pt idx="149">
                  <c:v>8.5049679999999999E-3</c:v>
                </c:pt>
                <c:pt idx="150">
                  <c:v>2.735444E-5</c:v>
                </c:pt>
                <c:pt idx="151">
                  <c:v>-1.353735E-4</c:v>
                </c:pt>
                <c:pt idx="152">
                  <c:v>5.1895170000000003E-3</c:v>
                </c:pt>
                <c:pt idx="153">
                  <c:v>-3.0437580000000001E-3</c:v>
                </c:pt>
                <c:pt idx="154">
                  <c:v>-1.417364E-2</c:v>
                </c:pt>
                <c:pt idx="155">
                  <c:v>-1.061746E-2</c:v>
                </c:pt>
                <c:pt idx="156">
                  <c:v>-3.7128819999999998E-3</c:v>
                </c:pt>
                <c:pt idx="157">
                  <c:v>5.6914260000000002E-5</c:v>
                </c:pt>
                <c:pt idx="158">
                  <c:v>2.607977E-3</c:v>
                </c:pt>
                <c:pt idx="159">
                  <c:v>4.1685780000000003E-4</c:v>
                </c:pt>
                <c:pt idx="160">
                  <c:v>-5.0578680000000001E-3</c:v>
                </c:pt>
                <c:pt idx="161">
                  <c:v>-4.6940829999999999E-3</c:v>
                </c:pt>
                <c:pt idx="162">
                  <c:v>6.9614739999999996E-4</c:v>
                </c:pt>
                <c:pt idx="163">
                  <c:v>2.6533559999999999E-3</c:v>
                </c:pt>
                <c:pt idx="164">
                  <c:v>4.0331070000000002E-3</c:v>
                </c:pt>
                <c:pt idx="165">
                  <c:v>3.3674400000000002E-3</c:v>
                </c:pt>
                <c:pt idx="166">
                  <c:v>8.3609669999999995E-4</c:v>
                </c:pt>
                <c:pt idx="167">
                  <c:v>7.9445560000000002E-3</c:v>
                </c:pt>
                <c:pt idx="168">
                  <c:v>1.5832849999999999E-2</c:v>
                </c:pt>
                <c:pt idx="169">
                  <c:v>9.4859039999999999E-3</c:v>
                </c:pt>
                <c:pt idx="170">
                  <c:v>3.218687E-3</c:v>
                </c:pt>
                <c:pt idx="171">
                  <c:v>9.1772989999999999E-3</c:v>
                </c:pt>
                <c:pt idx="172">
                  <c:v>8.231281E-3</c:v>
                </c:pt>
                <c:pt idx="173">
                  <c:v>-5.9904399999999997E-3</c:v>
                </c:pt>
                <c:pt idx="174">
                  <c:v>-7.5864970000000002E-3</c:v>
                </c:pt>
                <c:pt idx="175">
                  <c:v>7.7145E-3</c:v>
                </c:pt>
                <c:pt idx="176">
                  <c:v>1.3518509999999999E-2</c:v>
                </c:pt>
                <c:pt idx="177">
                  <c:v>1.2764589999999999E-2</c:v>
                </c:pt>
                <c:pt idx="178">
                  <c:v>3.1123270000000001E-2</c:v>
                </c:pt>
                <c:pt idx="179">
                  <c:v>6.0471179999999999E-2</c:v>
                </c:pt>
                <c:pt idx="180">
                  <c:v>8.9784539999999996E-2</c:v>
                </c:pt>
                <c:pt idx="181">
                  <c:v>0.13146340000000001</c:v>
                </c:pt>
                <c:pt idx="182">
                  <c:v>0.1832058</c:v>
                </c:pt>
                <c:pt idx="183">
                  <c:v>0.23434260000000001</c:v>
                </c:pt>
                <c:pt idx="184">
                  <c:v>0.28081699999999998</c:v>
                </c:pt>
                <c:pt idx="185">
                  <c:v>0.31746449999999998</c:v>
                </c:pt>
                <c:pt idx="186">
                  <c:v>0.34122330000000001</c:v>
                </c:pt>
                <c:pt idx="187">
                  <c:v>0.35276730000000001</c:v>
                </c:pt>
                <c:pt idx="188">
                  <c:v>0.3614213</c:v>
                </c:pt>
                <c:pt idx="189">
                  <c:v>0.37200569999999999</c:v>
                </c:pt>
                <c:pt idx="190">
                  <c:v>0.37209399999999998</c:v>
                </c:pt>
                <c:pt idx="191">
                  <c:v>0.36496390000000001</c:v>
                </c:pt>
                <c:pt idx="192">
                  <c:v>0.36338549999999997</c:v>
                </c:pt>
                <c:pt idx="193">
                  <c:v>0.35378419999999999</c:v>
                </c:pt>
                <c:pt idx="194">
                  <c:v>0.33967649999999999</c:v>
                </c:pt>
                <c:pt idx="195">
                  <c:v>0.34329340000000003</c:v>
                </c:pt>
                <c:pt idx="196">
                  <c:v>0.34977079999999999</c:v>
                </c:pt>
                <c:pt idx="197">
                  <c:v>0.3465992</c:v>
                </c:pt>
                <c:pt idx="198">
                  <c:v>0.34603250000000002</c:v>
                </c:pt>
                <c:pt idx="199">
                  <c:v>0.34501039999999999</c:v>
                </c:pt>
                <c:pt idx="200">
                  <c:v>0.34022960000000002</c:v>
                </c:pt>
                <c:pt idx="201">
                  <c:v>0.33917140000000001</c:v>
                </c:pt>
                <c:pt idx="202">
                  <c:v>0.33852700000000002</c:v>
                </c:pt>
                <c:pt idx="203">
                  <c:v>0.33333879999999999</c:v>
                </c:pt>
                <c:pt idx="204">
                  <c:v>0.32670919999999998</c:v>
                </c:pt>
                <c:pt idx="205">
                  <c:v>0.31695440000000003</c:v>
                </c:pt>
                <c:pt idx="206">
                  <c:v>0.30371120000000001</c:v>
                </c:pt>
                <c:pt idx="207">
                  <c:v>0.29566979999999998</c:v>
                </c:pt>
                <c:pt idx="208">
                  <c:v>0.29210469999999999</c:v>
                </c:pt>
                <c:pt idx="209">
                  <c:v>0.29085889999999998</c:v>
                </c:pt>
                <c:pt idx="210">
                  <c:v>0.29719449999999997</c:v>
                </c:pt>
                <c:pt idx="211">
                  <c:v>0.3020949</c:v>
                </c:pt>
                <c:pt idx="212">
                  <c:v>0.29949029999999999</c:v>
                </c:pt>
                <c:pt idx="213">
                  <c:v>0.29325780000000001</c:v>
                </c:pt>
                <c:pt idx="214">
                  <c:v>0.281667</c:v>
                </c:pt>
                <c:pt idx="215">
                  <c:v>0.27642410000000001</c:v>
                </c:pt>
                <c:pt idx="216">
                  <c:v>0.28648600000000002</c:v>
                </c:pt>
                <c:pt idx="217">
                  <c:v>0.29711799999999999</c:v>
                </c:pt>
                <c:pt idx="218">
                  <c:v>0.29390149999999998</c:v>
                </c:pt>
                <c:pt idx="219">
                  <c:v>0.28060869999999999</c:v>
                </c:pt>
                <c:pt idx="220">
                  <c:v>0.27474090000000001</c:v>
                </c:pt>
                <c:pt idx="221">
                  <c:v>0.28047090000000002</c:v>
                </c:pt>
                <c:pt idx="222">
                  <c:v>0.288989</c:v>
                </c:pt>
                <c:pt idx="223">
                  <c:v>0.29714099999999999</c:v>
                </c:pt>
                <c:pt idx="224">
                  <c:v>0.2982379</c:v>
                </c:pt>
                <c:pt idx="225">
                  <c:v>0.2931395</c:v>
                </c:pt>
                <c:pt idx="226">
                  <c:v>0.29167530000000003</c:v>
                </c:pt>
                <c:pt idx="227">
                  <c:v>0.28625119999999998</c:v>
                </c:pt>
                <c:pt idx="228">
                  <c:v>0.2701596</c:v>
                </c:pt>
                <c:pt idx="229">
                  <c:v>0.25681310000000002</c:v>
                </c:pt>
                <c:pt idx="230">
                  <c:v>0.25602900000000001</c:v>
                </c:pt>
                <c:pt idx="231">
                  <c:v>0.26272220000000002</c:v>
                </c:pt>
                <c:pt idx="232">
                  <c:v>0.262322</c:v>
                </c:pt>
                <c:pt idx="233">
                  <c:v>0.25162800000000002</c:v>
                </c:pt>
                <c:pt idx="234">
                  <c:v>0.25639679999999998</c:v>
                </c:pt>
                <c:pt idx="235">
                  <c:v>0.27799869999999999</c:v>
                </c:pt>
                <c:pt idx="236">
                  <c:v>0.2793138</c:v>
                </c:pt>
                <c:pt idx="237">
                  <c:v>0.26072849999999997</c:v>
                </c:pt>
                <c:pt idx="238">
                  <c:v>0.25390679999999999</c:v>
                </c:pt>
                <c:pt idx="239">
                  <c:v>0.26118859999999999</c:v>
                </c:pt>
                <c:pt idx="240">
                  <c:v>0.26368039999999998</c:v>
                </c:pt>
                <c:pt idx="241">
                  <c:v>0.25436579999999998</c:v>
                </c:pt>
                <c:pt idx="242">
                  <c:v>0.2382591</c:v>
                </c:pt>
                <c:pt idx="243">
                  <c:v>0.22561059999999999</c:v>
                </c:pt>
                <c:pt idx="244">
                  <c:v>0.2274968</c:v>
                </c:pt>
                <c:pt idx="245">
                  <c:v>0.23490150000000001</c:v>
                </c:pt>
                <c:pt idx="246">
                  <c:v>0.24053369999999999</c:v>
                </c:pt>
                <c:pt idx="247">
                  <c:v>0.2557799</c:v>
                </c:pt>
                <c:pt idx="248">
                  <c:v>0.26632990000000001</c:v>
                </c:pt>
                <c:pt idx="249">
                  <c:v>0.25372860000000003</c:v>
                </c:pt>
                <c:pt idx="250">
                  <c:v>0.23714959999999999</c:v>
                </c:pt>
                <c:pt idx="251">
                  <c:v>0.23563390000000001</c:v>
                </c:pt>
                <c:pt idx="252">
                  <c:v>0.2392019</c:v>
                </c:pt>
                <c:pt idx="253">
                  <c:v>0.232437</c:v>
                </c:pt>
                <c:pt idx="254">
                  <c:v>0.2287196</c:v>
                </c:pt>
                <c:pt idx="255">
                  <c:v>0.23916879999999999</c:v>
                </c:pt>
                <c:pt idx="256">
                  <c:v>0.24137259999999999</c:v>
                </c:pt>
                <c:pt idx="257">
                  <c:v>0.23301910000000001</c:v>
                </c:pt>
                <c:pt idx="258">
                  <c:v>0.23030970000000001</c:v>
                </c:pt>
                <c:pt idx="259">
                  <c:v>0.2268801</c:v>
                </c:pt>
                <c:pt idx="260">
                  <c:v>0.22446360000000001</c:v>
                </c:pt>
                <c:pt idx="261">
                  <c:v>0.2283985</c:v>
                </c:pt>
                <c:pt idx="262">
                  <c:v>0.2243636</c:v>
                </c:pt>
                <c:pt idx="263">
                  <c:v>0.21583540000000001</c:v>
                </c:pt>
                <c:pt idx="264">
                  <c:v>0.21438409999999999</c:v>
                </c:pt>
                <c:pt idx="265">
                  <c:v>0.21371670000000001</c:v>
                </c:pt>
                <c:pt idx="266">
                  <c:v>0.20960529999999999</c:v>
                </c:pt>
                <c:pt idx="267">
                  <c:v>0.1968734</c:v>
                </c:pt>
                <c:pt idx="268">
                  <c:v>0.1836411</c:v>
                </c:pt>
                <c:pt idx="269">
                  <c:v>0.19109010000000001</c:v>
                </c:pt>
                <c:pt idx="270">
                  <c:v>0.20702000000000001</c:v>
                </c:pt>
                <c:pt idx="271">
                  <c:v>0.21302740000000001</c:v>
                </c:pt>
                <c:pt idx="272">
                  <c:v>0.21382860000000001</c:v>
                </c:pt>
                <c:pt idx="273">
                  <c:v>0.20444670000000001</c:v>
                </c:pt>
                <c:pt idx="274">
                  <c:v>0.19060779999999999</c:v>
                </c:pt>
                <c:pt idx="275">
                  <c:v>0.1930095</c:v>
                </c:pt>
                <c:pt idx="276">
                  <c:v>0.1987206</c:v>
                </c:pt>
                <c:pt idx="277">
                  <c:v>0.1935355</c:v>
                </c:pt>
                <c:pt idx="278">
                  <c:v>0.1917787</c:v>
                </c:pt>
                <c:pt idx="279">
                  <c:v>0.1974062</c:v>
                </c:pt>
                <c:pt idx="280">
                  <c:v>0.2003665</c:v>
                </c:pt>
                <c:pt idx="281">
                  <c:v>0.18939310000000001</c:v>
                </c:pt>
                <c:pt idx="282">
                  <c:v>0.17666490000000001</c:v>
                </c:pt>
                <c:pt idx="283">
                  <c:v>0.191196</c:v>
                </c:pt>
                <c:pt idx="284">
                  <c:v>0.21146590000000001</c:v>
                </c:pt>
                <c:pt idx="285">
                  <c:v>0.20093810000000001</c:v>
                </c:pt>
                <c:pt idx="286">
                  <c:v>0.18270800000000001</c:v>
                </c:pt>
                <c:pt idx="287">
                  <c:v>0.18925710000000001</c:v>
                </c:pt>
                <c:pt idx="288">
                  <c:v>0.20104949999999999</c:v>
                </c:pt>
                <c:pt idx="289">
                  <c:v>0.19301299999999999</c:v>
                </c:pt>
                <c:pt idx="290">
                  <c:v>0.18488830000000001</c:v>
                </c:pt>
                <c:pt idx="291">
                  <c:v>0.18852379999999999</c:v>
                </c:pt>
                <c:pt idx="292">
                  <c:v>0.18125050000000001</c:v>
                </c:pt>
                <c:pt idx="293">
                  <c:v>0.16527500000000001</c:v>
                </c:pt>
                <c:pt idx="294">
                  <c:v>0.17234379999999999</c:v>
                </c:pt>
                <c:pt idx="295">
                  <c:v>0.19622100000000001</c:v>
                </c:pt>
                <c:pt idx="296">
                  <c:v>0.1986175</c:v>
                </c:pt>
                <c:pt idx="297">
                  <c:v>0.18239820000000001</c:v>
                </c:pt>
                <c:pt idx="298">
                  <c:v>0.17476659999999999</c:v>
                </c:pt>
                <c:pt idx="299">
                  <c:v>0.1802318</c:v>
                </c:pt>
                <c:pt idx="300">
                  <c:v>0.18519289999999999</c:v>
                </c:pt>
                <c:pt idx="301">
                  <c:v>0.17659369999999999</c:v>
                </c:pt>
                <c:pt idx="302">
                  <c:v>0.1670751</c:v>
                </c:pt>
                <c:pt idx="303">
                  <c:v>0.17341139999999999</c:v>
                </c:pt>
                <c:pt idx="304">
                  <c:v>0.1817966</c:v>
                </c:pt>
                <c:pt idx="305">
                  <c:v>0.17690310000000001</c:v>
                </c:pt>
                <c:pt idx="306">
                  <c:v>0.16969100000000001</c:v>
                </c:pt>
                <c:pt idx="307">
                  <c:v>0.16673270000000001</c:v>
                </c:pt>
                <c:pt idx="308">
                  <c:v>0.16227369999999999</c:v>
                </c:pt>
                <c:pt idx="309">
                  <c:v>0.159026</c:v>
                </c:pt>
                <c:pt idx="310">
                  <c:v>0.1559642</c:v>
                </c:pt>
                <c:pt idx="311">
                  <c:v>0.1566949</c:v>
                </c:pt>
                <c:pt idx="312">
                  <c:v>0.1659341</c:v>
                </c:pt>
                <c:pt idx="313">
                  <c:v>0.16945470000000001</c:v>
                </c:pt>
                <c:pt idx="314">
                  <c:v>0.1627432</c:v>
                </c:pt>
                <c:pt idx="315">
                  <c:v>0.1598696</c:v>
                </c:pt>
                <c:pt idx="316">
                  <c:v>0.16602520000000001</c:v>
                </c:pt>
                <c:pt idx="317">
                  <c:v>0.16780010000000001</c:v>
                </c:pt>
                <c:pt idx="318">
                  <c:v>0.1590675</c:v>
                </c:pt>
                <c:pt idx="319">
                  <c:v>0.15304490000000001</c:v>
                </c:pt>
                <c:pt idx="320">
                  <c:v>0.1530716</c:v>
                </c:pt>
                <c:pt idx="321">
                  <c:v>0.14989350000000001</c:v>
                </c:pt>
                <c:pt idx="322">
                  <c:v>0.14607220000000001</c:v>
                </c:pt>
                <c:pt idx="323">
                  <c:v>0.15187970000000001</c:v>
                </c:pt>
                <c:pt idx="324">
                  <c:v>0.1595801</c:v>
                </c:pt>
                <c:pt idx="325">
                  <c:v>0.153776</c:v>
                </c:pt>
                <c:pt idx="326">
                  <c:v>0.1443132</c:v>
                </c:pt>
                <c:pt idx="327">
                  <c:v>0.14562839999999999</c:v>
                </c:pt>
                <c:pt idx="328">
                  <c:v>0.14505760000000001</c:v>
                </c:pt>
                <c:pt idx="329">
                  <c:v>0.1311261</c:v>
                </c:pt>
                <c:pt idx="330">
                  <c:v>0.12596570000000001</c:v>
                </c:pt>
                <c:pt idx="331">
                  <c:v>0.14541119999999999</c:v>
                </c:pt>
                <c:pt idx="332">
                  <c:v>0.16063530000000001</c:v>
                </c:pt>
                <c:pt idx="333">
                  <c:v>0.15533230000000001</c:v>
                </c:pt>
                <c:pt idx="334">
                  <c:v>0.1482831</c:v>
                </c:pt>
                <c:pt idx="335">
                  <c:v>0.1463023</c:v>
                </c:pt>
                <c:pt idx="336">
                  <c:v>0.1439627</c:v>
                </c:pt>
                <c:pt idx="337">
                  <c:v>0.1368048</c:v>
                </c:pt>
                <c:pt idx="338">
                  <c:v>0.13507040000000001</c:v>
                </c:pt>
                <c:pt idx="339">
                  <c:v>0.14779980000000001</c:v>
                </c:pt>
                <c:pt idx="340">
                  <c:v>0.15146789999999999</c:v>
                </c:pt>
                <c:pt idx="341">
                  <c:v>0.140844</c:v>
                </c:pt>
                <c:pt idx="342">
                  <c:v>0.13982430000000001</c:v>
                </c:pt>
                <c:pt idx="343">
                  <c:v>0.14221929999999999</c:v>
                </c:pt>
                <c:pt idx="344">
                  <c:v>0.1345102</c:v>
                </c:pt>
                <c:pt idx="345">
                  <c:v>0.13075539999999999</c:v>
                </c:pt>
                <c:pt idx="346">
                  <c:v>0.13961999999999999</c:v>
                </c:pt>
                <c:pt idx="347">
                  <c:v>0.1500698</c:v>
                </c:pt>
                <c:pt idx="348">
                  <c:v>0.15004780000000001</c:v>
                </c:pt>
                <c:pt idx="349">
                  <c:v>0.13859920000000001</c:v>
                </c:pt>
                <c:pt idx="350">
                  <c:v>0.1245617</c:v>
                </c:pt>
                <c:pt idx="351">
                  <c:v>0.120384</c:v>
                </c:pt>
                <c:pt idx="352">
                  <c:v>0.1268137</c:v>
                </c:pt>
                <c:pt idx="353">
                  <c:v>0.13190959999999999</c:v>
                </c:pt>
                <c:pt idx="354">
                  <c:v>0.13198029999999999</c:v>
                </c:pt>
                <c:pt idx="355">
                  <c:v>0.13037080000000001</c:v>
                </c:pt>
                <c:pt idx="356">
                  <c:v>0.13286439999999999</c:v>
                </c:pt>
                <c:pt idx="357">
                  <c:v>0.1360287</c:v>
                </c:pt>
                <c:pt idx="358">
                  <c:v>0.1283369</c:v>
                </c:pt>
                <c:pt idx="359">
                  <c:v>0.119572</c:v>
                </c:pt>
                <c:pt idx="360">
                  <c:v>0.1224234</c:v>
                </c:pt>
                <c:pt idx="361">
                  <c:v>0.1230562</c:v>
                </c:pt>
                <c:pt idx="362">
                  <c:v>0.11292870000000001</c:v>
                </c:pt>
                <c:pt idx="363">
                  <c:v>0.1101292</c:v>
                </c:pt>
                <c:pt idx="364">
                  <c:v>0.1179185</c:v>
                </c:pt>
                <c:pt idx="365">
                  <c:v>0.12015430000000001</c:v>
                </c:pt>
                <c:pt idx="366">
                  <c:v>0.1192231</c:v>
                </c:pt>
                <c:pt idx="367">
                  <c:v>0.123152</c:v>
                </c:pt>
                <c:pt idx="368">
                  <c:v>0.12843640000000001</c:v>
                </c:pt>
                <c:pt idx="369">
                  <c:v>0.12851560000000001</c:v>
                </c:pt>
                <c:pt idx="370">
                  <c:v>0.12407360000000001</c:v>
                </c:pt>
                <c:pt idx="371">
                  <c:v>0.1246858</c:v>
                </c:pt>
                <c:pt idx="372">
                  <c:v>0.1274612</c:v>
                </c:pt>
                <c:pt idx="373">
                  <c:v>0.1220454</c:v>
                </c:pt>
                <c:pt idx="374">
                  <c:v>0.11326360000000001</c:v>
                </c:pt>
                <c:pt idx="375">
                  <c:v>0.1147913</c:v>
                </c:pt>
                <c:pt idx="376">
                  <c:v>0.12536140000000001</c:v>
                </c:pt>
                <c:pt idx="377">
                  <c:v>0.1212501</c:v>
                </c:pt>
                <c:pt idx="378">
                  <c:v>0.1025657</c:v>
                </c:pt>
                <c:pt idx="379">
                  <c:v>0.1042806</c:v>
                </c:pt>
                <c:pt idx="380">
                  <c:v>0.123184</c:v>
                </c:pt>
                <c:pt idx="381">
                  <c:v>0.12537670000000001</c:v>
                </c:pt>
                <c:pt idx="382">
                  <c:v>0.11890489999999999</c:v>
                </c:pt>
                <c:pt idx="383">
                  <c:v>0.1230067</c:v>
                </c:pt>
                <c:pt idx="384">
                  <c:v>0.12817490000000001</c:v>
                </c:pt>
                <c:pt idx="385">
                  <c:v>0.12145980000000001</c:v>
                </c:pt>
                <c:pt idx="386">
                  <c:v>9.9713720000000006E-2</c:v>
                </c:pt>
                <c:pt idx="387">
                  <c:v>8.110887E-2</c:v>
                </c:pt>
                <c:pt idx="388">
                  <c:v>8.8931109999999994E-2</c:v>
                </c:pt>
                <c:pt idx="389">
                  <c:v>0.1129918</c:v>
                </c:pt>
                <c:pt idx="390">
                  <c:v>0.1216173</c:v>
                </c:pt>
                <c:pt idx="391">
                  <c:v>0.10813059999999999</c:v>
                </c:pt>
                <c:pt idx="392">
                  <c:v>9.8519679999999998E-2</c:v>
                </c:pt>
                <c:pt idx="393">
                  <c:v>0.1005547</c:v>
                </c:pt>
                <c:pt idx="394">
                  <c:v>0.1041745</c:v>
                </c:pt>
                <c:pt idx="395">
                  <c:v>0.1124161</c:v>
                </c:pt>
                <c:pt idx="396">
                  <c:v>0.11597499999999999</c:v>
                </c:pt>
                <c:pt idx="397">
                  <c:v>0.1046376</c:v>
                </c:pt>
                <c:pt idx="398">
                  <c:v>9.3494629999999995E-2</c:v>
                </c:pt>
                <c:pt idx="399">
                  <c:v>9.216307E-2</c:v>
                </c:pt>
                <c:pt idx="400">
                  <c:v>9.6155829999999998E-2</c:v>
                </c:pt>
                <c:pt idx="401">
                  <c:v>0.1007358</c:v>
                </c:pt>
                <c:pt idx="402">
                  <c:v>9.8532709999999996E-2</c:v>
                </c:pt>
                <c:pt idx="403">
                  <c:v>9.2573470000000005E-2</c:v>
                </c:pt>
                <c:pt idx="404">
                  <c:v>9.5369910000000002E-2</c:v>
                </c:pt>
                <c:pt idx="405">
                  <c:v>0.10455059999999999</c:v>
                </c:pt>
                <c:pt idx="406">
                  <c:v>0.1087679</c:v>
                </c:pt>
                <c:pt idx="407">
                  <c:v>0.1038234</c:v>
                </c:pt>
                <c:pt idx="408">
                  <c:v>9.3164860000000002E-2</c:v>
                </c:pt>
                <c:pt idx="409">
                  <c:v>8.7923050000000003E-2</c:v>
                </c:pt>
                <c:pt idx="410">
                  <c:v>9.2948240000000001E-2</c:v>
                </c:pt>
                <c:pt idx="411">
                  <c:v>9.4015070000000006E-2</c:v>
                </c:pt>
                <c:pt idx="412">
                  <c:v>8.0540420000000001E-2</c:v>
                </c:pt>
                <c:pt idx="413">
                  <c:v>6.8750500000000006E-2</c:v>
                </c:pt>
                <c:pt idx="414">
                  <c:v>7.9315159999999996E-2</c:v>
                </c:pt>
                <c:pt idx="415">
                  <c:v>9.6338080000000006E-2</c:v>
                </c:pt>
                <c:pt idx="416">
                  <c:v>9.0048119999999995E-2</c:v>
                </c:pt>
                <c:pt idx="417">
                  <c:v>7.3887789999999995E-2</c:v>
                </c:pt>
                <c:pt idx="418">
                  <c:v>7.2566080000000005E-2</c:v>
                </c:pt>
                <c:pt idx="419">
                  <c:v>7.9038150000000001E-2</c:v>
                </c:pt>
                <c:pt idx="420">
                  <c:v>8.5070469999999995E-2</c:v>
                </c:pt>
                <c:pt idx="421">
                  <c:v>8.9733170000000001E-2</c:v>
                </c:pt>
                <c:pt idx="422">
                  <c:v>9.3584840000000002E-2</c:v>
                </c:pt>
                <c:pt idx="423">
                  <c:v>9.9624740000000003E-2</c:v>
                </c:pt>
                <c:pt idx="424">
                  <c:v>9.5127020000000007E-2</c:v>
                </c:pt>
                <c:pt idx="425">
                  <c:v>7.3582419999999996E-2</c:v>
                </c:pt>
                <c:pt idx="426">
                  <c:v>6.2713210000000005E-2</c:v>
                </c:pt>
                <c:pt idx="427">
                  <c:v>8.1408350000000004E-2</c:v>
                </c:pt>
                <c:pt idx="428">
                  <c:v>9.9500959999999999E-2</c:v>
                </c:pt>
                <c:pt idx="429">
                  <c:v>8.8582859999999999E-2</c:v>
                </c:pt>
                <c:pt idx="430">
                  <c:v>7.746169E-2</c:v>
                </c:pt>
                <c:pt idx="431">
                  <c:v>8.4508730000000004E-2</c:v>
                </c:pt>
                <c:pt idx="432">
                  <c:v>8.0026719999999996E-2</c:v>
                </c:pt>
                <c:pt idx="433">
                  <c:v>6.6254090000000002E-2</c:v>
                </c:pt>
                <c:pt idx="434">
                  <c:v>6.8108009999999997E-2</c:v>
                </c:pt>
                <c:pt idx="435">
                  <c:v>7.6899380000000003E-2</c:v>
                </c:pt>
                <c:pt idx="436">
                  <c:v>7.7593789999999996E-2</c:v>
                </c:pt>
                <c:pt idx="437">
                  <c:v>7.0678160000000004E-2</c:v>
                </c:pt>
                <c:pt idx="438">
                  <c:v>6.3681810000000005E-2</c:v>
                </c:pt>
                <c:pt idx="439">
                  <c:v>6.5370650000000002E-2</c:v>
                </c:pt>
                <c:pt idx="440">
                  <c:v>7.44639E-2</c:v>
                </c:pt>
                <c:pt idx="441">
                  <c:v>7.8861310000000004E-2</c:v>
                </c:pt>
                <c:pt idx="442">
                  <c:v>7.2563619999999995E-2</c:v>
                </c:pt>
                <c:pt idx="443">
                  <c:v>6.6852930000000005E-2</c:v>
                </c:pt>
                <c:pt idx="444">
                  <c:v>7.1778889999999998E-2</c:v>
                </c:pt>
                <c:pt idx="445">
                  <c:v>7.316259E-2</c:v>
                </c:pt>
                <c:pt idx="446">
                  <c:v>5.945698E-2</c:v>
                </c:pt>
                <c:pt idx="447">
                  <c:v>4.7466639999999997E-2</c:v>
                </c:pt>
                <c:pt idx="448">
                  <c:v>5.41863E-2</c:v>
                </c:pt>
                <c:pt idx="449">
                  <c:v>6.8917820000000005E-2</c:v>
                </c:pt>
                <c:pt idx="450">
                  <c:v>7.471854E-2</c:v>
                </c:pt>
                <c:pt idx="451">
                  <c:v>7.4082430000000005E-2</c:v>
                </c:pt>
                <c:pt idx="452">
                  <c:v>7.5952190000000003E-2</c:v>
                </c:pt>
                <c:pt idx="453">
                  <c:v>8.2442840000000003E-2</c:v>
                </c:pt>
                <c:pt idx="454">
                  <c:v>8.373187E-2</c:v>
                </c:pt>
                <c:pt idx="455">
                  <c:v>7.6031550000000003E-2</c:v>
                </c:pt>
                <c:pt idx="456">
                  <c:v>7.0283890000000002E-2</c:v>
                </c:pt>
                <c:pt idx="457">
                  <c:v>6.4880080000000007E-2</c:v>
                </c:pt>
                <c:pt idx="458">
                  <c:v>5.5987380000000003E-2</c:v>
                </c:pt>
                <c:pt idx="459">
                  <c:v>5.3817629999999998E-2</c:v>
                </c:pt>
                <c:pt idx="460">
                  <c:v>6.048133E-2</c:v>
                </c:pt>
                <c:pt idx="461">
                  <c:v>6.4908019999999997E-2</c:v>
                </c:pt>
                <c:pt idx="462">
                  <c:v>6.4755489999999999E-2</c:v>
                </c:pt>
                <c:pt idx="463">
                  <c:v>6.4795259999999993E-2</c:v>
                </c:pt>
                <c:pt idx="464">
                  <c:v>6.4261540000000006E-2</c:v>
                </c:pt>
                <c:pt idx="465">
                  <c:v>6.6671869999999994E-2</c:v>
                </c:pt>
                <c:pt idx="466">
                  <c:v>6.9344630000000004E-2</c:v>
                </c:pt>
                <c:pt idx="467">
                  <c:v>6.0287090000000002E-2</c:v>
                </c:pt>
                <c:pt idx="468">
                  <c:v>4.9208880000000003E-2</c:v>
                </c:pt>
                <c:pt idx="469">
                  <c:v>4.97726E-2</c:v>
                </c:pt>
                <c:pt idx="470">
                  <c:v>5.5353529999999998E-2</c:v>
                </c:pt>
                <c:pt idx="471">
                  <c:v>6.2820520000000005E-2</c:v>
                </c:pt>
                <c:pt idx="472">
                  <c:v>7.1511790000000006E-2</c:v>
                </c:pt>
                <c:pt idx="473">
                  <c:v>7.1058029999999994E-2</c:v>
                </c:pt>
                <c:pt idx="474">
                  <c:v>6.3100160000000002E-2</c:v>
                </c:pt>
                <c:pt idx="475">
                  <c:v>6.0092479999999997E-2</c:v>
                </c:pt>
                <c:pt idx="476">
                  <c:v>6.2534199999999998E-2</c:v>
                </c:pt>
                <c:pt idx="477">
                  <c:v>6.624497E-2</c:v>
                </c:pt>
                <c:pt idx="478">
                  <c:v>6.5997459999999994E-2</c:v>
                </c:pt>
                <c:pt idx="479">
                  <c:v>6.109171E-2</c:v>
                </c:pt>
                <c:pt idx="480">
                  <c:v>5.5523599999999999E-2</c:v>
                </c:pt>
                <c:pt idx="481">
                  <c:v>4.7423010000000002E-2</c:v>
                </c:pt>
                <c:pt idx="482">
                  <c:v>4.6231759999999997E-2</c:v>
                </c:pt>
                <c:pt idx="483">
                  <c:v>5.4275410000000003E-2</c:v>
                </c:pt>
                <c:pt idx="484">
                  <c:v>5.6761730000000003E-2</c:v>
                </c:pt>
                <c:pt idx="485">
                  <c:v>5.9317479999999999E-2</c:v>
                </c:pt>
                <c:pt idx="486">
                  <c:v>7.045034E-2</c:v>
                </c:pt>
                <c:pt idx="487">
                  <c:v>7.9125150000000005E-2</c:v>
                </c:pt>
                <c:pt idx="488">
                  <c:v>7.5282329999999995E-2</c:v>
                </c:pt>
                <c:pt idx="489">
                  <c:v>6.5040349999999997E-2</c:v>
                </c:pt>
                <c:pt idx="490">
                  <c:v>6.1548029999999997E-2</c:v>
                </c:pt>
                <c:pt idx="491">
                  <c:v>6.3062869999999993E-2</c:v>
                </c:pt>
                <c:pt idx="492">
                  <c:v>6.2648270000000006E-2</c:v>
                </c:pt>
                <c:pt idx="493">
                  <c:v>5.8233399999999998E-2</c:v>
                </c:pt>
                <c:pt idx="494">
                  <c:v>4.946859E-2</c:v>
                </c:pt>
                <c:pt idx="495">
                  <c:v>4.4104909999999997E-2</c:v>
                </c:pt>
                <c:pt idx="496">
                  <c:v>4.435741E-2</c:v>
                </c:pt>
                <c:pt idx="497">
                  <c:v>4.6357349999999999E-2</c:v>
                </c:pt>
                <c:pt idx="498">
                  <c:v>5.2680079999999997E-2</c:v>
                </c:pt>
                <c:pt idx="499">
                  <c:v>6.4473219999999998E-2</c:v>
                </c:pt>
                <c:pt idx="500">
                  <c:v>7.278772E-2</c:v>
                </c:pt>
                <c:pt idx="501">
                  <c:v>6.1000319999999997E-2</c:v>
                </c:pt>
                <c:pt idx="502">
                  <c:v>3.8030609999999999E-2</c:v>
                </c:pt>
                <c:pt idx="503">
                  <c:v>3.6388549999999999E-2</c:v>
                </c:pt>
                <c:pt idx="504">
                  <c:v>5.5514330000000001E-2</c:v>
                </c:pt>
                <c:pt idx="505">
                  <c:v>6.6456970000000004E-2</c:v>
                </c:pt>
                <c:pt idx="506">
                  <c:v>6.3536289999999995E-2</c:v>
                </c:pt>
                <c:pt idx="507">
                  <c:v>6.1124449999999997E-2</c:v>
                </c:pt>
                <c:pt idx="508">
                  <c:v>5.9075009999999997E-2</c:v>
                </c:pt>
                <c:pt idx="509">
                  <c:v>5.2038899999999999E-2</c:v>
                </c:pt>
                <c:pt idx="510">
                  <c:v>4.8808709999999998E-2</c:v>
                </c:pt>
                <c:pt idx="511">
                  <c:v>5.7659750000000003E-2</c:v>
                </c:pt>
                <c:pt idx="512">
                  <c:v>6.6629850000000004E-2</c:v>
                </c:pt>
                <c:pt idx="513">
                  <c:v>5.7581670000000001E-2</c:v>
                </c:pt>
                <c:pt idx="514">
                  <c:v>4.3610580000000003E-2</c:v>
                </c:pt>
                <c:pt idx="515">
                  <c:v>4.8377709999999997E-2</c:v>
                </c:pt>
                <c:pt idx="516">
                  <c:v>5.8032830000000001E-2</c:v>
                </c:pt>
                <c:pt idx="517">
                  <c:v>5.3987239999999999E-2</c:v>
                </c:pt>
                <c:pt idx="518">
                  <c:v>4.6979590000000002E-2</c:v>
                </c:pt>
                <c:pt idx="519">
                  <c:v>5.0166189999999999E-2</c:v>
                </c:pt>
                <c:pt idx="520">
                  <c:v>6.0079149999999998E-2</c:v>
                </c:pt>
                <c:pt idx="521">
                  <c:v>5.7541670000000003E-2</c:v>
                </c:pt>
                <c:pt idx="522">
                  <c:v>4.0054340000000001E-2</c:v>
                </c:pt>
                <c:pt idx="523">
                  <c:v>3.2510509999999999E-2</c:v>
                </c:pt>
                <c:pt idx="524">
                  <c:v>4.1885539999999999E-2</c:v>
                </c:pt>
                <c:pt idx="525">
                  <c:v>4.9582000000000001E-2</c:v>
                </c:pt>
                <c:pt idx="526">
                  <c:v>4.0802199999999997E-2</c:v>
                </c:pt>
                <c:pt idx="527">
                  <c:v>2.5881520000000002E-2</c:v>
                </c:pt>
                <c:pt idx="528">
                  <c:v>3.2954240000000003E-2</c:v>
                </c:pt>
                <c:pt idx="529">
                  <c:v>5.3866839999999999E-2</c:v>
                </c:pt>
                <c:pt idx="530">
                  <c:v>5.551706E-2</c:v>
                </c:pt>
                <c:pt idx="531">
                  <c:v>4.7581850000000002E-2</c:v>
                </c:pt>
                <c:pt idx="532">
                  <c:v>4.2166420000000003E-2</c:v>
                </c:pt>
                <c:pt idx="533">
                  <c:v>2.9972329999999998E-2</c:v>
                </c:pt>
                <c:pt idx="534">
                  <c:v>2.6974729999999999E-2</c:v>
                </c:pt>
                <c:pt idx="535">
                  <c:v>4.0927619999999998E-2</c:v>
                </c:pt>
                <c:pt idx="536">
                  <c:v>5.3391139999999997E-2</c:v>
                </c:pt>
                <c:pt idx="537">
                  <c:v>5.5671789999999999E-2</c:v>
                </c:pt>
                <c:pt idx="538">
                  <c:v>4.9350869999999998E-2</c:v>
                </c:pt>
                <c:pt idx="539">
                  <c:v>4.2280989999999997E-2</c:v>
                </c:pt>
                <c:pt idx="540">
                  <c:v>4.0517940000000002E-2</c:v>
                </c:pt>
                <c:pt idx="541">
                  <c:v>3.8842219999999997E-2</c:v>
                </c:pt>
                <c:pt idx="542">
                  <c:v>3.1982450000000003E-2</c:v>
                </c:pt>
                <c:pt idx="543">
                  <c:v>2.63719E-2</c:v>
                </c:pt>
                <c:pt idx="544">
                  <c:v>3.7227290000000003E-2</c:v>
                </c:pt>
                <c:pt idx="545">
                  <c:v>5.3995509999999997E-2</c:v>
                </c:pt>
                <c:pt idx="546">
                  <c:v>5.280456E-2</c:v>
                </c:pt>
                <c:pt idx="547">
                  <c:v>4.4473409999999998E-2</c:v>
                </c:pt>
                <c:pt idx="548">
                  <c:v>4.5386049999999997E-2</c:v>
                </c:pt>
                <c:pt idx="549">
                  <c:v>5.0079369999999998E-2</c:v>
                </c:pt>
                <c:pt idx="550">
                  <c:v>5.1219559999999997E-2</c:v>
                </c:pt>
                <c:pt idx="551">
                  <c:v>5.2316729999999999E-2</c:v>
                </c:pt>
                <c:pt idx="552">
                  <c:v>5.5621259999999999E-2</c:v>
                </c:pt>
                <c:pt idx="553">
                  <c:v>5.193917E-2</c:v>
                </c:pt>
                <c:pt idx="554">
                  <c:v>4.1731400000000002E-2</c:v>
                </c:pt>
                <c:pt idx="555">
                  <c:v>3.2756279999999999E-2</c:v>
                </c:pt>
                <c:pt idx="556">
                  <c:v>2.7981610000000001E-2</c:v>
                </c:pt>
                <c:pt idx="557">
                  <c:v>3.183619E-2</c:v>
                </c:pt>
                <c:pt idx="558">
                  <c:v>3.6455880000000003E-2</c:v>
                </c:pt>
                <c:pt idx="559">
                  <c:v>3.193153E-2</c:v>
                </c:pt>
                <c:pt idx="560">
                  <c:v>2.635699E-2</c:v>
                </c:pt>
                <c:pt idx="561">
                  <c:v>2.1202490000000001E-2</c:v>
                </c:pt>
                <c:pt idx="562">
                  <c:v>1.51932E-2</c:v>
                </c:pt>
                <c:pt idx="563">
                  <c:v>2.504379E-2</c:v>
                </c:pt>
                <c:pt idx="564">
                  <c:v>4.7176339999999997E-2</c:v>
                </c:pt>
                <c:pt idx="565">
                  <c:v>5.5200970000000002E-2</c:v>
                </c:pt>
                <c:pt idx="566">
                  <c:v>4.8928100000000002E-2</c:v>
                </c:pt>
                <c:pt idx="567">
                  <c:v>4.3156510000000002E-2</c:v>
                </c:pt>
                <c:pt idx="568">
                  <c:v>4.2316230000000003E-2</c:v>
                </c:pt>
                <c:pt idx="569">
                  <c:v>4.3361789999999997E-2</c:v>
                </c:pt>
                <c:pt idx="570">
                  <c:v>3.9184980000000001E-2</c:v>
                </c:pt>
                <c:pt idx="571">
                  <c:v>3.6779970000000002E-2</c:v>
                </c:pt>
                <c:pt idx="572">
                  <c:v>4.5540440000000001E-2</c:v>
                </c:pt>
                <c:pt idx="573">
                  <c:v>5.0156970000000002E-2</c:v>
                </c:pt>
                <c:pt idx="574">
                  <c:v>3.8401520000000001E-2</c:v>
                </c:pt>
                <c:pt idx="575">
                  <c:v>2.600763E-2</c:v>
                </c:pt>
                <c:pt idx="576">
                  <c:v>2.8159360000000001E-2</c:v>
                </c:pt>
                <c:pt idx="577">
                  <c:v>3.5150599999999997E-2</c:v>
                </c:pt>
                <c:pt idx="578">
                  <c:v>3.3187950000000001E-2</c:v>
                </c:pt>
                <c:pt idx="579">
                  <c:v>2.6200520000000001E-2</c:v>
                </c:pt>
                <c:pt idx="580">
                  <c:v>2.663333E-2</c:v>
                </c:pt>
                <c:pt idx="581">
                  <c:v>2.950531E-2</c:v>
                </c:pt>
                <c:pt idx="582">
                  <c:v>2.5681030000000001E-2</c:v>
                </c:pt>
                <c:pt idx="583">
                  <c:v>2.6554410000000001E-2</c:v>
                </c:pt>
                <c:pt idx="584">
                  <c:v>2.986946E-2</c:v>
                </c:pt>
                <c:pt idx="585">
                  <c:v>2.6929979999999999E-2</c:v>
                </c:pt>
                <c:pt idx="586">
                  <c:v>3.090613E-2</c:v>
                </c:pt>
                <c:pt idx="587">
                  <c:v>4.3544520000000003E-2</c:v>
                </c:pt>
                <c:pt idx="588">
                  <c:v>4.7102680000000001E-2</c:v>
                </c:pt>
                <c:pt idx="589">
                  <c:v>3.4642230000000003E-2</c:v>
                </c:pt>
                <c:pt idx="590">
                  <c:v>2.2095610000000002E-2</c:v>
                </c:pt>
                <c:pt idx="591">
                  <c:v>2.6035969999999999E-2</c:v>
                </c:pt>
                <c:pt idx="592">
                  <c:v>3.3831899999999998E-2</c:v>
                </c:pt>
                <c:pt idx="593">
                  <c:v>2.6558410000000001E-2</c:v>
                </c:pt>
                <c:pt idx="594">
                  <c:v>1.8359380000000002E-2</c:v>
                </c:pt>
                <c:pt idx="595">
                  <c:v>2.4540449999999998E-2</c:v>
                </c:pt>
                <c:pt idx="596">
                  <c:v>3.3860410000000001E-2</c:v>
                </c:pt>
                <c:pt idx="597">
                  <c:v>3.428486E-2</c:v>
                </c:pt>
                <c:pt idx="598">
                  <c:v>2.6971350000000002E-2</c:v>
                </c:pt>
                <c:pt idx="599">
                  <c:v>2.4239670000000001E-2</c:v>
                </c:pt>
                <c:pt idx="600">
                  <c:v>3.1154479999999998E-2</c:v>
                </c:pt>
                <c:pt idx="601">
                  <c:v>3.3126360000000001E-2</c:v>
                </c:pt>
                <c:pt idx="602">
                  <c:v>2.4973459999999999E-2</c:v>
                </c:pt>
                <c:pt idx="603">
                  <c:v>2.3782190000000002E-2</c:v>
                </c:pt>
                <c:pt idx="604">
                  <c:v>3.1879280000000003E-2</c:v>
                </c:pt>
                <c:pt idx="605">
                  <c:v>3.0487630000000002E-2</c:v>
                </c:pt>
                <c:pt idx="606">
                  <c:v>2.009325E-2</c:v>
                </c:pt>
                <c:pt idx="607">
                  <c:v>1.8851730000000001E-2</c:v>
                </c:pt>
                <c:pt idx="608">
                  <c:v>2.2364740000000001E-2</c:v>
                </c:pt>
                <c:pt idx="609">
                  <c:v>1.9148950000000001E-2</c:v>
                </c:pt>
                <c:pt idx="610">
                  <c:v>2.2111229999999999E-2</c:v>
                </c:pt>
                <c:pt idx="611">
                  <c:v>3.7026959999999998E-2</c:v>
                </c:pt>
                <c:pt idx="612">
                  <c:v>4.8155780000000002E-2</c:v>
                </c:pt>
                <c:pt idx="613">
                  <c:v>4.6313100000000003E-2</c:v>
                </c:pt>
                <c:pt idx="614">
                  <c:v>3.7110770000000001E-2</c:v>
                </c:pt>
                <c:pt idx="615">
                  <c:v>2.9309990000000001E-2</c:v>
                </c:pt>
                <c:pt idx="616">
                  <c:v>2.8936980000000001E-2</c:v>
                </c:pt>
                <c:pt idx="617">
                  <c:v>3.6291799999999999E-2</c:v>
                </c:pt>
                <c:pt idx="618">
                  <c:v>4.003752E-2</c:v>
                </c:pt>
                <c:pt idx="619">
                  <c:v>3.5802349999999997E-2</c:v>
                </c:pt>
                <c:pt idx="620">
                  <c:v>2.7188090000000002E-2</c:v>
                </c:pt>
                <c:pt idx="621">
                  <c:v>1.900023E-2</c:v>
                </c:pt>
                <c:pt idx="622">
                  <c:v>2.4791879999999999E-2</c:v>
                </c:pt>
                <c:pt idx="623">
                  <c:v>3.3579940000000003E-2</c:v>
                </c:pt>
                <c:pt idx="624">
                  <c:v>3.2473580000000002E-2</c:v>
                </c:pt>
                <c:pt idx="625">
                  <c:v>3.2450850000000003E-2</c:v>
                </c:pt>
                <c:pt idx="626">
                  <c:v>2.6722119999999999E-2</c:v>
                </c:pt>
                <c:pt idx="627">
                  <c:v>1.8361369999999998E-2</c:v>
                </c:pt>
                <c:pt idx="628">
                  <c:v>2.3691E-2</c:v>
                </c:pt>
                <c:pt idx="629">
                  <c:v>2.655136E-2</c:v>
                </c:pt>
                <c:pt idx="630">
                  <c:v>1.4164970000000001E-2</c:v>
                </c:pt>
                <c:pt idx="631">
                  <c:v>7.5904320000000003E-3</c:v>
                </c:pt>
                <c:pt idx="632">
                  <c:v>1.934222E-2</c:v>
                </c:pt>
                <c:pt idx="633">
                  <c:v>3.153562E-2</c:v>
                </c:pt>
                <c:pt idx="634">
                  <c:v>2.9418819999999998E-2</c:v>
                </c:pt>
                <c:pt idx="635">
                  <c:v>2.3040970000000001E-2</c:v>
                </c:pt>
                <c:pt idx="636">
                  <c:v>2.2580119999999999E-2</c:v>
                </c:pt>
                <c:pt idx="637">
                  <c:v>1.9089499999999999E-2</c:v>
                </c:pt>
                <c:pt idx="638">
                  <c:v>1.1006190000000001E-2</c:v>
                </c:pt>
                <c:pt idx="639">
                  <c:v>9.9984340000000005E-3</c:v>
                </c:pt>
                <c:pt idx="640">
                  <c:v>1.471897E-2</c:v>
                </c:pt>
                <c:pt idx="641">
                  <c:v>1.670377E-2</c:v>
                </c:pt>
                <c:pt idx="642">
                  <c:v>1.713027E-2</c:v>
                </c:pt>
                <c:pt idx="643">
                  <c:v>1.6279729999999999E-2</c:v>
                </c:pt>
                <c:pt idx="644">
                  <c:v>1.302647E-2</c:v>
                </c:pt>
                <c:pt idx="645">
                  <c:v>1.70995E-2</c:v>
                </c:pt>
                <c:pt idx="646">
                  <c:v>2.201053E-2</c:v>
                </c:pt>
                <c:pt idx="647">
                  <c:v>1.6043399999999999E-2</c:v>
                </c:pt>
                <c:pt idx="648">
                  <c:v>1.7040880000000001E-2</c:v>
                </c:pt>
                <c:pt idx="649">
                  <c:v>2.5810090000000001E-2</c:v>
                </c:pt>
                <c:pt idx="650">
                  <c:v>2.1327309999999999E-2</c:v>
                </c:pt>
                <c:pt idx="651">
                  <c:v>1.4606539999999999E-2</c:v>
                </c:pt>
                <c:pt idx="652">
                  <c:v>2.436344E-2</c:v>
                </c:pt>
                <c:pt idx="653">
                  <c:v>3.1928339999999999E-2</c:v>
                </c:pt>
                <c:pt idx="654">
                  <c:v>2.344185E-2</c:v>
                </c:pt>
                <c:pt idx="655">
                  <c:v>2.1506979999999998E-2</c:v>
                </c:pt>
                <c:pt idx="656">
                  <c:v>3.0226989999999999E-2</c:v>
                </c:pt>
                <c:pt idx="657">
                  <c:v>2.7954920000000001E-2</c:v>
                </c:pt>
                <c:pt idx="658">
                  <c:v>1.648556E-2</c:v>
                </c:pt>
                <c:pt idx="659">
                  <c:v>1.920842E-2</c:v>
                </c:pt>
                <c:pt idx="660">
                  <c:v>3.5335650000000003E-2</c:v>
                </c:pt>
                <c:pt idx="661">
                  <c:v>3.4584150000000001E-2</c:v>
                </c:pt>
                <c:pt idx="662">
                  <c:v>1.4798789999999999E-2</c:v>
                </c:pt>
                <c:pt idx="663">
                  <c:v>6.4416680000000002E-3</c:v>
                </c:pt>
                <c:pt idx="664">
                  <c:v>1.3953129999999999E-2</c:v>
                </c:pt>
                <c:pt idx="665">
                  <c:v>1.7296160000000001E-2</c:v>
                </c:pt>
                <c:pt idx="666">
                  <c:v>1.428696E-2</c:v>
                </c:pt>
                <c:pt idx="667">
                  <c:v>1.877566E-2</c:v>
                </c:pt>
                <c:pt idx="668">
                  <c:v>3.191049E-2</c:v>
                </c:pt>
                <c:pt idx="669">
                  <c:v>3.944624E-2</c:v>
                </c:pt>
                <c:pt idx="670">
                  <c:v>3.6537849999999997E-2</c:v>
                </c:pt>
                <c:pt idx="671">
                  <c:v>3.101727E-2</c:v>
                </c:pt>
                <c:pt idx="672">
                  <c:v>2.833399E-2</c:v>
                </c:pt>
                <c:pt idx="673">
                  <c:v>2.4777710000000001E-2</c:v>
                </c:pt>
                <c:pt idx="674">
                  <c:v>2.0225469999999999E-2</c:v>
                </c:pt>
                <c:pt idx="675">
                  <c:v>2.4048099999999999E-2</c:v>
                </c:pt>
                <c:pt idx="676">
                  <c:v>2.5486290000000002E-2</c:v>
                </c:pt>
                <c:pt idx="677">
                  <c:v>1.172259E-2</c:v>
                </c:pt>
                <c:pt idx="678">
                  <c:v>2.8090860000000001E-3</c:v>
                </c:pt>
                <c:pt idx="679">
                  <c:v>9.5478200000000003E-3</c:v>
                </c:pt>
                <c:pt idx="680">
                  <c:v>1.2559789999999999E-2</c:v>
                </c:pt>
                <c:pt idx="681">
                  <c:v>8.5346569999999993E-3</c:v>
                </c:pt>
                <c:pt idx="682">
                  <c:v>1.140976E-2</c:v>
                </c:pt>
                <c:pt idx="683">
                  <c:v>1.7429190000000001E-2</c:v>
                </c:pt>
                <c:pt idx="684">
                  <c:v>2.0280099999999999E-2</c:v>
                </c:pt>
                <c:pt idx="685">
                  <c:v>2.0020739999999999E-2</c:v>
                </c:pt>
                <c:pt idx="686">
                  <c:v>1.181894E-2</c:v>
                </c:pt>
                <c:pt idx="687">
                  <c:v>7.1482849999999999E-3</c:v>
                </c:pt>
                <c:pt idx="688">
                  <c:v>1.476192E-2</c:v>
                </c:pt>
                <c:pt idx="689">
                  <c:v>1.6383390000000001E-2</c:v>
                </c:pt>
                <c:pt idx="690">
                  <c:v>1.286843E-2</c:v>
                </c:pt>
                <c:pt idx="691">
                  <c:v>2.010553E-2</c:v>
                </c:pt>
                <c:pt idx="692">
                  <c:v>3.1981339999999997E-2</c:v>
                </c:pt>
                <c:pt idx="693">
                  <c:v>3.4591629999999998E-2</c:v>
                </c:pt>
                <c:pt idx="694">
                  <c:v>2.4726600000000001E-2</c:v>
                </c:pt>
                <c:pt idx="695">
                  <c:v>1.482256E-2</c:v>
                </c:pt>
                <c:pt idx="696">
                  <c:v>1.3829259999999999E-2</c:v>
                </c:pt>
                <c:pt idx="697">
                  <c:v>1.5843590000000001E-2</c:v>
                </c:pt>
                <c:pt idx="698">
                  <c:v>1.8190769999999998E-2</c:v>
                </c:pt>
                <c:pt idx="699">
                  <c:v>2.0858740000000001E-2</c:v>
                </c:pt>
                <c:pt idx="700">
                  <c:v>2.0479529999999999E-2</c:v>
                </c:pt>
                <c:pt idx="701">
                  <c:v>2.0911909999999999E-2</c:v>
                </c:pt>
                <c:pt idx="702">
                  <c:v>2.084186E-2</c:v>
                </c:pt>
                <c:pt idx="703">
                  <c:v>1.291817E-2</c:v>
                </c:pt>
                <c:pt idx="704">
                  <c:v>7.5054919999999999E-3</c:v>
                </c:pt>
                <c:pt idx="705">
                  <c:v>8.7121219999999992E-3</c:v>
                </c:pt>
                <c:pt idx="706">
                  <c:v>9.1258650000000004E-3</c:v>
                </c:pt>
                <c:pt idx="707">
                  <c:v>1.343578E-2</c:v>
                </c:pt>
                <c:pt idx="708">
                  <c:v>1.8215249999999999E-2</c:v>
                </c:pt>
                <c:pt idx="709">
                  <c:v>1.7026179999999998E-2</c:v>
                </c:pt>
                <c:pt idx="710">
                  <c:v>1.603802E-2</c:v>
                </c:pt>
                <c:pt idx="711">
                  <c:v>1.6015640000000001E-2</c:v>
                </c:pt>
                <c:pt idx="712">
                  <c:v>1.513076E-2</c:v>
                </c:pt>
                <c:pt idx="713">
                  <c:v>1.469023E-2</c:v>
                </c:pt>
                <c:pt idx="714">
                  <c:v>1.6877639999999999E-2</c:v>
                </c:pt>
                <c:pt idx="715">
                  <c:v>2.3363100000000001E-2</c:v>
                </c:pt>
                <c:pt idx="716">
                  <c:v>2.3756510000000002E-2</c:v>
                </c:pt>
                <c:pt idx="717">
                  <c:v>1.471805E-2</c:v>
                </c:pt>
                <c:pt idx="718">
                  <c:v>9.8645030000000002E-3</c:v>
                </c:pt>
                <c:pt idx="719">
                  <c:v>1.3545099999999999E-2</c:v>
                </c:pt>
                <c:pt idx="720">
                  <c:v>1.6145940000000001E-2</c:v>
                </c:pt>
                <c:pt idx="721">
                  <c:v>8.2458700000000006E-3</c:v>
                </c:pt>
                <c:pt idx="722">
                  <c:v>-1.5167889999999999E-3</c:v>
                </c:pt>
                <c:pt idx="723">
                  <c:v>-8.9332319999999997E-4</c:v>
                </c:pt>
                <c:pt idx="724">
                  <c:v>4.9747460000000004E-3</c:v>
                </c:pt>
                <c:pt idx="725">
                  <c:v>5.6868550000000002E-3</c:v>
                </c:pt>
                <c:pt idx="726">
                  <c:v>4.077827E-3</c:v>
                </c:pt>
                <c:pt idx="727">
                  <c:v>1.242097E-2</c:v>
                </c:pt>
                <c:pt idx="728">
                  <c:v>1.90338E-2</c:v>
                </c:pt>
                <c:pt idx="729">
                  <c:v>9.0604350000000004E-3</c:v>
                </c:pt>
                <c:pt idx="730">
                  <c:v>-3.7297300000000002E-4</c:v>
                </c:pt>
                <c:pt idx="731">
                  <c:v>3.671887E-3</c:v>
                </c:pt>
                <c:pt idx="732">
                  <c:v>1.04601E-2</c:v>
                </c:pt>
                <c:pt idx="733">
                  <c:v>1.038758E-2</c:v>
                </c:pt>
                <c:pt idx="734">
                  <c:v>6.2283679999999998E-3</c:v>
                </c:pt>
                <c:pt idx="735">
                  <c:v>9.4136319999999999E-3</c:v>
                </c:pt>
                <c:pt idx="736">
                  <c:v>2.241313E-2</c:v>
                </c:pt>
                <c:pt idx="737">
                  <c:v>3.0332109999999999E-2</c:v>
                </c:pt>
                <c:pt idx="738">
                  <c:v>2.9419520000000001E-2</c:v>
                </c:pt>
                <c:pt idx="739">
                  <c:v>2.5442510000000002E-2</c:v>
                </c:pt>
                <c:pt idx="740">
                  <c:v>1.6734010000000001E-2</c:v>
                </c:pt>
                <c:pt idx="741">
                  <c:v>1.128461E-2</c:v>
                </c:pt>
                <c:pt idx="742">
                  <c:v>1.251296E-2</c:v>
                </c:pt>
                <c:pt idx="743">
                  <c:v>8.4259609999999992E-3</c:v>
                </c:pt>
                <c:pt idx="744">
                  <c:v>1.945362E-3</c:v>
                </c:pt>
                <c:pt idx="745">
                  <c:v>7.0395409999999999E-3</c:v>
                </c:pt>
                <c:pt idx="746">
                  <c:v>1.787615E-2</c:v>
                </c:pt>
                <c:pt idx="747">
                  <c:v>1.7061610000000001E-2</c:v>
                </c:pt>
                <c:pt idx="748">
                  <c:v>9.4096010000000001E-3</c:v>
                </c:pt>
                <c:pt idx="749">
                  <c:v>2.7372899999999999E-3</c:v>
                </c:pt>
                <c:pt idx="750">
                  <c:v>-5.6245210000000004E-3</c:v>
                </c:pt>
                <c:pt idx="751">
                  <c:v>-3.8320189999999999E-3</c:v>
                </c:pt>
                <c:pt idx="752">
                  <c:v>7.9654770000000003E-3</c:v>
                </c:pt>
                <c:pt idx="753">
                  <c:v>1.344469E-2</c:v>
                </c:pt>
                <c:pt idx="754">
                  <c:v>9.0488889999999992E-3</c:v>
                </c:pt>
                <c:pt idx="755">
                  <c:v>1.388186E-3</c:v>
                </c:pt>
                <c:pt idx="756">
                  <c:v>8.2643549999999993E-3</c:v>
                </c:pt>
                <c:pt idx="757">
                  <c:v>2.5306800000000001E-2</c:v>
                </c:pt>
                <c:pt idx="758">
                  <c:v>2.2726699999999999E-2</c:v>
                </c:pt>
                <c:pt idx="759">
                  <c:v>1.3890619999999999E-2</c:v>
                </c:pt>
                <c:pt idx="760">
                  <c:v>2.1643720000000002E-2</c:v>
                </c:pt>
                <c:pt idx="761">
                  <c:v>2.7565429999999998E-2</c:v>
                </c:pt>
                <c:pt idx="762">
                  <c:v>2.4978219999999999E-2</c:v>
                </c:pt>
                <c:pt idx="763">
                  <c:v>2.1003810000000001E-2</c:v>
                </c:pt>
                <c:pt idx="764">
                  <c:v>1.362033E-2</c:v>
                </c:pt>
                <c:pt idx="765">
                  <c:v>1.001147E-2</c:v>
                </c:pt>
                <c:pt idx="766">
                  <c:v>1.2421140000000001E-2</c:v>
                </c:pt>
                <c:pt idx="767">
                  <c:v>1.3861419999999999E-2</c:v>
                </c:pt>
                <c:pt idx="768">
                  <c:v>1.497185E-2</c:v>
                </c:pt>
                <c:pt idx="769">
                  <c:v>1.5304069999999999E-2</c:v>
                </c:pt>
                <c:pt idx="770">
                  <c:v>1.851595E-2</c:v>
                </c:pt>
                <c:pt idx="771">
                  <c:v>2.777315E-2</c:v>
                </c:pt>
                <c:pt idx="772">
                  <c:v>2.5564360000000001E-2</c:v>
                </c:pt>
                <c:pt idx="773">
                  <c:v>4.9688450000000004E-3</c:v>
                </c:pt>
                <c:pt idx="774">
                  <c:v>-1.074808E-2</c:v>
                </c:pt>
                <c:pt idx="775">
                  <c:v>-3.9898249999999998E-3</c:v>
                </c:pt>
                <c:pt idx="776">
                  <c:v>1.2491210000000001E-2</c:v>
                </c:pt>
                <c:pt idx="777">
                  <c:v>1.395099E-2</c:v>
                </c:pt>
                <c:pt idx="778">
                  <c:v>5.3649320000000002E-3</c:v>
                </c:pt>
                <c:pt idx="779">
                  <c:v>7.5511140000000003E-3</c:v>
                </c:pt>
                <c:pt idx="780">
                  <c:v>1.462011E-2</c:v>
                </c:pt>
                <c:pt idx="781">
                  <c:v>1.4690160000000001E-2</c:v>
                </c:pt>
                <c:pt idx="782">
                  <c:v>1.165793E-2</c:v>
                </c:pt>
                <c:pt idx="783">
                  <c:v>1.170885E-2</c:v>
                </c:pt>
                <c:pt idx="784">
                  <c:v>1.7014830000000002E-2</c:v>
                </c:pt>
                <c:pt idx="785">
                  <c:v>2.355134E-2</c:v>
                </c:pt>
                <c:pt idx="786">
                  <c:v>2.1392910000000001E-2</c:v>
                </c:pt>
                <c:pt idx="787">
                  <c:v>1.249074E-2</c:v>
                </c:pt>
                <c:pt idx="788">
                  <c:v>7.9234790000000006E-3</c:v>
                </c:pt>
                <c:pt idx="789">
                  <c:v>7.3914799999999998E-3</c:v>
                </c:pt>
                <c:pt idx="790">
                  <c:v>6.4790630000000002E-3</c:v>
                </c:pt>
                <c:pt idx="791">
                  <c:v>1.612315E-3</c:v>
                </c:pt>
                <c:pt idx="792">
                  <c:v>2.4345780000000002E-3</c:v>
                </c:pt>
                <c:pt idx="793">
                  <c:v>1.8358070000000001E-2</c:v>
                </c:pt>
                <c:pt idx="794">
                  <c:v>2.6336350000000001E-2</c:v>
                </c:pt>
                <c:pt idx="795">
                  <c:v>1.9752929999999998E-2</c:v>
                </c:pt>
                <c:pt idx="796">
                  <c:v>1.7503970000000001E-2</c:v>
                </c:pt>
                <c:pt idx="797">
                  <c:v>1.131481E-2</c:v>
                </c:pt>
                <c:pt idx="798">
                  <c:v>-1.680169E-3</c:v>
                </c:pt>
                <c:pt idx="799">
                  <c:v>1.014343E-3</c:v>
                </c:pt>
                <c:pt idx="800">
                  <c:v>1.2996239999999999E-2</c:v>
                </c:pt>
                <c:pt idx="801">
                  <c:v>1.061162E-2</c:v>
                </c:pt>
                <c:pt idx="802">
                  <c:v>1.947973E-3</c:v>
                </c:pt>
                <c:pt idx="803">
                  <c:v>2.7202390000000002E-3</c:v>
                </c:pt>
                <c:pt idx="804">
                  <c:v>1.0620889999999999E-2</c:v>
                </c:pt>
                <c:pt idx="805">
                  <c:v>1.47633E-2</c:v>
                </c:pt>
                <c:pt idx="806">
                  <c:v>9.7987019999999994E-3</c:v>
                </c:pt>
                <c:pt idx="807">
                  <c:v>4.1093029999999999E-3</c:v>
                </c:pt>
                <c:pt idx="808">
                  <c:v>-6.1332100000000001E-4</c:v>
                </c:pt>
                <c:pt idx="809">
                  <c:v>-5.3015550000000003E-3</c:v>
                </c:pt>
                <c:pt idx="810">
                  <c:v>1.5569049999999999E-3</c:v>
                </c:pt>
                <c:pt idx="811">
                  <c:v>1.1463050000000001E-2</c:v>
                </c:pt>
                <c:pt idx="812">
                  <c:v>3.6368429999999998E-3</c:v>
                </c:pt>
                <c:pt idx="813">
                  <c:v>-9.8800769999999993E-3</c:v>
                </c:pt>
                <c:pt idx="814">
                  <c:v>-1.1134939999999999E-2</c:v>
                </c:pt>
                <c:pt idx="815">
                  <c:v>-3.3926429999999999E-3</c:v>
                </c:pt>
                <c:pt idx="816">
                  <c:v>7.2380639999999998E-3</c:v>
                </c:pt>
                <c:pt idx="817">
                  <c:v>1.00112E-2</c:v>
                </c:pt>
                <c:pt idx="818">
                  <c:v>2.7778070000000001E-4</c:v>
                </c:pt>
                <c:pt idx="819">
                  <c:v>-1.894955E-3</c:v>
                </c:pt>
                <c:pt idx="820">
                  <c:v>9.4088060000000005E-3</c:v>
                </c:pt>
                <c:pt idx="821">
                  <c:v>1.0423719999999999E-2</c:v>
                </c:pt>
                <c:pt idx="822">
                  <c:v>7.2944100000000005E-4</c:v>
                </c:pt>
                <c:pt idx="823">
                  <c:v>-2.3523519999999999E-4</c:v>
                </c:pt>
                <c:pt idx="824">
                  <c:v>1.0361510000000001E-2</c:v>
                </c:pt>
                <c:pt idx="825">
                  <c:v>1.7318690000000001E-2</c:v>
                </c:pt>
                <c:pt idx="826">
                  <c:v>1.217036E-2</c:v>
                </c:pt>
                <c:pt idx="827">
                  <c:v>1.3854969999999999E-2</c:v>
                </c:pt>
                <c:pt idx="828">
                  <c:v>2.2350780000000001E-2</c:v>
                </c:pt>
                <c:pt idx="829">
                  <c:v>1.414961E-2</c:v>
                </c:pt>
                <c:pt idx="830">
                  <c:v>-5.6634130000000004E-4</c:v>
                </c:pt>
                <c:pt idx="831">
                  <c:v>2.4282090000000002E-3</c:v>
                </c:pt>
                <c:pt idx="832">
                  <c:v>1.4493860000000001E-2</c:v>
                </c:pt>
                <c:pt idx="833">
                  <c:v>1.2336410000000001E-2</c:v>
                </c:pt>
                <c:pt idx="834">
                  <c:v>8.0623479999999997E-5</c:v>
                </c:pt>
                <c:pt idx="835">
                  <c:v>-2.9499779999999998E-3</c:v>
                </c:pt>
                <c:pt idx="836">
                  <c:v>4.7970180000000001E-3</c:v>
                </c:pt>
                <c:pt idx="837">
                  <c:v>1.1833740000000001E-2</c:v>
                </c:pt>
                <c:pt idx="838">
                  <c:v>9.7818249999999992E-3</c:v>
                </c:pt>
                <c:pt idx="839">
                  <c:v>9.3318080000000005E-3</c:v>
                </c:pt>
                <c:pt idx="840">
                  <c:v>2.0469330000000001E-2</c:v>
                </c:pt>
                <c:pt idx="841">
                  <c:v>2.4024920000000002E-2</c:v>
                </c:pt>
                <c:pt idx="842">
                  <c:v>1.1838130000000001E-2</c:v>
                </c:pt>
                <c:pt idx="843">
                  <c:v>3.0178010000000001E-3</c:v>
                </c:pt>
                <c:pt idx="844">
                  <c:v>3.4116530000000002E-3</c:v>
                </c:pt>
                <c:pt idx="845">
                  <c:v>6.6768610000000001E-3</c:v>
                </c:pt>
                <c:pt idx="846">
                  <c:v>8.6050269999999995E-3</c:v>
                </c:pt>
                <c:pt idx="847">
                  <c:v>9.5188760000000008E-3</c:v>
                </c:pt>
                <c:pt idx="848">
                  <c:v>1.200071E-2</c:v>
                </c:pt>
                <c:pt idx="849">
                  <c:v>7.9399750000000002E-3</c:v>
                </c:pt>
                <c:pt idx="850">
                  <c:v>3.6749310000000002E-3</c:v>
                </c:pt>
                <c:pt idx="851">
                  <c:v>1.153708E-2</c:v>
                </c:pt>
                <c:pt idx="852">
                  <c:v>9.6818370000000004E-3</c:v>
                </c:pt>
                <c:pt idx="853">
                  <c:v>-1.0366719999999999E-2</c:v>
                </c:pt>
                <c:pt idx="854">
                  <c:v>-1.6752840000000001E-2</c:v>
                </c:pt>
                <c:pt idx="855">
                  <c:v>4.4190480000000001E-3</c:v>
                </c:pt>
                <c:pt idx="856">
                  <c:v>2.7232320000000001E-2</c:v>
                </c:pt>
                <c:pt idx="857">
                  <c:v>2.9155449999999999E-2</c:v>
                </c:pt>
                <c:pt idx="858">
                  <c:v>1.9743799999999999E-2</c:v>
                </c:pt>
                <c:pt idx="859">
                  <c:v>1.6612950000000001E-2</c:v>
                </c:pt>
                <c:pt idx="860">
                  <c:v>2.113721E-2</c:v>
                </c:pt>
                <c:pt idx="861">
                  <c:v>1.8516230000000002E-2</c:v>
                </c:pt>
                <c:pt idx="862">
                  <c:v>4.6254579999999998E-3</c:v>
                </c:pt>
                <c:pt idx="863">
                  <c:v>3.1572560000000002E-3</c:v>
                </c:pt>
                <c:pt idx="864">
                  <c:v>1.3192540000000001E-2</c:v>
                </c:pt>
                <c:pt idx="865">
                  <c:v>3.390821E-3</c:v>
                </c:pt>
                <c:pt idx="866">
                  <c:v>-1.2672940000000001E-2</c:v>
                </c:pt>
                <c:pt idx="867">
                  <c:v>-2.3282469999999999E-3</c:v>
                </c:pt>
                <c:pt idx="868">
                  <c:v>1.7271769999999999E-2</c:v>
                </c:pt>
                <c:pt idx="869">
                  <c:v>2.0068599999999999E-2</c:v>
                </c:pt>
                <c:pt idx="870">
                  <c:v>1.284429E-2</c:v>
                </c:pt>
                <c:pt idx="871">
                  <c:v>1.4298989999999999E-2</c:v>
                </c:pt>
                <c:pt idx="872">
                  <c:v>2.2572370000000001E-2</c:v>
                </c:pt>
                <c:pt idx="873">
                  <c:v>1.5697829999999999E-2</c:v>
                </c:pt>
                <c:pt idx="874">
                  <c:v>-1.6821360000000001E-3</c:v>
                </c:pt>
                <c:pt idx="875">
                  <c:v>-2.529735E-3</c:v>
                </c:pt>
                <c:pt idx="876">
                  <c:v>1.012644E-2</c:v>
                </c:pt>
                <c:pt idx="877">
                  <c:v>1.5616E-2</c:v>
                </c:pt>
                <c:pt idx="878">
                  <c:v>1.28431E-2</c:v>
                </c:pt>
                <c:pt idx="879">
                  <c:v>5.7542929999999997E-3</c:v>
                </c:pt>
                <c:pt idx="880">
                  <c:v>4.9167269999999999E-4</c:v>
                </c:pt>
                <c:pt idx="881">
                  <c:v>7.8854279999999999E-3</c:v>
                </c:pt>
                <c:pt idx="882">
                  <c:v>1.8736659999999999E-2</c:v>
                </c:pt>
                <c:pt idx="883">
                  <c:v>2.0961440000000001E-2</c:v>
                </c:pt>
                <c:pt idx="884">
                  <c:v>1.6059750000000001E-2</c:v>
                </c:pt>
                <c:pt idx="885">
                  <c:v>4.1636049999999999E-3</c:v>
                </c:pt>
                <c:pt idx="886">
                  <c:v>-5.7829429999999996E-3</c:v>
                </c:pt>
                <c:pt idx="887">
                  <c:v>-2.2366719999999999E-3</c:v>
                </c:pt>
                <c:pt idx="888">
                  <c:v>3.8249159999999998E-3</c:v>
                </c:pt>
                <c:pt idx="889">
                  <c:v>8.9719270000000002E-4</c:v>
                </c:pt>
                <c:pt idx="890">
                  <c:v>-4.7822669999999998E-3</c:v>
                </c:pt>
                <c:pt idx="891">
                  <c:v>-1.084167E-3</c:v>
                </c:pt>
                <c:pt idx="892">
                  <c:v>6.8999939999999996E-3</c:v>
                </c:pt>
                <c:pt idx="893">
                  <c:v>-1.4615419999999999E-3</c:v>
                </c:pt>
                <c:pt idx="894">
                  <c:v>-8.2598749999999999E-3</c:v>
                </c:pt>
                <c:pt idx="895">
                  <c:v>7.0570980000000004E-3</c:v>
                </c:pt>
                <c:pt idx="896">
                  <c:v>1.334632E-2</c:v>
                </c:pt>
                <c:pt idx="897">
                  <c:v>-2.6377190000000002E-3</c:v>
                </c:pt>
                <c:pt idx="898">
                  <c:v>-1.552101E-2</c:v>
                </c:pt>
                <c:pt idx="899">
                  <c:v>-1.4775740000000001E-2</c:v>
                </c:pt>
                <c:pt idx="900">
                  <c:v>-8.5290669999999996E-3</c:v>
                </c:pt>
                <c:pt idx="901">
                  <c:v>-4.7772049999999996E-3</c:v>
                </c:pt>
                <c:pt idx="902">
                  <c:v>-2.206979E-3</c:v>
                </c:pt>
                <c:pt idx="903">
                  <c:v>4.497877E-3</c:v>
                </c:pt>
                <c:pt idx="904">
                  <c:v>4.518294E-3</c:v>
                </c:pt>
                <c:pt idx="905">
                  <c:v>-5.8992369999999999E-3</c:v>
                </c:pt>
                <c:pt idx="906">
                  <c:v>-4.0262249999999996E-3</c:v>
                </c:pt>
                <c:pt idx="907">
                  <c:v>1.071798E-2</c:v>
                </c:pt>
                <c:pt idx="908">
                  <c:v>1.2660299999999999E-2</c:v>
                </c:pt>
                <c:pt idx="909">
                  <c:v>7.1975979999999999E-4</c:v>
                </c:pt>
                <c:pt idx="910">
                  <c:v>-6.9351980000000001E-3</c:v>
                </c:pt>
                <c:pt idx="911">
                  <c:v>-6.0272859999999998E-3</c:v>
                </c:pt>
                <c:pt idx="912">
                  <c:v>-2.7821740000000001E-3</c:v>
                </c:pt>
                <c:pt idx="913">
                  <c:v>3.141282E-3</c:v>
                </c:pt>
                <c:pt idx="914">
                  <c:v>1.1701909999999999E-2</c:v>
                </c:pt>
                <c:pt idx="915">
                  <c:v>1.9725030000000001E-2</c:v>
                </c:pt>
                <c:pt idx="916">
                  <c:v>2.398223E-2</c:v>
                </c:pt>
                <c:pt idx="917">
                  <c:v>1.2495269999999999E-2</c:v>
                </c:pt>
                <c:pt idx="918">
                  <c:v>-5.9499059999999996E-3</c:v>
                </c:pt>
                <c:pt idx="919">
                  <c:v>-1.064272E-2</c:v>
                </c:pt>
                <c:pt idx="920">
                  <c:v>-1.2037930000000001E-2</c:v>
                </c:pt>
                <c:pt idx="921">
                  <c:v>-1.628926E-2</c:v>
                </c:pt>
                <c:pt idx="922">
                  <c:v>-1.070552E-2</c:v>
                </c:pt>
                <c:pt idx="923">
                  <c:v>7.3007460000000003E-3</c:v>
                </c:pt>
                <c:pt idx="924">
                  <c:v>1.900837E-2</c:v>
                </c:pt>
                <c:pt idx="925">
                  <c:v>4.104122E-3</c:v>
                </c:pt>
                <c:pt idx="926">
                  <c:v>-1.688307E-2</c:v>
                </c:pt>
                <c:pt idx="927">
                  <c:v>-1.530757E-2</c:v>
                </c:pt>
                <c:pt idx="928">
                  <c:v>-4.2978269999999997E-3</c:v>
                </c:pt>
                <c:pt idx="929">
                  <c:v>-2.9744659999999998E-3</c:v>
                </c:pt>
                <c:pt idx="930">
                  <c:v>-2.7455560000000001E-3</c:v>
                </c:pt>
                <c:pt idx="931">
                  <c:v>2.5019249999999999E-3</c:v>
                </c:pt>
                <c:pt idx="932">
                  <c:v>-4.1063299999999998E-4</c:v>
                </c:pt>
                <c:pt idx="933">
                  <c:v>-1.252136E-2</c:v>
                </c:pt>
                <c:pt idx="934">
                  <c:v>-1.8357289999999998E-2</c:v>
                </c:pt>
                <c:pt idx="935">
                  <c:v>-8.4745940000000002E-3</c:v>
                </c:pt>
                <c:pt idx="936">
                  <c:v>7.5794469999999996E-3</c:v>
                </c:pt>
                <c:pt idx="937">
                  <c:v>9.2542909999999996E-3</c:v>
                </c:pt>
                <c:pt idx="938">
                  <c:v>-7.7683899999999998E-4</c:v>
                </c:pt>
                <c:pt idx="939">
                  <c:v>-2.1863270000000001E-3</c:v>
                </c:pt>
                <c:pt idx="940">
                  <c:v>3.1585480000000002E-3</c:v>
                </c:pt>
                <c:pt idx="941">
                  <c:v>4.5580309999999999E-4</c:v>
                </c:pt>
                <c:pt idx="942">
                  <c:v>-3.9503170000000001E-3</c:v>
                </c:pt>
                <c:pt idx="943">
                  <c:v>5.9714620000000003E-3</c:v>
                </c:pt>
                <c:pt idx="944">
                  <c:v>2.0657169999999999E-2</c:v>
                </c:pt>
                <c:pt idx="945">
                  <c:v>1.8979630000000001E-2</c:v>
                </c:pt>
                <c:pt idx="946">
                  <c:v>6.4640499999999998E-3</c:v>
                </c:pt>
                <c:pt idx="947">
                  <c:v>-6.1113279999999996E-4</c:v>
                </c:pt>
                <c:pt idx="948">
                  <c:v>8.3879709999999999E-4</c:v>
                </c:pt>
                <c:pt idx="949">
                  <c:v>5.08604E-3</c:v>
                </c:pt>
                <c:pt idx="950">
                  <c:v>4.7601190000000002E-3</c:v>
                </c:pt>
                <c:pt idx="951">
                  <c:v>7.2300680000000001E-3</c:v>
                </c:pt>
                <c:pt idx="952">
                  <c:v>1.330828E-2</c:v>
                </c:pt>
                <c:pt idx="953">
                  <c:v>1.1873710000000001E-2</c:v>
                </c:pt>
                <c:pt idx="954">
                  <c:v>8.4015089999999997E-3</c:v>
                </c:pt>
                <c:pt idx="955">
                  <c:v>2.5390719999999999E-3</c:v>
                </c:pt>
                <c:pt idx="956">
                  <c:v>-4.6475830000000003E-3</c:v>
                </c:pt>
                <c:pt idx="957">
                  <c:v>-5.774693E-3</c:v>
                </c:pt>
                <c:pt idx="958">
                  <c:v>-9.0894070000000007E-3</c:v>
                </c:pt>
                <c:pt idx="959">
                  <c:v>-1.028336E-2</c:v>
                </c:pt>
                <c:pt idx="960">
                  <c:v>2.8067370000000001E-3</c:v>
                </c:pt>
                <c:pt idx="961">
                  <c:v>1.5139339999999999E-2</c:v>
                </c:pt>
                <c:pt idx="962">
                  <c:v>4.6775330000000002E-3</c:v>
                </c:pt>
                <c:pt idx="963">
                  <c:v>-1.29573E-2</c:v>
                </c:pt>
                <c:pt idx="964">
                  <c:v>-1.3764409999999999E-2</c:v>
                </c:pt>
                <c:pt idx="965">
                  <c:v>-1.115387E-2</c:v>
                </c:pt>
                <c:pt idx="966">
                  <c:v>-1.2990099999999999E-2</c:v>
                </c:pt>
                <c:pt idx="967">
                  <c:v>-4.3444779999999997E-3</c:v>
                </c:pt>
                <c:pt idx="968">
                  <c:v>1.198392E-2</c:v>
                </c:pt>
                <c:pt idx="969">
                  <c:v>1.7537250000000001E-2</c:v>
                </c:pt>
                <c:pt idx="970">
                  <c:v>1.229878E-2</c:v>
                </c:pt>
                <c:pt idx="971">
                  <c:v>1.0640800000000001E-2</c:v>
                </c:pt>
                <c:pt idx="972">
                  <c:v>4.486922E-3</c:v>
                </c:pt>
                <c:pt idx="973">
                  <c:v>-1.2364750000000001E-2</c:v>
                </c:pt>
                <c:pt idx="974">
                  <c:v>-1.142548E-2</c:v>
                </c:pt>
                <c:pt idx="975">
                  <c:v>1.222261E-2</c:v>
                </c:pt>
                <c:pt idx="976">
                  <c:v>1.9657060000000001E-2</c:v>
                </c:pt>
                <c:pt idx="977">
                  <c:v>8.0597620000000004E-5</c:v>
                </c:pt>
                <c:pt idx="978">
                  <c:v>-1.2826250000000001E-2</c:v>
                </c:pt>
                <c:pt idx="979">
                  <c:v>-1.458684E-3</c:v>
                </c:pt>
                <c:pt idx="980">
                  <c:v>1.3454030000000001E-2</c:v>
                </c:pt>
                <c:pt idx="981">
                  <c:v>1.138087E-2</c:v>
                </c:pt>
                <c:pt idx="982">
                  <c:v>-1.1211999999999999E-3</c:v>
                </c:pt>
                <c:pt idx="983">
                  <c:v>-7.7384890000000003E-3</c:v>
                </c:pt>
                <c:pt idx="984">
                  <c:v>-8.1354860000000008E-3</c:v>
                </c:pt>
                <c:pt idx="985">
                  <c:v>-1.1447270000000001E-2</c:v>
                </c:pt>
                <c:pt idx="986">
                  <c:v>-1.1545980000000001E-2</c:v>
                </c:pt>
                <c:pt idx="987">
                  <c:v>6.5201460000000001E-4</c:v>
                </c:pt>
                <c:pt idx="988">
                  <c:v>7.2709669999999997E-3</c:v>
                </c:pt>
                <c:pt idx="989">
                  <c:v>-1.769112E-3</c:v>
                </c:pt>
                <c:pt idx="990">
                  <c:v>-1.491558E-3</c:v>
                </c:pt>
                <c:pt idx="991">
                  <c:v>1.261322E-2</c:v>
                </c:pt>
                <c:pt idx="992">
                  <c:v>1.6955359999999999E-2</c:v>
                </c:pt>
                <c:pt idx="993">
                  <c:v>9.4119049999999999E-3</c:v>
                </c:pt>
                <c:pt idx="994">
                  <c:v>-1.582713E-4</c:v>
                </c:pt>
                <c:pt idx="995">
                  <c:v>-1.5748660000000001E-3</c:v>
                </c:pt>
                <c:pt idx="996">
                  <c:v>1.0345750000000001E-2</c:v>
                </c:pt>
                <c:pt idx="997">
                  <c:v>1.55763E-2</c:v>
                </c:pt>
                <c:pt idx="998">
                  <c:v>5.1687449999999998E-3</c:v>
                </c:pt>
                <c:pt idx="999">
                  <c:v>-6.2297330000000003E-3</c:v>
                </c:pt>
              </c:numCache>
            </c:numRef>
          </c:yVal>
          <c:smooth val="0"/>
        </c:ser>
        <c:ser>
          <c:idx val="15"/>
          <c:order val="15"/>
          <c:tx>
            <c:v>+500V (#16)</c:v>
          </c:tx>
          <c:spPr>
            <a:ln w="19050">
              <a:solidFill>
                <a:srgbClr val="0000FF"/>
              </a:solidFill>
            </a:ln>
          </c:spPr>
          <c:marker>
            <c:symbol val="none"/>
          </c:marker>
          <c:xVal>
            <c:numRef>
              <c:f>'Current Wfms Data'!$A$5:$A$1004</c:f>
              <c:numCache>
                <c:formatCode>General</c:formatCode>
                <c:ptCount val="1000"/>
                <c:pt idx="0">
                  <c:v>-180.834</c:v>
                </c:pt>
                <c:pt idx="1">
                  <c:v>-179.834</c:v>
                </c:pt>
                <c:pt idx="2">
                  <c:v>-178.834</c:v>
                </c:pt>
                <c:pt idx="3">
                  <c:v>-177.834</c:v>
                </c:pt>
                <c:pt idx="4">
                  <c:v>-176.834</c:v>
                </c:pt>
                <c:pt idx="5">
                  <c:v>-175.834</c:v>
                </c:pt>
                <c:pt idx="6">
                  <c:v>-174.834</c:v>
                </c:pt>
                <c:pt idx="7">
                  <c:v>-173.834</c:v>
                </c:pt>
                <c:pt idx="8">
                  <c:v>-172.834</c:v>
                </c:pt>
                <c:pt idx="9">
                  <c:v>-171.834</c:v>
                </c:pt>
                <c:pt idx="10">
                  <c:v>-170.834</c:v>
                </c:pt>
                <c:pt idx="11">
                  <c:v>-169.834</c:v>
                </c:pt>
                <c:pt idx="12">
                  <c:v>-168.83399999999997</c:v>
                </c:pt>
                <c:pt idx="13">
                  <c:v>-167.834</c:v>
                </c:pt>
                <c:pt idx="14">
                  <c:v>-166.834</c:v>
                </c:pt>
                <c:pt idx="15">
                  <c:v>-165.834</c:v>
                </c:pt>
                <c:pt idx="16">
                  <c:v>-164.834</c:v>
                </c:pt>
                <c:pt idx="17">
                  <c:v>-163.834</c:v>
                </c:pt>
                <c:pt idx="18">
                  <c:v>-162.83399999999997</c:v>
                </c:pt>
                <c:pt idx="19">
                  <c:v>-161.834</c:v>
                </c:pt>
                <c:pt idx="20">
                  <c:v>-160.834</c:v>
                </c:pt>
                <c:pt idx="21">
                  <c:v>-159.834</c:v>
                </c:pt>
                <c:pt idx="22">
                  <c:v>-158.834</c:v>
                </c:pt>
                <c:pt idx="23">
                  <c:v>-157.834</c:v>
                </c:pt>
                <c:pt idx="24">
                  <c:v>-156.83399999999997</c:v>
                </c:pt>
                <c:pt idx="25">
                  <c:v>-155.834</c:v>
                </c:pt>
                <c:pt idx="26">
                  <c:v>-154.834</c:v>
                </c:pt>
                <c:pt idx="27">
                  <c:v>-153.834</c:v>
                </c:pt>
                <c:pt idx="28">
                  <c:v>-152.834</c:v>
                </c:pt>
                <c:pt idx="29">
                  <c:v>-151.834</c:v>
                </c:pt>
                <c:pt idx="30">
                  <c:v>-150.834</c:v>
                </c:pt>
                <c:pt idx="31">
                  <c:v>-149.834</c:v>
                </c:pt>
                <c:pt idx="32">
                  <c:v>-148.834</c:v>
                </c:pt>
                <c:pt idx="33">
                  <c:v>-147.834</c:v>
                </c:pt>
                <c:pt idx="34">
                  <c:v>-146.834</c:v>
                </c:pt>
                <c:pt idx="35">
                  <c:v>-145.834</c:v>
                </c:pt>
                <c:pt idx="36">
                  <c:v>-144.834</c:v>
                </c:pt>
                <c:pt idx="37">
                  <c:v>-143.834</c:v>
                </c:pt>
                <c:pt idx="38">
                  <c:v>-142.834</c:v>
                </c:pt>
                <c:pt idx="39">
                  <c:v>-141.834</c:v>
                </c:pt>
                <c:pt idx="40">
                  <c:v>-140.834</c:v>
                </c:pt>
                <c:pt idx="41">
                  <c:v>-139.834</c:v>
                </c:pt>
                <c:pt idx="42">
                  <c:v>-138.834</c:v>
                </c:pt>
                <c:pt idx="43">
                  <c:v>-137.83399999999997</c:v>
                </c:pt>
                <c:pt idx="44">
                  <c:v>-136.834</c:v>
                </c:pt>
                <c:pt idx="45">
                  <c:v>-135.834</c:v>
                </c:pt>
                <c:pt idx="46">
                  <c:v>-134.834</c:v>
                </c:pt>
                <c:pt idx="47">
                  <c:v>-133.834</c:v>
                </c:pt>
                <c:pt idx="48">
                  <c:v>-132.834</c:v>
                </c:pt>
                <c:pt idx="49">
                  <c:v>-131.83399999999997</c:v>
                </c:pt>
                <c:pt idx="50">
                  <c:v>-130.834</c:v>
                </c:pt>
                <c:pt idx="51">
                  <c:v>-129.834</c:v>
                </c:pt>
                <c:pt idx="52">
                  <c:v>-128.834</c:v>
                </c:pt>
                <c:pt idx="53">
                  <c:v>-127.834</c:v>
                </c:pt>
                <c:pt idx="54">
                  <c:v>-126.834</c:v>
                </c:pt>
                <c:pt idx="55">
                  <c:v>-125.83399999999999</c:v>
                </c:pt>
                <c:pt idx="56">
                  <c:v>-124.83399999999999</c:v>
                </c:pt>
                <c:pt idx="57">
                  <c:v>-123.83399999999999</c:v>
                </c:pt>
                <c:pt idx="58">
                  <c:v>-122.834</c:v>
                </c:pt>
                <c:pt idx="59">
                  <c:v>-121.834</c:v>
                </c:pt>
                <c:pt idx="60">
                  <c:v>-120.834</c:v>
                </c:pt>
                <c:pt idx="61">
                  <c:v>-119.83400000000002</c:v>
                </c:pt>
                <c:pt idx="62">
                  <c:v>-118.834</c:v>
                </c:pt>
                <c:pt idx="63">
                  <c:v>-117.83399999999999</c:v>
                </c:pt>
                <c:pt idx="64">
                  <c:v>-116.834</c:v>
                </c:pt>
                <c:pt idx="65">
                  <c:v>-115.834</c:v>
                </c:pt>
                <c:pt idx="66">
                  <c:v>-114.83399999999999</c:v>
                </c:pt>
                <c:pt idx="67">
                  <c:v>-113.834</c:v>
                </c:pt>
                <c:pt idx="68">
                  <c:v>-112.834</c:v>
                </c:pt>
                <c:pt idx="69">
                  <c:v>-111.83399999999999</c:v>
                </c:pt>
                <c:pt idx="70">
                  <c:v>-110.834</c:v>
                </c:pt>
                <c:pt idx="71">
                  <c:v>-109.834</c:v>
                </c:pt>
                <c:pt idx="72">
                  <c:v>-108.83399999999999</c:v>
                </c:pt>
                <c:pt idx="73">
                  <c:v>-107.834</c:v>
                </c:pt>
                <c:pt idx="74">
                  <c:v>-106.834</c:v>
                </c:pt>
                <c:pt idx="75">
                  <c:v>-105.834</c:v>
                </c:pt>
                <c:pt idx="76">
                  <c:v>-104.834</c:v>
                </c:pt>
                <c:pt idx="77">
                  <c:v>-103.834</c:v>
                </c:pt>
                <c:pt idx="78">
                  <c:v>-102.834</c:v>
                </c:pt>
                <c:pt idx="79">
                  <c:v>-101.834</c:v>
                </c:pt>
                <c:pt idx="80">
                  <c:v>-100.834</c:v>
                </c:pt>
                <c:pt idx="81">
                  <c:v>-99.834000000000003</c:v>
                </c:pt>
                <c:pt idx="82">
                  <c:v>-98.834000000000003</c:v>
                </c:pt>
                <c:pt idx="83">
                  <c:v>-97.834000000000003</c:v>
                </c:pt>
                <c:pt idx="84">
                  <c:v>-96.834000000000003</c:v>
                </c:pt>
                <c:pt idx="85">
                  <c:v>-95.834000000000003</c:v>
                </c:pt>
                <c:pt idx="86">
                  <c:v>-94.834000000000003</c:v>
                </c:pt>
                <c:pt idx="87">
                  <c:v>-93.834000000000003</c:v>
                </c:pt>
                <c:pt idx="88">
                  <c:v>-92.833999999999989</c:v>
                </c:pt>
                <c:pt idx="89">
                  <c:v>-91.834000000000003</c:v>
                </c:pt>
                <c:pt idx="90">
                  <c:v>-90.834000000000003</c:v>
                </c:pt>
                <c:pt idx="91">
                  <c:v>-89.833999999999989</c:v>
                </c:pt>
                <c:pt idx="92">
                  <c:v>-88.834000000000003</c:v>
                </c:pt>
                <c:pt idx="93">
                  <c:v>-87.834000000000003</c:v>
                </c:pt>
                <c:pt idx="94">
                  <c:v>-86.833999999999989</c:v>
                </c:pt>
                <c:pt idx="95">
                  <c:v>-85.834000000000003</c:v>
                </c:pt>
                <c:pt idx="96">
                  <c:v>-84.834000000000003</c:v>
                </c:pt>
                <c:pt idx="97">
                  <c:v>-83.833999999999989</c:v>
                </c:pt>
                <c:pt idx="98">
                  <c:v>-82.834000000000003</c:v>
                </c:pt>
                <c:pt idx="99">
                  <c:v>-81.834000000000003</c:v>
                </c:pt>
                <c:pt idx="100">
                  <c:v>-80.833999999999989</c:v>
                </c:pt>
                <c:pt idx="101">
                  <c:v>-79.834000000000003</c:v>
                </c:pt>
                <c:pt idx="102">
                  <c:v>-78.834000000000003</c:v>
                </c:pt>
                <c:pt idx="103">
                  <c:v>-77.833999999999989</c:v>
                </c:pt>
                <c:pt idx="104">
                  <c:v>-76.834000000000003</c:v>
                </c:pt>
                <c:pt idx="105">
                  <c:v>-75.834000000000003</c:v>
                </c:pt>
                <c:pt idx="106">
                  <c:v>-74.833999999999989</c:v>
                </c:pt>
                <c:pt idx="107">
                  <c:v>-73.834000000000003</c:v>
                </c:pt>
                <c:pt idx="108">
                  <c:v>-72.834000000000003</c:v>
                </c:pt>
                <c:pt idx="109">
                  <c:v>-71.834000000000003</c:v>
                </c:pt>
                <c:pt idx="110">
                  <c:v>-70.834000000000003</c:v>
                </c:pt>
                <c:pt idx="111">
                  <c:v>-69.834000000000003</c:v>
                </c:pt>
                <c:pt idx="112">
                  <c:v>-68.834000000000003</c:v>
                </c:pt>
                <c:pt idx="113">
                  <c:v>-67.834000000000003</c:v>
                </c:pt>
                <c:pt idx="114">
                  <c:v>-66.834000000000003</c:v>
                </c:pt>
                <c:pt idx="115">
                  <c:v>-65.834000000000003</c:v>
                </c:pt>
                <c:pt idx="116">
                  <c:v>-64.834000000000003</c:v>
                </c:pt>
                <c:pt idx="117">
                  <c:v>-63.834000000000003</c:v>
                </c:pt>
                <c:pt idx="118">
                  <c:v>-62.834000000000003</c:v>
                </c:pt>
                <c:pt idx="119">
                  <c:v>-61.833999999999996</c:v>
                </c:pt>
                <c:pt idx="120">
                  <c:v>-60.834000000000003</c:v>
                </c:pt>
                <c:pt idx="121">
                  <c:v>-59.834000000000003</c:v>
                </c:pt>
                <c:pt idx="122">
                  <c:v>-58.834000000000003</c:v>
                </c:pt>
                <c:pt idx="123">
                  <c:v>-57.834000000000003</c:v>
                </c:pt>
                <c:pt idx="124">
                  <c:v>-56.833999999999996</c:v>
                </c:pt>
                <c:pt idx="125">
                  <c:v>-55.834000000000003</c:v>
                </c:pt>
                <c:pt idx="126">
                  <c:v>-54.834000000000003</c:v>
                </c:pt>
                <c:pt idx="127">
                  <c:v>-53.833999999999996</c:v>
                </c:pt>
                <c:pt idx="128">
                  <c:v>-52.834000000000003</c:v>
                </c:pt>
                <c:pt idx="129">
                  <c:v>-51.833999999999996</c:v>
                </c:pt>
                <c:pt idx="130">
                  <c:v>-50.833999999999996</c:v>
                </c:pt>
                <c:pt idx="131">
                  <c:v>-49.834000000000003</c:v>
                </c:pt>
                <c:pt idx="132">
                  <c:v>-48.833999999999996</c:v>
                </c:pt>
                <c:pt idx="133">
                  <c:v>-47.833999999999996</c:v>
                </c:pt>
                <c:pt idx="134">
                  <c:v>-46.834000000000003</c:v>
                </c:pt>
                <c:pt idx="135">
                  <c:v>-45.833999999999996</c:v>
                </c:pt>
                <c:pt idx="136">
                  <c:v>-44.834000000000003</c:v>
                </c:pt>
                <c:pt idx="137">
                  <c:v>-43.834000000000003</c:v>
                </c:pt>
                <c:pt idx="138">
                  <c:v>-42.833999999999996</c:v>
                </c:pt>
                <c:pt idx="139">
                  <c:v>-41.834000000000003</c:v>
                </c:pt>
                <c:pt idx="140">
                  <c:v>-40.834000000000003</c:v>
                </c:pt>
                <c:pt idx="141">
                  <c:v>-39.833999999999996</c:v>
                </c:pt>
                <c:pt idx="142">
                  <c:v>-38.834000000000003</c:v>
                </c:pt>
                <c:pt idx="143">
                  <c:v>-37.834000000000003</c:v>
                </c:pt>
                <c:pt idx="144">
                  <c:v>-36.833999999999996</c:v>
                </c:pt>
                <c:pt idx="145">
                  <c:v>-35.834000000000003</c:v>
                </c:pt>
                <c:pt idx="146">
                  <c:v>-34.833999999999996</c:v>
                </c:pt>
                <c:pt idx="147">
                  <c:v>-33.833999999999996</c:v>
                </c:pt>
                <c:pt idx="148">
                  <c:v>-32.834000000000003</c:v>
                </c:pt>
                <c:pt idx="149">
                  <c:v>-31.834</c:v>
                </c:pt>
                <c:pt idx="150">
                  <c:v>-30.833999999999996</c:v>
                </c:pt>
                <c:pt idx="151">
                  <c:v>-29.834</c:v>
                </c:pt>
                <c:pt idx="152">
                  <c:v>-28.834</c:v>
                </c:pt>
                <c:pt idx="153">
                  <c:v>-27.834</c:v>
                </c:pt>
                <c:pt idx="154">
                  <c:v>-26.834</c:v>
                </c:pt>
                <c:pt idx="155">
                  <c:v>-25.834000000000003</c:v>
                </c:pt>
                <c:pt idx="156">
                  <c:v>-24.834</c:v>
                </c:pt>
                <c:pt idx="157">
                  <c:v>-23.834</c:v>
                </c:pt>
                <c:pt idx="158">
                  <c:v>-22.834</c:v>
                </c:pt>
                <c:pt idx="159">
                  <c:v>-21.834</c:v>
                </c:pt>
                <c:pt idx="160">
                  <c:v>-20.834</c:v>
                </c:pt>
                <c:pt idx="161">
                  <c:v>-19.834</c:v>
                </c:pt>
                <c:pt idx="162">
                  <c:v>-18.834</c:v>
                </c:pt>
                <c:pt idx="163">
                  <c:v>-17.834</c:v>
                </c:pt>
                <c:pt idx="164">
                  <c:v>-16.834</c:v>
                </c:pt>
                <c:pt idx="165">
                  <c:v>-15.834000000000001</c:v>
                </c:pt>
                <c:pt idx="166">
                  <c:v>-14.834000000000001</c:v>
                </c:pt>
                <c:pt idx="167">
                  <c:v>-13.834</c:v>
                </c:pt>
                <c:pt idx="168">
                  <c:v>-12.834</c:v>
                </c:pt>
                <c:pt idx="169">
                  <c:v>-11.834</c:v>
                </c:pt>
                <c:pt idx="170">
                  <c:v>-10.834</c:v>
                </c:pt>
                <c:pt idx="171">
                  <c:v>-9.8340000000000014</c:v>
                </c:pt>
                <c:pt idx="172">
                  <c:v>-8.8339999999999996</c:v>
                </c:pt>
                <c:pt idx="173">
                  <c:v>-7.8339999999999996</c:v>
                </c:pt>
                <c:pt idx="174">
                  <c:v>-6.8340000000000005</c:v>
                </c:pt>
                <c:pt idx="175">
                  <c:v>-5.8340000000000005</c:v>
                </c:pt>
                <c:pt idx="176">
                  <c:v>-4.8339999999999996</c:v>
                </c:pt>
                <c:pt idx="177">
                  <c:v>-3.8339999999999996</c:v>
                </c:pt>
                <c:pt idx="178">
                  <c:v>-2.8340000000000001</c:v>
                </c:pt>
                <c:pt idx="179">
                  <c:v>-1.8340000000000001</c:v>
                </c:pt>
                <c:pt idx="180">
                  <c:v>-0.83399999999999996</c:v>
                </c:pt>
                <c:pt idx="181">
                  <c:v>0.16600000000000001</c:v>
                </c:pt>
                <c:pt idx="182">
                  <c:v>1.1659999999999999</c:v>
                </c:pt>
                <c:pt idx="183">
                  <c:v>2.1660000000000004</c:v>
                </c:pt>
                <c:pt idx="184">
                  <c:v>3.1659999999999999</c:v>
                </c:pt>
                <c:pt idx="185">
                  <c:v>4.1659999999999995</c:v>
                </c:pt>
                <c:pt idx="186">
                  <c:v>5.1659999999999995</c:v>
                </c:pt>
                <c:pt idx="187">
                  <c:v>6.1659999999999995</c:v>
                </c:pt>
                <c:pt idx="188">
                  <c:v>7.1660000000000004</c:v>
                </c:pt>
                <c:pt idx="189">
                  <c:v>8.1660000000000004</c:v>
                </c:pt>
                <c:pt idx="190">
                  <c:v>9.1660000000000004</c:v>
                </c:pt>
                <c:pt idx="191">
                  <c:v>10.166</c:v>
                </c:pt>
                <c:pt idx="192">
                  <c:v>11.166</c:v>
                </c:pt>
                <c:pt idx="193">
                  <c:v>12.166</c:v>
                </c:pt>
                <c:pt idx="194">
                  <c:v>13.166</c:v>
                </c:pt>
                <c:pt idx="195">
                  <c:v>14.165999999999999</c:v>
                </c:pt>
                <c:pt idx="196">
                  <c:v>15.166000000000002</c:v>
                </c:pt>
                <c:pt idx="197">
                  <c:v>16.166</c:v>
                </c:pt>
                <c:pt idx="198">
                  <c:v>17.166</c:v>
                </c:pt>
                <c:pt idx="199">
                  <c:v>18.166</c:v>
                </c:pt>
                <c:pt idx="200">
                  <c:v>19.166</c:v>
                </c:pt>
                <c:pt idx="201">
                  <c:v>20.166</c:v>
                </c:pt>
                <c:pt idx="202">
                  <c:v>21.166</c:v>
                </c:pt>
                <c:pt idx="203">
                  <c:v>22.166</c:v>
                </c:pt>
                <c:pt idx="204">
                  <c:v>23.166</c:v>
                </c:pt>
                <c:pt idx="205">
                  <c:v>24.166</c:v>
                </c:pt>
                <c:pt idx="206">
                  <c:v>25.165999999999997</c:v>
                </c:pt>
                <c:pt idx="207">
                  <c:v>26.166</c:v>
                </c:pt>
                <c:pt idx="208">
                  <c:v>27.166</c:v>
                </c:pt>
                <c:pt idx="209">
                  <c:v>28.166</c:v>
                </c:pt>
                <c:pt idx="210">
                  <c:v>29.166</c:v>
                </c:pt>
                <c:pt idx="211">
                  <c:v>30.166</c:v>
                </c:pt>
                <c:pt idx="212">
                  <c:v>31.166000000000004</c:v>
                </c:pt>
                <c:pt idx="213">
                  <c:v>32.165999999999997</c:v>
                </c:pt>
                <c:pt idx="214">
                  <c:v>33.166000000000004</c:v>
                </c:pt>
                <c:pt idx="215">
                  <c:v>34.166000000000004</c:v>
                </c:pt>
                <c:pt idx="216">
                  <c:v>35.165999999999997</c:v>
                </c:pt>
                <c:pt idx="217">
                  <c:v>36.166000000000004</c:v>
                </c:pt>
                <c:pt idx="218">
                  <c:v>37.165999999999997</c:v>
                </c:pt>
                <c:pt idx="219">
                  <c:v>38.165999999999997</c:v>
                </c:pt>
                <c:pt idx="220">
                  <c:v>39.166000000000004</c:v>
                </c:pt>
                <c:pt idx="221">
                  <c:v>40.165999999999997</c:v>
                </c:pt>
                <c:pt idx="222">
                  <c:v>41.165999999999997</c:v>
                </c:pt>
                <c:pt idx="223">
                  <c:v>42.166000000000004</c:v>
                </c:pt>
                <c:pt idx="224">
                  <c:v>43.165999999999997</c:v>
                </c:pt>
                <c:pt idx="225">
                  <c:v>44.165999999999997</c:v>
                </c:pt>
                <c:pt idx="226">
                  <c:v>45.166000000000004</c:v>
                </c:pt>
                <c:pt idx="227">
                  <c:v>46.165999999999997</c:v>
                </c:pt>
                <c:pt idx="228">
                  <c:v>47.165999999999997</c:v>
                </c:pt>
                <c:pt idx="229">
                  <c:v>48.166000000000004</c:v>
                </c:pt>
                <c:pt idx="230">
                  <c:v>49.165999999999997</c:v>
                </c:pt>
                <c:pt idx="231">
                  <c:v>50.166000000000004</c:v>
                </c:pt>
                <c:pt idx="232">
                  <c:v>51.166000000000004</c:v>
                </c:pt>
                <c:pt idx="233">
                  <c:v>52.165999999999997</c:v>
                </c:pt>
                <c:pt idx="234">
                  <c:v>53.166000000000004</c:v>
                </c:pt>
                <c:pt idx="235">
                  <c:v>54.165999999999997</c:v>
                </c:pt>
                <c:pt idx="236">
                  <c:v>55.165999999999997</c:v>
                </c:pt>
                <c:pt idx="237">
                  <c:v>56.166000000000004</c:v>
                </c:pt>
                <c:pt idx="238">
                  <c:v>57.165999999999997</c:v>
                </c:pt>
                <c:pt idx="239">
                  <c:v>58.165999999999997</c:v>
                </c:pt>
                <c:pt idx="240">
                  <c:v>59.166000000000004</c:v>
                </c:pt>
                <c:pt idx="241">
                  <c:v>60.165999999999997</c:v>
                </c:pt>
                <c:pt idx="242">
                  <c:v>61.166000000000004</c:v>
                </c:pt>
                <c:pt idx="243">
                  <c:v>62.166000000000004</c:v>
                </c:pt>
                <c:pt idx="244">
                  <c:v>63.165999999999997</c:v>
                </c:pt>
                <c:pt idx="245">
                  <c:v>64.165999999999997</c:v>
                </c:pt>
                <c:pt idx="246">
                  <c:v>65.165999999999997</c:v>
                </c:pt>
                <c:pt idx="247">
                  <c:v>66.165999999999997</c:v>
                </c:pt>
                <c:pt idx="248">
                  <c:v>67.165999999999997</c:v>
                </c:pt>
                <c:pt idx="249">
                  <c:v>68.165999999999997</c:v>
                </c:pt>
                <c:pt idx="250">
                  <c:v>69.165999999999997</c:v>
                </c:pt>
                <c:pt idx="251">
                  <c:v>70.165999999999997</c:v>
                </c:pt>
                <c:pt idx="252">
                  <c:v>71.165999999999997</c:v>
                </c:pt>
                <c:pt idx="253">
                  <c:v>72.165999999999997</c:v>
                </c:pt>
                <c:pt idx="254">
                  <c:v>73.165999999999997</c:v>
                </c:pt>
                <c:pt idx="255">
                  <c:v>74.165999999999997</c:v>
                </c:pt>
                <c:pt idx="256">
                  <c:v>75.165999999999997</c:v>
                </c:pt>
                <c:pt idx="257">
                  <c:v>76.165999999999997</c:v>
                </c:pt>
                <c:pt idx="258">
                  <c:v>77.166000000000011</c:v>
                </c:pt>
                <c:pt idx="259">
                  <c:v>78.165999999999997</c:v>
                </c:pt>
                <c:pt idx="260">
                  <c:v>79.165999999999997</c:v>
                </c:pt>
                <c:pt idx="261">
                  <c:v>80.166000000000011</c:v>
                </c:pt>
                <c:pt idx="262">
                  <c:v>81.165999999999997</c:v>
                </c:pt>
                <c:pt idx="263">
                  <c:v>82.165999999999997</c:v>
                </c:pt>
                <c:pt idx="264">
                  <c:v>83.166000000000011</c:v>
                </c:pt>
                <c:pt idx="265">
                  <c:v>84.165999999999997</c:v>
                </c:pt>
                <c:pt idx="266">
                  <c:v>85.165999999999997</c:v>
                </c:pt>
                <c:pt idx="267">
                  <c:v>86.166000000000011</c:v>
                </c:pt>
                <c:pt idx="268">
                  <c:v>87.165999999999997</c:v>
                </c:pt>
                <c:pt idx="269">
                  <c:v>88.165999999999997</c:v>
                </c:pt>
                <c:pt idx="270">
                  <c:v>89.166000000000011</c:v>
                </c:pt>
                <c:pt idx="271">
                  <c:v>90.165999999999997</c:v>
                </c:pt>
                <c:pt idx="272">
                  <c:v>91.165999999999997</c:v>
                </c:pt>
                <c:pt idx="273">
                  <c:v>92.166000000000011</c:v>
                </c:pt>
                <c:pt idx="274">
                  <c:v>93.165999999999997</c:v>
                </c:pt>
                <c:pt idx="275">
                  <c:v>94.165999999999997</c:v>
                </c:pt>
                <c:pt idx="276">
                  <c:v>95.166000000000011</c:v>
                </c:pt>
                <c:pt idx="277">
                  <c:v>96.165999999999997</c:v>
                </c:pt>
                <c:pt idx="278">
                  <c:v>97.165999999999997</c:v>
                </c:pt>
                <c:pt idx="279">
                  <c:v>98.165999999999997</c:v>
                </c:pt>
                <c:pt idx="280">
                  <c:v>99.165999999999997</c:v>
                </c:pt>
                <c:pt idx="281">
                  <c:v>100.166</c:v>
                </c:pt>
                <c:pt idx="282">
                  <c:v>101.166</c:v>
                </c:pt>
                <c:pt idx="283">
                  <c:v>102.166</c:v>
                </c:pt>
                <c:pt idx="284">
                  <c:v>103.166</c:v>
                </c:pt>
                <c:pt idx="285">
                  <c:v>104.166</c:v>
                </c:pt>
                <c:pt idx="286">
                  <c:v>105.166</c:v>
                </c:pt>
                <c:pt idx="287">
                  <c:v>106.166</c:v>
                </c:pt>
                <c:pt idx="288">
                  <c:v>107.166</c:v>
                </c:pt>
                <c:pt idx="289">
                  <c:v>108.166</c:v>
                </c:pt>
                <c:pt idx="290">
                  <c:v>109.166</c:v>
                </c:pt>
                <c:pt idx="291">
                  <c:v>110.166</c:v>
                </c:pt>
                <c:pt idx="292">
                  <c:v>111.16600000000001</c:v>
                </c:pt>
                <c:pt idx="293">
                  <c:v>112.166</c:v>
                </c:pt>
                <c:pt idx="294">
                  <c:v>113.166</c:v>
                </c:pt>
                <c:pt idx="295">
                  <c:v>114.16600000000001</c:v>
                </c:pt>
                <c:pt idx="296">
                  <c:v>115.166</c:v>
                </c:pt>
                <c:pt idx="297">
                  <c:v>116.166</c:v>
                </c:pt>
                <c:pt idx="298">
                  <c:v>117.16600000000001</c:v>
                </c:pt>
                <c:pt idx="299">
                  <c:v>118.166</c:v>
                </c:pt>
                <c:pt idx="300">
                  <c:v>119.166</c:v>
                </c:pt>
                <c:pt idx="301">
                  <c:v>120.166</c:v>
                </c:pt>
                <c:pt idx="302">
                  <c:v>121.16599999999998</c:v>
                </c:pt>
                <c:pt idx="303">
                  <c:v>122.16600000000001</c:v>
                </c:pt>
                <c:pt idx="304">
                  <c:v>123.16600000000001</c:v>
                </c:pt>
                <c:pt idx="305">
                  <c:v>124.166</c:v>
                </c:pt>
                <c:pt idx="306">
                  <c:v>125.166</c:v>
                </c:pt>
                <c:pt idx="307">
                  <c:v>126.166</c:v>
                </c:pt>
                <c:pt idx="308">
                  <c:v>127.16599999999998</c:v>
                </c:pt>
                <c:pt idx="309">
                  <c:v>128.166</c:v>
                </c:pt>
                <c:pt idx="310">
                  <c:v>129.166</c:v>
                </c:pt>
                <c:pt idx="311">
                  <c:v>130.166</c:v>
                </c:pt>
                <c:pt idx="312">
                  <c:v>131.166</c:v>
                </c:pt>
                <c:pt idx="313">
                  <c:v>132.166</c:v>
                </c:pt>
                <c:pt idx="314">
                  <c:v>133.166</c:v>
                </c:pt>
                <c:pt idx="315">
                  <c:v>134.16600000000003</c:v>
                </c:pt>
                <c:pt idx="316">
                  <c:v>135.166</c:v>
                </c:pt>
                <c:pt idx="317">
                  <c:v>136.166</c:v>
                </c:pt>
                <c:pt idx="318">
                  <c:v>137.166</c:v>
                </c:pt>
                <c:pt idx="319">
                  <c:v>138.166</c:v>
                </c:pt>
                <c:pt idx="320">
                  <c:v>139.166</c:v>
                </c:pt>
                <c:pt idx="321">
                  <c:v>140.16600000000003</c:v>
                </c:pt>
                <c:pt idx="322">
                  <c:v>141.166</c:v>
                </c:pt>
                <c:pt idx="323">
                  <c:v>142.166</c:v>
                </c:pt>
                <c:pt idx="324">
                  <c:v>143.166</c:v>
                </c:pt>
                <c:pt idx="325">
                  <c:v>144.166</c:v>
                </c:pt>
                <c:pt idx="326">
                  <c:v>145.166</c:v>
                </c:pt>
                <c:pt idx="327">
                  <c:v>146.166</c:v>
                </c:pt>
                <c:pt idx="328">
                  <c:v>147.166</c:v>
                </c:pt>
                <c:pt idx="329">
                  <c:v>148.166</c:v>
                </c:pt>
                <c:pt idx="330">
                  <c:v>149.166</c:v>
                </c:pt>
                <c:pt idx="331">
                  <c:v>150.166</c:v>
                </c:pt>
                <c:pt idx="332">
                  <c:v>151.166</c:v>
                </c:pt>
                <c:pt idx="333">
                  <c:v>152.166</c:v>
                </c:pt>
                <c:pt idx="334">
                  <c:v>153.166</c:v>
                </c:pt>
                <c:pt idx="335">
                  <c:v>154.166</c:v>
                </c:pt>
                <c:pt idx="336">
                  <c:v>155.166</c:v>
                </c:pt>
                <c:pt idx="337">
                  <c:v>156.166</c:v>
                </c:pt>
                <c:pt idx="338">
                  <c:v>157.166</c:v>
                </c:pt>
                <c:pt idx="339">
                  <c:v>158.166</c:v>
                </c:pt>
                <c:pt idx="340">
                  <c:v>159.166</c:v>
                </c:pt>
                <c:pt idx="341">
                  <c:v>160.166</c:v>
                </c:pt>
                <c:pt idx="342">
                  <c:v>161.166</c:v>
                </c:pt>
                <c:pt idx="343">
                  <c:v>162.166</c:v>
                </c:pt>
                <c:pt idx="344">
                  <c:v>163.166</c:v>
                </c:pt>
                <c:pt idx="345">
                  <c:v>164.166</c:v>
                </c:pt>
                <c:pt idx="346">
                  <c:v>165.16600000000003</c:v>
                </c:pt>
                <c:pt idx="347">
                  <c:v>166.166</c:v>
                </c:pt>
                <c:pt idx="348">
                  <c:v>167.166</c:v>
                </c:pt>
                <c:pt idx="349">
                  <c:v>168.166</c:v>
                </c:pt>
                <c:pt idx="350">
                  <c:v>169.166</c:v>
                </c:pt>
                <c:pt idx="351">
                  <c:v>170.166</c:v>
                </c:pt>
                <c:pt idx="352">
                  <c:v>171.16600000000003</c:v>
                </c:pt>
                <c:pt idx="353">
                  <c:v>172.166</c:v>
                </c:pt>
                <c:pt idx="354">
                  <c:v>173.166</c:v>
                </c:pt>
                <c:pt idx="355">
                  <c:v>174.166</c:v>
                </c:pt>
                <c:pt idx="356">
                  <c:v>175.166</c:v>
                </c:pt>
                <c:pt idx="357">
                  <c:v>176.166</c:v>
                </c:pt>
                <c:pt idx="358">
                  <c:v>177.16600000000003</c:v>
                </c:pt>
                <c:pt idx="359">
                  <c:v>178.166</c:v>
                </c:pt>
                <c:pt idx="360">
                  <c:v>179.166</c:v>
                </c:pt>
                <c:pt idx="361">
                  <c:v>180.166</c:v>
                </c:pt>
                <c:pt idx="362">
                  <c:v>181.166</c:v>
                </c:pt>
                <c:pt idx="363">
                  <c:v>182.166</c:v>
                </c:pt>
                <c:pt idx="364">
                  <c:v>183.166</c:v>
                </c:pt>
                <c:pt idx="365">
                  <c:v>184.166</c:v>
                </c:pt>
                <c:pt idx="366">
                  <c:v>185.166</c:v>
                </c:pt>
                <c:pt idx="367">
                  <c:v>186.166</c:v>
                </c:pt>
                <c:pt idx="368">
                  <c:v>187.166</c:v>
                </c:pt>
                <c:pt idx="369">
                  <c:v>188.166</c:v>
                </c:pt>
                <c:pt idx="370">
                  <c:v>189.166</c:v>
                </c:pt>
                <c:pt idx="371">
                  <c:v>190.166</c:v>
                </c:pt>
                <c:pt idx="372">
                  <c:v>191.166</c:v>
                </c:pt>
                <c:pt idx="373">
                  <c:v>192.166</c:v>
                </c:pt>
                <c:pt idx="374">
                  <c:v>193.166</c:v>
                </c:pt>
                <c:pt idx="375">
                  <c:v>194.166</c:v>
                </c:pt>
                <c:pt idx="376">
                  <c:v>195.166</c:v>
                </c:pt>
                <c:pt idx="377">
                  <c:v>196.166</c:v>
                </c:pt>
                <c:pt idx="378">
                  <c:v>197.166</c:v>
                </c:pt>
                <c:pt idx="379">
                  <c:v>198.166</c:v>
                </c:pt>
                <c:pt idx="380">
                  <c:v>199.166</c:v>
                </c:pt>
                <c:pt idx="381">
                  <c:v>200.166</c:v>
                </c:pt>
                <c:pt idx="382">
                  <c:v>201.166</c:v>
                </c:pt>
                <c:pt idx="383">
                  <c:v>202.16600000000003</c:v>
                </c:pt>
                <c:pt idx="384">
                  <c:v>203.166</c:v>
                </c:pt>
                <c:pt idx="385">
                  <c:v>204.166</c:v>
                </c:pt>
                <c:pt idx="386">
                  <c:v>205.166</c:v>
                </c:pt>
                <c:pt idx="387">
                  <c:v>206.166</c:v>
                </c:pt>
                <c:pt idx="388">
                  <c:v>207.166</c:v>
                </c:pt>
                <c:pt idx="389">
                  <c:v>208.16600000000003</c:v>
                </c:pt>
                <c:pt idx="390">
                  <c:v>209.166</c:v>
                </c:pt>
                <c:pt idx="391">
                  <c:v>210.166</c:v>
                </c:pt>
                <c:pt idx="392">
                  <c:v>211.166</c:v>
                </c:pt>
                <c:pt idx="393">
                  <c:v>212.166</c:v>
                </c:pt>
                <c:pt idx="394">
                  <c:v>213.166</c:v>
                </c:pt>
                <c:pt idx="395">
                  <c:v>214.166</c:v>
                </c:pt>
                <c:pt idx="396">
                  <c:v>215.166</c:v>
                </c:pt>
                <c:pt idx="397">
                  <c:v>216.166</c:v>
                </c:pt>
                <c:pt idx="398">
                  <c:v>217.166</c:v>
                </c:pt>
                <c:pt idx="399">
                  <c:v>218.166</c:v>
                </c:pt>
                <c:pt idx="400">
                  <c:v>219.166</c:v>
                </c:pt>
                <c:pt idx="401">
                  <c:v>220.166</c:v>
                </c:pt>
                <c:pt idx="402">
                  <c:v>221.166</c:v>
                </c:pt>
                <c:pt idx="403">
                  <c:v>222.166</c:v>
                </c:pt>
                <c:pt idx="404">
                  <c:v>223.166</c:v>
                </c:pt>
                <c:pt idx="405">
                  <c:v>224.166</c:v>
                </c:pt>
                <c:pt idx="406">
                  <c:v>225.166</c:v>
                </c:pt>
                <c:pt idx="407">
                  <c:v>226.166</c:v>
                </c:pt>
                <c:pt idx="408">
                  <c:v>227.166</c:v>
                </c:pt>
                <c:pt idx="409">
                  <c:v>228.166</c:v>
                </c:pt>
                <c:pt idx="410">
                  <c:v>229.166</c:v>
                </c:pt>
                <c:pt idx="411">
                  <c:v>230.166</c:v>
                </c:pt>
                <c:pt idx="412">
                  <c:v>231.166</c:v>
                </c:pt>
                <c:pt idx="413">
                  <c:v>232.166</c:v>
                </c:pt>
                <c:pt idx="414">
                  <c:v>233.16600000000003</c:v>
                </c:pt>
                <c:pt idx="415">
                  <c:v>234.166</c:v>
                </c:pt>
                <c:pt idx="416">
                  <c:v>235.166</c:v>
                </c:pt>
                <c:pt idx="417">
                  <c:v>236.166</c:v>
                </c:pt>
                <c:pt idx="418">
                  <c:v>237.166</c:v>
                </c:pt>
                <c:pt idx="419">
                  <c:v>238.166</c:v>
                </c:pt>
                <c:pt idx="420">
                  <c:v>239.166</c:v>
                </c:pt>
                <c:pt idx="421">
                  <c:v>240.166</c:v>
                </c:pt>
                <c:pt idx="422">
                  <c:v>241.16599999999997</c:v>
                </c:pt>
                <c:pt idx="423">
                  <c:v>242.166</c:v>
                </c:pt>
                <c:pt idx="424">
                  <c:v>243.16600000000003</c:v>
                </c:pt>
                <c:pt idx="425">
                  <c:v>244.166</c:v>
                </c:pt>
                <c:pt idx="426">
                  <c:v>245.16600000000003</c:v>
                </c:pt>
                <c:pt idx="427">
                  <c:v>246.16599999999997</c:v>
                </c:pt>
                <c:pt idx="428">
                  <c:v>247.166</c:v>
                </c:pt>
                <c:pt idx="429">
                  <c:v>248.16599999999997</c:v>
                </c:pt>
                <c:pt idx="430">
                  <c:v>249.166</c:v>
                </c:pt>
                <c:pt idx="431">
                  <c:v>250.16600000000003</c:v>
                </c:pt>
                <c:pt idx="432">
                  <c:v>251.166</c:v>
                </c:pt>
                <c:pt idx="433">
                  <c:v>252.166</c:v>
                </c:pt>
                <c:pt idx="434">
                  <c:v>253.16599999999997</c:v>
                </c:pt>
                <c:pt idx="435">
                  <c:v>254.166</c:v>
                </c:pt>
                <c:pt idx="436">
                  <c:v>255.16600000000003</c:v>
                </c:pt>
                <c:pt idx="437">
                  <c:v>256.166</c:v>
                </c:pt>
                <c:pt idx="438">
                  <c:v>257.166</c:v>
                </c:pt>
                <c:pt idx="439">
                  <c:v>258.166</c:v>
                </c:pt>
                <c:pt idx="440">
                  <c:v>259.166</c:v>
                </c:pt>
                <c:pt idx="441">
                  <c:v>260.166</c:v>
                </c:pt>
                <c:pt idx="442">
                  <c:v>261.166</c:v>
                </c:pt>
                <c:pt idx="443">
                  <c:v>262.166</c:v>
                </c:pt>
                <c:pt idx="444">
                  <c:v>263.166</c:v>
                </c:pt>
                <c:pt idx="445">
                  <c:v>264.166</c:v>
                </c:pt>
                <c:pt idx="446">
                  <c:v>265.166</c:v>
                </c:pt>
                <c:pt idx="447">
                  <c:v>266.166</c:v>
                </c:pt>
                <c:pt idx="448">
                  <c:v>267.166</c:v>
                </c:pt>
                <c:pt idx="449">
                  <c:v>268.166</c:v>
                </c:pt>
                <c:pt idx="450">
                  <c:v>269.166</c:v>
                </c:pt>
                <c:pt idx="451">
                  <c:v>270.166</c:v>
                </c:pt>
                <c:pt idx="452">
                  <c:v>271.166</c:v>
                </c:pt>
                <c:pt idx="453">
                  <c:v>272.166</c:v>
                </c:pt>
                <c:pt idx="454">
                  <c:v>273.166</c:v>
                </c:pt>
                <c:pt idx="455">
                  <c:v>274.166</c:v>
                </c:pt>
                <c:pt idx="456">
                  <c:v>275.166</c:v>
                </c:pt>
                <c:pt idx="457">
                  <c:v>276.166</c:v>
                </c:pt>
                <c:pt idx="458">
                  <c:v>277.166</c:v>
                </c:pt>
                <c:pt idx="459">
                  <c:v>278.166</c:v>
                </c:pt>
                <c:pt idx="460">
                  <c:v>279.16500000000002</c:v>
                </c:pt>
                <c:pt idx="461">
                  <c:v>280.16500000000002</c:v>
                </c:pt>
                <c:pt idx="462">
                  <c:v>281.16499999999996</c:v>
                </c:pt>
                <c:pt idx="463">
                  <c:v>282.16500000000002</c:v>
                </c:pt>
                <c:pt idx="464">
                  <c:v>283.16499999999996</c:v>
                </c:pt>
                <c:pt idx="465">
                  <c:v>284.16500000000002</c:v>
                </c:pt>
                <c:pt idx="466">
                  <c:v>285.16500000000002</c:v>
                </c:pt>
                <c:pt idx="467">
                  <c:v>286.16500000000002</c:v>
                </c:pt>
                <c:pt idx="468">
                  <c:v>287.16500000000002</c:v>
                </c:pt>
                <c:pt idx="469">
                  <c:v>288.16499999999996</c:v>
                </c:pt>
                <c:pt idx="470">
                  <c:v>289.16500000000002</c:v>
                </c:pt>
                <c:pt idx="471">
                  <c:v>290.16499999999996</c:v>
                </c:pt>
                <c:pt idx="472">
                  <c:v>291.16500000000002</c:v>
                </c:pt>
                <c:pt idx="473">
                  <c:v>292.16500000000002</c:v>
                </c:pt>
                <c:pt idx="474">
                  <c:v>293.16499999999996</c:v>
                </c:pt>
                <c:pt idx="475">
                  <c:v>294.16500000000002</c:v>
                </c:pt>
                <c:pt idx="476">
                  <c:v>295.16499999999996</c:v>
                </c:pt>
                <c:pt idx="477">
                  <c:v>296.16500000000002</c:v>
                </c:pt>
                <c:pt idx="478">
                  <c:v>297.16499999999996</c:v>
                </c:pt>
                <c:pt idx="479">
                  <c:v>298.16500000000002</c:v>
                </c:pt>
                <c:pt idx="480">
                  <c:v>299.16500000000002</c:v>
                </c:pt>
                <c:pt idx="481">
                  <c:v>300.16499999999996</c:v>
                </c:pt>
                <c:pt idx="482">
                  <c:v>301.16500000000002</c:v>
                </c:pt>
                <c:pt idx="483">
                  <c:v>302.16499999999996</c:v>
                </c:pt>
                <c:pt idx="484">
                  <c:v>303.16500000000002</c:v>
                </c:pt>
                <c:pt idx="485">
                  <c:v>304.16500000000002</c:v>
                </c:pt>
                <c:pt idx="486">
                  <c:v>305.16500000000002</c:v>
                </c:pt>
                <c:pt idx="487">
                  <c:v>306.16500000000002</c:v>
                </c:pt>
                <c:pt idx="488">
                  <c:v>307.16499999999996</c:v>
                </c:pt>
                <c:pt idx="489">
                  <c:v>308.16500000000002</c:v>
                </c:pt>
                <c:pt idx="490">
                  <c:v>309.16499999999996</c:v>
                </c:pt>
                <c:pt idx="491">
                  <c:v>310.16500000000002</c:v>
                </c:pt>
                <c:pt idx="492">
                  <c:v>311.16500000000002</c:v>
                </c:pt>
                <c:pt idx="493">
                  <c:v>312.16499999999996</c:v>
                </c:pt>
                <c:pt idx="494">
                  <c:v>313.16500000000002</c:v>
                </c:pt>
                <c:pt idx="495">
                  <c:v>314.16499999999996</c:v>
                </c:pt>
                <c:pt idx="496">
                  <c:v>315.16500000000002</c:v>
                </c:pt>
                <c:pt idx="497">
                  <c:v>316.16500000000002</c:v>
                </c:pt>
                <c:pt idx="498">
                  <c:v>317.16500000000002</c:v>
                </c:pt>
                <c:pt idx="499">
                  <c:v>318.16500000000002</c:v>
                </c:pt>
                <c:pt idx="500">
                  <c:v>319.16499999999996</c:v>
                </c:pt>
                <c:pt idx="501">
                  <c:v>320.16500000000002</c:v>
                </c:pt>
                <c:pt idx="502">
                  <c:v>321.16499999999996</c:v>
                </c:pt>
                <c:pt idx="503">
                  <c:v>322.16500000000002</c:v>
                </c:pt>
                <c:pt idx="504">
                  <c:v>323.16500000000002</c:v>
                </c:pt>
                <c:pt idx="505">
                  <c:v>324.16499999999996</c:v>
                </c:pt>
                <c:pt idx="506">
                  <c:v>325.16500000000002</c:v>
                </c:pt>
                <c:pt idx="507">
                  <c:v>326.16499999999996</c:v>
                </c:pt>
                <c:pt idx="508">
                  <c:v>327.16500000000002</c:v>
                </c:pt>
                <c:pt idx="509">
                  <c:v>328.16499999999996</c:v>
                </c:pt>
                <c:pt idx="510">
                  <c:v>329.16500000000002</c:v>
                </c:pt>
                <c:pt idx="511">
                  <c:v>330.16500000000002</c:v>
                </c:pt>
                <c:pt idx="512">
                  <c:v>331.16499999999996</c:v>
                </c:pt>
                <c:pt idx="513">
                  <c:v>332.16500000000002</c:v>
                </c:pt>
                <c:pt idx="514">
                  <c:v>333.16499999999996</c:v>
                </c:pt>
                <c:pt idx="515">
                  <c:v>334.16500000000002</c:v>
                </c:pt>
                <c:pt idx="516">
                  <c:v>335.16500000000002</c:v>
                </c:pt>
                <c:pt idx="517">
                  <c:v>336.16500000000002</c:v>
                </c:pt>
                <c:pt idx="518">
                  <c:v>337.16500000000002</c:v>
                </c:pt>
                <c:pt idx="519">
                  <c:v>338.16499999999996</c:v>
                </c:pt>
                <c:pt idx="520">
                  <c:v>339.16500000000002</c:v>
                </c:pt>
                <c:pt idx="521">
                  <c:v>340.16499999999996</c:v>
                </c:pt>
                <c:pt idx="522">
                  <c:v>341.16500000000002</c:v>
                </c:pt>
                <c:pt idx="523">
                  <c:v>342.16500000000002</c:v>
                </c:pt>
                <c:pt idx="524">
                  <c:v>343.16499999999996</c:v>
                </c:pt>
                <c:pt idx="525">
                  <c:v>344.16500000000002</c:v>
                </c:pt>
                <c:pt idx="526">
                  <c:v>345.16499999999996</c:v>
                </c:pt>
                <c:pt idx="527">
                  <c:v>346.16500000000002</c:v>
                </c:pt>
                <c:pt idx="528">
                  <c:v>347.16500000000002</c:v>
                </c:pt>
                <c:pt idx="529">
                  <c:v>348.16500000000002</c:v>
                </c:pt>
                <c:pt idx="530">
                  <c:v>349.16500000000002</c:v>
                </c:pt>
                <c:pt idx="531">
                  <c:v>350.16499999999996</c:v>
                </c:pt>
                <c:pt idx="532">
                  <c:v>351.16500000000002</c:v>
                </c:pt>
                <c:pt idx="533">
                  <c:v>352.16499999999996</c:v>
                </c:pt>
                <c:pt idx="534">
                  <c:v>353.16500000000002</c:v>
                </c:pt>
                <c:pt idx="535">
                  <c:v>354.16500000000002</c:v>
                </c:pt>
                <c:pt idx="536">
                  <c:v>355.16499999999996</c:v>
                </c:pt>
                <c:pt idx="537">
                  <c:v>356.16500000000002</c:v>
                </c:pt>
                <c:pt idx="538">
                  <c:v>357.16499999999996</c:v>
                </c:pt>
                <c:pt idx="539">
                  <c:v>358.16500000000002</c:v>
                </c:pt>
                <c:pt idx="540">
                  <c:v>359.16499999999996</c:v>
                </c:pt>
                <c:pt idx="541">
                  <c:v>360.16500000000002</c:v>
                </c:pt>
                <c:pt idx="542">
                  <c:v>361.16500000000002</c:v>
                </c:pt>
                <c:pt idx="543">
                  <c:v>362.16499999999996</c:v>
                </c:pt>
                <c:pt idx="544">
                  <c:v>363.16500000000002</c:v>
                </c:pt>
                <c:pt idx="545">
                  <c:v>364.16499999999996</c:v>
                </c:pt>
                <c:pt idx="546">
                  <c:v>365.16500000000002</c:v>
                </c:pt>
                <c:pt idx="547">
                  <c:v>366.16500000000002</c:v>
                </c:pt>
                <c:pt idx="548">
                  <c:v>367.16500000000002</c:v>
                </c:pt>
                <c:pt idx="549">
                  <c:v>368.16500000000002</c:v>
                </c:pt>
                <c:pt idx="550">
                  <c:v>369.16499999999996</c:v>
                </c:pt>
                <c:pt idx="551">
                  <c:v>370.16500000000002</c:v>
                </c:pt>
                <c:pt idx="552">
                  <c:v>371.16499999999996</c:v>
                </c:pt>
                <c:pt idx="553">
                  <c:v>372.16500000000002</c:v>
                </c:pt>
                <c:pt idx="554">
                  <c:v>373.16500000000002</c:v>
                </c:pt>
                <c:pt idx="555">
                  <c:v>374.16399999999999</c:v>
                </c:pt>
                <c:pt idx="556">
                  <c:v>375.16399999999999</c:v>
                </c:pt>
                <c:pt idx="557">
                  <c:v>376.16399999999999</c:v>
                </c:pt>
                <c:pt idx="558">
                  <c:v>377.16399999999999</c:v>
                </c:pt>
                <c:pt idx="559">
                  <c:v>378.16399999999999</c:v>
                </c:pt>
                <c:pt idx="560">
                  <c:v>379.16400000000004</c:v>
                </c:pt>
                <c:pt idx="561">
                  <c:v>380.16399999999999</c:v>
                </c:pt>
                <c:pt idx="562">
                  <c:v>381.16399999999999</c:v>
                </c:pt>
                <c:pt idx="563">
                  <c:v>382.16399999999999</c:v>
                </c:pt>
                <c:pt idx="564">
                  <c:v>383.16399999999999</c:v>
                </c:pt>
                <c:pt idx="565">
                  <c:v>384.16400000000004</c:v>
                </c:pt>
                <c:pt idx="566">
                  <c:v>385.16399999999999</c:v>
                </c:pt>
                <c:pt idx="567">
                  <c:v>386.16400000000004</c:v>
                </c:pt>
                <c:pt idx="568">
                  <c:v>387.16399999999999</c:v>
                </c:pt>
                <c:pt idx="569">
                  <c:v>388.16399999999999</c:v>
                </c:pt>
                <c:pt idx="570">
                  <c:v>389.16399999999999</c:v>
                </c:pt>
                <c:pt idx="571">
                  <c:v>390.16399999999999</c:v>
                </c:pt>
                <c:pt idx="572">
                  <c:v>391.16400000000004</c:v>
                </c:pt>
                <c:pt idx="573">
                  <c:v>392.16399999999999</c:v>
                </c:pt>
                <c:pt idx="574">
                  <c:v>393.16399999999999</c:v>
                </c:pt>
                <c:pt idx="575">
                  <c:v>394.16399999999999</c:v>
                </c:pt>
                <c:pt idx="576">
                  <c:v>395.16399999999999</c:v>
                </c:pt>
                <c:pt idx="577">
                  <c:v>396.16400000000004</c:v>
                </c:pt>
                <c:pt idx="578">
                  <c:v>397.16399999999999</c:v>
                </c:pt>
                <c:pt idx="579">
                  <c:v>398.16400000000004</c:v>
                </c:pt>
                <c:pt idx="580">
                  <c:v>399.16399999999999</c:v>
                </c:pt>
                <c:pt idx="581">
                  <c:v>400.16399999999999</c:v>
                </c:pt>
                <c:pt idx="582">
                  <c:v>401.16399999999999</c:v>
                </c:pt>
                <c:pt idx="583">
                  <c:v>402.16399999999999</c:v>
                </c:pt>
                <c:pt idx="584">
                  <c:v>403.16400000000004</c:v>
                </c:pt>
                <c:pt idx="585">
                  <c:v>404.16399999999999</c:v>
                </c:pt>
                <c:pt idx="586">
                  <c:v>405.16399999999999</c:v>
                </c:pt>
                <c:pt idx="587">
                  <c:v>406.16399999999999</c:v>
                </c:pt>
                <c:pt idx="588">
                  <c:v>407.16399999999999</c:v>
                </c:pt>
                <c:pt idx="589">
                  <c:v>408.16399999999999</c:v>
                </c:pt>
                <c:pt idx="590">
                  <c:v>409.16399999999999</c:v>
                </c:pt>
                <c:pt idx="591">
                  <c:v>410.16400000000004</c:v>
                </c:pt>
                <c:pt idx="592">
                  <c:v>411.16399999999999</c:v>
                </c:pt>
                <c:pt idx="593">
                  <c:v>412.16399999999999</c:v>
                </c:pt>
                <c:pt idx="594">
                  <c:v>413.16399999999999</c:v>
                </c:pt>
                <c:pt idx="595">
                  <c:v>414.16399999999999</c:v>
                </c:pt>
                <c:pt idx="596">
                  <c:v>415.16400000000004</c:v>
                </c:pt>
                <c:pt idx="597">
                  <c:v>416.16399999999999</c:v>
                </c:pt>
                <c:pt idx="598">
                  <c:v>417.16399999999999</c:v>
                </c:pt>
                <c:pt idx="599">
                  <c:v>418.16399999999999</c:v>
                </c:pt>
                <c:pt idx="600">
                  <c:v>419.16399999999999</c:v>
                </c:pt>
                <c:pt idx="601">
                  <c:v>420.16399999999999</c:v>
                </c:pt>
                <c:pt idx="602">
                  <c:v>421.16399999999999</c:v>
                </c:pt>
                <c:pt idx="603">
                  <c:v>422.16400000000004</c:v>
                </c:pt>
                <c:pt idx="604">
                  <c:v>423.16399999999999</c:v>
                </c:pt>
                <c:pt idx="605">
                  <c:v>424.16399999999999</c:v>
                </c:pt>
                <c:pt idx="606">
                  <c:v>425.16399999999999</c:v>
                </c:pt>
                <c:pt idx="607">
                  <c:v>426.16399999999999</c:v>
                </c:pt>
                <c:pt idx="608">
                  <c:v>427.16400000000004</c:v>
                </c:pt>
                <c:pt idx="609">
                  <c:v>428.16399999999999</c:v>
                </c:pt>
                <c:pt idx="610">
                  <c:v>429.16400000000004</c:v>
                </c:pt>
                <c:pt idx="611">
                  <c:v>430.16399999999999</c:v>
                </c:pt>
                <c:pt idx="612">
                  <c:v>431.16399999999999</c:v>
                </c:pt>
                <c:pt idx="613">
                  <c:v>432.16399999999999</c:v>
                </c:pt>
                <c:pt idx="614">
                  <c:v>433.16399999999999</c:v>
                </c:pt>
                <c:pt idx="615">
                  <c:v>434.16400000000004</c:v>
                </c:pt>
                <c:pt idx="616">
                  <c:v>435.16399999999999</c:v>
                </c:pt>
                <c:pt idx="617">
                  <c:v>436.16399999999999</c:v>
                </c:pt>
                <c:pt idx="618">
                  <c:v>437.16399999999999</c:v>
                </c:pt>
                <c:pt idx="619">
                  <c:v>438.16399999999999</c:v>
                </c:pt>
                <c:pt idx="620">
                  <c:v>439.16399999999999</c:v>
                </c:pt>
                <c:pt idx="621">
                  <c:v>440.16399999999999</c:v>
                </c:pt>
                <c:pt idx="622">
                  <c:v>441.16400000000004</c:v>
                </c:pt>
                <c:pt idx="623">
                  <c:v>442.16399999999999</c:v>
                </c:pt>
                <c:pt idx="624">
                  <c:v>443.16399999999999</c:v>
                </c:pt>
                <c:pt idx="625">
                  <c:v>444.16399999999999</c:v>
                </c:pt>
                <c:pt idx="626">
                  <c:v>445.16399999999999</c:v>
                </c:pt>
                <c:pt idx="627">
                  <c:v>446.16400000000004</c:v>
                </c:pt>
                <c:pt idx="628">
                  <c:v>447.16399999999999</c:v>
                </c:pt>
                <c:pt idx="629">
                  <c:v>448.16399999999999</c:v>
                </c:pt>
                <c:pt idx="630">
                  <c:v>449.16399999999999</c:v>
                </c:pt>
                <c:pt idx="631">
                  <c:v>450.16399999999999</c:v>
                </c:pt>
                <c:pt idx="632">
                  <c:v>451.16399999999999</c:v>
                </c:pt>
                <c:pt idx="633">
                  <c:v>452.16399999999999</c:v>
                </c:pt>
                <c:pt idx="634">
                  <c:v>453.16400000000004</c:v>
                </c:pt>
                <c:pt idx="635">
                  <c:v>454.16399999999999</c:v>
                </c:pt>
                <c:pt idx="636">
                  <c:v>455.16399999999999</c:v>
                </c:pt>
                <c:pt idx="637">
                  <c:v>456.16399999999999</c:v>
                </c:pt>
                <c:pt idx="638">
                  <c:v>457.16399999999999</c:v>
                </c:pt>
                <c:pt idx="639">
                  <c:v>458.16400000000004</c:v>
                </c:pt>
                <c:pt idx="640">
                  <c:v>459.16399999999999</c:v>
                </c:pt>
                <c:pt idx="641">
                  <c:v>460.16400000000004</c:v>
                </c:pt>
                <c:pt idx="642">
                  <c:v>461.16399999999999</c:v>
                </c:pt>
                <c:pt idx="643">
                  <c:v>462.16399999999999</c:v>
                </c:pt>
                <c:pt idx="644">
                  <c:v>463.16399999999999</c:v>
                </c:pt>
                <c:pt idx="645">
                  <c:v>464.16399999999999</c:v>
                </c:pt>
                <c:pt idx="646">
                  <c:v>465.16400000000004</c:v>
                </c:pt>
                <c:pt idx="647">
                  <c:v>466.16399999999999</c:v>
                </c:pt>
                <c:pt idx="648">
                  <c:v>467.16399999999999</c:v>
                </c:pt>
                <c:pt idx="649">
                  <c:v>468.16300000000001</c:v>
                </c:pt>
                <c:pt idx="650">
                  <c:v>469.16299999999995</c:v>
                </c:pt>
                <c:pt idx="651">
                  <c:v>470.16300000000001</c:v>
                </c:pt>
                <c:pt idx="652">
                  <c:v>471.16300000000001</c:v>
                </c:pt>
                <c:pt idx="653">
                  <c:v>472.16300000000001</c:v>
                </c:pt>
                <c:pt idx="654">
                  <c:v>473.16300000000001</c:v>
                </c:pt>
                <c:pt idx="655">
                  <c:v>474.16299999999995</c:v>
                </c:pt>
                <c:pt idx="656">
                  <c:v>475.16300000000001</c:v>
                </c:pt>
                <c:pt idx="657">
                  <c:v>476.16299999999995</c:v>
                </c:pt>
                <c:pt idx="658">
                  <c:v>477.16300000000001</c:v>
                </c:pt>
                <c:pt idx="659">
                  <c:v>478.16299999999995</c:v>
                </c:pt>
                <c:pt idx="660">
                  <c:v>479.16300000000007</c:v>
                </c:pt>
                <c:pt idx="661">
                  <c:v>480.16300000000001</c:v>
                </c:pt>
                <c:pt idx="662">
                  <c:v>481.16299999999995</c:v>
                </c:pt>
                <c:pt idx="663">
                  <c:v>482.16299999999995</c:v>
                </c:pt>
                <c:pt idx="664">
                  <c:v>483.16300000000001</c:v>
                </c:pt>
                <c:pt idx="665">
                  <c:v>484.16300000000001</c:v>
                </c:pt>
                <c:pt idx="666">
                  <c:v>485.16299999999995</c:v>
                </c:pt>
                <c:pt idx="667">
                  <c:v>486.16300000000001</c:v>
                </c:pt>
                <c:pt idx="668">
                  <c:v>487.16300000000001</c:v>
                </c:pt>
                <c:pt idx="669">
                  <c:v>488.16299999999995</c:v>
                </c:pt>
                <c:pt idx="670">
                  <c:v>489.16300000000007</c:v>
                </c:pt>
                <c:pt idx="671">
                  <c:v>490.16300000000001</c:v>
                </c:pt>
                <c:pt idx="672">
                  <c:v>491.16300000000001</c:v>
                </c:pt>
                <c:pt idx="673">
                  <c:v>492.16299999999995</c:v>
                </c:pt>
                <c:pt idx="674">
                  <c:v>493.16300000000001</c:v>
                </c:pt>
                <c:pt idx="675">
                  <c:v>494.16300000000001</c:v>
                </c:pt>
                <c:pt idx="676">
                  <c:v>495.16299999999995</c:v>
                </c:pt>
                <c:pt idx="677">
                  <c:v>496.16300000000007</c:v>
                </c:pt>
                <c:pt idx="678">
                  <c:v>497.16300000000001</c:v>
                </c:pt>
                <c:pt idx="679">
                  <c:v>498.16300000000001</c:v>
                </c:pt>
                <c:pt idx="680">
                  <c:v>499.16299999999995</c:v>
                </c:pt>
                <c:pt idx="681">
                  <c:v>500.16300000000001</c:v>
                </c:pt>
                <c:pt idx="682">
                  <c:v>501.16300000000001</c:v>
                </c:pt>
                <c:pt idx="683">
                  <c:v>502.16299999999995</c:v>
                </c:pt>
                <c:pt idx="684">
                  <c:v>503.16300000000007</c:v>
                </c:pt>
                <c:pt idx="685">
                  <c:v>504.16300000000001</c:v>
                </c:pt>
                <c:pt idx="686">
                  <c:v>505.16299999999995</c:v>
                </c:pt>
                <c:pt idx="687">
                  <c:v>506.16299999999995</c:v>
                </c:pt>
                <c:pt idx="688">
                  <c:v>507.16300000000001</c:v>
                </c:pt>
                <c:pt idx="689">
                  <c:v>508.16300000000001</c:v>
                </c:pt>
                <c:pt idx="690">
                  <c:v>509.16299999999995</c:v>
                </c:pt>
                <c:pt idx="691">
                  <c:v>510.16300000000007</c:v>
                </c:pt>
                <c:pt idx="692">
                  <c:v>511.16300000000001</c:v>
                </c:pt>
                <c:pt idx="693">
                  <c:v>512.16300000000001</c:v>
                </c:pt>
                <c:pt idx="694">
                  <c:v>513.1629999999999</c:v>
                </c:pt>
                <c:pt idx="695">
                  <c:v>514.16300000000001</c:v>
                </c:pt>
                <c:pt idx="696">
                  <c:v>515.16300000000001</c:v>
                </c:pt>
                <c:pt idx="697">
                  <c:v>516.16300000000001</c:v>
                </c:pt>
                <c:pt idx="698">
                  <c:v>517.16300000000001</c:v>
                </c:pt>
                <c:pt idx="699">
                  <c:v>518.16300000000001</c:v>
                </c:pt>
                <c:pt idx="700">
                  <c:v>519.16300000000001</c:v>
                </c:pt>
                <c:pt idx="701">
                  <c:v>520.16300000000001</c:v>
                </c:pt>
                <c:pt idx="702">
                  <c:v>521.16300000000001</c:v>
                </c:pt>
                <c:pt idx="703">
                  <c:v>522.16300000000001</c:v>
                </c:pt>
                <c:pt idx="704">
                  <c:v>523.16300000000001</c:v>
                </c:pt>
                <c:pt idx="705">
                  <c:v>524.16300000000001</c:v>
                </c:pt>
                <c:pt idx="706">
                  <c:v>525.16300000000001</c:v>
                </c:pt>
                <c:pt idx="707">
                  <c:v>526.16300000000001</c:v>
                </c:pt>
                <c:pt idx="708">
                  <c:v>527.16300000000001</c:v>
                </c:pt>
                <c:pt idx="709">
                  <c:v>528.16300000000001</c:v>
                </c:pt>
                <c:pt idx="710">
                  <c:v>529.16300000000001</c:v>
                </c:pt>
                <c:pt idx="711">
                  <c:v>530.16300000000001</c:v>
                </c:pt>
                <c:pt idx="712">
                  <c:v>531.16300000000001</c:v>
                </c:pt>
                <c:pt idx="713">
                  <c:v>532.16300000000001</c:v>
                </c:pt>
                <c:pt idx="714">
                  <c:v>533.16300000000001</c:v>
                </c:pt>
                <c:pt idx="715">
                  <c:v>534.16300000000001</c:v>
                </c:pt>
                <c:pt idx="716">
                  <c:v>535.16300000000001</c:v>
                </c:pt>
                <c:pt idx="717">
                  <c:v>536.16300000000001</c:v>
                </c:pt>
                <c:pt idx="718">
                  <c:v>537.1629999999999</c:v>
                </c:pt>
                <c:pt idx="719">
                  <c:v>538.16300000000001</c:v>
                </c:pt>
                <c:pt idx="720">
                  <c:v>539.16300000000001</c:v>
                </c:pt>
                <c:pt idx="721">
                  <c:v>540.16300000000001</c:v>
                </c:pt>
                <c:pt idx="722">
                  <c:v>541.16300000000001</c:v>
                </c:pt>
                <c:pt idx="723">
                  <c:v>542.16300000000001</c:v>
                </c:pt>
                <c:pt idx="724">
                  <c:v>543.16300000000001</c:v>
                </c:pt>
                <c:pt idx="725">
                  <c:v>544.1629999999999</c:v>
                </c:pt>
                <c:pt idx="726">
                  <c:v>545.16300000000001</c:v>
                </c:pt>
                <c:pt idx="727">
                  <c:v>546.16300000000001</c:v>
                </c:pt>
                <c:pt idx="728">
                  <c:v>547.16300000000001</c:v>
                </c:pt>
                <c:pt idx="729">
                  <c:v>548.16300000000001</c:v>
                </c:pt>
                <c:pt idx="730">
                  <c:v>549.16300000000001</c:v>
                </c:pt>
                <c:pt idx="731">
                  <c:v>550.16300000000001</c:v>
                </c:pt>
                <c:pt idx="732">
                  <c:v>551.16300000000001</c:v>
                </c:pt>
                <c:pt idx="733">
                  <c:v>552.16300000000001</c:v>
                </c:pt>
                <c:pt idx="734">
                  <c:v>553.16300000000001</c:v>
                </c:pt>
                <c:pt idx="735">
                  <c:v>554.16300000000001</c:v>
                </c:pt>
                <c:pt idx="736">
                  <c:v>555.16300000000001</c:v>
                </c:pt>
                <c:pt idx="737">
                  <c:v>556.16300000000001</c:v>
                </c:pt>
                <c:pt idx="738">
                  <c:v>557.16300000000001</c:v>
                </c:pt>
                <c:pt idx="739">
                  <c:v>558.16300000000001</c:v>
                </c:pt>
                <c:pt idx="740">
                  <c:v>559.16300000000001</c:v>
                </c:pt>
                <c:pt idx="741">
                  <c:v>560.16300000000001</c:v>
                </c:pt>
                <c:pt idx="742">
                  <c:v>561.1629999999999</c:v>
                </c:pt>
                <c:pt idx="743">
                  <c:v>562.16300000000001</c:v>
                </c:pt>
                <c:pt idx="744">
                  <c:v>563.16300000000001</c:v>
                </c:pt>
                <c:pt idx="745">
                  <c:v>564.16300000000001</c:v>
                </c:pt>
                <c:pt idx="746">
                  <c:v>565.16200000000003</c:v>
                </c:pt>
                <c:pt idx="747">
                  <c:v>566.16200000000003</c:v>
                </c:pt>
                <c:pt idx="748">
                  <c:v>567.16199999999992</c:v>
                </c:pt>
                <c:pt idx="749">
                  <c:v>568.16200000000003</c:v>
                </c:pt>
                <c:pt idx="750">
                  <c:v>569.16200000000003</c:v>
                </c:pt>
                <c:pt idx="751">
                  <c:v>570.16199999999992</c:v>
                </c:pt>
                <c:pt idx="752">
                  <c:v>571.16200000000003</c:v>
                </c:pt>
                <c:pt idx="753">
                  <c:v>572.16200000000003</c:v>
                </c:pt>
                <c:pt idx="754">
                  <c:v>573.16200000000003</c:v>
                </c:pt>
                <c:pt idx="755">
                  <c:v>574.16199999999992</c:v>
                </c:pt>
                <c:pt idx="756">
                  <c:v>575.16200000000003</c:v>
                </c:pt>
                <c:pt idx="757">
                  <c:v>576.16200000000003</c:v>
                </c:pt>
                <c:pt idx="758">
                  <c:v>577.16199999999992</c:v>
                </c:pt>
                <c:pt idx="759">
                  <c:v>578.16200000000003</c:v>
                </c:pt>
                <c:pt idx="760">
                  <c:v>579.16200000000003</c:v>
                </c:pt>
                <c:pt idx="761">
                  <c:v>580.16199999999992</c:v>
                </c:pt>
                <c:pt idx="762">
                  <c:v>581.16200000000003</c:v>
                </c:pt>
                <c:pt idx="763">
                  <c:v>582.16200000000003</c:v>
                </c:pt>
                <c:pt idx="764">
                  <c:v>583.16200000000003</c:v>
                </c:pt>
                <c:pt idx="765">
                  <c:v>584.16199999999992</c:v>
                </c:pt>
                <c:pt idx="766">
                  <c:v>585.16200000000003</c:v>
                </c:pt>
                <c:pt idx="767">
                  <c:v>586.16200000000003</c:v>
                </c:pt>
                <c:pt idx="768">
                  <c:v>587.16199999999992</c:v>
                </c:pt>
                <c:pt idx="769">
                  <c:v>588.16200000000003</c:v>
                </c:pt>
                <c:pt idx="770">
                  <c:v>589.16200000000003</c:v>
                </c:pt>
                <c:pt idx="771">
                  <c:v>590.16200000000003</c:v>
                </c:pt>
                <c:pt idx="772">
                  <c:v>591.16199999999992</c:v>
                </c:pt>
                <c:pt idx="773">
                  <c:v>592.16200000000003</c:v>
                </c:pt>
                <c:pt idx="774">
                  <c:v>593.16200000000003</c:v>
                </c:pt>
                <c:pt idx="775">
                  <c:v>594.16199999999992</c:v>
                </c:pt>
                <c:pt idx="776">
                  <c:v>595.16200000000003</c:v>
                </c:pt>
                <c:pt idx="777">
                  <c:v>596.16200000000003</c:v>
                </c:pt>
                <c:pt idx="778">
                  <c:v>597.16200000000003</c:v>
                </c:pt>
                <c:pt idx="779">
                  <c:v>598.16199999999992</c:v>
                </c:pt>
                <c:pt idx="780">
                  <c:v>599.16200000000003</c:v>
                </c:pt>
                <c:pt idx="781">
                  <c:v>600.16200000000003</c:v>
                </c:pt>
                <c:pt idx="782">
                  <c:v>601.16199999999992</c:v>
                </c:pt>
                <c:pt idx="783">
                  <c:v>602.16200000000003</c:v>
                </c:pt>
                <c:pt idx="784">
                  <c:v>603.16200000000003</c:v>
                </c:pt>
                <c:pt idx="785">
                  <c:v>604.16200000000003</c:v>
                </c:pt>
                <c:pt idx="786">
                  <c:v>605.16199999999992</c:v>
                </c:pt>
                <c:pt idx="787">
                  <c:v>606.16200000000003</c:v>
                </c:pt>
                <c:pt idx="788">
                  <c:v>607.16200000000003</c:v>
                </c:pt>
                <c:pt idx="789">
                  <c:v>608.16199999999992</c:v>
                </c:pt>
                <c:pt idx="790">
                  <c:v>609.16200000000003</c:v>
                </c:pt>
                <c:pt idx="791">
                  <c:v>610.16200000000003</c:v>
                </c:pt>
                <c:pt idx="792">
                  <c:v>611.16199999999992</c:v>
                </c:pt>
                <c:pt idx="793">
                  <c:v>612.16200000000003</c:v>
                </c:pt>
                <c:pt idx="794">
                  <c:v>613.16200000000003</c:v>
                </c:pt>
                <c:pt idx="795">
                  <c:v>614.16200000000003</c:v>
                </c:pt>
                <c:pt idx="796">
                  <c:v>615.16199999999992</c:v>
                </c:pt>
                <c:pt idx="797">
                  <c:v>616.16200000000003</c:v>
                </c:pt>
                <c:pt idx="798">
                  <c:v>617.16200000000003</c:v>
                </c:pt>
                <c:pt idx="799">
                  <c:v>618.16199999999992</c:v>
                </c:pt>
                <c:pt idx="800">
                  <c:v>619.16200000000003</c:v>
                </c:pt>
                <c:pt idx="801">
                  <c:v>620.16200000000003</c:v>
                </c:pt>
                <c:pt idx="802">
                  <c:v>621.16200000000003</c:v>
                </c:pt>
                <c:pt idx="803">
                  <c:v>622.16199999999992</c:v>
                </c:pt>
                <c:pt idx="804">
                  <c:v>623.16200000000003</c:v>
                </c:pt>
                <c:pt idx="805">
                  <c:v>624.16200000000003</c:v>
                </c:pt>
                <c:pt idx="806">
                  <c:v>625.16199999999992</c:v>
                </c:pt>
                <c:pt idx="807">
                  <c:v>626.16200000000003</c:v>
                </c:pt>
                <c:pt idx="808">
                  <c:v>627.16200000000003</c:v>
                </c:pt>
                <c:pt idx="809">
                  <c:v>628.16200000000003</c:v>
                </c:pt>
                <c:pt idx="810">
                  <c:v>629.16199999999992</c:v>
                </c:pt>
                <c:pt idx="811">
                  <c:v>630.16200000000003</c:v>
                </c:pt>
                <c:pt idx="812">
                  <c:v>631.16200000000003</c:v>
                </c:pt>
                <c:pt idx="813">
                  <c:v>632.16199999999992</c:v>
                </c:pt>
                <c:pt idx="814">
                  <c:v>633.16200000000003</c:v>
                </c:pt>
                <c:pt idx="815">
                  <c:v>634.16200000000003</c:v>
                </c:pt>
                <c:pt idx="816">
                  <c:v>635.16200000000003</c:v>
                </c:pt>
                <c:pt idx="817">
                  <c:v>636.16199999999992</c:v>
                </c:pt>
                <c:pt idx="818">
                  <c:v>637.16200000000003</c:v>
                </c:pt>
                <c:pt idx="819">
                  <c:v>638.16200000000003</c:v>
                </c:pt>
                <c:pt idx="820">
                  <c:v>639.16199999999992</c:v>
                </c:pt>
                <c:pt idx="821">
                  <c:v>640.16200000000003</c:v>
                </c:pt>
                <c:pt idx="822">
                  <c:v>641.16200000000003</c:v>
                </c:pt>
                <c:pt idx="823">
                  <c:v>642.16199999999992</c:v>
                </c:pt>
                <c:pt idx="824">
                  <c:v>643.16200000000003</c:v>
                </c:pt>
                <c:pt idx="825">
                  <c:v>644.16200000000003</c:v>
                </c:pt>
                <c:pt idx="826">
                  <c:v>645.16200000000003</c:v>
                </c:pt>
                <c:pt idx="827">
                  <c:v>646.16199999999992</c:v>
                </c:pt>
                <c:pt idx="828">
                  <c:v>647.16200000000003</c:v>
                </c:pt>
                <c:pt idx="829">
                  <c:v>648.16200000000003</c:v>
                </c:pt>
                <c:pt idx="830">
                  <c:v>649.16199999999992</c:v>
                </c:pt>
                <c:pt idx="831">
                  <c:v>650.16200000000003</c:v>
                </c:pt>
                <c:pt idx="832">
                  <c:v>651.16200000000003</c:v>
                </c:pt>
                <c:pt idx="833">
                  <c:v>652.16200000000003</c:v>
                </c:pt>
                <c:pt idx="834">
                  <c:v>653.16199999999992</c:v>
                </c:pt>
                <c:pt idx="835">
                  <c:v>654.16200000000003</c:v>
                </c:pt>
                <c:pt idx="836">
                  <c:v>655.16200000000003</c:v>
                </c:pt>
                <c:pt idx="837">
                  <c:v>656.16199999999992</c:v>
                </c:pt>
                <c:pt idx="838">
                  <c:v>657.16200000000003</c:v>
                </c:pt>
                <c:pt idx="839">
                  <c:v>658.16200000000003</c:v>
                </c:pt>
                <c:pt idx="840">
                  <c:v>659.16200000000003</c:v>
                </c:pt>
                <c:pt idx="841">
                  <c:v>660.16100000000006</c:v>
                </c:pt>
                <c:pt idx="842">
                  <c:v>661.16099999999994</c:v>
                </c:pt>
                <c:pt idx="843">
                  <c:v>662.16099999999994</c:v>
                </c:pt>
                <c:pt idx="844">
                  <c:v>663.16100000000006</c:v>
                </c:pt>
                <c:pt idx="845">
                  <c:v>664.16100000000006</c:v>
                </c:pt>
                <c:pt idx="846">
                  <c:v>665.16099999999994</c:v>
                </c:pt>
                <c:pt idx="847">
                  <c:v>666.16099999999994</c:v>
                </c:pt>
                <c:pt idx="848">
                  <c:v>667.16100000000006</c:v>
                </c:pt>
                <c:pt idx="849">
                  <c:v>668.16099999999994</c:v>
                </c:pt>
                <c:pt idx="850">
                  <c:v>669.16099999999994</c:v>
                </c:pt>
                <c:pt idx="851">
                  <c:v>670.16100000000006</c:v>
                </c:pt>
                <c:pt idx="852">
                  <c:v>671.16100000000006</c:v>
                </c:pt>
                <c:pt idx="853">
                  <c:v>672.16099999999994</c:v>
                </c:pt>
                <c:pt idx="854">
                  <c:v>673.16099999999994</c:v>
                </c:pt>
                <c:pt idx="855">
                  <c:v>674.16100000000006</c:v>
                </c:pt>
                <c:pt idx="856">
                  <c:v>675.16099999999994</c:v>
                </c:pt>
                <c:pt idx="857">
                  <c:v>676.16099999999994</c:v>
                </c:pt>
                <c:pt idx="858">
                  <c:v>677.16100000000006</c:v>
                </c:pt>
                <c:pt idx="859">
                  <c:v>678.16100000000006</c:v>
                </c:pt>
                <c:pt idx="860">
                  <c:v>679.16099999999994</c:v>
                </c:pt>
                <c:pt idx="861">
                  <c:v>680.16100000000006</c:v>
                </c:pt>
                <c:pt idx="862">
                  <c:v>681.16100000000006</c:v>
                </c:pt>
                <c:pt idx="863">
                  <c:v>682.16099999999994</c:v>
                </c:pt>
                <c:pt idx="864">
                  <c:v>683.16099999999994</c:v>
                </c:pt>
                <c:pt idx="865">
                  <c:v>684.16100000000006</c:v>
                </c:pt>
                <c:pt idx="866">
                  <c:v>685.16100000000006</c:v>
                </c:pt>
                <c:pt idx="867">
                  <c:v>686.16099999999994</c:v>
                </c:pt>
                <c:pt idx="868">
                  <c:v>687.16100000000006</c:v>
                </c:pt>
                <c:pt idx="869">
                  <c:v>688.16100000000006</c:v>
                </c:pt>
                <c:pt idx="870">
                  <c:v>689.16099999999994</c:v>
                </c:pt>
                <c:pt idx="871">
                  <c:v>690.16099999999994</c:v>
                </c:pt>
                <c:pt idx="872">
                  <c:v>691.16100000000006</c:v>
                </c:pt>
                <c:pt idx="873">
                  <c:v>692.16099999999994</c:v>
                </c:pt>
                <c:pt idx="874">
                  <c:v>693.16099999999994</c:v>
                </c:pt>
                <c:pt idx="875">
                  <c:v>694.16100000000006</c:v>
                </c:pt>
                <c:pt idx="876">
                  <c:v>695.16100000000006</c:v>
                </c:pt>
                <c:pt idx="877">
                  <c:v>696.16099999999994</c:v>
                </c:pt>
                <c:pt idx="878">
                  <c:v>697.16099999999994</c:v>
                </c:pt>
                <c:pt idx="879">
                  <c:v>698.16100000000006</c:v>
                </c:pt>
                <c:pt idx="880">
                  <c:v>699.16099999999994</c:v>
                </c:pt>
                <c:pt idx="881">
                  <c:v>700.16099999999994</c:v>
                </c:pt>
                <c:pt idx="882">
                  <c:v>701.16100000000006</c:v>
                </c:pt>
                <c:pt idx="883">
                  <c:v>702.16100000000006</c:v>
                </c:pt>
                <c:pt idx="884">
                  <c:v>703.16099999999994</c:v>
                </c:pt>
                <c:pt idx="885">
                  <c:v>704.16099999999994</c:v>
                </c:pt>
                <c:pt idx="886">
                  <c:v>705.16100000000006</c:v>
                </c:pt>
                <c:pt idx="887">
                  <c:v>706.16099999999994</c:v>
                </c:pt>
                <c:pt idx="888">
                  <c:v>707.16099999999994</c:v>
                </c:pt>
                <c:pt idx="889">
                  <c:v>708.16100000000006</c:v>
                </c:pt>
                <c:pt idx="890">
                  <c:v>709.16100000000006</c:v>
                </c:pt>
                <c:pt idx="891">
                  <c:v>710.16099999999994</c:v>
                </c:pt>
                <c:pt idx="892">
                  <c:v>711.16100000000006</c:v>
                </c:pt>
                <c:pt idx="893">
                  <c:v>712.16100000000006</c:v>
                </c:pt>
                <c:pt idx="894">
                  <c:v>713.16099999999994</c:v>
                </c:pt>
                <c:pt idx="895">
                  <c:v>714.16099999999994</c:v>
                </c:pt>
                <c:pt idx="896">
                  <c:v>715.16100000000006</c:v>
                </c:pt>
                <c:pt idx="897">
                  <c:v>716.16100000000006</c:v>
                </c:pt>
                <c:pt idx="898">
                  <c:v>717.16099999999994</c:v>
                </c:pt>
                <c:pt idx="899">
                  <c:v>718.16100000000006</c:v>
                </c:pt>
                <c:pt idx="900">
                  <c:v>719.16100000000006</c:v>
                </c:pt>
                <c:pt idx="901">
                  <c:v>720.16099999999994</c:v>
                </c:pt>
                <c:pt idx="902">
                  <c:v>721.16099999999994</c:v>
                </c:pt>
                <c:pt idx="903">
                  <c:v>722.16100000000006</c:v>
                </c:pt>
                <c:pt idx="904">
                  <c:v>723.16099999999994</c:v>
                </c:pt>
                <c:pt idx="905">
                  <c:v>724.16099999999994</c:v>
                </c:pt>
                <c:pt idx="906">
                  <c:v>725.16100000000006</c:v>
                </c:pt>
                <c:pt idx="907">
                  <c:v>726.16100000000006</c:v>
                </c:pt>
                <c:pt idx="908">
                  <c:v>727.16099999999994</c:v>
                </c:pt>
                <c:pt idx="909">
                  <c:v>728.16099999999994</c:v>
                </c:pt>
                <c:pt idx="910">
                  <c:v>729.16100000000006</c:v>
                </c:pt>
                <c:pt idx="911">
                  <c:v>730.16099999999994</c:v>
                </c:pt>
                <c:pt idx="912">
                  <c:v>731.16099999999994</c:v>
                </c:pt>
                <c:pt idx="913">
                  <c:v>732.16100000000006</c:v>
                </c:pt>
                <c:pt idx="914">
                  <c:v>733.16100000000006</c:v>
                </c:pt>
                <c:pt idx="915">
                  <c:v>734.16099999999994</c:v>
                </c:pt>
                <c:pt idx="916">
                  <c:v>735.16099999999994</c:v>
                </c:pt>
                <c:pt idx="917">
                  <c:v>736.16100000000006</c:v>
                </c:pt>
                <c:pt idx="918">
                  <c:v>737.16099999999994</c:v>
                </c:pt>
                <c:pt idx="919">
                  <c:v>738.16099999999994</c:v>
                </c:pt>
                <c:pt idx="920">
                  <c:v>739.16100000000006</c:v>
                </c:pt>
                <c:pt idx="921">
                  <c:v>740.16100000000006</c:v>
                </c:pt>
                <c:pt idx="922">
                  <c:v>741.16099999999994</c:v>
                </c:pt>
                <c:pt idx="923">
                  <c:v>742.16100000000006</c:v>
                </c:pt>
                <c:pt idx="924">
                  <c:v>743.16100000000006</c:v>
                </c:pt>
                <c:pt idx="925">
                  <c:v>744.16099999999994</c:v>
                </c:pt>
                <c:pt idx="926">
                  <c:v>745.16099999999994</c:v>
                </c:pt>
                <c:pt idx="927">
                  <c:v>746.16100000000006</c:v>
                </c:pt>
                <c:pt idx="928">
                  <c:v>747.16100000000006</c:v>
                </c:pt>
                <c:pt idx="929">
                  <c:v>748.16099999999994</c:v>
                </c:pt>
                <c:pt idx="930">
                  <c:v>749.16100000000006</c:v>
                </c:pt>
                <c:pt idx="931">
                  <c:v>750.16100000000006</c:v>
                </c:pt>
                <c:pt idx="932">
                  <c:v>751.16099999999994</c:v>
                </c:pt>
                <c:pt idx="933">
                  <c:v>752.16099999999994</c:v>
                </c:pt>
                <c:pt idx="934">
                  <c:v>753.16100000000006</c:v>
                </c:pt>
                <c:pt idx="935">
                  <c:v>754.16</c:v>
                </c:pt>
                <c:pt idx="936">
                  <c:v>755.16000000000008</c:v>
                </c:pt>
                <c:pt idx="937">
                  <c:v>756.16</c:v>
                </c:pt>
                <c:pt idx="938">
                  <c:v>757.16</c:v>
                </c:pt>
                <c:pt idx="939">
                  <c:v>758.16</c:v>
                </c:pt>
                <c:pt idx="940">
                  <c:v>759.16000000000008</c:v>
                </c:pt>
                <c:pt idx="941">
                  <c:v>760.16</c:v>
                </c:pt>
                <c:pt idx="942">
                  <c:v>761.16</c:v>
                </c:pt>
                <c:pt idx="943">
                  <c:v>762.16000000000008</c:v>
                </c:pt>
                <c:pt idx="944">
                  <c:v>763.16</c:v>
                </c:pt>
                <c:pt idx="945">
                  <c:v>764.16</c:v>
                </c:pt>
                <c:pt idx="946">
                  <c:v>765.16</c:v>
                </c:pt>
                <c:pt idx="947">
                  <c:v>766.16000000000008</c:v>
                </c:pt>
                <c:pt idx="948">
                  <c:v>767.16</c:v>
                </c:pt>
                <c:pt idx="949">
                  <c:v>768.16</c:v>
                </c:pt>
                <c:pt idx="950">
                  <c:v>769.16000000000008</c:v>
                </c:pt>
                <c:pt idx="951">
                  <c:v>770.16</c:v>
                </c:pt>
                <c:pt idx="952">
                  <c:v>771.16</c:v>
                </c:pt>
                <c:pt idx="953">
                  <c:v>772.16</c:v>
                </c:pt>
                <c:pt idx="954">
                  <c:v>773.16</c:v>
                </c:pt>
                <c:pt idx="955">
                  <c:v>774.16</c:v>
                </c:pt>
                <c:pt idx="956">
                  <c:v>775.16</c:v>
                </c:pt>
                <c:pt idx="957">
                  <c:v>776.16000000000008</c:v>
                </c:pt>
                <c:pt idx="958">
                  <c:v>777.16</c:v>
                </c:pt>
                <c:pt idx="959">
                  <c:v>778.16</c:v>
                </c:pt>
                <c:pt idx="960">
                  <c:v>779.16000000000008</c:v>
                </c:pt>
                <c:pt idx="961">
                  <c:v>780.16</c:v>
                </c:pt>
                <c:pt idx="962">
                  <c:v>781.16</c:v>
                </c:pt>
                <c:pt idx="963">
                  <c:v>782.16</c:v>
                </c:pt>
                <c:pt idx="964">
                  <c:v>783.16000000000008</c:v>
                </c:pt>
                <c:pt idx="965">
                  <c:v>784.16</c:v>
                </c:pt>
                <c:pt idx="966">
                  <c:v>785.16</c:v>
                </c:pt>
                <c:pt idx="967">
                  <c:v>786.16000000000008</c:v>
                </c:pt>
                <c:pt idx="968">
                  <c:v>787.16</c:v>
                </c:pt>
                <c:pt idx="969">
                  <c:v>788.16</c:v>
                </c:pt>
                <c:pt idx="970">
                  <c:v>789.16</c:v>
                </c:pt>
                <c:pt idx="971">
                  <c:v>790.16000000000008</c:v>
                </c:pt>
                <c:pt idx="972">
                  <c:v>791.16</c:v>
                </c:pt>
                <c:pt idx="973">
                  <c:v>792.16</c:v>
                </c:pt>
                <c:pt idx="974">
                  <c:v>793.16000000000008</c:v>
                </c:pt>
                <c:pt idx="975">
                  <c:v>794.16</c:v>
                </c:pt>
                <c:pt idx="976">
                  <c:v>795.16</c:v>
                </c:pt>
                <c:pt idx="977">
                  <c:v>796.16</c:v>
                </c:pt>
                <c:pt idx="978">
                  <c:v>797.16000000000008</c:v>
                </c:pt>
                <c:pt idx="979">
                  <c:v>798.16</c:v>
                </c:pt>
                <c:pt idx="980">
                  <c:v>799.16</c:v>
                </c:pt>
                <c:pt idx="981">
                  <c:v>800.16000000000008</c:v>
                </c:pt>
                <c:pt idx="982">
                  <c:v>801.16</c:v>
                </c:pt>
                <c:pt idx="983">
                  <c:v>802.16</c:v>
                </c:pt>
                <c:pt idx="984">
                  <c:v>803.16</c:v>
                </c:pt>
                <c:pt idx="985">
                  <c:v>804.16</c:v>
                </c:pt>
                <c:pt idx="986">
                  <c:v>805.16</c:v>
                </c:pt>
                <c:pt idx="987">
                  <c:v>806.16</c:v>
                </c:pt>
                <c:pt idx="988">
                  <c:v>807.16000000000008</c:v>
                </c:pt>
                <c:pt idx="989">
                  <c:v>808.16</c:v>
                </c:pt>
                <c:pt idx="990">
                  <c:v>809.16</c:v>
                </c:pt>
                <c:pt idx="991">
                  <c:v>810.16000000000008</c:v>
                </c:pt>
                <c:pt idx="992">
                  <c:v>811.16</c:v>
                </c:pt>
                <c:pt idx="993">
                  <c:v>812.16</c:v>
                </c:pt>
                <c:pt idx="994">
                  <c:v>813.16</c:v>
                </c:pt>
                <c:pt idx="995">
                  <c:v>814.16000000000008</c:v>
                </c:pt>
                <c:pt idx="996">
                  <c:v>815.16</c:v>
                </c:pt>
                <c:pt idx="997">
                  <c:v>816.16</c:v>
                </c:pt>
                <c:pt idx="998">
                  <c:v>817.16000000000008</c:v>
                </c:pt>
                <c:pt idx="999">
                  <c:v>818.16</c:v>
                </c:pt>
              </c:numCache>
            </c:numRef>
          </c:xVal>
          <c:yVal>
            <c:numRef>
              <c:f>'Current Wfms Data'!$Q$5:$Q$1004</c:f>
              <c:numCache>
                <c:formatCode>General</c:formatCode>
                <c:ptCount val="1000"/>
                <c:pt idx="0">
                  <c:v>1.8727329999999999E-3</c:v>
                </c:pt>
                <c:pt idx="1">
                  <c:v>-2.672355E-3</c:v>
                </c:pt>
                <c:pt idx="2">
                  <c:v>-1.489205E-3</c:v>
                </c:pt>
                <c:pt idx="3">
                  <c:v>5.9413349999999998E-3</c:v>
                </c:pt>
                <c:pt idx="4">
                  <c:v>1.2850040000000001E-4</c:v>
                </c:pt>
                <c:pt idx="5">
                  <c:v>-1.3668370000000001E-2</c:v>
                </c:pt>
                <c:pt idx="6">
                  <c:v>-1.025186E-2</c:v>
                </c:pt>
                <c:pt idx="7">
                  <c:v>7.2888249999999999E-4</c:v>
                </c:pt>
                <c:pt idx="8">
                  <c:v>3.1656509999999998E-3</c:v>
                </c:pt>
                <c:pt idx="9">
                  <c:v>7.0316220000000004E-3</c:v>
                </c:pt>
                <c:pt idx="10">
                  <c:v>1.361597E-2</c:v>
                </c:pt>
                <c:pt idx="11">
                  <c:v>8.9862020000000004E-3</c:v>
                </c:pt>
                <c:pt idx="12">
                  <c:v>-8.8459240000000005E-4</c:v>
                </c:pt>
                <c:pt idx="13">
                  <c:v>5.4187769999999998E-4</c:v>
                </c:pt>
                <c:pt idx="14">
                  <c:v>3.1853739999999999E-3</c:v>
                </c:pt>
                <c:pt idx="15">
                  <c:v>-2.764411E-3</c:v>
                </c:pt>
                <c:pt idx="16">
                  <c:v>-4.3046989999999998E-4</c:v>
                </c:pt>
                <c:pt idx="17">
                  <c:v>1.050329E-2</c:v>
                </c:pt>
                <c:pt idx="18">
                  <c:v>1.4428E-2</c:v>
                </c:pt>
                <c:pt idx="19">
                  <c:v>1.41078E-2</c:v>
                </c:pt>
                <c:pt idx="20">
                  <c:v>8.5045999999999993E-3</c:v>
                </c:pt>
                <c:pt idx="21">
                  <c:v>-6.0606619999999996E-3</c:v>
                </c:pt>
                <c:pt idx="22">
                  <c:v>-1.5686539999999999E-2</c:v>
                </c:pt>
                <c:pt idx="23">
                  <c:v>-1.070625E-2</c:v>
                </c:pt>
                <c:pt idx="24">
                  <c:v>-4.4192299999999997E-3</c:v>
                </c:pt>
                <c:pt idx="25">
                  <c:v>-4.2191279999999999E-3</c:v>
                </c:pt>
                <c:pt idx="26">
                  <c:v>6.7088019999999996E-4</c:v>
                </c:pt>
                <c:pt idx="27">
                  <c:v>2.8337850000000001E-3</c:v>
                </c:pt>
                <c:pt idx="28">
                  <c:v>-2.3906740000000002E-3</c:v>
                </c:pt>
                <c:pt idx="29">
                  <c:v>-7.7078610000000001E-4</c:v>
                </c:pt>
                <c:pt idx="30">
                  <c:v>3.4571390000000001E-3</c:v>
                </c:pt>
                <c:pt idx="31">
                  <c:v>-5.3809600000000001E-5</c:v>
                </c:pt>
                <c:pt idx="32">
                  <c:v>-3.5352220000000002E-3</c:v>
                </c:pt>
                <c:pt idx="33">
                  <c:v>-2.9189109999999999E-4</c:v>
                </c:pt>
                <c:pt idx="34">
                  <c:v>1.4668000000000001E-3</c:v>
                </c:pt>
                <c:pt idx="35">
                  <c:v>-4.6380830000000003E-3</c:v>
                </c:pt>
                <c:pt idx="36">
                  <c:v>-9.1254109999999999E-3</c:v>
                </c:pt>
                <c:pt idx="37">
                  <c:v>-1.040781E-3</c:v>
                </c:pt>
                <c:pt idx="38">
                  <c:v>4.5889579999999998E-3</c:v>
                </c:pt>
                <c:pt idx="39">
                  <c:v>-7.7228360000000003E-3</c:v>
                </c:pt>
                <c:pt idx="40">
                  <c:v>-1.283362E-2</c:v>
                </c:pt>
                <c:pt idx="41">
                  <c:v>3.9415409999999998E-3</c:v>
                </c:pt>
                <c:pt idx="42">
                  <c:v>1.8160430000000002E-2</c:v>
                </c:pt>
                <c:pt idx="43">
                  <c:v>1.8062620000000001E-2</c:v>
                </c:pt>
                <c:pt idx="44">
                  <c:v>1.290674E-2</c:v>
                </c:pt>
                <c:pt idx="45">
                  <c:v>1.227366E-2</c:v>
                </c:pt>
                <c:pt idx="46">
                  <c:v>8.6964499999999997E-3</c:v>
                </c:pt>
                <c:pt idx="47">
                  <c:v>-3.3652589999999998E-3</c:v>
                </c:pt>
                <c:pt idx="48">
                  <c:v>-3.336435E-3</c:v>
                </c:pt>
                <c:pt idx="49">
                  <c:v>4.6751300000000004E-3</c:v>
                </c:pt>
                <c:pt idx="50">
                  <c:v>1.331107E-3</c:v>
                </c:pt>
                <c:pt idx="51">
                  <c:v>1.628989E-3</c:v>
                </c:pt>
                <c:pt idx="52">
                  <c:v>1.131273E-2</c:v>
                </c:pt>
                <c:pt idx="53">
                  <c:v>1.4218089999999999E-2</c:v>
                </c:pt>
                <c:pt idx="54">
                  <c:v>1.296517E-2</c:v>
                </c:pt>
                <c:pt idx="55">
                  <c:v>1.161795E-2</c:v>
                </c:pt>
                <c:pt idx="56">
                  <c:v>9.6659169999999996E-4</c:v>
                </c:pt>
                <c:pt idx="57">
                  <c:v>-1.2189230000000001E-2</c:v>
                </c:pt>
                <c:pt idx="58">
                  <c:v>-1.6972000000000001E-2</c:v>
                </c:pt>
                <c:pt idx="59">
                  <c:v>-2.2147010000000002E-2</c:v>
                </c:pt>
                <c:pt idx="60">
                  <c:v>-2.4861330000000001E-2</c:v>
                </c:pt>
                <c:pt idx="61">
                  <c:v>-8.686615E-3</c:v>
                </c:pt>
                <c:pt idx="62">
                  <c:v>1.34816E-2</c:v>
                </c:pt>
                <c:pt idx="63">
                  <c:v>1.6216350000000001E-2</c:v>
                </c:pt>
                <c:pt idx="64">
                  <c:v>5.339435E-3</c:v>
                </c:pt>
                <c:pt idx="65">
                  <c:v>2.7161020000000002E-3</c:v>
                </c:pt>
                <c:pt idx="66">
                  <c:v>9.2774180000000008E-3</c:v>
                </c:pt>
                <c:pt idx="67">
                  <c:v>1.1380639999999999E-2</c:v>
                </c:pt>
                <c:pt idx="68">
                  <c:v>5.4400129999999996E-3</c:v>
                </c:pt>
                <c:pt idx="69">
                  <c:v>6.8972969999999995E-4</c:v>
                </c:pt>
                <c:pt idx="70">
                  <c:v>8.1228729999999992E-3</c:v>
                </c:pt>
                <c:pt idx="71">
                  <c:v>1.759747E-2</c:v>
                </c:pt>
                <c:pt idx="72">
                  <c:v>1.028156E-2</c:v>
                </c:pt>
                <c:pt idx="73">
                  <c:v>-2.5776390000000001E-3</c:v>
                </c:pt>
                <c:pt idx="74">
                  <c:v>-2.0433460000000001E-3</c:v>
                </c:pt>
                <c:pt idx="75">
                  <c:v>5.8908770000000001E-3</c:v>
                </c:pt>
                <c:pt idx="76">
                  <c:v>6.8442399999999997E-3</c:v>
                </c:pt>
                <c:pt idx="77">
                  <c:v>-1.59213E-3</c:v>
                </c:pt>
                <c:pt idx="78">
                  <c:v>-1.032197E-2</c:v>
                </c:pt>
                <c:pt idx="79">
                  <c:v>-1.431661E-2</c:v>
                </c:pt>
                <c:pt idx="80">
                  <c:v>-1.6445379999999999E-2</c:v>
                </c:pt>
                <c:pt idx="81">
                  <c:v>-1.6792430000000001E-2</c:v>
                </c:pt>
                <c:pt idx="82">
                  <c:v>-1.231282E-2</c:v>
                </c:pt>
                <c:pt idx="83">
                  <c:v>-7.8264119999999996E-3</c:v>
                </c:pt>
                <c:pt idx="84">
                  <c:v>-1.282877E-2</c:v>
                </c:pt>
                <c:pt idx="85">
                  <c:v>-1.9843699999999999E-2</c:v>
                </c:pt>
                <c:pt idx="86">
                  <c:v>-1.227117E-2</c:v>
                </c:pt>
                <c:pt idx="87">
                  <c:v>3.411028E-3</c:v>
                </c:pt>
                <c:pt idx="88">
                  <c:v>1.022003E-2</c:v>
                </c:pt>
                <c:pt idx="89">
                  <c:v>8.7801470000000003E-3</c:v>
                </c:pt>
                <c:pt idx="90">
                  <c:v>5.1201049999999998E-3</c:v>
                </c:pt>
                <c:pt idx="91">
                  <c:v>-3.5835439999999999E-4</c:v>
                </c:pt>
                <c:pt idx="92">
                  <c:v>-1.173427E-2</c:v>
                </c:pt>
                <c:pt idx="93">
                  <c:v>-2.2019029999999998E-2</c:v>
                </c:pt>
                <c:pt idx="94">
                  <c:v>-1.187498E-2</c:v>
                </c:pt>
                <c:pt idx="95">
                  <c:v>9.9326039999999994E-3</c:v>
                </c:pt>
                <c:pt idx="96">
                  <c:v>1.7012719999999999E-2</c:v>
                </c:pt>
                <c:pt idx="97">
                  <c:v>9.1946690000000008E-3</c:v>
                </c:pt>
                <c:pt idx="98">
                  <c:v>2.386633E-3</c:v>
                </c:pt>
                <c:pt idx="99">
                  <c:v>-1.5433300000000001E-3</c:v>
                </c:pt>
                <c:pt idx="100">
                  <c:v>-1.273534E-2</c:v>
                </c:pt>
                <c:pt idx="101">
                  <c:v>-2.2259870000000001E-2</c:v>
                </c:pt>
                <c:pt idx="102">
                  <c:v>-1.10102E-2</c:v>
                </c:pt>
                <c:pt idx="103">
                  <c:v>8.8138969999999994E-3</c:v>
                </c:pt>
                <c:pt idx="104">
                  <c:v>1.166362E-2</c:v>
                </c:pt>
                <c:pt idx="105">
                  <c:v>-2.6090200000000001E-3</c:v>
                </c:pt>
                <c:pt idx="106">
                  <c:v>-1.0215989999999999E-2</c:v>
                </c:pt>
                <c:pt idx="107">
                  <c:v>1.249661E-3</c:v>
                </c:pt>
                <c:pt idx="108">
                  <c:v>6.0708239999999998E-3</c:v>
                </c:pt>
                <c:pt idx="109">
                  <c:v>-9.5930449999999997E-3</c:v>
                </c:pt>
                <c:pt idx="110">
                  <c:v>-1.8551999999999999E-2</c:v>
                </c:pt>
                <c:pt idx="111">
                  <c:v>-8.4070859999999994E-3</c:v>
                </c:pt>
                <c:pt idx="112">
                  <c:v>2.8356669999999998E-4</c:v>
                </c:pt>
                <c:pt idx="113">
                  <c:v>-1.6548559999999999E-3</c:v>
                </c:pt>
                <c:pt idx="114">
                  <c:v>-1.185618E-3</c:v>
                </c:pt>
                <c:pt idx="115">
                  <c:v>4.2677449999999999E-3</c:v>
                </c:pt>
                <c:pt idx="116">
                  <c:v>8.8376630000000008E-3</c:v>
                </c:pt>
                <c:pt idx="117">
                  <c:v>1.2147669999999999E-2</c:v>
                </c:pt>
                <c:pt idx="118">
                  <c:v>1.16653E-2</c:v>
                </c:pt>
                <c:pt idx="119">
                  <c:v>1.0423469999999999E-3</c:v>
                </c:pt>
                <c:pt idx="120">
                  <c:v>-9.1842399999999998E-3</c:v>
                </c:pt>
                <c:pt idx="121">
                  <c:v>-4.1789679999999999E-3</c:v>
                </c:pt>
                <c:pt idx="122">
                  <c:v>1.449082E-4</c:v>
                </c:pt>
                <c:pt idx="123">
                  <c:v>-3.7805299999999998E-3</c:v>
                </c:pt>
                <c:pt idx="124">
                  <c:v>-3.1714870000000002E-3</c:v>
                </c:pt>
                <c:pt idx="125">
                  <c:v>2.0900530000000001E-3</c:v>
                </c:pt>
                <c:pt idx="126">
                  <c:v>9.4177199999999992E-3</c:v>
                </c:pt>
                <c:pt idx="127">
                  <c:v>1.659675E-2</c:v>
                </c:pt>
                <c:pt idx="128">
                  <c:v>1.445364E-2</c:v>
                </c:pt>
                <c:pt idx="129">
                  <c:v>4.4685360000000004E-3</c:v>
                </c:pt>
                <c:pt idx="130">
                  <c:v>9.2134439999999999E-5</c:v>
                </c:pt>
                <c:pt idx="131">
                  <c:v>-7.2828460000000004E-4</c:v>
                </c:pt>
                <c:pt idx="132">
                  <c:v>-6.5343509999999999E-3</c:v>
                </c:pt>
                <c:pt idx="133">
                  <c:v>-1.5695460000000001E-2</c:v>
                </c:pt>
                <c:pt idx="134">
                  <c:v>-1.9319659999999999E-2</c:v>
                </c:pt>
                <c:pt idx="135">
                  <c:v>-7.1374979999999999E-3</c:v>
                </c:pt>
                <c:pt idx="136">
                  <c:v>1.005838E-2</c:v>
                </c:pt>
                <c:pt idx="137">
                  <c:v>1.2694230000000001E-2</c:v>
                </c:pt>
                <c:pt idx="138">
                  <c:v>5.1611269999999997E-3</c:v>
                </c:pt>
                <c:pt idx="139">
                  <c:v>-8.2774300000000006E-3</c:v>
                </c:pt>
                <c:pt idx="140">
                  <c:v>-2.7738039999999999E-2</c:v>
                </c:pt>
                <c:pt idx="141">
                  <c:v>-2.7700820000000001E-2</c:v>
                </c:pt>
                <c:pt idx="142">
                  <c:v>-6.4988329999999999E-3</c:v>
                </c:pt>
                <c:pt idx="143">
                  <c:v>3.8553760000000002E-3</c:v>
                </c:pt>
                <c:pt idx="144">
                  <c:v>-1.7925440000000001E-3</c:v>
                </c:pt>
                <c:pt idx="145">
                  <c:v>-6.2454370000000004E-3</c:v>
                </c:pt>
                <c:pt idx="146">
                  <c:v>2.0314119999999998E-3</c:v>
                </c:pt>
                <c:pt idx="147">
                  <c:v>9.7265029999999992E-3</c:v>
                </c:pt>
                <c:pt idx="148">
                  <c:v>9.4096510000000002E-4</c:v>
                </c:pt>
                <c:pt idx="149">
                  <c:v>-7.2742190000000002E-3</c:v>
                </c:pt>
                <c:pt idx="150">
                  <c:v>2.077331E-3</c:v>
                </c:pt>
                <c:pt idx="151">
                  <c:v>1.142194E-2</c:v>
                </c:pt>
                <c:pt idx="152">
                  <c:v>-1.4221310000000001E-4</c:v>
                </c:pt>
                <c:pt idx="153">
                  <c:v>-1.126543E-2</c:v>
                </c:pt>
                <c:pt idx="154">
                  <c:v>5.8734870000000002E-3</c:v>
                </c:pt>
                <c:pt idx="155">
                  <c:v>2.5120779999999999E-2</c:v>
                </c:pt>
                <c:pt idx="156">
                  <c:v>1.0028270000000001E-2</c:v>
                </c:pt>
                <c:pt idx="157">
                  <c:v>-1.686317E-2</c:v>
                </c:pt>
                <c:pt idx="158">
                  <c:v>-1.519057E-2</c:v>
                </c:pt>
                <c:pt idx="159">
                  <c:v>6.0968790000000004E-3</c:v>
                </c:pt>
                <c:pt idx="160">
                  <c:v>1.567547E-2</c:v>
                </c:pt>
                <c:pt idx="161">
                  <c:v>5.5458349999999998E-3</c:v>
                </c:pt>
                <c:pt idx="162">
                  <c:v>-2.8499269999999999E-3</c:v>
                </c:pt>
                <c:pt idx="163">
                  <c:v>4.9335730000000001E-3</c:v>
                </c:pt>
                <c:pt idx="164">
                  <c:v>5.0968339999999997E-3</c:v>
                </c:pt>
                <c:pt idx="165">
                  <c:v>-9.7979829999999997E-3</c:v>
                </c:pt>
                <c:pt idx="166">
                  <c:v>-1.1399070000000001E-2</c:v>
                </c:pt>
                <c:pt idx="167">
                  <c:v>1.7810720000000001E-3</c:v>
                </c:pt>
                <c:pt idx="168">
                  <c:v>6.2970630000000003E-3</c:v>
                </c:pt>
                <c:pt idx="169">
                  <c:v>7.0644710000000001E-3</c:v>
                </c:pt>
                <c:pt idx="170">
                  <c:v>1.481182E-2</c:v>
                </c:pt>
                <c:pt idx="171">
                  <c:v>1.3050610000000001E-2</c:v>
                </c:pt>
                <c:pt idx="172">
                  <c:v>-1.7526449999999999E-3</c:v>
                </c:pt>
                <c:pt idx="173">
                  <c:v>-9.5640780000000002E-3</c:v>
                </c:pt>
                <c:pt idx="174">
                  <c:v>-6.6804820000000004E-4</c:v>
                </c:pt>
                <c:pt idx="175">
                  <c:v>8.9569739999999995E-3</c:v>
                </c:pt>
                <c:pt idx="176">
                  <c:v>7.4248279999999996E-3</c:v>
                </c:pt>
                <c:pt idx="177">
                  <c:v>1.493858E-2</c:v>
                </c:pt>
                <c:pt idx="178">
                  <c:v>4.2574109999999998E-2</c:v>
                </c:pt>
                <c:pt idx="179">
                  <c:v>7.3870050000000007E-2</c:v>
                </c:pt>
                <c:pt idx="180">
                  <c:v>0.1010988</c:v>
                </c:pt>
                <c:pt idx="181">
                  <c:v>0.13468459999999999</c:v>
                </c:pt>
                <c:pt idx="182">
                  <c:v>0.1816586</c:v>
                </c:pt>
                <c:pt idx="183">
                  <c:v>0.2285682</c:v>
                </c:pt>
                <c:pt idx="184">
                  <c:v>0.26253100000000001</c:v>
                </c:pt>
                <c:pt idx="185">
                  <c:v>0.29629129999999998</c:v>
                </c:pt>
                <c:pt idx="186">
                  <c:v>0.33684730000000002</c:v>
                </c:pt>
                <c:pt idx="187">
                  <c:v>0.36677140000000003</c:v>
                </c:pt>
                <c:pt idx="188">
                  <c:v>0.37744749999999999</c:v>
                </c:pt>
                <c:pt idx="189">
                  <c:v>0.37675009999999998</c:v>
                </c:pt>
                <c:pt idx="190">
                  <c:v>0.37255460000000001</c:v>
                </c:pt>
                <c:pt idx="191">
                  <c:v>0.36837399999999998</c:v>
                </c:pt>
                <c:pt idx="192">
                  <c:v>0.3643362</c:v>
                </c:pt>
                <c:pt idx="193">
                  <c:v>0.3570161</c:v>
                </c:pt>
                <c:pt idx="194">
                  <c:v>0.34805190000000003</c:v>
                </c:pt>
                <c:pt idx="195">
                  <c:v>0.34812120000000002</c:v>
                </c:pt>
                <c:pt idx="196">
                  <c:v>0.35493069999999999</c:v>
                </c:pt>
                <c:pt idx="197">
                  <c:v>0.35533900000000002</c:v>
                </c:pt>
                <c:pt idx="198">
                  <c:v>0.35096280000000002</c:v>
                </c:pt>
                <c:pt idx="199">
                  <c:v>0.34617880000000001</c:v>
                </c:pt>
                <c:pt idx="200">
                  <c:v>0.33574510000000002</c:v>
                </c:pt>
                <c:pt idx="201">
                  <c:v>0.32562439999999998</c:v>
                </c:pt>
                <c:pt idx="202">
                  <c:v>0.3248471</c:v>
                </c:pt>
                <c:pt idx="203">
                  <c:v>0.3223319</c:v>
                </c:pt>
                <c:pt idx="204">
                  <c:v>0.31122840000000002</c:v>
                </c:pt>
                <c:pt idx="205">
                  <c:v>0.30976199999999998</c:v>
                </c:pt>
                <c:pt idx="206">
                  <c:v>0.32483240000000002</c:v>
                </c:pt>
                <c:pt idx="207">
                  <c:v>0.32961259999999998</c:v>
                </c:pt>
                <c:pt idx="208">
                  <c:v>0.31230599999999997</c:v>
                </c:pt>
                <c:pt idx="209">
                  <c:v>0.29229149999999998</c:v>
                </c:pt>
                <c:pt idx="210">
                  <c:v>0.28362490000000001</c:v>
                </c:pt>
                <c:pt idx="211">
                  <c:v>0.28727710000000001</c:v>
                </c:pt>
                <c:pt idx="212">
                  <c:v>0.29423650000000001</c:v>
                </c:pt>
                <c:pt idx="213">
                  <c:v>0.29916510000000002</c:v>
                </c:pt>
                <c:pt idx="214">
                  <c:v>0.30211120000000002</c:v>
                </c:pt>
                <c:pt idx="215">
                  <c:v>0.30022769999999999</c:v>
                </c:pt>
                <c:pt idx="216">
                  <c:v>0.29518670000000002</c:v>
                </c:pt>
                <c:pt idx="217">
                  <c:v>0.28951830000000001</c:v>
                </c:pt>
                <c:pt idx="218">
                  <c:v>0.2834969</c:v>
                </c:pt>
                <c:pt idx="219">
                  <c:v>0.27865200000000001</c:v>
                </c:pt>
                <c:pt idx="220">
                  <c:v>0.27943699999999999</c:v>
                </c:pt>
                <c:pt idx="221">
                  <c:v>0.28255540000000001</c:v>
                </c:pt>
                <c:pt idx="222">
                  <c:v>0.28642069999999997</c:v>
                </c:pt>
                <c:pt idx="223">
                  <c:v>0.2939003</c:v>
                </c:pt>
                <c:pt idx="224">
                  <c:v>0.29118959999999999</c:v>
                </c:pt>
                <c:pt idx="225">
                  <c:v>0.27489799999999998</c:v>
                </c:pt>
                <c:pt idx="226">
                  <c:v>0.26255859999999998</c:v>
                </c:pt>
                <c:pt idx="227">
                  <c:v>0.26102320000000001</c:v>
                </c:pt>
                <c:pt idx="228">
                  <c:v>0.26556669999999999</c:v>
                </c:pt>
                <c:pt idx="229">
                  <c:v>0.27148090000000002</c:v>
                </c:pt>
                <c:pt idx="230">
                  <c:v>0.2735901</c:v>
                </c:pt>
                <c:pt idx="231">
                  <c:v>0.26972990000000002</c:v>
                </c:pt>
                <c:pt idx="232">
                  <c:v>0.26452569999999997</c:v>
                </c:pt>
                <c:pt idx="233">
                  <c:v>0.25947880000000001</c:v>
                </c:pt>
                <c:pt idx="234">
                  <c:v>0.25317220000000001</c:v>
                </c:pt>
                <c:pt idx="235">
                  <c:v>0.25099359999999998</c:v>
                </c:pt>
                <c:pt idx="236">
                  <c:v>0.25370130000000002</c:v>
                </c:pt>
                <c:pt idx="237">
                  <c:v>0.25163580000000002</c:v>
                </c:pt>
                <c:pt idx="238">
                  <c:v>0.245389</c:v>
                </c:pt>
                <c:pt idx="239">
                  <c:v>0.24357860000000001</c:v>
                </c:pt>
                <c:pt idx="240">
                  <c:v>0.24128479999999999</c:v>
                </c:pt>
                <c:pt idx="241">
                  <c:v>0.23756379999999999</c:v>
                </c:pt>
                <c:pt idx="242">
                  <c:v>0.23993020000000001</c:v>
                </c:pt>
                <c:pt idx="243">
                  <c:v>0.24309169999999999</c:v>
                </c:pt>
                <c:pt idx="244">
                  <c:v>0.24492810000000001</c:v>
                </c:pt>
                <c:pt idx="245">
                  <c:v>0.24620310000000001</c:v>
                </c:pt>
                <c:pt idx="246">
                  <c:v>0.2387524</c:v>
                </c:pt>
                <c:pt idx="247">
                  <c:v>0.2307622</c:v>
                </c:pt>
                <c:pt idx="248">
                  <c:v>0.23725640000000001</c:v>
                </c:pt>
                <c:pt idx="249">
                  <c:v>0.24989210000000001</c:v>
                </c:pt>
                <c:pt idx="250">
                  <c:v>0.25168990000000002</c:v>
                </c:pt>
                <c:pt idx="251">
                  <c:v>0.240319</c:v>
                </c:pt>
                <c:pt idx="252">
                  <c:v>0.22773080000000001</c:v>
                </c:pt>
                <c:pt idx="253">
                  <c:v>0.2244795</c:v>
                </c:pt>
                <c:pt idx="254">
                  <c:v>0.23274880000000001</c:v>
                </c:pt>
                <c:pt idx="255">
                  <c:v>0.24230660000000001</c:v>
                </c:pt>
                <c:pt idx="256">
                  <c:v>0.23655899999999999</c:v>
                </c:pt>
                <c:pt idx="257">
                  <c:v>0.2239931</c:v>
                </c:pt>
                <c:pt idx="258">
                  <c:v>0.22125649999999999</c:v>
                </c:pt>
                <c:pt idx="259">
                  <c:v>0.221715</c:v>
                </c:pt>
                <c:pt idx="260">
                  <c:v>0.22165219999999999</c:v>
                </c:pt>
                <c:pt idx="261">
                  <c:v>0.21974379999999999</c:v>
                </c:pt>
                <c:pt idx="262">
                  <c:v>0.21526600000000001</c:v>
                </c:pt>
                <c:pt idx="263">
                  <c:v>0.21788940000000001</c:v>
                </c:pt>
                <c:pt idx="264">
                  <c:v>0.22372420000000001</c:v>
                </c:pt>
                <c:pt idx="265">
                  <c:v>0.2278492</c:v>
                </c:pt>
                <c:pt idx="266">
                  <c:v>0.2307159</c:v>
                </c:pt>
                <c:pt idx="267">
                  <c:v>0.22492329999999999</c:v>
                </c:pt>
                <c:pt idx="268">
                  <c:v>0.21339459999999999</c:v>
                </c:pt>
                <c:pt idx="269">
                  <c:v>0.2088854</c:v>
                </c:pt>
                <c:pt idx="270">
                  <c:v>0.21352860000000001</c:v>
                </c:pt>
                <c:pt idx="271">
                  <c:v>0.21784609999999999</c:v>
                </c:pt>
                <c:pt idx="272">
                  <c:v>0.21700620000000001</c:v>
                </c:pt>
                <c:pt idx="273">
                  <c:v>0.21116689999999999</c:v>
                </c:pt>
                <c:pt idx="274">
                  <c:v>0.20059170000000001</c:v>
                </c:pt>
                <c:pt idx="275">
                  <c:v>0.19092239999999999</c:v>
                </c:pt>
                <c:pt idx="276">
                  <c:v>0.18420039999999999</c:v>
                </c:pt>
                <c:pt idx="277">
                  <c:v>0.18137900000000001</c:v>
                </c:pt>
                <c:pt idx="278">
                  <c:v>0.1873995</c:v>
                </c:pt>
                <c:pt idx="279">
                  <c:v>0.1969166</c:v>
                </c:pt>
                <c:pt idx="280">
                  <c:v>0.2015778</c:v>
                </c:pt>
                <c:pt idx="281">
                  <c:v>0.20049620000000001</c:v>
                </c:pt>
                <c:pt idx="282">
                  <c:v>0.2015835</c:v>
                </c:pt>
                <c:pt idx="283">
                  <c:v>0.2110466</c:v>
                </c:pt>
                <c:pt idx="284">
                  <c:v>0.21283450000000001</c:v>
                </c:pt>
                <c:pt idx="285">
                  <c:v>0.20207629999999999</c:v>
                </c:pt>
                <c:pt idx="286">
                  <c:v>0.19809180000000001</c:v>
                </c:pt>
                <c:pt idx="287">
                  <c:v>0.1958744</c:v>
                </c:pt>
                <c:pt idx="288">
                  <c:v>0.18355779999999999</c:v>
                </c:pt>
                <c:pt idx="289">
                  <c:v>0.1723508</c:v>
                </c:pt>
                <c:pt idx="290">
                  <c:v>0.17218169999999999</c:v>
                </c:pt>
                <c:pt idx="291">
                  <c:v>0.18305440000000001</c:v>
                </c:pt>
                <c:pt idx="292">
                  <c:v>0.18885879999999999</c:v>
                </c:pt>
                <c:pt idx="293">
                  <c:v>0.18229999999999999</c:v>
                </c:pt>
                <c:pt idx="294">
                  <c:v>0.18862300000000001</c:v>
                </c:pt>
                <c:pt idx="295">
                  <c:v>0.2073333</c:v>
                </c:pt>
                <c:pt idx="296">
                  <c:v>0.20438029999999999</c:v>
                </c:pt>
                <c:pt idx="297">
                  <c:v>0.1855725</c:v>
                </c:pt>
                <c:pt idx="298">
                  <c:v>0.18305109999999999</c:v>
                </c:pt>
                <c:pt idx="299">
                  <c:v>0.1880192</c:v>
                </c:pt>
                <c:pt idx="300">
                  <c:v>0.17886769999999999</c:v>
                </c:pt>
                <c:pt idx="301">
                  <c:v>0.16610749999999999</c:v>
                </c:pt>
                <c:pt idx="302">
                  <c:v>0.1633849</c:v>
                </c:pt>
                <c:pt idx="303">
                  <c:v>0.16535720000000001</c:v>
                </c:pt>
                <c:pt idx="304">
                  <c:v>0.168792</c:v>
                </c:pt>
                <c:pt idx="305">
                  <c:v>0.17471220000000001</c:v>
                </c:pt>
                <c:pt idx="306">
                  <c:v>0.17685419999999999</c:v>
                </c:pt>
                <c:pt idx="307">
                  <c:v>0.17274919999999999</c:v>
                </c:pt>
                <c:pt idx="308">
                  <c:v>0.16150110000000001</c:v>
                </c:pt>
                <c:pt idx="309">
                  <c:v>0.15433630000000001</c:v>
                </c:pt>
                <c:pt idx="310">
                  <c:v>0.16469639999999999</c:v>
                </c:pt>
                <c:pt idx="311">
                  <c:v>0.17052120000000001</c:v>
                </c:pt>
                <c:pt idx="312">
                  <c:v>0.15926390000000001</c:v>
                </c:pt>
                <c:pt idx="313">
                  <c:v>0.14968380000000001</c:v>
                </c:pt>
                <c:pt idx="314">
                  <c:v>0.1502048</c:v>
                </c:pt>
                <c:pt idx="315">
                  <c:v>0.1560279</c:v>
                </c:pt>
                <c:pt idx="316">
                  <c:v>0.15894610000000001</c:v>
                </c:pt>
                <c:pt idx="317">
                  <c:v>0.1618367</c:v>
                </c:pt>
                <c:pt idx="318">
                  <c:v>0.17163729999999999</c:v>
                </c:pt>
                <c:pt idx="319">
                  <c:v>0.17423939999999999</c:v>
                </c:pt>
                <c:pt idx="320">
                  <c:v>0.16288159999999999</c:v>
                </c:pt>
                <c:pt idx="321">
                  <c:v>0.155552</c:v>
                </c:pt>
                <c:pt idx="322">
                  <c:v>0.15446480000000001</c:v>
                </c:pt>
                <c:pt idx="323">
                  <c:v>0.14843149999999999</c:v>
                </c:pt>
                <c:pt idx="324">
                  <c:v>0.14714450000000001</c:v>
                </c:pt>
                <c:pt idx="325">
                  <c:v>0.15635789999999999</c:v>
                </c:pt>
                <c:pt idx="326">
                  <c:v>0.1574971</c:v>
                </c:pt>
                <c:pt idx="327">
                  <c:v>0.14211979999999999</c:v>
                </c:pt>
                <c:pt idx="328">
                  <c:v>0.1318366</c:v>
                </c:pt>
                <c:pt idx="329">
                  <c:v>0.14417440000000001</c:v>
                </c:pt>
                <c:pt idx="330">
                  <c:v>0.16021840000000001</c:v>
                </c:pt>
                <c:pt idx="331">
                  <c:v>0.16388949999999999</c:v>
                </c:pt>
                <c:pt idx="332">
                  <c:v>0.1599614</c:v>
                </c:pt>
                <c:pt idx="333">
                  <c:v>0.14512369999999999</c:v>
                </c:pt>
                <c:pt idx="334">
                  <c:v>0.1260406</c:v>
                </c:pt>
                <c:pt idx="335">
                  <c:v>0.1205222</c:v>
                </c:pt>
                <c:pt idx="336">
                  <c:v>0.12839709999999999</c:v>
                </c:pt>
                <c:pt idx="337">
                  <c:v>0.1367729</c:v>
                </c:pt>
                <c:pt idx="338">
                  <c:v>0.13620370000000001</c:v>
                </c:pt>
                <c:pt idx="339">
                  <c:v>0.1269035</c:v>
                </c:pt>
                <c:pt idx="340">
                  <c:v>0.1230956</c:v>
                </c:pt>
                <c:pt idx="341">
                  <c:v>0.13568240000000001</c:v>
                </c:pt>
                <c:pt idx="342">
                  <c:v>0.15051300000000001</c:v>
                </c:pt>
                <c:pt idx="343">
                  <c:v>0.14627809999999999</c:v>
                </c:pt>
                <c:pt idx="344">
                  <c:v>0.1240961</c:v>
                </c:pt>
                <c:pt idx="345">
                  <c:v>0.1111429</c:v>
                </c:pt>
                <c:pt idx="346">
                  <c:v>0.1211762</c:v>
                </c:pt>
                <c:pt idx="347">
                  <c:v>0.13100870000000001</c:v>
                </c:pt>
                <c:pt idx="348">
                  <c:v>0.1201681</c:v>
                </c:pt>
                <c:pt idx="349">
                  <c:v>0.1002813</c:v>
                </c:pt>
                <c:pt idx="350">
                  <c:v>9.7049800000000006E-2</c:v>
                </c:pt>
                <c:pt idx="351">
                  <c:v>0.1131355</c:v>
                </c:pt>
                <c:pt idx="352">
                  <c:v>0.1237245</c:v>
                </c:pt>
                <c:pt idx="353">
                  <c:v>0.1181517</c:v>
                </c:pt>
                <c:pt idx="354">
                  <c:v>0.11398270000000001</c:v>
                </c:pt>
                <c:pt idx="355">
                  <c:v>0.1150655</c:v>
                </c:pt>
                <c:pt idx="356">
                  <c:v>0.109391</c:v>
                </c:pt>
                <c:pt idx="357">
                  <c:v>0.1074098</c:v>
                </c:pt>
                <c:pt idx="358">
                  <c:v>0.1168177</c:v>
                </c:pt>
                <c:pt idx="359">
                  <c:v>0.1218537</c:v>
                </c:pt>
                <c:pt idx="360">
                  <c:v>0.1153348</c:v>
                </c:pt>
                <c:pt idx="361">
                  <c:v>0.11199389999999999</c:v>
                </c:pt>
                <c:pt idx="362">
                  <c:v>0.1204037</c:v>
                </c:pt>
                <c:pt idx="363">
                  <c:v>0.11861969999999999</c:v>
                </c:pt>
                <c:pt idx="364">
                  <c:v>0.1019651</c:v>
                </c:pt>
                <c:pt idx="365">
                  <c:v>0.10141169999999999</c:v>
                </c:pt>
                <c:pt idx="366">
                  <c:v>0.1181852</c:v>
                </c:pt>
                <c:pt idx="367">
                  <c:v>0.12532070000000001</c:v>
                </c:pt>
                <c:pt idx="368">
                  <c:v>0.121812</c:v>
                </c:pt>
                <c:pt idx="369">
                  <c:v>0.11567910000000001</c:v>
                </c:pt>
                <c:pt idx="370">
                  <c:v>0.1035847</c:v>
                </c:pt>
                <c:pt idx="371">
                  <c:v>9.4439800000000004E-2</c:v>
                </c:pt>
                <c:pt idx="372">
                  <c:v>9.4740610000000003E-2</c:v>
                </c:pt>
                <c:pt idx="373">
                  <c:v>9.9253889999999997E-2</c:v>
                </c:pt>
                <c:pt idx="374">
                  <c:v>0.10599459999999999</c:v>
                </c:pt>
                <c:pt idx="375">
                  <c:v>0.1095826</c:v>
                </c:pt>
                <c:pt idx="376">
                  <c:v>0.1060321</c:v>
                </c:pt>
                <c:pt idx="377">
                  <c:v>9.8887859999999994E-2</c:v>
                </c:pt>
                <c:pt idx="378">
                  <c:v>9.8544690000000004E-2</c:v>
                </c:pt>
                <c:pt idx="379">
                  <c:v>0.1081931</c:v>
                </c:pt>
                <c:pt idx="380">
                  <c:v>0.1068124</c:v>
                </c:pt>
                <c:pt idx="381">
                  <c:v>8.8803350000000003E-2</c:v>
                </c:pt>
                <c:pt idx="382">
                  <c:v>8.3233489999999993E-2</c:v>
                </c:pt>
                <c:pt idx="383">
                  <c:v>9.7947370000000006E-2</c:v>
                </c:pt>
                <c:pt idx="384">
                  <c:v>0.11396249999999999</c:v>
                </c:pt>
                <c:pt idx="385">
                  <c:v>0.1185818</c:v>
                </c:pt>
                <c:pt idx="386">
                  <c:v>0.1068658</c:v>
                </c:pt>
                <c:pt idx="387">
                  <c:v>9.3575829999999999E-2</c:v>
                </c:pt>
                <c:pt idx="388">
                  <c:v>9.1945890000000002E-2</c:v>
                </c:pt>
                <c:pt idx="389">
                  <c:v>9.0300779999999997E-2</c:v>
                </c:pt>
                <c:pt idx="390">
                  <c:v>8.7872000000000006E-2</c:v>
                </c:pt>
                <c:pt idx="391">
                  <c:v>9.2410110000000004E-2</c:v>
                </c:pt>
                <c:pt idx="392">
                  <c:v>9.4667680000000004E-2</c:v>
                </c:pt>
                <c:pt idx="393">
                  <c:v>8.9379819999999999E-2</c:v>
                </c:pt>
                <c:pt idx="394">
                  <c:v>8.7268540000000006E-2</c:v>
                </c:pt>
                <c:pt idx="395">
                  <c:v>9.2496739999999994E-2</c:v>
                </c:pt>
                <c:pt idx="396">
                  <c:v>9.2501739999999999E-2</c:v>
                </c:pt>
                <c:pt idx="397">
                  <c:v>8.5455450000000002E-2</c:v>
                </c:pt>
                <c:pt idx="398">
                  <c:v>8.2172720000000005E-2</c:v>
                </c:pt>
                <c:pt idx="399">
                  <c:v>8.254744E-2</c:v>
                </c:pt>
                <c:pt idx="400">
                  <c:v>8.9175959999999999E-2</c:v>
                </c:pt>
                <c:pt idx="401">
                  <c:v>9.9051239999999999E-2</c:v>
                </c:pt>
                <c:pt idx="402">
                  <c:v>9.6039449999999998E-2</c:v>
                </c:pt>
                <c:pt idx="403">
                  <c:v>8.0117469999999996E-2</c:v>
                </c:pt>
                <c:pt idx="404">
                  <c:v>6.4807519999999993E-2</c:v>
                </c:pt>
                <c:pt idx="405">
                  <c:v>6.2812839999999995E-2</c:v>
                </c:pt>
                <c:pt idx="406">
                  <c:v>7.6211269999999998E-2</c:v>
                </c:pt>
                <c:pt idx="407">
                  <c:v>8.4907159999999995E-2</c:v>
                </c:pt>
                <c:pt idx="408">
                  <c:v>6.9621359999999993E-2</c:v>
                </c:pt>
                <c:pt idx="409">
                  <c:v>4.9402469999999997E-2</c:v>
                </c:pt>
                <c:pt idx="410">
                  <c:v>5.304656E-2</c:v>
                </c:pt>
                <c:pt idx="411">
                  <c:v>7.0949380000000006E-2</c:v>
                </c:pt>
                <c:pt idx="412">
                  <c:v>8.0914799999999995E-2</c:v>
                </c:pt>
                <c:pt idx="413">
                  <c:v>7.9681650000000007E-2</c:v>
                </c:pt>
                <c:pt idx="414">
                  <c:v>7.4386610000000006E-2</c:v>
                </c:pt>
                <c:pt idx="415">
                  <c:v>7.1419650000000001E-2</c:v>
                </c:pt>
                <c:pt idx="416">
                  <c:v>6.8172350000000007E-2</c:v>
                </c:pt>
                <c:pt idx="417">
                  <c:v>6.109034E-2</c:v>
                </c:pt>
                <c:pt idx="418">
                  <c:v>5.8756849999999999E-2</c:v>
                </c:pt>
                <c:pt idx="419">
                  <c:v>6.4531740000000004E-2</c:v>
                </c:pt>
                <c:pt idx="420">
                  <c:v>6.70824E-2</c:v>
                </c:pt>
                <c:pt idx="421">
                  <c:v>6.1690399999999999E-2</c:v>
                </c:pt>
                <c:pt idx="422">
                  <c:v>6.2483660000000003E-2</c:v>
                </c:pt>
                <c:pt idx="423">
                  <c:v>7.4675409999999998E-2</c:v>
                </c:pt>
                <c:pt idx="424">
                  <c:v>7.8940040000000003E-2</c:v>
                </c:pt>
                <c:pt idx="425">
                  <c:v>7.286049E-2</c:v>
                </c:pt>
                <c:pt idx="426">
                  <c:v>7.3639049999999998E-2</c:v>
                </c:pt>
                <c:pt idx="427">
                  <c:v>8.1464430000000004E-2</c:v>
                </c:pt>
                <c:pt idx="428">
                  <c:v>8.4197610000000006E-2</c:v>
                </c:pt>
                <c:pt idx="429">
                  <c:v>7.9646149999999999E-2</c:v>
                </c:pt>
                <c:pt idx="430">
                  <c:v>7.3741500000000001E-2</c:v>
                </c:pt>
                <c:pt idx="431">
                  <c:v>6.5696470000000007E-2</c:v>
                </c:pt>
                <c:pt idx="432">
                  <c:v>5.7063530000000001E-2</c:v>
                </c:pt>
                <c:pt idx="433">
                  <c:v>5.2810290000000003E-2</c:v>
                </c:pt>
                <c:pt idx="434">
                  <c:v>5.5574980000000003E-2</c:v>
                </c:pt>
                <c:pt idx="435">
                  <c:v>6.7424880000000006E-2</c:v>
                </c:pt>
                <c:pt idx="436">
                  <c:v>7.2807640000000007E-2</c:v>
                </c:pt>
                <c:pt idx="437">
                  <c:v>6.5897200000000003E-2</c:v>
                </c:pt>
                <c:pt idx="438">
                  <c:v>6.5171370000000006E-2</c:v>
                </c:pt>
                <c:pt idx="439">
                  <c:v>6.8383219999999995E-2</c:v>
                </c:pt>
                <c:pt idx="440">
                  <c:v>6.4082829999999993E-2</c:v>
                </c:pt>
                <c:pt idx="441">
                  <c:v>5.8139259999999998E-2</c:v>
                </c:pt>
                <c:pt idx="442">
                  <c:v>5.751875E-2</c:v>
                </c:pt>
                <c:pt idx="443">
                  <c:v>5.954885E-2</c:v>
                </c:pt>
                <c:pt idx="444">
                  <c:v>5.831045E-2</c:v>
                </c:pt>
                <c:pt idx="445">
                  <c:v>5.4239719999999998E-2</c:v>
                </c:pt>
                <c:pt idx="446">
                  <c:v>5.5955150000000002E-2</c:v>
                </c:pt>
                <c:pt idx="447">
                  <c:v>6.289757E-2</c:v>
                </c:pt>
                <c:pt idx="448">
                  <c:v>5.7746169999999999E-2</c:v>
                </c:pt>
                <c:pt idx="449">
                  <c:v>4.2342020000000001E-2</c:v>
                </c:pt>
                <c:pt idx="450">
                  <c:v>4.1724049999999999E-2</c:v>
                </c:pt>
                <c:pt idx="451">
                  <c:v>5.4365820000000002E-2</c:v>
                </c:pt>
                <c:pt idx="452">
                  <c:v>5.3577180000000002E-2</c:v>
                </c:pt>
                <c:pt idx="453">
                  <c:v>4.4386149999999999E-2</c:v>
                </c:pt>
                <c:pt idx="454">
                  <c:v>5.3029850000000003E-2</c:v>
                </c:pt>
                <c:pt idx="455">
                  <c:v>6.2915120000000005E-2</c:v>
                </c:pt>
                <c:pt idx="456">
                  <c:v>4.953362E-2</c:v>
                </c:pt>
                <c:pt idx="457">
                  <c:v>3.6153739999999997E-2</c:v>
                </c:pt>
                <c:pt idx="458">
                  <c:v>3.9959120000000001E-2</c:v>
                </c:pt>
                <c:pt idx="459">
                  <c:v>4.6318709999999999E-2</c:v>
                </c:pt>
                <c:pt idx="460">
                  <c:v>4.5723609999999998E-2</c:v>
                </c:pt>
                <c:pt idx="461">
                  <c:v>4.4380589999999998E-2</c:v>
                </c:pt>
                <c:pt idx="462">
                  <c:v>5.4214909999999998E-2</c:v>
                </c:pt>
                <c:pt idx="463">
                  <c:v>6.1524259999999997E-2</c:v>
                </c:pt>
                <c:pt idx="464">
                  <c:v>4.7207529999999998E-2</c:v>
                </c:pt>
                <c:pt idx="465">
                  <c:v>3.4942769999999998E-2</c:v>
                </c:pt>
                <c:pt idx="466">
                  <c:v>4.3669310000000003E-2</c:v>
                </c:pt>
                <c:pt idx="467">
                  <c:v>5.129206E-2</c:v>
                </c:pt>
                <c:pt idx="468">
                  <c:v>4.38587E-2</c:v>
                </c:pt>
                <c:pt idx="469">
                  <c:v>3.747491E-2</c:v>
                </c:pt>
                <c:pt idx="470">
                  <c:v>4.2842869999999998E-2</c:v>
                </c:pt>
                <c:pt idx="471">
                  <c:v>4.5398189999999998E-2</c:v>
                </c:pt>
                <c:pt idx="472">
                  <c:v>3.7933450000000001E-2</c:v>
                </c:pt>
                <c:pt idx="473">
                  <c:v>3.2556359999999999E-2</c:v>
                </c:pt>
                <c:pt idx="474">
                  <c:v>3.4817250000000001E-2</c:v>
                </c:pt>
                <c:pt idx="475">
                  <c:v>4.346941E-2</c:v>
                </c:pt>
                <c:pt idx="476">
                  <c:v>5.0029799999999999E-2</c:v>
                </c:pt>
                <c:pt idx="477">
                  <c:v>4.903097E-2</c:v>
                </c:pt>
                <c:pt idx="478">
                  <c:v>5.289845E-2</c:v>
                </c:pt>
                <c:pt idx="479">
                  <c:v>6.152386E-2</c:v>
                </c:pt>
                <c:pt idx="480">
                  <c:v>5.9684630000000002E-2</c:v>
                </c:pt>
                <c:pt idx="481">
                  <c:v>4.9242279999999999E-2</c:v>
                </c:pt>
                <c:pt idx="482">
                  <c:v>4.627096E-2</c:v>
                </c:pt>
                <c:pt idx="483">
                  <c:v>5.3042489999999998E-2</c:v>
                </c:pt>
                <c:pt idx="484">
                  <c:v>5.3219389999999998E-2</c:v>
                </c:pt>
                <c:pt idx="485">
                  <c:v>4.6496709999999997E-2</c:v>
                </c:pt>
                <c:pt idx="486">
                  <c:v>4.8010909999999997E-2</c:v>
                </c:pt>
                <c:pt idx="487">
                  <c:v>5.504295E-2</c:v>
                </c:pt>
                <c:pt idx="488">
                  <c:v>5.0760409999999999E-2</c:v>
                </c:pt>
                <c:pt idx="489">
                  <c:v>3.2486840000000003E-2</c:v>
                </c:pt>
                <c:pt idx="490">
                  <c:v>1.9822469999999998E-2</c:v>
                </c:pt>
                <c:pt idx="491">
                  <c:v>1.7930080000000001E-2</c:v>
                </c:pt>
                <c:pt idx="492">
                  <c:v>1.58155E-2</c:v>
                </c:pt>
                <c:pt idx="493">
                  <c:v>2.263165E-2</c:v>
                </c:pt>
                <c:pt idx="494">
                  <c:v>4.6600099999999998E-2</c:v>
                </c:pt>
                <c:pt idx="495">
                  <c:v>6.1281820000000001E-2</c:v>
                </c:pt>
                <c:pt idx="496">
                  <c:v>4.5017679999999997E-2</c:v>
                </c:pt>
                <c:pt idx="497">
                  <c:v>2.8165820000000001E-2</c:v>
                </c:pt>
                <c:pt idx="498">
                  <c:v>3.3020800000000003E-2</c:v>
                </c:pt>
                <c:pt idx="499">
                  <c:v>4.2715469999999998E-2</c:v>
                </c:pt>
                <c:pt idx="500">
                  <c:v>4.9916679999999998E-2</c:v>
                </c:pt>
                <c:pt idx="501">
                  <c:v>4.5426769999999998E-2</c:v>
                </c:pt>
                <c:pt idx="502">
                  <c:v>3.4293280000000002E-2</c:v>
                </c:pt>
                <c:pt idx="503">
                  <c:v>3.9623890000000002E-2</c:v>
                </c:pt>
                <c:pt idx="504">
                  <c:v>4.5313039999999999E-2</c:v>
                </c:pt>
                <c:pt idx="505">
                  <c:v>3.379741E-2</c:v>
                </c:pt>
                <c:pt idx="506">
                  <c:v>2.6148350000000001E-2</c:v>
                </c:pt>
                <c:pt idx="507">
                  <c:v>3.5196829999999998E-2</c:v>
                </c:pt>
                <c:pt idx="508">
                  <c:v>4.4020610000000002E-2</c:v>
                </c:pt>
                <c:pt idx="509">
                  <c:v>4.0116939999999997E-2</c:v>
                </c:pt>
                <c:pt idx="510">
                  <c:v>2.9562939999999999E-2</c:v>
                </c:pt>
                <c:pt idx="511">
                  <c:v>2.1553760000000002E-2</c:v>
                </c:pt>
                <c:pt idx="512">
                  <c:v>2.3537840000000001E-2</c:v>
                </c:pt>
                <c:pt idx="513">
                  <c:v>2.9916180000000001E-2</c:v>
                </c:pt>
                <c:pt idx="514">
                  <c:v>3.1057080000000001E-2</c:v>
                </c:pt>
                <c:pt idx="515">
                  <c:v>3.1876340000000003E-2</c:v>
                </c:pt>
                <c:pt idx="516">
                  <c:v>3.0188630000000001E-2</c:v>
                </c:pt>
                <c:pt idx="517">
                  <c:v>1.89625E-2</c:v>
                </c:pt>
                <c:pt idx="518">
                  <c:v>1.3435229999999999E-2</c:v>
                </c:pt>
                <c:pt idx="519">
                  <c:v>2.2003109999999999E-2</c:v>
                </c:pt>
                <c:pt idx="520">
                  <c:v>2.8137539999999999E-2</c:v>
                </c:pt>
                <c:pt idx="521">
                  <c:v>2.5317880000000001E-2</c:v>
                </c:pt>
                <c:pt idx="522">
                  <c:v>2.154816E-2</c:v>
                </c:pt>
                <c:pt idx="523">
                  <c:v>2.3392380000000001E-2</c:v>
                </c:pt>
                <c:pt idx="524">
                  <c:v>2.5393880000000001E-2</c:v>
                </c:pt>
                <c:pt idx="525">
                  <c:v>1.8883779999999999E-2</c:v>
                </c:pt>
                <c:pt idx="526">
                  <c:v>1.7593109999999999E-2</c:v>
                </c:pt>
                <c:pt idx="527">
                  <c:v>3.0517490000000001E-2</c:v>
                </c:pt>
                <c:pt idx="528">
                  <c:v>3.675378E-2</c:v>
                </c:pt>
                <c:pt idx="529">
                  <c:v>3.081791E-2</c:v>
                </c:pt>
                <c:pt idx="530">
                  <c:v>2.9652479999999998E-2</c:v>
                </c:pt>
                <c:pt idx="531">
                  <c:v>3.0576740000000002E-2</c:v>
                </c:pt>
                <c:pt idx="532">
                  <c:v>2.7528839999999999E-2</c:v>
                </c:pt>
                <c:pt idx="533">
                  <c:v>2.7447309999999999E-2</c:v>
                </c:pt>
                <c:pt idx="534">
                  <c:v>2.822154E-2</c:v>
                </c:pt>
                <c:pt idx="535">
                  <c:v>2.6425859999999999E-2</c:v>
                </c:pt>
                <c:pt idx="536">
                  <c:v>2.4903999999999999E-2</c:v>
                </c:pt>
                <c:pt idx="537">
                  <c:v>2.443654E-2</c:v>
                </c:pt>
                <c:pt idx="538">
                  <c:v>2.4019780000000001E-2</c:v>
                </c:pt>
                <c:pt idx="539">
                  <c:v>2.0845579999999999E-2</c:v>
                </c:pt>
                <c:pt idx="540">
                  <c:v>1.710681E-2</c:v>
                </c:pt>
                <c:pt idx="541">
                  <c:v>1.73151E-2</c:v>
                </c:pt>
                <c:pt idx="542">
                  <c:v>1.6561800000000002E-2</c:v>
                </c:pt>
                <c:pt idx="543">
                  <c:v>1.180929E-2</c:v>
                </c:pt>
                <c:pt idx="544">
                  <c:v>1.0820099999999999E-2</c:v>
                </c:pt>
                <c:pt idx="545">
                  <c:v>1.5440570000000001E-2</c:v>
                </c:pt>
                <c:pt idx="546">
                  <c:v>2.075985E-2</c:v>
                </c:pt>
                <c:pt idx="547">
                  <c:v>2.417236E-2</c:v>
                </c:pt>
                <c:pt idx="548">
                  <c:v>2.4050660000000001E-2</c:v>
                </c:pt>
                <c:pt idx="549">
                  <c:v>2.0897240000000001E-2</c:v>
                </c:pt>
                <c:pt idx="550">
                  <c:v>1.822261E-2</c:v>
                </c:pt>
                <c:pt idx="551">
                  <c:v>2.2771130000000001E-2</c:v>
                </c:pt>
                <c:pt idx="552">
                  <c:v>3.0534209999999999E-2</c:v>
                </c:pt>
                <c:pt idx="553">
                  <c:v>3.6341619999999998E-2</c:v>
                </c:pt>
                <c:pt idx="554">
                  <c:v>4.3709089999999999E-2</c:v>
                </c:pt>
                <c:pt idx="555">
                  <c:v>4.0572610000000002E-2</c:v>
                </c:pt>
                <c:pt idx="556">
                  <c:v>2.1635169999999999E-2</c:v>
                </c:pt>
                <c:pt idx="557">
                  <c:v>8.8173169999999999E-3</c:v>
                </c:pt>
                <c:pt idx="558">
                  <c:v>1.269139E-2</c:v>
                </c:pt>
                <c:pt idx="559">
                  <c:v>1.8809200000000002E-2</c:v>
                </c:pt>
                <c:pt idx="560">
                  <c:v>1.747019E-2</c:v>
                </c:pt>
                <c:pt idx="561">
                  <c:v>1.471562E-2</c:v>
                </c:pt>
                <c:pt idx="562">
                  <c:v>1.9684469999999999E-2</c:v>
                </c:pt>
                <c:pt idx="563">
                  <c:v>2.849279E-2</c:v>
                </c:pt>
                <c:pt idx="564">
                  <c:v>2.4262479999999999E-2</c:v>
                </c:pt>
                <c:pt idx="565">
                  <c:v>8.6574100000000008E-3</c:v>
                </c:pt>
                <c:pt idx="566">
                  <c:v>3.0530560000000002E-3</c:v>
                </c:pt>
                <c:pt idx="567">
                  <c:v>1.444339E-2</c:v>
                </c:pt>
                <c:pt idx="568">
                  <c:v>2.4312899999999998E-2</c:v>
                </c:pt>
                <c:pt idx="569">
                  <c:v>1.828279E-2</c:v>
                </c:pt>
                <c:pt idx="570">
                  <c:v>1.4344920000000001E-2</c:v>
                </c:pt>
                <c:pt idx="571">
                  <c:v>2.2798869999999999E-2</c:v>
                </c:pt>
                <c:pt idx="572">
                  <c:v>2.964754E-2</c:v>
                </c:pt>
                <c:pt idx="573">
                  <c:v>3.1449360000000003E-2</c:v>
                </c:pt>
                <c:pt idx="574">
                  <c:v>2.2706980000000002E-2</c:v>
                </c:pt>
                <c:pt idx="575">
                  <c:v>6.7348779999999997E-3</c:v>
                </c:pt>
                <c:pt idx="576">
                  <c:v>8.2532950000000008E-3</c:v>
                </c:pt>
                <c:pt idx="577">
                  <c:v>1.8420539999999999E-2</c:v>
                </c:pt>
                <c:pt idx="578">
                  <c:v>1.393575E-2</c:v>
                </c:pt>
                <c:pt idx="579">
                  <c:v>7.6984610000000002E-3</c:v>
                </c:pt>
                <c:pt idx="580">
                  <c:v>6.4537659999999997E-3</c:v>
                </c:pt>
                <c:pt idx="581">
                  <c:v>3.6297510000000001E-3</c:v>
                </c:pt>
                <c:pt idx="582">
                  <c:v>9.9510889999999998E-3</c:v>
                </c:pt>
                <c:pt idx="583">
                  <c:v>2.402864E-2</c:v>
                </c:pt>
                <c:pt idx="584">
                  <c:v>2.563267E-2</c:v>
                </c:pt>
                <c:pt idx="585">
                  <c:v>1.850858E-2</c:v>
                </c:pt>
                <c:pt idx="586">
                  <c:v>1.9705070000000002E-2</c:v>
                </c:pt>
                <c:pt idx="587">
                  <c:v>2.0656399999999998E-2</c:v>
                </c:pt>
                <c:pt idx="588">
                  <c:v>1.7190210000000001E-2</c:v>
                </c:pt>
                <c:pt idx="589">
                  <c:v>1.9097329999999999E-2</c:v>
                </c:pt>
                <c:pt idx="590">
                  <c:v>2.2476380000000001E-2</c:v>
                </c:pt>
                <c:pt idx="591">
                  <c:v>2.0484929999999998E-2</c:v>
                </c:pt>
                <c:pt idx="592">
                  <c:v>1.0065070000000001E-2</c:v>
                </c:pt>
                <c:pt idx="593">
                  <c:v>-1.592352E-3</c:v>
                </c:pt>
                <c:pt idx="594">
                  <c:v>-1.9269910000000001E-3</c:v>
                </c:pt>
                <c:pt idx="595">
                  <c:v>6.1823929999999996E-3</c:v>
                </c:pt>
                <c:pt idx="596">
                  <c:v>9.2439749999999998E-3</c:v>
                </c:pt>
                <c:pt idx="597">
                  <c:v>1.7830770000000001E-3</c:v>
                </c:pt>
                <c:pt idx="598">
                  <c:v>2.482742E-4</c:v>
                </c:pt>
                <c:pt idx="599">
                  <c:v>1.351976E-2</c:v>
                </c:pt>
                <c:pt idx="600">
                  <c:v>1.7041400000000002E-2</c:v>
                </c:pt>
                <c:pt idx="601">
                  <c:v>2.359786E-3</c:v>
                </c:pt>
                <c:pt idx="602">
                  <c:v>-3.4652519999999998E-3</c:v>
                </c:pt>
                <c:pt idx="603">
                  <c:v>6.8814820000000004E-3</c:v>
                </c:pt>
                <c:pt idx="604">
                  <c:v>1.194978E-2</c:v>
                </c:pt>
                <c:pt idx="605">
                  <c:v>1.1434949999999999E-2</c:v>
                </c:pt>
                <c:pt idx="606">
                  <c:v>2.1411510000000002E-2</c:v>
                </c:pt>
                <c:pt idx="607">
                  <c:v>3.115008E-2</c:v>
                </c:pt>
                <c:pt idx="608">
                  <c:v>1.9053210000000001E-2</c:v>
                </c:pt>
                <c:pt idx="609">
                  <c:v>-5.6708819999999995E-4</c:v>
                </c:pt>
                <c:pt idx="610">
                  <c:v>1.4776520000000001E-3</c:v>
                </c:pt>
                <c:pt idx="611">
                  <c:v>1.8526069999999999E-2</c:v>
                </c:pt>
                <c:pt idx="612">
                  <c:v>3.2155799999999998E-2</c:v>
                </c:pt>
                <c:pt idx="613">
                  <c:v>3.044038E-2</c:v>
                </c:pt>
                <c:pt idx="614">
                  <c:v>1.4950389999999999E-2</c:v>
                </c:pt>
                <c:pt idx="615">
                  <c:v>1.3879610000000001E-2</c:v>
                </c:pt>
                <c:pt idx="616">
                  <c:v>2.5287629999999998E-2</c:v>
                </c:pt>
                <c:pt idx="617">
                  <c:v>2.342646E-2</c:v>
                </c:pt>
                <c:pt idx="618">
                  <c:v>1.2963590000000001E-2</c:v>
                </c:pt>
                <c:pt idx="619">
                  <c:v>4.994231E-3</c:v>
                </c:pt>
                <c:pt idx="620">
                  <c:v>3.1139420000000002E-3</c:v>
                </c:pt>
                <c:pt idx="621">
                  <c:v>6.7130250000000001E-3</c:v>
                </c:pt>
                <c:pt idx="622">
                  <c:v>1.2042550000000001E-2</c:v>
                </c:pt>
                <c:pt idx="623">
                  <c:v>1.7787529999999999E-2</c:v>
                </c:pt>
                <c:pt idx="624">
                  <c:v>1.4442119999999999E-2</c:v>
                </c:pt>
                <c:pt idx="625">
                  <c:v>4.6784940000000001E-3</c:v>
                </c:pt>
                <c:pt idx="626">
                  <c:v>5.9884430000000004E-3</c:v>
                </c:pt>
                <c:pt idx="627">
                  <c:v>1.6921740000000001E-2</c:v>
                </c:pt>
                <c:pt idx="628">
                  <c:v>2.4727249999999999E-2</c:v>
                </c:pt>
                <c:pt idx="629">
                  <c:v>2.307354E-2</c:v>
                </c:pt>
                <c:pt idx="630">
                  <c:v>1.836871E-2</c:v>
                </c:pt>
                <c:pt idx="631">
                  <c:v>1.7692380000000001E-2</c:v>
                </c:pt>
                <c:pt idx="632">
                  <c:v>1.492128E-2</c:v>
                </c:pt>
                <c:pt idx="633">
                  <c:v>1.0803399999999999E-2</c:v>
                </c:pt>
                <c:pt idx="634">
                  <c:v>8.8185030000000001E-3</c:v>
                </c:pt>
                <c:pt idx="635">
                  <c:v>8.2566629999999992E-3</c:v>
                </c:pt>
                <c:pt idx="636">
                  <c:v>8.0356330000000004E-3</c:v>
                </c:pt>
                <c:pt idx="637">
                  <c:v>2.034629E-3</c:v>
                </c:pt>
                <c:pt idx="638">
                  <c:v>-9.7506899999999996E-4</c:v>
                </c:pt>
                <c:pt idx="639">
                  <c:v>4.5552659999999997E-3</c:v>
                </c:pt>
                <c:pt idx="640">
                  <c:v>6.3424170000000004E-3</c:v>
                </c:pt>
                <c:pt idx="641">
                  <c:v>1.548748E-3</c:v>
                </c:pt>
                <c:pt idx="642">
                  <c:v>-1.416713E-4</c:v>
                </c:pt>
                <c:pt idx="643">
                  <c:v>1.105885E-2</c:v>
                </c:pt>
                <c:pt idx="644">
                  <c:v>2.225415E-2</c:v>
                </c:pt>
                <c:pt idx="645">
                  <c:v>2.1191089999999999E-2</c:v>
                </c:pt>
                <c:pt idx="646">
                  <c:v>2.4089240000000001E-2</c:v>
                </c:pt>
                <c:pt idx="647">
                  <c:v>3.0105739999999999E-2</c:v>
                </c:pt>
                <c:pt idx="648">
                  <c:v>2.2987859999999999E-2</c:v>
                </c:pt>
                <c:pt idx="649">
                  <c:v>1.37013E-2</c:v>
                </c:pt>
                <c:pt idx="650">
                  <c:v>1.3122490000000001E-2</c:v>
                </c:pt>
                <c:pt idx="651">
                  <c:v>1.335749E-2</c:v>
                </c:pt>
                <c:pt idx="652">
                  <c:v>9.8790960000000004E-3</c:v>
                </c:pt>
                <c:pt idx="653">
                  <c:v>2.730606E-3</c:v>
                </c:pt>
                <c:pt idx="654">
                  <c:v>4.0488799999999998E-5</c:v>
                </c:pt>
                <c:pt idx="655">
                  <c:v>9.9867099999999993E-3</c:v>
                </c:pt>
                <c:pt idx="656">
                  <c:v>1.9565889999999999E-2</c:v>
                </c:pt>
                <c:pt idx="657">
                  <c:v>1.9957880000000001E-2</c:v>
                </c:pt>
                <c:pt idx="658">
                  <c:v>2.5387940000000001E-2</c:v>
                </c:pt>
                <c:pt idx="659">
                  <c:v>3.5392800000000002E-2</c:v>
                </c:pt>
                <c:pt idx="660">
                  <c:v>2.9866279999999999E-2</c:v>
                </c:pt>
                <c:pt idx="661">
                  <c:v>1.212237E-2</c:v>
                </c:pt>
                <c:pt idx="662">
                  <c:v>6.2499130000000002E-3</c:v>
                </c:pt>
                <c:pt idx="663">
                  <c:v>1.1739970000000001E-2</c:v>
                </c:pt>
                <c:pt idx="664">
                  <c:v>1.029707E-2</c:v>
                </c:pt>
                <c:pt idx="665">
                  <c:v>5.7061550000000001E-3</c:v>
                </c:pt>
                <c:pt idx="666">
                  <c:v>1.096973E-2</c:v>
                </c:pt>
                <c:pt idx="667">
                  <c:v>2.1040030000000001E-2</c:v>
                </c:pt>
                <c:pt idx="668">
                  <c:v>2.2056889999999999E-2</c:v>
                </c:pt>
                <c:pt idx="669">
                  <c:v>1.0972880000000001E-2</c:v>
                </c:pt>
                <c:pt idx="670">
                  <c:v>-1.5904739999999999E-3</c:v>
                </c:pt>
                <c:pt idx="671">
                  <c:v>2.8159890000000002E-4</c:v>
                </c:pt>
                <c:pt idx="672">
                  <c:v>1.145756E-2</c:v>
                </c:pt>
                <c:pt idx="673">
                  <c:v>1.063542E-2</c:v>
                </c:pt>
                <c:pt idx="674">
                  <c:v>4.1592499999999998E-3</c:v>
                </c:pt>
                <c:pt idx="675">
                  <c:v>3.2708540000000001E-3</c:v>
                </c:pt>
                <c:pt idx="676">
                  <c:v>-2.0211410000000002E-3</c:v>
                </c:pt>
                <c:pt idx="677">
                  <c:v>-7.0174360000000002E-3</c:v>
                </c:pt>
                <c:pt idx="678">
                  <c:v>2.442545E-3</c:v>
                </c:pt>
                <c:pt idx="679">
                  <c:v>1.3771780000000001E-2</c:v>
                </c:pt>
                <c:pt idx="680">
                  <c:v>1.1019879999999999E-2</c:v>
                </c:pt>
                <c:pt idx="681">
                  <c:v>4.7286419999999999E-3</c:v>
                </c:pt>
                <c:pt idx="682">
                  <c:v>9.9452189999999999E-3</c:v>
                </c:pt>
                <c:pt idx="683">
                  <c:v>2.3855879999999999E-2</c:v>
                </c:pt>
                <c:pt idx="684">
                  <c:v>2.7678790000000002E-2</c:v>
                </c:pt>
                <c:pt idx="685">
                  <c:v>1.6209979999999999E-2</c:v>
                </c:pt>
                <c:pt idx="686">
                  <c:v>5.1317120000000001E-3</c:v>
                </c:pt>
                <c:pt idx="687">
                  <c:v>-9.5269639999999997E-4</c:v>
                </c:pt>
                <c:pt idx="688">
                  <c:v>7.8051949999999998E-4</c:v>
                </c:pt>
                <c:pt idx="689">
                  <c:v>9.461924E-3</c:v>
                </c:pt>
                <c:pt idx="690">
                  <c:v>1.057804E-2</c:v>
                </c:pt>
                <c:pt idx="691">
                  <c:v>5.6205980000000001E-3</c:v>
                </c:pt>
                <c:pt idx="692">
                  <c:v>1.6573130000000001E-3</c:v>
                </c:pt>
                <c:pt idx="693">
                  <c:v>2.7200599999999998E-3</c:v>
                </c:pt>
                <c:pt idx="694">
                  <c:v>1.0387739999999999E-2</c:v>
                </c:pt>
                <c:pt idx="695">
                  <c:v>1.308837E-2</c:v>
                </c:pt>
                <c:pt idx="696">
                  <c:v>9.3023759999999994E-3</c:v>
                </c:pt>
                <c:pt idx="697">
                  <c:v>9.3702170000000001E-3</c:v>
                </c:pt>
                <c:pt idx="698">
                  <c:v>1.2877059999999999E-2</c:v>
                </c:pt>
                <c:pt idx="699">
                  <c:v>9.6496770000000006E-3</c:v>
                </c:pt>
                <c:pt idx="700">
                  <c:v>2.4606020000000001E-3</c:v>
                </c:pt>
                <c:pt idx="701">
                  <c:v>5.0136449999999997E-3</c:v>
                </c:pt>
                <c:pt idx="702">
                  <c:v>1.3518479999999999E-2</c:v>
                </c:pt>
                <c:pt idx="703">
                  <c:v>1.2773659999999999E-2</c:v>
                </c:pt>
                <c:pt idx="704">
                  <c:v>2.3339680000000001E-3</c:v>
                </c:pt>
                <c:pt idx="705">
                  <c:v>-4.5121020000000003E-4</c:v>
                </c:pt>
                <c:pt idx="706">
                  <c:v>1.088222E-2</c:v>
                </c:pt>
                <c:pt idx="707">
                  <c:v>1.7200110000000001E-2</c:v>
                </c:pt>
                <c:pt idx="708">
                  <c:v>1.0016509999999999E-2</c:v>
                </c:pt>
                <c:pt idx="709">
                  <c:v>3.995396E-3</c:v>
                </c:pt>
                <c:pt idx="710">
                  <c:v>3.690357E-3</c:v>
                </c:pt>
                <c:pt idx="711">
                  <c:v>5.8040670000000004E-3</c:v>
                </c:pt>
                <c:pt idx="712">
                  <c:v>1.0099739999999999E-2</c:v>
                </c:pt>
                <c:pt idx="713">
                  <c:v>8.3039800000000007E-3</c:v>
                </c:pt>
                <c:pt idx="714">
                  <c:v>-2.087031E-3</c:v>
                </c:pt>
                <c:pt idx="715">
                  <c:v>-7.6988400000000002E-3</c:v>
                </c:pt>
                <c:pt idx="716">
                  <c:v>-4.3594640000000004E-3</c:v>
                </c:pt>
                <c:pt idx="717">
                  <c:v>-3.6844590000000002E-3</c:v>
                </c:pt>
                <c:pt idx="718">
                  <c:v>-3.8200869999999998E-3</c:v>
                </c:pt>
                <c:pt idx="719">
                  <c:v>2.8592750000000001E-3</c:v>
                </c:pt>
                <c:pt idx="720">
                  <c:v>1.068728E-2</c:v>
                </c:pt>
                <c:pt idx="721">
                  <c:v>1.602522E-2</c:v>
                </c:pt>
                <c:pt idx="722">
                  <c:v>1.7867089999999999E-2</c:v>
                </c:pt>
                <c:pt idx="723">
                  <c:v>1.424542E-2</c:v>
                </c:pt>
                <c:pt idx="724">
                  <c:v>5.9172859999999999E-3</c:v>
                </c:pt>
                <c:pt idx="725">
                  <c:v>4.4405369999999999E-4</c:v>
                </c:pt>
                <c:pt idx="726">
                  <c:v>7.3002620000000001E-3</c:v>
                </c:pt>
                <c:pt idx="727">
                  <c:v>1.8530660000000001E-2</c:v>
                </c:pt>
                <c:pt idx="728">
                  <c:v>2.0885819999999999E-2</c:v>
                </c:pt>
                <c:pt idx="729">
                  <c:v>1.490972E-2</c:v>
                </c:pt>
                <c:pt idx="730">
                  <c:v>9.0059440000000001E-3</c:v>
                </c:pt>
                <c:pt idx="731">
                  <c:v>9.0613970000000005E-3</c:v>
                </c:pt>
                <c:pt idx="732">
                  <c:v>7.2884869999999997E-3</c:v>
                </c:pt>
                <c:pt idx="733">
                  <c:v>2.811006E-3</c:v>
                </c:pt>
                <c:pt idx="734">
                  <c:v>7.7738470000000004E-3</c:v>
                </c:pt>
                <c:pt idx="735">
                  <c:v>1.3868200000000001E-2</c:v>
                </c:pt>
                <c:pt idx="736">
                  <c:v>1.099923E-2</c:v>
                </c:pt>
                <c:pt idx="737">
                  <c:v>6.1684460000000002E-3</c:v>
                </c:pt>
                <c:pt idx="738">
                  <c:v>2.5317189999999999E-4</c:v>
                </c:pt>
                <c:pt idx="739">
                  <c:v>-5.6520609999999999E-3</c:v>
                </c:pt>
                <c:pt idx="740">
                  <c:v>-8.9073850000000003E-3</c:v>
                </c:pt>
                <c:pt idx="741">
                  <c:v>-1.110477E-2</c:v>
                </c:pt>
                <c:pt idx="742">
                  <c:v>-2.489027E-3</c:v>
                </c:pt>
                <c:pt idx="743">
                  <c:v>1.7235250000000001E-2</c:v>
                </c:pt>
                <c:pt idx="744">
                  <c:v>2.5989870000000002E-2</c:v>
                </c:pt>
                <c:pt idx="745">
                  <c:v>1.8922330000000001E-2</c:v>
                </c:pt>
                <c:pt idx="746">
                  <c:v>1.5005360000000001E-2</c:v>
                </c:pt>
                <c:pt idx="747">
                  <c:v>2.153797E-2</c:v>
                </c:pt>
                <c:pt idx="748">
                  <c:v>2.5307610000000001E-2</c:v>
                </c:pt>
                <c:pt idx="749">
                  <c:v>1.760573E-2</c:v>
                </c:pt>
                <c:pt idx="750">
                  <c:v>7.9505540000000003E-3</c:v>
                </c:pt>
                <c:pt idx="751">
                  <c:v>6.680264E-3</c:v>
                </c:pt>
                <c:pt idx="752">
                  <c:v>1.1741359999999999E-2</c:v>
                </c:pt>
                <c:pt idx="753">
                  <c:v>1.478984E-2</c:v>
                </c:pt>
                <c:pt idx="754">
                  <c:v>1.4163729999999999E-2</c:v>
                </c:pt>
                <c:pt idx="755">
                  <c:v>1.2384060000000001E-2</c:v>
                </c:pt>
                <c:pt idx="756">
                  <c:v>3.0840189999999999E-3</c:v>
                </c:pt>
                <c:pt idx="757">
                  <c:v>-8.0567450000000006E-3</c:v>
                </c:pt>
                <c:pt idx="758">
                  <c:v>-1.8661649999999999E-3</c:v>
                </c:pt>
                <c:pt idx="759">
                  <c:v>1.0968179999999999E-2</c:v>
                </c:pt>
                <c:pt idx="760">
                  <c:v>4.3640010000000002E-3</c:v>
                </c:pt>
                <c:pt idx="761">
                  <c:v>-7.9760449999999993E-3</c:v>
                </c:pt>
                <c:pt idx="762">
                  <c:v>1.2504529999999999E-3</c:v>
                </c:pt>
                <c:pt idx="763">
                  <c:v>1.6713820000000001E-2</c:v>
                </c:pt>
                <c:pt idx="764">
                  <c:v>1.3304989999999999E-2</c:v>
                </c:pt>
                <c:pt idx="765">
                  <c:v>7.2677340000000003E-4</c:v>
                </c:pt>
                <c:pt idx="766">
                  <c:v>-1.605314E-3</c:v>
                </c:pt>
                <c:pt idx="767">
                  <c:v>4.3931949999999999E-3</c:v>
                </c:pt>
                <c:pt idx="768">
                  <c:v>3.8212199999999998E-4</c:v>
                </c:pt>
                <c:pt idx="769">
                  <c:v>-1.109128E-2</c:v>
                </c:pt>
                <c:pt idx="770">
                  <c:v>-4.662523E-3</c:v>
                </c:pt>
                <c:pt idx="771">
                  <c:v>1.201285E-2</c:v>
                </c:pt>
                <c:pt idx="772">
                  <c:v>1.391089E-2</c:v>
                </c:pt>
                <c:pt idx="773">
                  <c:v>6.5009500000000001E-3</c:v>
                </c:pt>
                <c:pt idx="774">
                  <c:v>4.9116710000000003E-3</c:v>
                </c:pt>
                <c:pt idx="775">
                  <c:v>8.1598299999999999E-3</c:v>
                </c:pt>
                <c:pt idx="776">
                  <c:v>3.4655480000000002E-3</c:v>
                </c:pt>
                <c:pt idx="777">
                  <c:v>-4.1298389999999997E-3</c:v>
                </c:pt>
                <c:pt idx="778">
                  <c:v>1.917785E-3</c:v>
                </c:pt>
                <c:pt idx="779">
                  <c:v>1.196448E-2</c:v>
                </c:pt>
                <c:pt idx="780">
                  <c:v>1.233033E-2</c:v>
                </c:pt>
                <c:pt idx="781">
                  <c:v>7.3767379999999999E-3</c:v>
                </c:pt>
                <c:pt idx="782">
                  <c:v>3.7766739999999998E-3</c:v>
                </c:pt>
                <c:pt idx="783">
                  <c:v>-6.9390339999999997E-4</c:v>
                </c:pt>
                <c:pt idx="784">
                  <c:v>-1.5294139999999999E-2</c:v>
                </c:pt>
                <c:pt idx="785">
                  <c:v>-2.3454760000000002E-2</c:v>
                </c:pt>
                <c:pt idx="786">
                  <c:v>-4.3188180000000003E-3</c:v>
                </c:pt>
                <c:pt idx="787">
                  <c:v>1.5847159999999999E-2</c:v>
                </c:pt>
                <c:pt idx="788">
                  <c:v>1.5852580000000002E-2</c:v>
                </c:pt>
                <c:pt idx="789">
                  <c:v>1.2421059999999999E-2</c:v>
                </c:pt>
                <c:pt idx="790">
                  <c:v>1.5880539999999999E-2</c:v>
                </c:pt>
                <c:pt idx="791">
                  <c:v>1.4882009999999999E-2</c:v>
                </c:pt>
                <c:pt idx="792">
                  <c:v>2.5769740000000001E-3</c:v>
                </c:pt>
                <c:pt idx="793">
                  <c:v>-4.4177770000000003E-3</c:v>
                </c:pt>
                <c:pt idx="794">
                  <c:v>1.7817180000000001E-3</c:v>
                </c:pt>
                <c:pt idx="795">
                  <c:v>5.0473599999999999E-3</c:v>
                </c:pt>
                <c:pt idx="796">
                  <c:v>3.9286529999999998E-3</c:v>
                </c:pt>
                <c:pt idx="797">
                  <c:v>1.1803869999999999E-2</c:v>
                </c:pt>
                <c:pt idx="798">
                  <c:v>2.2129759999999998E-2</c:v>
                </c:pt>
                <c:pt idx="799">
                  <c:v>1.942839E-2</c:v>
                </c:pt>
                <c:pt idx="800">
                  <c:v>4.6963650000000001E-3</c:v>
                </c:pt>
                <c:pt idx="801">
                  <c:v>-4.3308640000000002E-3</c:v>
                </c:pt>
                <c:pt idx="802">
                  <c:v>4.6455539999999997E-3</c:v>
                </c:pt>
                <c:pt idx="803">
                  <c:v>1.669725E-2</c:v>
                </c:pt>
                <c:pt idx="804">
                  <c:v>1.8954229999999999E-2</c:v>
                </c:pt>
                <c:pt idx="805">
                  <c:v>1.96945E-2</c:v>
                </c:pt>
                <c:pt idx="806">
                  <c:v>2.379916E-2</c:v>
                </c:pt>
                <c:pt idx="807">
                  <c:v>2.2677820000000001E-2</c:v>
                </c:pt>
                <c:pt idx="808">
                  <c:v>8.8414540000000003E-3</c:v>
                </c:pt>
                <c:pt idx="809">
                  <c:v>-6.6187629999999997E-3</c:v>
                </c:pt>
                <c:pt idx="810">
                  <c:v>-1.163933E-2</c:v>
                </c:pt>
                <c:pt idx="811">
                  <c:v>-6.7471909999999996E-3</c:v>
                </c:pt>
                <c:pt idx="812">
                  <c:v>3.3313449999999999E-3</c:v>
                </c:pt>
                <c:pt idx="813">
                  <c:v>4.6001230000000002E-3</c:v>
                </c:pt>
                <c:pt idx="814">
                  <c:v>-2.4470709999999999E-3</c:v>
                </c:pt>
                <c:pt idx="815">
                  <c:v>-3.8424150000000001E-3</c:v>
                </c:pt>
                <c:pt idx="816">
                  <c:v>-3.1927829999999998E-3</c:v>
                </c:pt>
                <c:pt idx="817">
                  <c:v>-2.1444880000000001E-4</c:v>
                </c:pt>
                <c:pt idx="818">
                  <c:v>9.258957E-3</c:v>
                </c:pt>
                <c:pt idx="819">
                  <c:v>1.287136E-2</c:v>
                </c:pt>
                <c:pt idx="820">
                  <c:v>2.8479349999999998E-3</c:v>
                </c:pt>
                <c:pt idx="821">
                  <c:v>-1.053779E-2</c:v>
                </c:pt>
                <c:pt idx="822">
                  <c:v>-1.1239539999999999E-2</c:v>
                </c:pt>
                <c:pt idx="823">
                  <c:v>7.65382E-4</c:v>
                </c:pt>
                <c:pt idx="824">
                  <c:v>2.9347259999999999E-3</c:v>
                </c:pt>
                <c:pt idx="825">
                  <c:v>-3.555749E-3</c:v>
                </c:pt>
                <c:pt idx="826">
                  <c:v>4.8613249999999997E-3</c:v>
                </c:pt>
                <c:pt idx="827">
                  <c:v>1.6305360000000001E-2</c:v>
                </c:pt>
                <c:pt idx="828">
                  <c:v>1.5220010000000001E-2</c:v>
                </c:pt>
                <c:pt idx="829">
                  <c:v>8.8128029999999993E-3</c:v>
                </c:pt>
                <c:pt idx="830">
                  <c:v>-1.764994E-3</c:v>
                </c:pt>
                <c:pt idx="831">
                  <c:v>-1.088397E-2</c:v>
                </c:pt>
                <c:pt idx="832">
                  <c:v>-7.9199319999999993E-3</c:v>
                </c:pt>
                <c:pt idx="833">
                  <c:v>-3.323434E-4</c:v>
                </c:pt>
                <c:pt idx="834">
                  <c:v>2.4752490000000001E-3</c:v>
                </c:pt>
                <c:pt idx="835">
                  <c:v>8.3918589999999998E-3</c:v>
                </c:pt>
                <c:pt idx="836">
                  <c:v>1.4372619999999999E-2</c:v>
                </c:pt>
                <c:pt idx="837">
                  <c:v>1.102032E-2</c:v>
                </c:pt>
                <c:pt idx="838">
                  <c:v>7.4067860000000003E-3</c:v>
                </c:pt>
                <c:pt idx="839">
                  <c:v>3.6729029999999999E-3</c:v>
                </c:pt>
                <c:pt idx="840">
                  <c:v>-5.76693E-3</c:v>
                </c:pt>
                <c:pt idx="841">
                  <c:v>-9.361978E-3</c:v>
                </c:pt>
                <c:pt idx="842">
                  <c:v>-5.8553770000000002E-3</c:v>
                </c:pt>
                <c:pt idx="843">
                  <c:v>-9.0890669999999993E-3</c:v>
                </c:pt>
                <c:pt idx="844">
                  <c:v>-1.419783E-2</c:v>
                </c:pt>
                <c:pt idx="845">
                  <c:v>-4.6062029999999997E-3</c:v>
                </c:pt>
                <c:pt idx="846">
                  <c:v>1.121291E-2</c:v>
                </c:pt>
                <c:pt idx="847">
                  <c:v>1.2312180000000001E-2</c:v>
                </c:pt>
                <c:pt idx="848">
                  <c:v>2.0590220000000002E-3</c:v>
                </c:pt>
                <c:pt idx="849">
                  <c:v>-1.148156E-3</c:v>
                </c:pt>
                <c:pt idx="850">
                  <c:v>4.3326980000000003E-3</c:v>
                </c:pt>
                <c:pt idx="851">
                  <c:v>3.0558540000000002E-3</c:v>
                </c:pt>
                <c:pt idx="852">
                  <c:v>-3.9519350000000002E-3</c:v>
                </c:pt>
                <c:pt idx="853">
                  <c:v>-1.125687E-3</c:v>
                </c:pt>
                <c:pt idx="854">
                  <c:v>1.0982540000000001E-2</c:v>
                </c:pt>
                <c:pt idx="855">
                  <c:v>1.6019889999999998E-2</c:v>
                </c:pt>
                <c:pt idx="856">
                  <c:v>1.9458120000000001E-3</c:v>
                </c:pt>
                <c:pt idx="857">
                  <c:v>-1.304169E-2</c:v>
                </c:pt>
                <c:pt idx="858">
                  <c:v>-4.1603969999999997E-3</c:v>
                </c:pt>
                <c:pt idx="859">
                  <c:v>8.0191470000000008E-3</c:v>
                </c:pt>
                <c:pt idx="860">
                  <c:v>-2.2533779999999999E-3</c:v>
                </c:pt>
                <c:pt idx="861">
                  <c:v>-1.445493E-2</c:v>
                </c:pt>
                <c:pt idx="862">
                  <c:v>-1.0542259999999999E-2</c:v>
                </c:pt>
                <c:pt idx="863">
                  <c:v>-3.2057819999999999E-3</c:v>
                </c:pt>
                <c:pt idx="864">
                  <c:v>-1.037091E-3</c:v>
                </c:pt>
                <c:pt idx="865">
                  <c:v>-2.5025879999999999E-5</c:v>
                </c:pt>
                <c:pt idx="866">
                  <c:v>1.386231E-4</c:v>
                </c:pt>
                <c:pt idx="867">
                  <c:v>-4.3823630000000002E-3</c:v>
                </c:pt>
                <c:pt idx="868">
                  <c:v>-9.1761169999999993E-3</c:v>
                </c:pt>
                <c:pt idx="869">
                  <c:v>-5.0702530000000003E-3</c:v>
                </c:pt>
                <c:pt idx="870">
                  <c:v>7.7567440000000003E-3</c:v>
                </c:pt>
                <c:pt idx="871">
                  <c:v>1.173515E-2</c:v>
                </c:pt>
                <c:pt idx="872">
                  <c:v>-4.3123190000000002E-3</c:v>
                </c:pt>
                <c:pt idx="873">
                  <c:v>-1.67899E-2</c:v>
                </c:pt>
                <c:pt idx="874">
                  <c:v>-4.221196E-3</c:v>
                </c:pt>
                <c:pt idx="875">
                  <c:v>1.4541220000000001E-2</c:v>
                </c:pt>
                <c:pt idx="876">
                  <c:v>1.609704E-2</c:v>
                </c:pt>
                <c:pt idx="877">
                  <c:v>9.4083429999999996E-3</c:v>
                </c:pt>
                <c:pt idx="878">
                  <c:v>1.165063E-2</c:v>
                </c:pt>
                <c:pt idx="879">
                  <c:v>1.989662E-2</c:v>
                </c:pt>
                <c:pt idx="880">
                  <c:v>2.0521919999999999E-2</c:v>
                </c:pt>
                <c:pt idx="881">
                  <c:v>9.9471590000000006E-3</c:v>
                </c:pt>
                <c:pt idx="882">
                  <c:v>-8.1607149999999998E-4</c:v>
                </c:pt>
                <c:pt idx="883">
                  <c:v>-5.2429989999999999E-3</c:v>
                </c:pt>
                <c:pt idx="884">
                  <c:v>-7.0249140000000002E-3</c:v>
                </c:pt>
                <c:pt idx="885">
                  <c:v>-5.0875809999999999E-3</c:v>
                </c:pt>
                <c:pt idx="886">
                  <c:v>-6.7238870000000002E-4</c:v>
                </c:pt>
                <c:pt idx="887">
                  <c:v>-2.7182450000000002E-3</c:v>
                </c:pt>
                <c:pt idx="888">
                  <c:v>-1.2895149999999999E-2</c:v>
                </c:pt>
                <c:pt idx="889">
                  <c:v>-2.002874E-2</c:v>
                </c:pt>
                <c:pt idx="890">
                  <c:v>-8.1312160000000001E-3</c:v>
                </c:pt>
                <c:pt idx="891">
                  <c:v>1.473432E-2</c:v>
                </c:pt>
                <c:pt idx="892">
                  <c:v>1.5012910000000001E-2</c:v>
                </c:pt>
                <c:pt idx="893">
                  <c:v>-7.8232900000000001E-3</c:v>
                </c:pt>
                <c:pt idx="894">
                  <c:v>-2.009329E-2</c:v>
                </c:pt>
                <c:pt idx="895">
                  <c:v>-1.3060230000000001E-2</c:v>
                </c:pt>
                <c:pt idx="896">
                  <c:v>-5.9184550000000004E-3</c:v>
                </c:pt>
                <c:pt idx="897">
                  <c:v>-6.5541669999999996E-3</c:v>
                </c:pt>
                <c:pt idx="898">
                  <c:v>4.8941430000000001E-5</c:v>
                </c:pt>
                <c:pt idx="899">
                  <c:v>1.416918E-2</c:v>
                </c:pt>
                <c:pt idx="900">
                  <c:v>1.151714E-2</c:v>
                </c:pt>
                <c:pt idx="901">
                  <c:v>-1.024912E-2</c:v>
                </c:pt>
                <c:pt idx="902">
                  <c:v>-1.946347E-2</c:v>
                </c:pt>
                <c:pt idx="903">
                  <c:v>-1.1554849999999999E-3</c:v>
                </c:pt>
                <c:pt idx="904">
                  <c:v>1.111677E-2</c:v>
                </c:pt>
                <c:pt idx="905">
                  <c:v>-4.5054410000000002E-4</c:v>
                </c:pt>
                <c:pt idx="906">
                  <c:v>-4.7097149999999997E-3</c:v>
                </c:pt>
                <c:pt idx="907">
                  <c:v>2.5547629999999998E-3</c:v>
                </c:pt>
                <c:pt idx="908">
                  <c:v>-3.2229340000000002E-3</c:v>
                </c:pt>
                <c:pt idx="909">
                  <c:v>-1.2819570000000001E-2</c:v>
                </c:pt>
                <c:pt idx="910">
                  <c:v>-4.9845619999999997E-3</c:v>
                </c:pt>
                <c:pt idx="911">
                  <c:v>8.7280499999999994E-3</c:v>
                </c:pt>
                <c:pt idx="912">
                  <c:v>6.3292959999999999E-3</c:v>
                </c:pt>
                <c:pt idx="913">
                  <c:v>-3.4157620000000001E-3</c:v>
                </c:pt>
                <c:pt idx="914">
                  <c:v>-2.5640260000000001E-3</c:v>
                </c:pt>
                <c:pt idx="915">
                  <c:v>4.609915E-3</c:v>
                </c:pt>
                <c:pt idx="916">
                  <c:v>4.2789009999999999E-3</c:v>
                </c:pt>
                <c:pt idx="917">
                  <c:v>-1.6216010000000001E-3</c:v>
                </c:pt>
                <c:pt idx="918">
                  <c:v>1.377666E-3</c:v>
                </c:pt>
                <c:pt idx="919">
                  <c:v>6.253008E-3</c:v>
                </c:pt>
                <c:pt idx="920">
                  <c:v>5.5812149999999996E-3</c:v>
                </c:pt>
                <c:pt idx="921">
                  <c:v>1.439378E-2</c:v>
                </c:pt>
                <c:pt idx="922">
                  <c:v>2.737231E-2</c:v>
                </c:pt>
                <c:pt idx="923">
                  <c:v>1.739769E-2</c:v>
                </c:pt>
                <c:pt idx="924">
                  <c:v>-9.4750689999999992E-3</c:v>
                </c:pt>
                <c:pt idx="925">
                  <c:v>-1.933329E-2</c:v>
                </c:pt>
                <c:pt idx="926">
                  <c:v>-1.180489E-2</c:v>
                </c:pt>
                <c:pt idx="927">
                  <c:v>-3.58662E-3</c:v>
                </c:pt>
                <c:pt idx="928">
                  <c:v>5.0745520000000004E-3</c:v>
                </c:pt>
                <c:pt idx="929">
                  <c:v>8.1089179999999997E-3</c:v>
                </c:pt>
                <c:pt idx="930">
                  <c:v>2.9489690000000001E-3</c:v>
                </c:pt>
                <c:pt idx="931">
                  <c:v>-3.416915E-3</c:v>
                </c:pt>
                <c:pt idx="932">
                  <c:v>-4.9958939999999999E-3</c:v>
                </c:pt>
                <c:pt idx="933">
                  <c:v>1.5436390000000001E-3</c:v>
                </c:pt>
                <c:pt idx="934">
                  <c:v>1.1865240000000001E-2</c:v>
                </c:pt>
                <c:pt idx="935">
                  <c:v>1.783276E-2</c:v>
                </c:pt>
                <c:pt idx="936">
                  <c:v>5.5651570000000003E-3</c:v>
                </c:pt>
                <c:pt idx="937">
                  <c:v>-2.01233E-2</c:v>
                </c:pt>
                <c:pt idx="938">
                  <c:v>-2.8658220000000002E-2</c:v>
                </c:pt>
                <c:pt idx="939">
                  <c:v>-1.0479560000000001E-2</c:v>
                </c:pt>
                <c:pt idx="940">
                  <c:v>4.0372180000000004E-3</c:v>
                </c:pt>
                <c:pt idx="941">
                  <c:v>-5.2033870000000003E-3</c:v>
                </c:pt>
                <c:pt idx="942">
                  <c:v>-1.281026E-2</c:v>
                </c:pt>
                <c:pt idx="943">
                  <c:v>-5.3897210000000001E-3</c:v>
                </c:pt>
                <c:pt idx="944">
                  <c:v>-1.152178E-3</c:v>
                </c:pt>
                <c:pt idx="945">
                  <c:v>-3.5335420000000002E-3</c:v>
                </c:pt>
                <c:pt idx="946">
                  <c:v>4.5019760000000004E-3</c:v>
                </c:pt>
                <c:pt idx="947">
                  <c:v>2.174715E-2</c:v>
                </c:pt>
                <c:pt idx="948">
                  <c:v>2.0873389999999999E-2</c:v>
                </c:pt>
                <c:pt idx="949">
                  <c:v>7.7531869999999999E-3</c:v>
                </c:pt>
                <c:pt idx="950">
                  <c:v>1.037948E-2</c:v>
                </c:pt>
                <c:pt idx="951">
                  <c:v>1.894069E-2</c:v>
                </c:pt>
                <c:pt idx="952">
                  <c:v>1.6462669999999999E-2</c:v>
                </c:pt>
                <c:pt idx="953">
                  <c:v>7.2615240000000001E-3</c:v>
                </c:pt>
                <c:pt idx="954">
                  <c:v>6.2381540000000003E-4</c:v>
                </c:pt>
                <c:pt idx="955">
                  <c:v>-1.0245180000000001E-3</c:v>
                </c:pt>
                <c:pt idx="956">
                  <c:v>-1.0916439999999999E-3</c:v>
                </c:pt>
                <c:pt idx="957">
                  <c:v>3.6086289999999999E-3</c:v>
                </c:pt>
                <c:pt idx="958">
                  <c:v>1.103751E-2</c:v>
                </c:pt>
                <c:pt idx="959">
                  <c:v>9.8913079999999997E-3</c:v>
                </c:pt>
                <c:pt idx="960">
                  <c:v>-3.1569509999999999E-3</c:v>
                </c:pt>
                <c:pt idx="961">
                  <c:v>-1.5172629999999999E-2</c:v>
                </c:pt>
                <c:pt idx="962">
                  <c:v>-8.2185369999999997E-3</c:v>
                </c:pt>
                <c:pt idx="963">
                  <c:v>6.9344100000000002E-3</c:v>
                </c:pt>
                <c:pt idx="964">
                  <c:v>7.1799639999999996E-3</c:v>
                </c:pt>
                <c:pt idx="965">
                  <c:v>-3.0587129999999998E-3</c:v>
                </c:pt>
                <c:pt idx="966">
                  <c:v>-7.7846019999999998E-3</c:v>
                </c:pt>
                <c:pt idx="967">
                  <c:v>-1.266992E-3</c:v>
                </c:pt>
                <c:pt idx="968">
                  <c:v>2.2608010000000002E-3</c:v>
                </c:pt>
                <c:pt idx="969">
                  <c:v>-7.577482E-3</c:v>
                </c:pt>
                <c:pt idx="970">
                  <c:v>-9.1568310000000007E-3</c:v>
                </c:pt>
                <c:pt idx="971">
                  <c:v>1.133163E-3</c:v>
                </c:pt>
                <c:pt idx="972">
                  <c:v>-9.4996369999999998E-4</c:v>
                </c:pt>
                <c:pt idx="973">
                  <c:v>-8.4242080000000007E-3</c:v>
                </c:pt>
                <c:pt idx="974">
                  <c:v>5.5874899999999999E-4</c:v>
                </c:pt>
                <c:pt idx="975">
                  <c:v>1.517255E-2</c:v>
                </c:pt>
                <c:pt idx="976">
                  <c:v>1.38233E-2</c:v>
                </c:pt>
                <c:pt idx="977">
                  <c:v>1.336395E-3</c:v>
                </c:pt>
                <c:pt idx="978">
                  <c:v>-1.4596749999999999E-3</c:v>
                </c:pt>
                <c:pt idx="979">
                  <c:v>7.1126640000000003E-3</c:v>
                </c:pt>
                <c:pt idx="980">
                  <c:v>8.1954420000000007E-3</c:v>
                </c:pt>
                <c:pt idx="981">
                  <c:v>-2.6924129999999998E-3</c:v>
                </c:pt>
                <c:pt idx="982">
                  <c:v>-1.2541470000000001E-2</c:v>
                </c:pt>
                <c:pt idx="983">
                  <c:v>-9.7834429999999993E-3</c:v>
                </c:pt>
                <c:pt idx="984">
                  <c:v>6.2619040000000002E-4</c:v>
                </c:pt>
                <c:pt idx="985">
                  <c:v>9.4682580000000004E-4</c:v>
                </c:pt>
                <c:pt idx="986">
                  <c:v>-4.0138109999999999E-3</c:v>
                </c:pt>
                <c:pt idx="987">
                  <c:v>-2.2831779999999999E-3</c:v>
                </c:pt>
                <c:pt idx="988">
                  <c:v>-2.2821640000000002E-3</c:v>
                </c:pt>
                <c:pt idx="989">
                  <c:v>-3.1096439999999999E-3</c:v>
                </c:pt>
                <c:pt idx="990">
                  <c:v>6.6932420000000003E-3</c:v>
                </c:pt>
                <c:pt idx="991">
                  <c:v>1.7156569999999999E-2</c:v>
                </c:pt>
                <c:pt idx="992">
                  <c:v>1.00488E-2</c:v>
                </c:pt>
                <c:pt idx="993">
                  <c:v>-3.6950479999999998E-3</c:v>
                </c:pt>
                <c:pt idx="994">
                  <c:v>-7.3322459999999997E-4</c:v>
                </c:pt>
                <c:pt idx="995">
                  <c:v>1.3231720000000001E-2</c:v>
                </c:pt>
                <c:pt idx="996">
                  <c:v>1.7433919999999999E-2</c:v>
                </c:pt>
                <c:pt idx="997">
                  <c:v>9.5532919999999997E-3</c:v>
                </c:pt>
                <c:pt idx="998">
                  <c:v>2.7206620000000002E-4</c:v>
                </c:pt>
                <c:pt idx="999">
                  <c:v>-5.0377390000000003E-3</c:v>
                </c:pt>
              </c:numCache>
            </c:numRef>
          </c:yVal>
          <c:smooth val="0"/>
        </c:ser>
        <c:ser>
          <c:idx val="16"/>
          <c:order val="16"/>
          <c:tx>
            <c:v>+500V (#17)</c:v>
          </c:tx>
          <c:spPr>
            <a:ln w="19050">
              <a:solidFill>
                <a:srgbClr val="0000FF"/>
              </a:solidFill>
            </a:ln>
          </c:spPr>
          <c:marker>
            <c:symbol val="none"/>
          </c:marker>
          <c:xVal>
            <c:numRef>
              <c:f>'Current Wfms Data'!$A$5:$A$1004</c:f>
              <c:numCache>
                <c:formatCode>General</c:formatCode>
                <c:ptCount val="1000"/>
                <c:pt idx="0">
                  <c:v>-180.834</c:v>
                </c:pt>
                <c:pt idx="1">
                  <c:v>-179.834</c:v>
                </c:pt>
                <c:pt idx="2">
                  <c:v>-178.834</c:v>
                </c:pt>
                <c:pt idx="3">
                  <c:v>-177.834</c:v>
                </c:pt>
                <c:pt idx="4">
                  <c:v>-176.834</c:v>
                </c:pt>
                <c:pt idx="5">
                  <c:v>-175.834</c:v>
                </c:pt>
                <c:pt idx="6">
                  <c:v>-174.834</c:v>
                </c:pt>
                <c:pt idx="7">
                  <c:v>-173.834</c:v>
                </c:pt>
                <c:pt idx="8">
                  <c:v>-172.834</c:v>
                </c:pt>
                <c:pt idx="9">
                  <c:v>-171.834</c:v>
                </c:pt>
                <c:pt idx="10">
                  <c:v>-170.834</c:v>
                </c:pt>
                <c:pt idx="11">
                  <c:v>-169.834</c:v>
                </c:pt>
                <c:pt idx="12">
                  <c:v>-168.83399999999997</c:v>
                </c:pt>
                <c:pt idx="13">
                  <c:v>-167.834</c:v>
                </c:pt>
                <c:pt idx="14">
                  <c:v>-166.834</c:v>
                </c:pt>
                <c:pt idx="15">
                  <c:v>-165.834</c:v>
                </c:pt>
                <c:pt idx="16">
                  <c:v>-164.834</c:v>
                </c:pt>
                <c:pt idx="17">
                  <c:v>-163.834</c:v>
                </c:pt>
                <c:pt idx="18">
                  <c:v>-162.83399999999997</c:v>
                </c:pt>
                <c:pt idx="19">
                  <c:v>-161.834</c:v>
                </c:pt>
                <c:pt idx="20">
                  <c:v>-160.834</c:v>
                </c:pt>
                <c:pt idx="21">
                  <c:v>-159.834</c:v>
                </c:pt>
                <c:pt idx="22">
                  <c:v>-158.834</c:v>
                </c:pt>
                <c:pt idx="23">
                  <c:v>-157.834</c:v>
                </c:pt>
                <c:pt idx="24">
                  <c:v>-156.83399999999997</c:v>
                </c:pt>
                <c:pt idx="25">
                  <c:v>-155.834</c:v>
                </c:pt>
                <c:pt idx="26">
                  <c:v>-154.834</c:v>
                </c:pt>
                <c:pt idx="27">
                  <c:v>-153.834</c:v>
                </c:pt>
                <c:pt idx="28">
                  <c:v>-152.834</c:v>
                </c:pt>
                <c:pt idx="29">
                  <c:v>-151.834</c:v>
                </c:pt>
                <c:pt idx="30">
                  <c:v>-150.834</c:v>
                </c:pt>
                <c:pt idx="31">
                  <c:v>-149.834</c:v>
                </c:pt>
                <c:pt idx="32">
                  <c:v>-148.834</c:v>
                </c:pt>
                <c:pt idx="33">
                  <c:v>-147.834</c:v>
                </c:pt>
                <c:pt idx="34">
                  <c:v>-146.834</c:v>
                </c:pt>
                <c:pt idx="35">
                  <c:v>-145.834</c:v>
                </c:pt>
                <c:pt idx="36">
                  <c:v>-144.834</c:v>
                </c:pt>
                <c:pt idx="37">
                  <c:v>-143.834</c:v>
                </c:pt>
                <c:pt idx="38">
                  <c:v>-142.834</c:v>
                </c:pt>
                <c:pt idx="39">
                  <c:v>-141.834</c:v>
                </c:pt>
                <c:pt idx="40">
                  <c:v>-140.834</c:v>
                </c:pt>
                <c:pt idx="41">
                  <c:v>-139.834</c:v>
                </c:pt>
                <c:pt idx="42">
                  <c:v>-138.834</c:v>
                </c:pt>
                <c:pt idx="43">
                  <c:v>-137.83399999999997</c:v>
                </c:pt>
                <c:pt idx="44">
                  <c:v>-136.834</c:v>
                </c:pt>
                <c:pt idx="45">
                  <c:v>-135.834</c:v>
                </c:pt>
                <c:pt idx="46">
                  <c:v>-134.834</c:v>
                </c:pt>
                <c:pt idx="47">
                  <c:v>-133.834</c:v>
                </c:pt>
                <c:pt idx="48">
                  <c:v>-132.834</c:v>
                </c:pt>
                <c:pt idx="49">
                  <c:v>-131.83399999999997</c:v>
                </c:pt>
                <c:pt idx="50">
                  <c:v>-130.834</c:v>
                </c:pt>
                <c:pt idx="51">
                  <c:v>-129.834</c:v>
                </c:pt>
                <c:pt idx="52">
                  <c:v>-128.834</c:v>
                </c:pt>
                <c:pt idx="53">
                  <c:v>-127.834</c:v>
                </c:pt>
                <c:pt idx="54">
                  <c:v>-126.834</c:v>
                </c:pt>
                <c:pt idx="55">
                  <c:v>-125.83399999999999</c:v>
                </c:pt>
                <c:pt idx="56">
                  <c:v>-124.83399999999999</c:v>
                </c:pt>
                <c:pt idx="57">
                  <c:v>-123.83399999999999</c:v>
                </c:pt>
                <c:pt idx="58">
                  <c:v>-122.834</c:v>
                </c:pt>
                <c:pt idx="59">
                  <c:v>-121.834</c:v>
                </c:pt>
                <c:pt idx="60">
                  <c:v>-120.834</c:v>
                </c:pt>
                <c:pt idx="61">
                  <c:v>-119.83400000000002</c:v>
                </c:pt>
                <c:pt idx="62">
                  <c:v>-118.834</c:v>
                </c:pt>
                <c:pt idx="63">
                  <c:v>-117.83399999999999</c:v>
                </c:pt>
                <c:pt idx="64">
                  <c:v>-116.834</c:v>
                </c:pt>
                <c:pt idx="65">
                  <c:v>-115.834</c:v>
                </c:pt>
                <c:pt idx="66">
                  <c:v>-114.83399999999999</c:v>
                </c:pt>
                <c:pt idx="67">
                  <c:v>-113.834</c:v>
                </c:pt>
                <c:pt idx="68">
                  <c:v>-112.834</c:v>
                </c:pt>
                <c:pt idx="69">
                  <c:v>-111.83399999999999</c:v>
                </c:pt>
                <c:pt idx="70">
                  <c:v>-110.834</c:v>
                </c:pt>
                <c:pt idx="71">
                  <c:v>-109.834</c:v>
                </c:pt>
                <c:pt idx="72">
                  <c:v>-108.83399999999999</c:v>
                </c:pt>
                <c:pt idx="73">
                  <c:v>-107.834</c:v>
                </c:pt>
                <c:pt idx="74">
                  <c:v>-106.834</c:v>
                </c:pt>
                <c:pt idx="75">
                  <c:v>-105.834</c:v>
                </c:pt>
                <c:pt idx="76">
                  <c:v>-104.834</c:v>
                </c:pt>
                <c:pt idx="77">
                  <c:v>-103.834</c:v>
                </c:pt>
                <c:pt idx="78">
                  <c:v>-102.834</c:v>
                </c:pt>
                <c:pt idx="79">
                  <c:v>-101.834</c:v>
                </c:pt>
                <c:pt idx="80">
                  <c:v>-100.834</c:v>
                </c:pt>
                <c:pt idx="81">
                  <c:v>-99.834000000000003</c:v>
                </c:pt>
                <c:pt idx="82">
                  <c:v>-98.834000000000003</c:v>
                </c:pt>
                <c:pt idx="83">
                  <c:v>-97.834000000000003</c:v>
                </c:pt>
                <c:pt idx="84">
                  <c:v>-96.834000000000003</c:v>
                </c:pt>
                <c:pt idx="85">
                  <c:v>-95.834000000000003</c:v>
                </c:pt>
                <c:pt idx="86">
                  <c:v>-94.834000000000003</c:v>
                </c:pt>
                <c:pt idx="87">
                  <c:v>-93.834000000000003</c:v>
                </c:pt>
                <c:pt idx="88">
                  <c:v>-92.833999999999989</c:v>
                </c:pt>
                <c:pt idx="89">
                  <c:v>-91.834000000000003</c:v>
                </c:pt>
                <c:pt idx="90">
                  <c:v>-90.834000000000003</c:v>
                </c:pt>
                <c:pt idx="91">
                  <c:v>-89.833999999999989</c:v>
                </c:pt>
                <c:pt idx="92">
                  <c:v>-88.834000000000003</c:v>
                </c:pt>
                <c:pt idx="93">
                  <c:v>-87.834000000000003</c:v>
                </c:pt>
                <c:pt idx="94">
                  <c:v>-86.833999999999989</c:v>
                </c:pt>
                <c:pt idx="95">
                  <c:v>-85.834000000000003</c:v>
                </c:pt>
                <c:pt idx="96">
                  <c:v>-84.834000000000003</c:v>
                </c:pt>
                <c:pt idx="97">
                  <c:v>-83.833999999999989</c:v>
                </c:pt>
                <c:pt idx="98">
                  <c:v>-82.834000000000003</c:v>
                </c:pt>
                <c:pt idx="99">
                  <c:v>-81.834000000000003</c:v>
                </c:pt>
                <c:pt idx="100">
                  <c:v>-80.833999999999989</c:v>
                </c:pt>
                <c:pt idx="101">
                  <c:v>-79.834000000000003</c:v>
                </c:pt>
                <c:pt idx="102">
                  <c:v>-78.834000000000003</c:v>
                </c:pt>
                <c:pt idx="103">
                  <c:v>-77.833999999999989</c:v>
                </c:pt>
                <c:pt idx="104">
                  <c:v>-76.834000000000003</c:v>
                </c:pt>
                <c:pt idx="105">
                  <c:v>-75.834000000000003</c:v>
                </c:pt>
                <c:pt idx="106">
                  <c:v>-74.833999999999989</c:v>
                </c:pt>
                <c:pt idx="107">
                  <c:v>-73.834000000000003</c:v>
                </c:pt>
                <c:pt idx="108">
                  <c:v>-72.834000000000003</c:v>
                </c:pt>
                <c:pt idx="109">
                  <c:v>-71.834000000000003</c:v>
                </c:pt>
                <c:pt idx="110">
                  <c:v>-70.834000000000003</c:v>
                </c:pt>
                <c:pt idx="111">
                  <c:v>-69.834000000000003</c:v>
                </c:pt>
                <c:pt idx="112">
                  <c:v>-68.834000000000003</c:v>
                </c:pt>
                <c:pt idx="113">
                  <c:v>-67.834000000000003</c:v>
                </c:pt>
                <c:pt idx="114">
                  <c:v>-66.834000000000003</c:v>
                </c:pt>
                <c:pt idx="115">
                  <c:v>-65.834000000000003</c:v>
                </c:pt>
                <c:pt idx="116">
                  <c:v>-64.834000000000003</c:v>
                </c:pt>
                <c:pt idx="117">
                  <c:v>-63.834000000000003</c:v>
                </c:pt>
                <c:pt idx="118">
                  <c:v>-62.834000000000003</c:v>
                </c:pt>
                <c:pt idx="119">
                  <c:v>-61.833999999999996</c:v>
                </c:pt>
                <c:pt idx="120">
                  <c:v>-60.834000000000003</c:v>
                </c:pt>
                <c:pt idx="121">
                  <c:v>-59.834000000000003</c:v>
                </c:pt>
                <c:pt idx="122">
                  <c:v>-58.834000000000003</c:v>
                </c:pt>
                <c:pt idx="123">
                  <c:v>-57.834000000000003</c:v>
                </c:pt>
                <c:pt idx="124">
                  <c:v>-56.833999999999996</c:v>
                </c:pt>
                <c:pt idx="125">
                  <c:v>-55.834000000000003</c:v>
                </c:pt>
                <c:pt idx="126">
                  <c:v>-54.834000000000003</c:v>
                </c:pt>
                <c:pt idx="127">
                  <c:v>-53.833999999999996</c:v>
                </c:pt>
                <c:pt idx="128">
                  <c:v>-52.834000000000003</c:v>
                </c:pt>
                <c:pt idx="129">
                  <c:v>-51.833999999999996</c:v>
                </c:pt>
                <c:pt idx="130">
                  <c:v>-50.833999999999996</c:v>
                </c:pt>
                <c:pt idx="131">
                  <c:v>-49.834000000000003</c:v>
                </c:pt>
                <c:pt idx="132">
                  <c:v>-48.833999999999996</c:v>
                </c:pt>
                <c:pt idx="133">
                  <c:v>-47.833999999999996</c:v>
                </c:pt>
                <c:pt idx="134">
                  <c:v>-46.834000000000003</c:v>
                </c:pt>
                <c:pt idx="135">
                  <c:v>-45.833999999999996</c:v>
                </c:pt>
                <c:pt idx="136">
                  <c:v>-44.834000000000003</c:v>
                </c:pt>
                <c:pt idx="137">
                  <c:v>-43.834000000000003</c:v>
                </c:pt>
                <c:pt idx="138">
                  <c:v>-42.833999999999996</c:v>
                </c:pt>
                <c:pt idx="139">
                  <c:v>-41.834000000000003</c:v>
                </c:pt>
                <c:pt idx="140">
                  <c:v>-40.834000000000003</c:v>
                </c:pt>
                <c:pt idx="141">
                  <c:v>-39.833999999999996</c:v>
                </c:pt>
                <c:pt idx="142">
                  <c:v>-38.834000000000003</c:v>
                </c:pt>
                <c:pt idx="143">
                  <c:v>-37.834000000000003</c:v>
                </c:pt>
                <c:pt idx="144">
                  <c:v>-36.833999999999996</c:v>
                </c:pt>
                <c:pt idx="145">
                  <c:v>-35.834000000000003</c:v>
                </c:pt>
                <c:pt idx="146">
                  <c:v>-34.833999999999996</c:v>
                </c:pt>
                <c:pt idx="147">
                  <c:v>-33.833999999999996</c:v>
                </c:pt>
                <c:pt idx="148">
                  <c:v>-32.834000000000003</c:v>
                </c:pt>
                <c:pt idx="149">
                  <c:v>-31.834</c:v>
                </c:pt>
                <c:pt idx="150">
                  <c:v>-30.833999999999996</c:v>
                </c:pt>
                <c:pt idx="151">
                  <c:v>-29.834</c:v>
                </c:pt>
                <c:pt idx="152">
                  <c:v>-28.834</c:v>
                </c:pt>
                <c:pt idx="153">
                  <c:v>-27.834</c:v>
                </c:pt>
                <c:pt idx="154">
                  <c:v>-26.834</c:v>
                </c:pt>
                <c:pt idx="155">
                  <c:v>-25.834000000000003</c:v>
                </c:pt>
                <c:pt idx="156">
                  <c:v>-24.834</c:v>
                </c:pt>
                <c:pt idx="157">
                  <c:v>-23.834</c:v>
                </c:pt>
                <c:pt idx="158">
                  <c:v>-22.834</c:v>
                </c:pt>
                <c:pt idx="159">
                  <c:v>-21.834</c:v>
                </c:pt>
                <c:pt idx="160">
                  <c:v>-20.834</c:v>
                </c:pt>
                <c:pt idx="161">
                  <c:v>-19.834</c:v>
                </c:pt>
                <c:pt idx="162">
                  <c:v>-18.834</c:v>
                </c:pt>
                <c:pt idx="163">
                  <c:v>-17.834</c:v>
                </c:pt>
                <c:pt idx="164">
                  <c:v>-16.834</c:v>
                </c:pt>
                <c:pt idx="165">
                  <c:v>-15.834000000000001</c:v>
                </c:pt>
                <c:pt idx="166">
                  <c:v>-14.834000000000001</c:v>
                </c:pt>
                <c:pt idx="167">
                  <c:v>-13.834</c:v>
                </c:pt>
                <c:pt idx="168">
                  <c:v>-12.834</c:v>
                </c:pt>
                <c:pt idx="169">
                  <c:v>-11.834</c:v>
                </c:pt>
                <c:pt idx="170">
                  <c:v>-10.834</c:v>
                </c:pt>
                <c:pt idx="171">
                  <c:v>-9.8340000000000014</c:v>
                </c:pt>
                <c:pt idx="172">
                  <c:v>-8.8339999999999996</c:v>
                </c:pt>
                <c:pt idx="173">
                  <c:v>-7.8339999999999996</c:v>
                </c:pt>
                <c:pt idx="174">
                  <c:v>-6.8340000000000005</c:v>
                </c:pt>
                <c:pt idx="175">
                  <c:v>-5.8340000000000005</c:v>
                </c:pt>
                <c:pt idx="176">
                  <c:v>-4.8339999999999996</c:v>
                </c:pt>
                <c:pt idx="177">
                  <c:v>-3.8339999999999996</c:v>
                </c:pt>
                <c:pt idx="178">
                  <c:v>-2.8340000000000001</c:v>
                </c:pt>
                <c:pt idx="179">
                  <c:v>-1.8340000000000001</c:v>
                </c:pt>
                <c:pt idx="180">
                  <c:v>-0.83399999999999996</c:v>
                </c:pt>
                <c:pt idx="181">
                  <c:v>0.16600000000000001</c:v>
                </c:pt>
                <c:pt idx="182">
                  <c:v>1.1659999999999999</c:v>
                </c:pt>
                <c:pt idx="183">
                  <c:v>2.1660000000000004</c:v>
                </c:pt>
                <c:pt idx="184">
                  <c:v>3.1659999999999999</c:v>
                </c:pt>
                <c:pt idx="185">
                  <c:v>4.1659999999999995</c:v>
                </c:pt>
                <c:pt idx="186">
                  <c:v>5.1659999999999995</c:v>
                </c:pt>
                <c:pt idx="187">
                  <c:v>6.1659999999999995</c:v>
                </c:pt>
                <c:pt idx="188">
                  <c:v>7.1660000000000004</c:v>
                </c:pt>
                <c:pt idx="189">
                  <c:v>8.1660000000000004</c:v>
                </c:pt>
                <c:pt idx="190">
                  <c:v>9.1660000000000004</c:v>
                </c:pt>
                <c:pt idx="191">
                  <c:v>10.166</c:v>
                </c:pt>
                <c:pt idx="192">
                  <c:v>11.166</c:v>
                </c:pt>
                <c:pt idx="193">
                  <c:v>12.166</c:v>
                </c:pt>
                <c:pt idx="194">
                  <c:v>13.166</c:v>
                </c:pt>
                <c:pt idx="195">
                  <c:v>14.165999999999999</c:v>
                </c:pt>
                <c:pt idx="196">
                  <c:v>15.166000000000002</c:v>
                </c:pt>
                <c:pt idx="197">
                  <c:v>16.166</c:v>
                </c:pt>
                <c:pt idx="198">
                  <c:v>17.166</c:v>
                </c:pt>
                <c:pt idx="199">
                  <c:v>18.166</c:v>
                </c:pt>
                <c:pt idx="200">
                  <c:v>19.166</c:v>
                </c:pt>
                <c:pt idx="201">
                  <c:v>20.166</c:v>
                </c:pt>
                <c:pt idx="202">
                  <c:v>21.166</c:v>
                </c:pt>
                <c:pt idx="203">
                  <c:v>22.166</c:v>
                </c:pt>
                <c:pt idx="204">
                  <c:v>23.166</c:v>
                </c:pt>
                <c:pt idx="205">
                  <c:v>24.166</c:v>
                </c:pt>
                <c:pt idx="206">
                  <c:v>25.165999999999997</c:v>
                </c:pt>
                <c:pt idx="207">
                  <c:v>26.166</c:v>
                </c:pt>
                <c:pt idx="208">
                  <c:v>27.166</c:v>
                </c:pt>
                <c:pt idx="209">
                  <c:v>28.166</c:v>
                </c:pt>
                <c:pt idx="210">
                  <c:v>29.166</c:v>
                </c:pt>
                <c:pt idx="211">
                  <c:v>30.166</c:v>
                </c:pt>
                <c:pt idx="212">
                  <c:v>31.166000000000004</c:v>
                </c:pt>
                <c:pt idx="213">
                  <c:v>32.165999999999997</c:v>
                </c:pt>
                <c:pt idx="214">
                  <c:v>33.166000000000004</c:v>
                </c:pt>
                <c:pt idx="215">
                  <c:v>34.166000000000004</c:v>
                </c:pt>
                <c:pt idx="216">
                  <c:v>35.165999999999997</c:v>
                </c:pt>
                <c:pt idx="217">
                  <c:v>36.166000000000004</c:v>
                </c:pt>
                <c:pt idx="218">
                  <c:v>37.165999999999997</c:v>
                </c:pt>
                <c:pt idx="219">
                  <c:v>38.165999999999997</c:v>
                </c:pt>
                <c:pt idx="220">
                  <c:v>39.166000000000004</c:v>
                </c:pt>
                <c:pt idx="221">
                  <c:v>40.165999999999997</c:v>
                </c:pt>
                <c:pt idx="222">
                  <c:v>41.165999999999997</c:v>
                </c:pt>
                <c:pt idx="223">
                  <c:v>42.166000000000004</c:v>
                </c:pt>
                <c:pt idx="224">
                  <c:v>43.165999999999997</c:v>
                </c:pt>
                <c:pt idx="225">
                  <c:v>44.165999999999997</c:v>
                </c:pt>
                <c:pt idx="226">
                  <c:v>45.166000000000004</c:v>
                </c:pt>
                <c:pt idx="227">
                  <c:v>46.165999999999997</c:v>
                </c:pt>
                <c:pt idx="228">
                  <c:v>47.165999999999997</c:v>
                </c:pt>
                <c:pt idx="229">
                  <c:v>48.166000000000004</c:v>
                </c:pt>
                <c:pt idx="230">
                  <c:v>49.165999999999997</c:v>
                </c:pt>
                <c:pt idx="231">
                  <c:v>50.166000000000004</c:v>
                </c:pt>
                <c:pt idx="232">
                  <c:v>51.166000000000004</c:v>
                </c:pt>
                <c:pt idx="233">
                  <c:v>52.165999999999997</c:v>
                </c:pt>
                <c:pt idx="234">
                  <c:v>53.166000000000004</c:v>
                </c:pt>
                <c:pt idx="235">
                  <c:v>54.165999999999997</c:v>
                </c:pt>
                <c:pt idx="236">
                  <c:v>55.165999999999997</c:v>
                </c:pt>
                <c:pt idx="237">
                  <c:v>56.166000000000004</c:v>
                </c:pt>
                <c:pt idx="238">
                  <c:v>57.165999999999997</c:v>
                </c:pt>
                <c:pt idx="239">
                  <c:v>58.165999999999997</c:v>
                </c:pt>
                <c:pt idx="240">
                  <c:v>59.166000000000004</c:v>
                </c:pt>
                <c:pt idx="241">
                  <c:v>60.165999999999997</c:v>
                </c:pt>
                <c:pt idx="242">
                  <c:v>61.166000000000004</c:v>
                </c:pt>
                <c:pt idx="243">
                  <c:v>62.166000000000004</c:v>
                </c:pt>
                <c:pt idx="244">
                  <c:v>63.165999999999997</c:v>
                </c:pt>
                <c:pt idx="245">
                  <c:v>64.165999999999997</c:v>
                </c:pt>
                <c:pt idx="246">
                  <c:v>65.165999999999997</c:v>
                </c:pt>
                <c:pt idx="247">
                  <c:v>66.165999999999997</c:v>
                </c:pt>
                <c:pt idx="248">
                  <c:v>67.165999999999997</c:v>
                </c:pt>
                <c:pt idx="249">
                  <c:v>68.165999999999997</c:v>
                </c:pt>
                <c:pt idx="250">
                  <c:v>69.165999999999997</c:v>
                </c:pt>
                <c:pt idx="251">
                  <c:v>70.165999999999997</c:v>
                </c:pt>
                <c:pt idx="252">
                  <c:v>71.165999999999997</c:v>
                </c:pt>
                <c:pt idx="253">
                  <c:v>72.165999999999997</c:v>
                </c:pt>
                <c:pt idx="254">
                  <c:v>73.165999999999997</c:v>
                </c:pt>
                <c:pt idx="255">
                  <c:v>74.165999999999997</c:v>
                </c:pt>
                <c:pt idx="256">
                  <c:v>75.165999999999997</c:v>
                </c:pt>
                <c:pt idx="257">
                  <c:v>76.165999999999997</c:v>
                </c:pt>
                <c:pt idx="258">
                  <c:v>77.166000000000011</c:v>
                </c:pt>
                <c:pt idx="259">
                  <c:v>78.165999999999997</c:v>
                </c:pt>
                <c:pt idx="260">
                  <c:v>79.165999999999997</c:v>
                </c:pt>
                <c:pt idx="261">
                  <c:v>80.166000000000011</c:v>
                </c:pt>
                <c:pt idx="262">
                  <c:v>81.165999999999997</c:v>
                </c:pt>
                <c:pt idx="263">
                  <c:v>82.165999999999997</c:v>
                </c:pt>
                <c:pt idx="264">
                  <c:v>83.166000000000011</c:v>
                </c:pt>
                <c:pt idx="265">
                  <c:v>84.165999999999997</c:v>
                </c:pt>
                <c:pt idx="266">
                  <c:v>85.165999999999997</c:v>
                </c:pt>
                <c:pt idx="267">
                  <c:v>86.166000000000011</c:v>
                </c:pt>
                <c:pt idx="268">
                  <c:v>87.165999999999997</c:v>
                </c:pt>
                <c:pt idx="269">
                  <c:v>88.165999999999997</c:v>
                </c:pt>
                <c:pt idx="270">
                  <c:v>89.166000000000011</c:v>
                </c:pt>
                <c:pt idx="271">
                  <c:v>90.165999999999997</c:v>
                </c:pt>
                <c:pt idx="272">
                  <c:v>91.165999999999997</c:v>
                </c:pt>
                <c:pt idx="273">
                  <c:v>92.166000000000011</c:v>
                </c:pt>
                <c:pt idx="274">
                  <c:v>93.165999999999997</c:v>
                </c:pt>
                <c:pt idx="275">
                  <c:v>94.165999999999997</c:v>
                </c:pt>
                <c:pt idx="276">
                  <c:v>95.166000000000011</c:v>
                </c:pt>
                <c:pt idx="277">
                  <c:v>96.165999999999997</c:v>
                </c:pt>
                <c:pt idx="278">
                  <c:v>97.165999999999997</c:v>
                </c:pt>
                <c:pt idx="279">
                  <c:v>98.165999999999997</c:v>
                </c:pt>
                <c:pt idx="280">
                  <c:v>99.165999999999997</c:v>
                </c:pt>
                <c:pt idx="281">
                  <c:v>100.166</c:v>
                </c:pt>
                <c:pt idx="282">
                  <c:v>101.166</c:v>
                </c:pt>
                <c:pt idx="283">
                  <c:v>102.166</c:v>
                </c:pt>
                <c:pt idx="284">
                  <c:v>103.166</c:v>
                </c:pt>
                <c:pt idx="285">
                  <c:v>104.166</c:v>
                </c:pt>
                <c:pt idx="286">
                  <c:v>105.166</c:v>
                </c:pt>
                <c:pt idx="287">
                  <c:v>106.166</c:v>
                </c:pt>
                <c:pt idx="288">
                  <c:v>107.166</c:v>
                </c:pt>
                <c:pt idx="289">
                  <c:v>108.166</c:v>
                </c:pt>
                <c:pt idx="290">
                  <c:v>109.166</c:v>
                </c:pt>
                <c:pt idx="291">
                  <c:v>110.166</c:v>
                </c:pt>
                <c:pt idx="292">
                  <c:v>111.16600000000001</c:v>
                </c:pt>
                <c:pt idx="293">
                  <c:v>112.166</c:v>
                </c:pt>
                <c:pt idx="294">
                  <c:v>113.166</c:v>
                </c:pt>
                <c:pt idx="295">
                  <c:v>114.16600000000001</c:v>
                </c:pt>
                <c:pt idx="296">
                  <c:v>115.166</c:v>
                </c:pt>
                <c:pt idx="297">
                  <c:v>116.166</c:v>
                </c:pt>
                <c:pt idx="298">
                  <c:v>117.16600000000001</c:v>
                </c:pt>
                <c:pt idx="299">
                  <c:v>118.166</c:v>
                </c:pt>
                <c:pt idx="300">
                  <c:v>119.166</c:v>
                </c:pt>
                <c:pt idx="301">
                  <c:v>120.166</c:v>
                </c:pt>
                <c:pt idx="302">
                  <c:v>121.16599999999998</c:v>
                </c:pt>
                <c:pt idx="303">
                  <c:v>122.16600000000001</c:v>
                </c:pt>
                <c:pt idx="304">
                  <c:v>123.16600000000001</c:v>
                </c:pt>
                <c:pt idx="305">
                  <c:v>124.166</c:v>
                </c:pt>
                <c:pt idx="306">
                  <c:v>125.166</c:v>
                </c:pt>
                <c:pt idx="307">
                  <c:v>126.166</c:v>
                </c:pt>
                <c:pt idx="308">
                  <c:v>127.16599999999998</c:v>
                </c:pt>
                <c:pt idx="309">
                  <c:v>128.166</c:v>
                </c:pt>
                <c:pt idx="310">
                  <c:v>129.166</c:v>
                </c:pt>
                <c:pt idx="311">
                  <c:v>130.166</c:v>
                </c:pt>
                <c:pt idx="312">
                  <c:v>131.166</c:v>
                </c:pt>
                <c:pt idx="313">
                  <c:v>132.166</c:v>
                </c:pt>
                <c:pt idx="314">
                  <c:v>133.166</c:v>
                </c:pt>
                <c:pt idx="315">
                  <c:v>134.16600000000003</c:v>
                </c:pt>
                <c:pt idx="316">
                  <c:v>135.166</c:v>
                </c:pt>
                <c:pt idx="317">
                  <c:v>136.166</c:v>
                </c:pt>
                <c:pt idx="318">
                  <c:v>137.166</c:v>
                </c:pt>
                <c:pt idx="319">
                  <c:v>138.166</c:v>
                </c:pt>
                <c:pt idx="320">
                  <c:v>139.166</c:v>
                </c:pt>
                <c:pt idx="321">
                  <c:v>140.16600000000003</c:v>
                </c:pt>
                <c:pt idx="322">
                  <c:v>141.166</c:v>
                </c:pt>
                <c:pt idx="323">
                  <c:v>142.166</c:v>
                </c:pt>
                <c:pt idx="324">
                  <c:v>143.166</c:v>
                </c:pt>
                <c:pt idx="325">
                  <c:v>144.166</c:v>
                </c:pt>
                <c:pt idx="326">
                  <c:v>145.166</c:v>
                </c:pt>
                <c:pt idx="327">
                  <c:v>146.166</c:v>
                </c:pt>
                <c:pt idx="328">
                  <c:v>147.166</c:v>
                </c:pt>
                <c:pt idx="329">
                  <c:v>148.166</c:v>
                </c:pt>
                <c:pt idx="330">
                  <c:v>149.166</c:v>
                </c:pt>
                <c:pt idx="331">
                  <c:v>150.166</c:v>
                </c:pt>
                <c:pt idx="332">
                  <c:v>151.166</c:v>
                </c:pt>
                <c:pt idx="333">
                  <c:v>152.166</c:v>
                </c:pt>
                <c:pt idx="334">
                  <c:v>153.166</c:v>
                </c:pt>
                <c:pt idx="335">
                  <c:v>154.166</c:v>
                </c:pt>
                <c:pt idx="336">
                  <c:v>155.166</c:v>
                </c:pt>
                <c:pt idx="337">
                  <c:v>156.166</c:v>
                </c:pt>
                <c:pt idx="338">
                  <c:v>157.166</c:v>
                </c:pt>
                <c:pt idx="339">
                  <c:v>158.166</c:v>
                </c:pt>
                <c:pt idx="340">
                  <c:v>159.166</c:v>
                </c:pt>
                <c:pt idx="341">
                  <c:v>160.166</c:v>
                </c:pt>
                <c:pt idx="342">
                  <c:v>161.166</c:v>
                </c:pt>
                <c:pt idx="343">
                  <c:v>162.166</c:v>
                </c:pt>
                <c:pt idx="344">
                  <c:v>163.166</c:v>
                </c:pt>
                <c:pt idx="345">
                  <c:v>164.166</c:v>
                </c:pt>
                <c:pt idx="346">
                  <c:v>165.16600000000003</c:v>
                </c:pt>
                <c:pt idx="347">
                  <c:v>166.166</c:v>
                </c:pt>
                <c:pt idx="348">
                  <c:v>167.166</c:v>
                </c:pt>
                <c:pt idx="349">
                  <c:v>168.166</c:v>
                </c:pt>
                <c:pt idx="350">
                  <c:v>169.166</c:v>
                </c:pt>
                <c:pt idx="351">
                  <c:v>170.166</c:v>
                </c:pt>
                <c:pt idx="352">
                  <c:v>171.16600000000003</c:v>
                </c:pt>
                <c:pt idx="353">
                  <c:v>172.166</c:v>
                </c:pt>
                <c:pt idx="354">
                  <c:v>173.166</c:v>
                </c:pt>
                <c:pt idx="355">
                  <c:v>174.166</c:v>
                </c:pt>
                <c:pt idx="356">
                  <c:v>175.166</c:v>
                </c:pt>
                <c:pt idx="357">
                  <c:v>176.166</c:v>
                </c:pt>
                <c:pt idx="358">
                  <c:v>177.16600000000003</c:v>
                </c:pt>
                <c:pt idx="359">
                  <c:v>178.166</c:v>
                </c:pt>
                <c:pt idx="360">
                  <c:v>179.166</c:v>
                </c:pt>
                <c:pt idx="361">
                  <c:v>180.166</c:v>
                </c:pt>
                <c:pt idx="362">
                  <c:v>181.166</c:v>
                </c:pt>
                <c:pt idx="363">
                  <c:v>182.166</c:v>
                </c:pt>
                <c:pt idx="364">
                  <c:v>183.166</c:v>
                </c:pt>
                <c:pt idx="365">
                  <c:v>184.166</c:v>
                </c:pt>
                <c:pt idx="366">
                  <c:v>185.166</c:v>
                </c:pt>
                <c:pt idx="367">
                  <c:v>186.166</c:v>
                </c:pt>
                <c:pt idx="368">
                  <c:v>187.166</c:v>
                </c:pt>
                <c:pt idx="369">
                  <c:v>188.166</c:v>
                </c:pt>
                <c:pt idx="370">
                  <c:v>189.166</c:v>
                </c:pt>
                <c:pt idx="371">
                  <c:v>190.166</c:v>
                </c:pt>
                <c:pt idx="372">
                  <c:v>191.166</c:v>
                </c:pt>
                <c:pt idx="373">
                  <c:v>192.166</c:v>
                </c:pt>
                <c:pt idx="374">
                  <c:v>193.166</c:v>
                </c:pt>
                <c:pt idx="375">
                  <c:v>194.166</c:v>
                </c:pt>
                <c:pt idx="376">
                  <c:v>195.166</c:v>
                </c:pt>
                <c:pt idx="377">
                  <c:v>196.166</c:v>
                </c:pt>
                <c:pt idx="378">
                  <c:v>197.166</c:v>
                </c:pt>
                <c:pt idx="379">
                  <c:v>198.166</c:v>
                </c:pt>
                <c:pt idx="380">
                  <c:v>199.166</c:v>
                </c:pt>
                <c:pt idx="381">
                  <c:v>200.166</c:v>
                </c:pt>
                <c:pt idx="382">
                  <c:v>201.166</c:v>
                </c:pt>
                <c:pt idx="383">
                  <c:v>202.16600000000003</c:v>
                </c:pt>
                <c:pt idx="384">
                  <c:v>203.166</c:v>
                </c:pt>
                <c:pt idx="385">
                  <c:v>204.166</c:v>
                </c:pt>
                <c:pt idx="386">
                  <c:v>205.166</c:v>
                </c:pt>
                <c:pt idx="387">
                  <c:v>206.166</c:v>
                </c:pt>
                <c:pt idx="388">
                  <c:v>207.166</c:v>
                </c:pt>
                <c:pt idx="389">
                  <c:v>208.16600000000003</c:v>
                </c:pt>
                <c:pt idx="390">
                  <c:v>209.166</c:v>
                </c:pt>
                <c:pt idx="391">
                  <c:v>210.166</c:v>
                </c:pt>
                <c:pt idx="392">
                  <c:v>211.166</c:v>
                </c:pt>
                <c:pt idx="393">
                  <c:v>212.166</c:v>
                </c:pt>
                <c:pt idx="394">
                  <c:v>213.166</c:v>
                </c:pt>
                <c:pt idx="395">
                  <c:v>214.166</c:v>
                </c:pt>
                <c:pt idx="396">
                  <c:v>215.166</c:v>
                </c:pt>
                <c:pt idx="397">
                  <c:v>216.166</c:v>
                </c:pt>
                <c:pt idx="398">
                  <c:v>217.166</c:v>
                </c:pt>
                <c:pt idx="399">
                  <c:v>218.166</c:v>
                </c:pt>
                <c:pt idx="400">
                  <c:v>219.166</c:v>
                </c:pt>
                <c:pt idx="401">
                  <c:v>220.166</c:v>
                </c:pt>
                <c:pt idx="402">
                  <c:v>221.166</c:v>
                </c:pt>
                <c:pt idx="403">
                  <c:v>222.166</c:v>
                </c:pt>
                <c:pt idx="404">
                  <c:v>223.166</c:v>
                </c:pt>
                <c:pt idx="405">
                  <c:v>224.166</c:v>
                </c:pt>
                <c:pt idx="406">
                  <c:v>225.166</c:v>
                </c:pt>
                <c:pt idx="407">
                  <c:v>226.166</c:v>
                </c:pt>
                <c:pt idx="408">
                  <c:v>227.166</c:v>
                </c:pt>
                <c:pt idx="409">
                  <c:v>228.166</c:v>
                </c:pt>
                <c:pt idx="410">
                  <c:v>229.166</c:v>
                </c:pt>
                <c:pt idx="411">
                  <c:v>230.166</c:v>
                </c:pt>
                <c:pt idx="412">
                  <c:v>231.166</c:v>
                </c:pt>
                <c:pt idx="413">
                  <c:v>232.166</c:v>
                </c:pt>
                <c:pt idx="414">
                  <c:v>233.16600000000003</c:v>
                </c:pt>
                <c:pt idx="415">
                  <c:v>234.166</c:v>
                </c:pt>
                <c:pt idx="416">
                  <c:v>235.166</c:v>
                </c:pt>
                <c:pt idx="417">
                  <c:v>236.166</c:v>
                </c:pt>
                <c:pt idx="418">
                  <c:v>237.166</c:v>
                </c:pt>
                <c:pt idx="419">
                  <c:v>238.166</c:v>
                </c:pt>
                <c:pt idx="420">
                  <c:v>239.166</c:v>
                </c:pt>
                <c:pt idx="421">
                  <c:v>240.166</c:v>
                </c:pt>
                <c:pt idx="422">
                  <c:v>241.16599999999997</c:v>
                </c:pt>
                <c:pt idx="423">
                  <c:v>242.166</c:v>
                </c:pt>
                <c:pt idx="424">
                  <c:v>243.16600000000003</c:v>
                </c:pt>
                <c:pt idx="425">
                  <c:v>244.166</c:v>
                </c:pt>
                <c:pt idx="426">
                  <c:v>245.16600000000003</c:v>
                </c:pt>
                <c:pt idx="427">
                  <c:v>246.16599999999997</c:v>
                </c:pt>
                <c:pt idx="428">
                  <c:v>247.166</c:v>
                </c:pt>
                <c:pt idx="429">
                  <c:v>248.16599999999997</c:v>
                </c:pt>
                <c:pt idx="430">
                  <c:v>249.166</c:v>
                </c:pt>
                <c:pt idx="431">
                  <c:v>250.16600000000003</c:v>
                </c:pt>
                <c:pt idx="432">
                  <c:v>251.166</c:v>
                </c:pt>
                <c:pt idx="433">
                  <c:v>252.166</c:v>
                </c:pt>
                <c:pt idx="434">
                  <c:v>253.16599999999997</c:v>
                </c:pt>
                <c:pt idx="435">
                  <c:v>254.166</c:v>
                </c:pt>
                <c:pt idx="436">
                  <c:v>255.16600000000003</c:v>
                </c:pt>
                <c:pt idx="437">
                  <c:v>256.166</c:v>
                </c:pt>
                <c:pt idx="438">
                  <c:v>257.166</c:v>
                </c:pt>
                <c:pt idx="439">
                  <c:v>258.166</c:v>
                </c:pt>
                <c:pt idx="440">
                  <c:v>259.166</c:v>
                </c:pt>
                <c:pt idx="441">
                  <c:v>260.166</c:v>
                </c:pt>
                <c:pt idx="442">
                  <c:v>261.166</c:v>
                </c:pt>
                <c:pt idx="443">
                  <c:v>262.166</c:v>
                </c:pt>
                <c:pt idx="444">
                  <c:v>263.166</c:v>
                </c:pt>
                <c:pt idx="445">
                  <c:v>264.166</c:v>
                </c:pt>
                <c:pt idx="446">
                  <c:v>265.166</c:v>
                </c:pt>
                <c:pt idx="447">
                  <c:v>266.166</c:v>
                </c:pt>
                <c:pt idx="448">
                  <c:v>267.166</c:v>
                </c:pt>
                <c:pt idx="449">
                  <c:v>268.166</c:v>
                </c:pt>
                <c:pt idx="450">
                  <c:v>269.166</c:v>
                </c:pt>
                <c:pt idx="451">
                  <c:v>270.166</c:v>
                </c:pt>
                <c:pt idx="452">
                  <c:v>271.166</c:v>
                </c:pt>
                <c:pt idx="453">
                  <c:v>272.166</c:v>
                </c:pt>
                <c:pt idx="454">
                  <c:v>273.166</c:v>
                </c:pt>
                <c:pt idx="455">
                  <c:v>274.166</c:v>
                </c:pt>
                <c:pt idx="456">
                  <c:v>275.166</c:v>
                </c:pt>
                <c:pt idx="457">
                  <c:v>276.166</c:v>
                </c:pt>
                <c:pt idx="458">
                  <c:v>277.166</c:v>
                </c:pt>
                <c:pt idx="459">
                  <c:v>278.166</c:v>
                </c:pt>
                <c:pt idx="460">
                  <c:v>279.16500000000002</c:v>
                </c:pt>
                <c:pt idx="461">
                  <c:v>280.16500000000002</c:v>
                </c:pt>
                <c:pt idx="462">
                  <c:v>281.16499999999996</c:v>
                </c:pt>
                <c:pt idx="463">
                  <c:v>282.16500000000002</c:v>
                </c:pt>
                <c:pt idx="464">
                  <c:v>283.16499999999996</c:v>
                </c:pt>
                <c:pt idx="465">
                  <c:v>284.16500000000002</c:v>
                </c:pt>
                <c:pt idx="466">
                  <c:v>285.16500000000002</c:v>
                </c:pt>
                <c:pt idx="467">
                  <c:v>286.16500000000002</c:v>
                </c:pt>
                <c:pt idx="468">
                  <c:v>287.16500000000002</c:v>
                </c:pt>
                <c:pt idx="469">
                  <c:v>288.16499999999996</c:v>
                </c:pt>
                <c:pt idx="470">
                  <c:v>289.16500000000002</c:v>
                </c:pt>
                <c:pt idx="471">
                  <c:v>290.16499999999996</c:v>
                </c:pt>
                <c:pt idx="472">
                  <c:v>291.16500000000002</c:v>
                </c:pt>
                <c:pt idx="473">
                  <c:v>292.16500000000002</c:v>
                </c:pt>
                <c:pt idx="474">
                  <c:v>293.16499999999996</c:v>
                </c:pt>
                <c:pt idx="475">
                  <c:v>294.16500000000002</c:v>
                </c:pt>
                <c:pt idx="476">
                  <c:v>295.16499999999996</c:v>
                </c:pt>
                <c:pt idx="477">
                  <c:v>296.16500000000002</c:v>
                </c:pt>
                <c:pt idx="478">
                  <c:v>297.16499999999996</c:v>
                </c:pt>
                <c:pt idx="479">
                  <c:v>298.16500000000002</c:v>
                </c:pt>
                <c:pt idx="480">
                  <c:v>299.16500000000002</c:v>
                </c:pt>
                <c:pt idx="481">
                  <c:v>300.16499999999996</c:v>
                </c:pt>
                <c:pt idx="482">
                  <c:v>301.16500000000002</c:v>
                </c:pt>
                <c:pt idx="483">
                  <c:v>302.16499999999996</c:v>
                </c:pt>
                <c:pt idx="484">
                  <c:v>303.16500000000002</c:v>
                </c:pt>
                <c:pt idx="485">
                  <c:v>304.16500000000002</c:v>
                </c:pt>
                <c:pt idx="486">
                  <c:v>305.16500000000002</c:v>
                </c:pt>
                <c:pt idx="487">
                  <c:v>306.16500000000002</c:v>
                </c:pt>
                <c:pt idx="488">
                  <c:v>307.16499999999996</c:v>
                </c:pt>
                <c:pt idx="489">
                  <c:v>308.16500000000002</c:v>
                </c:pt>
                <c:pt idx="490">
                  <c:v>309.16499999999996</c:v>
                </c:pt>
                <c:pt idx="491">
                  <c:v>310.16500000000002</c:v>
                </c:pt>
                <c:pt idx="492">
                  <c:v>311.16500000000002</c:v>
                </c:pt>
                <c:pt idx="493">
                  <c:v>312.16499999999996</c:v>
                </c:pt>
                <c:pt idx="494">
                  <c:v>313.16500000000002</c:v>
                </c:pt>
                <c:pt idx="495">
                  <c:v>314.16499999999996</c:v>
                </c:pt>
                <c:pt idx="496">
                  <c:v>315.16500000000002</c:v>
                </c:pt>
                <c:pt idx="497">
                  <c:v>316.16500000000002</c:v>
                </c:pt>
                <c:pt idx="498">
                  <c:v>317.16500000000002</c:v>
                </c:pt>
                <c:pt idx="499">
                  <c:v>318.16500000000002</c:v>
                </c:pt>
                <c:pt idx="500">
                  <c:v>319.16499999999996</c:v>
                </c:pt>
                <c:pt idx="501">
                  <c:v>320.16500000000002</c:v>
                </c:pt>
                <c:pt idx="502">
                  <c:v>321.16499999999996</c:v>
                </c:pt>
                <c:pt idx="503">
                  <c:v>322.16500000000002</c:v>
                </c:pt>
                <c:pt idx="504">
                  <c:v>323.16500000000002</c:v>
                </c:pt>
                <c:pt idx="505">
                  <c:v>324.16499999999996</c:v>
                </c:pt>
                <c:pt idx="506">
                  <c:v>325.16500000000002</c:v>
                </c:pt>
                <c:pt idx="507">
                  <c:v>326.16499999999996</c:v>
                </c:pt>
                <c:pt idx="508">
                  <c:v>327.16500000000002</c:v>
                </c:pt>
                <c:pt idx="509">
                  <c:v>328.16499999999996</c:v>
                </c:pt>
                <c:pt idx="510">
                  <c:v>329.16500000000002</c:v>
                </c:pt>
                <c:pt idx="511">
                  <c:v>330.16500000000002</c:v>
                </c:pt>
                <c:pt idx="512">
                  <c:v>331.16499999999996</c:v>
                </c:pt>
                <c:pt idx="513">
                  <c:v>332.16500000000002</c:v>
                </c:pt>
                <c:pt idx="514">
                  <c:v>333.16499999999996</c:v>
                </c:pt>
                <c:pt idx="515">
                  <c:v>334.16500000000002</c:v>
                </c:pt>
                <c:pt idx="516">
                  <c:v>335.16500000000002</c:v>
                </c:pt>
                <c:pt idx="517">
                  <c:v>336.16500000000002</c:v>
                </c:pt>
                <c:pt idx="518">
                  <c:v>337.16500000000002</c:v>
                </c:pt>
                <c:pt idx="519">
                  <c:v>338.16499999999996</c:v>
                </c:pt>
                <c:pt idx="520">
                  <c:v>339.16500000000002</c:v>
                </c:pt>
                <c:pt idx="521">
                  <c:v>340.16499999999996</c:v>
                </c:pt>
                <c:pt idx="522">
                  <c:v>341.16500000000002</c:v>
                </c:pt>
                <c:pt idx="523">
                  <c:v>342.16500000000002</c:v>
                </c:pt>
                <c:pt idx="524">
                  <c:v>343.16499999999996</c:v>
                </c:pt>
                <c:pt idx="525">
                  <c:v>344.16500000000002</c:v>
                </c:pt>
                <c:pt idx="526">
                  <c:v>345.16499999999996</c:v>
                </c:pt>
                <c:pt idx="527">
                  <c:v>346.16500000000002</c:v>
                </c:pt>
                <c:pt idx="528">
                  <c:v>347.16500000000002</c:v>
                </c:pt>
                <c:pt idx="529">
                  <c:v>348.16500000000002</c:v>
                </c:pt>
                <c:pt idx="530">
                  <c:v>349.16500000000002</c:v>
                </c:pt>
                <c:pt idx="531">
                  <c:v>350.16499999999996</c:v>
                </c:pt>
                <c:pt idx="532">
                  <c:v>351.16500000000002</c:v>
                </c:pt>
                <c:pt idx="533">
                  <c:v>352.16499999999996</c:v>
                </c:pt>
                <c:pt idx="534">
                  <c:v>353.16500000000002</c:v>
                </c:pt>
                <c:pt idx="535">
                  <c:v>354.16500000000002</c:v>
                </c:pt>
                <c:pt idx="536">
                  <c:v>355.16499999999996</c:v>
                </c:pt>
                <c:pt idx="537">
                  <c:v>356.16500000000002</c:v>
                </c:pt>
                <c:pt idx="538">
                  <c:v>357.16499999999996</c:v>
                </c:pt>
                <c:pt idx="539">
                  <c:v>358.16500000000002</c:v>
                </c:pt>
                <c:pt idx="540">
                  <c:v>359.16499999999996</c:v>
                </c:pt>
                <c:pt idx="541">
                  <c:v>360.16500000000002</c:v>
                </c:pt>
                <c:pt idx="542">
                  <c:v>361.16500000000002</c:v>
                </c:pt>
                <c:pt idx="543">
                  <c:v>362.16499999999996</c:v>
                </c:pt>
                <c:pt idx="544">
                  <c:v>363.16500000000002</c:v>
                </c:pt>
                <c:pt idx="545">
                  <c:v>364.16499999999996</c:v>
                </c:pt>
                <c:pt idx="546">
                  <c:v>365.16500000000002</c:v>
                </c:pt>
                <c:pt idx="547">
                  <c:v>366.16500000000002</c:v>
                </c:pt>
                <c:pt idx="548">
                  <c:v>367.16500000000002</c:v>
                </c:pt>
                <c:pt idx="549">
                  <c:v>368.16500000000002</c:v>
                </c:pt>
                <c:pt idx="550">
                  <c:v>369.16499999999996</c:v>
                </c:pt>
                <c:pt idx="551">
                  <c:v>370.16500000000002</c:v>
                </c:pt>
                <c:pt idx="552">
                  <c:v>371.16499999999996</c:v>
                </c:pt>
                <c:pt idx="553">
                  <c:v>372.16500000000002</c:v>
                </c:pt>
                <c:pt idx="554">
                  <c:v>373.16500000000002</c:v>
                </c:pt>
                <c:pt idx="555">
                  <c:v>374.16399999999999</c:v>
                </c:pt>
                <c:pt idx="556">
                  <c:v>375.16399999999999</c:v>
                </c:pt>
                <c:pt idx="557">
                  <c:v>376.16399999999999</c:v>
                </c:pt>
                <c:pt idx="558">
                  <c:v>377.16399999999999</c:v>
                </c:pt>
                <c:pt idx="559">
                  <c:v>378.16399999999999</c:v>
                </c:pt>
                <c:pt idx="560">
                  <c:v>379.16400000000004</c:v>
                </c:pt>
                <c:pt idx="561">
                  <c:v>380.16399999999999</c:v>
                </c:pt>
                <c:pt idx="562">
                  <c:v>381.16399999999999</c:v>
                </c:pt>
                <c:pt idx="563">
                  <c:v>382.16399999999999</c:v>
                </c:pt>
                <c:pt idx="564">
                  <c:v>383.16399999999999</c:v>
                </c:pt>
                <c:pt idx="565">
                  <c:v>384.16400000000004</c:v>
                </c:pt>
                <c:pt idx="566">
                  <c:v>385.16399999999999</c:v>
                </c:pt>
                <c:pt idx="567">
                  <c:v>386.16400000000004</c:v>
                </c:pt>
                <c:pt idx="568">
                  <c:v>387.16399999999999</c:v>
                </c:pt>
                <c:pt idx="569">
                  <c:v>388.16399999999999</c:v>
                </c:pt>
                <c:pt idx="570">
                  <c:v>389.16399999999999</c:v>
                </c:pt>
                <c:pt idx="571">
                  <c:v>390.16399999999999</c:v>
                </c:pt>
                <c:pt idx="572">
                  <c:v>391.16400000000004</c:v>
                </c:pt>
                <c:pt idx="573">
                  <c:v>392.16399999999999</c:v>
                </c:pt>
                <c:pt idx="574">
                  <c:v>393.16399999999999</c:v>
                </c:pt>
                <c:pt idx="575">
                  <c:v>394.16399999999999</c:v>
                </c:pt>
                <c:pt idx="576">
                  <c:v>395.16399999999999</c:v>
                </c:pt>
                <c:pt idx="577">
                  <c:v>396.16400000000004</c:v>
                </c:pt>
                <c:pt idx="578">
                  <c:v>397.16399999999999</c:v>
                </c:pt>
                <c:pt idx="579">
                  <c:v>398.16400000000004</c:v>
                </c:pt>
                <c:pt idx="580">
                  <c:v>399.16399999999999</c:v>
                </c:pt>
                <c:pt idx="581">
                  <c:v>400.16399999999999</c:v>
                </c:pt>
                <c:pt idx="582">
                  <c:v>401.16399999999999</c:v>
                </c:pt>
                <c:pt idx="583">
                  <c:v>402.16399999999999</c:v>
                </c:pt>
                <c:pt idx="584">
                  <c:v>403.16400000000004</c:v>
                </c:pt>
                <c:pt idx="585">
                  <c:v>404.16399999999999</c:v>
                </c:pt>
                <c:pt idx="586">
                  <c:v>405.16399999999999</c:v>
                </c:pt>
                <c:pt idx="587">
                  <c:v>406.16399999999999</c:v>
                </c:pt>
                <c:pt idx="588">
                  <c:v>407.16399999999999</c:v>
                </c:pt>
                <c:pt idx="589">
                  <c:v>408.16399999999999</c:v>
                </c:pt>
                <c:pt idx="590">
                  <c:v>409.16399999999999</c:v>
                </c:pt>
                <c:pt idx="591">
                  <c:v>410.16400000000004</c:v>
                </c:pt>
                <c:pt idx="592">
                  <c:v>411.16399999999999</c:v>
                </c:pt>
                <c:pt idx="593">
                  <c:v>412.16399999999999</c:v>
                </c:pt>
                <c:pt idx="594">
                  <c:v>413.16399999999999</c:v>
                </c:pt>
                <c:pt idx="595">
                  <c:v>414.16399999999999</c:v>
                </c:pt>
                <c:pt idx="596">
                  <c:v>415.16400000000004</c:v>
                </c:pt>
                <c:pt idx="597">
                  <c:v>416.16399999999999</c:v>
                </c:pt>
                <c:pt idx="598">
                  <c:v>417.16399999999999</c:v>
                </c:pt>
                <c:pt idx="599">
                  <c:v>418.16399999999999</c:v>
                </c:pt>
                <c:pt idx="600">
                  <c:v>419.16399999999999</c:v>
                </c:pt>
                <c:pt idx="601">
                  <c:v>420.16399999999999</c:v>
                </c:pt>
                <c:pt idx="602">
                  <c:v>421.16399999999999</c:v>
                </c:pt>
                <c:pt idx="603">
                  <c:v>422.16400000000004</c:v>
                </c:pt>
                <c:pt idx="604">
                  <c:v>423.16399999999999</c:v>
                </c:pt>
                <c:pt idx="605">
                  <c:v>424.16399999999999</c:v>
                </c:pt>
                <c:pt idx="606">
                  <c:v>425.16399999999999</c:v>
                </c:pt>
                <c:pt idx="607">
                  <c:v>426.16399999999999</c:v>
                </c:pt>
                <c:pt idx="608">
                  <c:v>427.16400000000004</c:v>
                </c:pt>
                <c:pt idx="609">
                  <c:v>428.16399999999999</c:v>
                </c:pt>
                <c:pt idx="610">
                  <c:v>429.16400000000004</c:v>
                </c:pt>
                <c:pt idx="611">
                  <c:v>430.16399999999999</c:v>
                </c:pt>
                <c:pt idx="612">
                  <c:v>431.16399999999999</c:v>
                </c:pt>
                <c:pt idx="613">
                  <c:v>432.16399999999999</c:v>
                </c:pt>
                <c:pt idx="614">
                  <c:v>433.16399999999999</c:v>
                </c:pt>
                <c:pt idx="615">
                  <c:v>434.16400000000004</c:v>
                </c:pt>
                <c:pt idx="616">
                  <c:v>435.16399999999999</c:v>
                </c:pt>
                <c:pt idx="617">
                  <c:v>436.16399999999999</c:v>
                </c:pt>
                <c:pt idx="618">
                  <c:v>437.16399999999999</c:v>
                </c:pt>
                <c:pt idx="619">
                  <c:v>438.16399999999999</c:v>
                </c:pt>
                <c:pt idx="620">
                  <c:v>439.16399999999999</c:v>
                </c:pt>
                <c:pt idx="621">
                  <c:v>440.16399999999999</c:v>
                </c:pt>
                <c:pt idx="622">
                  <c:v>441.16400000000004</c:v>
                </c:pt>
                <c:pt idx="623">
                  <c:v>442.16399999999999</c:v>
                </c:pt>
                <c:pt idx="624">
                  <c:v>443.16399999999999</c:v>
                </c:pt>
                <c:pt idx="625">
                  <c:v>444.16399999999999</c:v>
                </c:pt>
                <c:pt idx="626">
                  <c:v>445.16399999999999</c:v>
                </c:pt>
                <c:pt idx="627">
                  <c:v>446.16400000000004</c:v>
                </c:pt>
                <c:pt idx="628">
                  <c:v>447.16399999999999</c:v>
                </c:pt>
                <c:pt idx="629">
                  <c:v>448.16399999999999</c:v>
                </c:pt>
                <c:pt idx="630">
                  <c:v>449.16399999999999</c:v>
                </c:pt>
                <c:pt idx="631">
                  <c:v>450.16399999999999</c:v>
                </c:pt>
                <c:pt idx="632">
                  <c:v>451.16399999999999</c:v>
                </c:pt>
                <c:pt idx="633">
                  <c:v>452.16399999999999</c:v>
                </c:pt>
                <c:pt idx="634">
                  <c:v>453.16400000000004</c:v>
                </c:pt>
                <c:pt idx="635">
                  <c:v>454.16399999999999</c:v>
                </c:pt>
                <c:pt idx="636">
                  <c:v>455.16399999999999</c:v>
                </c:pt>
                <c:pt idx="637">
                  <c:v>456.16399999999999</c:v>
                </c:pt>
                <c:pt idx="638">
                  <c:v>457.16399999999999</c:v>
                </c:pt>
                <c:pt idx="639">
                  <c:v>458.16400000000004</c:v>
                </c:pt>
                <c:pt idx="640">
                  <c:v>459.16399999999999</c:v>
                </c:pt>
                <c:pt idx="641">
                  <c:v>460.16400000000004</c:v>
                </c:pt>
                <c:pt idx="642">
                  <c:v>461.16399999999999</c:v>
                </c:pt>
                <c:pt idx="643">
                  <c:v>462.16399999999999</c:v>
                </c:pt>
                <c:pt idx="644">
                  <c:v>463.16399999999999</c:v>
                </c:pt>
                <c:pt idx="645">
                  <c:v>464.16399999999999</c:v>
                </c:pt>
                <c:pt idx="646">
                  <c:v>465.16400000000004</c:v>
                </c:pt>
                <c:pt idx="647">
                  <c:v>466.16399999999999</c:v>
                </c:pt>
                <c:pt idx="648">
                  <c:v>467.16399999999999</c:v>
                </c:pt>
                <c:pt idx="649">
                  <c:v>468.16300000000001</c:v>
                </c:pt>
                <c:pt idx="650">
                  <c:v>469.16299999999995</c:v>
                </c:pt>
                <c:pt idx="651">
                  <c:v>470.16300000000001</c:v>
                </c:pt>
                <c:pt idx="652">
                  <c:v>471.16300000000001</c:v>
                </c:pt>
                <c:pt idx="653">
                  <c:v>472.16300000000001</c:v>
                </c:pt>
                <c:pt idx="654">
                  <c:v>473.16300000000001</c:v>
                </c:pt>
                <c:pt idx="655">
                  <c:v>474.16299999999995</c:v>
                </c:pt>
                <c:pt idx="656">
                  <c:v>475.16300000000001</c:v>
                </c:pt>
                <c:pt idx="657">
                  <c:v>476.16299999999995</c:v>
                </c:pt>
                <c:pt idx="658">
                  <c:v>477.16300000000001</c:v>
                </c:pt>
                <c:pt idx="659">
                  <c:v>478.16299999999995</c:v>
                </c:pt>
                <c:pt idx="660">
                  <c:v>479.16300000000007</c:v>
                </c:pt>
                <c:pt idx="661">
                  <c:v>480.16300000000001</c:v>
                </c:pt>
                <c:pt idx="662">
                  <c:v>481.16299999999995</c:v>
                </c:pt>
                <c:pt idx="663">
                  <c:v>482.16299999999995</c:v>
                </c:pt>
                <c:pt idx="664">
                  <c:v>483.16300000000001</c:v>
                </c:pt>
                <c:pt idx="665">
                  <c:v>484.16300000000001</c:v>
                </c:pt>
                <c:pt idx="666">
                  <c:v>485.16299999999995</c:v>
                </c:pt>
                <c:pt idx="667">
                  <c:v>486.16300000000001</c:v>
                </c:pt>
                <c:pt idx="668">
                  <c:v>487.16300000000001</c:v>
                </c:pt>
                <c:pt idx="669">
                  <c:v>488.16299999999995</c:v>
                </c:pt>
                <c:pt idx="670">
                  <c:v>489.16300000000007</c:v>
                </c:pt>
                <c:pt idx="671">
                  <c:v>490.16300000000001</c:v>
                </c:pt>
                <c:pt idx="672">
                  <c:v>491.16300000000001</c:v>
                </c:pt>
                <c:pt idx="673">
                  <c:v>492.16299999999995</c:v>
                </c:pt>
                <c:pt idx="674">
                  <c:v>493.16300000000001</c:v>
                </c:pt>
                <c:pt idx="675">
                  <c:v>494.16300000000001</c:v>
                </c:pt>
                <c:pt idx="676">
                  <c:v>495.16299999999995</c:v>
                </c:pt>
                <c:pt idx="677">
                  <c:v>496.16300000000007</c:v>
                </c:pt>
                <c:pt idx="678">
                  <c:v>497.16300000000001</c:v>
                </c:pt>
                <c:pt idx="679">
                  <c:v>498.16300000000001</c:v>
                </c:pt>
                <c:pt idx="680">
                  <c:v>499.16299999999995</c:v>
                </c:pt>
                <c:pt idx="681">
                  <c:v>500.16300000000001</c:v>
                </c:pt>
                <c:pt idx="682">
                  <c:v>501.16300000000001</c:v>
                </c:pt>
                <c:pt idx="683">
                  <c:v>502.16299999999995</c:v>
                </c:pt>
                <c:pt idx="684">
                  <c:v>503.16300000000007</c:v>
                </c:pt>
                <c:pt idx="685">
                  <c:v>504.16300000000001</c:v>
                </c:pt>
                <c:pt idx="686">
                  <c:v>505.16299999999995</c:v>
                </c:pt>
                <c:pt idx="687">
                  <c:v>506.16299999999995</c:v>
                </c:pt>
                <c:pt idx="688">
                  <c:v>507.16300000000001</c:v>
                </c:pt>
                <c:pt idx="689">
                  <c:v>508.16300000000001</c:v>
                </c:pt>
                <c:pt idx="690">
                  <c:v>509.16299999999995</c:v>
                </c:pt>
                <c:pt idx="691">
                  <c:v>510.16300000000007</c:v>
                </c:pt>
                <c:pt idx="692">
                  <c:v>511.16300000000001</c:v>
                </c:pt>
                <c:pt idx="693">
                  <c:v>512.16300000000001</c:v>
                </c:pt>
                <c:pt idx="694">
                  <c:v>513.1629999999999</c:v>
                </c:pt>
                <c:pt idx="695">
                  <c:v>514.16300000000001</c:v>
                </c:pt>
                <c:pt idx="696">
                  <c:v>515.16300000000001</c:v>
                </c:pt>
                <c:pt idx="697">
                  <c:v>516.16300000000001</c:v>
                </c:pt>
                <c:pt idx="698">
                  <c:v>517.16300000000001</c:v>
                </c:pt>
                <c:pt idx="699">
                  <c:v>518.16300000000001</c:v>
                </c:pt>
                <c:pt idx="700">
                  <c:v>519.16300000000001</c:v>
                </c:pt>
                <c:pt idx="701">
                  <c:v>520.16300000000001</c:v>
                </c:pt>
                <c:pt idx="702">
                  <c:v>521.16300000000001</c:v>
                </c:pt>
                <c:pt idx="703">
                  <c:v>522.16300000000001</c:v>
                </c:pt>
                <c:pt idx="704">
                  <c:v>523.16300000000001</c:v>
                </c:pt>
                <c:pt idx="705">
                  <c:v>524.16300000000001</c:v>
                </c:pt>
                <c:pt idx="706">
                  <c:v>525.16300000000001</c:v>
                </c:pt>
                <c:pt idx="707">
                  <c:v>526.16300000000001</c:v>
                </c:pt>
                <c:pt idx="708">
                  <c:v>527.16300000000001</c:v>
                </c:pt>
                <c:pt idx="709">
                  <c:v>528.16300000000001</c:v>
                </c:pt>
                <c:pt idx="710">
                  <c:v>529.16300000000001</c:v>
                </c:pt>
                <c:pt idx="711">
                  <c:v>530.16300000000001</c:v>
                </c:pt>
                <c:pt idx="712">
                  <c:v>531.16300000000001</c:v>
                </c:pt>
                <c:pt idx="713">
                  <c:v>532.16300000000001</c:v>
                </c:pt>
                <c:pt idx="714">
                  <c:v>533.16300000000001</c:v>
                </c:pt>
                <c:pt idx="715">
                  <c:v>534.16300000000001</c:v>
                </c:pt>
                <c:pt idx="716">
                  <c:v>535.16300000000001</c:v>
                </c:pt>
                <c:pt idx="717">
                  <c:v>536.16300000000001</c:v>
                </c:pt>
                <c:pt idx="718">
                  <c:v>537.1629999999999</c:v>
                </c:pt>
                <c:pt idx="719">
                  <c:v>538.16300000000001</c:v>
                </c:pt>
                <c:pt idx="720">
                  <c:v>539.16300000000001</c:v>
                </c:pt>
                <c:pt idx="721">
                  <c:v>540.16300000000001</c:v>
                </c:pt>
                <c:pt idx="722">
                  <c:v>541.16300000000001</c:v>
                </c:pt>
                <c:pt idx="723">
                  <c:v>542.16300000000001</c:v>
                </c:pt>
                <c:pt idx="724">
                  <c:v>543.16300000000001</c:v>
                </c:pt>
                <c:pt idx="725">
                  <c:v>544.1629999999999</c:v>
                </c:pt>
                <c:pt idx="726">
                  <c:v>545.16300000000001</c:v>
                </c:pt>
                <c:pt idx="727">
                  <c:v>546.16300000000001</c:v>
                </c:pt>
                <c:pt idx="728">
                  <c:v>547.16300000000001</c:v>
                </c:pt>
                <c:pt idx="729">
                  <c:v>548.16300000000001</c:v>
                </c:pt>
                <c:pt idx="730">
                  <c:v>549.16300000000001</c:v>
                </c:pt>
                <c:pt idx="731">
                  <c:v>550.16300000000001</c:v>
                </c:pt>
                <c:pt idx="732">
                  <c:v>551.16300000000001</c:v>
                </c:pt>
                <c:pt idx="733">
                  <c:v>552.16300000000001</c:v>
                </c:pt>
                <c:pt idx="734">
                  <c:v>553.16300000000001</c:v>
                </c:pt>
                <c:pt idx="735">
                  <c:v>554.16300000000001</c:v>
                </c:pt>
                <c:pt idx="736">
                  <c:v>555.16300000000001</c:v>
                </c:pt>
                <c:pt idx="737">
                  <c:v>556.16300000000001</c:v>
                </c:pt>
                <c:pt idx="738">
                  <c:v>557.16300000000001</c:v>
                </c:pt>
                <c:pt idx="739">
                  <c:v>558.16300000000001</c:v>
                </c:pt>
                <c:pt idx="740">
                  <c:v>559.16300000000001</c:v>
                </c:pt>
                <c:pt idx="741">
                  <c:v>560.16300000000001</c:v>
                </c:pt>
                <c:pt idx="742">
                  <c:v>561.1629999999999</c:v>
                </c:pt>
                <c:pt idx="743">
                  <c:v>562.16300000000001</c:v>
                </c:pt>
                <c:pt idx="744">
                  <c:v>563.16300000000001</c:v>
                </c:pt>
                <c:pt idx="745">
                  <c:v>564.16300000000001</c:v>
                </c:pt>
                <c:pt idx="746">
                  <c:v>565.16200000000003</c:v>
                </c:pt>
                <c:pt idx="747">
                  <c:v>566.16200000000003</c:v>
                </c:pt>
                <c:pt idx="748">
                  <c:v>567.16199999999992</c:v>
                </c:pt>
                <c:pt idx="749">
                  <c:v>568.16200000000003</c:v>
                </c:pt>
                <c:pt idx="750">
                  <c:v>569.16200000000003</c:v>
                </c:pt>
                <c:pt idx="751">
                  <c:v>570.16199999999992</c:v>
                </c:pt>
                <c:pt idx="752">
                  <c:v>571.16200000000003</c:v>
                </c:pt>
                <c:pt idx="753">
                  <c:v>572.16200000000003</c:v>
                </c:pt>
                <c:pt idx="754">
                  <c:v>573.16200000000003</c:v>
                </c:pt>
                <c:pt idx="755">
                  <c:v>574.16199999999992</c:v>
                </c:pt>
                <c:pt idx="756">
                  <c:v>575.16200000000003</c:v>
                </c:pt>
                <c:pt idx="757">
                  <c:v>576.16200000000003</c:v>
                </c:pt>
                <c:pt idx="758">
                  <c:v>577.16199999999992</c:v>
                </c:pt>
                <c:pt idx="759">
                  <c:v>578.16200000000003</c:v>
                </c:pt>
                <c:pt idx="760">
                  <c:v>579.16200000000003</c:v>
                </c:pt>
                <c:pt idx="761">
                  <c:v>580.16199999999992</c:v>
                </c:pt>
                <c:pt idx="762">
                  <c:v>581.16200000000003</c:v>
                </c:pt>
                <c:pt idx="763">
                  <c:v>582.16200000000003</c:v>
                </c:pt>
                <c:pt idx="764">
                  <c:v>583.16200000000003</c:v>
                </c:pt>
                <c:pt idx="765">
                  <c:v>584.16199999999992</c:v>
                </c:pt>
                <c:pt idx="766">
                  <c:v>585.16200000000003</c:v>
                </c:pt>
                <c:pt idx="767">
                  <c:v>586.16200000000003</c:v>
                </c:pt>
                <c:pt idx="768">
                  <c:v>587.16199999999992</c:v>
                </c:pt>
                <c:pt idx="769">
                  <c:v>588.16200000000003</c:v>
                </c:pt>
                <c:pt idx="770">
                  <c:v>589.16200000000003</c:v>
                </c:pt>
                <c:pt idx="771">
                  <c:v>590.16200000000003</c:v>
                </c:pt>
                <c:pt idx="772">
                  <c:v>591.16199999999992</c:v>
                </c:pt>
                <c:pt idx="773">
                  <c:v>592.16200000000003</c:v>
                </c:pt>
                <c:pt idx="774">
                  <c:v>593.16200000000003</c:v>
                </c:pt>
                <c:pt idx="775">
                  <c:v>594.16199999999992</c:v>
                </c:pt>
                <c:pt idx="776">
                  <c:v>595.16200000000003</c:v>
                </c:pt>
                <c:pt idx="777">
                  <c:v>596.16200000000003</c:v>
                </c:pt>
                <c:pt idx="778">
                  <c:v>597.16200000000003</c:v>
                </c:pt>
                <c:pt idx="779">
                  <c:v>598.16199999999992</c:v>
                </c:pt>
                <c:pt idx="780">
                  <c:v>599.16200000000003</c:v>
                </c:pt>
                <c:pt idx="781">
                  <c:v>600.16200000000003</c:v>
                </c:pt>
                <c:pt idx="782">
                  <c:v>601.16199999999992</c:v>
                </c:pt>
                <c:pt idx="783">
                  <c:v>602.16200000000003</c:v>
                </c:pt>
                <c:pt idx="784">
                  <c:v>603.16200000000003</c:v>
                </c:pt>
                <c:pt idx="785">
                  <c:v>604.16200000000003</c:v>
                </c:pt>
                <c:pt idx="786">
                  <c:v>605.16199999999992</c:v>
                </c:pt>
                <c:pt idx="787">
                  <c:v>606.16200000000003</c:v>
                </c:pt>
                <c:pt idx="788">
                  <c:v>607.16200000000003</c:v>
                </c:pt>
                <c:pt idx="789">
                  <c:v>608.16199999999992</c:v>
                </c:pt>
                <c:pt idx="790">
                  <c:v>609.16200000000003</c:v>
                </c:pt>
                <c:pt idx="791">
                  <c:v>610.16200000000003</c:v>
                </c:pt>
                <c:pt idx="792">
                  <c:v>611.16199999999992</c:v>
                </c:pt>
                <c:pt idx="793">
                  <c:v>612.16200000000003</c:v>
                </c:pt>
                <c:pt idx="794">
                  <c:v>613.16200000000003</c:v>
                </c:pt>
                <c:pt idx="795">
                  <c:v>614.16200000000003</c:v>
                </c:pt>
                <c:pt idx="796">
                  <c:v>615.16199999999992</c:v>
                </c:pt>
                <c:pt idx="797">
                  <c:v>616.16200000000003</c:v>
                </c:pt>
                <c:pt idx="798">
                  <c:v>617.16200000000003</c:v>
                </c:pt>
                <c:pt idx="799">
                  <c:v>618.16199999999992</c:v>
                </c:pt>
                <c:pt idx="800">
                  <c:v>619.16200000000003</c:v>
                </c:pt>
                <c:pt idx="801">
                  <c:v>620.16200000000003</c:v>
                </c:pt>
                <c:pt idx="802">
                  <c:v>621.16200000000003</c:v>
                </c:pt>
                <c:pt idx="803">
                  <c:v>622.16199999999992</c:v>
                </c:pt>
                <c:pt idx="804">
                  <c:v>623.16200000000003</c:v>
                </c:pt>
                <c:pt idx="805">
                  <c:v>624.16200000000003</c:v>
                </c:pt>
                <c:pt idx="806">
                  <c:v>625.16199999999992</c:v>
                </c:pt>
                <c:pt idx="807">
                  <c:v>626.16200000000003</c:v>
                </c:pt>
                <c:pt idx="808">
                  <c:v>627.16200000000003</c:v>
                </c:pt>
                <c:pt idx="809">
                  <c:v>628.16200000000003</c:v>
                </c:pt>
                <c:pt idx="810">
                  <c:v>629.16199999999992</c:v>
                </c:pt>
                <c:pt idx="811">
                  <c:v>630.16200000000003</c:v>
                </c:pt>
                <c:pt idx="812">
                  <c:v>631.16200000000003</c:v>
                </c:pt>
                <c:pt idx="813">
                  <c:v>632.16199999999992</c:v>
                </c:pt>
                <c:pt idx="814">
                  <c:v>633.16200000000003</c:v>
                </c:pt>
                <c:pt idx="815">
                  <c:v>634.16200000000003</c:v>
                </c:pt>
                <c:pt idx="816">
                  <c:v>635.16200000000003</c:v>
                </c:pt>
                <c:pt idx="817">
                  <c:v>636.16199999999992</c:v>
                </c:pt>
                <c:pt idx="818">
                  <c:v>637.16200000000003</c:v>
                </c:pt>
                <c:pt idx="819">
                  <c:v>638.16200000000003</c:v>
                </c:pt>
                <c:pt idx="820">
                  <c:v>639.16199999999992</c:v>
                </c:pt>
                <c:pt idx="821">
                  <c:v>640.16200000000003</c:v>
                </c:pt>
                <c:pt idx="822">
                  <c:v>641.16200000000003</c:v>
                </c:pt>
                <c:pt idx="823">
                  <c:v>642.16199999999992</c:v>
                </c:pt>
                <c:pt idx="824">
                  <c:v>643.16200000000003</c:v>
                </c:pt>
                <c:pt idx="825">
                  <c:v>644.16200000000003</c:v>
                </c:pt>
                <c:pt idx="826">
                  <c:v>645.16200000000003</c:v>
                </c:pt>
                <c:pt idx="827">
                  <c:v>646.16199999999992</c:v>
                </c:pt>
                <c:pt idx="828">
                  <c:v>647.16200000000003</c:v>
                </c:pt>
                <c:pt idx="829">
                  <c:v>648.16200000000003</c:v>
                </c:pt>
                <c:pt idx="830">
                  <c:v>649.16199999999992</c:v>
                </c:pt>
                <c:pt idx="831">
                  <c:v>650.16200000000003</c:v>
                </c:pt>
                <c:pt idx="832">
                  <c:v>651.16200000000003</c:v>
                </c:pt>
                <c:pt idx="833">
                  <c:v>652.16200000000003</c:v>
                </c:pt>
                <c:pt idx="834">
                  <c:v>653.16199999999992</c:v>
                </c:pt>
                <c:pt idx="835">
                  <c:v>654.16200000000003</c:v>
                </c:pt>
                <c:pt idx="836">
                  <c:v>655.16200000000003</c:v>
                </c:pt>
                <c:pt idx="837">
                  <c:v>656.16199999999992</c:v>
                </c:pt>
                <c:pt idx="838">
                  <c:v>657.16200000000003</c:v>
                </c:pt>
                <c:pt idx="839">
                  <c:v>658.16200000000003</c:v>
                </c:pt>
                <c:pt idx="840">
                  <c:v>659.16200000000003</c:v>
                </c:pt>
                <c:pt idx="841">
                  <c:v>660.16100000000006</c:v>
                </c:pt>
                <c:pt idx="842">
                  <c:v>661.16099999999994</c:v>
                </c:pt>
                <c:pt idx="843">
                  <c:v>662.16099999999994</c:v>
                </c:pt>
                <c:pt idx="844">
                  <c:v>663.16100000000006</c:v>
                </c:pt>
                <c:pt idx="845">
                  <c:v>664.16100000000006</c:v>
                </c:pt>
                <c:pt idx="846">
                  <c:v>665.16099999999994</c:v>
                </c:pt>
                <c:pt idx="847">
                  <c:v>666.16099999999994</c:v>
                </c:pt>
                <c:pt idx="848">
                  <c:v>667.16100000000006</c:v>
                </c:pt>
                <c:pt idx="849">
                  <c:v>668.16099999999994</c:v>
                </c:pt>
                <c:pt idx="850">
                  <c:v>669.16099999999994</c:v>
                </c:pt>
                <c:pt idx="851">
                  <c:v>670.16100000000006</c:v>
                </c:pt>
                <c:pt idx="852">
                  <c:v>671.16100000000006</c:v>
                </c:pt>
                <c:pt idx="853">
                  <c:v>672.16099999999994</c:v>
                </c:pt>
                <c:pt idx="854">
                  <c:v>673.16099999999994</c:v>
                </c:pt>
                <c:pt idx="855">
                  <c:v>674.16100000000006</c:v>
                </c:pt>
                <c:pt idx="856">
                  <c:v>675.16099999999994</c:v>
                </c:pt>
                <c:pt idx="857">
                  <c:v>676.16099999999994</c:v>
                </c:pt>
                <c:pt idx="858">
                  <c:v>677.16100000000006</c:v>
                </c:pt>
                <c:pt idx="859">
                  <c:v>678.16100000000006</c:v>
                </c:pt>
                <c:pt idx="860">
                  <c:v>679.16099999999994</c:v>
                </c:pt>
                <c:pt idx="861">
                  <c:v>680.16100000000006</c:v>
                </c:pt>
                <c:pt idx="862">
                  <c:v>681.16100000000006</c:v>
                </c:pt>
                <c:pt idx="863">
                  <c:v>682.16099999999994</c:v>
                </c:pt>
                <c:pt idx="864">
                  <c:v>683.16099999999994</c:v>
                </c:pt>
                <c:pt idx="865">
                  <c:v>684.16100000000006</c:v>
                </c:pt>
                <c:pt idx="866">
                  <c:v>685.16100000000006</c:v>
                </c:pt>
                <c:pt idx="867">
                  <c:v>686.16099999999994</c:v>
                </c:pt>
                <c:pt idx="868">
                  <c:v>687.16100000000006</c:v>
                </c:pt>
                <c:pt idx="869">
                  <c:v>688.16100000000006</c:v>
                </c:pt>
                <c:pt idx="870">
                  <c:v>689.16099999999994</c:v>
                </c:pt>
                <c:pt idx="871">
                  <c:v>690.16099999999994</c:v>
                </c:pt>
                <c:pt idx="872">
                  <c:v>691.16100000000006</c:v>
                </c:pt>
                <c:pt idx="873">
                  <c:v>692.16099999999994</c:v>
                </c:pt>
                <c:pt idx="874">
                  <c:v>693.16099999999994</c:v>
                </c:pt>
                <c:pt idx="875">
                  <c:v>694.16100000000006</c:v>
                </c:pt>
                <c:pt idx="876">
                  <c:v>695.16100000000006</c:v>
                </c:pt>
                <c:pt idx="877">
                  <c:v>696.16099999999994</c:v>
                </c:pt>
                <c:pt idx="878">
                  <c:v>697.16099999999994</c:v>
                </c:pt>
                <c:pt idx="879">
                  <c:v>698.16100000000006</c:v>
                </c:pt>
                <c:pt idx="880">
                  <c:v>699.16099999999994</c:v>
                </c:pt>
                <c:pt idx="881">
                  <c:v>700.16099999999994</c:v>
                </c:pt>
                <c:pt idx="882">
                  <c:v>701.16100000000006</c:v>
                </c:pt>
                <c:pt idx="883">
                  <c:v>702.16100000000006</c:v>
                </c:pt>
                <c:pt idx="884">
                  <c:v>703.16099999999994</c:v>
                </c:pt>
                <c:pt idx="885">
                  <c:v>704.16099999999994</c:v>
                </c:pt>
                <c:pt idx="886">
                  <c:v>705.16100000000006</c:v>
                </c:pt>
                <c:pt idx="887">
                  <c:v>706.16099999999994</c:v>
                </c:pt>
                <c:pt idx="888">
                  <c:v>707.16099999999994</c:v>
                </c:pt>
                <c:pt idx="889">
                  <c:v>708.16100000000006</c:v>
                </c:pt>
                <c:pt idx="890">
                  <c:v>709.16100000000006</c:v>
                </c:pt>
                <c:pt idx="891">
                  <c:v>710.16099999999994</c:v>
                </c:pt>
                <c:pt idx="892">
                  <c:v>711.16100000000006</c:v>
                </c:pt>
                <c:pt idx="893">
                  <c:v>712.16100000000006</c:v>
                </c:pt>
                <c:pt idx="894">
                  <c:v>713.16099999999994</c:v>
                </c:pt>
                <c:pt idx="895">
                  <c:v>714.16099999999994</c:v>
                </c:pt>
                <c:pt idx="896">
                  <c:v>715.16100000000006</c:v>
                </c:pt>
                <c:pt idx="897">
                  <c:v>716.16100000000006</c:v>
                </c:pt>
                <c:pt idx="898">
                  <c:v>717.16099999999994</c:v>
                </c:pt>
                <c:pt idx="899">
                  <c:v>718.16100000000006</c:v>
                </c:pt>
                <c:pt idx="900">
                  <c:v>719.16100000000006</c:v>
                </c:pt>
                <c:pt idx="901">
                  <c:v>720.16099999999994</c:v>
                </c:pt>
                <c:pt idx="902">
                  <c:v>721.16099999999994</c:v>
                </c:pt>
                <c:pt idx="903">
                  <c:v>722.16100000000006</c:v>
                </c:pt>
                <c:pt idx="904">
                  <c:v>723.16099999999994</c:v>
                </c:pt>
                <c:pt idx="905">
                  <c:v>724.16099999999994</c:v>
                </c:pt>
                <c:pt idx="906">
                  <c:v>725.16100000000006</c:v>
                </c:pt>
                <c:pt idx="907">
                  <c:v>726.16100000000006</c:v>
                </c:pt>
                <c:pt idx="908">
                  <c:v>727.16099999999994</c:v>
                </c:pt>
                <c:pt idx="909">
                  <c:v>728.16099999999994</c:v>
                </c:pt>
                <c:pt idx="910">
                  <c:v>729.16100000000006</c:v>
                </c:pt>
                <c:pt idx="911">
                  <c:v>730.16099999999994</c:v>
                </c:pt>
                <c:pt idx="912">
                  <c:v>731.16099999999994</c:v>
                </c:pt>
                <c:pt idx="913">
                  <c:v>732.16100000000006</c:v>
                </c:pt>
                <c:pt idx="914">
                  <c:v>733.16100000000006</c:v>
                </c:pt>
                <c:pt idx="915">
                  <c:v>734.16099999999994</c:v>
                </c:pt>
                <c:pt idx="916">
                  <c:v>735.16099999999994</c:v>
                </c:pt>
                <c:pt idx="917">
                  <c:v>736.16100000000006</c:v>
                </c:pt>
                <c:pt idx="918">
                  <c:v>737.16099999999994</c:v>
                </c:pt>
                <c:pt idx="919">
                  <c:v>738.16099999999994</c:v>
                </c:pt>
                <c:pt idx="920">
                  <c:v>739.16100000000006</c:v>
                </c:pt>
                <c:pt idx="921">
                  <c:v>740.16100000000006</c:v>
                </c:pt>
                <c:pt idx="922">
                  <c:v>741.16099999999994</c:v>
                </c:pt>
                <c:pt idx="923">
                  <c:v>742.16100000000006</c:v>
                </c:pt>
                <c:pt idx="924">
                  <c:v>743.16100000000006</c:v>
                </c:pt>
                <c:pt idx="925">
                  <c:v>744.16099999999994</c:v>
                </c:pt>
                <c:pt idx="926">
                  <c:v>745.16099999999994</c:v>
                </c:pt>
                <c:pt idx="927">
                  <c:v>746.16100000000006</c:v>
                </c:pt>
                <c:pt idx="928">
                  <c:v>747.16100000000006</c:v>
                </c:pt>
                <c:pt idx="929">
                  <c:v>748.16099999999994</c:v>
                </c:pt>
                <c:pt idx="930">
                  <c:v>749.16100000000006</c:v>
                </c:pt>
                <c:pt idx="931">
                  <c:v>750.16100000000006</c:v>
                </c:pt>
                <c:pt idx="932">
                  <c:v>751.16099999999994</c:v>
                </c:pt>
                <c:pt idx="933">
                  <c:v>752.16099999999994</c:v>
                </c:pt>
                <c:pt idx="934">
                  <c:v>753.16100000000006</c:v>
                </c:pt>
                <c:pt idx="935">
                  <c:v>754.16</c:v>
                </c:pt>
                <c:pt idx="936">
                  <c:v>755.16000000000008</c:v>
                </c:pt>
                <c:pt idx="937">
                  <c:v>756.16</c:v>
                </c:pt>
                <c:pt idx="938">
                  <c:v>757.16</c:v>
                </c:pt>
                <c:pt idx="939">
                  <c:v>758.16</c:v>
                </c:pt>
                <c:pt idx="940">
                  <c:v>759.16000000000008</c:v>
                </c:pt>
                <c:pt idx="941">
                  <c:v>760.16</c:v>
                </c:pt>
                <c:pt idx="942">
                  <c:v>761.16</c:v>
                </c:pt>
                <c:pt idx="943">
                  <c:v>762.16000000000008</c:v>
                </c:pt>
                <c:pt idx="944">
                  <c:v>763.16</c:v>
                </c:pt>
                <c:pt idx="945">
                  <c:v>764.16</c:v>
                </c:pt>
                <c:pt idx="946">
                  <c:v>765.16</c:v>
                </c:pt>
                <c:pt idx="947">
                  <c:v>766.16000000000008</c:v>
                </c:pt>
                <c:pt idx="948">
                  <c:v>767.16</c:v>
                </c:pt>
                <c:pt idx="949">
                  <c:v>768.16</c:v>
                </c:pt>
                <c:pt idx="950">
                  <c:v>769.16000000000008</c:v>
                </c:pt>
                <c:pt idx="951">
                  <c:v>770.16</c:v>
                </c:pt>
                <c:pt idx="952">
                  <c:v>771.16</c:v>
                </c:pt>
                <c:pt idx="953">
                  <c:v>772.16</c:v>
                </c:pt>
                <c:pt idx="954">
                  <c:v>773.16</c:v>
                </c:pt>
                <c:pt idx="955">
                  <c:v>774.16</c:v>
                </c:pt>
                <c:pt idx="956">
                  <c:v>775.16</c:v>
                </c:pt>
                <c:pt idx="957">
                  <c:v>776.16000000000008</c:v>
                </c:pt>
                <c:pt idx="958">
                  <c:v>777.16</c:v>
                </c:pt>
                <c:pt idx="959">
                  <c:v>778.16</c:v>
                </c:pt>
                <c:pt idx="960">
                  <c:v>779.16000000000008</c:v>
                </c:pt>
                <c:pt idx="961">
                  <c:v>780.16</c:v>
                </c:pt>
                <c:pt idx="962">
                  <c:v>781.16</c:v>
                </c:pt>
                <c:pt idx="963">
                  <c:v>782.16</c:v>
                </c:pt>
                <c:pt idx="964">
                  <c:v>783.16000000000008</c:v>
                </c:pt>
                <c:pt idx="965">
                  <c:v>784.16</c:v>
                </c:pt>
                <c:pt idx="966">
                  <c:v>785.16</c:v>
                </c:pt>
                <c:pt idx="967">
                  <c:v>786.16000000000008</c:v>
                </c:pt>
                <c:pt idx="968">
                  <c:v>787.16</c:v>
                </c:pt>
                <c:pt idx="969">
                  <c:v>788.16</c:v>
                </c:pt>
                <c:pt idx="970">
                  <c:v>789.16</c:v>
                </c:pt>
                <c:pt idx="971">
                  <c:v>790.16000000000008</c:v>
                </c:pt>
                <c:pt idx="972">
                  <c:v>791.16</c:v>
                </c:pt>
                <c:pt idx="973">
                  <c:v>792.16</c:v>
                </c:pt>
                <c:pt idx="974">
                  <c:v>793.16000000000008</c:v>
                </c:pt>
                <c:pt idx="975">
                  <c:v>794.16</c:v>
                </c:pt>
                <c:pt idx="976">
                  <c:v>795.16</c:v>
                </c:pt>
                <c:pt idx="977">
                  <c:v>796.16</c:v>
                </c:pt>
                <c:pt idx="978">
                  <c:v>797.16000000000008</c:v>
                </c:pt>
                <c:pt idx="979">
                  <c:v>798.16</c:v>
                </c:pt>
                <c:pt idx="980">
                  <c:v>799.16</c:v>
                </c:pt>
                <c:pt idx="981">
                  <c:v>800.16000000000008</c:v>
                </c:pt>
                <c:pt idx="982">
                  <c:v>801.16</c:v>
                </c:pt>
                <c:pt idx="983">
                  <c:v>802.16</c:v>
                </c:pt>
                <c:pt idx="984">
                  <c:v>803.16</c:v>
                </c:pt>
                <c:pt idx="985">
                  <c:v>804.16</c:v>
                </c:pt>
                <c:pt idx="986">
                  <c:v>805.16</c:v>
                </c:pt>
                <c:pt idx="987">
                  <c:v>806.16</c:v>
                </c:pt>
                <c:pt idx="988">
                  <c:v>807.16000000000008</c:v>
                </c:pt>
                <c:pt idx="989">
                  <c:v>808.16</c:v>
                </c:pt>
                <c:pt idx="990">
                  <c:v>809.16</c:v>
                </c:pt>
                <c:pt idx="991">
                  <c:v>810.16000000000008</c:v>
                </c:pt>
                <c:pt idx="992">
                  <c:v>811.16</c:v>
                </c:pt>
                <c:pt idx="993">
                  <c:v>812.16</c:v>
                </c:pt>
                <c:pt idx="994">
                  <c:v>813.16</c:v>
                </c:pt>
                <c:pt idx="995">
                  <c:v>814.16000000000008</c:v>
                </c:pt>
                <c:pt idx="996">
                  <c:v>815.16</c:v>
                </c:pt>
                <c:pt idx="997">
                  <c:v>816.16</c:v>
                </c:pt>
                <c:pt idx="998">
                  <c:v>817.16000000000008</c:v>
                </c:pt>
                <c:pt idx="999">
                  <c:v>818.16</c:v>
                </c:pt>
              </c:numCache>
            </c:numRef>
          </c:xVal>
          <c:yVal>
            <c:numRef>
              <c:f>'Current Wfms Data'!$R$5:$R$1004</c:f>
              <c:numCache>
                <c:formatCode>General</c:formatCode>
                <c:ptCount val="1000"/>
                <c:pt idx="0">
                  <c:v>-7.8950859999999995E-4</c:v>
                </c:pt>
                <c:pt idx="1">
                  <c:v>3.0534799999999999E-3</c:v>
                </c:pt>
                <c:pt idx="2">
                  <c:v>2.8959670000000002E-3</c:v>
                </c:pt>
                <c:pt idx="3">
                  <c:v>-7.3423719999999998E-3</c:v>
                </c:pt>
                <c:pt idx="4">
                  <c:v>-1.429619E-2</c:v>
                </c:pt>
                <c:pt idx="5">
                  <c:v>-1.7323270000000001E-3</c:v>
                </c:pt>
                <c:pt idx="6">
                  <c:v>1.7552410000000001E-2</c:v>
                </c:pt>
                <c:pt idx="7">
                  <c:v>1.6432059999999998E-2</c:v>
                </c:pt>
                <c:pt idx="8">
                  <c:v>5.3257310000000002E-3</c:v>
                </c:pt>
                <c:pt idx="9">
                  <c:v>1.072013E-2</c:v>
                </c:pt>
                <c:pt idx="10">
                  <c:v>1.700494E-2</c:v>
                </c:pt>
                <c:pt idx="11">
                  <c:v>7.2192460000000003E-3</c:v>
                </c:pt>
                <c:pt idx="12">
                  <c:v>9.7415770000000004E-4</c:v>
                </c:pt>
                <c:pt idx="13">
                  <c:v>8.8122249999999999E-3</c:v>
                </c:pt>
                <c:pt idx="14">
                  <c:v>9.5540409999999992E-3</c:v>
                </c:pt>
                <c:pt idx="15">
                  <c:v>-9.237706E-3</c:v>
                </c:pt>
                <c:pt idx="16">
                  <c:v>-2.1798129999999999E-2</c:v>
                </c:pt>
                <c:pt idx="17">
                  <c:v>-7.0796670000000004E-3</c:v>
                </c:pt>
                <c:pt idx="18">
                  <c:v>7.9973470000000001E-3</c:v>
                </c:pt>
                <c:pt idx="19">
                  <c:v>4.2281689999999999E-4</c:v>
                </c:pt>
                <c:pt idx="20">
                  <c:v>-5.1108890000000004E-3</c:v>
                </c:pt>
                <c:pt idx="21">
                  <c:v>6.6774399999999998E-3</c:v>
                </c:pt>
                <c:pt idx="22">
                  <c:v>9.8404319999999997E-3</c:v>
                </c:pt>
                <c:pt idx="23">
                  <c:v>-4.9855339999999998E-3</c:v>
                </c:pt>
                <c:pt idx="24">
                  <c:v>-1.0020299999999999E-2</c:v>
                </c:pt>
                <c:pt idx="25">
                  <c:v>-3.4353859999999999E-3</c:v>
                </c:pt>
                <c:pt idx="26">
                  <c:v>-8.2993319999999995E-3</c:v>
                </c:pt>
                <c:pt idx="27">
                  <c:v>-1.9080179999999999E-2</c:v>
                </c:pt>
                <c:pt idx="28">
                  <c:v>-2.0177879999999999E-2</c:v>
                </c:pt>
                <c:pt idx="29">
                  <c:v>-6.2745270000000002E-3</c:v>
                </c:pt>
                <c:pt idx="30">
                  <c:v>1.1999660000000001E-2</c:v>
                </c:pt>
                <c:pt idx="31">
                  <c:v>1.392039E-2</c:v>
                </c:pt>
                <c:pt idx="32">
                  <c:v>6.2839200000000001E-3</c:v>
                </c:pt>
                <c:pt idx="33">
                  <c:v>6.0316629999999996E-3</c:v>
                </c:pt>
                <c:pt idx="34">
                  <c:v>6.9336290000000002E-3</c:v>
                </c:pt>
                <c:pt idx="35">
                  <c:v>3.7321730000000001E-3</c:v>
                </c:pt>
                <c:pt idx="36">
                  <c:v>1.143989E-3</c:v>
                </c:pt>
                <c:pt idx="37">
                  <c:v>-3.9428830000000003E-3</c:v>
                </c:pt>
                <c:pt idx="38">
                  <c:v>-3.091842E-3</c:v>
                </c:pt>
                <c:pt idx="39">
                  <c:v>1.0891120000000001E-2</c:v>
                </c:pt>
                <c:pt idx="40">
                  <c:v>1.350348E-2</c:v>
                </c:pt>
                <c:pt idx="41">
                  <c:v>1.105635E-3</c:v>
                </c:pt>
                <c:pt idx="42">
                  <c:v>2.048273E-4</c:v>
                </c:pt>
                <c:pt idx="43">
                  <c:v>4.7698840000000003E-3</c:v>
                </c:pt>
                <c:pt idx="44">
                  <c:v>-2.7638300000000001E-3</c:v>
                </c:pt>
                <c:pt idx="45">
                  <c:v>-9.4597489999999999E-3</c:v>
                </c:pt>
                <c:pt idx="46">
                  <c:v>-7.1483689999999999E-3</c:v>
                </c:pt>
                <c:pt idx="47">
                  <c:v>-2.7579470000000002E-3</c:v>
                </c:pt>
                <c:pt idx="48">
                  <c:v>-2.185991E-3</c:v>
                </c:pt>
                <c:pt idx="49">
                  <c:v>-4.8538399999999999E-3</c:v>
                </c:pt>
                <c:pt idx="50">
                  <c:v>-4.054172E-3</c:v>
                </c:pt>
                <c:pt idx="51">
                  <c:v>-7.7207530000000003E-3</c:v>
                </c:pt>
                <c:pt idx="52">
                  <c:v>-1.5998829999999999E-2</c:v>
                </c:pt>
                <c:pt idx="53">
                  <c:v>-1.3545379999999999E-2</c:v>
                </c:pt>
                <c:pt idx="54">
                  <c:v>-1.418587E-3</c:v>
                </c:pt>
                <c:pt idx="55">
                  <c:v>6.4615929999999999E-3</c:v>
                </c:pt>
                <c:pt idx="56">
                  <c:v>7.4716380000000001E-3</c:v>
                </c:pt>
                <c:pt idx="57">
                  <c:v>1.019806E-2</c:v>
                </c:pt>
                <c:pt idx="58">
                  <c:v>8.6357029999999998E-3</c:v>
                </c:pt>
                <c:pt idx="59">
                  <c:v>7.2117779999999999E-4</c:v>
                </c:pt>
                <c:pt idx="60">
                  <c:v>-3.0474619999999999E-3</c:v>
                </c:pt>
                <c:pt idx="61">
                  <c:v>-6.1777899999999998E-3</c:v>
                </c:pt>
                <c:pt idx="62">
                  <c:v>-1.2848729999999999E-2</c:v>
                </c:pt>
                <c:pt idx="63">
                  <c:v>-1.918773E-2</c:v>
                </c:pt>
                <c:pt idx="64">
                  <c:v>-1.6260839999999999E-2</c:v>
                </c:pt>
                <c:pt idx="65">
                  <c:v>2.9179459999999998E-3</c:v>
                </c:pt>
                <c:pt idx="66">
                  <c:v>2.1022559999999999E-2</c:v>
                </c:pt>
                <c:pt idx="67">
                  <c:v>1.5372E-2</c:v>
                </c:pt>
                <c:pt idx="68">
                  <c:v>-3.4654730000000002E-3</c:v>
                </c:pt>
                <c:pt idx="69">
                  <c:v>-5.4160010000000001E-3</c:v>
                </c:pt>
                <c:pt idx="70">
                  <c:v>9.5726130000000006E-3</c:v>
                </c:pt>
                <c:pt idx="71">
                  <c:v>1.3198359999999999E-2</c:v>
                </c:pt>
                <c:pt idx="72">
                  <c:v>3.493192E-3</c:v>
                </c:pt>
                <c:pt idx="73">
                  <c:v>3.1662740000000002E-3</c:v>
                </c:pt>
                <c:pt idx="74">
                  <c:v>1.1423640000000001E-2</c:v>
                </c:pt>
                <c:pt idx="75">
                  <c:v>1.354025E-2</c:v>
                </c:pt>
                <c:pt idx="76">
                  <c:v>8.5784380000000007E-3</c:v>
                </c:pt>
                <c:pt idx="77">
                  <c:v>1.917022E-3</c:v>
                </c:pt>
                <c:pt idx="78">
                  <c:v>-2.5897110000000002E-3</c:v>
                </c:pt>
                <c:pt idx="79">
                  <c:v>-1.2844390000000001E-2</c:v>
                </c:pt>
                <c:pt idx="80">
                  <c:v>-2.2925049999999999E-2</c:v>
                </c:pt>
                <c:pt idx="81">
                  <c:v>-1.4533829999999999E-2</c:v>
                </c:pt>
                <c:pt idx="82">
                  <c:v>-2.9371750000000002E-3</c:v>
                </c:pt>
                <c:pt idx="83">
                  <c:v>-2.1293050000000002E-3</c:v>
                </c:pt>
                <c:pt idx="84">
                  <c:v>-1.0410510000000001E-3</c:v>
                </c:pt>
                <c:pt idx="85">
                  <c:v>8.0346340000000006E-3</c:v>
                </c:pt>
                <c:pt idx="86">
                  <c:v>1.391935E-2</c:v>
                </c:pt>
                <c:pt idx="87">
                  <c:v>4.381578E-4</c:v>
                </c:pt>
                <c:pt idx="88">
                  <c:v>-1.42931E-2</c:v>
                </c:pt>
                <c:pt idx="89">
                  <c:v>-7.0586820000000002E-3</c:v>
                </c:pt>
                <c:pt idx="90">
                  <c:v>4.1413860000000004E-3</c:v>
                </c:pt>
                <c:pt idx="91">
                  <c:v>1.0407299999999999E-3</c:v>
                </c:pt>
                <c:pt idx="92">
                  <c:v>-2.435497E-3</c:v>
                </c:pt>
                <c:pt idx="93">
                  <c:v>4.9359510000000001E-3</c:v>
                </c:pt>
                <c:pt idx="94">
                  <c:v>1.097016E-2</c:v>
                </c:pt>
                <c:pt idx="95">
                  <c:v>7.1479400000000002E-3</c:v>
                </c:pt>
                <c:pt idx="96">
                  <c:v>-5.2133360000000002E-5</c:v>
                </c:pt>
                <c:pt idx="97">
                  <c:v>-7.5614330000000002E-3</c:v>
                </c:pt>
                <c:pt idx="98">
                  <c:v>-5.627539E-3</c:v>
                </c:pt>
                <c:pt idx="99">
                  <c:v>8.9191280000000001E-3</c:v>
                </c:pt>
                <c:pt idx="100">
                  <c:v>8.9352749999999995E-3</c:v>
                </c:pt>
                <c:pt idx="101">
                  <c:v>6.0313860000000001E-4</c:v>
                </c:pt>
                <c:pt idx="102">
                  <c:v>1.081532E-2</c:v>
                </c:pt>
                <c:pt idx="103">
                  <c:v>1.232051E-2</c:v>
                </c:pt>
                <c:pt idx="104">
                  <c:v>-4.8131119999999996E-3</c:v>
                </c:pt>
                <c:pt idx="105">
                  <c:v>-6.2624990000000004E-3</c:v>
                </c:pt>
                <c:pt idx="106">
                  <c:v>4.1124209999999998E-3</c:v>
                </c:pt>
                <c:pt idx="107">
                  <c:v>4.1064930000000001E-3</c:v>
                </c:pt>
                <c:pt idx="108">
                  <c:v>2.3927710000000001E-3</c:v>
                </c:pt>
                <c:pt idx="109">
                  <c:v>6.6498010000000003E-3</c:v>
                </c:pt>
                <c:pt idx="110">
                  <c:v>3.6753979999999999E-3</c:v>
                </c:pt>
                <c:pt idx="111">
                  <c:v>-8.2629069999999999E-3</c:v>
                </c:pt>
                <c:pt idx="112">
                  <c:v>-1.31545E-2</c:v>
                </c:pt>
                <c:pt idx="113">
                  <c:v>-5.9806379999999999E-3</c:v>
                </c:pt>
                <c:pt idx="114">
                  <c:v>2.5331849999999999E-3</c:v>
                </c:pt>
                <c:pt idx="115">
                  <c:v>-2.3421499999999999E-4</c:v>
                </c:pt>
                <c:pt idx="116">
                  <c:v>-1.1876289999999999E-2</c:v>
                </c:pt>
                <c:pt idx="117">
                  <c:v>-1.023364E-2</c:v>
                </c:pt>
                <c:pt idx="118">
                  <c:v>8.8449849999999997E-3</c:v>
                </c:pt>
                <c:pt idx="119">
                  <c:v>2.2136490000000002E-2</c:v>
                </c:pt>
                <c:pt idx="120">
                  <c:v>2.040115E-2</c:v>
                </c:pt>
                <c:pt idx="121">
                  <c:v>9.2845129999999994E-3</c:v>
                </c:pt>
                <c:pt idx="122">
                  <c:v>-2.275461E-4</c:v>
                </c:pt>
                <c:pt idx="123">
                  <c:v>1.021007E-3</c:v>
                </c:pt>
                <c:pt idx="124">
                  <c:v>-3.9006179999999998E-4</c:v>
                </c:pt>
                <c:pt idx="125">
                  <c:v>-9.5243180000000004E-3</c:v>
                </c:pt>
                <c:pt idx="126">
                  <c:v>-9.2884520000000009E-3</c:v>
                </c:pt>
                <c:pt idx="127">
                  <c:v>-2.9173070000000001E-3</c:v>
                </c:pt>
                <c:pt idx="128">
                  <c:v>-4.966608E-3</c:v>
                </c:pt>
                <c:pt idx="129">
                  <c:v>-1.010958E-2</c:v>
                </c:pt>
                <c:pt idx="130">
                  <c:v>-1.0602759999999999E-2</c:v>
                </c:pt>
                <c:pt idx="131">
                  <c:v>-8.4473340000000008E-3</c:v>
                </c:pt>
                <c:pt idx="132">
                  <c:v>-4.7658400000000004E-3</c:v>
                </c:pt>
                <c:pt idx="133">
                  <c:v>-8.7348440000000003E-4</c:v>
                </c:pt>
                <c:pt idx="134">
                  <c:v>5.818978E-4</c:v>
                </c:pt>
                <c:pt idx="135">
                  <c:v>-4.8599510000000004E-3</c:v>
                </c:pt>
                <c:pt idx="136">
                  <c:v>-1.455472E-2</c:v>
                </c:pt>
                <c:pt idx="137">
                  <c:v>-1.155744E-2</c:v>
                </c:pt>
                <c:pt idx="138">
                  <c:v>2.2482959999999999E-3</c:v>
                </c:pt>
                <c:pt idx="139">
                  <c:v>5.1849890000000001E-3</c:v>
                </c:pt>
                <c:pt idx="140">
                  <c:v>-3.2367519999999999E-3</c:v>
                </c:pt>
                <c:pt idx="141">
                  <c:v>-2.6731839999999999E-3</c:v>
                </c:pt>
                <c:pt idx="142">
                  <c:v>8.1304250000000002E-3</c:v>
                </c:pt>
                <c:pt idx="143">
                  <c:v>7.1446970000000002E-3</c:v>
                </c:pt>
                <c:pt idx="144">
                  <c:v>-3.1545219999999999E-3</c:v>
                </c:pt>
                <c:pt idx="145">
                  <c:v>-2.2685539999999999E-3</c:v>
                </c:pt>
                <c:pt idx="146">
                  <c:v>3.837746E-3</c:v>
                </c:pt>
                <c:pt idx="147">
                  <c:v>-3.6937659999999998E-3</c:v>
                </c:pt>
                <c:pt idx="148">
                  <c:v>-1.8217540000000001E-2</c:v>
                </c:pt>
                <c:pt idx="149">
                  <c:v>-1.8793529999999999E-2</c:v>
                </c:pt>
                <c:pt idx="150">
                  <c:v>-8.7371529999999992E-3</c:v>
                </c:pt>
                <c:pt idx="151">
                  <c:v>-2.65249E-3</c:v>
                </c:pt>
                <c:pt idx="152">
                  <c:v>-5.1932799999999998E-3</c:v>
                </c:pt>
                <c:pt idx="153">
                  <c:v>-1.0305740000000001E-2</c:v>
                </c:pt>
                <c:pt idx="154">
                  <c:v>-1.6681199999999999E-3</c:v>
                </c:pt>
                <c:pt idx="155">
                  <c:v>1.0915569999999999E-2</c:v>
                </c:pt>
                <c:pt idx="156">
                  <c:v>5.8676529999999996E-3</c:v>
                </c:pt>
                <c:pt idx="157">
                  <c:v>1.1831809999999999E-3</c:v>
                </c:pt>
                <c:pt idx="158">
                  <c:v>1.0243800000000001E-2</c:v>
                </c:pt>
                <c:pt idx="159">
                  <c:v>1.1098530000000001E-2</c:v>
                </c:pt>
                <c:pt idx="160">
                  <c:v>-3.121787E-3</c:v>
                </c:pt>
                <c:pt idx="161">
                  <c:v>-9.1972719999999994E-3</c:v>
                </c:pt>
                <c:pt idx="162">
                  <c:v>2.1018159999999998E-3</c:v>
                </c:pt>
                <c:pt idx="163">
                  <c:v>6.2753749999999997E-3</c:v>
                </c:pt>
                <c:pt idx="164">
                  <c:v>-5.064748E-3</c:v>
                </c:pt>
                <c:pt idx="165">
                  <c:v>-5.523511E-3</c:v>
                </c:pt>
                <c:pt idx="166">
                  <c:v>7.0929540000000003E-3</c:v>
                </c:pt>
                <c:pt idx="167">
                  <c:v>9.0988040000000003E-3</c:v>
                </c:pt>
                <c:pt idx="168">
                  <c:v>2.1075299999999999E-4</c:v>
                </c:pt>
                <c:pt idx="169">
                  <c:v>2.0150549999999998E-6</c:v>
                </c:pt>
                <c:pt idx="170">
                  <c:v>9.3770520000000003E-3</c:v>
                </c:pt>
                <c:pt idx="171">
                  <c:v>5.4637169999999999E-3</c:v>
                </c:pt>
                <c:pt idx="172">
                  <c:v>-1.026377E-2</c:v>
                </c:pt>
                <c:pt idx="173">
                  <c:v>-1.0954780000000001E-2</c:v>
                </c:pt>
                <c:pt idx="174">
                  <c:v>4.2047780000000002E-3</c:v>
                </c:pt>
                <c:pt idx="175">
                  <c:v>8.8308190000000002E-3</c:v>
                </c:pt>
                <c:pt idx="176">
                  <c:v>1.218224E-3</c:v>
                </c:pt>
                <c:pt idx="177">
                  <c:v>1.4235579999999999E-2</c:v>
                </c:pt>
                <c:pt idx="178">
                  <c:v>5.3748589999999999E-2</c:v>
                </c:pt>
                <c:pt idx="179">
                  <c:v>9.4554520000000003E-2</c:v>
                </c:pt>
                <c:pt idx="180">
                  <c:v>0.12902839999999999</c:v>
                </c:pt>
                <c:pt idx="181">
                  <c:v>0.16916529999999999</c:v>
                </c:pt>
                <c:pt idx="182">
                  <c:v>0.2261466</c:v>
                </c:pt>
                <c:pt idx="183">
                  <c:v>0.28470400000000001</c:v>
                </c:pt>
                <c:pt idx="184">
                  <c:v>0.31531429999999999</c:v>
                </c:pt>
                <c:pt idx="185">
                  <c:v>0.32766980000000001</c:v>
                </c:pt>
                <c:pt idx="186">
                  <c:v>0.3474235</c:v>
                </c:pt>
                <c:pt idx="187">
                  <c:v>0.36514210000000002</c:v>
                </c:pt>
                <c:pt idx="188">
                  <c:v>0.37151420000000002</c:v>
                </c:pt>
                <c:pt idx="189">
                  <c:v>0.37643559999999998</c:v>
                </c:pt>
                <c:pt idx="190">
                  <c:v>0.37276150000000002</c:v>
                </c:pt>
                <c:pt idx="191">
                  <c:v>0.3578713</c:v>
                </c:pt>
                <c:pt idx="192">
                  <c:v>0.35330339999999999</c:v>
                </c:pt>
                <c:pt idx="193">
                  <c:v>0.35641620000000002</c:v>
                </c:pt>
                <c:pt idx="194">
                  <c:v>0.35203590000000001</c:v>
                </c:pt>
                <c:pt idx="195">
                  <c:v>0.34874650000000001</c:v>
                </c:pt>
                <c:pt idx="196">
                  <c:v>0.34425879999999998</c:v>
                </c:pt>
                <c:pt idx="197">
                  <c:v>0.33066319999999999</c:v>
                </c:pt>
                <c:pt idx="198">
                  <c:v>0.32635520000000001</c:v>
                </c:pt>
                <c:pt idx="199">
                  <c:v>0.33334229999999998</c:v>
                </c:pt>
                <c:pt idx="200">
                  <c:v>0.3323159</c:v>
                </c:pt>
                <c:pt idx="201">
                  <c:v>0.33026559999999999</c:v>
                </c:pt>
                <c:pt idx="202">
                  <c:v>0.3292254</c:v>
                </c:pt>
                <c:pt idx="203">
                  <c:v>0.314882</c:v>
                </c:pt>
                <c:pt idx="204">
                  <c:v>0.30210110000000001</c:v>
                </c:pt>
                <c:pt idx="205">
                  <c:v>0.30461860000000002</c:v>
                </c:pt>
                <c:pt idx="206">
                  <c:v>0.30618980000000001</c:v>
                </c:pt>
                <c:pt idx="207">
                  <c:v>0.30033080000000001</c:v>
                </c:pt>
                <c:pt idx="208">
                  <c:v>0.29473500000000002</c:v>
                </c:pt>
                <c:pt idx="209">
                  <c:v>0.29149720000000001</c:v>
                </c:pt>
                <c:pt idx="210">
                  <c:v>0.2903734</c:v>
                </c:pt>
                <c:pt idx="211">
                  <c:v>0.2880836</c:v>
                </c:pt>
                <c:pt idx="212">
                  <c:v>0.28287889999999999</c:v>
                </c:pt>
                <c:pt idx="213">
                  <c:v>0.27883160000000001</c:v>
                </c:pt>
                <c:pt idx="214">
                  <c:v>0.28234969999999998</c:v>
                </c:pt>
                <c:pt idx="215">
                  <c:v>0.29038340000000001</c:v>
                </c:pt>
                <c:pt idx="216">
                  <c:v>0.2937767</c:v>
                </c:pt>
                <c:pt idx="217">
                  <c:v>0.29227700000000001</c:v>
                </c:pt>
                <c:pt idx="218">
                  <c:v>0.28354980000000002</c:v>
                </c:pt>
                <c:pt idx="219">
                  <c:v>0.27323960000000003</c:v>
                </c:pt>
                <c:pt idx="220">
                  <c:v>0.27293650000000003</c:v>
                </c:pt>
                <c:pt idx="221">
                  <c:v>0.27841719999999998</c:v>
                </c:pt>
                <c:pt idx="222">
                  <c:v>0.2879565</c:v>
                </c:pt>
                <c:pt idx="223">
                  <c:v>0.29754320000000001</c:v>
                </c:pt>
                <c:pt idx="224">
                  <c:v>0.29056149999999997</c:v>
                </c:pt>
                <c:pt idx="225">
                  <c:v>0.27407140000000002</c:v>
                </c:pt>
                <c:pt idx="226">
                  <c:v>0.26607789999999998</c:v>
                </c:pt>
                <c:pt idx="227">
                  <c:v>0.26306279999999999</c:v>
                </c:pt>
                <c:pt idx="228">
                  <c:v>0.26992949999999999</c:v>
                </c:pt>
                <c:pt idx="229">
                  <c:v>0.28649910000000001</c:v>
                </c:pt>
                <c:pt idx="230">
                  <c:v>0.28957149999999998</c:v>
                </c:pt>
                <c:pt idx="231">
                  <c:v>0.2750763</c:v>
                </c:pt>
                <c:pt idx="232">
                  <c:v>0.25812960000000001</c:v>
                </c:pt>
                <c:pt idx="233">
                  <c:v>0.2470996</c:v>
                </c:pt>
                <c:pt idx="234">
                  <c:v>0.2460138</c:v>
                </c:pt>
                <c:pt idx="235">
                  <c:v>0.25237850000000001</c:v>
                </c:pt>
                <c:pt idx="236">
                  <c:v>0.25315530000000003</c:v>
                </c:pt>
                <c:pt idx="237">
                  <c:v>0.25196099999999999</c:v>
                </c:pt>
                <c:pt idx="238">
                  <c:v>0.25819950000000003</c:v>
                </c:pt>
                <c:pt idx="239">
                  <c:v>0.25802639999999999</c:v>
                </c:pt>
                <c:pt idx="240">
                  <c:v>0.248387</c:v>
                </c:pt>
                <c:pt idx="241">
                  <c:v>0.24345220000000001</c:v>
                </c:pt>
                <c:pt idx="242">
                  <c:v>0.24193809999999999</c:v>
                </c:pt>
                <c:pt idx="243">
                  <c:v>0.2359832</c:v>
                </c:pt>
                <c:pt idx="244">
                  <c:v>0.23137150000000001</c:v>
                </c:pt>
                <c:pt idx="245">
                  <c:v>0.2367042</c:v>
                </c:pt>
                <c:pt idx="246">
                  <c:v>0.2429656</c:v>
                </c:pt>
                <c:pt idx="247">
                  <c:v>0.2365015</c:v>
                </c:pt>
                <c:pt idx="248">
                  <c:v>0.2272122</c:v>
                </c:pt>
                <c:pt idx="249">
                  <c:v>0.22514020000000001</c:v>
                </c:pt>
                <c:pt idx="250">
                  <c:v>0.22207070000000001</c:v>
                </c:pt>
                <c:pt idx="251">
                  <c:v>0.2192635</c:v>
                </c:pt>
                <c:pt idx="252">
                  <c:v>0.22272169999999999</c:v>
                </c:pt>
                <c:pt idx="253">
                  <c:v>0.227076</c:v>
                </c:pt>
                <c:pt idx="254">
                  <c:v>0.22627130000000001</c:v>
                </c:pt>
                <c:pt idx="255">
                  <c:v>0.22254850000000001</c:v>
                </c:pt>
                <c:pt idx="256">
                  <c:v>0.22324430000000001</c:v>
                </c:pt>
                <c:pt idx="257">
                  <c:v>0.22892580000000001</c:v>
                </c:pt>
                <c:pt idx="258">
                  <c:v>0.2289118</c:v>
                </c:pt>
                <c:pt idx="259">
                  <c:v>0.2178852</c:v>
                </c:pt>
                <c:pt idx="260">
                  <c:v>0.2090294</c:v>
                </c:pt>
                <c:pt idx="261">
                  <c:v>0.21240709999999999</c:v>
                </c:pt>
                <c:pt idx="262">
                  <c:v>0.21880269999999999</c:v>
                </c:pt>
                <c:pt idx="263">
                  <c:v>0.2148825</c:v>
                </c:pt>
                <c:pt idx="264">
                  <c:v>0.19997470000000001</c:v>
                </c:pt>
                <c:pt idx="265">
                  <c:v>0.19378110000000001</c:v>
                </c:pt>
                <c:pt idx="266">
                  <c:v>0.20820050000000001</c:v>
                </c:pt>
                <c:pt idx="267">
                  <c:v>0.22132450000000001</c:v>
                </c:pt>
                <c:pt idx="268">
                  <c:v>0.217611</c:v>
                </c:pt>
                <c:pt idx="269">
                  <c:v>0.21316869999999999</c:v>
                </c:pt>
                <c:pt idx="270">
                  <c:v>0.21622910000000001</c:v>
                </c:pt>
                <c:pt idx="271">
                  <c:v>0.2174874</c:v>
                </c:pt>
                <c:pt idx="272">
                  <c:v>0.2170011</c:v>
                </c:pt>
                <c:pt idx="273">
                  <c:v>0.21048449999999999</c:v>
                </c:pt>
                <c:pt idx="274">
                  <c:v>0.19384199999999999</c:v>
                </c:pt>
                <c:pt idx="275">
                  <c:v>0.18424760000000001</c:v>
                </c:pt>
                <c:pt idx="276">
                  <c:v>0.18878490000000001</c:v>
                </c:pt>
                <c:pt idx="277">
                  <c:v>0.1982179</c:v>
                </c:pt>
                <c:pt idx="278">
                  <c:v>0.20685990000000001</c:v>
                </c:pt>
                <c:pt idx="279">
                  <c:v>0.20791029999999999</c:v>
                </c:pt>
                <c:pt idx="280">
                  <c:v>0.20117850000000001</c:v>
                </c:pt>
                <c:pt idx="281">
                  <c:v>0.19665469999999999</c:v>
                </c:pt>
                <c:pt idx="282">
                  <c:v>0.1951717</c:v>
                </c:pt>
                <c:pt idx="283">
                  <c:v>0.19128690000000001</c:v>
                </c:pt>
                <c:pt idx="284">
                  <c:v>0.18981580000000001</c:v>
                </c:pt>
                <c:pt idx="285">
                  <c:v>0.1962682</c:v>
                </c:pt>
                <c:pt idx="286">
                  <c:v>0.1987188</c:v>
                </c:pt>
                <c:pt idx="287">
                  <c:v>0.18796889999999999</c:v>
                </c:pt>
                <c:pt idx="288">
                  <c:v>0.1831274</c:v>
                </c:pt>
                <c:pt idx="289">
                  <c:v>0.1896516</c:v>
                </c:pt>
                <c:pt idx="290">
                  <c:v>0.1881429</c:v>
                </c:pt>
                <c:pt idx="291">
                  <c:v>0.1811005</c:v>
                </c:pt>
                <c:pt idx="292">
                  <c:v>0.17966550000000001</c:v>
                </c:pt>
                <c:pt idx="293">
                  <c:v>0.1843022</c:v>
                </c:pt>
                <c:pt idx="294">
                  <c:v>0.18653220000000001</c:v>
                </c:pt>
                <c:pt idx="295">
                  <c:v>0.17803250000000001</c:v>
                </c:pt>
                <c:pt idx="296">
                  <c:v>0.17290340000000001</c:v>
                </c:pt>
                <c:pt idx="297">
                  <c:v>0.1764666</c:v>
                </c:pt>
                <c:pt idx="298">
                  <c:v>0.1742051</c:v>
                </c:pt>
                <c:pt idx="299">
                  <c:v>0.17055680000000001</c:v>
                </c:pt>
                <c:pt idx="300">
                  <c:v>0.17655409999999999</c:v>
                </c:pt>
                <c:pt idx="301">
                  <c:v>0.1859856</c:v>
                </c:pt>
                <c:pt idx="302">
                  <c:v>0.18890299999999999</c:v>
                </c:pt>
                <c:pt idx="303">
                  <c:v>0.1855716</c:v>
                </c:pt>
                <c:pt idx="304">
                  <c:v>0.18211459999999999</c:v>
                </c:pt>
                <c:pt idx="305">
                  <c:v>0.17831669999999999</c:v>
                </c:pt>
                <c:pt idx="306">
                  <c:v>0.1695566</c:v>
                </c:pt>
                <c:pt idx="307">
                  <c:v>0.15697839999999999</c:v>
                </c:pt>
                <c:pt idx="308">
                  <c:v>0.14985799999999999</c:v>
                </c:pt>
                <c:pt idx="309">
                  <c:v>0.1555463</c:v>
                </c:pt>
                <c:pt idx="310">
                  <c:v>0.16461219999999999</c:v>
                </c:pt>
                <c:pt idx="311">
                  <c:v>0.16363159999999999</c:v>
                </c:pt>
                <c:pt idx="312">
                  <c:v>0.15654290000000001</c:v>
                </c:pt>
                <c:pt idx="313">
                  <c:v>0.15426229999999999</c:v>
                </c:pt>
                <c:pt idx="314">
                  <c:v>0.1566101</c:v>
                </c:pt>
                <c:pt idx="315">
                  <c:v>0.15434210000000001</c:v>
                </c:pt>
                <c:pt idx="316">
                  <c:v>0.14830380000000001</c:v>
                </c:pt>
                <c:pt idx="317">
                  <c:v>0.15242130000000001</c:v>
                </c:pt>
                <c:pt idx="318">
                  <c:v>0.1662728</c:v>
                </c:pt>
                <c:pt idx="319">
                  <c:v>0.16861599999999999</c:v>
                </c:pt>
                <c:pt idx="320">
                  <c:v>0.1542789</c:v>
                </c:pt>
                <c:pt idx="321">
                  <c:v>0.148063</c:v>
                </c:pt>
                <c:pt idx="322">
                  <c:v>0.1579536</c:v>
                </c:pt>
                <c:pt idx="323">
                  <c:v>0.16002820000000001</c:v>
                </c:pt>
                <c:pt idx="324">
                  <c:v>0.1488505</c:v>
                </c:pt>
                <c:pt idx="325">
                  <c:v>0.1400237</c:v>
                </c:pt>
                <c:pt idx="326">
                  <c:v>0.14249290000000001</c:v>
                </c:pt>
                <c:pt idx="327">
                  <c:v>0.15404029999999999</c:v>
                </c:pt>
                <c:pt idx="328">
                  <c:v>0.15633559999999999</c:v>
                </c:pt>
                <c:pt idx="329">
                  <c:v>0.14850720000000001</c:v>
                </c:pt>
                <c:pt idx="330">
                  <c:v>0.1487009</c:v>
                </c:pt>
                <c:pt idx="331">
                  <c:v>0.1496324</c:v>
                </c:pt>
                <c:pt idx="332">
                  <c:v>0.14249709999999999</c:v>
                </c:pt>
                <c:pt idx="333">
                  <c:v>0.14208960000000001</c:v>
                </c:pt>
                <c:pt idx="334">
                  <c:v>0.1482782</c:v>
                </c:pt>
                <c:pt idx="335">
                  <c:v>0.14060780000000001</c:v>
                </c:pt>
                <c:pt idx="336">
                  <c:v>0.12624540000000001</c:v>
                </c:pt>
                <c:pt idx="337">
                  <c:v>0.12566469999999999</c:v>
                </c:pt>
                <c:pt idx="338">
                  <c:v>0.13039690000000001</c:v>
                </c:pt>
                <c:pt idx="339">
                  <c:v>0.13556499999999999</c:v>
                </c:pt>
                <c:pt idx="340">
                  <c:v>0.1479106</c:v>
                </c:pt>
                <c:pt idx="341">
                  <c:v>0.1491596</c:v>
                </c:pt>
                <c:pt idx="342">
                  <c:v>0.12974189999999999</c:v>
                </c:pt>
                <c:pt idx="343">
                  <c:v>0.1188095</c:v>
                </c:pt>
                <c:pt idx="344">
                  <c:v>0.1290664</c:v>
                </c:pt>
                <c:pt idx="345">
                  <c:v>0.13954730000000001</c:v>
                </c:pt>
                <c:pt idx="346">
                  <c:v>0.13458110000000001</c:v>
                </c:pt>
                <c:pt idx="347">
                  <c:v>0.11811149999999999</c:v>
                </c:pt>
                <c:pt idx="348">
                  <c:v>0.1114713</c:v>
                </c:pt>
                <c:pt idx="349">
                  <c:v>0.1164066</c:v>
                </c:pt>
                <c:pt idx="350">
                  <c:v>0.1121028</c:v>
                </c:pt>
                <c:pt idx="351">
                  <c:v>0.1070781</c:v>
                </c:pt>
                <c:pt idx="352">
                  <c:v>0.1109195</c:v>
                </c:pt>
                <c:pt idx="353">
                  <c:v>0.1108523</c:v>
                </c:pt>
                <c:pt idx="354">
                  <c:v>0.1079566</c:v>
                </c:pt>
                <c:pt idx="355">
                  <c:v>0.1076194</c:v>
                </c:pt>
                <c:pt idx="356">
                  <c:v>0.1150129</c:v>
                </c:pt>
                <c:pt idx="357">
                  <c:v>0.13012840000000001</c:v>
                </c:pt>
                <c:pt idx="358">
                  <c:v>0.13560179999999999</c:v>
                </c:pt>
                <c:pt idx="359">
                  <c:v>0.1281149</c:v>
                </c:pt>
                <c:pt idx="360">
                  <c:v>0.11890580000000001</c:v>
                </c:pt>
                <c:pt idx="361">
                  <c:v>0.1186532</c:v>
                </c:pt>
                <c:pt idx="362">
                  <c:v>0.12831380000000001</c:v>
                </c:pt>
                <c:pt idx="363">
                  <c:v>0.1276795</c:v>
                </c:pt>
                <c:pt idx="364">
                  <c:v>0.1131182</c:v>
                </c:pt>
                <c:pt idx="365">
                  <c:v>0.10535949999999999</c:v>
                </c:pt>
                <c:pt idx="366">
                  <c:v>0.1092938</c:v>
                </c:pt>
                <c:pt idx="367">
                  <c:v>0.1136853</c:v>
                </c:pt>
                <c:pt idx="368">
                  <c:v>0.1121327</c:v>
                </c:pt>
                <c:pt idx="369">
                  <c:v>0.10342610000000001</c:v>
                </c:pt>
                <c:pt idx="370">
                  <c:v>8.9448169999999994E-2</c:v>
                </c:pt>
                <c:pt idx="371">
                  <c:v>8.4292989999999998E-2</c:v>
                </c:pt>
                <c:pt idx="372">
                  <c:v>9.4602619999999998E-2</c:v>
                </c:pt>
                <c:pt idx="373">
                  <c:v>0.1041754</c:v>
                </c:pt>
                <c:pt idx="374">
                  <c:v>0.10402649999999999</c:v>
                </c:pt>
                <c:pt idx="375">
                  <c:v>0.10039240000000001</c:v>
                </c:pt>
                <c:pt idx="376">
                  <c:v>9.7410830000000004E-2</c:v>
                </c:pt>
                <c:pt idx="377">
                  <c:v>9.1783400000000001E-2</c:v>
                </c:pt>
                <c:pt idx="378">
                  <c:v>8.1161349999999993E-2</c:v>
                </c:pt>
                <c:pt idx="379">
                  <c:v>7.6285130000000007E-2</c:v>
                </c:pt>
                <c:pt idx="380">
                  <c:v>8.4751530000000005E-2</c:v>
                </c:pt>
                <c:pt idx="381">
                  <c:v>9.5550979999999994E-2</c:v>
                </c:pt>
                <c:pt idx="382">
                  <c:v>9.4583440000000005E-2</c:v>
                </c:pt>
                <c:pt idx="383">
                  <c:v>8.4178020000000006E-2</c:v>
                </c:pt>
                <c:pt idx="384">
                  <c:v>8.3633810000000003E-2</c:v>
                </c:pt>
                <c:pt idx="385">
                  <c:v>9.8167489999999996E-2</c:v>
                </c:pt>
                <c:pt idx="386">
                  <c:v>0.1051571</c:v>
                </c:pt>
                <c:pt idx="387">
                  <c:v>9.7159220000000004E-2</c:v>
                </c:pt>
                <c:pt idx="388">
                  <c:v>9.214522E-2</c:v>
                </c:pt>
                <c:pt idx="389">
                  <c:v>9.3986500000000001E-2</c:v>
                </c:pt>
                <c:pt idx="390">
                  <c:v>9.6029980000000001E-2</c:v>
                </c:pt>
                <c:pt idx="391">
                  <c:v>9.3438289999999993E-2</c:v>
                </c:pt>
                <c:pt idx="392">
                  <c:v>8.7471300000000002E-2</c:v>
                </c:pt>
                <c:pt idx="393">
                  <c:v>9.3113039999999994E-2</c:v>
                </c:pt>
                <c:pt idx="394">
                  <c:v>0.1052078</c:v>
                </c:pt>
                <c:pt idx="395">
                  <c:v>0.102935</c:v>
                </c:pt>
                <c:pt idx="396">
                  <c:v>8.978208E-2</c:v>
                </c:pt>
                <c:pt idx="397">
                  <c:v>8.0155870000000004E-2</c:v>
                </c:pt>
                <c:pt idx="398">
                  <c:v>8.0797309999999997E-2</c:v>
                </c:pt>
                <c:pt idx="399">
                  <c:v>8.6019429999999994E-2</c:v>
                </c:pt>
                <c:pt idx="400">
                  <c:v>8.4142350000000005E-2</c:v>
                </c:pt>
                <c:pt idx="401">
                  <c:v>7.7301099999999998E-2</c:v>
                </c:pt>
                <c:pt idx="402">
                  <c:v>8.0619440000000001E-2</c:v>
                </c:pt>
                <c:pt idx="403">
                  <c:v>8.9264560000000007E-2</c:v>
                </c:pt>
                <c:pt idx="404">
                  <c:v>7.8080709999999998E-2</c:v>
                </c:pt>
                <c:pt idx="405">
                  <c:v>6.3237249999999995E-2</c:v>
                </c:pt>
                <c:pt idx="406">
                  <c:v>7.4794180000000002E-2</c:v>
                </c:pt>
                <c:pt idx="407">
                  <c:v>9.2339980000000002E-2</c:v>
                </c:pt>
                <c:pt idx="408">
                  <c:v>9.0224219999999994E-2</c:v>
                </c:pt>
                <c:pt idx="409">
                  <c:v>7.3729569999999994E-2</c:v>
                </c:pt>
                <c:pt idx="410">
                  <c:v>6.6053630000000002E-2</c:v>
                </c:pt>
                <c:pt idx="411">
                  <c:v>7.5700749999999997E-2</c:v>
                </c:pt>
                <c:pt idx="412">
                  <c:v>7.6941480000000007E-2</c:v>
                </c:pt>
                <c:pt idx="413">
                  <c:v>6.1425550000000002E-2</c:v>
                </c:pt>
                <c:pt idx="414">
                  <c:v>6.0190189999999998E-2</c:v>
                </c:pt>
                <c:pt idx="415">
                  <c:v>7.8105640000000004E-2</c:v>
                </c:pt>
                <c:pt idx="416">
                  <c:v>8.2632209999999998E-2</c:v>
                </c:pt>
                <c:pt idx="417">
                  <c:v>7.5621069999999999E-2</c:v>
                </c:pt>
                <c:pt idx="418">
                  <c:v>7.8656249999999997E-2</c:v>
                </c:pt>
                <c:pt idx="419">
                  <c:v>7.8416219999999995E-2</c:v>
                </c:pt>
                <c:pt idx="420">
                  <c:v>6.9072670000000003E-2</c:v>
                </c:pt>
                <c:pt idx="421">
                  <c:v>6.9466840000000002E-2</c:v>
                </c:pt>
                <c:pt idx="422">
                  <c:v>7.4138899999999994E-2</c:v>
                </c:pt>
                <c:pt idx="423">
                  <c:v>6.3705449999999997E-2</c:v>
                </c:pt>
                <c:pt idx="424">
                  <c:v>5.2509729999999998E-2</c:v>
                </c:pt>
                <c:pt idx="425">
                  <c:v>6.0401389999999999E-2</c:v>
                </c:pt>
                <c:pt idx="426">
                  <c:v>6.8812349999999994E-2</c:v>
                </c:pt>
                <c:pt idx="427">
                  <c:v>6.54777E-2</c:v>
                </c:pt>
                <c:pt idx="428">
                  <c:v>6.8748699999999996E-2</c:v>
                </c:pt>
                <c:pt idx="429">
                  <c:v>8.0331410000000006E-2</c:v>
                </c:pt>
                <c:pt idx="430">
                  <c:v>8.1585500000000005E-2</c:v>
                </c:pt>
                <c:pt idx="431">
                  <c:v>7.1526119999999999E-2</c:v>
                </c:pt>
                <c:pt idx="432">
                  <c:v>6.3629430000000001E-2</c:v>
                </c:pt>
                <c:pt idx="433">
                  <c:v>6.1515510000000002E-2</c:v>
                </c:pt>
                <c:pt idx="434">
                  <c:v>6.5627270000000001E-2</c:v>
                </c:pt>
                <c:pt idx="435">
                  <c:v>7.1258450000000001E-2</c:v>
                </c:pt>
                <c:pt idx="436">
                  <c:v>7.0328989999999994E-2</c:v>
                </c:pt>
                <c:pt idx="437">
                  <c:v>7.0909249999999993E-2</c:v>
                </c:pt>
                <c:pt idx="438">
                  <c:v>7.1776599999999996E-2</c:v>
                </c:pt>
                <c:pt idx="439">
                  <c:v>6.2279260000000003E-2</c:v>
                </c:pt>
                <c:pt idx="440">
                  <c:v>5.4650379999999998E-2</c:v>
                </c:pt>
                <c:pt idx="441">
                  <c:v>6.3076110000000005E-2</c:v>
                </c:pt>
                <c:pt idx="442">
                  <c:v>7.4837730000000005E-2</c:v>
                </c:pt>
                <c:pt idx="443">
                  <c:v>6.665596E-2</c:v>
                </c:pt>
                <c:pt idx="444">
                  <c:v>4.833701E-2</c:v>
                </c:pt>
                <c:pt idx="445">
                  <c:v>4.7569529999999999E-2</c:v>
                </c:pt>
                <c:pt idx="446">
                  <c:v>5.9188169999999998E-2</c:v>
                </c:pt>
                <c:pt idx="447">
                  <c:v>6.2646110000000005E-2</c:v>
                </c:pt>
                <c:pt idx="448">
                  <c:v>5.8169489999999997E-2</c:v>
                </c:pt>
                <c:pt idx="449">
                  <c:v>6.0474479999999997E-2</c:v>
                </c:pt>
                <c:pt idx="450">
                  <c:v>6.5474939999999995E-2</c:v>
                </c:pt>
                <c:pt idx="451">
                  <c:v>5.7293869999999997E-2</c:v>
                </c:pt>
                <c:pt idx="452">
                  <c:v>4.2833089999999997E-2</c:v>
                </c:pt>
                <c:pt idx="453">
                  <c:v>3.6384470000000002E-2</c:v>
                </c:pt>
                <c:pt idx="454">
                  <c:v>3.8889199999999999E-2</c:v>
                </c:pt>
                <c:pt idx="455">
                  <c:v>4.0374599999999997E-2</c:v>
                </c:pt>
                <c:pt idx="456">
                  <c:v>3.6695749999999999E-2</c:v>
                </c:pt>
                <c:pt idx="457">
                  <c:v>3.8135450000000001E-2</c:v>
                </c:pt>
                <c:pt idx="458">
                  <c:v>4.7855500000000002E-2</c:v>
                </c:pt>
                <c:pt idx="459">
                  <c:v>5.186677E-2</c:v>
                </c:pt>
                <c:pt idx="460">
                  <c:v>4.7027920000000001E-2</c:v>
                </c:pt>
                <c:pt idx="461">
                  <c:v>5.2103139999999999E-2</c:v>
                </c:pt>
                <c:pt idx="462">
                  <c:v>6.2599399999999999E-2</c:v>
                </c:pt>
                <c:pt idx="463">
                  <c:v>5.9932680000000002E-2</c:v>
                </c:pt>
                <c:pt idx="464">
                  <c:v>5.1554929999999999E-2</c:v>
                </c:pt>
                <c:pt idx="465">
                  <c:v>4.4575139999999999E-2</c:v>
                </c:pt>
                <c:pt idx="466">
                  <c:v>4.1232989999999997E-2</c:v>
                </c:pt>
                <c:pt idx="467">
                  <c:v>4.7602760000000001E-2</c:v>
                </c:pt>
                <c:pt idx="468">
                  <c:v>5.6274440000000002E-2</c:v>
                </c:pt>
                <c:pt idx="469">
                  <c:v>5.8950500000000003E-2</c:v>
                </c:pt>
                <c:pt idx="470">
                  <c:v>5.9145730000000001E-2</c:v>
                </c:pt>
                <c:pt idx="471">
                  <c:v>5.2298549999999999E-2</c:v>
                </c:pt>
                <c:pt idx="472">
                  <c:v>3.9631329999999999E-2</c:v>
                </c:pt>
                <c:pt idx="473">
                  <c:v>3.8649070000000001E-2</c:v>
                </c:pt>
                <c:pt idx="474">
                  <c:v>4.2530779999999997E-2</c:v>
                </c:pt>
                <c:pt idx="475">
                  <c:v>3.7931220000000002E-2</c:v>
                </c:pt>
                <c:pt idx="476">
                  <c:v>3.5235139999999998E-2</c:v>
                </c:pt>
                <c:pt idx="477">
                  <c:v>3.6388829999999997E-2</c:v>
                </c:pt>
                <c:pt idx="478">
                  <c:v>3.3377829999999997E-2</c:v>
                </c:pt>
                <c:pt idx="479">
                  <c:v>2.914448E-2</c:v>
                </c:pt>
                <c:pt idx="480">
                  <c:v>2.8044960000000001E-2</c:v>
                </c:pt>
                <c:pt idx="481">
                  <c:v>3.170092E-2</c:v>
                </c:pt>
                <c:pt idx="482">
                  <c:v>3.7973239999999998E-2</c:v>
                </c:pt>
                <c:pt idx="483">
                  <c:v>3.9467780000000001E-2</c:v>
                </c:pt>
                <c:pt idx="484">
                  <c:v>3.9010740000000002E-2</c:v>
                </c:pt>
                <c:pt idx="485">
                  <c:v>4.4696390000000003E-2</c:v>
                </c:pt>
                <c:pt idx="486">
                  <c:v>5.1406569999999999E-2</c:v>
                </c:pt>
                <c:pt idx="487">
                  <c:v>5.0855499999999998E-2</c:v>
                </c:pt>
                <c:pt idx="488">
                  <c:v>4.250118E-2</c:v>
                </c:pt>
                <c:pt idx="489">
                  <c:v>3.2570389999999998E-2</c:v>
                </c:pt>
                <c:pt idx="490">
                  <c:v>3.2934169999999999E-2</c:v>
                </c:pt>
                <c:pt idx="491">
                  <c:v>4.0938410000000001E-2</c:v>
                </c:pt>
                <c:pt idx="492">
                  <c:v>4.6996740000000002E-2</c:v>
                </c:pt>
                <c:pt idx="493">
                  <c:v>5.3280569999999999E-2</c:v>
                </c:pt>
                <c:pt idx="494">
                  <c:v>5.3101990000000002E-2</c:v>
                </c:pt>
                <c:pt idx="495">
                  <c:v>4.1037450000000003E-2</c:v>
                </c:pt>
                <c:pt idx="496">
                  <c:v>3.09112E-2</c:v>
                </c:pt>
                <c:pt idx="497">
                  <c:v>3.1990379999999999E-2</c:v>
                </c:pt>
                <c:pt idx="498">
                  <c:v>3.432963E-2</c:v>
                </c:pt>
                <c:pt idx="499">
                  <c:v>2.5290730000000001E-2</c:v>
                </c:pt>
                <c:pt idx="500">
                  <c:v>1.7553880000000001E-2</c:v>
                </c:pt>
                <c:pt idx="501">
                  <c:v>2.772906E-2</c:v>
                </c:pt>
                <c:pt idx="502">
                  <c:v>3.5769280000000001E-2</c:v>
                </c:pt>
                <c:pt idx="503">
                  <c:v>2.9100790000000001E-2</c:v>
                </c:pt>
                <c:pt idx="504">
                  <c:v>2.5697250000000001E-2</c:v>
                </c:pt>
                <c:pt idx="505">
                  <c:v>2.893459E-2</c:v>
                </c:pt>
                <c:pt idx="506">
                  <c:v>3.1946919999999997E-2</c:v>
                </c:pt>
                <c:pt idx="507">
                  <c:v>3.1714489999999998E-2</c:v>
                </c:pt>
                <c:pt idx="508">
                  <c:v>2.9883690000000001E-2</c:v>
                </c:pt>
                <c:pt idx="509">
                  <c:v>3.506927E-2</c:v>
                </c:pt>
                <c:pt idx="510">
                  <c:v>3.9066450000000003E-2</c:v>
                </c:pt>
                <c:pt idx="511">
                  <c:v>2.4710840000000001E-2</c:v>
                </c:pt>
                <c:pt idx="512">
                  <c:v>4.6758069999999997E-3</c:v>
                </c:pt>
                <c:pt idx="513">
                  <c:v>6.481606E-3</c:v>
                </c:pt>
                <c:pt idx="514">
                  <c:v>2.3517639999999999E-2</c:v>
                </c:pt>
                <c:pt idx="515">
                  <c:v>3.1303879999999999E-2</c:v>
                </c:pt>
                <c:pt idx="516">
                  <c:v>2.8584310000000002E-2</c:v>
                </c:pt>
                <c:pt idx="517">
                  <c:v>3.0039280000000002E-2</c:v>
                </c:pt>
                <c:pt idx="518">
                  <c:v>4.0982230000000001E-2</c:v>
                </c:pt>
                <c:pt idx="519">
                  <c:v>4.4178910000000002E-2</c:v>
                </c:pt>
                <c:pt idx="520">
                  <c:v>3.1397729999999999E-2</c:v>
                </c:pt>
                <c:pt idx="521">
                  <c:v>1.980635E-2</c:v>
                </c:pt>
                <c:pt idx="522">
                  <c:v>2.1611370000000001E-2</c:v>
                </c:pt>
                <c:pt idx="523">
                  <c:v>3.2028479999999998E-2</c:v>
                </c:pt>
                <c:pt idx="524">
                  <c:v>3.67807E-2</c:v>
                </c:pt>
                <c:pt idx="525">
                  <c:v>3.1665510000000001E-2</c:v>
                </c:pt>
                <c:pt idx="526">
                  <c:v>2.633477E-2</c:v>
                </c:pt>
                <c:pt idx="527">
                  <c:v>3.1575110000000003E-2</c:v>
                </c:pt>
                <c:pt idx="528">
                  <c:v>4.3073599999999997E-2</c:v>
                </c:pt>
                <c:pt idx="529">
                  <c:v>3.8627929999999998E-2</c:v>
                </c:pt>
                <c:pt idx="530">
                  <c:v>2.0082929999999999E-2</c:v>
                </c:pt>
                <c:pt idx="531">
                  <c:v>1.1751579999999999E-2</c:v>
                </c:pt>
                <c:pt idx="532">
                  <c:v>1.3099380000000001E-2</c:v>
                </c:pt>
                <c:pt idx="533">
                  <c:v>1.3324630000000001E-2</c:v>
                </c:pt>
                <c:pt idx="534">
                  <c:v>1.734395E-2</c:v>
                </c:pt>
                <c:pt idx="535">
                  <c:v>2.3713140000000001E-2</c:v>
                </c:pt>
                <c:pt idx="536">
                  <c:v>2.816521E-2</c:v>
                </c:pt>
                <c:pt idx="537">
                  <c:v>3.7993560000000003E-2</c:v>
                </c:pt>
                <c:pt idx="538">
                  <c:v>4.3929910000000003E-2</c:v>
                </c:pt>
                <c:pt idx="539">
                  <c:v>3.027144E-2</c:v>
                </c:pt>
                <c:pt idx="540">
                  <c:v>1.3458400000000001E-2</c:v>
                </c:pt>
                <c:pt idx="541">
                  <c:v>1.8736889999999999E-2</c:v>
                </c:pt>
                <c:pt idx="542">
                  <c:v>3.2373760000000001E-2</c:v>
                </c:pt>
                <c:pt idx="543">
                  <c:v>2.7563520000000001E-2</c:v>
                </c:pt>
                <c:pt idx="544">
                  <c:v>2.5111209999999998E-2</c:v>
                </c:pt>
                <c:pt idx="545">
                  <c:v>4.3194940000000001E-2</c:v>
                </c:pt>
                <c:pt idx="546">
                  <c:v>5.027467E-2</c:v>
                </c:pt>
                <c:pt idx="547">
                  <c:v>3.6601809999999999E-2</c:v>
                </c:pt>
                <c:pt idx="548">
                  <c:v>2.6607519999999999E-2</c:v>
                </c:pt>
                <c:pt idx="549">
                  <c:v>3.0962139999999999E-2</c:v>
                </c:pt>
                <c:pt idx="550">
                  <c:v>4.476981E-2</c:v>
                </c:pt>
                <c:pt idx="551">
                  <c:v>5.0924949999999997E-2</c:v>
                </c:pt>
                <c:pt idx="552">
                  <c:v>3.4541780000000001E-2</c:v>
                </c:pt>
                <c:pt idx="553">
                  <c:v>1.318302E-2</c:v>
                </c:pt>
                <c:pt idx="554">
                  <c:v>1.271446E-2</c:v>
                </c:pt>
                <c:pt idx="555">
                  <c:v>1.8679250000000001E-2</c:v>
                </c:pt>
                <c:pt idx="556">
                  <c:v>1.387131E-2</c:v>
                </c:pt>
                <c:pt idx="557">
                  <c:v>1.76352E-2</c:v>
                </c:pt>
                <c:pt idx="558">
                  <c:v>3.117466E-2</c:v>
                </c:pt>
                <c:pt idx="559">
                  <c:v>3.3671109999999997E-2</c:v>
                </c:pt>
                <c:pt idx="560">
                  <c:v>2.9465040000000001E-2</c:v>
                </c:pt>
                <c:pt idx="561">
                  <c:v>2.7694070000000001E-2</c:v>
                </c:pt>
                <c:pt idx="562">
                  <c:v>2.282201E-2</c:v>
                </c:pt>
                <c:pt idx="563">
                  <c:v>1.532821E-2</c:v>
                </c:pt>
                <c:pt idx="564">
                  <c:v>1.4137790000000001E-2</c:v>
                </c:pt>
                <c:pt idx="565">
                  <c:v>2.1790810000000001E-2</c:v>
                </c:pt>
                <c:pt idx="566">
                  <c:v>3.1680930000000003E-2</c:v>
                </c:pt>
                <c:pt idx="567">
                  <c:v>3.3209219999999998E-2</c:v>
                </c:pt>
                <c:pt idx="568">
                  <c:v>2.6489789999999999E-2</c:v>
                </c:pt>
                <c:pt idx="569">
                  <c:v>2.806378E-2</c:v>
                </c:pt>
                <c:pt idx="570">
                  <c:v>3.8091519999999997E-2</c:v>
                </c:pt>
                <c:pt idx="571">
                  <c:v>3.21059E-2</c:v>
                </c:pt>
                <c:pt idx="572">
                  <c:v>1.2768E-2</c:v>
                </c:pt>
                <c:pt idx="573">
                  <c:v>6.3791630000000002E-3</c:v>
                </c:pt>
                <c:pt idx="574">
                  <c:v>1.5827000000000001E-2</c:v>
                </c:pt>
                <c:pt idx="575">
                  <c:v>2.9590419999999999E-2</c:v>
                </c:pt>
                <c:pt idx="576">
                  <c:v>3.1768150000000002E-2</c:v>
                </c:pt>
                <c:pt idx="577">
                  <c:v>2.083927E-2</c:v>
                </c:pt>
                <c:pt idx="578">
                  <c:v>1.7255090000000001E-2</c:v>
                </c:pt>
                <c:pt idx="579">
                  <c:v>1.868444E-2</c:v>
                </c:pt>
                <c:pt idx="580">
                  <c:v>1.484618E-2</c:v>
                </c:pt>
                <c:pt idx="581">
                  <c:v>1.8881249999999999E-2</c:v>
                </c:pt>
                <c:pt idx="582">
                  <c:v>2.5475339999999999E-2</c:v>
                </c:pt>
                <c:pt idx="583">
                  <c:v>1.7245050000000001E-2</c:v>
                </c:pt>
                <c:pt idx="584">
                  <c:v>8.1578169999999995E-3</c:v>
                </c:pt>
                <c:pt idx="585">
                  <c:v>1.106792E-2</c:v>
                </c:pt>
                <c:pt idx="586">
                  <c:v>1.5764440000000001E-2</c:v>
                </c:pt>
                <c:pt idx="587">
                  <c:v>7.7824419999999997E-3</c:v>
                </c:pt>
                <c:pt idx="588">
                  <c:v>-6.429321E-3</c:v>
                </c:pt>
                <c:pt idx="589">
                  <c:v>-2.446616E-3</c:v>
                </c:pt>
                <c:pt idx="590">
                  <c:v>1.010458E-2</c:v>
                </c:pt>
                <c:pt idx="591">
                  <c:v>1.048234E-2</c:v>
                </c:pt>
                <c:pt idx="592">
                  <c:v>7.2638709999999999E-3</c:v>
                </c:pt>
                <c:pt idx="593">
                  <c:v>4.9595409999999996E-3</c:v>
                </c:pt>
                <c:pt idx="594">
                  <c:v>2.8509709999999999E-3</c:v>
                </c:pt>
                <c:pt idx="595">
                  <c:v>2.151979E-3</c:v>
                </c:pt>
                <c:pt idx="596">
                  <c:v>4.0356589999999996E-3</c:v>
                </c:pt>
                <c:pt idx="597">
                  <c:v>1.8384459999999998E-2</c:v>
                </c:pt>
                <c:pt idx="598">
                  <c:v>3.640931E-2</c:v>
                </c:pt>
                <c:pt idx="599">
                  <c:v>3.7596699999999997E-2</c:v>
                </c:pt>
                <c:pt idx="600">
                  <c:v>2.799188E-2</c:v>
                </c:pt>
                <c:pt idx="601">
                  <c:v>2.384122E-2</c:v>
                </c:pt>
                <c:pt idx="602">
                  <c:v>2.7148470000000001E-2</c:v>
                </c:pt>
                <c:pt idx="603">
                  <c:v>2.8424390000000001E-2</c:v>
                </c:pt>
                <c:pt idx="604">
                  <c:v>2.2968260000000001E-2</c:v>
                </c:pt>
                <c:pt idx="605">
                  <c:v>2.16948E-2</c:v>
                </c:pt>
                <c:pt idx="606">
                  <c:v>2.527981E-2</c:v>
                </c:pt>
                <c:pt idx="607">
                  <c:v>1.783291E-2</c:v>
                </c:pt>
                <c:pt idx="608">
                  <c:v>3.0117159999999998E-3</c:v>
                </c:pt>
                <c:pt idx="609">
                  <c:v>6.9243460000000001E-4</c:v>
                </c:pt>
                <c:pt idx="610">
                  <c:v>9.2204629999999999E-3</c:v>
                </c:pt>
                <c:pt idx="611">
                  <c:v>1.042446E-2</c:v>
                </c:pt>
                <c:pt idx="612">
                  <c:v>6.6584879999999997E-3</c:v>
                </c:pt>
                <c:pt idx="613">
                  <c:v>1.0356209999999999E-2</c:v>
                </c:pt>
                <c:pt idx="614">
                  <c:v>1.1389969999999999E-2</c:v>
                </c:pt>
                <c:pt idx="615">
                  <c:v>9.6936430000000001E-4</c:v>
                </c:pt>
                <c:pt idx="616">
                  <c:v>-2.6272589999999998E-3</c:v>
                </c:pt>
                <c:pt idx="617">
                  <c:v>7.742105E-3</c:v>
                </c:pt>
                <c:pt idx="618">
                  <c:v>1.6085700000000001E-2</c:v>
                </c:pt>
                <c:pt idx="619">
                  <c:v>1.4915940000000001E-2</c:v>
                </c:pt>
                <c:pt idx="620">
                  <c:v>7.8544449999999998E-3</c:v>
                </c:pt>
                <c:pt idx="621">
                  <c:v>8.6428270000000005E-3</c:v>
                </c:pt>
                <c:pt idx="622">
                  <c:v>1.816127E-2</c:v>
                </c:pt>
                <c:pt idx="623">
                  <c:v>1.609992E-2</c:v>
                </c:pt>
                <c:pt idx="624">
                  <c:v>7.2287779999999999E-3</c:v>
                </c:pt>
                <c:pt idx="625">
                  <c:v>9.6348509999999998E-3</c:v>
                </c:pt>
                <c:pt idx="626">
                  <c:v>1.7094209999999999E-2</c:v>
                </c:pt>
                <c:pt idx="627">
                  <c:v>1.4955599999999999E-2</c:v>
                </c:pt>
                <c:pt idx="628">
                  <c:v>4.2792259999999997E-3</c:v>
                </c:pt>
                <c:pt idx="629">
                  <c:v>4.0185250000000002E-4</c:v>
                </c:pt>
                <c:pt idx="630">
                  <c:v>1.1040329999999999E-3</c:v>
                </c:pt>
                <c:pt idx="631">
                  <c:v>-9.0735529999999998E-4</c:v>
                </c:pt>
                <c:pt idx="632">
                  <c:v>7.7982110000000002E-3</c:v>
                </c:pt>
                <c:pt idx="633">
                  <c:v>2.2774579999999999E-2</c:v>
                </c:pt>
                <c:pt idx="634">
                  <c:v>2.8369999999999999E-2</c:v>
                </c:pt>
                <c:pt idx="635">
                  <c:v>2.4828389999999999E-2</c:v>
                </c:pt>
                <c:pt idx="636">
                  <c:v>1.489409E-2</c:v>
                </c:pt>
                <c:pt idx="637">
                  <c:v>1.0761110000000001E-2</c:v>
                </c:pt>
                <c:pt idx="638">
                  <c:v>1.5031539999999999E-2</c:v>
                </c:pt>
                <c:pt idx="639">
                  <c:v>1.0203240000000001E-2</c:v>
                </c:pt>
                <c:pt idx="640">
                  <c:v>4.034935E-4</c:v>
                </c:pt>
                <c:pt idx="641">
                  <c:v>2.3834450000000001E-3</c:v>
                </c:pt>
                <c:pt idx="642">
                  <c:v>1.470232E-2</c:v>
                </c:pt>
                <c:pt idx="643">
                  <c:v>2.1044199999999999E-2</c:v>
                </c:pt>
                <c:pt idx="644">
                  <c:v>1.3550070000000001E-2</c:v>
                </c:pt>
                <c:pt idx="645">
                  <c:v>8.4397350000000003E-3</c:v>
                </c:pt>
                <c:pt idx="646">
                  <c:v>1.1158370000000001E-2</c:v>
                </c:pt>
                <c:pt idx="647">
                  <c:v>1.286821E-2</c:v>
                </c:pt>
                <c:pt idx="648">
                  <c:v>1.383334E-2</c:v>
                </c:pt>
                <c:pt idx="649">
                  <c:v>7.8986200000000003E-3</c:v>
                </c:pt>
                <c:pt idx="650">
                  <c:v>-5.4649190000000004E-3</c:v>
                </c:pt>
                <c:pt idx="651">
                  <c:v>-9.8208340000000005E-3</c:v>
                </c:pt>
                <c:pt idx="652">
                  <c:v>1.7551190000000001E-3</c:v>
                </c:pt>
                <c:pt idx="653">
                  <c:v>1.5671350000000001E-2</c:v>
                </c:pt>
                <c:pt idx="654">
                  <c:v>1.3690529999999999E-2</c:v>
                </c:pt>
                <c:pt idx="655">
                  <c:v>7.3452250000000004E-3</c:v>
                </c:pt>
                <c:pt idx="656">
                  <c:v>1.399981E-2</c:v>
                </c:pt>
                <c:pt idx="657">
                  <c:v>1.851585E-2</c:v>
                </c:pt>
                <c:pt idx="658">
                  <c:v>1.9731499999999999E-2</c:v>
                </c:pt>
                <c:pt idx="659">
                  <c:v>2.304792E-2</c:v>
                </c:pt>
                <c:pt idx="660">
                  <c:v>1.5230499999999999E-2</c:v>
                </c:pt>
                <c:pt idx="661">
                  <c:v>7.0695549999999999E-3</c:v>
                </c:pt>
                <c:pt idx="662">
                  <c:v>1.215336E-2</c:v>
                </c:pt>
                <c:pt idx="663">
                  <c:v>1.3831130000000001E-2</c:v>
                </c:pt>
                <c:pt idx="664">
                  <c:v>2.9288560000000001E-3</c:v>
                </c:pt>
                <c:pt idx="665">
                  <c:v>-3.021709E-3</c:v>
                </c:pt>
                <c:pt idx="666">
                  <c:v>7.1620700000000004E-3</c:v>
                </c:pt>
                <c:pt idx="667">
                  <c:v>2.070162E-2</c:v>
                </c:pt>
                <c:pt idx="668">
                  <c:v>2.60857E-2</c:v>
                </c:pt>
                <c:pt idx="669">
                  <c:v>2.1935039999999999E-2</c:v>
                </c:pt>
                <c:pt idx="670">
                  <c:v>6.743364E-3</c:v>
                </c:pt>
                <c:pt idx="671">
                  <c:v>-5.6241809999999998E-3</c:v>
                </c:pt>
                <c:pt idx="672">
                  <c:v>-1.8286750000000001E-3</c:v>
                </c:pt>
                <c:pt idx="673">
                  <c:v>1.294758E-3</c:v>
                </c:pt>
                <c:pt idx="674">
                  <c:v>-2.0092980000000001E-3</c:v>
                </c:pt>
                <c:pt idx="675">
                  <c:v>2.4452580000000001E-3</c:v>
                </c:pt>
                <c:pt idx="676">
                  <c:v>9.7201130000000007E-3</c:v>
                </c:pt>
                <c:pt idx="677">
                  <c:v>1.22574E-2</c:v>
                </c:pt>
                <c:pt idx="678">
                  <c:v>1.121688E-2</c:v>
                </c:pt>
                <c:pt idx="679">
                  <c:v>9.1147239999999994E-3</c:v>
                </c:pt>
                <c:pt idx="680">
                  <c:v>1.4017109999999999E-2</c:v>
                </c:pt>
                <c:pt idx="681">
                  <c:v>2.277247E-2</c:v>
                </c:pt>
                <c:pt idx="682">
                  <c:v>2.1046120000000001E-2</c:v>
                </c:pt>
                <c:pt idx="683">
                  <c:v>6.0786920000000001E-3</c:v>
                </c:pt>
                <c:pt idx="684">
                  <c:v>-5.936167E-3</c:v>
                </c:pt>
                <c:pt idx="685">
                  <c:v>-2.3138500000000001E-3</c:v>
                </c:pt>
                <c:pt idx="686">
                  <c:v>4.8993099999999996E-3</c:v>
                </c:pt>
                <c:pt idx="687">
                  <c:v>6.0649349999999996E-3</c:v>
                </c:pt>
                <c:pt idx="688">
                  <c:v>8.5001599999999997E-3</c:v>
                </c:pt>
                <c:pt idx="689">
                  <c:v>1.281185E-2</c:v>
                </c:pt>
                <c:pt idx="690">
                  <c:v>1.3254780000000001E-2</c:v>
                </c:pt>
                <c:pt idx="691">
                  <c:v>1.4794389999999999E-2</c:v>
                </c:pt>
                <c:pt idx="692">
                  <c:v>1.9542750000000001E-2</c:v>
                </c:pt>
                <c:pt idx="693">
                  <c:v>1.5803629999999999E-2</c:v>
                </c:pt>
                <c:pt idx="694">
                  <c:v>5.9454039999999996E-3</c:v>
                </c:pt>
                <c:pt idx="695">
                  <c:v>1.662036E-3</c:v>
                </c:pt>
                <c:pt idx="696">
                  <c:v>2.7788800000000001E-3</c:v>
                </c:pt>
                <c:pt idx="697">
                  <c:v>7.198861E-3</c:v>
                </c:pt>
                <c:pt idx="698">
                  <c:v>6.5997510000000001E-3</c:v>
                </c:pt>
                <c:pt idx="699">
                  <c:v>-2.0437179999999999E-3</c:v>
                </c:pt>
                <c:pt idx="700">
                  <c:v>-3.8051299999999999E-3</c:v>
                </c:pt>
                <c:pt idx="701">
                  <c:v>5.2268549999999999E-3</c:v>
                </c:pt>
                <c:pt idx="702">
                  <c:v>9.7605239999999996E-3</c:v>
                </c:pt>
                <c:pt idx="703">
                  <c:v>3.6206649999999999E-3</c:v>
                </c:pt>
                <c:pt idx="704">
                  <c:v>-2.4388970000000002E-6</c:v>
                </c:pt>
                <c:pt idx="705">
                  <c:v>6.8142020000000001E-3</c:v>
                </c:pt>
                <c:pt idx="706">
                  <c:v>1.496638E-2</c:v>
                </c:pt>
                <c:pt idx="707">
                  <c:v>1.106389E-2</c:v>
                </c:pt>
                <c:pt idx="708">
                  <c:v>-5.0705660000000003E-3</c:v>
                </c:pt>
                <c:pt idx="709">
                  <c:v>-1.5430370000000001E-2</c:v>
                </c:pt>
                <c:pt idx="710">
                  <c:v>-1.06824E-2</c:v>
                </c:pt>
                <c:pt idx="711">
                  <c:v>-2.3795629999999999E-3</c:v>
                </c:pt>
                <c:pt idx="712">
                  <c:v>-7.971791E-4</c:v>
                </c:pt>
                <c:pt idx="713">
                  <c:v>-7.8383830000000002E-4</c:v>
                </c:pt>
                <c:pt idx="714">
                  <c:v>6.7347819999999999E-3</c:v>
                </c:pt>
                <c:pt idx="715">
                  <c:v>1.3893880000000001E-2</c:v>
                </c:pt>
                <c:pt idx="716">
                  <c:v>9.2000680000000005E-3</c:v>
                </c:pt>
                <c:pt idx="717">
                  <c:v>3.9580329999999997E-3</c:v>
                </c:pt>
                <c:pt idx="718">
                  <c:v>6.8224150000000001E-3</c:v>
                </c:pt>
                <c:pt idx="719">
                  <c:v>5.8044949999999998E-3</c:v>
                </c:pt>
                <c:pt idx="720">
                  <c:v>-3.4435610000000001E-4</c:v>
                </c:pt>
                <c:pt idx="721">
                  <c:v>-2.5794590000000001E-3</c:v>
                </c:pt>
                <c:pt idx="722">
                  <c:v>-1.830173E-3</c:v>
                </c:pt>
                <c:pt idx="723">
                  <c:v>-1.145011E-3</c:v>
                </c:pt>
                <c:pt idx="724">
                  <c:v>7.3357109999999995E-4</c:v>
                </c:pt>
                <c:pt idx="725">
                  <c:v>7.8301959999999993E-3</c:v>
                </c:pt>
                <c:pt idx="726">
                  <c:v>1.494361E-2</c:v>
                </c:pt>
                <c:pt idx="727">
                  <c:v>9.0699419999999992E-3</c:v>
                </c:pt>
                <c:pt idx="728">
                  <c:v>1.3663460000000001E-3</c:v>
                </c:pt>
                <c:pt idx="729">
                  <c:v>8.6888550000000005E-3</c:v>
                </c:pt>
                <c:pt idx="730">
                  <c:v>1.51737E-2</c:v>
                </c:pt>
                <c:pt idx="731">
                  <c:v>6.2453750000000001E-3</c:v>
                </c:pt>
                <c:pt idx="732">
                  <c:v>-7.7891879999999998E-3</c:v>
                </c:pt>
                <c:pt idx="733">
                  <c:v>-1.2032330000000001E-2</c:v>
                </c:pt>
                <c:pt idx="734">
                  <c:v>-3.5126480000000002E-3</c:v>
                </c:pt>
                <c:pt idx="735">
                  <c:v>3.9094580000000002E-3</c:v>
                </c:pt>
                <c:pt idx="736">
                  <c:v>7.1119900000000003E-3</c:v>
                </c:pt>
                <c:pt idx="737">
                  <c:v>1.139913E-2</c:v>
                </c:pt>
                <c:pt idx="738">
                  <c:v>4.9152780000000004E-3</c:v>
                </c:pt>
                <c:pt idx="739">
                  <c:v>-1.2846969999999999E-2</c:v>
                </c:pt>
                <c:pt idx="740">
                  <c:v>-1.8494360000000001E-2</c:v>
                </c:pt>
                <c:pt idx="741">
                  <c:v>-1.881977E-3</c:v>
                </c:pt>
                <c:pt idx="742">
                  <c:v>1.375323E-2</c:v>
                </c:pt>
                <c:pt idx="743">
                  <c:v>8.5211079999999995E-3</c:v>
                </c:pt>
                <c:pt idx="744">
                  <c:v>-5.8687110000000002E-4</c:v>
                </c:pt>
                <c:pt idx="745">
                  <c:v>4.4167010000000003E-3</c:v>
                </c:pt>
                <c:pt idx="746">
                  <c:v>1.4654169999999999E-2</c:v>
                </c:pt>
                <c:pt idx="747">
                  <c:v>1.9160989999999999E-2</c:v>
                </c:pt>
                <c:pt idx="748">
                  <c:v>1.506542E-2</c:v>
                </c:pt>
                <c:pt idx="749">
                  <c:v>5.5444350000000003E-3</c:v>
                </c:pt>
                <c:pt idx="750">
                  <c:v>-1.09188E-4</c:v>
                </c:pt>
                <c:pt idx="751">
                  <c:v>-2.8044440000000001E-3</c:v>
                </c:pt>
                <c:pt idx="752">
                  <c:v>-7.7915409999999999E-3</c:v>
                </c:pt>
                <c:pt idx="753">
                  <c:v>-1.0586709999999999E-2</c:v>
                </c:pt>
                <c:pt idx="754">
                  <c:v>-2.60802E-3</c:v>
                </c:pt>
                <c:pt idx="755">
                  <c:v>1.414105E-2</c:v>
                </c:pt>
                <c:pt idx="756">
                  <c:v>2.038529E-2</c:v>
                </c:pt>
                <c:pt idx="757">
                  <c:v>1.036221E-2</c:v>
                </c:pt>
                <c:pt idx="758">
                  <c:v>4.5456749999999999E-3</c:v>
                </c:pt>
                <c:pt idx="759">
                  <c:v>8.9267029999999994E-3</c:v>
                </c:pt>
                <c:pt idx="760">
                  <c:v>4.3958469999999996E-3</c:v>
                </c:pt>
                <c:pt idx="761">
                  <c:v>-1.0756540000000001E-3</c:v>
                </c:pt>
                <c:pt idx="762">
                  <c:v>1.1163609999999999E-2</c:v>
                </c:pt>
                <c:pt idx="763">
                  <c:v>1.4491270000000001E-2</c:v>
                </c:pt>
                <c:pt idx="764">
                  <c:v>-3.2039519999999999E-3</c:v>
                </c:pt>
                <c:pt idx="765">
                  <c:v>-1.168781E-2</c:v>
                </c:pt>
                <c:pt idx="766">
                  <c:v>-1.163613E-3</c:v>
                </c:pt>
                <c:pt idx="767">
                  <c:v>1.0235879999999999E-2</c:v>
                </c:pt>
                <c:pt idx="768">
                  <c:v>8.2920560000000008E-3</c:v>
                </c:pt>
                <c:pt idx="769">
                  <c:v>-3.8697249999999997E-4</c:v>
                </c:pt>
                <c:pt idx="770">
                  <c:v>1.060613E-3</c:v>
                </c:pt>
                <c:pt idx="771">
                  <c:v>1.09053E-2</c:v>
                </c:pt>
                <c:pt idx="772">
                  <c:v>1.3797790000000001E-2</c:v>
                </c:pt>
                <c:pt idx="773">
                  <c:v>1.3835149999999999E-2</c:v>
                </c:pt>
                <c:pt idx="774">
                  <c:v>1.40304E-2</c:v>
                </c:pt>
                <c:pt idx="775">
                  <c:v>6.6870569999999997E-3</c:v>
                </c:pt>
                <c:pt idx="776">
                  <c:v>6.7843110000000003E-3</c:v>
                </c:pt>
                <c:pt idx="777">
                  <c:v>1.7466599999999999E-2</c:v>
                </c:pt>
                <c:pt idx="778">
                  <c:v>1.7956070000000001E-2</c:v>
                </c:pt>
                <c:pt idx="779">
                  <c:v>9.4734429999999998E-3</c:v>
                </c:pt>
                <c:pt idx="780">
                  <c:v>6.4253009999999996E-3</c:v>
                </c:pt>
                <c:pt idx="781">
                  <c:v>1.1118980000000001E-2</c:v>
                </c:pt>
                <c:pt idx="782">
                  <c:v>1.402436E-2</c:v>
                </c:pt>
                <c:pt idx="783">
                  <c:v>6.3269060000000002E-3</c:v>
                </c:pt>
                <c:pt idx="784">
                  <c:v>-1.720852E-4</c:v>
                </c:pt>
                <c:pt idx="785">
                  <c:v>4.7851730000000002E-3</c:v>
                </c:pt>
                <c:pt idx="786">
                  <c:v>3.3069470000000002E-3</c:v>
                </c:pt>
                <c:pt idx="787">
                  <c:v>-6.3182769999999997E-3</c:v>
                </c:pt>
                <c:pt idx="788">
                  <c:v>-4.6542850000000002E-3</c:v>
                </c:pt>
                <c:pt idx="789">
                  <c:v>3.7629809999999999E-3</c:v>
                </c:pt>
                <c:pt idx="790">
                  <c:v>6.8582690000000002E-3</c:v>
                </c:pt>
                <c:pt idx="791">
                  <c:v>1.3224980000000001E-3</c:v>
                </c:pt>
                <c:pt idx="792">
                  <c:v>-5.3680899999999998E-3</c:v>
                </c:pt>
                <c:pt idx="793">
                  <c:v>5.1683110000000001E-3</c:v>
                </c:pt>
                <c:pt idx="794">
                  <c:v>2.46269E-2</c:v>
                </c:pt>
                <c:pt idx="795">
                  <c:v>2.3319759999999998E-2</c:v>
                </c:pt>
                <c:pt idx="796">
                  <c:v>2.6748309999999999E-3</c:v>
                </c:pt>
                <c:pt idx="797">
                  <c:v>-5.4360260000000001E-3</c:v>
                </c:pt>
                <c:pt idx="798">
                  <c:v>4.4726059999999996E-3</c:v>
                </c:pt>
                <c:pt idx="799">
                  <c:v>6.8322319999999997E-3</c:v>
                </c:pt>
                <c:pt idx="800">
                  <c:v>9.2812390000000002E-6</c:v>
                </c:pt>
                <c:pt idx="801">
                  <c:v>-2.265909E-3</c:v>
                </c:pt>
                <c:pt idx="802">
                  <c:v>-3.691452E-3</c:v>
                </c:pt>
                <c:pt idx="803">
                  <c:v>-7.0088950000000002E-3</c:v>
                </c:pt>
                <c:pt idx="804">
                  <c:v>-2.6319889999999999E-3</c:v>
                </c:pt>
                <c:pt idx="805">
                  <c:v>1.173944E-2</c:v>
                </c:pt>
                <c:pt idx="806">
                  <c:v>2.1470530000000002E-2</c:v>
                </c:pt>
                <c:pt idx="807">
                  <c:v>1.443641E-2</c:v>
                </c:pt>
                <c:pt idx="808">
                  <c:v>3.4181849999999998E-3</c:v>
                </c:pt>
                <c:pt idx="809">
                  <c:v>8.9350390000000005E-3</c:v>
                </c:pt>
                <c:pt idx="810">
                  <c:v>1.6948129999999999E-2</c:v>
                </c:pt>
                <c:pt idx="811">
                  <c:v>6.4309040000000003E-3</c:v>
                </c:pt>
                <c:pt idx="812">
                  <c:v>-4.2034899999999998E-3</c:v>
                </c:pt>
                <c:pt idx="813">
                  <c:v>4.513392E-4</c:v>
                </c:pt>
                <c:pt idx="814">
                  <c:v>3.4020069999999999E-3</c:v>
                </c:pt>
                <c:pt idx="815">
                  <c:v>-7.4290320000000003E-3</c:v>
                </c:pt>
                <c:pt idx="816">
                  <c:v>-1.7089409999999999E-2</c:v>
                </c:pt>
                <c:pt idx="817">
                  <c:v>-6.8652219999999998E-3</c:v>
                </c:pt>
                <c:pt idx="818">
                  <c:v>1.3917840000000001E-2</c:v>
                </c:pt>
                <c:pt idx="819">
                  <c:v>2.277185E-2</c:v>
                </c:pt>
                <c:pt idx="820">
                  <c:v>1.211486E-2</c:v>
                </c:pt>
                <c:pt idx="821">
                  <c:v>-4.2862509999999996E-3</c:v>
                </c:pt>
                <c:pt idx="822">
                  <c:v>-7.8504840000000002E-4</c:v>
                </c:pt>
                <c:pt idx="823">
                  <c:v>1.4107359999999999E-2</c:v>
                </c:pt>
                <c:pt idx="824">
                  <c:v>9.8986049999999996E-3</c:v>
                </c:pt>
                <c:pt idx="825">
                  <c:v>7.0530039999999999E-4</c:v>
                </c:pt>
                <c:pt idx="826">
                  <c:v>6.0332780000000004E-3</c:v>
                </c:pt>
                <c:pt idx="827">
                  <c:v>3.2972510000000002E-3</c:v>
                </c:pt>
                <c:pt idx="828">
                  <c:v>-1.3495109999999999E-2</c:v>
                </c:pt>
                <c:pt idx="829">
                  <c:v>-1.4743579999999999E-2</c:v>
                </c:pt>
                <c:pt idx="830">
                  <c:v>-1.6147100000000001E-3</c:v>
                </c:pt>
                <c:pt idx="831">
                  <c:v>2.4703080000000003E-4</c:v>
                </c:pt>
                <c:pt idx="832">
                  <c:v>-7.2937049999999997E-4</c:v>
                </c:pt>
                <c:pt idx="833">
                  <c:v>7.2853780000000003E-3</c:v>
                </c:pt>
                <c:pt idx="834">
                  <c:v>9.4177719999999996E-3</c:v>
                </c:pt>
                <c:pt idx="835">
                  <c:v>-9.4054510000000002E-4</c:v>
                </c:pt>
                <c:pt idx="836">
                  <c:v>-4.9135330000000003E-3</c:v>
                </c:pt>
                <c:pt idx="837">
                  <c:v>2.5593780000000002E-3</c:v>
                </c:pt>
                <c:pt idx="838">
                  <c:v>-1.7562039999999999E-3</c:v>
                </c:pt>
                <c:pt idx="839">
                  <c:v>-1.45734E-2</c:v>
                </c:pt>
                <c:pt idx="840">
                  <c:v>-1.244995E-2</c:v>
                </c:pt>
                <c:pt idx="841">
                  <c:v>-7.4929420000000003E-4</c:v>
                </c:pt>
                <c:pt idx="842">
                  <c:v>4.2122740000000002E-3</c:v>
                </c:pt>
                <c:pt idx="843">
                  <c:v>-2.148231E-5</c:v>
                </c:pt>
                <c:pt idx="844">
                  <c:v>-7.2952319999999996E-3</c:v>
                </c:pt>
                <c:pt idx="845">
                  <c:v>-5.8344119999999998E-3</c:v>
                </c:pt>
                <c:pt idx="846">
                  <c:v>1.6830339999999999E-3</c:v>
                </c:pt>
                <c:pt idx="847">
                  <c:v>-2.6563160000000001E-3</c:v>
                </c:pt>
                <c:pt idx="848">
                  <c:v>-1.2199150000000001E-2</c:v>
                </c:pt>
                <c:pt idx="849">
                  <c:v>-1.140851E-2</c:v>
                </c:pt>
                <c:pt idx="850">
                  <c:v>-5.6752180000000001E-3</c:v>
                </c:pt>
                <c:pt idx="851">
                  <c:v>-5.4560620000000002E-3</c:v>
                </c:pt>
                <c:pt idx="852">
                  <c:v>-1.407917E-2</c:v>
                </c:pt>
                <c:pt idx="853">
                  <c:v>-1.8280859999999999E-2</c:v>
                </c:pt>
                <c:pt idx="854">
                  <c:v>-4.8820499999999998E-3</c:v>
                </c:pt>
                <c:pt idx="855">
                  <c:v>9.2710329999999997E-3</c:v>
                </c:pt>
                <c:pt idx="856">
                  <c:v>4.3455819999999997E-3</c:v>
                </c:pt>
                <c:pt idx="857">
                  <c:v>3.4581649999999999E-6</c:v>
                </c:pt>
                <c:pt idx="858">
                  <c:v>1.580763E-2</c:v>
                </c:pt>
                <c:pt idx="859">
                  <c:v>2.659709E-2</c:v>
                </c:pt>
                <c:pt idx="860">
                  <c:v>1.8819869999999999E-2</c:v>
                </c:pt>
                <c:pt idx="861">
                  <c:v>1.5793740000000001E-2</c:v>
                </c:pt>
                <c:pt idx="862">
                  <c:v>2.0592070000000001E-2</c:v>
                </c:pt>
                <c:pt idx="863">
                  <c:v>1.9006820000000001E-2</c:v>
                </c:pt>
                <c:pt idx="864">
                  <c:v>1.6839050000000001E-2</c:v>
                </c:pt>
                <c:pt idx="865">
                  <c:v>1.7427669999999999E-2</c:v>
                </c:pt>
                <c:pt idx="866">
                  <c:v>1.267834E-2</c:v>
                </c:pt>
                <c:pt idx="867">
                  <c:v>6.0469409999999995E-4</c:v>
                </c:pt>
                <c:pt idx="868">
                  <c:v>-9.9144300000000001E-3</c:v>
                </c:pt>
                <c:pt idx="869">
                  <c:v>-3.1526380000000001E-3</c:v>
                </c:pt>
                <c:pt idx="870">
                  <c:v>9.6768789999999993E-3</c:v>
                </c:pt>
                <c:pt idx="871">
                  <c:v>8.5715559999999993E-3</c:v>
                </c:pt>
                <c:pt idx="872">
                  <c:v>4.221346E-3</c:v>
                </c:pt>
                <c:pt idx="873">
                  <c:v>1.6672240000000001E-4</c:v>
                </c:pt>
                <c:pt idx="874">
                  <c:v>-1.006509E-2</c:v>
                </c:pt>
                <c:pt idx="875">
                  <c:v>-1.010233E-2</c:v>
                </c:pt>
                <c:pt idx="876">
                  <c:v>8.8415209999999998E-3</c:v>
                </c:pt>
                <c:pt idx="877">
                  <c:v>2.5034959999999998E-2</c:v>
                </c:pt>
                <c:pt idx="878">
                  <c:v>2.0412650000000001E-2</c:v>
                </c:pt>
                <c:pt idx="879">
                  <c:v>1.371061E-3</c:v>
                </c:pt>
                <c:pt idx="880">
                  <c:v>-8.6549060000000004E-3</c:v>
                </c:pt>
                <c:pt idx="881">
                  <c:v>2.3068849999999998E-3</c:v>
                </c:pt>
                <c:pt idx="882">
                  <c:v>1.0901610000000001E-2</c:v>
                </c:pt>
                <c:pt idx="883">
                  <c:v>8.9316340000000001E-4</c:v>
                </c:pt>
                <c:pt idx="884">
                  <c:v>-1.0168109999999999E-2</c:v>
                </c:pt>
                <c:pt idx="885">
                  <c:v>-6.900046E-3</c:v>
                </c:pt>
                <c:pt idx="886">
                  <c:v>5.3240300000000004E-3</c:v>
                </c:pt>
                <c:pt idx="887">
                  <c:v>7.9962650000000007E-3</c:v>
                </c:pt>
                <c:pt idx="888">
                  <c:v>-4.0970479999999998E-3</c:v>
                </c:pt>
                <c:pt idx="889">
                  <c:v>-1.150032E-2</c:v>
                </c:pt>
                <c:pt idx="890">
                  <c:v>-2.7551780000000001E-3</c:v>
                </c:pt>
                <c:pt idx="891">
                  <c:v>8.4297650000000005E-3</c:v>
                </c:pt>
                <c:pt idx="892">
                  <c:v>5.7123060000000003E-3</c:v>
                </c:pt>
                <c:pt idx="893">
                  <c:v>-1.9400470000000001E-3</c:v>
                </c:pt>
                <c:pt idx="894">
                  <c:v>-8.2749769999999998E-4</c:v>
                </c:pt>
                <c:pt idx="895">
                  <c:v>-1.3890790000000001E-3</c:v>
                </c:pt>
                <c:pt idx="896">
                  <c:v>-5.0331050000000004E-3</c:v>
                </c:pt>
                <c:pt idx="897">
                  <c:v>-2.927203E-4</c:v>
                </c:pt>
                <c:pt idx="898">
                  <c:v>4.50053E-3</c:v>
                </c:pt>
                <c:pt idx="899">
                  <c:v>1.011849E-3</c:v>
                </c:pt>
                <c:pt idx="900">
                  <c:v>-2.2818560000000001E-3</c:v>
                </c:pt>
                <c:pt idx="901">
                  <c:v>1.077979E-3</c:v>
                </c:pt>
                <c:pt idx="902">
                  <c:v>7.538576E-3</c:v>
                </c:pt>
                <c:pt idx="903">
                  <c:v>6.8966909999999999E-3</c:v>
                </c:pt>
                <c:pt idx="904">
                  <c:v>-2.5870870000000001E-3</c:v>
                </c:pt>
                <c:pt idx="905">
                  <c:v>-5.0108649999999998E-3</c:v>
                </c:pt>
                <c:pt idx="906">
                  <c:v>5.5554899999999997E-3</c:v>
                </c:pt>
                <c:pt idx="907">
                  <c:v>7.395848E-3</c:v>
                </c:pt>
                <c:pt idx="908">
                  <c:v>-8.8082690000000005E-3</c:v>
                </c:pt>
                <c:pt idx="909">
                  <c:v>-1.7368350000000001E-2</c:v>
                </c:pt>
                <c:pt idx="910">
                  <c:v>-4.8192649999999997E-3</c:v>
                </c:pt>
                <c:pt idx="911">
                  <c:v>8.2461440000000004E-3</c:v>
                </c:pt>
                <c:pt idx="912">
                  <c:v>1.049198E-2</c:v>
                </c:pt>
                <c:pt idx="913">
                  <c:v>1.343979E-2</c:v>
                </c:pt>
                <c:pt idx="914">
                  <c:v>1.5668270000000002E-2</c:v>
                </c:pt>
                <c:pt idx="915">
                  <c:v>1.014572E-2</c:v>
                </c:pt>
                <c:pt idx="916">
                  <c:v>2.8561940000000001E-4</c:v>
                </c:pt>
                <c:pt idx="917">
                  <c:v>-8.3016110000000004E-3</c:v>
                </c:pt>
                <c:pt idx="918">
                  <c:v>-3.1571210000000001E-3</c:v>
                </c:pt>
                <c:pt idx="919">
                  <c:v>4.6878429999999997E-3</c:v>
                </c:pt>
                <c:pt idx="920">
                  <c:v>-6.8731699999999996E-3</c:v>
                </c:pt>
                <c:pt idx="921">
                  <c:v>-1.6539109999999999E-2</c:v>
                </c:pt>
                <c:pt idx="922">
                  <c:v>-4.6374169999999996E-3</c:v>
                </c:pt>
                <c:pt idx="923">
                  <c:v>5.0049990000000004E-3</c:v>
                </c:pt>
                <c:pt idx="924">
                  <c:v>-1.6041580000000001E-3</c:v>
                </c:pt>
                <c:pt idx="925">
                  <c:v>-5.9239699999999998E-3</c:v>
                </c:pt>
                <c:pt idx="926">
                  <c:v>-1.2809919999999999E-3</c:v>
                </c:pt>
                <c:pt idx="927">
                  <c:v>4.6923900000000003E-3</c:v>
                </c:pt>
                <c:pt idx="928">
                  <c:v>9.4997099999999998E-3</c:v>
                </c:pt>
                <c:pt idx="929">
                  <c:v>9.2524909999999998E-3</c:v>
                </c:pt>
                <c:pt idx="930">
                  <c:v>5.945807E-3</c:v>
                </c:pt>
                <c:pt idx="931">
                  <c:v>3.2236569999999999E-4</c:v>
                </c:pt>
                <c:pt idx="932">
                  <c:v>-8.9431159999999992E-3</c:v>
                </c:pt>
                <c:pt idx="933">
                  <c:v>-7.7595140000000003E-3</c:v>
                </c:pt>
                <c:pt idx="934">
                  <c:v>5.5092070000000003E-3</c:v>
                </c:pt>
                <c:pt idx="935">
                  <c:v>7.8256279999999994E-3</c:v>
                </c:pt>
                <c:pt idx="936">
                  <c:v>-4.592423E-4</c:v>
                </c:pt>
                <c:pt idx="937">
                  <c:v>5.7597740000000001E-4</c:v>
                </c:pt>
                <c:pt idx="938">
                  <c:v>3.4425950000000001E-3</c:v>
                </c:pt>
                <c:pt idx="939">
                  <c:v>-1.411271E-3</c:v>
                </c:pt>
                <c:pt idx="940">
                  <c:v>-3.2026559999999999E-3</c:v>
                </c:pt>
                <c:pt idx="941">
                  <c:v>-4.2391020000000001E-4</c:v>
                </c:pt>
                <c:pt idx="942">
                  <c:v>6.9979459999999997E-3</c:v>
                </c:pt>
                <c:pt idx="943">
                  <c:v>1.6194110000000001E-2</c:v>
                </c:pt>
                <c:pt idx="944">
                  <c:v>1.203161E-2</c:v>
                </c:pt>
                <c:pt idx="945">
                  <c:v>5.5854750000000003E-3</c:v>
                </c:pt>
                <c:pt idx="946">
                  <c:v>8.9229840000000001E-3</c:v>
                </c:pt>
                <c:pt idx="947">
                  <c:v>3.081664E-3</c:v>
                </c:pt>
                <c:pt idx="948">
                  <c:v>-7.3739249999999999E-3</c:v>
                </c:pt>
                <c:pt idx="949">
                  <c:v>1.3943029999999999E-3</c:v>
                </c:pt>
                <c:pt idx="950">
                  <c:v>1.6991940000000001E-2</c:v>
                </c:pt>
                <c:pt idx="951">
                  <c:v>7.4596289999999997E-3</c:v>
                </c:pt>
                <c:pt idx="952">
                  <c:v>-1.581494E-2</c:v>
                </c:pt>
                <c:pt idx="953">
                  <c:v>-1.4587960000000001E-2</c:v>
                </c:pt>
                <c:pt idx="954">
                  <c:v>-2.3362130000000002E-3</c:v>
                </c:pt>
                <c:pt idx="955">
                  <c:v>-5.5067529999999996E-3</c:v>
                </c:pt>
                <c:pt idx="956">
                  <c:v>-6.3288299999999997E-3</c:v>
                </c:pt>
                <c:pt idx="957">
                  <c:v>3.4796620000000001E-3</c:v>
                </c:pt>
                <c:pt idx="958">
                  <c:v>5.5856259999999998E-3</c:v>
                </c:pt>
                <c:pt idx="959">
                  <c:v>-5.1027420000000004E-3</c:v>
                </c:pt>
                <c:pt idx="960">
                  <c:v>-1.1228439999999999E-2</c:v>
                </c:pt>
                <c:pt idx="961">
                  <c:v>2.168527E-3</c:v>
                </c:pt>
                <c:pt idx="962">
                  <c:v>1.4886470000000001E-2</c:v>
                </c:pt>
                <c:pt idx="963">
                  <c:v>1.174408E-3</c:v>
                </c:pt>
                <c:pt idx="964">
                  <c:v>-1.4599529999999999E-2</c:v>
                </c:pt>
                <c:pt idx="965">
                  <c:v>-2.4310719999999998E-3</c:v>
                </c:pt>
                <c:pt idx="966">
                  <c:v>1.3594190000000001E-2</c:v>
                </c:pt>
                <c:pt idx="967">
                  <c:v>5.6392810000000003E-3</c:v>
                </c:pt>
                <c:pt idx="968">
                  <c:v>-4.121403E-3</c:v>
                </c:pt>
                <c:pt idx="969">
                  <c:v>5.357087E-3</c:v>
                </c:pt>
                <c:pt idx="970">
                  <c:v>1.02281E-2</c:v>
                </c:pt>
                <c:pt idx="971">
                  <c:v>-3.2951479999999999E-3</c:v>
                </c:pt>
                <c:pt idx="972">
                  <c:v>-9.5153200000000007E-3</c:v>
                </c:pt>
                <c:pt idx="973">
                  <c:v>-4.6711449999999998E-3</c:v>
                </c:pt>
                <c:pt idx="974">
                  <c:v>-8.0788700000000001E-3</c:v>
                </c:pt>
                <c:pt idx="975">
                  <c:v>-9.7485420000000007E-3</c:v>
                </c:pt>
                <c:pt idx="976">
                  <c:v>-5.1583779999999999E-3</c:v>
                </c:pt>
                <c:pt idx="977">
                  <c:v>-3.8246869999999998E-3</c:v>
                </c:pt>
                <c:pt idx="978">
                  <c:v>4.5136990000000004E-3</c:v>
                </c:pt>
                <c:pt idx="979">
                  <c:v>1.4448839999999999E-2</c:v>
                </c:pt>
                <c:pt idx="980">
                  <c:v>8.5975879999999998E-3</c:v>
                </c:pt>
                <c:pt idx="981">
                  <c:v>2.697245E-4</c:v>
                </c:pt>
                <c:pt idx="982">
                  <c:v>-4.582114E-3</c:v>
                </c:pt>
                <c:pt idx="983">
                  <c:v>-1.7061059999999999E-2</c:v>
                </c:pt>
                <c:pt idx="984">
                  <c:v>-2.028841E-2</c:v>
                </c:pt>
                <c:pt idx="985">
                  <c:v>-1.028652E-2</c:v>
                </c:pt>
                <c:pt idx="986">
                  <c:v>-1.07648E-2</c:v>
                </c:pt>
                <c:pt idx="987">
                  <c:v>-1.7940540000000001E-2</c:v>
                </c:pt>
                <c:pt idx="988">
                  <c:v>-1.375674E-2</c:v>
                </c:pt>
                <c:pt idx="989">
                  <c:v>1.980051E-3</c:v>
                </c:pt>
                <c:pt idx="990">
                  <c:v>1.4438009999999999E-2</c:v>
                </c:pt>
                <c:pt idx="991">
                  <c:v>9.3566870000000007E-3</c:v>
                </c:pt>
                <c:pt idx="992">
                  <c:v>-2.261164E-3</c:v>
                </c:pt>
                <c:pt idx="993">
                  <c:v>1.5440670000000001E-3</c:v>
                </c:pt>
                <c:pt idx="994">
                  <c:v>7.3497609999999998E-3</c:v>
                </c:pt>
                <c:pt idx="995">
                  <c:v>-4.8544290000000004E-3</c:v>
                </c:pt>
                <c:pt idx="996">
                  <c:v>-1.288887E-2</c:v>
                </c:pt>
                <c:pt idx="997">
                  <c:v>-2.5317249999999999E-3</c:v>
                </c:pt>
                <c:pt idx="998">
                  <c:v>7.577285E-4</c:v>
                </c:pt>
                <c:pt idx="999">
                  <c:v>-1.133029E-2</c:v>
                </c:pt>
              </c:numCache>
            </c:numRef>
          </c:yVal>
          <c:smooth val="0"/>
        </c:ser>
        <c:ser>
          <c:idx val="17"/>
          <c:order val="17"/>
          <c:tx>
            <c:v>+500V (#18)</c:v>
          </c:tx>
          <c:spPr>
            <a:ln w="19050">
              <a:solidFill>
                <a:srgbClr val="0000FF"/>
              </a:solidFill>
            </a:ln>
          </c:spPr>
          <c:marker>
            <c:symbol val="none"/>
          </c:marker>
          <c:xVal>
            <c:numRef>
              <c:f>'Current Wfms Data'!$A$5:$A$1004</c:f>
              <c:numCache>
                <c:formatCode>General</c:formatCode>
                <c:ptCount val="1000"/>
                <c:pt idx="0">
                  <c:v>-180.834</c:v>
                </c:pt>
                <c:pt idx="1">
                  <c:v>-179.834</c:v>
                </c:pt>
                <c:pt idx="2">
                  <c:v>-178.834</c:v>
                </c:pt>
                <c:pt idx="3">
                  <c:v>-177.834</c:v>
                </c:pt>
                <c:pt idx="4">
                  <c:v>-176.834</c:v>
                </c:pt>
                <c:pt idx="5">
                  <c:v>-175.834</c:v>
                </c:pt>
                <c:pt idx="6">
                  <c:v>-174.834</c:v>
                </c:pt>
                <c:pt idx="7">
                  <c:v>-173.834</c:v>
                </c:pt>
                <c:pt idx="8">
                  <c:v>-172.834</c:v>
                </c:pt>
                <c:pt idx="9">
                  <c:v>-171.834</c:v>
                </c:pt>
                <c:pt idx="10">
                  <c:v>-170.834</c:v>
                </c:pt>
                <c:pt idx="11">
                  <c:v>-169.834</c:v>
                </c:pt>
                <c:pt idx="12">
                  <c:v>-168.83399999999997</c:v>
                </c:pt>
                <c:pt idx="13">
                  <c:v>-167.834</c:v>
                </c:pt>
                <c:pt idx="14">
                  <c:v>-166.834</c:v>
                </c:pt>
                <c:pt idx="15">
                  <c:v>-165.834</c:v>
                </c:pt>
                <c:pt idx="16">
                  <c:v>-164.834</c:v>
                </c:pt>
                <c:pt idx="17">
                  <c:v>-163.834</c:v>
                </c:pt>
                <c:pt idx="18">
                  <c:v>-162.83399999999997</c:v>
                </c:pt>
                <c:pt idx="19">
                  <c:v>-161.834</c:v>
                </c:pt>
                <c:pt idx="20">
                  <c:v>-160.834</c:v>
                </c:pt>
                <c:pt idx="21">
                  <c:v>-159.834</c:v>
                </c:pt>
                <c:pt idx="22">
                  <c:v>-158.834</c:v>
                </c:pt>
                <c:pt idx="23">
                  <c:v>-157.834</c:v>
                </c:pt>
                <c:pt idx="24">
                  <c:v>-156.83399999999997</c:v>
                </c:pt>
                <c:pt idx="25">
                  <c:v>-155.834</c:v>
                </c:pt>
                <c:pt idx="26">
                  <c:v>-154.834</c:v>
                </c:pt>
                <c:pt idx="27">
                  <c:v>-153.834</c:v>
                </c:pt>
                <c:pt idx="28">
                  <c:v>-152.834</c:v>
                </c:pt>
                <c:pt idx="29">
                  <c:v>-151.834</c:v>
                </c:pt>
                <c:pt idx="30">
                  <c:v>-150.834</c:v>
                </c:pt>
                <c:pt idx="31">
                  <c:v>-149.834</c:v>
                </c:pt>
                <c:pt idx="32">
                  <c:v>-148.834</c:v>
                </c:pt>
                <c:pt idx="33">
                  <c:v>-147.834</c:v>
                </c:pt>
                <c:pt idx="34">
                  <c:v>-146.834</c:v>
                </c:pt>
                <c:pt idx="35">
                  <c:v>-145.834</c:v>
                </c:pt>
                <c:pt idx="36">
                  <c:v>-144.834</c:v>
                </c:pt>
                <c:pt idx="37">
                  <c:v>-143.834</c:v>
                </c:pt>
                <c:pt idx="38">
                  <c:v>-142.834</c:v>
                </c:pt>
                <c:pt idx="39">
                  <c:v>-141.834</c:v>
                </c:pt>
                <c:pt idx="40">
                  <c:v>-140.834</c:v>
                </c:pt>
                <c:pt idx="41">
                  <c:v>-139.834</c:v>
                </c:pt>
                <c:pt idx="42">
                  <c:v>-138.834</c:v>
                </c:pt>
                <c:pt idx="43">
                  <c:v>-137.83399999999997</c:v>
                </c:pt>
                <c:pt idx="44">
                  <c:v>-136.834</c:v>
                </c:pt>
                <c:pt idx="45">
                  <c:v>-135.834</c:v>
                </c:pt>
                <c:pt idx="46">
                  <c:v>-134.834</c:v>
                </c:pt>
                <c:pt idx="47">
                  <c:v>-133.834</c:v>
                </c:pt>
                <c:pt idx="48">
                  <c:v>-132.834</c:v>
                </c:pt>
                <c:pt idx="49">
                  <c:v>-131.83399999999997</c:v>
                </c:pt>
                <c:pt idx="50">
                  <c:v>-130.834</c:v>
                </c:pt>
                <c:pt idx="51">
                  <c:v>-129.834</c:v>
                </c:pt>
                <c:pt idx="52">
                  <c:v>-128.834</c:v>
                </c:pt>
                <c:pt idx="53">
                  <c:v>-127.834</c:v>
                </c:pt>
                <c:pt idx="54">
                  <c:v>-126.834</c:v>
                </c:pt>
                <c:pt idx="55">
                  <c:v>-125.83399999999999</c:v>
                </c:pt>
                <c:pt idx="56">
                  <c:v>-124.83399999999999</c:v>
                </c:pt>
                <c:pt idx="57">
                  <c:v>-123.83399999999999</c:v>
                </c:pt>
                <c:pt idx="58">
                  <c:v>-122.834</c:v>
                </c:pt>
                <c:pt idx="59">
                  <c:v>-121.834</c:v>
                </c:pt>
                <c:pt idx="60">
                  <c:v>-120.834</c:v>
                </c:pt>
                <c:pt idx="61">
                  <c:v>-119.83400000000002</c:v>
                </c:pt>
                <c:pt idx="62">
                  <c:v>-118.834</c:v>
                </c:pt>
                <c:pt idx="63">
                  <c:v>-117.83399999999999</c:v>
                </c:pt>
                <c:pt idx="64">
                  <c:v>-116.834</c:v>
                </c:pt>
                <c:pt idx="65">
                  <c:v>-115.834</c:v>
                </c:pt>
                <c:pt idx="66">
                  <c:v>-114.83399999999999</c:v>
                </c:pt>
                <c:pt idx="67">
                  <c:v>-113.834</c:v>
                </c:pt>
                <c:pt idx="68">
                  <c:v>-112.834</c:v>
                </c:pt>
                <c:pt idx="69">
                  <c:v>-111.83399999999999</c:v>
                </c:pt>
                <c:pt idx="70">
                  <c:v>-110.834</c:v>
                </c:pt>
                <c:pt idx="71">
                  <c:v>-109.834</c:v>
                </c:pt>
                <c:pt idx="72">
                  <c:v>-108.83399999999999</c:v>
                </c:pt>
                <c:pt idx="73">
                  <c:v>-107.834</c:v>
                </c:pt>
                <c:pt idx="74">
                  <c:v>-106.834</c:v>
                </c:pt>
                <c:pt idx="75">
                  <c:v>-105.834</c:v>
                </c:pt>
                <c:pt idx="76">
                  <c:v>-104.834</c:v>
                </c:pt>
                <c:pt idx="77">
                  <c:v>-103.834</c:v>
                </c:pt>
                <c:pt idx="78">
                  <c:v>-102.834</c:v>
                </c:pt>
                <c:pt idx="79">
                  <c:v>-101.834</c:v>
                </c:pt>
                <c:pt idx="80">
                  <c:v>-100.834</c:v>
                </c:pt>
                <c:pt idx="81">
                  <c:v>-99.834000000000003</c:v>
                </c:pt>
                <c:pt idx="82">
                  <c:v>-98.834000000000003</c:v>
                </c:pt>
                <c:pt idx="83">
                  <c:v>-97.834000000000003</c:v>
                </c:pt>
                <c:pt idx="84">
                  <c:v>-96.834000000000003</c:v>
                </c:pt>
                <c:pt idx="85">
                  <c:v>-95.834000000000003</c:v>
                </c:pt>
                <c:pt idx="86">
                  <c:v>-94.834000000000003</c:v>
                </c:pt>
                <c:pt idx="87">
                  <c:v>-93.834000000000003</c:v>
                </c:pt>
                <c:pt idx="88">
                  <c:v>-92.833999999999989</c:v>
                </c:pt>
                <c:pt idx="89">
                  <c:v>-91.834000000000003</c:v>
                </c:pt>
                <c:pt idx="90">
                  <c:v>-90.834000000000003</c:v>
                </c:pt>
                <c:pt idx="91">
                  <c:v>-89.833999999999989</c:v>
                </c:pt>
                <c:pt idx="92">
                  <c:v>-88.834000000000003</c:v>
                </c:pt>
                <c:pt idx="93">
                  <c:v>-87.834000000000003</c:v>
                </c:pt>
                <c:pt idx="94">
                  <c:v>-86.833999999999989</c:v>
                </c:pt>
                <c:pt idx="95">
                  <c:v>-85.834000000000003</c:v>
                </c:pt>
                <c:pt idx="96">
                  <c:v>-84.834000000000003</c:v>
                </c:pt>
                <c:pt idx="97">
                  <c:v>-83.833999999999989</c:v>
                </c:pt>
                <c:pt idx="98">
                  <c:v>-82.834000000000003</c:v>
                </c:pt>
                <c:pt idx="99">
                  <c:v>-81.834000000000003</c:v>
                </c:pt>
                <c:pt idx="100">
                  <c:v>-80.833999999999989</c:v>
                </c:pt>
                <c:pt idx="101">
                  <c:v>-79.834000000000003</c:v>
                </c:pt>
                <c:pt idx="102">
                  <c:v>-78.834000000000003</c:v>
                </c:pt>
                <c:pt idx="103">
                  <c:v>-77.833999999999989</c:v>
                </c:pt>
                <c:pt idx="104">
                  <c:v>-76.834000000000003</c:v>
                </c:pt>
                <c:pt idx="105">
                  <c:v>-75.834000000000003</c:v>
                </c:pt>
                <c:pt idx="106">
                  <c:v>-74.833999999999989</c:v>
                </c:pt>
                <c:pt idx="107">
                  <c:v>-73.834000000000003</c:v>
                </c:pt>
                <c:pt idx="108">
                  <c:v>-72.834000000000003</c:v>
                </c:pt>
                <c:pt idx="109">
                  <c:v>-71.834000000000003</c:v>
                </c:pt>
                <c:pt idx="110">
                  <c:v>-70.834000000000003</c:v>
                </c:pt>
                <c:pt idx="111">
                  <c:v>-69.834000000000003</c:v>
                </c:pt>
                <c:pt idx="112">
                  <c:v>-68.834000000000003</c:v>
                </c:pt>
                <c:pt idx="113">
                  <c:v>-67.834000000000003</c:v>
                </c:pt>
                <c:pt idx="114">
                  <c:v>-66.834000000000003</c:v>
                </c:pt>
                <c:pt idx="115">
                  <c:v>-65.834000000000003</c:v>
                </c:pt>
                <c:pt idx="116">
                  <c:v>-64.834000000000003</c:v>
                </c:pt>
                <c:pt idx="117">
                  <c:v>-63.834000000000003</c:v>
                </c:pt>
                <c:pt idx="118">
                  <c:v>-62.834000000000003</c:v>
                </c:pt>
                <c:pt idx="119">
                  <c:v>-61.833999999999996</c:v>
                </c:pt>
                <c:pt idx="120">
                  <c:v>-60.834000000000003</c:v>
                </c:pt>
                <c:pt idx="121">
                  <c:v>-59.834000000000003</c:v>
                </c:pt>
                <c:pt idx="122">
                  <c:v>-58.834000000000003</c:v>
                </c:pt>
                <c:pt idx="123">
                  <c:v>-57.834000000000003</c:v>
                </c:pt>
                <c:pt idx="124">
                  <c:v>-56.833999999999996</c:v>
                </c:pt>
                <c:pt idx="125">
                  <c:v>-55.834000000000003</c:v>
                </c:pt>
                <c:pt idx="126">
                  <c:v>-54.834000000000003</c:v>
                </c:pt>
                <c:pt idx="127">
                  <c:v>-53.833999999999996</c:v>
                </c:pt>
                <c:pt idx="128">
                  <c:v>-52.834000000000003</c:v>
                </c:pt>
                <c:pt idx="129">
                  <c:v>-51.833999999999996</c:v>
                </c:pt>
                <c:pt idx="130">
                  <c:v>-50.833999999999996</c:v>
                </c:pt>
                <c:pt idx="131">
                  <c:v>-49.834000000000003</c:v>
                </c:pt>
                <c:pt idx="132">
                  <c:v>-48.833999999999996</c:v>
                </c:pt>
                <c:pt idx="133">
                  <c:v>-47.833999999999996</c:v>
                </c:pt>
                <c:pt idx="134">
                  <c:v>-46.834000000000003</c:v>
                </c:pt>
                <c:pt idx="135">
                  <c:v>-45.833999999999996</c:v>
                </c:pt>
                <c:pt idx="136">
                  <c:v>-44.834000000000003</c:v>
                </c:pt>
                <c:pt idx="137">
                  <c:v>-43.834000000000003</c:v>
                </c:pt>
                <c:pt idx="138">
                  <c:v>-42.833999999999996</c:v>
                </c:pt>
                <c:pt idx="139">
                  <c:v>-41.834000000000003</c:v>
                </c:pt>
                <c:pt idx="140">
                  <c:v>-40.834000000000003</c:v>
                </c:pt>
                <c:pt idx="141">
                  <c:v>-39.833999999999996</c:v>
                </c:pt>
                <c:pt idx="142">
                  <c:v>-38.834000000000003</c:v>
                </c:pt>
                <c:pt idx="143">
                  <c:v>-37.834000000000003</c:v>
                </c:pt>
                <c:pt idx="144">
                  <c:v>-36.833999999999996</c:v>
                </c:pt>
                <c:pt idx="145">
                  <c:v>-35.834000000000003</c:v>
                </c:pt>
                <c:pt idx="146">
                  <c:v>-34.833999999999996</c:v>
                </c:pt>
                <c:pt idx="147">
                  <c:v>-33.833999999999996</c:v>
                </c:pt>
                <c:pt idx="148">
                  <c:v>-32.834000000000003</c:v>
                </c:pt>
                <c:pt idx="149">
                  <c:v>-31.834</c:v>
                </c:pt>
                <c:pt idx="150">
                  <c:v>-30.833999999999996</c:v>
                </c:pt>
                <c:pt idx="151">
                  <c:v>-29.834</c:v>
                </c:pt>
                <c:pt idx="152">
                  <c:v>-28.834</c:v>
                </c:pt>
                <c:pt idx="153">
                  <c:v>-27.834</c:v>
                </c:pt>
                <c:pt idx="154">
                  <c:v>-26.834</c:v>
                </c:pt>
                <c:pt idx="155">
                  <c:v>-25.834000000000003</c:v>
                </c:pt>
                <c:pt idx="156">
                  <c:v>-24.834</c:v>
                </c:pt>
                <c:pt idx="157">
                  <c:v>-23.834</c:v>
                </c:pt>
                <c:pt idx="158">
                  <c:v>-22.834</c:v>
                </c:pt>
                <c:pt idx="159">
                  <c:v>-21.834</c:v>
                </c:pt>
                <c:pt idx="160">
                  <c:v>-20.834</c:v>
                </c:pt>
                <c:pt idx="161">
                  <c:v>-19.834</c:v>
                </c:pt>
                <c:pt idx="162">
                  <c:v>-18.834</c:v>
                </c:pt>
                <c:pt idx="163">
                  <c:v>-17.834</c:v>
                </c:pt>
                <c:pt idx="164">
                  <c:v>-16.834</c:v>
                </c:pt>
                <c:pt idx="165">
                  <c:v>-15.834000000000001</c:v>
                </c:pt>
                <c:pt idx="166">
                  <c:v>-14.834000000000001</c:v>
                </c:pt>
                <c:pt idx="167">
                  <c:v>-13.834</c:v>
                </c:pt>
                <c:pt idx="168">
                  <c:v>-12.834</c:v>
                </c:pt>
                <c:pt idx="169">
                  <c:v>-11.834</c:v>
                </c:pt>
                <c:pt idx="170">
                  <c:v>-10.834</c:v>
                </c:pt>
                <c:pt idx="171">
                  <c:v>-9.8340000000000014</c:v>
                </c:pt>
                <c:pt idx="172">
                  <c:v>-8.8339999999999996</c:v>
                </c:pt>
                <c:pt idx="173">
                  <c:v>-7.8339999999999996</c:v>
                </c:pt>
                <c:pt idx="174">
                  <c:v>-6.8340000000000005</c:v>
                </c:pt>
                <c:pt idx="175">
                  <c:v>-5.8340000000000005</c:v>
                </c:pt>
                <c:pt idx="176">
                  <c:v>-4.8339999999999996</c:v>
                </c:pt>
                <c:pt idx="177">
                  <c:v>-3.8339999999999996</c:v>
                </c:pt>
                <c:pt idx="178">
                  <c:v>-2.8340000000000001</c:v>
                </c:pt>
                <c:pt idx="179">
                  <c:v>-1.8340000000000001</c:v>
                </c:pt>
                <c:pt idx="180">
                  <c:v>-0.83399999999999996</c:v>
                </c:pt>
                <c:pt idx="181">
                  <c:v>0.16600000000000001</c:v>
                </c:pt>
                <c:pt idx="182">
                  <c:v>1.1659999999999999</c:v>
                </c:pt>
                <c:pt idx="183">
                  <c:v>2.1660000000000004</c:v>
                </c:pt>
                <c:pt idx="184">
                  <c:v>3.1659999999999999</c:v>
                </c:pt>
                <c:pt idx="185">
                  <c:v>4.1659999999999995</c:v>
                </c:pt>
                <c:pt idx="186">
                  <c:v>5.1659999999999995</c:v>
                </c:pt>
                <c:pt idx="187">
                  <c:v>6.1659999999999995</c:v>
                </c:pt>
                <c:pt idx="188">
                  <c:v>7.1660000000000004</c:v>
                </c:pt>
                <c:pt idx="189">
                  <c:v>8.1660000000000004</c:v>
                </c:pt>
                <c:pt idx="190">
                  <c:v>9.1660000000000004</c:v>
                </c:pt>
                <c:pt idx="191">
                  <c:v>10.166</c:v>
                </c:pt>
                <c:pt idx="192">
                  <c:v>11.166</c:v>
                </c:pt>
                <c:pt idx="193">
                  <c:v>12.166</c:v>
                </c:pt>
                <c:pt idx="194">
                  <c:v>13.166</c:v>
                </c:pt>
                <c:pt idx="195">
                  <c:v>14.165999999999999</c:v>
                </c:pt>
                <c:pt idx="196">
                  <c:v>15.166000000000002</c:v>
                </c:pt>
                <c:pt idx="197">
                  <c:v>16.166</c:v>
                </c:pt>
                <c:pt idx="198">
                  <c:v>17.166</c:v>
                </c:pt>
                <c:pt idx="199">
                  <c:v>18.166</c:v>
                </c:pt>
                <c:pt idx="200">
                  <c:v>19.166</c:v>
                </c:pt>
                <c:pt idx="201">
                  <c:v>20.166</c:v>
                </c:pt>
                <c:pt idx="202">
                  <c:v>21.166</c:v>
                </c:pt>
                <c:pt idx="203">
                  <c:v>22.166</c:v>
                </c:pt>
                <c:pt idx="204">
                  <c:v>23.166</c:v>
                </c:pt>
                <c:pt idx="205">
                  <c:v>24.166</c:v>
                </c:pt>
                <c:pt idx="206">
                  <c:v>25.165999999999997</c:v>
                </c:pt>
                <c:pt idx="207">
                  <c:v>26.166</c:v>
                </c:pt>
                <c:pt idx="208">
                  <c:v>27.166</c:v>
                </c:pt>
                <c:pt idx="209">
                  <c:v>28.166</c:v>
                </c:pt>
                <c:pt idx="210">
                  <c:v>29.166</c:v>
                </c:pt>
                <c:pt idx="211">
                  <c:v>30.166</c:v>
                </c:pt>
                <c:pt idx="212">
                  <c:v>31.166000000000004</c:v>
                </c:pt>
                <c:pt idx="213">
                  <c:v>32.165999999999997</c:v>
                </c:pt>
                <c:pt idx="214">
                  <c:v>33.166000000000004</c:v>
                </c:pt>
                <c:pt idx="215">
                  <c:v>34.166000000000004</c:v>
                </c:pt>
                <c:pt idx="216">
                  <c:v>35.165999999999997</c:v>
                </c:pt>
                <c:pt idx="217">
                  <c:v>36.166000000000004</c:v>
                </c:pt>
                <c:pt idx="218">
                  <c:v>37.165999999999997</c:v>
                </c:pt>
                <c:pt idx="219">
                  <c:v>38.165999999999997</c:v>
                </c:pt>
                <c:pt idx="220">
                  <c:v>39.166000000000004</c:v>
                </c:pt>
                <c:pt idx="221">
                  <c:v>40.165999999999997</c:v>
                </c:pt>
                <c:pt idx="222">
                  <c:v>41.165999999999997</c:v>
                </c:pt>
                <c:pt idx="223">
                  <c:v>42.166000000000004</c:v>
                </c:pt>
                <c:pt idx="224">
                  <c:v>43.165999999999997</c:v>
                </c:pt>
                <c:pt idx="225">
                  <c:v>44.165999999999997</c:v>
                </c:pt>
                <c:pt idx="226">
                  <c:v>45.166000000000004</c:v>
                </c:pt>
                <c:pt idx="227">
                  <c:v>46.165999999999997</c:v>
                </c:pt>
                <c:pt idx="228">
                  <c:v>47.165999999999997</c:v>
                </c:pt>
                <c:pt idx="229">
                  <c:v>48.166000000000004</c:v>
                </c:pt>
                <c:pt idx="230">
                  <c:v>49.165999999999997</c:v>
                </c:pt>
                <c:pt idx="231">
                  <c:v>50.166000000000004</c:v>
                </c:pt>
                <c:pt idx="232">
                  <c:v>51.166000000000004</c:v>
                </c:pt>
                <c:pt idx="233">
                  <c:v>52.165999999999997</c:v>
                </c:pt>
                <c:pt idx="234">
                  <c:v>53.166000000000004</c:v>
                </c:pt>
                <c:pt idx="235">
                  <c:v>54.165999999999997</c:v>
                </c:pt>
                <c:pt idx="236">
                  <c:v>55.165999999999997</c:v>
                </c:pt>
                <c:pt idx="237">
                  <c:v>56.166000000000004</c:v>
                </c:pt>
                <c:pt idx="238">
                  <c:v>57.165999999999997</c:v>
                </c:pt>
                <c:pt idx="239">
                  <c:v>58.165999999999997</c:v>
                </c:pt>
                <c:pt idx="240">
                  <c:v>59.166000000000004</c:v>
                </c:pt>
                <c:pt idx="241">
                  <c:v>60.165999999999997</c:v>
                </c:pt>
                <c:pt idx="242">
                  <c:v>61.166000000000004</c:v>
                </c:pt>
                <c:pt idx="243">
                  <c:v>62.166000000000004</c:v>
                </c:pt>
                <c:pt idx="244">
                  <c:v>63.165999999999997</c:v>
                </c:pt>
                <c:pt idx="245">
                  <c:v>64.165999999999997</c:v>
                </c:pt>
                <c:pt idx="246">
                  <c:v>65.165999999999997</c:v>
                </c:pt>
                <c:pt idx="247">
                  <c:v>66.165999999999997</c:v>
                </c:pt>
                <c:pt idx="248">
                  <c:v>67.165999999999997</c:v>
                </c:pt>
                <c:pt idx="249">
                  <c:v>68.165999999999997</c:v>
                </c:pt>
                <c:pt idx="250">
                  <c:v>69.165999999999997</c:v>
                </c:pt>
                <c:pt idx="251">
                  <c:v>70.165999999999997</c:v>
                </c:pt>
                <c:pt idx="252">
                  <c:v>71.165999999999997</c:v>
                </c:pt>
                <c:pt idx="253">
                  <c:v>72.165999999999997</c:v>
                </c:pt>
                <c:pt idx="254">
                  <c:v>73.165999999999997</c:v>
                </c:pt>
                <c:pt idx="255">
                  <c:v>74.165999999999997</c:v>
                </c:pt>
                <c:pt idx="256">
                  <c:v>75.165999999999997</c:v>
                </c:pt>
                <c:pt idx="257">
                  <c:v>76.165999999999997</c:v>
                </c:pt>
                <c:pt idx="258">
                  <c:v>77.166000000000011</c:v>
                </c:pt>
                <c:pt idx="259">
                  <c:v>78.165999999999997</c:v>
                </c:pt>
                <c:pt idx="260">
                  <c:v>79.165999999999997</c:v>
                </c:pt>
                <c:pt idx="261">
                  <c:v>80.166000000000011</c:v>
                </c:pt>
                <c:pt idx="262">
                  <c:v>81.165999999999997</c:v>
                </c:pt>
                <c:pt idx="263">
                  <c:v>82.165999999999997</c:v>
                </c:pt>
                <c:pt idx="264">
                  <c:v>83.166000000000011</c:v>
                </c:pt>
                <c:pt idx="265">
                  <c:v>84.165999999999997</c:v>
                </c:pt>
                <c:pt idx="266">
                  <c:v>85.165999999999997</c:v>
                </c:pt>
                <c:pt idx="267">
                  <c:v>86.166000000000011</c:v>
                </c:pt>
                <c:pt idx="268">
                  <c:v>87.165999999999997</c:v>
                </c:pt>
                <c:pt idx="269">
                  <c:v>88.165999999999997</c:v>
                </c:pt>
                <c:pt idx="270">
                  <c:v>89.166000000000011</c:v>
                </c:pt>
                <c:pt idx="271">
                  <c:v>90.165999999999997</c:v>
                </c:pt>
                <c:pt idx="272">
                  <c:v>91.165999999999997</c:v>
                </c:pt>
                <c:pt idx="273">
                  <c:v>92.166000000000011</c:v>
                </c:pt>
                <c:pt idx="274">
                  <c:v>93.165999999999997</c:v>
                </c:pt>
                <c:pt idx="275">
                  <c:v>94.165999999999997</c:v>
                </c:pt>
                <c:pt idx="276">
                  <c:v>95.166000000000011</c:v>
                </c:pt>
                <c:pt idx="277">
                  <c:v>96.165999999999997</c:v>
                </c:pt>
                <c:pt idx="278">
                  <c:v>97.165999999999997</c:v>
                </c:pt>
                <c:pt idx="279">
                  <c:v>98.165999999999997</c:v>
                </c:pt>
                <c:pt idx="280">
                  <c:v>99.165999999999997</c:v>
                </c:pt>
                <c:pt idx="281">
                  <c:v>100.166</c:v>
                </c:pt>
                <c:pt idx="282">
                  <c:v>101.166</c:v>
                </c:pt>
                <c:pt idx="283">
                  <c:v>102.166</c:v>
                </c:pt>
                <c:pt idx="284">
                  <c:v>103.166</c:v>
                </c:pt>
                <c:pt idx="285">
                  <c:v>104.166</c:v>
                </c:pt>
                <c:pt idx="286">
                  <c:v>105.166</c:v>
                </c:pt>
                <c:pt idx="287">
                  <c:v>106.166</c:v>
                </c:pt>
                <c:pt idx="288">
                  <c:v>107.166</c:v>
                </c:pt>
                <c:pt idx="289">
                  <c:v>108.166</c:v>
                </c:pt>
                <c:pt idx="290">
                  <c:v>109.166</c:v>
                </c:pt>
                <c:pt idx="291">
                  <c:v>110.166</c:v>
                </c:pt>
                <c:pt idx="292">
                  <c:v>111.16600000000001</c:v>
                </c:pt>
                <c:pt idx="293">
                  <c:v>112.166</c:v>
                </c:pt>
                <c:pt idx="294">
                  <c:v>113.166</c:v>
                </c:pt>
                <c:pt idx="295">
                  <c:v>114.16600000000001</c:v>
                </c:pt>
                <c:pt idx="296">
                  <c:v>115.166</c:v>
                </c:pt>
                <c:pt idx="297">
                  <c:v>116.166</c:v>
                </c:pt>
                <c:pt idx="298">
                  <c:v>117.16600000000001</c:v>
                </c:pt>
                <c:pt idx="299">
                  <c:v>118.166</c:v>
                </c:pt>
                <c:pt idx="300">
                  <c:v>119.166</c:v>
                </c:pt>
                <c:pt idx="301">
                  <c:v>120.166</c:v>
                </c:pt>
                <c:pt idx="302">
                  <c:v>121.16599999999998</c:v>
                </c:pt>
                <c:pt idx="303">
                  <c:v>122.16600000000001</c:v>
                </c:pt>
                <c:pt idx="304">
                  <c:v>123.16600000000001</c:v>
                </c:pt>
                <c:pt idx="305">
                  <c:v>124.166</c:v>
                </c:pt>
                <c:pt idx="306">
                  <c:v>125.166</c:v>
                </c:pt>
                <c:pt idx="307">
                  <c:v>126.166</c:v>
                </c:pt>
                <c:pt idx="308">
                  <c:v>127.16599999999998</c:v>
                </c:pt>
                <c:pt idx="309">
                  <c:v>128.166</c:v>
                </c:pt>
                <c:pt idx="310">
                  <c:v>129.166</c:v>
                </c:pt>
                <c:pt idx="311">
                  <c:v>130.166</c:v>
                </c:pt>
                <c:pt idx="312">
                  <c:v>131.166</c:v>
                </c:pt>
                <c:pt idx="313">
                  <c:v>132.166</c:v>
                </c:pt>
                <c:pt idx="314">
                  <c:v>133.166</c:v>
                </c:pt>
                <c:pt idx="315">
                  <c:v>134.16600000000003</c:v>
                </c:pt>
                <c:pt idx="316">
                  <c:v>135.166</c:v>
                </c:pt>
                <c:pt idx="317">
                  <c:v>136.166</c:v>
                </c:pt>
                <c:pt idx="318">
                  <c:v>137.166</c:v>
                </c:pt>
                <c:pt idx="319">
                  <c:v>138.166</c:v>
                </c:pt>
                <c:pt idx="320">
                  <c:v>139.166</c:v>
                </c:pt>
                <c:pt idx="321">
                  <c:v>140.16600000000003</c:v>
                </c:pt>
                <c:pt idx="322">
                  <c:v>141.166</c:v>
                </c:pt>
                <c:pt idx="323">
                  <c:v>142.166</c:v>
                </c:pt>
                <c:pt idx="324">
                  <c:v>143.166</c:v>
                </c:pt>
                <c:pt idx="325">
                  <c:v>144.166</c:v>
                </c:pt>
                <c:pt idx="326">
                  <c:v>145.166</c:v>
                </c:pt>
                <c:pt idx="327">
                  <c:v>146.166</c:v>
                </c:pt>
                <c:pt idx="328">
                  <c:v>147.166</c:v>
                </c:pt>
                <c:pt idx="329">
                  <c:v>148.166</c:v>
                </c:pt>
                <c:pt idx="330">
                  <c:v>149.166</c:v>
                </c:pt>
                <c:pt idx="331">
                  <c:v>150.166</c:v>
                </c:pt>
                <c:pt idx="332">
                  <c:v>151.166</c:v>
                </c:pt>
                <c:pt idx="333">
                  <c:v>152.166</c:v>
                </c:pt>
                <c:pt idx="334">
                  <c:v>153.166</c:v>
                </c:pt>
                <c:pt idx="335">
                  <c:v>154.166</c:v>
                </c:pt>
                <c:pt idx="336">
                  <c:v>155.166</c:v>
                </c:pt>
                <c:pt idx="337">
                  <c:v>156.166</c:v>
                </c:pt>
                <c:pt idx="338">
                  <c:v>157.166</c:v>
                </c:pt>
                <c:pt idx="339">
                  <c:v>158.166</c:v>
                </c:pt>
                <c:pt idx="340">
                  <c:v>159.166</c:v>
                </c:pt>
                <c:pt idx="341">
                  <c:v>160.166</c:v>
                </c:pt>
                <c:pt idx="342">
                  <c:v>161.166</c:v>
                </c:pt>
                <c:pt idx="343">
                  <c:v>162.166</c:v>
                </c:pt>
                <c:pt idx="344">
                  <c:v>163.166</c:v>
                </c:pt>
                <c:pt idx="345">
                  <c:v>164.166</c:v>
                </c:pt>
                <c:pt idx="346">
                  <c:v>165.16600000000003</c:v>
                </c:pt>
                <c:pt idx="347">
                  <c:v>166.166</c:v>
                </c:pt>
                <c:pt idx="348">
                  <c:v>167.166</c:v>
                </c:pt>
                <c:pt idx="349">
                  <c:v>168.166</c:v>
                </c:pt>
                <c:pt idx="350">
                  <c:v>169.166</c:v>
                </c:pt>
                <c:pt idx="351">
                  <c:v>170.166</c:v>
                </c:pt>
                <c:pt idx="352">
                  <c:v>171.16600000000003</c:v>
                </c:pt>
                <c:pt idx="353">
                  <c:v>172.166</c:v>
                </c:pt>
                <c:pt idx="354">
                  <c:v>173.166</c:v>
                </c:pt>
                <c:pt idx="355">
                  <c:v>174.166</c:v>
                </c:pt>
                <c:pt idx="356">
                  <c:v>175.166</c:v>
                </c:pt>
                <c:pt idx="357">
                  <c:v>176.166</c:v>
                </c:pt>
                <c:pt idx="358">
                  <c:v>177.16600000000003</c:v>
                </c:pt>
                <c:pt idx="359">
                  <c:v>178.166</c:v>
                </c:pt>
                <c:pt idx="360">
                  <c:v>179.166</c:v>
                </c:pt>
                <c:pt idx="361">
                  <c:v>180.166</c:v>
                </c:pt>
                <c:pt idx="362">
                  <c:v>181.166</c:v>
                </c:pt>
                <c:pt idx="363">
                  <c:v>182.166</c:v>
                </c:pt>
                <c:pt idx="364">
                  <c:v>183.166</c:v>
                </c:pt>
                <c:pt idx="365">
                  <c:v>184.166</c:v>
                </c:pt>
                <c:pt idx="366">
                  <c:v>185.166</c:v>
                </c:pt>
                <c:pt idx="367">
                  <c:v>186.166</c:v>
                </c:pt>
                <c:pt idx="368">
                  <c:v>187.166</c:v>
                </c:pt>
                <c:pt idx="369">
                  <c:v>188.166</c:v>
                </c:pt>
                <c:pt idx="370">
                  <c:v>189.166</c:v>
                </c:pt>
                <c:pt idx="371">
                  <c:v>190.166</c:v>
                </c:pt>
                <c:pt idx="372">
                  <c:v>191.166</c:v>
                </c:pt>
                <c:pt idx="373">
                  <c:v>192.166</c:v>
                </c:pt>
                <c:pt idx="374">
                  <c:v>193.166</c:v>
                </c:pt>
                <c:pt idx="375">
                  <c:v>194.166</c:v>
                </c:pt>
                <c:pt idx="376">
                  <c:v>195.166</c:v>
                </c:pt>
                <c:pt idx="377">
                  <c:v>196.166</c:v>
                </c:pt>
                <c:pt idx="378">
                  <c:v>197.166</c:v>
                </c:pt>
                <c:pt idx="379">
                  <c:v>198.166</c:v>
                </c:pt>
                <c:pt idx="380">
                  <c:v>199.166</c:v>
                </c:pt>
                <c:pt idx="381">
                  <c:v>200.166</c:v>
                </c:pt>
                <c:pt idx="382">
                  <c:v>201.166</c:v>
                </c:pt>
                <c:pt idx="383">
                  <c:v>202.16600000000003</c:v>
                </c:pt>
                <c:pt idx="384">
                  <c:v>203.166</c:v>
                </c:pt>
                <c:pt idx="385">
                  <c:v>204.166</c:v>
                </c:pt>
                <c:pt idx="386">
                  <c:v>205.166</c:v>
                </c:pt>
                <c:pt idx="387">
                  <c:v>206.166</c:v>
                </c:pt>
                <c:pt idx="388">
                  <c:v>207.166</c:v>
                </c:pt>
                <c:pt idx="389">
                  <c:v>208.16600000000003</c:v>
                </c:pt>
                <c:pt idx="390">
                  <c:v>209.166</c:v>
                </c:pt>
                <c:pt idx="391">
                  <c:v>210.166</c:v>
                </c:pt>
                <c:pt idx="392">
                  <c:v>211.166</c:v>
                </c:pt>
                <c:pt idx="393">
                  <c:v>212.166</c:v>
                </c:pt>
                <c:pt idx="394">
                  <c:v>213.166</c:v>
                </c:pt>
                <c:pt idx="395">
                  <c:v>214.166</c:v>
                </c:pt>
                <c:pt idx="396">
                  <c:v>215.166</c:v>
                </c:pt>
                <c:pt idx="397">
                  <c:v>216.166</c:v>
                </c:pt>
                <c:pt idx="398">
                  <c:v>217.166</c:v>
                </c:pt>
                <c:pt idx="399">
                  <c:v>218.166</c:v>
                </c:pt>
                <c:pt idx="400">
                  <c:v>219.166</c:v>
                </c:pt>
                <c:pt idx="401">
                  <c:v>220.166</c:v>
                </c:pt>
                <c:pt idx="402">
                  <c:v>221.166</c:v>
                </c:pt>
                <c:pt idx="403">
                  <c:v>222.166</c:v>
                </c:pt>
                <c:pt idx="404">
                  <c:v>223.166</c:v>
                </c:pt>
                <c:pt idx="405">
                  <c:v>224.166</c:v>
                </c:pt>
                <c:pt idx="406">
                  <c:v>225.166</c:v>
                </c:pt>
                <c:pt idx="407">
                  <c:v>226.166</c:v>
                </c:pt>
                <c:pt idx="408">
                  <c:v>227.166</c:v>
                </c:pt>
                <c:pt idx="409">
                  <c:v>228.166</c:v>
                </c:pt>
                <c:pt idx="410">
                  <c:v>229.166</c:v>
                </c:pt>
                <c:pt idx="411">
                  <c:v>230.166</c:v>
                </c:pt>
                <c:pt idx="412">
                  <c:v>231.166</c:v>
                </c:pt>
                <c:pt idx="413">
                  <c:v>232.166</c:v>
                </c:pt>
                <c:pt idx="414">
                  <c:v>233.16600000000003</c:v>
                </c:pt>
                <c:pt idx="415">
                  <c:v>234.166</c:v>
                </c:pt>
                <c:pt idx="416">
                  <c:v>235.166</c:v>
                </c:pt>
                <c:pt idx="417">
                  <c:v>236.166</c:v>
                </c:pt>
                <c:pt idx="418">
                  <c:v>237.166</c:v>
                </c:pt>
                <c:pt idx="419">
                  <c:v>238.166</c:v>
                </c:pt>
                <c:pt idx="420">
                  <c:v>239.166</c:v>
                </c:pt>
                <c:pt idx="421">
                  <c:v>240.166</c:v>
                </c:pt>
                <c:pt idx="422">
                  <c:v>241.16599999999997</c:v>
                </c:pt>
                <c:pt idx="423">
                  <c:v>242.166</c:v>
                </c:pt>
                <c:pt idx="424">
                  <c:v>243.16600000000003</c:v>
                </c:pt>
                <c:pt idx="425">
                  <c:v>244.166</c:v>
                </c:pt>
                <c:pt idx="426">
                  <c:v>245.16600000000003</c:v>
                </c:pt>
                <c:pt idx="427">
                  <c:v>246.16599999999997</c:v>
                </c:pt>
                <c:pt idx="428">
                  <c:v>247.166</c:v>
                </c:pt>
                <c:pt idx="429">
                  <c:v>248.16599999999997</c:v>
                </c:pt>
                <c:pt idx="430">
                  <c:v>249.166</c:v>
                </c:pt>
                <c:pt idx="431">
                  <c:v>250.16600000000003</c:v>
                </c:pt>
                <c:pt idx="432">
                  <c:v>251.166</c:v>
                </c:pt>
                <c:pt idx="433">
                  <c:v>252.166</c:v>
                </c:pt>
                <c:pt idx="434">
                  <c:v>253.16599999999997</c:v>
                </c:pt>
                <c:pt idx="435">
                  <c:v>254.166</c:v>
                </c:pt>
                <c:pt idx="436">
                  <c:v>255.16600000000003</c:v>
                </c:pt>
                <c:pt idx="437">
                  <c:v>256.166</c:v>
                </c:pt>
                <c:pt idx="438">
                  <c:v>257.166</c:v>
                </c:pt>
                <c:pt idx="439">
                  <c:v>258.166</c:v>
                </c:pt>
                <c:pt idx="440">
                  <c:v>259.166</c:v>
                </c:pt>
                <c:pt idx="441">
                  <c:v>260.166</c:v>
                </c:pt>
                <c:pt idx="442">
                  <c:v>261.166</c:v>
                </c:pt>
                <c:pt idx="443">
                  <c:v>262.166</c:v>
                </c:pt>
                <c:pt idx="444">
                  <c:v>263.166</c:v>
                </c:pt>
                <c:pt idx="445">
                  <c:v>264.166</c:v>
                </c:pt>
                <c:pt idx="446">
                  <c:v>265.166</c:v>
                </c:pt>
                <c:pt idx="447">
                  <c:v>266.166</c:v>
                </c:pt>
                <c:pt idx="448">
                  <c:v>267.166</c:v>
                </c:pt>
                <c:pt idx="449">
                  <c:v>268.166</c:v>
                </c:pt>
                <c:pt idx="450">
                  <c:v>269.166</c:v>
                </c:pt>
                <c:pt idx="451">
                  <c:v>270.166</c:v>
                </c:pt>
                <c:pt idx="452">
                  <c:v>271.166</c:v>
                </c:pt>
                <c:pt idx="453">
                  <c:v>272.166</c:v>
                </c:pt>
                <c:pt idx="454">
                  <c:v>273.166</c:v>
                </c:pt>
                <c:pt idx="455">
                  <c:v>274.166</c:v>
                </c:pt>
                <c:pt idx="456">
                  <c:v>275.166</c:v>
                </c:pt>
                <c:pt idx="457">
                  <c:v>276.166</c:v>
                </c:pt>
                <c:pt idx="458">
                  <c:v>277.166</c:v>
                </c:pt>
                <c:pt idx="459">
                  <c:v>278.166</c:v>
                </c:pt>
                <c:pt idx="460">
                  <c:v>279.16500000000002</c:v>
                </c:pt>
                <c:pt idx="461">
                  <c:v>280.16500000000002</c:v>
                </c:pt>
                <c:pt idx="462">
                  <c:v>281.16499999999996</c:v>
                </c:pt>
                <c:pt idx="463">
                  <c:v>282.16500000000002</c:v>
                </c:pt>
                <c:pt idx="464">
                  <c:v>283.16499999999996</c:v>
                </c:pt>
                <c:pt idx="465">
                  <c:v>284.16500000000002</c:v>
                </c:pt>
                <c:pt idx="466">
                  <c:v>285.16500000000002</c:v>
                </c:pt>
                <c:pt idx="467">
                  <c:v>286.16500000000002</c:v>
                </c:pt>
                <c:pt idx="468">
                  <c:v>287.16500000000002</c:v>
                </c:pt>
                <c:pt idx="469">
                  <c:v>288.16499999999996</c:v>
                </c:pt>
                <c:pt idx="470">
                  <c:v>289.16500000000002</c:v>
                </c:pt>
                <c:pt idx="471">
                  <c:v>290.16499999999996</c:v>
                </c:pt>
                <c:pt idx="472">
                  <c:v>291.16500000000002</c:v>
                </c:pt>
                <c:pt idx="473">
                  <c:v>292.16500000000002</c:v>
                </c:pt>
                <c:pt idx="474">
                  <c:v>293.16499999999996</c:v>
                </c:pt>
                <c:pt idx="475">
                  <c:v>294.16500000000002</c:v>
                </c:pt>
                <c:pt idx="476">
                  <c:v>295.16499999999996</c:v>
                </c:pt>
                <c:pt idx="477">
                  <c:v>296.16500000000002</c:v>
                </c:pt>
                <c:pt idx="478">
                  <c:v>297.16499999999996</c:v>
                </c:pt>
                <c:pt idx="479">
                  <c:v>298.16500000000002</c:v>
                </c:pt>
                <c:pt idx="480">
                  <c:v>299.16500000000002</c:v>
                </c:pt>
                <c:pt idx="481">
                  <c:v>300.16499999999996</c:v>
                </c:pt>
                <c:pt idx="482">
                  <c:v>301.16500000000002</c:v>
                </c:pt>
                <c:pt idx="483">
                  <c:v>302.16499999999996</c:v>
                </c:pt>
                <c:pt idx="484">
                  <c:v>303.16500000000002</c:v>
                </c:pt>
                <c:pt idx="485">
                  <c:v>304.16500000000002</c:v>
                </c:pt>
                <c:pt idx="486">
                  <c:v>305.16500000000002</c:v>
                </c:pt>
                <c:pt idx="487">
                  <c:v>306.16500000000002</c:v>
                </c:pt>
                <c:pt idx="488">
                  <c:v>307.16499999999996</c:v>
                </c:pt>
                <c:pt idx="489">
                  <c:v>308.16500000000002</c:v>
                </c:pt>
                <c:pt idx="490">
                  <c:v>309.16499999999996</c:v>
                </c:pt>
                <c:pt idx="491">
                  <c:v>310.16500000000002</c:v>
                </c:pt>
                <c:pt idx="492">
                  <c:v>311.16500000000002</c:v>
                </c:pt>
                <c:pt idx="493">
                  <c:v>312.16499999999996</c:v>
                </c:pt>
                <c:pt idx="494">
                  <c:v>313.16500000000002</c:v>
                </c:pt>
                <c:pt idx="495">
                  <c:v>314.16499999999996</c:v>
                </c:pt>
                <c:pt idx="496">
                  <c:v>315.16500000000002</c:v>
                </c:pt>
                <c:pt idx="497">
                  <c:v>316.16500000000002</c:v>
                </c:pt>
                <c:pt idx="498">
                  <c:v>317.16500000000002</c:v>
                </c:pt>
                <c:pt idx="499">
                  <c:v>318.16500000000002</c:v>
                </c:pt>
                <c:pt idx="500">
                  <c:v>319.16499999999996</c:v>
                </c:pt>
                <c:pt idx="501">
                  <c:v>320.16500000000002</c:v>
                </c:pt>
                <c:pt idx="502">
                  <c:v>321.16499999999996</c:v>
                </c:pt>
                <c:pt idx="503">
                  <c:v>322.16500000000002</c:v>
                </c:pt>
                <c:pt idx="504">
                  <c:v>323.16500000000002</c:v>
                </c:pt>
                <c:pt idx="505">
                  <c:v>324.16499999999996</c:v>
                </c:pt>
                <c:pt idx="506">
                  <c:v>325.16500000000002</c:v>
                </c:pt>
                <c:pt idx="507">
                  <c:v>326.16499999999996</c:v>
                </c:pt>
                <c:pt idx="508">
                  <c:v>327.16500000000002</c:v>
                </c:pt>
                <c:pt idx="509">
                  <c:v>328.16499999999996</c:v>
                </c:pt>
                <c:pt idx="510">
                  <c:v>329.16500000000002</c:v>
                </c:pt>
                <c:pt idx="511">
                  <c:v>330.16500000000002</c:v>
                </c:pt>
                <c:pt idx="512">
                  <c:v>331.16499999999996</c:v>
                </c:pt>
                <c:pt idx="513">
                  <c:v>332.16500000000002</c:v>
                </c:pt>
                <c:pt idx="514">
                  <c:v>333.16499999999996</c:v>
                </c:pt>
                <c:pt idx="515">
                  <c:v>334.16500000000002</c:v>
                </c:pt>
                <c:pt idx="516">
                  <c:v>335.16500000000002</c:v>
                </c:pt>
                <c:pt idx="517">
                  <c:v>336.16500000000002</c:v>
                </c:pt>
                <c:pt idx="518">
                  <c:v>337.16500000000002</c:v>
                </c:pt>
                <c:pt idx="519">
                  <c:v>338.16499999999996</c:v>
                </c:pt>
                <c:pt idx="520">
                  <c:v>339.16500000000002</c:v>
                </c:pt>
                <c:pt idx="521">
                  <c:v>340.16499999999996</c:v>
                </c:pt>
                <c:pt idx="522">
                  <c:v>341.16500000000002</c:v>
                </c:pt>
                <c:pt idx="523">
                  <c:v>342.16500000000002</c:v>
                </c:pt>
                <c:pt idx="524">
                  <c:v>343.16499999999996</c:v>
                </c:pt>
                <c:pt idx="525">
                  <c:v>344.16500000000002</c:v>
                </c:pt>
                <c:pt idx="526">
                  <c:v>345.16499999999996</c:v>
                </c:pt>
                <c:pt idx="527">
                  <c:v>346.16500000000002</c:v>
                </c:pt>
                <c:pt idx="528">
                  <c:v>347.16500000000002</c:v>
                </c:pt>
                <c:pt idx="529">
                  <c:v>348.16500000000002</c:v>
                </c:pt>
                <c:pt idx="530">
                  <c:v>349.16500000000002</c:v>
                </c:pt>
                <c:pt idx="531">
                  <c:v>350.16499999999996</c:v>
                </c:pt>
                <c:pt idx="532">
                  <c:v>351.16500000000002</c:v>
                </c:pt>
                <c:pt idx="533">
                  <c:v>352.16499999999996</c:v>
                </c:pt>
                <c:pt idx="534">
                  <c:v>353.16500000000002</c:v>
                </c:pt>
                <c:pt idx="535">
                  <c:v>354.16500000000002</c:v>
                </c:pt>
                <c:pt idx="536">
                  <c:v>355.16499999999996</c:v>
                </c:pt>
                <c:pt idx="537">
                  <c:v>356.16500000000002</c:v>
                </c:pt>
                <c:pt idx="538">
                  <c:v>357.16499999999996</c:v>
                </c:pt>
                <c:pt idx="539">
                  <c:v>358.16500000000002</c:v>
                </c:pt>
                <c:pt idx="540">
                  <c:v>359.16499999999996</c:v>
                </c:pt>
                <c:pt idx="541">
                  <c:v>360.16500000000002</c:v>
                </c:pt>
                <c:pt idx="542">
                  <c:v>361.16500000000002</c:v>
                </c:pt>
                <c:pt idx="543">
                  <c:v>362.16499999999996</c:v>
                </c:pt>
                <c:pt idx="544">
                  <c:v>363.16500000000002</c:v>
                </c:pt>
                <c:pt idx="545">
                  <c:v>364.16499999999996</c:v>
                </c:pt>
                <c:pt idx="546">
                  <c:v>365.16500000000002</c:v>
                </c:pt>
                <c:pt idx="547">
                  <c:v>366.16500000000002</c:v>
                </c:pt>
                <c:pt idx="548">
                  <c:v>367.16500000000002</c:v>
                </c:pt>
                <c:pt idx="549">
                  <c:v>368.16500000000002</c:v>
                </c:pt>
                <c:pt idx="550">
                  <c:v>369.16499999999996</c:v>
                </c:pt>
                <c:pt idx="551">
                  <c:v>370.16500000000002</c:v>
                </c:pt>
                <c:pt idx="552">
                  <c:v>371.16499999999996</c:v>
                </c:pt>
                <c:pt idx="553">
                  <c:v>372.16500000000002</c:v>
                </c:pt>
                <c:pt idx="554">
                  <c:v>373.16500000000002</c:v>
                </c:pt>
                <c:pt idx="555">
                  <c:v>374.16399999999999</c:v>
                </c:pt>
                <c:pt idx="556">
                  <c:v>375.16399999999999</c:v>
                </c:pt>
                <c:pt idx="557">
                  <c:v>376.16399999999999</c:v>
                </c:pt>
                <c:pt idx="558">
                  <c:v>377.16399999999999</c:v>
                </c:pt>
                <c:pt idx="559">
                  <c:v>378.16399999999999</c:v>
                </c:pt>
                <c:pt idx="560">
                  <c:v>379.16400000000004</c:v>
                </c:pt>
                <c:pt idx="561">
                  <c:v>380.16399999999999</c:v>
                </c:pt>
                <c:pt idx="562">
                  <c:v>381.16399999999999</c:v>
                </c:pt>
                <c:pt idx="563">
                  <c:v>382.16399999999999</c:v>
                </c:pt>
                <c:pt idx="564">
                  <c:v>383.16399999999999</c:v>
                </c:pt>
                <c:pt idx="565">
                  <c:v>384.16400000000004</c:v>
                </c:pt>
                <c:pt idx="566">
                  <c:v>385.16399999999999</c:v>
                </c:pt>
                <c:pt idx="567">
                  <c:v>386.16400000000004</c:v>
                </c:pt>
                <c:pt idx="568">
                  <c:v>387.16399999999999</c:v>
                </c:pt>
                <c:pt idx="569">
                  <c:v>388.16399999999999</c:v>
                </c:pt>
                <c:pt idx="570">
                  <c:v>389.16399999999999</c:v>
                </c:pt>
                <c:pt idx="571">
                  <c:v>390.16399999999999</c:v>
                </c:pt>
                <c:pt idx="572">
                  <c:v>391.16400000000004</c:v>
                </c:pt>
                <c:pt idx="573">
                  <c:v>392.16399999999999</c:v>
                </c:pt>
                <c:pt idx="574">
                  <c:v>393.16399999999999</c:v>
                </c:pt>
                <c:pt idx="575">
                  <c:v>394.16399999999999</c:v>
                </c:pt>
                <c:pt idx="576">
                  <c:v>395.16399999999999</c:v>
                </c:pt>
                <c:pt idx="577">
                  <c:v>396.16400000000004</c:v>
                </c:pt>
                <c:pt idx="578">
                  <c:v>397.16399999999999</c:v>
                </c:pt>
                <c:pt idx="579">
                  <c:v>398.16400000000004</c:v>
                </c:pt>
                <c:pt idx="580">
                  <c:v>399.16399999999999</c:v>
                </c:pt>
                <c:pt idx="581">
                  <c:v>400.16399999999999</c:v>
                </c:pt>
                <c:pt idx="582">
                  <c:v>401.16399999999999</c:v>
                </c:pt>
                <c:pt idx="583">
                  <c:v>402.16399999999999</c:v>
                </c:pt>
                <c:pt idx="584">
                  <c:v>403.16400000000004</c:v>
                </c:pt>
                <c:pt idx="585">
                  <c:v>404.16399999999999</c:v>
                </c:pt>
                <c:pt idx="586">
                  <c:v>405.16399999999999</c:v>
                </c:pt>
                <c:pt idx="587">
                  <c:v>406.16399999999999</c:v>
                </c:pt>
                <c:pt idx="588">
                  <c:v>407.16399999999999</c:v>
                </c:pt>
                <c:pt idx="589">
                  <c:v>408.16399999999999</c:v>
                </c:pt>
                <c:pt idx="590">
                  <c:v>409.16399999999999</c:v>
                </c:pt>
                <c:pt idx="591">
                  <c:v>410.16400000000004</c:v>
                </c:pt>
                <c:pt idx="592">
                  <c:v>411.16399999999999</c:v>
                </c:pt>
                <c:pt idx="593">
                  <c:v>412.16399999999999</c:v>
                </c:pt>
                <c:pt idx="594">
                  <c:v>413.16399999999999</c:v>
                </c:pt>
                <c:pt idx="595">
                  <c:v>414.16399999999999</c:v>
                </c:pt>
                <c:pt idx="596">
                  <c:v>415.16400000000004</c:v>
                </c:pt>
                <c:pt idx="597">
                  <c:v>416.16399999999999</c:v>
                </c:pt>
                <c:pt idx="598">
                  <c:v>417.16399999999999</c:v>
                </c:pt>
                <c:pt idx="599">
                  <c:v>418.16399999999999</c:v>
                </c:pt>
                <c:pt idx="600">
                  <c:v>419.16399999999999</c:v>
                </c:pt>
                <c:pt idx="601">
                  <c:v>420.16399999999999</c:v>
                </c:pt>
                <c:pt idx="602">
                  <c:v>421.16399999999999</c:v>
                </c:pt>
                <c:pt idx="603">
                  <c:v>422.16400000000004</c:v>
                </c:pt>
                <c:pt idx="604">
                  <c:v>423.16399999999999</c:v>
                </c:pt>
                <c:pt idx="605">
                  <c:v>424.16399999999999</c:v>
                </c:pt>
                <c:pt idx="606">
                  <c:v>425.16399999999999</c:v>
                </c:pt>
                <c:pt idx="607">
                  <c:v>426.16399999999999</c:v>
                </c:pt>
                <c:pt idx="608">
                  <c:v>427.16400000000004</c:v>
                </c:pt>
                <c:pt idx="609">
                  <c:v>428.16399999999999</c:v>
                </c:pt>
                <c:pt idx="610">
                  <c:v>429.16400000000004</c:v>
                </c:pt>
                <c:pt idx="611">
                  <c:v>430.16399999999999</c:v>
                </c:pt>
                <c:pt idx="612">
                  <c:v>431.16399999999999</c:v>
                </c:pt>
                <c:pt idx="613">
                  <c:v>432.16399999999999</c:v>
                </c:pt>
                <c:pt idx="614">
                  <c:v>433.16399999999999</c:v>
                </c:pt>
                <c:pt idx="615">
                  <c:v>434.16400000000004</c:v>
                </c:pt>
                <c:pt idx="616">
                  <c:v>435.16399999999999</c:v>
                </c:pt>
                <c:pt idx="617">
                  <c:v>436.16399999999999</c:v>
                </c:pt>
                <c:pt idx="618">
                  <c:v>437.16399999999999</c:v>
                </c:pt>
                <c:pt idx="619">
                  <c:v>438.16399999999999</c:v>
                </c:pt>
                <c:pt idx="620">
                  <c:v>439.16399999999999</c:v>
                </c:pt>
                <c:pt idx="621">
                  <c:v>440.16399999999999</c:v>
                </c:pt>
                <c:pt idx="622">
                  <c:v>441.16400000000004</c:v>
                </c:pt>
                <c:pt idx="623">
                  <c:v>442.16399999999999</c:v>
                </c:pt>
                <c:pt idx="624">
                  <c:v>443.16399999999999</c:v>
                </c:pt>
                <c:pt idx="625">
                  <c:v>444.16399999999999</c:v>
                </c:pt>
                <c:pt idx="626">
                  <c:v>445.16399999999999</c:v>
                </c:pt>
                <c:pt idx="627">
                  <c:v>446.16400000000004</c:v>
                </c:pt>
                <c:pt idx="628">
                  <c:v>447.16399999999999</c:v>
                </c:pt>
                <c:pt idx="629">
                  <c:v>448.16399999999999</c:v>
                </c:pt>
                <c:pt idx="630">
                  <c:v>449.16399999999999</c:v>
                </c:pt>
                <c:pt idx="631">
                  <c:v>450.16399999999999</c:v>
                </c:pt>
                <c:pt idx="632">
                  <c:v>451.16399999999999</c:v>
                </c:pt>
                <c:pt idx="633">
                  <c:v>452.16399999999999</c:v>
                </c:pt>
                <c:pt idx="634">
                  <c:v>453.16400000000004</c:v>
                </c:pt>
                <c:pt idx="635">
                  <c:v>454.16399999999999</c:v>
                </c:pt>
                <c:pt idx="636">
                  <c:v>455.16399999999999</c:v>
                </c:pt>
                <c:pt idx="637">
                  <c:v>456.16399999999999</c:v>
                </c:pt>
                <c:pt idx="638">
                  <c:v>457.16399999999999</c:v>
                </c:pt>
                <c:pt idx="639">
                  <c:v>458.16400000000004</c:v>
                </c:pt>
                <c:pt idx="640">
                  <c:v>459.16399999999999</c:v>
                </c:pt>
                <c:pt idx="641">
                  <c:v>460.16400000000004</c:v>
                </c:pt>
                <c:pt idx="642">
                  <c:v>461.16399999999999</c:v>
                </c:pt>
                <c:pt idx="643">
                  <c:v>462.16399999999999</c:v>
                </c:pt>
                <c:pt idx="644">
                  <c:v>463.16399999999999</c:v>
                </c:pt>
                <c:pt idx="645">
                  <c:v>464.16399999999999</c:v>
                </c:pt>
                <c:pt idx="646">
                  <c:v>465.16400000000004</c:v>
                </c:pt>
                <c:pt idx="647">
                  <c:v>466.16399999999999</c:v>
                </c:pt>
                <c:pt idx="648">
                  <c:v>467.16399999999999</c:v>
                </c:pt>
                <c:pt idx="649">
                  <c:v>468.16300000000001</c:v>
                </c:pt>
                <c:pt idx="650">
                  <c:v>469.16299999999995</c:v>
                </c:pt>
                <c:pt idx="651">
                  <c:v>470.16300000000001</c:v>
                </c:pt>
                <c:pt idx="652">
                  <c:v>471.16300000000001</c:v>
                </c:pt>
                <c:pt idx="653">
                  <c:v>472.16300000000001</c:v>
                </c:pt>
                <c:pt idx="654">
                  <c:v>473.16300000000001</c:v>
                </c:pt>
                <c:pt idx="655">
                  <c:v>474.16299999999995</c:v>
                </c:pt>
                <c:pt idx="656">
                  <c:v>475.16300000000001</c:v>
                </c:pt>
                <c:pt idx="657">
                  <c:v>476.16299999999995</c:v>
                </c:pt>
                <c:pt idx="658">
                  <c:v>477.16300000000001</c:v>
                </c:pt>
                <c:pt idx="659">
                  <c:v>478.16299999999995</c:v>
                </c:pt>
                <c:pt idx="660">
                  <c:v>479.16300000000007</c:v>
                </c:pt>
                <c:pt idx="661">
                  <c:v>480.16300000000001</c:v>
                </c:pt>
                <c:pt idx="662">
                  <c:v>481.16299999999995</c:v>
                </c:pt>
                <c:pt idx="663">
                  <c:v>482.16299999999995</c:v>
                </c:pt>
                <c:pt idx="664">
                  <c:v>483.16300000000001</c:v>
                </c:pt>
                <c:pt idx="665">
                  <c:v>484.16300000000001</c:v>
                </c:pt>
                <c:pt idx="666">
                  <c:v>485.16299999999995</c:v>
                </c:pt>
                <c:pt idx="667">
                  <c:v>486.16300000000001</c:v>
                </c:pt>
                <c:pt idx="668">
                  <c:v>487.16300000000001</c:v>
                </c:pt>
                <c:pt idx="669">
                  <c:v>488.16299999999995</c:v>
                </c:pt>
                <c:pt idx="670">
                  <c:v>489.16300000000007</c:v>
                </c:pt>
                <c:pt idx="671">
                  <c:v>490.16300000000001</c:v>
                </c:pt>
                <c:pt idx="672">
                  <c:v>491.16300000000001</c:v>
                </c:pt>
                <c:pt idx="673">
                  <c:v>492.16299999999995</c:v>
                </c:pt>
                <c:pt idx="674">
                  <c:v>493.16300000000001</c:v>
                </c:pt>
                <c:pt idx="675">
                  <c:v>494.16300000000001</c:v>
                </c:pt>
                <c:pt idx="676">
                  <c:v>495.16299999999995</c:v>
                </c:pt>
                <c:pt idx="677">
                  <c:v>496.16300000000007</c:v>
                </c:pt>
                <c:pt idx="678">
                  <c:v>497.16300000000001</c:v>
                </c:pt>
                <c:pt idx="679">
                  <c:v>498.16300000000001</c:v>
                </c:pt>
                <c:pt idx="680">
                  <c:v>499.16299999999995</c:v>
                </c:pt>
                <c:pt idx="681">
                  <c:v>500.16300000000001</c:v>
                </c:pt>
                <c:pt idx="682">
                  <c:v>501.16300000000001</c:v>
                </c:pt>
                <c:pt idx="683">
                  <c:v>502.16299999999995</c:v>
                </c:pt>
                <c:pt idx="684">
                  <c:v>503.16300000000007</c:v>
                </c:pt>
                <c:pt idx="685">
                  <c:v>504.16300000000001</c:v>
                </c:pt>
                <c:pt idx="686">
                  <c:v>505.16299999999995</c:v>
                </c:pt>
                <c:pt idx="687">
                  <c:v>506.16299999999995</c:v>
                </c:pt>
                <c:pt idx="688">
                  <c:v>507.16300000000001</c:v>
                </c:pt>
                <c:pt idx="689">
                  <c:v>508.16300000000001</c:v>
                </c:pt>
                <c:pt idx="690">
                  <c:v>509.16299999999995</c:v>
                </c:pt>
                <c:pt idx="691">
                  <c:v>510.16300000000007</c:v>
                </c:pt>
                <c:pt idx="692">
                  <c:v>511.16300000000001</c:v>
                </c:pt>
                <c:pt idx="693">
                  <c:v>512.16300000000001</c:v>
                </c:pt>
                <c:pt idx="694">
                  <c:v>513.1629999999999</c:v>
                </c:pt>
                <c:pt idx="695">
                  <c:v>514.16300000000001</c:v>
                </c:pt>
                <c:pt idx="696">
                  <c:v>515.16300000000001</c:v>
                </c:pt>
                <c:pt idx="697">
                  <c:v>516.16300000000001</c:v>
                </c:pt>
                <c:pt idx="698">
                  <c:v>517.16300000000001</c:v>
                </c:pt>
                <c:pt idx="699">
                  <c:v>518.16300000000001</c:v>
                </c:pt>
                <c:pt idx="700">
                  <c:v>519.16300000000001</c:v>
                </c:pt>
                <c:pt idx="701">
                  <c:v>520.16300000000001</c:v>
                </c:pt>
                <c:pt idx="702">
                  <c:v>521.16300000000001</c:v>
                </c:pt>
                <c:pt idx="703">
                  <c:v>522.16300000000001</c:v>
                </c:pt>
                <c:pt idx="704">
                  <c:v>523.16300000000001</c:v>
                </c:pt>
                <c:pt idx="705">
                  <c:v>524.16300000000001</c:v>
                </c:pt>
                <c:pt idx="706">
                  <c:v>525.16300000000001</c:v>
                </c:pt>
                <c:pt idx="707">
                  <c:v>526.16300000000001</c:v>
                </c:pt>
                <c:pt idx="708">
                  <c:v>527.16300000000001</c:v>
                </c:pt>
                <c:pt idx="709">
                  <c:v>528.16300000000001</c:v>
                </c:pt>
                <c:pt idx="710">
                  <c:v>529.16300000000001</c:v>
                </c:pt>
                <c:pt idx="711">
                  <c:v>530.16300000000001</c:v>
                </c:pt>
                <c:pt idx="712">
                  <c:v>531.16300000000001</c:v>
                </c:pt>
                <c:pt idx="713">
                  <c:v>532.16300000000001</c:v>
                </c:pt>
                <c:pt idx="714">
                  <c:v>533.16300000000001</c:v>
                </c:pt>
                <c:pt idx="715">
                  <c:v>534.16300000000001</c:v>
                </c:pt>
                <c:pt idx="716">
                  <c:v>535.16300000000001</c:v>
                </c:pt>
                <c:pt idx="717">
                  <c:v>536.16300000000001</c:v>
                </c:pt>
                <c:pt idx="718">
                  <c:v>537.1629999999999</c:v>
                </c:pt>
                <c:pt idx="719">
                  <c:v>538.16300000000001</c:v>
                </c:pt>
                <c:pt idx="720">
                  <c:v>539.16300000000001</c:v>
                </c:pt>
                <c:pt idx="721">
                  <c:v>540.16300000000001</c:v>
                </c:pt>
                <c:pt idx="722">
                  <c:v>541.16300000000001</c:v>
                </c:pt>
                <c:pt idx="723">
                  <c:v>542.16300000000001</c:v>
                </c:pt>
                <c:pt idx="724">
                  <c:v>543.16300000000001</c:v>
                </c:pt>
                <c:pt idx="725">
                  <c:v>544.1629999999999</c:v>
                </c:pt>
                <c:pt idx="726">
                  <c:v>545.16300000000001</c:v>
                </c:pt>
                <c:pt idx="727">
                  <c:v>546.16300000000001</c:v>
                </c:pt>
                <c:pt idx="728">
                  <c:v>547.16300000000001</c:v>
                </c:pt>
                <c:pt idx="729">
                  <c:v>548.16300000000001</c:v>
                </c:pt>
                <c:pt idx="730">
                  <c:v>549.16300000000001</c:v>
                </c:pt>
                <c:pt idx="731">
                  <c:v>550.16300000000001</c:v>
                </c:pt>
                <c:pt idx="732">
                  <c:v>551.16300000000001</c:v>
                </c:pt>
                <c:pt idx="733">
                  <c:v>552.16300000000001</c:v>
                </c:pt>
                <c:pt idx="734">
                  <c:v>553.16300000000001</c:v>
                </c:pt>
                <c:pt idx="735">
                  <c:v>554.16300000000001</c:v>
                </c:pt>
                <c:pt idx="736">
                  <c:v>555.16300000000001</c:v>
                </c:pt>
                <c:pt idx="737">
                  <c:v>556.16300000000001</c:v>
                </c:pt>
                <c:pt idx="738">
                  <c:v>557.16300000000001</c:v>
                </c:pt>
                <c:pt idx="739">
                  <c:v>558.16300000000001</c:v>
                </c:pt>
                <c:pt idx="740">
                  <c:v>559.16300000000001</c:v>
                </c:pt>
                <c:pt idx="741">
                  <c:v>560.16300000000001</c:v>
                </c:pt>
                <c:pt idx="742">
                  <c:v>561.1629999999999</c:v>
                </c:pt>
                <c:pt idx="743">
                  <c:v>562.16300000000001</c:v>
                </c:pt>
                <c:pt idx="744">
                  <c:v>563.16300000000001</c:v>
                </c:pt>
                <c:pt idx="745">
                  <c:v>564.16300000000001</c:v>
                </c:pt>
                <c:pt idx="746">
                  <c:v>565.16200000000003</c:v>
                </c:pt>
                <c:pt idx="747">
                  <c:v>566.16200000000003</c:v>
                </c:pt>
                <c:pt idx="748">
                  <c:v>567.16199999999992</c:v>
                </c:pt>
                <c:pt idx="749">
                  <c:v>568.16200000000003</c:v>
                </c:pt>
                <c:pt idx="750">
                  <c:v>569.16200000000003</c:v>
                </c:pt>
                <c:pt idx="751">
                  <c:v>570.16199999999992</c:v>
                </c:pt>
                <c:pt idx="752">
                  <c:v>571.16200000000003</c:v>
                </c:pt>
                <c:pt idx="753">
                  <c:v>572.16200000000003</c:v>
                </c:pt>
                <c:pt idx="754">
                  <c:v>573.16200000000003</c:v>
                </c:pt>
                <c:pt idx="755">
                  <c:v>574.16199999999992</c:v>
                </c:pt>
                <c:pt idx="756">
                  <c:v>575.16200000000003</c:v>
                </c:pt>
                <c:pt idx="757">
                  <c:v>576.16200000000003</c:v>
                </c:pt>
                <c:pt idx="758">
                  <c:v>577.16199999999992</c:v>
                </c:pt>
                <c:pt idx="759">
                  <c:v>578.16200000000003</c:v>
                </c:pt>
                <c:pt idx="760">
                  <c:v>579.16200000000003</c:v>
                </c:pt>
                <c:pt idx="761">
                  <c:v>580.16199999999992</c:v>
                </c:pt>
                <c:pt idx="762">
                  <c:v>581.16200000000003</c:v>
                </c:pt>
                <c:pt idx="763">
                  <c:v>582.16200000000003</c:v>
                </c:pt>
                <c:pt idx="764">
                  <c:v>583.16200000000003</c:v>
                </c:pt>
                <c:pt idx="765">
                  <c:v>584.16199999999992</c:v>
                </c:pt>
                <c:pt idx="766">
                  <c:v>585.16200000000003</c:v>
                </c:pt>
                <c:pt idx="767">
                  <c:v>586.16200000000003</c:v>
                </c:pt>
                <c:pt idx="768">
                  <c:v>587.16199999999992</c:v>
                </c:pt>
                <c:pt idx="769">
                  <c:v>588.16200000000003</c:v>
                </c:pt>
                <c:pt idx="770">
                  <c:v>589.16200000000003</c:v>
                </c:pt>
                <c:pt idx="771">
                  <c:v>590.16200000000003</c:v>
                </c:pt>
                <c:pt idx="772">
                  <c:v>591.16199999999992</c:v>
                </c:pt>
                <c:pt idx="773">
                  <c:v>592.16200000000003</c:v>
                </c:pt>
                <c:pt idx="774">
                  <c:v>593.16200000000003</c:v>
                </c:pt>
                <c:pt idx="775">
                  <c:v>594.16199999999992</c:v>
                </c:pt>
                <c:pt idx="776">
                  <c:v>595.16200000000003</c:v>
                </c:pt>
                <c:pt idx="777">
                  <c:v>596.16200000000003</c:v>
                </c:pt>
                <c:pt idx="778">
                  <c:v>597.16200000000003</c:v>
                </c:pt>
                <c:pt idx="779">
                  <c:v>598.16199999999992</c:v>
                </c:pt>
                <c:pt idx="780">
                  <c:v>599.16200000000003</c:v>
                </c:pt>
                <c:pt idx="781">
                  <c:v>600.16200000000003</c:v>
                </c:pt>
                <c:pt idx="782">
                  <c:v>601.16199999999992</c:v>
                </c:pt>
                <c:pt idx="783">
                  <c:v>602.16200000000003</c:v>
                </c:pt>
                <c:pt idx="784">
                  <c:v>603.16200000000003</c:v>
                </c:pt>
                <c:pt idx="785">
                  <c:v>604.16200000000003</c:v>
                </c:pt>
                <c:pt idx="786">
                  <c:v>605.16199999999992</c:v>
                </c:pt>
                <c:pt idx="787">
                  <c:v>606.16200000000003</c:v>
                </c:pt>
                <c:pt idx="788">
                  <c:v>607.16200000000003</c:v>
                </c:pt>
                <c:pt idx="789">
                  <c:v>608.16199999999992</c:v>
                </c:pt>
                <c:pt idx="790">
                  <c:v>609.16200000000003</c:v>
                </c:pt>
                <c:pt idx="791">
                  <c:v>610.16200000000003</c:v>
                </c:pt>
                <c:pt idx="792">
                  <c:v>611.16199999999992</c:v>
                </c:pt>
                <c:pt idx="793">
                  <c:v>612.16200000000003</c:v>
                </c:pt>
                <c:pt idx="794">
                  <c:v>613.16200000000003</c:v>
                </c:pt>
                <c:pt idx="795">
                  <c:v>614.16200000000003</c:v>
                </c:pt>
                <c:pt idx="796">
                  <c:v>615.16199999999992</c:v>
                </c:pt>
                <c:pt idx="797">
                  <c:v>616.16200000000003</c:v>
                </c:pt>
                <c:pt idx="798">
                  <c:v>617.16200000000003</c:v>
                </c:pt>
                <c:pt idx="799">
                  <c:v>618.16199999999992</c:v>
                </c:pt>
                <c:pt idx="800">
                  <c:v>619.16200000000003</c:v>
                </c:pt>
                <c:pt idx="801">
                  <c:v>620.16200000000003</c:v>
                </c:pt>
                <c:pt idx="802">
                  <c:v>621.16200000000003</c:v>
                </c:pt>
                <c:pt idx="803">
                  <c:v>622.16199999999992</c:v>
                </c:pt>
                <c:pt idx="804">
                  <c:v>623.16200000000003</c:v>
                </c:pt>
                <c:pt idx="805">
                  <c:v>624.16200000000003</c:v>
                </c:pt>
                <c:pt idx="806">
                  <c:v>625.16199999999992</c:v>
                </c:pt>
                <c:pt idx="807">
                  <c:v>626.16200000000003</c:v>
                </c:pt>
                <c:pt idx="808">
                  <c:v>627.16200000000003</c:v>
                </c:pt>
                <c:pt idx="809">
                  <c:v>628.16200000000003</c:v>
                </c:pt>
                <c:pt idx="810">
                  <c:v>629.16199999999992</c:v>
                </c:pt>
                <c:pt idx="811">
                  <c:v>630.16200000000003</c:v>
                </c:pt>
                <c:pt idx="812">
                  <c:v>631.16200000000003</c:v>
                </c:pt>
                <c:pt idx="813">
                  <c:v>632.16199999999992</c:v>
                </c:pt>
                <c:pt idx="814">
                  <c:v>633.16200000000003</c:v>
                </c:pt>
                <c:pt idx="815">
                  <c:v>634.16200000000003</c:v>
                </c:pt>
                <c:pt idx="816">
                  <c:v>635.16200000000003</c:v>
                </c:pt>
                <c:pt idx="817">
                  <c:v>636.16199999999992</c:v>
                </c:pt>
                <c:pt idx="818">
                  <c:v>637.16200000000003</c:v>
                </c:pt>
                <c:pt idx="819">
                  <c:v>638.16200000000003</c:v>
                </c:pt>
                <c:pt idx="820">
                  <c:v>639.16199999999992</c:v>
                </c:pt>
                <c:pt idx="821">
                  <c:v>640.16200000000003</c:v>
                </c:pt>
                <c:pt idx="822">
                  <c:v>641.16200000000003</c:v>
                </c:pt>
                <c:pt idx="823">
                  <c:v>642.16199999999992</c:v>
                </c:pt>
                <c:pt idx="824">
                  <c:v>643.16200000000003</c:v>
                </c:pt>
                <c:pt idx="825">
                  <c:v>644.16200000000003</c:v>
                </c:pt>
                <c:pt idx="826">
                  <c:v>645.16200000000003</c:v>
                </c:pt>
                <c:pt idx="827">
                  <c:v>646.16199999999992</c:v>
                </c:pt>
                <c:pt idx="828">
                  <c:v>647.16200000000003</c:v>
                </c:pt>
                <c:pt idx="829">
                  <c:v>648.16200000000003</c:v>
                </c:pt>
                <c:pt idx="830">
                  <c:v>649.16199999999992</c:v>
                </c:pt>
                <c:pt idx="831">
                  <c:v>650.16200000000003</c:v>
                </c:pt>
                <c:pt idx="832">
                  <c:v>651.16200000000003</c:v>
                </c:pt>
                <c:pt idx="833">
                  <c:v>652.16200000000003</c:v>
                </c:pt>
                <c:pt idx="834">
                  <c:v>653.16199999999992</c:v>
                </c:pt>
                <c:pt idx="835">
                  <c:v>654.16200000000003</c:v>
                </c:pt>
                <c:pt idx="836">
                  <c:v>655.16200000000003</c:v>
                </c:pt>
                <c:pt idx="837">
                  <c:v>656.16199999999992</c:v>
                </c:pt>
                <c:pt idx="838">
                  <c:v>657.16200000000003</c:v>
                </c:pt>
                <c:pt idx="839">
                  <c:v>658.16200000000003</c:v>
                </c:pt>
                <c:pt idx="840">
                  <c:v>659.16200000000003</c:v>
                </c:pt>
                <c:pt idx="841">
                  <c:v>660.16100000000006</c:v>
                </c:pt>
                <c:pt idx="842">
                  <c:v>661.16099999999994</c:v>
                </c:pt>
                <c:pt idx="843">
                  <c:v>662.16099999999994</c:v>
                </c:pt>
                <c:pt idx="844">
                  <c:v>663.16100000000006</c:v>
                </c:pt>
                <c:pt idx="845">
                  <c:v>664.16100000000006</c:v>
                </c:pt>
                <c:pt idx="846">
                  <c:v>665.16099999999994</c:v>
                </c:pt>
                <c:pt idx="847">
                  <c:v>666.16099999999994</c:v>
                </c:pt>
                <c:pt idx="848">
                  <c:v>667.16100000000006</c:v>
                </c:pt>
                <c:pt idx="849">
                  <c:v>668.16099999999994</c:v>
                </c:pt>
                <c:pt idx="850">
                  <c:v>669.16099999999994</c:v>
                </c:pt>
                <c:pt idx="851">
                  <c:v>670.16100000000006</c:v>
                </c:pt>
                <c:pt idx="852">
                  <c:v>671.16100000000006</c:v>
                </c:pt>
                <c:pt idx="853">
                  <c:v>672.16099999999994</c:v>
                </c:pt>
                <c:pt idx="854">
                  <c:v>673.16099999999994</c:v>
                </c:pt>
                <c:pt idx="855">
                  <c:v>674.16100000000006</c:v>
                </c:pt>
                <c:pt idx="856">
                  <c:v>675.16099999999994</c:v>
                </c:pt>
                <c:pt idx="857">
                  <c:v>676.16099999999994</c:v>
                </c:pt>
                <c:pt idx="858">
                  <c:v>677.16100000000006</c:v>
                </c:pt>
                <c:pt idx="859">
                  <c:v>678.16100000000006</c:v>
                </c:pt>
                <c:pt idx="860">
                  <c:v>679.16099999999994</c:v>
                </c:pt>
                <c:pt idx="861">
                  <c:v>680.16100000000006</c:v>
                </c:pt>
                <c:pt idx="862">
                  <c:v>681.16100000000006</c:v>
                </c:pt>
                <c:pt idx="863">
                  <c:v>682.16099999999994</c:v>
                </c:pt>
                <c:pt idx="864">
                  <c:v>683.16099999999994</c:v>
                </c:pt>
                <c:pt idx="865">
                  <c:v>684.16100000000006</c:v>
                </c:pt>
                <c:pt idx="866">
                  <c:v>685.16100000000006</c:v>
                </c:pt>
                <c:pt idx="867">
                  <c:v>686.16099999999994</c:v>
                </c:pt>
                <c:pt idx="868">
                  <c:v>687.16100000000006</c:v>
                </c:pt>
                <c:pt idx="869">
                  <c:v>688.16100000000006</c:v>
                </c:pt>
                <c:pt idx="870">
                  <c:v>689.16099999999994</c:v>
                </c:pt>
                <c:pt idx="871">
                  <c:v>690.16099999999994</c:v>
                </c:pt>
                <c:pt idx="872">
                  <c:v>691.16100000000006</c:v>
                </c:pt>
                <c:pt idx="873">
                  <c:v>692.16099999999994</c:v>
                </c:pt>
                <c:pt idx="874">
                  <c:v>693.16099999999994</c:v>
                </c:pt>
                <c:pt idx="875">
                  <c:v>694.16100000000006</c:v>
                </c:pt>
                <c:pt idx="876">
                  <c:v>695.16100000000006</c:v>
                </c:pt>
                <c:pt idx="877">
                  <c:v>696.16099999999994</c:v>
                </c:pt>
                <c:pt idx="878">
                  <c:v>697.16099999999994</c:v>
                </c:pt>
                <c:pt idx="879">
                  <c:v>698.16100000000006</c:v>
                </c:pt>
                <c:pt idx="880">
                  <c:v>699.16099999999994</c:v>
                </c:pt>
                <c:pt idx="881">
                  <c:v>700.16099999999994</c:v>
                </c:pt>
                <c:pt idx="882">
                  <c:v>701.16100000000006</c:v>
                </c:pt>
                <c:pt idx="883">
                  <c:v>702.16100000000006</c:v>
                </c:pt>
                <c:pt idx="884">
                  <c:v>703.16099999999994</c:v>
                </c:pt>
                <c:pt idx="885">
                  <c:v>704.16099999999994</c:v>
                </c:pt>
                <c:pt idx="886">
                  <c:v>705.16100000000006</c:v>
                </c:pt>
                <c:pt idx="887">
                  <c:v>706.16099999999994</c:v>
                </c:pt>
                <c:pt idx="888">
                  <c:v>707.16099999999994</c:v>
                </c:pt>
                <c:pt idx="889">
                  <c:v>708.16100000000006</c:v>
                </c:pt>
                <c:pt idx="890">
                  <c:v>709.16100000000006</c:v>
                </c:pt>
                <c:pt idx="891">
                  <c:v>710.16099999999994</c:v>
                </c:pt>
                <c:pt idx="892">
                  <c:v>711.16100000000006</c:v>
                </c:pt>
                <c:pt idx="893">
                  <c:v>712.16100000000006</c:v>
                </c:pt>
                <c:pt idx="894">
                  <c:v>713.16099999999994</c:v>
                </c:pt>
                <c:pt idx="895">
                  <c:v>714.16099999999994</c:v>
                </c:pt>
                <c:pt idx="896">
                  <c:v>715.16100000000006</c:v>
                </c:pt>
                <c:pt idx="897">
                  <c:v>716.16100000000006</c:v>
                </c:pt>
                <c:pt idx="898">
                  <c:v>717.16099999999994</c:v>
                </c:pt>
                <c:pt idx="899">
                  <c:v>718.16100000000006</c:v>
                </c:pt>
                <c:pt idx="900">
                  <c:v>719.16100000000006</c:v>
                </c:pt>
                <c:pt idx="901">
                  <c:v>720.16099999999994</c:v>
                </c:pt>
                <c:pt idx="902">
                  <c:v>721.16099999999994</c:v>
                </c:pt>
                <c:pt idx="903">
                  <c:v>722.16100000000006</c:v>
                </c:pt>
                <c:pt idx="904">
                  <c:v>723.16099999999994</c:v>
                </c:pt>
                <c:pt idx="905">
                  <c:v>724.16099999999994</c:v>
                </c:pt>
                <c:pt idx="906">
                  <c:v>725.16100000000006</c:v>
                </c:pt>
                <c:pt idx="907">
                  <c:v>726.16100000000006</c:v>
                </c:pt>
                <c:pt idx="908">
                  <c:v>727.16099999999994</c:v>
                </c:pt>
                <c:pt idx="909">
                  <c:v>728.16099999999994</c:v>
                </c:pt>
                <c:pt idx="910">
                  <c:v>729.16100000000006</c:v>
                </c:pt>
                <c:pt idx="911">
                  <c:v>730.16099999999994</c:v>
                </c:pt>
                <c:pt idx="912">
                  <c:v>731.16099999999994</c:v>
                </c:pt>
                <c:pt idx="913">
                  <c:v>732.16100000000006</c:v>
                </c:pt>
                <c:pt idx="914">
                  <c:v>733.16100000000006</c:v>
                </c:pt>
                <c:pt idx="915">
                  <c:v>734.16099999999994</c:v>
                </c:pt>
                <c:pt idx="916">
                  <c:v>735.16099999999994</c:v>
                </c:pt>
                <c:pt idx="917">
                  <c:v>736.16100000000006</c:v>
                </c:pt>
                <c:pt idx="918">
                  <c:v>737.16099999999994</c:v>
                </c:pt>
                <c:pt idx="919">
                  <c:v>738.16099999999994</c:v>
                </c:pt>
                <c:pt idx="920">
                  <c:v>739.16100000000006</c:v>
                </c:pt>
                <c:pt idx="921">
                  <c:v>740.16100000000006</c:v>
                </c:pt>
                <c:pt idx="922">
                  <c:v>741.16099999999994</c:v>
                </c:pt>
                <c:pt idx="923">
                  <c:v>742.16100000000006</c:v>
                </c:pt>
                <c:pt idx="924">
                  <c:v>743.16100000000006</c:v>
                </c:pt>
                <c:pt idx="925">
                  <c:v>744.16099999999994</c:v>
                </c:pt>
                <c:pt idx="926">
                  <c:v>745.16099999999994</c:v>
                </c:pt>
                <c:pt idx="927">
                  <c:v>746.16100000000006</c:v>
                </c:pt>
                <c:pt idx="928">
                  <c:v>747.16100000000006</c:v>
                </c:pt>
                <c:pt idx="929">
                  <c:v>748.16099999999994</c:v>
                </c:pt>
                <c:pt idx="930">
                  <c:v>749.16100000000006</c:v>
                </c:pt>
                <c:pt idx="931">
                  <c:v>750.16100000000006</c:v>
                </c:pt>
                <c:pt idx="932">
                  <c:v>751.16099999999994</c:v>
                </c:pt>
                <c:pt idx="933">
                  <c:v>752.16099999999994</c:v>
                </c:pt>
                <c:pt idx="934">
                  <c:v>753.16100000000006</c:v>
                </c:pt>
                <c:pt idx="935">
                  <c:v>754.16</c:v>
                </c:pt>
                <c:pt idx="936">
                  <c:v>755.16000000000008</c:v>
                </c:pt>
                <c:pt idx="937">
                  <c:v>756.16</c:v>
                </c:pt>
                <c:pt idx="938">
                  <c:v>757.16</c:v>
                </c:pt>
                <c:pt idx="939">
                  <c:v>758.16</c:v>
                </c:pt>
                <c:pt idx="940">
                  <c:v>759.16000000000008</c:v>
                </c:pt>
                <c:pt idx="941">
                  <c:v>760.16</c:v>
                </c:pt>
                <c:pt idx="942">
                  <c:v>761.16</c:v>
                </c:pt>
                <c:pt idx="943">
                  <c:v>762.16000000000008</c:v>
                </c:pt>
                <c:pt idx="944">
                  <c:v>763.16</c:v>
                </c:pt>
                <c:pt idx="945">
                  <c:v>764.16</c:v>
                </c:pt>
                <c:pt idx="946">
                  <c:v>765.16</c:v>
                </c:pt>
                <c:pt idx="947">
                  <c:v>766.16000000000008</c:v>
                </c:pt>
                <c:pt idx="948">
                  <c:v>767.16</c:v>
                </c:pt>
                <c:pt idx="949">
                  <c:v>768.16</c:v>
                </c:pt>
                <c:pt idx="950">
                  <c:v>769.16000000000008</c:v>
                </c:pt>
                <c:pt idx="951">
                  <c:v>770.16</c:v>
                </c:pt>
                <c:pt idx="952">
                  <c:v>771.16</c:v>
                </c:pt>
                <c:pt idx="953">
                  <c:v>772.16</c:v>
                </c:pt>
                <c:pt idx="954">
                  <c:v>773.16</c:v>
                </c:pt>
                <c:pt idx="955">
                  <c:v>774.16</c:v>
                </c:pt>
                <c:pt idx="956">
                  <c:v>775.16</c:v>
                </c:pt>
                <c:pt idx="957">
                  <c:v>776.16000000000008</c:v>
                </c:pt>
                <c:pt idx="958">
                  <c:v>777.16</c:v>
                </c:pt>
                <c:pt idx="959">
                  <c:v>778.16</c:v>
                </c:pt>
                <c:pt idx="960">
                  <c:v>779.16000000000008</c:v>
                </c:pt>
                <c:pt idx="961">
                  <c:v>780.16</c:v>
                </c:pt>
                <c:pt idx="962">
                  <c:v>781.16</c:v>
                </c:pt>
                <c:pt idx="963">
                  <c:v>782.16</c:v>
                </c:pt>
                <c:pt idx="964">
                  <c:v>783.16000000000008</c:v>
                </c:pt>
                <c:pt idx="965">
                  <c:v>784.16</c:v>
                </c:pt>
                <c:pt idx="966">
                  <c:v>785.16</c:v>
                </c:pt>
                <c:pt idx="967">
                  <c:v>786.16000000000008</c:v>
                </c:pt>
                <c:pt idx="968">
                  <c:v>787.16</c:v>
                </c:pt>
                <c:pt idx="969">
                  <c:v>788.16</c:v>
                </c:pt>
                <c:pt idx="970">
                  <c:v>789.16</c:v>
                </c:pt>
                <c:pt idx="971">
                  <c:v>790.16000000000008</c:v>
                </c:pt>
                <c:pt idx="972">
                  <c:v>791.16</c:v>
                </c:pt>
                <c:pt idx="973">
                  <c:v>792.16</c:v>
                </c:pt>
                <c:pt idx="974">
                  <c:v>793.16000000000008</c:v>
                </c:pt>
                <c:pt idx="975">
                  <c:v>794.16</c:v>
                </c:pt>
                <c:pt idx="976">
                  <c:v>795.16</c:v>
                </c:pt>
                <c:pt idx="977">
                  <c:v>796.16</c:v>
                </c:pt>
                <c:pt idx="978">
                  <c:v>797.16000000000008</c:v>
                </c:pt>
                <c:pt idx="979">
                  <c:v>798.16</c:v>
                </c:pt>
                <c:pt idx="980">
                  <c:v>799.16</c:v>
                </c:pt>
                <c:pt idx="981">
                  <c:v>800.16000000000008</c:v>
                </c:pt>
                <c:pt idx="982">
                  <c:v>801.16</c:v>
                </c:pt>
                <c:pt idx="983">
                  <c:v>802.16</c:v>
                </c:pt>
                <c:pt idx="984">
                  <c:v>803.16</c:v>
                </c:pt>
                <c:pt idx="985">
                  <c:v>804.16</c:v>
                </c:pt>
                <c:pt idx="986">
                  <c:v>805.16</c:v>
                </c:pt>
                <c:pt idx="987">
                  <c:v>806.16</c:v>
                </c:pt>
                <c:pt idx="988">
                  <c:v>807.16000000000008</c:v>
                </c:pt>
                <c:pt idx="989">
                  <c:v>808.16</c:v>
                </c:pt>
                <c:pt idx="990">
                  <c:v>809.16</c:v>
                </c:pt>
                <c:pt idx="991">
                  <c:v>810.16000000000008</c:v>
                </c:pt>
                <c:pt idx="992">
                  <c:v>811.16</c:v>
                </c:pt>
                <c:pt idx="993">
                  <c:v>812.16</c:v>
                </c:pt>
                <c:pt idx="994">
                  <c:v>813.16</c:v>
                </c:pt>
                <c:pt idx="995">
                  <c:v>814.16000000000008</c:v>
                </c:pt>
                <c:pt idx="996">
                  <c:v>815.16</c:v>
                </c:pt>
                <c:pt idx="997">
                  <c:v>816.16</c:v>
                </c:pt>
                <c:pt idx="998">
                  <c:v>817.16000000000008</c:v>
                </c:pt>
                <c:pt idx="999">
                  <c:v>818.16</c:v>
                </c:pt>
              </c:numCache>
            </c:numRef>
          </c:xVal>
          <c:yVal>
            <c:numRef>
              <c:f>'Current Wfms Data'!$S$5:$S$1004</c:f>
              <c:numCache>
                <c:formatCode>General</c:formatCode>
                <c:ptCount val="1000"/>
                <c:pt idx="0">
                  <c:v>6.1134900000000001E-3</c:v>
                </c:pt>
                <c:pt idx="1">
                  <c:v>3.2150780000000002E-6</c:v>
                </c:pt>
                <c:pt idx="2">
                  <c:v>4.3202409999999998E-3</c:v>
                </c:pt>
                <c:pt idx="3">
                  <c:v>1.831079E-2</c:v>
                </c:pt>
                <c:pt idx="4">
                  <c:v>2.0774899999999999E-2</c:v>
                </c:pt>
                <c:pt idx="5">
                  <c:v>9.9525340000000007E-3</c:v>
                </c:pt>
                <c:pt idx="6">
                  <c:v>2.1984259999999999E-3</c:v>
                </c:pt>
                <c:pt idx="7">
                  <c:v>4.3793959999999998E-3</c:v>
                </c:pt>
                <c:pt idx="8">
                  <c:v>9.9703940000000005E-3</c:v>
                </c:pt>
                <c:pt idx="9">
                  <c:v>6.2342750000000001E-3</c:v>
                </c:pt>
                <c:pt idx="10">
                  <c:v>-9.7451210000000007E-3</c:v>
                </c:pt>
                <c:pt idx="11">
                  <c:v>-2.354931E-2</c:v>
                </c:pt>
                <c:pt idx="12">
                  <c:v>-2.231723E-2</c:v>
                </c:pt>
                <c:pt idx="13">
                  <c:v>-1.1331300000000001E-2</c:v>
                </c:pt>
                <c:pt idx="14">
                  <c:v>-9.9430770000000007E-4</c:v>
                </c:pt>
                <c:pt idx="15">
                  <c:v>1.106306E-3</c:v>
                </c:pt>
                <c:pt idx="16">
                  <c:v>-6.4938549999999998E-3</c:v>
                </c:pt>
                <c:pt idx="17">
                  <c:v>-9.0249430000000005E-3</c:v>
                </c:pt>
                <c:pt idx="18">
                  <c:v>4.193652E-3</c:v>
                </c:pt>
                <c:pt idx="19">
                  <c:v>1.9557140000000001E-2</c:v>
                </c:pt>
                <c:pt idx="20">
                  <c:v>1.985147E-2</c:v>
                </c:pt>
                <c:pt idx="21">
                  <c:v>1.0688029999999999E-2</c:v>
                </c:pt>
                <c:pt idx="22">
                  <c:v>3.0148879999999999E-3</c:v>
                </c:pt>
                <c:pt idx="23">
                  <c:v>-4.8270159999999999E-3</c:v>
                </c:pt>
                <c:pt idx="24">
                  <c:v>-1.072563E-2</c:v>
                </c:pt>
                <c:pt idx="25">
                  <c:v>-7.5205999999999997E-3</c:v>
                </c:pt>
                <c:pt idx="26">
                  <c:v>-3.0492159999999998E-4</c:v>
                </c:pt>
                <c:pt idx="27">
                  <c:v>-8.9383919999999996E-4</c:v>
                </c:pt>
                <c:pt idx="28">
                  <c:v>-2.8151399999999998E-3</c:v>
                </c:pt>
                <c:pt idx="29">
                  <c:v>3.3737319999999999E-3</c:v>
                </c:pt>
                <c:pt idx="30">
                  <c:v>7.0615859999999999E-3</c:v>
                </c:pt>
                <c:pt idx="31">
                  <c:v>2.9079060000000001E-4</c:v>
                </c:pt>
                <c:pt idx="32">
                  <c:v>-9.9352309999999992E-3</c:v>
                </c:pt>
                <c:pt idx="33">
                  <c:v>-1.394428E-2</c:v>
                </c:pt>
                <c:pt idx="34">
                  <c:v>-4.7805010000000004E-3</c:v>
                </c:pt>
                <c:pt idx="35">
                  <c:v>4.4800609999999996E-3</c:v>
                </c:pt>
                <c:pt idx="36">
                  <c:v>-4.769288E-3</c:v>
                </c:pt>
                <c:pt idx="37">
                  <c:v>-1.4050669999999999E-2</c:v>
                </c:pt>
                <c:pt idx="38">
                  <c:v>-7.8209890000000004E-3</c:v>
                </c:pt>
                <c:pt idx="39">
                  <c:v>-2.2268869999999999E-3</c:v>
                </c:pt>
                <c:pt idx="40">
                  <c:v>2.337854E-4</c:v>
                </c:pt>
                <c:pt idx="41">
                  <c:v>4.129247E-3</c:v>
                </c:pt>
                <c:pt idx="42">
                  <c:v>3.456878E-3</c:v>
                </c:pt>
                <c:pt idx="43">
                  <c:v>-3.664984E-6</c:v>
                </c:pt>
                <c:pt idx="44">
                  <c:v>-4.6327570000000004E-3</c:v>
                </c:pt>
                <c:pt idx="45">
                  <c:v>-2.4356389999999999E-3</c:v>
                </c:pt>
                <c:pt idx="46">
                  <c:v>1.2034909999999999E-2</c:v>
                </c:pt>
                <c:pt idx="47">
                  <c:v>1.1752210000000001E-2</c:v>
                </c:pt>
                <c:pt idx="48">
                  <c:v>-9.3629190000000008E-3</c:v>
                </c:pt>
                <c:pt idx="49">
                  <c:v>-2.0689320000000001E-2</c:v>
                </c:pt>
                <c:pt idx="50">
                  <c:v>-1.432524E-2</c:v>
                </c:pt>
                <c:pt idx="51">
                  <c:v>-9.5594850000000004E-4</c:v>
                </c:pt>
                <c:pt idx="52">
                  <c:v>1.037105E-2</c:v>
                </c:pt>
                <c:pt idx="53">
                  <c:v>1.009961E-2</c:v>
                </c:pt>
                <c:pt idx="54">
                  <c:v>1.3826450000000001E-3</c:v>
                </c:pt>
                <c:pt idx="55">
                  <c:v>-3.5348530000000001E-3</c:v>
                </c:pt>
                <c:pt idx="56">
                  <c:v>-1.3038030000000001E-3</c:v>
                </c:pt>
                <c:pt idx="57">
                  <c:v>6.2649940000000003E-3</c:v>
                </c:pt>
                <c:pt idx="58">
                  <c:v>1.2888429999999999E-2</c:v>
                </c:pt>
                <c:pt idx="59">
                  <c:v>9.9147060000000006E-3</c:v>
                </c:pt>
                <c:pt idx="60">
                  <c:v>1.7678670000000001E-4</c:v>
                </c:pt>
                <c:pt idx="61">
                  <c:v>-7.5445099999999999E-3</c:v>
                </c:pt>
                <c:pt idx="62">
                  <c:v>-8.2300529999999993E-3</c:v>
                </c:pt>
                <c:pt idx="63">
                  <c:v>-3.614796E-3</c:v>
                </c:pt>
                <c:pt idx="64">
                  <c:v>6.6350770000000005E-4</c:v>
                </c:pt>
                <c:pt idx="65">
                  <c:v>5.1125629999999997E-4</c:v>
                </c:pt>
                <c:pt idx="66">
                  <c:v>-6.965153E-3</c:v>
                </c:pt>
                <c:pt idx="67">
                  <c:v>-1.2525039999999999E-2</c:v>
                </c:pt>
                <c:pt idx="68">
                  <c:v>-3.9886230000000002E-3</c:v>
                </c:pt>
                <c:pt idx="69">
                  <c:v>1.006812E-2</c:v>
                </c:pt>
                <c:pt idx="70">
                  <c:v>1.5499590000000001E-2</c:v>
                </c:pt>
                <c:pt idx="71">
                  <c:v>7.4999419999999999E-3</c:v>
                </c:pt>
                <c:pt idx="72">
                  <c:v>-3.437131E-3</c:v>
                </c:pt>
                <c:pt idx="73">
                  <c:v>-1.718338E-3</c:v>
                </c:pt>
                <c:pt idx="74">
                  <c:v>-1.036171E-3</c:v>
                </c:pt>
                <c:pt idx="75">
                  <c:v>-1.4565359999999999E-2</c:v>
                </c:pt>
                <c:pt idx="76">
                  <c:v>-2.0086759999999999E-2</c:v>
                </c:pt>
                <c:pt idx="77">
                  <c:v>-6.1081939999999999E-3</c:v>
                </c:pt>
                <c:pt idx="78">
                  <c:v>4.4436019999999996E-3</c:v>
                </c:pt>
                <c:pt idx="79">
                  <c:v>-7.1123239999999997E-3</c:v>
                </c:pt>
                <c:pt idx="80">
                  <c:v>-2.5836769999999998E-2</c:v>
                </c:pt>
                <c:pt idx="81">
                  <c:v>-2.1612559999999999E-2</c:v>
                </c:pt>
                <c:pt idx="82">
                  <c:v>-1.1325220000000001E-4</c:v>
                </c:pt>
                <c:pt idx="83">
                  <c:v>2.6537230000000002E-3</c:v>
                </c:pt>
                <c:pt idx="84">
                  <c:v>-6.6826059999999998E-3</c:v>
                </c:pt>
                <c:pt idx="85">
                  <c:v>5.0992329999999999E-3</c:v>
                </c:pt>
                <c:pt idx="86">
                  <c:v>2.039622E-2</c:v>
                </c:pt>
                <c:pt idx="87">
                  <c:v>1.236661E-2</c:v>
                </c:pt>
                <c:pt idx="88">
                  <c:v>-1.62149E-5</c:v>
                </c:pt>
                <c:pt idx="89">
                  <c:v>-2.194447E-3</c:v>
                </c:pt>
                <c:pt idx="90">
                  <c:v>-1.7821219999999999E-3</c:v>
                </c:pt>
                <c:pt idx="91">
                  <c:v>-9.3968800000000005E-4</c:v>
                </c:pt>
                <c:pt idx="92">
                  <c:v>2.5945320000000001E-3</c:v>
                </c:pt>
                <c:pt idx="93">
                  <c:v>8.0261689999999997E-3</c:v>
                </c:pt>
                <c:pt idx="94">
                  <c:v>9.7880459999999999E-3</c:v>
                </c:pt>
                <c:pt idx="95">
                  <c:v>5.0858860000000004E-3</c:v>
                </c:pt>
                <c:pt idx="96">
                  <c:v>5.5086190000000002E-4</c:v>
                </c:pt>
                <c:pt idx="97">
                  <c:v>8.7567549999999997E-3</c:v>
                </c:pt>
                <c:pt idx="98">
                  <c:v>2.383673E-2</c:v>
                </c:pt>
                <c:pt idx="99">
                  <c:v>2.5107239999999999E-2</c:v>
                </c:pt>
                <c:pt idx="100">
                  <c:v>1.340132E-2</c:v>
                </c:pt>
                <c:pt idx="101">
                  <c:v>-7.8212180000000004E-4</c:v>
                </c:pt>
                <c:pt idx="102">
                  <c:v>-1.443243E-2</c:v>
                </c:pt>
                <c:pt idx="103">
                  <c:v>-2.0338060000000002E-2</c:v>
                </c:pt>
                <c:pt idx="104">
                  <c:v>-6.8420709999999999E-3</c:v>
                </c:pt>
                <c:pt idx="105">
                  <c:v>1.2102659999999999E-2</c:v>
                </c:pt>
                <c:pt idx="106">
                  <c:v>5.9222019999999997E-3</c:v>
                </c:pt>
                <c:pt idx="107">
                  <c:v>-1.0441570000000001E-2</c:v>
                </c:pt>
                <c:pt idx="108">
                  <c:v>-6.3849709999999997E-3</c:v>
                </c:pt>
                <c:pt idx="109">
                  <c:v>5.8437949999999997E-3</c:v>
                </c:pt>
                <c:pt idx="110">
                  <c:v>4.7779679999999996E-3</c:v>
                </c:pt>
                <c:pt idx="111">
                  <c:v>-6.2397980000000004E-3</c:v>
                </c:pt>
                <c:pt idx="112">
                  <c:v>-1.158696E-2</c:v>
                </c:pt>
                <c:pt idx="113">
                  <c:v>-4.5664210000000002E-3</c:v>
                </c:pt>
                <c:pt idx="114">
                  <c:v>6.1866029999999997E-3</c:v>
                </c:pt>
                <c:pt idx="115">
                  <c:v>1.1875170000000001E-2</c:v>
                </c:pt>
                <c:pt idx="116">
                  <c:v>1.54214E-2</c:v>
                </c:pt>
                <c:pt idx="117">
                  <c:v>1.5760159999999999E-2</c:v>
                </c:pt>
                <c:pt idx="118">
                  <c:v>6.9777859999999997E-3</c:v>
                </c:pt>
                <c:pt idx="119">
                  <c:v>-3.0350590000000001E-3</c:v>
                </c:pt>
                <c:pt idx="120">
                  <c:v>-2.7671660000000002E-3</c:v>
                </c:pt>
                <c:pt idx="121">
                  <c:v>7.2307409999999997E-3</c:v>
                </c:pt>
                <c:pt idx="122">
                  <c:v>1.518738E-2</c:v>
                </c:pt>
                <c:pt idx="123">
                  <c:v>8.0382240000000001E-3</c:v>
                </c:pt>
                <c:pt idx="124">
                  <c:v>-1.110198E-3</c:v>
                </c:pt>
                <c:pt idx="125">
                  <c:v>4.9806190000000004E-3</c:v>
                </c:pt>
                <c:pt idx="126">
                  <c:v>2.9575320000000001E-3</c:v>
                </c:pt>
                <c:pt idx="127">
                  <c:v>-1.5807000000000002E-2</c:v>
                </c:pt>
                <c:pt idx="128">
                  <c:v>-1.7037E-2</c:v>
                </c:pt>
                <c:pt idx="129">
                  <c:v>7.8595959999999999E-3</c:v>
                </c:pt>
                <c:pt idx="130">
                  <c:v>2.5029249999999999E-2</c:v>
                </c:pt>
                <c:pt idx="131">
                  <c:v>1.4238209999999999E-2</c:v>
                </c:pt>
                <c:pt idx="132">
                  <c:v>-9.4880520000000001E-4</c:v>
                </c:pt>
                <c:pt idx="133">
                  <c:v>4.5407319999999996E-3</c:v>
                </c:pt>
                <c:pt idx="134">
                  <c:v>1.7001309999999999E-2</c:v>
                </c:pt>
                <c:pt idx="135">
                  <c:v>1.3292719999999999E-2</c:v>
                </c:pt>
                <c:pt idx="136">
                  <c:v>2.60159E-3</c:v>
                </c:pt>
                <c:pt idx="137">
                  <c:v>4.2314609999999998E-4</c:v>
                </c:pt>
                <c:pt idx="138">
                  <c:v>3.30416E-3</c:v>
                </c:pt>
                <c:pt idx="139">
                  <c:v>4.1343559999999996E-3</c:v>
                </c:pt>
                <c:pt idx="140">
                  <c:v>-3.8896120000000002E-3</c:v>
                </c:pt>
                <c:pt idx="141">
                  <c:v>-7.2142320000000001E-3</c:v>
                </c:pt>
                <c:pt idx="142">
                  <c:v>4.7749170000000001E-3</c:v>
                </c:pt>
                <c:pt idx="143">
                  <c:v>7.9311699999999995E-3</c:v>
                </c:pt>
                <c:pt idx="144">
                  <c:v>9.7235180000000004E-4</c:v>
                </c:pt>
                <c:pt idx="145">
                  <c:v>3.8828479999999999E-3</c:v>
                </c:pt>
                <c:pt idx="146">
                  <c:v>2.0451419999999998E-3</c:v>
                </c:pt>
                <c:pt idx="147">
                  <c:v>-1.59153E-2</c:v>
                </c:pt>
                <c:pt idx="148">
                  <c:v>-2.491985E-2</c:v>
                </c:pt>
                <c:pt idx="149">
                  <c:v>-1.019605E-2</c:v>
                </c:pt>
                <c:pt idx="150">
                  <c:v>6.8370490000000004E-3</c:v>
                </c:pt>
                <c:pt idx="151">
                  <c:v>4.3312569999999998E-3</c:v>
                </c:pt>
                <c:pt idx="152">
                  <c:v>-7.6665129999999998E-3</c:v>
                </c:pt>
                <c:pt idx="153">
                  <c:v>-1.287367E-2</c:v>
                </c:pt>
                <c:pt idx="154">
                  <c:v>-1.5059639999999999E-2</c:v>
                </c:pt>
                <c:pt idx="155">
                  <c:v>-1.6117590000000001E-2</c:v>
                </c:pt>
                <c:pt idx="156">
                  <c:v>-7.9805350000000004E-3</c:v>
                </c:pt>
                <c:pt idx="157">
                  <c:v>7.4866530000000002E-3</c:v>
                </c:pt>
                <c:pt idx="158">
                  <c:v>1.6901289999999999E-2</c:v>
                </c:pt>
                <c:pt idx="159">
                  <c:v>1.37743E-2</c:v>
                </c:pt>
                <c:pt idx="160">
                  <c:v>9.8309590000000002E-3</c:v>
                </c:pt>
                <c:pt idx="161">
                  <c:v>1.232721E-2</c:v>
                </c:pt>
                <c:pt idx="162">
                  <c:v>7.1346359999999998E-3</c:v>
                </c:pt>
                <c:pt idx="163">
                  <c:v>-1.001668E-2</c:v>
                </c:pt>
                <c:pt idx="164">
                  <c:v>-2.3567620000000001E-2</c:v>
                </c:pt>
                <c:pt idx="165">
                  <c:v>-2.625951E-2</c:v>
                </c:pt>
                <c:pt idx="166">
                  <c:v>-2.363784E-2</c:v>
                </c:pt>
                <c:pt idx="167">
                  <c:v>-1.8816099999999999E-2</c:v>
                </c:pt>
                <c:pt idx="168">
                  <c:v>-1.0611860000000001E-2</c:v>
                </c:pt>
                <c:pt idx="169">
                  <c:v>8.4138319999999998E-4</c:v>
                </c:pt>
                <c:pt idx="170">
                  <c:v>9.4629810000000005E-3</c:v>
                </c:pt>
                <c:pt idx="171">
                  <c:v>3.5780209999999998E-3</c:v>
                </c:pt>
                <c:pt idx="172">
                  <c:v>-8.1951369999999999E-3</c:v>
                </c:pt>
                <c:pt idx="173">
                  <c:v>-8.2032279999999999E-3</c:v>
                </c:pt>
                <c:pt idx="174">
                  <c:v>-4.0059379999999997E-3</c:v>
                </c:pt>
                <c:pt idx="175">
                  <c:v>-3.729413E-3</c:v>
                </c:pt>
                <c:pt idx="176">
                  <c:v>-4.3035149999999999E-3</c:v>
                </c:pt>
                <c:pt idx="177">
                  <c:v>8.7375049999999996E-3</c:v>
                </c:pt>
                <c:pt idx="178">
                  <c:v>4.3408090000000003E-2</c:v>
                </c:pt>
                <c:pt idx="179">
                  <c:v>7.611859E-2</c:v>
                </c:pt>
                <c:pt idx="180">
                  <c:v>0.1065576</c:v>
                </c:pt>
                <c:pt idx="181">
                  <c:v>0.1570877</c:v>
                </c:pt>
                <c:pt idx="182">
                  <c:v>0.21406829999999999</c:v>
                </c:pt>
                <c:pt idx="183">
                  <c:v>0.25537680000000001</c:v>
                </c:pt>
                <c:pt idx="184">
                  <c:v>0.2875356</c:v>
                </c:pt>
                <c:pt idx="185">
                  <c:v>0.31822909999999999</c:v>
                </c:pt>
                <c:pt idx="186">
                  <c:v>0.33811289999999999</c:v>
                </c:pt>
                <c:pt idx="187">
                  <c:v>0.350605</c:v>
                </c:pt>
                <c:pt idx="188">
                  <c:v>0.36031580000000002</c:v>
                </c:pt>
                <c:pt idx="189">
                  <c:v>0.36038599999999998</c:v>
                </c:pt>
                <c:pt idx="190">
                  <c:v>0.364952</c:v>
                </c:pt>
                <c:pt idx="191">
                  <c:v>0.37314160000000002</c:v>
                </c:pt>
                <c:pt idx="192">
                  <c:v>0.36439480000000002</c:v>
                </c:pt>
                <c:pt idx="193">
                  <c:v>0.35465279999999999</c:v>
                </c:pt>
                <c:pt idx="194">
                  <c:v>0.3526437</c:v>
                </c:pt>
                <c:pt idx="195">
                  <c:v>0.34289540000000002</c:v>
                </c:pt>
                <c:pt idx="196">
                  <c:v>0.33767219999999998</c:v>
                </c:pt>
                <c:pt idx="197">
                  <c:v>0.348026</c:v>
                </c:pt>
                <c:pt idx="198">
                  <c:v>0.35950110000000002</c:v>
                </c:pt>
                <c:pt idx="199">
                  <c:v>0.36078650000000001</c:v>
                </c:pt>
                <c:pt idx="200">
                  <c:v>0.35181760000000001</c:v>
                </c:pt>
                <c:pt idx="201">
                  <c:v>0.34267219999999998</c:v>
                </c:pt>
                <c:pt idx="202">
                  <c:v>0.3378295</c:v>
                </c:pt>
                <c:pt idx="203">
                  <c:v>0.32491209999999998</c:v>
                </c:pt>
                <c:pt idx="204">
                  <c:v>0.30469459999999998</c:v>
                </c:pt>
                <c:pt idx="205">
                  <c:v>0.29730849999999998</c:v>
                </c:pt>
                <c:pt idx="206">
                  <c:v>0.30772899999999997</c:v>
                </c:pt>
                <c:pt idx="207">
                  <c:v>0.3197468</c:v>
                </c:pt>
                <c:pt idx="208">
                  <c:v>0.31844169999999999</c:v>
                </c:pt>
                <c:pt idx="209">
                  <c:v>0.3063517</c:v>
                </c:pt>
                <c:pt idx="210">
                  <c:v>0.29780849999999998</c:v>
                </c:pt>
                <c:pt idx="211">
                  <c:v>0.29446410000000001</c:v>
                </c:pt>
                <c:pt idx="212">
                  <c:v>0.28820469999999998</c:v>
                </c:pt>
                <c:pt idx="213">
                  <c:v>0.28969489999999998</c:v>
                </c:pt>
                <c:pt idx="214">
                  <c:v>0.3007842</c:v>
                </c:pt>
                <c:pt idx="215">
                  <c:v>0.29352929999999999</c:v>
                </c:pt>
                <c:pt idx="216">
                  <c:v>0.27185320000000002</c:v>
                </c:pt>
                <c:pt idx="217">
                  <c:v>0.2677602</c:v>
                </c:pt>
                <c:pt idx="218">
                  <c:v>0.27826000000000001</c:v>
                </c:pt>
                <c:pt idx="219">
                  <c:v>0.28540169999999998</c:v>
                </c:pt>
                <c:pt idx="220">
                  <c:v>0.2925005</c:v>
                </c:pt>
                <c:pt idx="221">
                  <c:v>0.29690929999999999</c:v>
                </c:pt>
                <c:pt idx="222">
                  <c:v>0.2829062</c:v>
                </c:pt>
                <c:pt idx="223">
                  <c:v>0.26683200000000001</c:v>
                </c:pt>
                <c:pt idx="224">
                  <c:v>0.27065</c:v>
                </c:pt>
                <c:pt idx="225">
                  <c:v>0.2784568</c:v>
                </c:pt>
                <c:pt idx="226">
                  <c:v>0.27960000000000002</c:v>
                </c:pt>
                <c:pt idx="227">
                  <c:v>0.27701419999999999</c:v>
                </c:pt>
                <c:pt idx="228">
                  <c:v>0.26782440000000002</c:v>
                </c:pt>
                <c:pt idx="229">
                  <c:v>0.26146059999999999</c:v>
                </c:pt>
                <c:pt idx="230">
                  <c:v>0.26634669999999999</c:v>
                </c:pt>
                <c:pt idx="231">
                  <c:v>0.26820359999999999</c:v>
                </c:pt>
                <c:pt idx="232">
                  <c:v>0.25889459999999997</c:v>
                </c:pt>
                <c:pt idx="233">
                  <c:v>0.25354349999999998</c:v>
                </c:pt>
                <c:pt idx="234">
                  <c:v>0.26075759999999998</c:v>
                </c:pt>
                <c:pt idx="235">
                  <c:v>0.26612150000000001</c:v>
                </c:pt>
                <c:pt idx="236">
                  <c:v>0.25702229999999998</c:v>
                </c:pt>
                <c:pt idx="237">
                  <c:v>0.24452090000000001</c:v>
                </c:pt>
                <c:pt idx="238">
                  <c:v>0.2383835</c:v>
                </c:pt>
                <c:pt idx="239">
                  <c:v>0.23692640000000001</c:v>
                </c:pt>
                <c:pt idx="240">
                  <c:v>0.2416441</c:v>
                </c:pt>
                <c:pt idx="241">
                  <c:v>0.24945339999999999</c:v>
                </c:pt>
                <c:pt idx="242">
                  <c:v>0.25295590000000001</c:v>
                </c:pt>
                <c:pt idx="243">
                  <c:v>0.24476809999999999</c:v>
                </c:pt>
                <c:pt idx="244">
                  <c:v>0.23000290000000001</c:v>
                </c:pt>
                <c:pt idx="245">
                  <c:v>0.2316126</c:v>
                </c:pt>
                <c:pt idx="246">
                  <c:v>0.2520559</c:v>
                </c:pt>
                <c:pt idx="247">
                  <c:v>0.25891009999999998</c:v>
                </c:pt>
                <c:pt idx="248">
                  <c:v>0.2443409</c:v>
                </c:pt>
                <c:pt idx="249">
                  <c:v>0.2399232</c:v>
                </c:pt>
                <c:pt idx="250">
                  <c:v>0.2474412</c:v>
                </c:pt>
                <c:pt idx="251">
                  <c:v>0.24601729999999999</c:v>
                </c:pt>
                <c:pt idx="252">
                  <c:v>0.24104339999999999</c:v>
                </c:pt>
                <c:pt idx="253">
                  <c:v>0.24364179999999999</c:v>
                </c:pt>
                <c:pt idx="254">
                  <c:v>0.24918180000000001</c:v>
                </c:pt>
                <c:pt idx="255">
                  <c:v>0.2465224</c:v>
                </c:pt>
                <c:pt idx="256">
                  <c:v>0.23716870000000001</c:v>
                </c:pt>
                <c:pt idx="257">
                  <c:v>0.23224149999999999</c:v>
                </c:pt>
                <c:pt idx="258">
                  <c:v>0.23078099999999999</c:v>
                </c:pt>
                <c:pt idx="259">
                  <c:v>0.22844249999999999</c:v>
                </c:pt>
                <c:pt idx="260">
                  <c:v>0.2280423</c:v>
                </c:pt>
                <c:pt idx="261">
                  <c:v>0.22737209999999999</c:v>
                </c:pt>
                <c:pt idx="262">
                  <c:v>0.22441549999999999</c:v>
                </c:pt>
                <c:pt idx="263">
                  <c:v>0.22441739999999999</c:v>
                </c:pt>
                <c:pt idx="264">
                  <c:v>0.22929550000000001</c:v>
                </c:pt>
                <c:pt idx="265">
                  <c:v>0.23756579999999999</c:v>
                </c:pt>
                <c:pt idx="266">
                  <c:v>0.2364695</c:v>
                </c:pt>
                <c:pt idx="267">
                  <c:v>0.21308350000000001</c:v>
                </c:pt>
                <c:pt idx="268">
                  <c:v>0.18785959999999999</c:v>
                </c:pt>
                <c:pt idx="269">
                  <c:v>0.19236590000000001</c:v>
                </c:pt>
                <c:pt idx="270">
                  <c:v>0.21510940000000001</c:v>
                </c:pt>
                <c:pt idx="271">
                  <c:v>0.2159007</c:v>
                </c:pt>
                <c:pt idx="272">
                  <c:v>0.1971792</c:v>
                </c:pt>
                <c:pt idx="273">
                  <c:v>0.19353699999999999</c:v>
                </c:pt>
                <c:pt idx="274">
                  <c:v>0.20632800000000001</c:v>
                </c:pt>
                <c:pt idx="275">
                  <c:v>0.2108294</c:v>
                </c:pt>
                <c:pt idx="276">
                  <c:v>0.1986154</c:v>
                </c:pt>
                <c:pt idx="277">
                  <c:v>0.1865484</c:v>
                </c:pt>
                <c:pt idx="278">
                  <c:v>0.19064900000000001</c:v>
                </c:pt>
                <c:pt idx="279">
                  <c:v>0.1992922</c:v>
                </c:pt>
                <c:pt idx="280">
                  <c:v>0.19653090000000001</c:v>
                </c:pt>
                <c:pt idx="281">
                  <c:v>0.19500310000000001</c:v>
                </c:pt>
                <c:pt idx="282">
                  <c:v>0.20428979999999999</c:v>
                </c:pt>
                <c:pt idx="283">
                  <c:v>0.20742650000000001</c:v>
                </c:pt>
                <c:pt idx="284">
                  <c:v>0.19894590000000001</c:v>
                </c:pt>
                <c:pt idx="285">
                  <c:v>0.1992083</c:v>
                </c:pt>
                <c:pt idx="286">
                  <c:v>0.21527199999999999</c:v>
                </c:pt>
                <c:pt idx="287">
                  <c:v>0.22270719999999999</c:v>
                </c:pt>
                <c:pt idx="288">
                  <c:v>0.2060293</c:v>
                </c:pt>
                <c:pt idx="289">
                  <c:v>0.185638</c:v>
                </c:pt>
                <c:pt idx="290">
                  <c:v>0.18420310000000001</c:v>
                </c:pt>
                <c:pt idx="291">
                  <c:v>0.19605900000000001</c:v>
                </c:pt>
                <c:pt idx="292">
                  <c:v>0.19722909999999999</c:v>
                </c:pt>
                <c:pt idx="293">
                  <c:v>0.18166370000000001</c:v>
                </c:pt>
                <c:pt idx="294">
                  <c:v>0.1700227</c:v>
                </c:pt>
                <c:pt idx="295">
                  <c:v>0.16799210000000001</c:v>
                </c:pt>
                <c:pt idx="296">
                  <c:v>0.16856080000000001</c:v>
                </c:pt>
                <c:pt idx="297">
                  <c:v>0.1787919</c:v>
                </c:pt>
                <c:pt idx="298">
                  <c:v>0.19103800000000001</c:v>
                </c:pt>
                <c:pt idx="299">
                  <c:v>0.18581439999999999</c:v>
                </c:pt>
                <c:pt idx="300">
                  <c:v>0.17972850000000001</c:v>
                </c:pt>
                <c:pt idx="301">
                  <c:v>0.1875734</c:v>
                </c:pt>
                <c:pt idx="302">
                  <c:v>0.18304190000000001</c:v>
                </c:pt>
                <c:pt idx="303">
                  <c:v>0.16462060000000001</c:v>
                </c:pt>
                <c:pt idx="304">
                  <c:v>0.15801970000000001</c:v>
                </c:pt>
                <c:pt idx="305">
                  <c:v>0.16649710000000001</c:v>
                </c:pt>
                <c:pt idx="306">
                  <c:v>0.17571809999999999</c:v>
                </c:pt>
                <c:pt idx="307">
                  <c:v>0.16772210000000001</c:v>
                </c:pt>
                <c:pt idx="308">
                  <c:v>0.1570309</c:v>
                </c:pt>
                <c:pt idx="309">
                  <c:v>0.17005919999999999</c:v>
                </c:pt>
                <c:pt idx="310">
                  <c:v>0.1836942</c:v>
                </c:pt>
                <c:pt idx="311">
                  <c:v>0.17446729999999999</c:v>
                </c:pt>
                <c:pt idx="312">
                  <c:v>0.1647612</c:v>
                </c:pt>
                <c:pt idx="313">
                  <c:v>0.1644137</c:v>
                </c:pt>
                <c:pt idx="314">
                  <c:v>0.1539335</c:v>
                </c:pt>
                <c:pt idx="315">
                  <c:v>0.13906009999999999</c:v>
                </c:pt>
                <c:pt idx="316">
                  <c:v>0.1428719</c:v>
                </c:pt>
                <c:pt idx="317">
                  <c:v>0.15927469999999999</c:v>
                </c:pt>
                <c:pt idx="318">
                  <c:v>0.16252</c:v>
                </c:pt>
                <c:pt idx="319">
                  <c:v>0.1535184</c:v>
                </c:pt>
                <c:pt idx="320">
                  <c:v>0.1505821</c:v>
                </c:pt>
                <c:pt idx="321">
                  <c:v>0.15141879999999999</c:v>
                </c:pt>
                <c:pt idx="322">
                  <c:v>0.15876570000000001</c:v>
                </c:pt>
                <c:pt idx="323">
                  <c:v>0.16913810000000001</c:v>
                </c:pt>
                <c:pt idx="324">
                  <c:v>0.16535130000000001</c:v>
                </c:pt>
                <c:pt idx="325">
                  <c:v>0.1596496</c:v>
                </c:pt>
                <c:pt idx="326">
                  <c:v>0.16058620000000001</c:v>
                </c:pt>
                <c:pt idx="327">
                  <c:v>0.157224</c:v>
                </c:pt>
                <c:pt idx="328">
                  <c:v>0.1471036</c:v>
                </c:pt>
                <c:pt idx="329">
                  <c:v>0.13650660000000001</c:v>
                </c:pt>
                <c:pt idx="330">
                  <c:v>0.1322567</c:v>
                </c:pt>
                <c:pt idx="331">
                  <c:v>0.13233739999999999</c:v>
                </c:pt>
                <c:pt idx="332">
                  <c:v>0.13835249999999999</c:v>
                </c:pt>
                <c:pt idx="333">
                  <c:v>0.14366960000000001</c:v>
                </c:pt>
                <c:pt idx="334">
                  <c:v>0.13296150000000001</c:v>
                </c:pt>
                <c:pt idx="335">
                  <c:v>0.12328699999999999</c:v>
                </c:pt>
                <c:pt idx="336">
                  <c:v>0.1318143</c:v>
                </c:pt>
                <c:pt idx="337">
                  <c:v>0.1395323</c:v>
                </c:pt>
                <c:pt idx="338">
                  <c:v>0.13169910000000001</c:v>
                </c:pt>
                <c:pt idx="339">
                  <c:v>0.1173124</c:v>
                </c:pt>
                <c:pt idx="340">
                  <c:v>0.11523360000000001</c:v>
                </c:pt>
                <c:pt idx="341">
                  <c:v>0.12955359999999999</c:v>
                </c:pt>
                <c:pt idx="342">
                  <c:v>0.1381077</c:v>
                </c:pt>
                <c:pt idx="343">
                  <c:v>0.1321465</c:v>
                </c:pt>
                <c:pt idx="344">
                  <c:v>0.127577</c:v>
                </c:pt>
                <c:pt idx="345">
                  <c:v>0.13528409999999999</c:v>
                </c:pt>
                <c:pt idx="346">
                  <c:v>0.14504790000000001</c:v>
                </c:pt>
                <c:pt idx="347">
                  <c:v>0.13820950000000001</c:v>
                </c:pt>
                <c:pt idx="348">
                  <c:v>0.1233322</c:v>
                </c:pt>
                <c:pt idx="349">
                  <c:v>0.1217414</c:v>
                </c:pt>
                <c:pt idx="350">
                  <c:v>0.1282411</c:v>
                </c:pt>
                <c:pt idx="351">
                  <c:v>0.12531900000000001</c:v>
                </c:pt>
                <c:pt idx="352">
                  <c:v>0.11882959999999999</c:v>
                </c:pt>
                <c:pt idx="353">
                  <c:v>0.1222727</c:v>
                </c:pt>
                <c:pt idx="354">
                  <c:v>0.12940109999999999</c:v>
                </c:pt>
                <c:pt idx="355">
                  <c:v>0.13144110000000001</c:v>
                </c:pt>
                <c:pt idx="356">
                  <c:v>0.1254825</c:v>
                </c:pt>
                <c:pt idx="357">
                  <c:v>0.1240528</c:v>
                </c:pt>
                <c:pt idx="358">
                  <c:v>0.1339631</c:v>
                </c:pt>
                <c:pt idx="359">
                  <c:v>0.12853329999999999</c:v>
                </c:pt>
                <c:pt idx="360">
                  <c:v>0.1093146</c:v>
                </c:pt>
                <c:pt idx="361">
                  <c:v>0.1081988</c:v>
                </c:pt>
                <c:pt idx="362">
                  <c:v>0.1165202</c:v>
                </c:pt>
                <c:pt idx="363">
                  <c:v>0.1103778</c:v>
                </c:pt>
                <c:pt idx="364">
                  <c:v>0.1007798</c:v>
                </c:pt>
                <c:pt idx="365">
                  <c:v>0.10387449999999999</c:v>
                </c:pt>
                <c:pt idx="366">
                  <c:v>0.109456</c:v>
                </c:pt>
                <c:pt idx="367">
                  <c:v>0.10462109999999999</c:v>
                </c:pt>
                <c:pt idx="368">
                  <c:v>9.5675029999999994E-2</c:v>
                </c:pt>
                <c:pt idx="369">
                  <c:v>9.7582440000000006E-2</c:v>
                </c:pt>
                <c:pt idx="370">
                  <c:v>0.1117578</c:v>
                </c:pt>
                <c:pt idx="371">
                  <c:v>0.11676930000000001</c:v>
                </c:pt>
                <c:pt idx="372">
                  <c:v>9.9311830000000004E-2</c:v>
                </c:pt>
                <c:pt idx="373">
                  <c:v>8.6160130000000001E-2</c:v>
                </c:pt>
                <c:pt idx="374">
                  <c:v>9.5299110000000006E-2</c:v>
                </c:pt>
                <c:pt idx="375">
                  <c:v>0.104977</c:v>
                </c:pt>
                <c:pt idx="376">
                  <c:v>0.1079828</c:v>
                </c:pt>
                <c:pt idx="377">
                  <c:v>0.1115902</c:v>
                </c:pt>
                <c:pt idx="378">
                  <c:v>0.1102602</c:v>
                </c:pt>
                <c:pt idx="379">
                  <c:v>9.9258879999999994E-2</c:v>
                </c:pt>
                <c:pt idx="380">
                  <c:v>8.6774850000000001E-2</c:v>
                </c:pt>
                <c:pt idx="381">
                  <c:v>9.1073470000000004E-2</c:v>
                </c:pt>
                <c:pt idx="382">
                  <c:v>0.10104059999999999</c:v>
                </c:pt>
                <c:pt idx="383">
                  <c:v>9.3644080000000005E-2</c:v>
                </c:pt>
                <c:pt idx="384">
                  <c:v>8.6917720000000004E-2</c:v>
                </c:pt>
                <c:pt idx="385">
                  <c:v>9.0205789999999994E-2</c:v>
                </c:pt>
                <c:pt idx="386">
                  <c:v>9.1996889999999998E-2</c:v>
                </c:pt>
                <c:pt idx="387">
                  <c:v>9.8683740000000006E-2</c:v>
                </c:pt>
                <c:pt idx="388">
                  <c:v>0.10898190000000001</c:v>
                </c:pt>
                <c:pt idx="389">
                  <c:v>0.1130042</c:v>
                </c:pt>
                <c:pt idx="390">
                  <c:v>0.1056211</c:v>
                </c:pt>
                <c:pt idx="391">
                  <c:v>8.6634840000000005E-2</c:v>
                </c:pt>
                <c:pt idx="392">
                  <c:v>7.1146180000000003E-2</c:v>
                </c:pt>
                <c:pt idx="393">
                  <c:v>7.4585730000000003E-2</c:v>
                </c:pt>
                <c:pt idx="394">
                  <c:v>9.0204439999999997E-2</c:v>
                </c:pt>
                <c:pt idx="395">
                  <c:v>9.0119099999999994E-2</c:v>
                </c:pt>
                <c:pt idx="396">
                  <c:v>7.4126869999999997E-2</c:v>
                </c:pt>
                <c:pt idx="397">
                  <c:v>7.7103420000000006E-2</c:v>
                </c:pt>
                <c:pt idx="398">
                  <c:v>9.3194849999999996E-2</c:v>
                </c:pt>
                <c:pt idx="399">
                  <c:v>8.9500070000000001E-2</c:v>
                </c:pt>
                <c:pt idx="400">
                  <c:v>7.3256489999999994E-2</c:v>
                </c:pt>
                <c:pt idx="401">
                  <c:v>6.5609429999999996E-2</c:v>
                </c:pt>
                <c:pt idx="402">
                  <c:v>6.8818420000000005E-2</c:v>
                </c:pt>
                <c:pt idx="403">
                  <c:v>7.8494830000000002E-2</c:v>
                </c:pt>
                <c:pt idx="404">
                  <c:v>8.1692280000000006E-2</c:v>
                </c:pt>
                <c:pt idx="405">
                  <c:v>7.3245909999999997E-2</c:v>
                </c:pt>
                <c:pt idx="406">
                  <c:v>7.1033239999999997E-2</c:v>
                </c:pt>
                <c:pt idx="407">
                  <c:v>7.3157520000000004E-2</c:v>
                </c:pt>
                <c:pt idx="408">
                  <c:v>6.6424579999999997E-2</c:v>
                </c:pt>
                <c:pt idx="409">
                  <c:v>6.8071229999999996E-2</c:v>
                </c:pt>
                <c:pt idx="410">
                  <c:v>7.9564460000000004E-2</c:v>
                </c:pt>
                <c:pt idx="411">
                  <c:v>7.9400360000000003E-2</c:v>
                </c:pt>
                <c:pt idx="412">
                  <c:v>7.3743790000000004E-2</c:v>
                </c:pt>
                <c:pt idx="413">
                  <c:v>7.3379949999999999E-2</c:v>
                </c:pt>
                <c:pt idx="414">
                  <c:v>7.4426220000000001E-2</c:v>
                </c:pt>
                <c:pt idx="415">
                  <c:v>7.1368870000000001E-2</c:v>
                </c:pt>
                <c:pt idx="416">
                  <c:v>6.3459539999999995E-2</c:v>
                </c:pt>
                <c:pt idx="417">
                  <c:v>6.4385730000000002E-2</c:v>
                </c:pt>
                <c:pt idx="418">
                  <c:v>7.3902819999999994E-2</c:v>
                </c:pt>
                <c:pt idx="419">
                  <c:v>6.9028770000000003E-2</c:v>
                </c:pt>
                <c:pt idx="420">
                  <c:v>5.6991859999999998E-2</c:v>
                </c:pt>
                <c:pt idx="421">
                  <c:v>6.171799E-2</c:v>
                </c:pt>
                <c:pt idx="422">
                  <c:v>6.989853E-2</c:v>
                </c:pt>
                <c:pt idx="423">
                  <c:v>6.5133769999999994E-2</c:v>
                </c:pt>
                <c:pt idx="424">
                  <c:v>5.448687E-2</c:v>
                </c:pt>
                <c:pt idx="425">
                  <c:v>5.1436879999999997E-2</c:v>
                </c:pt>
                <c:pt idx="426">
                  <c:v>6.2325659999999998E-2</c:v>
                </c:pt>
                <c:pt idx="427">
                  <c:v>7.1583049999999995E-2</c:v>
                </c:pt>
                <c:pt idx="428">
                  <c:v>6.7269620000000002E-2</c:v>
                </c:pt>
                <c:pt idx="429">
                  <c:v>6.031069E-2</c:v>
                </c:pt>
                <c:pt idx="430">
                  <c:v>5.8764740000000003E-2</c:v>
                </c:pt>
                <c:pt idx="431">
                  <c:v>5.8691939999999998E-2</c:v>
                </c:pt>
                <c:pt idx="432">
                  <c:v>5.9251280000000003E-2</c:v>
                </c:pt>
                <c:pt idx="433">
                  <c:v>6.0781269999999998E-2</c:v>
                </c:pt>
                <c:pt idx="434">
                  <c:v>6.6519320000000007E-2</c:v>
                </c:pt>
                <c:pt idx="435">
                  <c:v>7.5061340000000004E-2</c:v>
                </c:pt>
                <c:pt idx="436">
                  <c:v>7.424625E-2</c:v>
                </c:pt>
                <c:pt idx="437">
                  <c:v>7.0300979999999999E-2</c:v>
                </c:pt>
                <c:pt idx="438">
                  <c:v>6.7524239999999999E-2</c:v>
                </c:pt>
                <c:pt idx="439">
                  <c:v>5.4480880000000002E-2</c:v>
                </c:pt>
                <c:pt idx="440">
                  <c:v>4.371419E-2</c:v>
                </c:pt>
                <c:pt idx="441">
                  <c:v>5.1274409999999999E-2</c:v>
                </c:pt>
                <c:pt idx="442">
                  <c:v>6.1527709999999999E-2</c:v>
                </c:pt>
                <c:pt idx="443">
                  <c:v>5.9308769999999997E-2</c:v>
                </c:pt>
                <c:pt idx="444">
                  <c:v>5.9070579999999998E-2</c:v>
                </c:pt>
                <c:pt idx="445">
                  <c:v>6.6833329999999996E-2</c:v>
                </c:pt>
                <c:pt idx="446">
                  <c:v>6.5506529999999993E-2</c:v>
                </c:pt>
                <c:pt idx="447">
                  <c:v>5.8521919999999998E-2</c:v>
                </c:pt>
                <c:pt idx="448">
                  <c:v>5.5932959999999997E-2</c:v>
                </c:pt>
                <c:pt idx="449">
                  <c:v>4.806705E-2</c:v>
                </c:pt>
                <c:pt idx="450">
                  <c:v>3.6952980000000003E-2</c:v>
                </c:pt>
                <c:pt idx="451">
                  <c:v>3.9034939999999997E-2</c:v>
                </c:pt>
                <c:pt idx="452">
                  <c:v>5.0922719999999998E-2</c:v>
                </c:pt>
                <c:pt idx="453">
                  <c:v>6.1465180000000001E-2</c:v>
                </c:pt>
                <c:pt idx="454">
                  <c:v>7.1947800000000006E-2</c:v>
                </c:pt>
                <c:pt idx="455">
                  <c:v>7.0851810000000001E-2</c:v>
                </c:pt>
                <c:pt idx="456">
                  <c:v>5.3127720000000003E-2</c:v>
                </c:pt>
                <c:pt idx="457">
                  <c:v>4.7820759999999997E-2</c:v>
                </c:pt>
                <c:pt idx="458">
                  <c:v>6.1439939999999998E-2</c:v>
                </c:pt>
                <c:pt idx="459">
                  <c:v>6.3202389999999997E-2</c:v>
                </c:pt>
                <c:pt idx="460">
                  <c:v>5.3415799999999999E-2</c:v>
                </c:pt>
                <c:pt idx="461">
                  <c:v>5.4359659999999997E-2</c:v>
                </c:pt>
                <c:pt idx="462">
                  <c:v>6.2990340000000006E-2</c:v>
                </c:pt>
                <c:pt idx="463">
                  <c:v>6.6735840000000005E-2</c:v>
                </c:pt>
                <c:pt idx="464">
                  <c:v>5.5371249999999997E-2</c:v>
                </c:pt>
                <c:pt idx="465">
                  <c:v>3.763859E-2</c:v>
                </c:pt>
                <c:pt idx="466">
                  <c:v>3.2000580000000001E-2</c:v>
                </c:pt>
                <c:pt idx="467">
                  <c:v>3.1239579999999999E-2</c:v>
                </c:pt>
                <c:pt idx="468">
                  <c:v>2.9310490000000002E-2</c:v>
                </c:pt>
                <c:pt idx="469">
                  <c:v>3.4431139999999999E-2</c:v>
                </c:pt>
                <c:pt idx="470">
                  <c:v>4.2380340000000002E-2</c:v>
                </c:pt>
                <c:pt idx="471">
                  <c:v>3.7659579999999998E-2</c:v>
                </c:pt>
                <c:pt idx="472">
                  <c:v>2.110863E-2</c:v>
                </c:pt>
                <c:pt idx="473">
                  <c:v>1.8763080000000001E-2</c:v>
                </c:pt>
                <c:pt idx="474">
                  <c:v>3.9655790000000003E-2</c:v>
                </c:pt>
                <c:pt idx="475">
                  <c:v>5.3250989999999998E-2</c:v>
                </c:pt>
                <c:pt idx="476">
                  <c:v>4.4641989999999999E-2</c:v>
                </c:pt>
                <c:pt idx="477">
                  <c:v>4.042987E-2</c:v>
                </c:pt>
                <c:pt idx="478">
                  <c:v>4.4376079999999998E-2</c:v>
                </c:pt>
                <c:pt idx="479">
                  <c:v>3.342146E-2</c:v>
                </c:pt>
                <c:pt idx="480">
                  <c:v>2.3796439999999999E-2</c:v>
                </c:pt>
                <c:pt idx="481">
                  <c:v>3.5013379999999997E-2</c:v>
                </c:pt>
                <c:pt idx="482">
                  <c:v>4.7546360000000003E-2</c:v>
                </c:pt>
                <c:pt idx="483">
                  <c:v>5.306433E-2</c:v>
                </c:pt>
                <c:pt idx="484">
                  <c:v>5.3399670000000003E-2</c:v>
                </c:pt>
                <c:pt idx="485">
                  <c:v>4.5836200000000001E-2</c:v>
                </c:pt>
                <c:pt idx="486">
                  <c:v>4.2724779999999997E-2</c:v>
                </c:pt>
                <c:pt idx="487">
                  <c:v>4.4195600000000002E-2</c:v>
                </c:pt>
                <c:pt idx="488">
                  <c:v>3.8847619999999999E-2</c:v>
                </c:pt>
                <c:pt idx="489">
                  <c:v>3.7551130000000002E-2</c:v>
                </c:pt>
                <c:pt idx="490">
                  <c:v>4.5360669999999999E-2</c:v>
                </c:pt>
                <c:pt idx="491">
                  <c:v>4.192912E-2</c:v>
                </c:pt>
                <c:pt idx="492">
                  <c:v>2.5138870000000001E-2</c:v>
                </c:pt>
                <c:pt idx="493">
                  <c:v>2.2622920000000001E-2</c:v>
                </c:pt>
                <c:pt idx="494">
                  <c:v>3.8663900000000001E-2</c:v>
                </c:pt>
                <c:pt idx="495">
                  <c:v>4.5525410000000002E-2</c:v>
                </c:pt>
                <c:pt idx="496">
                  <c:v>3.9998560000000002E-2</c:v>
                </c:pt>
                <c:pt idx="497">
                  <c:v>4.5140109999999997E-2</c:v>
                </c:pt>
                <c:pt idx="498">
                  <c:v>6.0193429999999999E-2</c:v>
                </c:pt>
                <c:pt idx="499">
                  <c:v>6.0155720000000003E-2</c:v>
                </c:pt>
                <c:pt idx="500">
                  <c:v>4.2461560000000002E-2</c:v>
                </c:pt>
                <c:pt idx="501">
                  <c:v>3.1658949999999998E-2</c:v>
                </c:pt>
                <c:pt idx="502">
                  <c:v>3.290564E-2</c:v>
                </c:pt>
                <c:pt idx="503">
                  <c:v>3.1883069999999999E-2</c:v>
                </c:pt>
                <c:pt idx="504">
                  <c:v>2.8542069999999999E-2</c:v>
                </c:pt>
                <c:pt idx="505">
                  <c:v>3.3264189999999999E-2</c:v>
                </c:pt>
                <c:pt idx="506">
                  <c:v>4.620494E-2</c:v>
                </c:pt>
                <c:pt idx="507">
                  <c:v>5.042874E-2</c:v>
                </c:pt>
                <c:pt idx="508">
                  <c:v>3.9423609999999998E-2</c:v>
                </c:pt>
                <c:pt idx="509">
                  <c:v>3.2918889999999999E-2</c:v>
                </c:pt>
                <c:pt idx="510">
                  <c:v>3.9987130000000003E-2</c:v>
                </c:pt>
                <c:pt idx="511">
                  <c:v>4.5873289999999997E-2</c:v>
                </c:pt>
                <c:pt idx="512">
                  <c:v>4.2764919999999998E-2</c:v>
                </c:pt>
                <c:pt idx="513">
                  <c:v>4.0230559999999999E-2</c:v>
                </c:pt>
                <c:pt idx="514">
                  <c:v>4.0838270000000003E-2</c:v>
                </c:pt>
                <c:pt idx="515">
                  <c:v>3.7274460000000002E-2</c:v>
                </c:pt>
                <c:pt idx="516">
                  <c:v>3.2713989999999998E-2</c:v>
                </c:pt>
                <c:pt idx="517">
                  <c:v>3.1131030000000001E-2</c:v>
                </c:pt>
                <c:pt idx="518">
                  <c:v>2.9151659999999999E-2</c:v>
                </c:pt>
                <c:pt idx="519">
                  <c:v>2.5309950000000001E-2</c:v>
                </c:pt>
                <c:pt idx="520">
                  <c:v>2.0937770000000001E-2</c:v>
                </c:pt>
                <c:pt idx="521">
                  <c:v>2.1684599999999998E-2</c:v>
                </c:pt>
                <c:pt idx="522">
                  <c:v>3.04046E-2</c:v>
                </c:pt>
                <c:pt idx="523">
                  <c:v>3.6753420000000002E-2</c:v>
                </c:pt>
                <c:pt idx="524">
                  <c:v>3.3449119999999999E-2</c:v>
                </c:pt>
                <c:pt idx="525">
                  <c:v>3.2162509999999998E-2</c:v>
                </c:pt>
                <c:pt idx="526">
                  <c:v>3.3337510000000001E-2</c:v>
                </c:pt>
                <c:pt idx="527">
                  <c:v>2.064976E-2</c:v>
                </c:pt>
                <c:pt idx="528">
                  <c:v>7.4681390000000004E-3</c:v>
                </c:pt>
                <c:pt idx="529">
                  <c:v>1.7787810000000001E-2</c:v>
                </c:pt>
                <c:pt idx="530">
                  <c:v>3.358096E-2</c:v>
                </c:pt>
                <c:pt idx="531">
                  <c:v>3.1311699999999998E-2</c:v>
                </c:pt>
                <c:pt idx="532">
                  <c:v>2.6167590000000001E-2</c:v>
                </c:pt>
                <c:pt idx="533">
                  <c:v>2.7568599999999999E-2</c:v>
                </c:pt>
                <c:pt idx="534">
                  <c:v>2.5562419999999999E-2</c:v>
                </c:pt>
                <c:pt idx="535">
                  <c:v>2.6170450000000001E-2</c:v>
                </c:pt>
                <c:pt idx="536">
                  <c:v>3.0906679999999999E-2</c:v>
                </c:pt>
                <c:pt idx="537">
                  <c:v>3.0712690000000001E-2</c:v>
                </c:pt>
                <c:pt idx="538">
                  <c:v>2.648971E-2</c:v>
                </c:pt>
                <c:pt idx="539">
                  <c:v>2.27038E-2</c:v>
                </c:pt>
                <c:pt idx="540">
                  <c:v>2.4361239999999999E-2</c:v>
                </c:pt>
                <c:pt idx="541">
                  <c:v>2.762908E-2</c:v>
                </c:pt>
                <c:pt idx="542">
                  <c:v>2.6654980000000002E-2</c:v>
                </c:pt>
                <c:pt idx="543">
                  <c:v>2.570041E-2</c:v>
                </c:pt>
                <c:pt idx="544">
                  <c:v>2.5828770000000001E-2</c:v>
                </c:pt>
                <c:pt idx="545">
                  <c:v>3.148956E-2</c:v>
                </c:pt>
                <c:pt idx="546">
                  <c:v>4.3325679999999998E-2</c:v>
                </c:pt>
                <c:pt idx="547">
                  <c:v>4.3332450000000002E-2</c:v>
                </c:pt>
                <c:pt idx="548">
                  <c:v>3.0025280000000001E-2</c:v>
                </c:pt>
                <c:pt idx="549">
                  <c:v>2.381989E-2</c:v>
                </c:pt>
                <c:pt idx="550">
                  <c:v>2.6342319999999999E-2</c:v>
                </c:pt>
                <c:pt idx="551">
                  <c:v>2.7194200000000002E-2</c:v>
                </c:pt>
                <c:pt idx="552">
                  <c:v>2.5369559999999999E-2</c:v>
                </c:pt>
                <c:pt idx="553">
                  <c:v>2.072802E-2</c:v>
                </c:pt>
                <c:pt idx="554">
                  <c:v>1.4821910000000001E-2</c:v>
                </c:pt>
                <c:pt idx="555">
                  <c:v>1.6210570000000001E-2</c:v>
                </c:pt>
                <c:pt idx="556">
                  <c:v>2.5746069999999999E-2</c:v>
                </c:pt>
                <c:pt idx="557">
                  <c:v>3.0112130000000001E-2</c:v>
                </c:pt>
                <c:pt idx="558">
                  <c:v>2.6723259999999999E-2</c:v>
                </c:pt>
                <c:pt idx="559">
                  <c:v>2.536803E-2</c:v>
                </c:pt>
                <c:pt idx="560">
                  <c:v>2.5345599999999999E-2</c:v>
                </c:pt>
                <c:pt idx="561">
                  <c:v>2.4560160000000001E-2</c:v>
                </c:pt>
                <c:pt idx="562">
                  <c:v>2.5297960000000001E-2</c:v>
                </c:pt>
                <c:pt idx="563">
                  <c:v>2.2179609999999999E-2</c:v>
                </c:pt>
                <c:pt idx="564">
                  <c:v>1.5596570000000001E-2</c:v>
                </c:pt>
                <c:pt idx="565">
                  <c:v>2.103433E-2</c:v>
                </c:pt>
                <c:pt idx="566">
                  <c:v>3.5887349999999998E-2</c:v>
                </c:pt>
                <c:pt idx="567">
                  <c:v>3.5289689999999999E-2</c:v>
                </c:pt>
                <c:pt idx="568">
                  <c:v>2.528505E-2</c:v>
                </c:pt>
                <c:pt idx="569">
                  <c:v>2.598806E-2</c:v>
                </c:pt>
                <c:pt idx="570">
                  <c:v>2.3858870000000001E-2</c:v>
                </c:pt>
                <c:pt idx="571">
                  <c:v>1.200216E-2</c:v>
                </c:pt>
                <c:pt idx="572">
                  <c:v>6.5186599999999999E-3</c:v>
                </c:pt>
                <c:pt idx="573">
                  <c:v>1.051961E-2</c:v>
                </c:pt>
                <c:pt idx="574">
                  <c:v>1.277243E-2</c:v>
                </c:pt>
                <c:pt idx="575">
                  <c:v>1.0910629999999999E-2</c:v>
                </c:pt>
                <c:pt idx="576">
                  <c:v>1.2972050000000001E-2</c:v>
                </c:pt>
                <c:pt idx="577">
                  <c:v>2.0476569999999999E-2</c:v>
                </c:pt>
                <c:pt idx="578">
                  <c:v>2.830481E-2</c:v>
                </c:pt>
                <c:pt idx="579">
                  <c:v>2.8285480000000002E-2</c:v>
                </c:pt>
                <c:pt idx="580">
                  <c:v>2.0272600000000002E-2</c:v>
                </c:pt>
                <c:pt idx="581">
                  <c:v>1.8990759999999999E-2</c:v>
                </c:pt>
                <c:pt idx="582">
                  <c:v>2.9043780000000002E-2</c:v>
                </c:pt>
                <c:pt idx="583">
                  <c:v>3.5193540000000002E-2</c:v>
                </c:pt>
                <c:pt idx="584">
                  <c:v>2.9737969999999999E-2</c:v>
                </c:pt>
                <c:pt idx="585">
                  <c:v>2.4306370000000001E-2</c:v>
                </c:pt>
                <c:pt idx="586">
                  <c:v>2.6370270000000001E-2</c:v>
                </c:pt>
                <c:pt idx="587">
                  <c:v>1.936595E-2</c:v>
                </c:pt>
                <c:pt idx="588">
                  <c:v>-4.5179640000000002E-3</c:v>
                </c:pt>
                <c:pt idx="589">
                  <c:v>-1.198335E-2</c:v>
                </c:pt>
                <c:pt idx="590">
                  <c:v>8.2699820000000004E-3</c:v>
                </c:pt>
                <c:pt idx="591">
                  <c:v>2.1612059999999999E-2</c:v>
                </c:pt>
                <c:pt idx="592">
                  <c:v>1.6559009999999999E-2</c:v>
                </c:pt>
                <c:pt idx="593">
                  <c:v>9.0176449999999995E-3</c:v>
                </c:pt>
                <c:pt idx="594">
                  <c:v>1.0413540000000001E-2</c:v>
                </c:pt>
                <c:pt idx="595">
                  <c:v>1.5831089999999999E-2</c:v>
                </c:pt>
                <c:pt idx="596">
                  <c:v>1.238325E-2</c:v>
                </c:pt>
                <c:pt idx="597">
                  <c:v>9.8948349999999994E-3</c:v>
                </c:pt>
                <c:pt idx="598">
                  <c:v>2.0274239999999999E-2</c:v>
                </c:pt>
                <c:pt idx="599">
                  <c:v>2.7470540000000002E-2</c:v>
                </c:pt>
                <c:pt idx="600">
                  <c:v>2.081883E-2</c:v>
                </c:pt>
                <c:pt idx="601">
                  <c:v>1.8180709999999999E-2</c:v>
                </c:pt>
                <c:pt idx="602">
                  <c:v>2.5243890000000001E-2</c:v>
                </c:pt>
                <c:pt idx="603">
                  <c:v>1.9607090000000001E-2</c:v>
                </c:pt>
                <c:pt idx="604">
                  <c:v>3.8029700000000001E-3</c:v>
                </c:pt>
                <c:pt idx="605">
                  <c:v>3.5742690000000001E-3</c:v>
                </c:pt>
                <c:pt idx="606">
                  <c:v>1.2773130000000001E-2</c:v>
                </c:pt>
                <c:pt idx="607">
                  <c:v>1.336584E-2</c:v>
                </c:pt>
                <c:pt idx="608">
                  <c:v>8.9073739999999992E-3</c:v>
                </c:pt>
                <c:pt idx="609">
                  <c:v>6.0351019999999997E-3</c:v>
                </c:pt>
                <c:pt idx="610">
                  <c:v>4.404374E-3</c:v>
                </c:pt>
                <c:pt idx="611">
                  <c:v>1.6042820000000001E-3</c:v>
                </c:pt>
                <c:pt idx="612">
                  <c:v>-6.6867610000000003E-4</c:v>
                </c:pt>
                <c:pt idx="613">
                  <c:v>1.875603E-3</c:v>
                </c:pt>
                <c:pt idx="614">
                  <c:v>1.427285E-2</c:v>
                </c:pt>
                <c:pt idx="615">
                  <c:v>2.796239E-2</c:v>
                </c:pt>
                <c:pt idx="616">
                  <c:v>2.4736660000000001E-2</c:v>
                </c:pt>
                <c:pt idx="617">
                  <c:v>1.636864E-2</c:v>
                </c:pt>
                <c:pt idx="618">
                  <c:v>1.5126850000000001E-2</c:v>
                </c:pt>
                <c:pt idx="619">
                  <c:v>1.168217E-2</c:v>
                </c:pt>
                <c:pt idx="620">
                  <c:v>1.110245E-2</c:v>
                </c:pt>
                <c:pt idx="621">
                  <c:v>1.499444E-2</c:v>
                </c:pt>
                <c:pt idx="622">
                  <c:v>1.4582049999999999E-2</c:v>
                </c:pt>
                <c:pt idx="623">
                  <c:v>1.1738770000000001E-2</c:v>
                </c:pt>
                <c:pt idx="624">
                  <c:v>3.595839E-3</c:v>
                </c:pt>
                <c:pt idx="625">
                  <c:v>-6.64497E-3</c:v>
                </c:pt>
                <c:pt idx="626">
                  <c:v>-1.3200130000000001E-3</c:v>
                </c:pt>
                <c:pt idx="627">
                  <c:v>1.757831E-2</c:v>
                </c:pt>
                <c:pt idx="628">
                  <c:v>2.7504609999999999E-2</c:v>
                </c:pt>
                <c:pt idx="629">
                  <c:v>2.1081059999999999E-2</c:v>
                </c:pt>
                <c:pt idx="630">
                  <c:v>1.3934129999999999E-2</c:v>
                </c:pt>
                <c:pt idx="631">
                  <c:v>5.2404349999999999E-3</c:v>
                </c:pt>
                <c:pt idx="632">
                  <c:v>-8.9839729999999993E-3</c:v>
                </c:pt>
                <c:pt idx="633">
                  <c:v>-4.4707460000000003E-3</c:v>
                </c:pt>
                <c:pt idx="634">
                  <c:v>1.5046169999999999E-2</c:v>
                </c:pt>
                <c:pt idx="635">
                  <c:v>1.8470549999999999E-2</c:v>
                </c:pt>
                <c:pt idx="636">
                  <c:v>9.0292089999999998E-3</c:v>
                </c:pt>
                <c:pt idx="637">
                  <c:v>8.3891739999999992E-3</c:v>
                </c:pt>
                <c:pt idx="638">
                  <c:v>1.4090770000000001E-2</c:v>
                </c:pt>
                <c:pt idx="639">
                  <c:v>1.266656E-2</c:v>
                </c:pt>
                <c:pt idx="640">
                  <c:v>9.7761010000000006E-3</c:v>
                </c:pt>
                <c:pt idx="641">
                  <c:v>1.121845E-2</c:v>
                </c:pt>
                <c:pt idx="642">
                  <c:v>9.6210919999999995E-3</c:v>
                </c:pt>
                <c:pt idx="643">
                  <c:v>-1.8106890000000001E-3</c:v>
                </c:pt>
                <c:pt idx="644">
                  <c:v>-1.7087080000000001E-2</c:v>
                </c:pt>
                <c:pt idx="645">
                  <c:v>-1.2188279999999999E-2</c:v>
                </c:pt>
                <c:pt idx="646">
                  <c:v>1.058687E-2</c:v>
                </c:pt>
                <c:pt idx="647">
                  <c:v>1.2699759999999999E-2</c:v>
                </c:pt>
                <c:pt idx="648">
                  <c:v>-5.2398949999999996E-3</c:v>
                </c:pt>
                <c:pt idx="649">
                  <c:v>-4.1511309999999997E-3</c:v>
                </c:pt>
                <c:pt idx="650">
                  <c:v>1.019201E-2</c:v>
                </c:pt>
                <c:pt idx="651">
                  <c:v>5.0315289999999999E-3</c:v>
                </c:pt>
                <c:pt idx="652">
                  <c:v>-1.815709E-3</c:v>
                </c:pt>
                <c:pt idx="653">
                  <c:v>1.5486069999999999E-2</c:v>
                </c:pt>
                <c:pt idx="654">
                  <c:v>2.962652E-2</c:v>
                </c:pt>
                <c:pt idx="655">
                  <c:v>2.3602999999999999E-2</c:v>
                </c:pt>
                <c:pt idx="656">
                  <c:v>1.3490780000000001E-2</c:v>
                </c:pt>
                <c:pt idx="657">
                  <c:v>8.5997489999999998E-4</c:v>
                </c:pt>
                <c:pt idx="658">
                  <c:v>-6.1091139999999997E-3</c:v>
                </c:pt>
                <c:pt idx="659">
                  <c:v>-2.4931029999999998E-4</c:v>
                </c:pt>
                <c:pt idx="660">
                  <c:v>4.5333659999999996E-3</c:v>
                </c:pt>
                <c:pt idx="661">
                  <c:v>9.3928620000000001E-3</c:v>
                </c:pt>
                <c:pt idx="662">
                  <c:v>1.490494E-2</c:v>
                </c:pt>
                <c:pt idx="663">
                  <c:v>9.1433169999999998E-3</c:v>
                </c:pt>
                <c:pt idx="664">
                  <c:v>-3.3882139999999997E-4</c:v>
                </c:pt>
                <c:pt idx="665">
                  <c:v>-4.5614780000000001E-4</c:v>
                </c:pt>
                <c:pt idx="666">
                  <c:v>-4.5138740000000001E-4</c:v>
                </c:pt>
                <c:pt idx="667">
                  <c:v>-1.3150360000000001E-4</c:v>
                </c:pt>
                <c:pt idx="668">
                  <c:v>1.282989E-2</c:v>
                </c:pt>
                <c:pt idx="669">
                  <c:v>2.2025570000000001E-2</c:v>
                </c:pt>
                <c:pt idx="670">
                  <c:v>1.957242E-2</c:v>
                </c:pt>
                <c:pt idx="671">
                  <c:v>1.7282499999999999E-2</c:v>
                </c:pt>
                <c:pt idx="672">
                  <c:v>1.0438569999999999E-2</c:v>
                </c:pt>
                <c:pt idx="673">
                  <c:v>2.6194579999999999E-3</c:v>
                </c:pt>
                <c:pt idx="674">
                  <c:v>-1.48336E-4</c:v>
                </c:pt>
                <c:pt idx="675">
                  <c:v>-6.2899280000000002E-3</c:v>
                </c:pt>
                <c:pt idx="676">
                  <c:v>-9.5079729999999994E-3</c:v>
                </c:pt>
                <c:pt idx="677">
                  <c:v>-2.5269009999999998E-3</c:v>
                </c:pt>
                <c:pt idx="678">
                  <c:v>5.3928029999999998E-3</c:v>
                </c:pt>
                <c:pt idx="679">
                  <c:v>1.077666E-2</c:v>
                </c:pt>
                <c:pt idx="680">
                  <c:v>1.2552270000000001E-2</c:v>
                </c:pt>
                <c:pt idx="681">
                  <c:v>1.0357480000000001E-2</c:v>
                </c:pt>
                <c:pt idx="682">
                  <c:v>1.2838199999999999E-2</c:v>
                </c:pt>
                <c:pt idx="683">
                  <c:v>1.240861E-2</c:v>
                </c:pt>
                <c:pt idx="684">
                  <c:v>9.5321550000000005E-4</c:v>
                </c:pt>
                <c:pt idx="685">
                  <c:v>-2.0207879999999999E-3</c:v>
                </c:pt>
                <c:pt idx="686">
                  <c:v>8.2641989999999999E-4</c:v>
                </c:pt>
                <c:pt idx="687">
                  <c:v>-7.8992109999999997E-3</c:v>
                </c:pt>
                <c:pt idx="688">
                  <c:v>-8.6453080000000009E-3</c:v>
                </c:pt>
                <c:pt idx="689">
                  <c:v>5.6996349999999998E-3</c:v>
                </c:pt>
                <c:pt idx="690">
                  <c:v>1.152392E-2</c:v>
                </c:pt>
                <c:pt idx="691">
                  <c:v>9.8071770000000003E-3</c:v>
                </c:pt>
                <c:pt idx="692">
                  <c:v>1.073055E-2</c:v>
                </c:pt>
                <c:pt idx="693">
                  <c:v>8.2597179999999992E-3</c:v>
                </c:pt>
                <c:pt idx="694">
                  <c:v>8.5815820000000008E-3</c:v>
                </c:pt>
                <c:pt idx="695">
                  <c:v>1.6524319999999999E-2</c:v>
                </c:pt>
                <c:pt idx="696">
                  <c:v>2.1477099999999999E-2</c:v>
                </c:pt>
                <c:pt idx="697">
                  <c:v>2.192355E-2</c:v>
                </c:pt>
                <c:pt idx="698">
                  <c:v>1.6717429999999998E-2</c:v>
                </c:pt>
                <c:pt idx="699">
                  <c:v>3.8254460000000001E-3</c:v>
                </c:pt>
                <c:pt idx="700">
                  <c:v>-5.6930230000000002E-3</c:v>
                </c:pt>
                <c:pt idx="701">
                  <c:v>-1.425359E-3</c:v>
                </c:pt>
                <c:pt idx="702">
                  <c:v>7.3994569999999999E-3</c:v>
                </c:pt>
                <c:pt idx="703">
                  <c:v>1.4181790000000001E-3</c:v>
                </c:pt>
                <c:pt idx="704">
                  <c:v>-8.9544870000000006E-3</c:v>
                </c:pt>
                <c:pt idx="705">
                  <c:v>1.0965829999999999E-3</c:v>
                </c:pt>
                <c:pt idx="706">
                  <c:v>1.9039460000000001E-2</c:v>
                </c:pt>
                <c:pt idx="707">
                  <c:v>1.7399479999999998E-2</c:v>
                </c:pt>
                <c:pt idx="708">
                  <c:v>1.7146080000000001E-3</c:v>
                </c:pt>
                <c:pt idx="709">
                  <c:v>-1.017298E-3</c:v>
                </c:pt>
                <c:pt idx="710">
                  <c:v>6.4850639999999996E-3</c:v>
                </c:pt>
                <c:pt idx="711">
                  <c:v>3.040596E-3</c:v>
                </c:pt>
                <c:pt idx="712">
                  <c:v>-2.1431919999999999E-3</c:v>
                </c:pt>
                <c:pt idx="713">
                  <c:v>4.0016080000000002E-3</c:v>
                </c:pt>
                <c:pt idx="714">
                  <c:v>1.163404E-2</c:v>
                </c:pt>
                <c:pt idx="715">
                  <c:v>1.243199E-2</c:v>
                </c:pt>
                <c:pt idx="716">
                  <c:v>1.035209E-2</c:v>
                </c:pt>
                <c:pt idx="717">
                  <c:v>1.363433E-2</c:v>
                </c:pt>
                <c:pt idx="718">
                  <c:v>1.7144550000000001E-2</c:v>
                </c:pt>
                <c:pt idx="719">
                  <c:v>1.0085749999999999E-2</c:v>
                </c:pt>
                <c:pt idx="720">
                  <c:v>3.684985E-3</c:v>
                </c:pt>
                <c:pt idx="721">
                  <c:v>3.4493390000000001E-3</c:v>
                </c:pt>
                <c:pt idx="722">
                  <c:v>1.327373E-3</c:v>
                </c:pt>
                <c:pt idx="723">
                  <c:v>4.2982109999999997E-3</c:v>
                </c:pt>
                <c:pt idx="724">
                  <c:v>1.0429610000000001E-2</c:v>
                </c:pt>
                <c:pt idx="725">
                  <c:v>8.3842199999999995E-3</c:v>
                </c:pt>
                <c:pt idx="726">
                  <c:v>1.8837140000000001E-3</c:v>
                </c:pt>
                <c:pt idx="727">
                  <c:v>4.5248970000000001E-4</c:v>
                </c:pt>
                <c:pt idx="728">
                  <c:v>6.5785440000000004E-3</c:v>
                </c:pt>
                <c:pt idx="729">
                  <c:v>1.224537E-2</c:v>
                </c:pt>
                <c:pt idx="730">
                  <c:v>1.216013E-2</c:v>
                </c:pt>
                <c:pt idx="731">
                  <c:v>9.2003520000000002E-3</c:v>
                </c:pt>
                <c:pt idx="732">
                  <c:v>4.6221049999999996E-3</c:v>
                </c:pt>
                <c:pt idx="733">
                  <c:v>4.6891650000000003E-3</c:v>
                </c:pt>
                <c:pt idx="734">
                  <c:v>1.4887620000000001E-2</c:v>
                </c:pt>
                <c:pt idx="735">
                  <c:v>2.1033320000000001E-2</c:v>
                </c:pt>
                <c:pt idx="736">
                  <c:v>1.222412E-2</c:v>
                </c:pt>
                <c:pt idx="737">
                  <c:v>-1.766554E-3</c:v>
                </c:pt>
                <c:pt idx="738">
                  <c:v>-9.6562409999999994E-3</c:v>
                </c:pt>
                <c:pt idx="739">
                  <c:v>-1.1458110000000001E-2</c:v>
                </c:pt>
                <c:pt idx="740">
                  <c:v>-9.8075290000000006E-3</c:v>
                </c:pt>
                <c:pt idx="741">
                  <c:v>2.5326319999999999E-3</c:v>
                </c:pt>
                <c:pt idx="742">
                  <c:v>1.8161690000000001E-2</c:v>
                </c:pt>
                <c:pt idx="743">
                  <c:v>1.7416250000000001E-2</c:v>
                </c:pt>
                <c:pt idx="744">
                  <c:v>1.219815E-2</c:v>
                </c:pt>
                <c:pt idx="745">
                  <c:v>2.3670279999999998E-2</c:v>
                </c:pt>
                <c:pt idx="746">
                  <c:v>3.2231580000000003E-2</c:v>
                </c:pt>
                <c:pt idx="747">
                  <c:v>1.302623E-2</c:v>
                </c:pt>
                <c:pt idx="748">
                  <c:v>-7.4711229999999997E-3</c:v>
                </c:pt>
                <c:pt idx="749">
                  <c:v>-1.9440460000000001E-3</c:v>
                </c:pt>
                <c:pt idx="750">
                  <c:v>1.0162650000000001E-2</c:v>
                </c:pt>
                <c:pt idx="751">
                  <c:v>1.2935149999999999E-2</c:v>
                </c:pt>
                <c:pt idx="752">
                  <c:v>8.0745590000000003E-3</c:v>
                </c:pt>
                <c:pt idx="753">
                  <c:v>-8.6469040000000002E-4</c:v>
                </c:pt>
                <c:pt idx="754">
                  <c:v>-1.0693909999999999E-4</c:v>
                </c:pt>
                <c:pt idx="755">
                  <c:v>7.3582600000000001E-3</c:v>
                </c:pt>
                <c:pt idx="756">
                  <c:v>9.0596170000000007E-3</c:v>
                </c:pt>
                <c:pt idx="757">
                  <c:v>1.19267E-2</c:v>
                </c:pt>
                <c:pt idx="758">
                  <c:v>1.457402E-2</c:v>
                </c:pt>
                <c:pt idx="759">
                  <c:v>1.380968E-2</c:v>
                </c:pt>
                <c:pt idx="760">
                  <c:v>1.750115E-2</c:v>
                </c:pt>
                <c:pt idx="761">
                  <c:v>1.83737E-2</c:v>
                </c:pt>
                <c:pt idx="762">
                  <c:v>1.0429259999999999E-2</c:v>
                </c:pt>
                <c:pt idx="763">
                  <c:v>5.9827839999999997E-3</c:v>
                </c:pt>
                <c:pt idx="764">
                  <c:v>5.7599289999999996E-3</c:v>
                </c:pt>
                <c:pt idx="765">
                  <c:v>1.6966279999999999E-3</c:v>
                </c:pt>
                <c:pt idx="766">
                  <c:v>-3.6317899999999999E-4</c:v>
                </c:pt>
                <c:pt idx="767">
                  <c:v>-2.4407040000000001E-3</c:v>
                </c:pt>
                <c:pt idx="768">
                  <c:v>-7.7636459999999999E-3</c:v>
                </c:pt>
                <c:pt idx="769">
                  <c:v>-3.6734889999999998E-3</c:v>
                </c:pt>
                <c:pt idx="770">
                  <c:v>1.282909E-3</c:v>
                </c:pt>
                <c:pt idx="771">
                  <c:v>-6.5988419999999997E-3</c:v>
                </c:pt>
                <c:pt idx="772">
                  <c:v>-1.160666E-2</c:v>
                </c:pt>
                <c:pt idx="773">
                  <c:v>-6.7695979999999999E-3</c:v>
                </c:pt>
                <c:pt idx="774">
                  <c:v>-8.1435090000000002E-4</c:v>
                </c:pt>
                <c:pt idx="775">
                  <c:v>7.9590529999999996E-4</c:v>
                </c:pt>
                <c:pt idx="776">
                  <c:v>-6.1224850000000004E-3</c:v>
                </c:pt>
                <c:pt idx="777">
                  <c:v>-8.5647669999999992E-3</c:v>
                </c:pt>
                <c:pt idx="778">
                  <c:v>5.2390850000000001E-3</c:v>
                </c:pt>
                <c:pt idx="779">
                  <c:v>1.322886E-2</c:v>
                </c:pt>
                <c:pt idx="780">
                  <c:v>4.6096870000000003E-3</c:v>
                </c:pt>
                <c:pt idx="781">
                  <c:v>2.5293690000000001E-3</c:v>
                </c:pt>
                <c:pt idx="782">
                  <c:v>7.9636250000000002E-3</c:v>
                </c:pt>
                <c:pt idx="783">
                  <c:v>5.396082E-3</c:v>
                </c:pt>
                <c:pt idx="784">
                  <c:v>5.1408910000000005E-4</c:v>
                </c:pt>
                <c:pt idx="785">
                  <c:v>1.235392E-4</c:v>
                </c:pt>
                <c:pt idx="786">
                  <c:v>-1.649368E-4</c:v>
                </c:pt>
                <c:pt idx="787">
                  <c:v>-3.3850870000000002E-3</c:v>
                </c:pt>
                <c:pt idx="788">
                  <c:v>-1.9171570000000001E-4</c:v>
                </c:pt>
                <c:pt idx="789">
                  <c:v>1.399539E-2</c:v>
                </c:pt>
                <c:pt idx="790">
                  <c:v>2.0755590000000001E-2</c:v>
                </c:pt>
                <c:pt idx="791">
                  <c:v>1.0930479999999999E-2</c:v>
                </c:pt>
                <c:pt idx="792">
                  <c:v>2.3680419999999999E-3</c:v>
                </c:pt>
                <c:pt idx="793">
                  <c:v>7.1568650000000001E-3</c:v>
                </c:pt>
                <c:pt idx="794">
                  <c:v>9.5402739999999996E-3</c:v>
                </c:pt>
                <c:pt idx="795">
                  <c:v>-3.9612419999999999E-4</c:v>
                </c:pt>
                <c:pt idx="796">
                  <c:v>-5.6998980000000001E-3</c:v>
                </c:pt>
                <c:pt idx="797">
                  <c:v>-2.7365060000000001E-3</c:v>
                </c:pt>
                <c:pt idx="798">
                  <c:v>-6.0691030000000002E-3</c:v>
                </c:pt>
                <c:pt idx="799">
                  <c:v>-1.3375700000000001E-2</c:v>
                </c:pt>
                <c:pt idx="800">
                  <c:v>-1.5118039999999999E-2</c:v>
                </c:pt>
                <c:pt idx="801">
                  <c:v>-1.6083750000000001E-2</c:v>
                </c:pt>
                <c:pt idx="802">
                  <c:v>-1.628139E-2</c:v>
                </c:pt>
                <c:pt idx="803">
                  <c:v>-6.2369130000000002E-3</c:v>
                </c:pt>
                <c:pt idx="804">
                  <c:v>7.6722800000000001E-3</c:v>
                </c:pt>
                <c:pt idx="805">
                  <c:v>7.0136870000000002E-3</c:v>
                </c:pt>
                <c:pt idx="806">
                  <c:v>-6.2683820000000003E-3</c:v>
                </c:pt>
                <c:pt idx="807">
                  <c:v>-1.056879E-2</c:v>
                </c:pt>
                <c:pt idx="808">
                  <c:v>-4.8521410000000001E-4</c:v>
                </c:pt>
                <c:pt idx="809">
                  <c:v>9.711908E-3</c:v>
                </c:pt>
                <c:pt idx="810">
                  <c:v>7.9835469999999995E-4</c:v>
                </c:pt>
                <c:pt idx="811">
                  <c:v>-2.243643E-2</c:v>
                </c:pt>
                <c:pt idx="812">
                  <c:v>-2.8806740000000001E-2</c:v>
                </c:pt>
                <c:pt idx="813">
                  <c:v>-1.776293E-2</c:v>
                </c:pt>
                <c:pt idx="814">
                  <c:v>-1.2052200000000001E-2</c:v>
                </c:pt>
                <c:pt idx="815">
                  <c:v>-1.9709440000000002E-2</c:v>
                </c:pt>
                <c:pt idx="816">
                  <c:v>-2.4904920000000001E-2</c:v>
                </c:pt>
                <c:pt idx="817">
                  <c:v>-8.1292120000000002E-3</c:v>
                </c:pt>
                <c:pt idx="818">
                  <c:v>8.9718660000000002E-3</c:v>
                </c:pt>
                <c:pt idx="819">
                  <c:v>5.5709100000000001E-3</c:v>
                </c:pt>
                <c:pt idx="820">
                  <c:v>-1.1342940000000001E-3</c:v>
                </c:pt>
                <c:pt idx="821">
                  <c:v>9.6335769999999999E-4</c:v>
                </c:pt>
                <c:pt idx="822">
                  <c:v>6.6198660000000003E-3</c:v>
                </c:pt>
                <c:pt idx="823">
                  <c:v>3.352107E-3</c:v>
                </c:pt>
                <c:pt idx="824">
                  <c:v>-7.5163720000000003E-3</c:v>
                </c:pt>
                <c:pt idx="825">
                  <c:v>-8.2263549999999994E-3</c:v>
                </c:pt>
                <c:pt idx="826">
                  <c:v>-4.3264380000000002E-3</c:v>
                </c:pt>
                <c:pt idx="827">
                  <c:v>-1.0300200000000001E-2</c:v>
                </c:pt>
                <c:pt idx="828">
                  <c:v>-1.8835029999999999E-2</c:v>
                </c:pt>
                <c:pt idx="829">
                  <c:v>-2.054696E-2</c:v>
                </c:pt>
                <c:pt idx="830">
                  <c:v>-1.471601E-2</c:v>
                </c:pt>
                <c:pt idx="831">
                  <c:v>-4.9175010000000003E-3</c:v>
                </c:pt>
                <c:pt idx="832">
                  <c:v>-8.9074960000000002E-4</c:v>
                </c:pt>
                <c:pt idx="833">
                  <c:v>-3.5681789999999999E-3</c:v>
                </c:pt>
                <c:pt idx="834">
                  <c:v>4.4116179999999997E-4</c:v>
                </c:pt>
                <c:pt idx="835">
                  <c:v>5.7503700000000003E-3</c:v>
                </c:pt>
                <c:pt idx="836">
                  <c:v>5.8101289999999998E-3</c:v>
                </c:pt>
                <c:pt idx="837">
                  <c:v>1.5648889999999999E-2</c:v>
                </c:pt>
                <c:pt idx="838">
                  <c:v>1.9997600000000001E-2</c:v>
                </c:pt>
                <c:pt idx="839">
                  <c:v>3.0737759999999999E-3</c:v>
                </c:pt>
                <c:pt idx="840">
                  <c:v>-7.6577340000000002E-3</c:v>
                </c:pt>
                <c:pt idx="841">
                  <c:v>-8.5122419999999999E-4</c:v>
                </c:pt>
                <c:pt idx="842">
                  <c:v>1.0718999999999999E-2</c:v>
                </c:pt>
                <c:pt idx="843">
                  <c:v>1.3037180000000001E-2</c:v>
                </c:pt>
                <c:pt idx="844">
                  <c:v>2.5047699999999999E-3</c:v>
                </c:pt>
                <c:pt idx="845">
                  <c:v>-2.5734909999999998E-3</c:v>
                </c:pt>
                <c:pt idx="846">
                  <c:v>4.1786710000000001E-3</c:v>
                </c:pt>
                <c:pt idx="847">
                  <c:v>1.077389E-2</c:v>
                </c:pt>
                <c:pt idx="848">
                  <c:v>8.5090110000000004E-3</c:v>
                </c:pt>
                <c:pt idx="849">
                  <c:v>-3.8033609999999999E-3</c:v>
                </c:pt>
                <c:pt idx="850">
                  <c:v>-1.2228869999999999E-2</c:v>
                </c:pt>
                <c:pt idx="851">
                  <c:v>-5.546675E-3</c:v>
                </c:pt>
                <c:pt idx="852">
                  <c:v>1.1353800000000001E-3</c:v>
                </c:pt>
                <c:pt idx="853">
                  <c:v>-1.911022E-4</c:v>
                </c:pt>
                <c:pt idx="854">
                  <c:v>6.02398E-3</c:v>
                </c:pt>
                <c:pt idx="855">
                  <c:v>1.5056689999999999E-2</c:v>
                </c:pt>
                <c:pt idx="856">
                  <c:v>5.3040199999999996E-3</c:v>
                </c:pt>
                <c:pt idx="857">
                  <c:v>-1.294941E-2</c:v>
                </c:pt>
                <c:pt idx="858">
                  <c:v>-1.5425370000000001E-2</c:v>
                </c:pt>
                <c:pt idx="859">
                  <c:v>-7.8471059999999995E-3</c:v>
                </c:pt>
                <c:pt idx="860">
                  <c:v>-5.4123399999999998E-5</c:v>
                </c:pt>
                <c:pt idx="861">
                  <c:v>1.258362E-2</c:v>
                </c:pt>
                <c:pt idx="862">
                  <c:v>1.9199049999999999E-2</c:v>
                </c:pt>
                <c:pt idx="863">
                  <c:v>8.7395059999999993E-3</c:v>
                </c:pt>
                <c:pt idx="864">
                  <c:v>-1.695698E-3</c:v>
                </c:pt>
                <c:pt idx="865">
                  <c:v>2.6897129999999998E-3</c:v>
                </c:pt>
                <c:pt idx="866">
                  <c:v>8.2188920000000002E-3</c:v>
                </c:pt>
                <c:pt idx="867">
                  <c:v>-1.6094500000000001E-4</c:v>
                </c:pt>
                <c:pt idx="868">
                  <c:v>-1.224753E-2</c:v>
                </c:pt>
                <c:pt idx="869">
                  <c:v>-1.103881E-2</c:v>
                </c:pt>
                <c:pt idx="870">
                  <c:v>-5.8608610000000002E-4</c:v>
                </c:pt>
                <c:pt idx="871">
                  <c:v>2.462578E-3</c:v>
                </c:pt>
                <c:pt idx="872">
                  <c:v>-1.257044E-5</c:v>
                </c:pt>
                <c:pt idx="873">
                  <c:v>2.8266089999999999E-3</c:v>
                </c:pt>
                <c:pt idx="874">
                  <c:v>6.3974460000000002E-3</c:v>
                </c:pt>
                <c:pt idx="875">
                  <c:v>4.4768840000000004E-3</c:v>
                </c:pt>
                <c:pt idx="876">
                  <c:v>1.503157E-3</c:v>
                </c:pt>
                <c:pt idx="877">
                  <c:v>5.9497040000000001E-3</c:v>
                </c:pt>
                <c:pt idx="878">
                  <c:v>1.033501E-2</c:v>
                </c:pt>
                <c:pt idx="879">
                  <c:v>3.4090100000000001E-3</c:v>
                </c:pt>
                <c:pt idx="880">
                  <c:v>-5.6371759999999998E-3</c:v>
                </c:pt>
                <c:pt idx="881">
                  <c:v>-8.018252E-3</c:v>
                </c:pt>
                <c:pt idx="882">
                  <c:v>-9.890608E-4</c:v>
                </c:pt>
                <c:pt idx="883">
                  <c:v>1.121424E-2</c:v>
                </c:pt>
                <c:pt idx="884">
                  <c:v>1.186156E-2</c:v>
                </c:pt>
                <c:pt idx="885">
                  <c:v>1.5950339999999999E-3</c:v>
                </c:pt>
                <c:pt idx="886">
                  <c:v>-1.016743E-4</c:v>
                </c:pt>
                <c:pt idx="887">
                  <c:v>2.8980529999999998E-3</c:v>
                </c:pt>
                <c:pt idx="888">
                  <c:v>-1.9877850000000002E-3</c:v>
                </c:pt>
                <c:pt idx="889">
                  <c:v>-3.1654980000000001E-3</c:v>
                </c:pt>
                <c:pt idx="890">
                  <c:v>-4.2507760000000004E-3</c:v>
                </c:pt>
                <c:pt idx="891">
                  <c:v>-1.320113E-2</c:v>
                </c:pt>
                <c:pt idx="892">
                  <c:v>-6.8914120000000004E-3</c:v>
                </c:pt>
                <c:pt idx="893">
                  <c:v>1.433713E-2</c:v>
                </c:pt>
                <c:pt idx="894">
                  <c:v>2.1865599999999999E-2</c:v>
                </c:pt>
                <c:pt idx="895">
                  <c:v>1.1636250000000001E-2</c:v>
                </c:pt>
                <c:pt idx="896">
                  <c:v>1.4139320000000001E-4</c:v>
                </c:pt>
                <c:pt idx="897">
                  <c:v>8.4341169999999999E-4</c:v>
                </c:pt>
                <c:pt idx="898">
                  <c:v>8.1940959999999997E-3</c:v>
                </c:pt>
                <c:pt idx="899">
                  <c:v>9.0901879999999999E-4</c:v>
                </c:pt>
                <c:pt idx="900">
                  <c:v>-1.2861579999999999E-2</c:v>
                </c:pt>
                <c:pt idx="901">
                  <c:v>-4.3371859999999998E-3</c:v>
                </c:pt>
                <c:pt idx="902">
                  <c:v>1.5222670000000001E-2</c:v>
                </c:pt>
                <c:pt idx="903">
                  <c:v>2.0554579999999999E-2</c:v>
                </c:pt>
                <c:pt idx="904">
                  <c:v>1.212129E-2</c:v>
                </c:pt>
                <c:pt idx="905">
                  <c:v>-4.4162189999999999E-3</c:v>
                </c:pt>
                <c:pt idx="906">
                  <c:v>-1.5500470000000001E-2</c:v>
                </c:pt>
                <c:pt idx="907">
                  <c:v>-8.2571160000000001E-3</c:v>
                </c:pt>
                <c:pt idx="908">
                  <c:v>6.3271459999999996E-3</c:v>
                </c:pt>
                <c:pt idx="909">
                  <c:v>1.3860620000000001E-2</c:v>
                </c:pt>
                <c:pt idx="910">
                  <c:v>7.9234969999999998E-3</c:v>
                </c:pt>
                <c:pt idx="911">
                  <c:v>-8.6390700000000004E-3</c:v>
                </c:pt>
                <c:pt idx="912">
                  <c:v>-1.7194830000000001E-2</c:v>
                </c:pt>
                <c:pt idx="913">
                  <c:v>-4.2848290000000004E-3</c:v>
                </c:pt>
                <c:pt idx="914">
                  <c:v>1.246124E-2</c:v>
                </c:pt>
                <c:pt idx="915">
                  <c:v>9.0596400000000007E-3</c:v>
                </c:pt>
                <c:pt idx="916">
                  <c:v>-1.1422240000000001E-3</c:v>
                </c:pt>
                <c:pt idx="917">
                  <c:v>1.4570480000000001E-3</c:v>
                </c:pt>
                <c:pt idx="918">
                  <c:v>4.488606E-3</c:v>
                </c:pt>
                <c:pt idx="919">
                  <c:v>4.1294599999999997E-3</c:v>
                </c:pt>
                <c:pt idx="920">
                  <c:v>1.5333090000000001E-2</c:v>
                </c:pt>
                <c:pt idx="921">
                  <c:v>2.789142E-2</c:v>
                </c:pt>
                <c:pt idx="922">
                  <c:v>2.4577140000000001E-2</c:v>
                </c:pt>
                <c:pt idx="923">
                  <c:v>1.108544E-2</c:v>
                </c:pt>
                <c:pt idx="924">
                  <c:v>-1.5840120000000001E-3</c:v>
                </c:pt>
                <c:pt idx="925">
                  <c:v>6.5719460000000004E-4</c:v>
                </c:pt>
                <c:pt idx="926">
                  <c:v>1.431136E-2</c:v>
                </c:pt>
                <c:pt idx="927">
                  <c:v>1.333412E-2</c:v>
                </c:pt>
                <c:pt idx="928">
                  <c:v>3.3701680000000002E-3</c:v>
                </c:pt>
                <c:pt idx="929">
                  <c:v>2.407551E-4</c:v>
                </c:pt>
                <c:pt idx="930">
                  <c:v>-4.5659769999999997E-3</c:v>
                </c:pt>
                <c:pt idx="931">
                  <c:v>-5.4687859999999998E-3</c:v>
                </c:pt>
                <c:pt idx="932">
                  <c:v>5.4037570000000004E-3</c:v>
                </c:pt>
                <c:pt idx="933">
                  <c:v>1.7675099999999999E-2</c:v>
                </c:pt>
                <c:pt idx="934">
                  <c:v>2.5721580000000001E-2</c:v>
                </c:pt>
                <c:pt idx="935">
                  <c:v>2.7765990000000001E-2</c:v>
                </c:pt>
                <c:pt idx="936">
                  <c:v>1.776519E-2</c:v>
                </c:pt>
                <c:pt idx="937">
                  <c:v>-1.124679E-3</c:v>
                </c:pt>
                <c:pt idx="938">
                  <c:v>-1.1624000000000001E-2</c:v>
                </c:pt>
                <c:pt idx="939">
                  <c:v>-9.5186109999999997E-3</c:v>
                </c:pt>
                <c:pt idx="940">
                  <c:v>-1.152015E-2</c:v>
                </c:pt>
                <c:pt idx="941">
                  <c:v>-1.43321E-2</c:v>
                </c:pt>
                <c:pt idx="942">
                  <c:v>-1.8541790000000001E-3</c:v>
                </c:pt>
                <c:pt idx="943">
                  <c:v>7.3165160000000003E-3</c:v>
                </c:pt>
                <c:pt idx="944">
                  <c:v>7.7197259999999999E-4</c:v>
                </c:pt>
                <c:pt idx="945">
                  <c:v>-1.5934860000000001E-3</c:v>
                </c:pt>
                <c:pt idx="946">
                  <c:v>4.8616270000000002E-5</c:v>
                </c:pt>
                <c:pt idx="947">
                  <c:v>-4.2416069999999997E-3</c:v>
                </c:pt>
                <c:pt idx="948">
                  <c:v>-8.0035139999999998E-3</c:v>
                </c:pt>
                <c:pt idx="949">
                  <c:v>-8.8853070000000003E-3</c:v>
                </c:pt>
                <c:pt idx="950">
                  <c:v>-1.1395280000000001E-2</c:v>
                </c:pt>
                <c:pt idx="951">
                  <c:v>-1.2018050000000001E-2</c:v>
                </c:pt>
                <c:pt idx="952">
                  <c:v>-2.633874E-3</c:v>
                </c:pt>
                <c:pt idx="953">
                  <c:v>1.2134809999999999E-2</c:v>
                </c:pt>
                <c:pt idx="954">
                  <c:v>1.5886109999999998E-2</c:v>
                </c:pt>
                <c:pt idx="955">
                  <c:v>1.5201850000000001E-3</c:v>
                </c:pt>
                <c:pt idx="956">
                  <c:v>-1.258452E-2</c:v>
                </c:pt>
                <c:pt idx="957">
                  <c:v>-9.0078759999999997E-3</c:v>
                </c:pt>
                <c:pt idx="958">
                  <c:v>-5.2221139999999999E-3</c:v>
                </c:pt>
                <c:pt idx="959">
                  <c:v>-1.6249900000000001E-2</c:v>
                </c:pt>
                <c:pt idx="960">
                  <c:v>-2.3439870000000002E-2</c:v>
                </c:pt>
                <c:pt idx="961">
                  <c:v>-1.357882E-2</c:v>
                </c:pt>
                <c:pt idx="962">
                  <c:v>-4.4847280000000003E-3</c:v>
                </c:pt>
                <c:pt idx="963">
                  <c:v>-1.2340240000000001E-2</c:v>
                </c:pt>
                <c:pt idx="964">
                  <c:v>-1.9587739999999999E-2</c:v>
                </c:pt>
                <c:pt idx="965">
                  <c:v>-1.1616049999999999E-2</c:v>
                </c:pt>
                <c:pt idx="966">
                  <c:v>-6.1409799999999999E-3</c:v>
                </c:pt>
                <c:pt idx="967">
                  <c:v>-1.221012E-2</c:v>
                </c:pt>
                <c:pt idx="968">
                  <c:v>-1.6949059999999998E-2</c:v>
                </c:pt>
                <c:pt idx="969">
                  <c:v>-1.385978E-2</c:v>
                </c:pt>
                <c:pt idx="970">
                  <c:v>-5.1638500000000002E-3</c:v>
                </c:pt>
                <c:pt idx="971">
                  <c:v>-8.9003719999999995E-4</c:v>
                </c:pt>
                <c:pt idx="972">
                  <c:v>-6.1049240000000003E-3</c:v>
                </c:pt>
                <c:pt idx="973">
                  <c:v>-4.8763970000000002E-3</c:v>
                </c:pt>
                <c:pt idx="974">
                  <c:v>2.1718530000000001E-3</c:v>
                </c:pt>
                <c:pt idx="975">
                  <c:v>1.9374360000000001E-3</c:v>
                </c:pt>
                <c:pt idx="976">
                  <c:v>1.7679950000000001E-3</c:v>
                </c:pt>
                <c:pt idx="977">
                  <c:v>-7.3229079999999997E-4</c:v>
                </c:pt>
                <c:pt idx="978">
                  <c:v>-1.413407E-2</c:v>
                </c:pt>
                <c:pt idx="979">
                  <c:v>-2.5940979999999999E-2</c:v>
                </c:pt>
                <c:pt idx="980">
                  <c:v>-2.0502639999999999E-2</c:v>
                </c:pt>
                <c:pt idx="981">
                  <c:v>-3.2035199999999998E-4</c:v>
                </c:pt>
                <c:pt idx="982">
                  <c:v>1.309516E-2</c:v>
                </c:pt>
                <c:pt idx="983">
                  <c:v>9.2484179999999996E-3</c:v>
                </c:pt>
                <c:pt idx="984">
                  <c:v>1.9204039999999999E-3</c:v>
                </c:pt>
                <c:pt idx="985">
                  <c:v>1.567555E-3</c:v>
                </c:pt>
                <c:pt idx="986">
                  <c:v>5.7981190000000004E-4</c:v>
                </c:pt>
                <c:pt idx="987">
                  <c:v>-9.3477100000000004E-3</c:v>
                </c:pt>
                <c:pt idx="988">
                  <c:v>-1.590739E-2</c:v>
                </c:pt>
                <c:pt idx="989">
                  <c:v>-1.083984E-2</c:v>
                </c:pt>
                <c:pt idx="990">
                  <c:v>-6.2088450000000002E-3</c:v>
                </c:pt>
                <c:pt idx="991">
                  <c:v>-9.0028529999999999E-3</c:v>
                </c:pt>
                <c:pt idx="992">
                  <c:v>-9.2275029999999997E-3</c:v>
                </c:pt>
                <c:pt idx="993">
                  <c:v>2.5501149999999999E-3</c:v>
                </c:pt>
                <c:pt idx="994">
                  <c:v>6.3772480000000003E-3</c:v>
                </c:pt>
                <c:pt idx="995">
                  <c:v>-9.650947E-3</c:v>
                </c:pt>
                <c:pt idx="996">
                  <c:v>-1.907242E-2</c:v>
                </c:pt>
                <c:pt idx="997">
                  <c:v>-8.6573529999999996E-3</c:v>
                </c:pt>
                <c:pt idx="998">
                  <c:v>5.6686769999999996E-3</c:v>
                </c:pt>
                <c:pt idx="999">
                  <c:v>4.555562E-3</c:v>
                </c:pt>
              </c:numCache>
            </c:numRef>
          </c:yVal>
          <c:smooth val="0"/>
        </c:ser>
        <c:ser>
          <c:idx val="18"/>
          <c:order val="18"/>
          <c:tx>
            <c:v>+500V (#19)</c:v>
          </c:tx>
          <c:spPr>
            <a:ln w="19050">
              <a:solidFill>
                <a:srgbClr val="0000FF"/>
              </a:solidFill>
            </a:ln>
          </c:spPr>
          <c:marker>
            <c:symbol val="none"/>
          </c:marker>
          <c:xVal>
            <c:numRef>
              <c:f>'Current Wfms Data'!$A$5:$A$1004</c:f>
              <c:numCache>
                <c:formatCode>General</c:formatCode>
                <c:ptCount val="1000"/>
                <c:pt idx="0">
                  <c:v>-180.834</c:v>
                </c:pt>
                <c:pt idx="1">
                  <c:v>-179.834</c:v>
                </c:pt>
                <c:pt idx="2">
                  <c:v>-178.834</c:v>
                </c:pt>
                <c:pt idx="3">
                  <c:v>-177.834</c:v>
                </c:pt>
                <c:pt idx="4">
                  <c:v>-176.834</c:v>
                </c:pt>
                <c:pt idx="5">
                  <c:v>-175.834</c:v>
                </c:pt>
                <c:pt idx="6">
                  <c:v>-174.834</c:v>
                </c:pt>
                <c:pt idx="7">
                  <c:v>-173.834</c:v>
                </c:pt>
                <c:pt idx="8">
                  <c:v>-172.834</c:v>
                </c:pt>
                <c:pt idx="9">
                  <c:v>-171.834</c:v>
                </c:pt>
                <c:pt idx="10">
                  <c:v>-170.834</c:v>
                </c:pt>
                <c:pt idx="11">
                  <c:v>-169.834</c:v>
                </c:pt>
                <c:pt idx="12">
                  <c:v>-168.83399999999997</c:v>
                </c:pt>
                <c:pt idx="13">
                  <c:v>-167.834</c:v>
                </c:pt>
                <c:pt idx="14">
                  <c:v>-166.834</c:v>
                </c:pt>
                <c:pt idx="15">
                  <c:v>-165.834</c:v>
                </c:pt>
                <c:pt idx="16">
                  <c:v>-164.834</c:v>
                </c:pt>
                <c:pt idx="17">
                  <c:v>-163.834</c:v>
                </c:pt>
                <c:pt idx="18">
                  <c:v>-162.83399999999997</c:v>
                </c:pt>
                <c:pt idx="19">
                  <c:v>-161.834</c:v>
                </c:pt>
                <c:pt idx="20">
                  <c:v>-160.834</c:v>
                </c:pt>
                <c:pt idx="21">
                  <c:v>-159.834</c:v>
                </c:pt>
                <c:pt idx="22">
                  <c:v>-158.834</c:v>
                </c:pt>
                <c:pt idx="23">
                  <c:v>-157.834</c:v>
                </c:pt>
                <c:pt idx="24">
                  <c:v>-156.83399999999997</c:v>
                </c:pt>
                <c:pt idx="25">
                  <c:v>-155.834</c:v>
                </c:pt>
                <c:pt idx="26">
                  <c:v>-154.834</c:v>
                </c:pt>
                <c:pt idx="27">
                  <c:v>-153.834</c:v>
                </c:pt>
                <c:pt idx="28">
                  <c:v>-152.834</c:v>
                </c:pt>
                <c:pt idx="29">
                  <c:v>-151.834</c:v>
                </c:pt>
                <c:pt idx="30">
                  <c:v>-150.834</c:v>
                </c:pt>
                <c:pt idx="31">
                  <c:v>-149.834</c:v>
                </c:pt>
                <c:pt idx="32">
                  <c:v>-148.834</c:v>
                </c:pt>
                <c:pt idx="33">
                  <c:v>-147.834</c:v>
                </c:pt>
                <c:pt idx="34">
                  <c:v>-146.834</c:v>
                </c:pt>
                <c:pt idx="35">
                  <c:v>-145.834</c:v>
                </c:pt>
                <c:pt idx="36">
                  <c:v>-144.834</c:v>
                </c:pt>
                <c:pt idx="37">
                  <c:v>-143.834</c:v>
                </c:pt>
                <c:pt idx="38">
                  <c:v>-142.834</c:v>
                </c:pt>
                <c:pt idx="39">
                  <c:v>-141.834</c:v>
                </c:pt>
                <c:pt idx="40">
                  <c:v>-140.834</c:v>
                </c:pt>
                <c:pt idx="41">
                  <c:v>-139.834</c:v>
                </c:pt>
                <c:pt idx="42">
                  <c:v>-138.834</c:v>
                </c:pt>
                <c:pt idx="43">
                  <c:v>-137.83399999999997</c:v>
                </c:pt>
                <c:pt idx="44">
                  <c:v>-136.834</c:v>
                </c:pt>
                <c:pt idx="45">
                  <c:v>-135.834</c:v>
                </c:pt>
                <c:pt idx="46">
                  <c:v>-134.834</c:v>
                </c:pt>
                <c:pt idx="47">
                  <c:v>-133.834</c:v>
                </c:pt>
                <c:pt idx="48">
                  <c:v>-132.834</c:v>
                </c:pt>
                <c:pt idx="49">
                  <c:v>-131.83399999999997</c:v>
                </c:pt>
                <c:pt idx="50">
                  <c:v>-130.834</c:v>
                </c:pt>
                <c:pt idx="51">
                  <c:v>-129.834</c:v>
                </c:pt>
                <c:pt idx="52">
                  <c:v>-128.834</c:v>
                </c:pt>
                <c:pt idx="53">
                  <c:v>-127.834</c:v>
                </c:pt>
                <c:pt idx="54">
                  <c:v>-126.834</c:v>
                </c:pt>
                <c:pt idx="55">
                  <c:v>-125.83399999999999</c:v>
                </c:pt>
                <c:pt idx="56">
                  <c:v>-124.83399999999999</c:v>
                </c:pt>
                <c:pt idx="57">
                  <c:v>-123.83399999999999</c:v>
                </c:pt>
                <c:pt idx="58">
                  <c:v>-122.834</c:v>
                </c:pt>
                <c:pt idx="59">
                  <c:v>-121.834</c:v>
                </c:pt>
                <c:pt idx="60">
                  <c:v>-120.834</c:v>
                </c:pt>
                <c:pt idx="61">
                  <c:v>-119.83400000000002</c:v>
                </c:pt>
                <c:pt idx="62">
                  <c:v>-118.834</c:v>
                </c:pt>
                <c:pt idx="63">
                  <c:v>-117.83399999999999</c:v>
                </c:pt>
                <c:pt idx="64">
                  <c:v>-116.834</c:v>
                </c:pt>
                <c:pt idx="65">
                  <c:v>-115.834</c:v>
                </c:pt>
                <c:pt idx="66">
                  <c:v>-114.83399999999999</c:v>
                </c:pt>
                <c:pt idx="67">
                  <c:v>-113.834</c:v>
                </c:pt>
                <c:pt idx="68">
                  <c:v>-112.834</c:v>
                </c:pt>
                <c:pt idx="69">
                  <c:v>-111.83399999999999</c:v>
                </c:pt>
                <c:pt idx="70">
                  <c:v>-110.834</c:v>
                </c:pt>
                <c:pt idx="71">
                  <c:v>-109.834</c:v>
                </c:pt>
                <c:pt idx="72">
                  <c:v>-108.83399999999999</c:v>
                </c:pt>
                <c:pt idx="73">
                  <c:v>-107.834</c:v>
                </c:pt>
                <c:pt idx="74">
                  <c:v>-106.834</c:v>
                </c:pt>
                <c:pt idx="75">
                  <c:v>-105.834</c:v>
                </c:pt>
                <c:pt idx="76">
                  <c:v>-104.834</c:v>
                </c:pt>
                <c:pt idx="77">
                  <c:v>-103.834</c:v>
                </c:pt>
                <c:pt idx="78">
                  <c:v>-102.834</c:v>
                </c:pt>
                <c:pt idx="79">
                  <c:v>-101.834</c:v>
                </c:pt>
                <c:pt idx="80">
                  <c:v>-100.834</c:v>
                </c:pt>
                <c:pt idx="81">
                  <c:v>-99.834000000000003</c:v>
                </c:pt>
                <c:pt idx="82">
                  <c:v>-98.834000000000003</c:v>
                </c:pt>
                <c:pt idx="83">
                  <c:v>-97.834000000000003</c:v>
                </c:pt>
                <c:pt idx="84">
                  <c:v>-96.834000000000003</c:v>
                </c:pt>
                <c:pt idx="85">
                  <c:v>-95.834000000000003</c:v>
                </c:pt>
                <c:pt idx="86">
                  <c:v>-94.834000000000003</c:v>
                </c:pt>
                <c:pt idx="87">
                  <c:v>-93.834000000000003</c:v>
                </c:pt>
                <c:pt idx="88">
                  <c:v>-92.833999999999989</c:v>
                </c:pt>
                <c:pt idx="89">
                  <c:v>-91.834000000000003</c:v>
                </c:pt>
                <c:pt idx="90">
                  <c:v>-90.834000000000003</c:v>
                </c:pt>
                <c:pt idx="91">
                  <c:v>-89.833999999999989</c:v>
                </c:pt>
                <c:pt idx="92">
                  <c:v>-88.834000000000003</c:v>
                </c:pt>
                <c:pt idx="93">
                  <c:v>-87.834000000000003</c:v>
                </c:pt>
                <c:pt idx="94">
                  <c:v>-86.833999999999989</c:v>
                </c:pt>
                <c:pt idx="95">
                  <c:v>-85.834000000000003</c:v>
                </c:pt>
                <c:pt idx="96">
                  <c:v>-84.834000000000003</c:v>
                </c:pt>
                <c:pt idx="97">
                  <c:v>-83.833999999999989</c:v>
                </c:pt>
                <c:pt idx="98">
                  <c:v>-82.834000000000003</c:v>
                </c:pt>
                <c:pt idx="99">
                  <c:v>-81.834000000000003</c:v>
                </c:pt>
                <c:pt idx="100">
                  <c:v>-80.833999999999989</c:v>
                </c:pt>
                <c:pt idx="101">
                  <c:v>-79.834000000000003</c:v>
                </c:pt>
                <c:pt idx="102">
                  <c:v>-78.834000000000003</c:v>
                </c:pt>
                <c:pt idx="103">
                  <c:v>-77.833999999999989</c:v>
                </c:pt>
                <c:pt idx="104">
                  <c:v>-76.834000000000003</c:v>
                </c:pt>
                <c:pt idx="105">
                  <c:v>-75.834000000000003</c:v>
                </c:pt>
                <c:pt idx="106">
                  <c:v>-74.833999999999989</c:v>
                </c:pt>
                <c:pt idx="107">
                  <c:v>-73.834000000000003</c:v>
                </c:pt>
                <c:pt idx="108">
                  <c:v>-72.834000000000003</c:v>
                </c:pt>
                <c:pt idx="109">
                  <c:v>-71.834000000000003</c:v>
                </c:pt>
                <c:pt idx="110">
                  <c:v>-70.834000000000003</c:v>
                </c:pt>
                <c:pt idx="111">
                  <c:v>-69.834000000000003</c:v>
                </c:pt>
                <c:pt idx="112">
                  <c:v>-68.834000000000003</c:v>
                </c:pt>
                <c:pt idx="113">
                  <c:v>-67.834000000000003</c:v>
                </c:pt>
                <c:pt idx="114">
                  <c:v>-66.834000000000003</c:v>
                </c:pt>
                <c:pt idx="115">
                  <c:v>-65.834000000000003</c:v>
                </c:pt>
                <c:pt idx="116">
                  <c:v>-64.834000000000003</c:v>
                </c:pt>
                <c:pt idx="117">
                  <c:v>-63.834000000000003</c:v>
                </c:pt>
                <c:pt idx="118">
                  <c:v>-62.834000000000003</c:v>
                </c:pt>
                <c:pt idx="119">
                  <c:v>-61.833999999999996</c:v>
                </c:pt>
                <c:pt idx="120">
                  <c:v>-60.834000000000003</c:v>
                </c:pt>
                <c:pt idx="121">
                  <c:v>-59.834000000000003</c:v>
                </c:pt>
                <c:pt idx="122">
                  <c:v>-58.834000000000003</c:v>
                </c:pt>
                <c:pt idx="123">
                  <c:v>-57.834000000000003</c:v>
                </c:pt>
                <c:pt idx="124">
                  <c:v>-56.833999999999996</c:v>
                </c:pt>
                <c:pt idx="125">
                  <c:v>-55.834000000000003</c:v>
                </c:pt>
                <c:pt idx="126">
                  <c:v>-54.834000000000003</c:v>
                </c:pt>
                <c:pt idx="127">
                  <c:v>-53.833999999999996</c:v>
                </c:pt>
                <c:pt idx="128">
                  <c:v>-52.834000000000003</c:v>
                </c:pt>
                <c:pt idx="129">
                  <c:v>-51.833999999999996</c:v>
                </c:pt>
                <c:pt idx="130">
                  <c:v>-50.833999999999996</c:v>
                </c:pt>
                <c:pt idx="131">
                  <c:v>-49.834000000000003</c:v>
                </c:pt>
                <c:pt idx="132">
                  <c:v>-48.833999999999996</c:v>
                </c:pt>
                <c:pt idx="133">
                  <c:v>-47.833999999999996</c:v>
                </c:pt>
                <c:pt idx="134">
                  <c:v>-46.834000000000003</c:v>
                </c:pt>
                <c:pt idx="135">
                  <c:v>-45.833999999999996</c:v>
                </c:pt>
                <c:pt idx="136">
                  <c:v>-44.834000000000003</c:v>
                </c:pt>
                <c:pt idx="137">
                  <c:v>-43.834000000000003</c:v>
                </c:pt>
                <c:pt idx="138">
                  <c:v>-42.833999999999996</c:v>
                </c:pt>
                <c:pt idx="139">
                  <c:v>-41.834000000000003</c:v>
                </c:pt>
                <c:pt idx="140">
                  <c:v>-40.834000000000003</c:v>
                </c:pt>
                <c:pt idx="141">
                  <c:v>-39.833999999999996</c:v>
                </c:pt>
                <c:pt idx="142">
                  <c:v>-38.834000000000003</c:v>
                </c:pt>
                <c:pt idx="143">
                  <c:v>-37.834000000000003</c:v>
                </c:pt>
                <c:pt idx="144">
                  <c:v>-36.833999999999996</c:v>
                </c:pt>
                <c:pt idx="145">
                  <c:v>-35.834000000000003</c:v>
                </c:pt>
                <c:pt idx="146">
                  <c:v>-34.833999999999996</c:v>
                </c:pt>
                <c:pt idx="147">
                  <c:v>-33.833999999999996</c:v>
                </c:pt>
                <c:pt idx="148">
                  <c:v>-32.834000000000003</c:v>
                </c:pt>
                <c:pt idx="149">
                  <c:v>-31.834</c:v>
                </c:pt>
                <c:pt idx="150">
                  <c:v>-30.833999999999996</c:v>
                </c:pt>
                <c:pt idx="151">
                  <c:v>-29.834</c:v>
                </c:pt>
                <c:pt idx="152">
                  <c:v>-28.834</c:v>
                </c:pt>
                <c:pt idx="153">
                  <c:v>-27.834</c:v>
                </c:pt>
                <c:pt idx="154">
                  <c:v>-26.834</c:v>
                </c:pt>
                <c:pt idx="155">
                  <c:v>-25.834000000000003</c:v>
                </c:pt>
                <c:pt idx="156">
                  <c:v>-24.834</c:v>
                </c:pt>
                <c:pt idx="157">
                  <c:v>-23.834</c:v>
                </c:pt>
                <c:pt idx="158">
                  <c:v>-22.834</c:v>
                </c:pt>
                <c:pt idx="159">
                  <c:v>-21.834</c:v>
                </c:pt>
                <c:pt idx="160">
                  <c:v>-20.834</c:v>
                </c:pt>
                <c:pt idx="161">
                  <c:v>-19.834</c:v>
                </c:pt>
                <c:pt idx="162">
                  <c:v>-18.834</c:v>
                </c:pt>
                <c:pt idx="163">
                  <c:v>-17.834</c:v>
                </c:pt>
                <c:pt idx="164">
                  <c:v>-16.834</c:v>
                </c:pt>
                <c:pt idx="165">
                  <c:v>-15.834000000000001</c:v>
                </c:pt>
                <c:pt idx="166">
                  <c:v>-14.834000000000001</c:v>
                </c:pt>
                <c:pt idx="167">
                  <c:v>-13.834</c:v>
                </c:pt>
                <c:pt idx="168">
                  <c:v>-12.834</c:v>
                </c:pt>
                <c:pt idx="169">
                  <c:v>-11.834</c:v>
                </c:pt>
                <c:pt idx="170">
                  <c:v>-10.834</c:v>
                </c:pt>
                <c:pt idx="171">
                  <c:v>-9.8340000000000014</c:v>
                </c:pt>
                <c:pt idx="172">
                  <c:v>-8.8339999999999996</c:v>
                </c:pt>
                <c:pt idx="173">
                  <c:v>-7.8339999999999996</c:v>
                </c:pt>
                <c:pt idx="174">
                  <c:v>-6.8340000000000005</c:v>
                </c:pt>
                <c:pt idx="175">
                  <c:v>-5.8340000000000005</c:v>
                </c:pt>
                <c:pt idx="176">
                  <c:v>-4.8339999999999996</c:v>
                </c:pt>
                <c:pt idx="177">
                  <c:v>-3.8339999999999996</c:v>
                </c:pt>
                <c:pt idx="178">
                  <c:v>-2.8340000000000001</c:v>
                </c:pt>
                <c:pt idx="179">
                  <c:v>-1.8340000000000001</c:v>
                </c:pt>
                <c:pt idx="180">
                  <c:v>-0.83399999999999996</c:v>
                </c:pt>
                <c:pt idx="181">
                  <c:v>0.16600000000000001</c:v>
                </c:pt>
                <c:pt idx="182">
                  <c:v>1.1659999999999999</c:v>
                </c:pt>
                <c:pt idx="183">
                  <c:v>2.1660000000000004</c:v>
                </c:pt>
                <c:pt idx="184">
                  <c:v>3.1659999999999999</c:v>
                </c:pt>
                <c:pt idx="185">
                  <c:v>4.1659999999999995</c:v>
                </c:pt>
                <c:pt idx="186">
                  <c:v>5.1659999999999995</c:v>
                </c:pt>
                <c:pt idx="187">
                  <c:v>6.1659999999999995</c:v>
                </c:pt>
                <c:pt idx="188">
                  <c:v>7.1660000000000004</c:v>
                </c:pt>
                <c:pt idx="189">
                  <c:v>8.1660000000000004</c:v>
                </c:pt>
                <c:pt idx="190">
                  <c:v>9.1660000000000004</c:v>
                </c:pt>
                <c:pt idx="191">
                  <c:v>10.166</c:v>
                </c:pt>
                <c:pt idx="192">
                  <c:v>11.166</c:v>
                </c:pt>
                <c:pt idx="193">
                  <c:v>12.166</c:v>
                </c:pt>
                <c:pt idx="194">
                  <c:v>13.166</c:v>
                </c:pt>
                <c:pt idx="195">
                  <c:v>14.165999999999999</c:v>
                </c:pt>
                <c:pt idx="196">
                  <c:v>15.166000000000002</c:v>
                </c:pt>
                <c:pt idx="197">
                  <c:v>16.166</c:v>
                </c:pt>
                <c:pt idx="198">
                  <c:v>17.166</c:v>
                </c:pt>
                <c:pt idx="199">
                  <c:v>18.166</c:v>
                </c:pt>
                <c:pt idx="200">
                  <c:v>19.166</c:v>
                </c:pt>
                <c:pt idx="201">
                  <c:v>20.166</c:v>
                </c:pt>
                <c:pt idx="202">
                  <c:v>21.166</c:v>
                </c:pt>
                <c:pt idx="203">
                  <c:v>22.166</c:v>
                </c:pt>
                <c:pt idx="204">
                  <c:v>23.166</c:v>
                </c:pt>
                <c:pt idx="205">
                  <c:v>24.166</c:v>
                </c:pt>
                <c:pt idx="206">
                  <c:v>25.165999999999997</c:v>
                </c:pt>
                <c:pt idx="207">
                  <c:v>26.166</c:v>
                </c:pt>
                <c:pt idx="208">
                  <c:v>27.166</c:v>
                </c:pt>
                <c:pt idx="209">
                  <c:v>28.166</c:v>
                </c:pt>
                <c:pt idx="210">
                  <c:v>29.166</c:v>
                </c:pt>
                <c:pt idx="211">
                  <c:v>30.166</c:v>
                </c:pt>
                <c:pt idx="212">
                  <c:v>31.166000000000004</c:v>
                </c:pt>
                <c:pt idx="213">
                  <c:v>32.165999999999997</c:v>
                </c:pt>
                <c:pt idx="214">
                  <c:v>33.166000000000004</c:v>
                </c:pt>
                <c:pt idx="215">
                  <c:v>34.166000000000004</c:v>
                </c:pt>
                <c:pt idx="216">
                  <c:v>35.165999999999997</c:v>
                </c:pt>
                <c:pt idx="217">
                  <c:v>36.166000000000004</c:v>
                </c:pt>
                <c:pt idx="218">
                  <c:v>37.165999999999997</c:v>
                </c:pt>
                <c:pt idx="219">
                  <c:v>38.165999999999997</c:v>
                </c:pt>
                <c:pt idx="220">
                  <c:v>39.166000000000004</c:v>
                </c:pt>
                <c:pt idx="221">
                  <c:v>40.165999999999997</c:v>
                </c:pt>
                <c:pt idx="222">
                  <c:v>41.165999999999997</c:v>
                </c:pt>
                <c:pt idx="223">
                  <c:v>42.166000000000004</c:v>
                </c:pt>
                <c:pt idx="224">
                  <c:v>43.165999999999997</c:v>
                </c:pt>
                <c:pt idx="225">
                  <c:v>44.165999999999997</c:v>
                </c:pt>
                <c:pt idx="226">
                  <c:v>45.166000000000004</c:v>
                </c:pt>
                <c:pt idx="227">
                  <c:v>46.165999999999997</c:v>
                </c:pt>
                <c:pt idx="228">
                  <c:v>47.165999999999997</c:v>
                </c:pt>
                <c:pt idx="229">
                  <c:v>48.166000000000004</c:v>
                </c:pt>
                <c:pt idx="230">
                  <c:v>49.165999999999997</c:v>
                </c:pt>
                <c:pt idx="231">
                  <c:v>50.166000000000004</c:v>
                </c:pt>
                <c:pt idx="232">
                  <c:v>51.166000000000004</c:v>
                </c:pt>
                <c:pt idx="233">
                  <c:v>52.165999999999997</c:v>
                </c:pt>
                <c:pt idx="234">
                  <c:v>53.166000000000004</c:v>
                </c:pt>
                <c:pt idx="235">
                  <c:v>54.165999999999997</c:v>
                </c:pt>
                <c:pt idx="236">
                  <c:v>55.165999999999997</c:v>
                </c:pt>
                <c:pt idx="237">
                  <c:v>56.166000000000004</c:v>
                </c:pt>
                <c:pt idx="238">
                  <c:v>57.165999999999997</c:v>
                </c:pt>
                <c:pt idx="239">
                  <c:v>58.165999999999997</c:v>
                </c:pt>
                <c:pt idx="240">
                  <c:v>59.166000000000004</c:v>
                </c:pt>
                <c:pt idx="241">
                  <c:v>60.165999999999997</c:v>
                </c:pt>
                <c:pt idx="242">
                  <c:v>61.166000000000004</c:v>
                </c:pt>
                <c:pt idx="243">
                  <c:v>62.166000000000004</c:v>
                </c:pt>
                <c:pt idx="244">
                  <c:v>63.165999999999997</c:v>
                </c:pt>
                <c:pt idx="245">
                  <c:v>64.165999999999997</c:v>
                </c:pt>
                <c:pt idx="246">
                  <c:v>65.165999999999997</c:v>
                </c:pt>
                <c:pt idx="247">
                  <c:v>66.165999999999997</c:v>
                </c:pt>
                <c:pt idx="248">
                  <c:v>67.165999999999997</c:v>
                </c:pt>
                <c:pt idx="249">
                  <c:v>68.165999999999997</c:v>
                </c:pt>
                <c:pt idx="250">
                  <c:v>69.165999999999997</c:v>
                </c:pt>
                <c:pt idx="251">
                  <c:v>70.165999999999997</c:v>
                </c:pt>
                <c:pt idx="252">
                  <c:v>71.165999999999997</c:v>
                </c:pt>
                <c:pt idx="253">
                  <c:v>72.165999999999997</c:v>
                </c:pt>
                <c:pt idx="254">
                  <c:v>73.165999999999997</c:v>
                </c:pt>
                <c:pt idx="255">
                  <c:v>74.165999999999997</c:v>
                </c:pt>
                <c:pt idx="256">
                  <c:v>75.165999999999997</c:v>
                </c:pt>
                <c:pt idx="257">
                  <c:v>76.165999999999997</c:v>
                </c:pt>
                <c:pt idx="258">
                  <c:v>77.166000000000011</c:v>
                </c:pt>
                <c:pt idx="259">
                  <c:v>78.165999999999997</c:v>
                </c:pt>
                <c:pt idx="260">
                  <c:v>79.165999999999997</c:v>
                </c:pt>
                <c:pt idx="261">
                  <c:v>80.166000000000011</c:v>
                </c:pt>
                <c:pt idx="262">
                  <c:v>81.165999999999997</c:v>
                </c:pt>
                <c:pt idx="263">
                  <c:v>82.165999999999997</c:v>
                </c:pt>
                <c:pt idx="264">
                  <c:v>83.166000000000011</c:v>
                </c:pt>
                <c:pt idx="265">
                  <c:v>84.165999999999997</c:v>
                </c:pt>
                <c:pt idx="266">
                  <c:v>85.165999999999997</c:v>
                </c:pt>
                <c:pt idx="267">
                  <c:v>86.166000000000011</c:v>
                </c:pt>
                <c:pt idx="268">
                  <c:v>87.165999999999997</c:v>
                </c:pt>
                <c:pt idx="269">
                  <c:v>88.165999999999997</c:v>
                </c:pt>
                <c:pt idx="270">
                  <c:v>89.166000000000011</c:v>
                </c:pt>
                <c:pt idx="271">
                  <c:v>90.165999999999997</c:v>
                </c:pt>
                <c:pt idx="272">
                  <c:v>91.165999999999997</c:v>
                </c:pt>
                <c:pt idx="273">
                  <c:v>92.166000000000011</c:v>
                </c:pt>
                <c:pt idx="274">
                  <c:v>93.165999999999997</c:v>
                </c:pt>
                <c:pt idx="275">
                  <c:v>94.165999999999997</c:v>
                </c:pt>
                <c:pt idx="276">
                  <c:v>95.166000000000011</c:v>
                </c:pt>
                <c:pt idx="277">
                  <c:v>96.165999999999997</c:v>
                </c:pt>
                <c:pt idx="278">
                  <c:v>97.165999999999997</c:v>
                </c:pt>
                <c:pt idx="279">
                  <c:v>98.165999999999997</c:v>
                </c:pt>
                <c:pt idx="280">
                  <c:v>99.165999999999997</c:v>
                </c:pt>
                <c:pt idx="281">
                  <c:v>100.166</c:v>
                </c:pt>
                <c:pt idx="282">
                  <c:v>101.166</c:v>
                </c:pt>
                <c:pt idx="283">
                  <c:v>102.166</c:v>
                </c:pt>
                <c:pt idx="284">
                  <c:v>103.166</c:v>
                </c:pt>
                <c:pt idx="285">
                  <c:v>104.166</c:v>
                </c:pt>
                <c:pt idx="286">
                  <c:v>105.166</c:v>
                </c:pt>
                <c:pt idx="287">
                  <c:v>106.166</c:v>
                </c:pt>
                <c:pt idx="288">
                  <c:v>107.166</c:v>
                </c:pt>
                <c:pt idx="289">
                  <c:v>108.166</c:v>
                </c:pt>
                <c:pt idx="290">
                  <c:v>109.166</c:v>
                </c:pt>
                <c:pt idx="291">
                  <c:v>110.166</c:v>
                </c:pt>
                <c:pt idx="292">
                  <c:v>111.16600000000001</c:v>
                </c:pt>
                <c:pt idx="293">
                  <c:v>112.166</c:v>
                </c:pt>
                <c:pt idx="294">
                  <c:v>113.166</c:v>
                </c:pt>
                <c:pt idx="295">
                  <c:v>114.16600000000001</c:v>
                </c:pt>
                <c:pt idx="296">
                  <c:v>115.166</c:v>
                </c:pt>
                <c:pt idx="297">
                  <c:v>116.166</c:v>
                </c:pt>
                <c:pt idx="298">
                  <c:v>117.16600000000001</c:v>
                </c:pt>
                <c:pt idx="299">
                  <c:v>118.166</c:v>
                </c:pt>
                <c:pt idx="300">
                  <c:v>119.166</c:v>
                </c:pt>
                <c:pt idx="301">
                  <c:v>120.166</c:v>
                </c:pt>
                <c:pt idx="302">
                  <c:v>121.16599999999998</c:v>
                </c:pt>
                <c:pt idx="303">
                  <c:v>122.16600000000001</c:v>
                </c:pt>
                <c:pt idx="304">
                  <c:v>123.16600000000001</c:v>
                </c:pt>
                <c:pt idx="305">
                  <c:v>124.166</c:v>
                </c:pt>
                <c:pt idx="306">
                  <c:v>125.166</c:v>
                </c:pt>
                <c:pt idx="307">
                  <c:v>126.166</c:v>
                </c:pt>
                <c:pt idx="308">
                  <c:v>127.16599999999998</c:v>
                </c:pt>
                <c:pt idx="309">
                  <c:v>128.166</c:v>
                </c:pt>
                <c:pt idx="310">
                  <c:v>129.166</c:v>
                </c:pt>
                <c:pt idx="311">
                  <c:v>130.166</c:v>
                </c:pt>
                <c:pt idx="312">
                  <c:v>131.166</c:v>
                </c:pt>
                <c:pt idx="313">
                  <c:v>132.166</c:v>
                </c:pt>
                <c:pt idx="314">
                  <c:v>133.166</c:v>
                </c:pt>
                <c:pt idx="315">
                  <c:v>134.16600000000003</c:v>
                </c:pt>
                <c:pt idx="316">
                  <c:v>135.166</c:v>
                </c:pt>
                <c:pt idx="317">
                  <c:v>136.166</c:v>
                </c:pt>
                <c:pt idx="318">
                  <c:v>137.166</c:v>
                </c:pt>
                <c:pt idx="319">
                  <c:v>138.166</c:v>
                </c:pt>
                <c:pt idx="320">
                  <c:v>139.166</c:v>
                </c:pt>
                <c:pt idx="321">
                  <c:v>140.16600000000003</c:v>
                </c:pt>
                <c:pt idx="322">
                  <c:v>141.166</c:v>
                </c:pt>
                <c:pt idx="323">
                  <c:v>142.166</c:v>
                </c:pt>
                <c:pt idx="324">
                  <c:v>143.166</c:v>
                </c:pt>
                <c:pt idx="325">
                  <c:v>144.166</c:v>
                </c:pt>
                <c:pt idx="326">
                  <c:v>145.166</c:v>
                </c:pt>
                <c:pt idx="327">
                  <c:v>146.166</c:v>
                </c:pt>
                <c:pt idx="328">
                  <c:v>147.166</c:v>
                </c:pt>
                <c:pt idx="329">
                  <c:v>148.166</c:v>
                </c:pt>
                <c:pt idx="330">
                  <c:v>149.166</c:v>
                </c:pt>
                <c:pt idx="331">
                  <c:v>150.166</c:v>
                </c:pt>
                <c:pt idx="332">
                  <c:v>151.166</c:v>
                </c:pt>
                <c:pt idx="333">
                  <c:v>152.166</c:v>
                </c:pt>
                <c:pt idx="334">
                  <c:v>153.166</c:v>
                </c:pt>
                <c:pt idx="335">
                  <c:v>154.166</c:v>
                </c:pt>
                <c:pt idx="336">
                  <c:v>155.166</c:v>
                </c:pt>
                <c:pt idx="337">
                  <c:v>156.166</c:v>
                </c:pt>
                <c:pt idx="338">
                  <c:v>157.166</c:v>
                </c:pt>
                <c:pt idx="339">
                  <c:v>158.166</c:v>
                </c:pt>
                <c:pt idx="340">
                  <c:v>159.166</c:v>
                </c:pt>
                <c:pt idx="341">
                  <c:v>160.166</c:v>
                </c:pt>
                <c:pt idx="342">
                  <c:v>161.166</c:v>
                </c:pt>
                <c:pt idx="343">
                  <c:v>162.166</c:v>
                </c:pt>
                <c:pt idx="344">
                  <c:v>163.166</c:v>
                </c:pt>
                <c:pt idx="345">
                  <c:v>164.166</c:v>
                </c:pt>
                <c:pt idx="346">
                  <c:v>165.16600000000003</c:v>
                </c:pt>
                <c:pt idx="347">
                  <c:v>166.166</c:v>
                </c:pt>
                <c:pt idx="348">
                  <c:v>167.166</c:v>
                </c:pt>
                <c:pt idx="349">
                  <c:v>168.166</c:v>
                </c:pt>
                <c:pt idx="350">
                  <c:v>169.166</c:v>
                </c:pt>
                <c:pt idx="351">
                  <c:v>170.166</c:v>
                </c:pt>
                <c:pt idx="352">
                  <c:v>171.16600000000003</c:v>
                </c:pt>
                <c:pt idx="353">
                  <c:v>172.166</c:v>
                </c:pt>
                <c:pt idx="354">
                  <c:v>173.166</c:v>
                </c:pt>
                <c:pt idx="355">
                  <c:v>174.166</c:v>
                </c:pt>
                <c:pt idx="356">
                  <c:v>175.166</c:v>
                </c:pt>
                <c:pt idx="357">
                  <c:v>176.166</c:v>
                </c:pt>
                <c:pt idx="358">
                  <c:v>177.16600000000003</c:v>
                </c:pt>
                <c:pt idx="359">
                  <c:v>178.166</c:v>
                </c:pt>
                <c:pt idx="360">
                  <c:v>179.166</c:v>
                </c:pt>
                <c:pt idx="361">
                  <c:v>180.166</c:v>
                </c:pt>
                <c:pt idx="362">
                  <c:v>181.166</c:v>
                </c:pt>
                <c:pt idx="363">
                  <c:v>182.166</c:v>
                </c:pt>
                <c:pt idx="364">
                  <c:v>183.166</c:v>
                </c:pt>
                <c:pt idx="365">
                  <c:v>184.166</c:v>
                </c:pt>
                <c:pt idx="366">
                  <c:v>185.166</c:v>
                </c:pt>
                <c:pt idx="367">
                  <c:v>186.166</c:v>
                </c:pt>
                <c:pt idx="368">
                  <c:v>187.166</c:v>
                </c:pt>
                <c:pt idx="369">
                  <c:v>188.166</c:v>
                </c:pt>
                <c:pt idx="370">
                  <c:v>189.166</c:v>
                </c:pt>
                <c:pt idx="371">
                  <c:v>190.166</c:v>
                </c:pt>
                <c:pt idx="372">
                  <c:v>191.166</c:v>
                </c:pt>
                <c:pt idx="373">
                  <c:v>192.166</c:v>
                </c:pt>
                <c:pt idx="374">
                  <c:v>193.166</c:v>
                </c:pt>
                <c:pt idx="375">
                  <c:v>194.166</c:v>
                </c:pt>
                <c:pt idx="376">
                  <c:v>195.166</c:v>
                </c:pt>
                <c:pt idx="377">
                  <c:v>196.166</c:v>
                </c:pt>
                <c:pt idx="378">
                  <c:v>197.166</c:v>
                </c:pt>
                <c:pt idx="379">
                  <c:v>198.166</c:v>
                </c:pt>
                <c:pt idx="380">
                  <c:v>199.166</c:v>
                </c:pt>
                <c:pt idx="381">
                  <c:v>200.166</c:v>
                </c:pt>
                <c:pt idx="382">
                  <c:v>201.166</c:v>
                </c:pt>
                <c:pt idx="383">
                  <c:v>202.16600000000003</c:v>
                </c:pt>
                <c:pt idx="384">
                  <c:v>203.166</c:v>
                </c:pt>
                <c:pt idx="385">
                  <c:v>204.166</c:v>
                </c:pt>
                <c:pt idx="386">
                  <c:v>205.166</c:v>
                </c:pt>
                <c:pt idx="387">
                  <c:v>206.166</c:v>
                </c:pt>
                <c:pt idx="388">
                  <c:v>207.166</c:v>
                </c:pt>
                <c:pt idx="389">
                  <c:v>208.16600000000003</c:v>
                </c:pt>
                <c:pt idx="390">
                  <c:v>209.166</c:v>
                </c:pt>
                <c:pt idx="391">
                  <c:v>210.166</c:v>
                </c:pt>
                <c:pt idx="392">
                  <c:v>211.166</c:v>
                </c:pt>
                <c:pt idx="393">
                  <c:v>212.166</c:v>
                </c:pt>
                <c:pt idx="394">
                  <c:v>213.166</c:v>
                </c:pt>
                <c:pt idx="395">
                  <c:v>214.166</c:v>
                </c:pt>
                <c:pt idx="396">
                  <c:v>215.166</c:v>
                </c:pt>
                <c:pt idx="397">
                  <c:v>216.166</c:v>
                </c:pt>
                <c:pt idx="398">
                  <c:v>217.166</c:v>
                </c:pt>
                <c:pt idx="399">
                  <c:v>218.166</c:v>
                </c:pt>
                <c:pt idx="400">
                  <c:v>219.166</c:v>
                </c:pt>
                <c:pt idx="401">
                  <c:v>220.166</c:v>
                </c:pt>
                <c:pt idx="402">
                  <c:v>221.166</c:v>
                </c:pt>
                <c:pt idx="403">
                  <c:v>222.166</c:v>
                </c:pt>
                <c:pt idx="404">
                  <c:v>223.166</c:v>
                </c:pt>
                <c:pt idx="405">
                  <c:v>224.166</c:v>
                </c:pt>
                <c:pt idx="406">
                  <c:v>225.166</c:v>
                </c:pt>
                <c:pt idx="407">
                  <c:v>226.166</c:v>
                </c:pt>
                <c:pt idx="408">
                  <c:v>227.166</c:v>
                </c:pt>
                <c:pt idx="409">
                  <c:v>228.166</c:v>
                </c:pt>
                <c:pt idx="410">
                  <c:v>229.166</c:v>
                </c:pt>
                <c:pt idx="411">
                  <c:v>230.166</c:v>
                </c:pt>
                <c:pt idx="412">
                  <c:v>231.166</c:v>
                </c:pt>
                <c:pt idx="413">
                  <c:v>232.166</c:v>
                </c:pt>
                <c:pt idx="414">
                  <c:v>233.16600000000003</c:v>
                </c:pt>
                <c:pt idx="415">
                  <c:v>234.166</c:v>
                </c:pt>
                <c:pt idx="416">
                  <c:v>235.166</c:v>
                </c:pt>
                <c:pt idx="417">
                  <c:v>236.166</c:v>
                </c:pt>
                <c:pt idx="418">
                  <c:v>237.166</c:v>
                </c:pt>
                <c:pt idx="419">
                  <c:v>238.166</c:v>
                </c:pt>
                <c:pt idx="420">
                  <c:v>239.166</c:v>
                </c:pt>
                <c:pt idx="421">
                  <c:v>240.166</c:v>
                </c:pt>
                <c:pt idx="422">
                  <c:v>241.16599999999997</c:v>
                </c:pt>
                <c:pt idx="423">
                  <c:v>242.166</c:v>
                </c:pt>
                <c:pt idx="424">
                  <c:v>243.16600000000003</c:v>
                </c:pt>
                <c:pt idx="425">
                  <c:v>244.166</c:v>
                </c:pt>
                <c:pt idx="426">
                  <c:v>245.16600000000003</c:v>
                </c:pt>
                <c:pt idx="427">
                  <c:v>246.16599999999997</c:v>
                </c:pt>
                <c:pt idx="428">
                  <c:v>247.166</c:v>
                </c:pt>
                <c:pt idx="429">
                  <c:v>248.16599999999997</c:v>
                </c:pt>
                <c:pt idx="430">
                  <c:v>249.166</c:v>
                </c:pt>
                <c:pt idx="431">
                  <c:v>250.16600000000003</c:v>
                </c:pt>
                <c:pt idx="432">
                  <c:v>251.166</c:v>
                </c:pt>
                <c:pt idx="433">
                  <c:v>252.166</c:v>
                </c:pt>
                <c:pt idx="434">
                  <c:v>253.16599999999997</c:v>
                </c:pt>
                <c:pt idx="435">
                  <c:v>254.166</c:v>
                </c:pt>
                <c:pt idx="436">
                  <c:v>255.16600000000003</c:v>
                </c:pt>
                <c:pt idx="437">
                  <c:v>256.166</c:v>
                </c:pt>
                <c:pt idx="438">
                  <c:v>257.166</c:v>
                </c:pt>
                <c:pt idx="439">
                  <c:v>258.166</c:v>
                </c:pt>
                <c:pt idx="440">
                  <c:v>259.166</c:v>
                </c:pt>
                <c:pt idx="441">
                  <c:v>260.166</c:v>
                </c:pt>
                <c:pt idx="442">
                  <c:v>261.166</c:v>
                </c:pt>
                <c:pt idx="443">
                  <c:v>262.166</c:v>
                </c:pt>
                <c:pt idx="444">
                  <c:v>263.166</c:v>
                </c:pt>
                <c:pt idx="445">
                  <c:v>264.166</c:v>
                </c:pt>
                <c:pt idx="446">
                  <c:v>265.166</c:v>
                </c:pt>
                <c:pt idx="447">
                  <c:v>266.166</c:v>
                </c:pt>
                <c:pt idx="448">
                  <c:v>267.166</c:v>
                </c:pt>
                <c:pt idx="449">
                  <c:v>268.166</c:v>
                </c:pt>
                <c:pt idx="450">
                  <c:v>269.166</c:v>
                </c:pt>
                <c:pt idx="451">
                  <c:v>270.166</c:v>
                </c:pt>
                <c:pt idx="452">
                  <c:v>271.166</c:v>
                </c:pt>
                <c:pt idx="453">
                  <c:v>272.166</c:v>
                </c:pt>
                <c:pt idx="454">
                  <c:v>273.166</c:v>
                </c:pt>
                <c:pt idx="455">
                  <c:v>274.166</c:v>
                </c:pt>
                <c:pt idx="456">
                  <c:v>275.166</c:v>
                </c:pt>
                <c:pt idx="457">
                  <c:v>276.166</c:v>
                </c:pt>
                <c:pt idx="458">
                  <c:v>277.166</c:v>
                </c:pt>
                <c:pt idx="459">
                  <c:v>278.166</c:v>
                </c:pt>
                <c:pt idx="460">
                  <c:v>279.16500000000002</c:v>
                </c:pt>
                <c:pt idx="461">
                  <c:v>280.16500000000002</c:v>
                </c:pt>
                <c:pt idx="462">
                  <c:v>281.16499999999996</c:v>
                </c:pt>
                <c:pt idx="463">
                  <c:v>282.16500000000002</c:v>
                </c:pt>
                <c:pt idx="464">
                  <c:v>283.16499999999996</c:v>
                </c:pt>
                <c:pt idx="465">
                  <c:v>284.16500000000002</c:v>
                </c:pt>
                <c:pt idx="466">
                  <c:v>285.16500000000002</c:v>
                </c:pt>
                <c:pt idx="467">
                  <c:v>286.16500000000002</c:v>
                </c:pt>
                <c:pt idx="468">
                  <c:v>287.16500000000002</c:v>
                </c:pt>
                <c:pt idx="469">
                  <c:v>288.16499999999996</c:v>
                </c:pt>
                <c:pt idx="470">
                  <c:v>289.16500000000002</c:v>
                </c:pt>
                <c:pt idx="471">
                  <c:v>290.16499999999996</c:v>
                </c:pt>
                <c:pt idx="472">
                  <c:v>291.16500000000002</c:v>
                </c:pt>
                <c:pt idx="473">
                  <c:v>292.16500000000002</c:v>
                </c:pt>
                <c:pt idx="474">
                  <c:v>293.16499999999996</c:v>
                </c:pt>
                <c:pt idx="475">
                  <c:v>294.16500000000002</c:v>
                </c:pt>
                <c:pt idx="476">
                  <c:v>295.16499999999996</c:v>
                </c:pt>
                <c:pt idx="477">
                  <c:v>296.16500000000002</c:v>
                </c:pt>
                <c:pt idx="478">
                  <c:v>297.16499999999996</c:v>
                </c:pt>
                <c:pt idx="479">
                  <c:v>298.16500000000002</c:v>
                </c:pt>
                <c:pt idx="480">
                  <c:v>299.16500000000002</c:v>
                </c:pt>
                <c:pt idx="481">
                  <c:v>300.16499999999996</c:v>
                </c:pt>
                <c:pt idx="482">
                  <c:v>301.16500000000002</c:v>
                </c:pt>
                <c:pt idx="483">
                  <c:v>302.16499999999996</c:v>
                </c:pt>
                <c:pt idx="484">
                  <c:v>303.16500000000002</c:v>
                </c:pt>
                <c:pt idx="485">
                  <c:v>304.16500000000002</c:v>
                </c:pt>
                <c:pt idx="486">
                  <c:v>305.16500000000002</c:v>
                </c:pt>
                <c:pt idx="487">
                  <c:v>306.16500000000002</c:v>
                </c:pt>
                <c:pt idx="488">
                  <c:v>307.16499999999996</c:v>
                </c:pt>
                <c:pt idx="489">
                  <c:v>308.16500000000002</c:v>
                </c:pt>
                <c:pt idx="490">
                  <c:v>309.16499999999996</c:v>
                </c:pt>
                <c:pt idx="491">
                  <c:v>310.16500000000002</c:v>
                </c:pt>
                <c:pt idx="492">
                  <c:v>311.16500000000002</c:v>
                </c:pt>
                <c:pt idx="493">
                  <c:v>312.16499999999996</c:v>
                </c:pt>
                <c:pt idx="494">
                  <c:v>313.16500000000002</c:v>
                </c:pt>
                <c:pt idx="495">
                  <c:v>314.16499999999996</c:v>
                </c:pt>
                <c:pt idx="496">
                  <c:v>315.16500000000002</c:v>
                </c:pt>
                <c:pt idx="497">
                  <c:v>316.16500000000002</c:v>
                </c:pt>
                <c:pt idx="498">
                  <c:v>317.16500000000002</c:v>
                </c:pt>
                <c:pt idx="499">
                  <c:v>318.16500000000002</c:v>
                </c:pt>
                <c:pt idx="500">
                  <c:v>319.16499999999996</c:v>
                </c:pt>
                <c:pt idx="501">
                  <c:v>320.16500000000002</c:v>
                </c:pt>
                <c:pt idx="502">
                  <c:v>321.16499999999996</c:v>
                </c:pt>
                <c:pt idx="503">
                  <c:v>322.16500000000002</c:v>
                </c:pt>
                <c:pt idx="504">
                  <c:v>323.16500000000002</c:v>
                </c:pt>
                <c:pt idx="505">
                  <c:v>324.16499999999996</c:v>
                </c:pt>
                <c:pt idx="506">
                  <c:v>325.16500000000002</c:v>
                </c:pt>
                <c:pt idx="507">
                  <c:v>326.16499999999996</c:v>
                </c:pt>
                <c:pt idx="508">
                  <c:v>327.16500000000002</c:v>
                </c:pt>
                <c:pt idx="509">
                  <c:v>328.16499999999996</c:v>
                </c:pt>
                <c:pt idx="510">
                  <c:v>329.16500000000002</c:v>
                </c:pt>
                <c:pt idx="511">
                  <c:v>330.16500000000002</c:v>
                </c:pt>
                <c:pt idx="512">
                  <c:v>331.16499999999996</c:v>
                </c:pt>
                <c:pt idx="513">
                  <c:v>332.16500000000002</c:v>
                </c:pt>
                <c:pt idx="514">
                  <c:v>333.16499999999996</c:v>
                </c:pt>
                <c:pt idx="515">
                  <c:v>334.16500000000002</c:v>
                </c:pt>
                <c:pt idx="516">
                  <c:v>335.16500000000002</c:v>
                </c:pt>
                <c:pt idx="517">
                  <c:v>336.16500000000002</c:v>
                </c:pt>
                <c:pt idx="518">
                  <c:v>337.16500000000002</c:v>
                </c:pt>
                <c:pt idx="519">
                  <c:v>338.16499999999996</c:v>
                </c:pt>
                <c:pt idx="520">
                  <c:v>339.16500000000002</c:v>
                </c:pt>
                <c:pt idx="521">
                  <c:v>340.16499999999996</c:v>
                </c:pt>
                <c:pt idx="522">
                  <c:v>341.16500000000002</c:v>
                </c:pt>
                <c:pt idx="523">
                  <c:v>342.16500000000002</c:v>
                </c:pt>
                <c:pt idx="524">
                  <c:v>343.16499999999996</c:v>
                </c:pt>
                <c:pt idx="525">
                  <c:v>344.16500000000002</c:v>
                </c:pt>
                <c:pt idx="526">
                  <c:v>345.16499999999996</c:v>
                </c:pt>
                <c:pt idx="527">
                  <c:v>346.16500000000002</c:v>
                </c:pt>
                <c:pt idx="528">
                  <c:v>347.16500000000002</c:v>
                </c:pt>
                <c:pt idx="529">
                  <c:v>348.16500000000002</c:v>
                </c:pt>
                <c:pt idx="530">
                  <c:v>349.16500000000002</c:v>
                </c:pt>
                <c:pt idx="531">
                  <c:v>350.16499999999996</c:v>
                </c:pt>
                <c:pt idx="532">
                  <c:v>351.16500000000002</c:v>
                </c:pt>
                <c:pt idx="533">
                  <c:v>352.16499999999996</c:v>
                </c:pt>
                <c:pt idx="534">
                  <c:v>353.16500000000002</c:v>
                </c:pt>
                <c:pt idx="535">
                  <c:v>354.16500000000002</c:v>
                </c:pt>
                <c:pt idx="536">
                  <c:v>355.16499999999996</c:v>
                </c:pt>
                <c:pt idx="537">
                  <c:v>356.16500000000002</c:v>
                </c:pt>
                <c:pt idx="538">
                  <c:v>357.16499999999996</c:v>
                </c:pt>
                <c:pt idx="539">
                  <c:v>358.16500000000002</c:v>
                </c:pt>
                <c:pt idx="540">
                  <c:v>359.16499999999996</c:v>
                </c:pt>
                <c:pt idx="541">
                  <c:v>360.16500000000002</c:v>
                </c:pt>
                <c:pt idx="542">
                  <c:v>361.16500000000002</c:v>
                </c:pt>
                <c:pt idx="543">
                  <c:v>362.16499999999996</c:v>
                </c:pt>
                <c:pt idx="544">
                  <c:v>363.16500000000002</c:v>
                </c:pt>
                <c:pt idx="545">
                  <c:v>364.16499999999996</c:v>
                </c:pt>
                <c:pt idx="546">
                  <c:v>365.16500000000002</c:v>
                </c:pt>
                <c:pt idx="547">
                  <c:v>366.16500000000002</c:v>
                </c:pt>
                <c:pt idx="548">
                  <c:v>367.16500000000002</c:v>
                </c:pt>
                <c:pt idx="549">
                  <c:v>368.16500000000002</c:v>
                </c:pt>
                <c:pt idx="550">
                  <c:v>369.16499999999996</c:v>
                </c:pt>
                <c:pt idx="551">
                  <c:v>370.16500000000002</c:v>
                </c:pt>
                <c:pt idx="552">
                  <c:v>371.16499999999996</c:v>
                </c:pt>
                <c:pt idx="553">
                  <c:v>372.16500000000002</c:v>
                </c:pt>
                <c:pt idx="554">
                  <c:v>373.16500000000002</c:v>
                </c:pt>
                <c:pt idx="555">
                  <c:v>374.16399999999999</c:v>
                </c:pt>
                <c:pt idx="556">
                  <c:v>375.16399999999999</c:v>
                </c:pt>
                <c:pt idx="557">
                  <c:v>376.16399999999999</c:v>
                </c:pt>
                <c:pt idx="558">
                  <c:v>377.16399999999999</c:v>
                </c:pt>
                <c:pt idx="559">
                  <c:v>378.16399999999999</c:v>
                </c:pt>
                <c:pt idx="560">
                  <c:v>379.16400000000004</c:v>
                </c:pt>
                <c:pt idx="561">
                  <c:v>380.16399999999999</c:v>
                </c:pt>
                <c:pt idx="562">
                  <c:v>381.16399999999999</c:v>
                </c:pt>
                <c:pt idx="563">
                  <c:v>382.16399999999999</c:v>
                </c:pt>
                <c:pt idx="564">
                  <c:v>383.16399999999999</c:v>
                </c:pt>
                <c:pt idx="565">
                  <c:v>384.16400000000004</c:v>
                </c:pt>
                <c:pt idx="566">
                  <c:v>385.16399999999999</c:v>
                </c:pt>
                <c:pt idx="567">
                  <c:v>386.16400000000004</c:v>
                </c:pt>
                <c:pt idx="568">
                  <c:v>387.16399999999999</c:v>
                </c:pt>
                <c:pt idx="569">
                  <c:v>388.16399999999999</c:v>
                </c:pt>
                <c:pt idx="570">
                  <c:v>389.16399999999999</c:v>
                </c:pt>
                <c:pt idx="571">
                  <c:v>390.16399999999999</c:v>
                </c:pt>
                <c:pt idx="572">
                  <c:v>391.16400000000004</c:v>
                </c:pt>
                <c:pt idx="573">
                  <c:v>392.16399999999999</c:v>
                </c:pt>
                <c:pt idx="574">
                  <c:v>393.16399999999999</c:v>
                </c:pt>
                <c:pt idx="575">
                  <c:v>394.16399999999999</c:v>
                </c:pt>
                <c:pt idx="576">
                  <c:v>395.16399999999999</c:v>
                </c:pt>
                <c:pt idx="577">
                  <c:v>396.16400000000004</c:v>
                </c:pt>
                <c:pt idx="578">
                  <c:v>397.16399999999999</c:v>
                </c:pt>
                <c:pt idx="579">
                  <c:v>398.16400000000004</c:v>
                </c:pt>
                <c:pt idx="580">
                  <c:v>399.16399999999999</c:v>
                </c:pt>
                <c:pt idx="581">
                  <c:v>400.16399999999999</c:v>
                </c:pt>
                <c:pt idx="582">
                  <c:v>401.16399999999999</c:v>
                </c:pt>
                <c:pt idx="583">
                  <c:v>402.16399999999999</c:v>
                </c:pt>
                <c:pt idx="584">
                  <c:v>403.16400000000004</c:v>
                </c:pt>
                <c:pt idx="585">
                  <c:v>404.16399999999999</c:v>
                </c:pt>
                <c:pt idx="586">
                  <c:v>405.16399999999999</c:v>
                </c:pt>
                <c:pt idx="587">
                  <c:v>406.16399999999999</c:v>
                </c:pt>
                <c:pt idx="588">
                  <c:v>407.16399999999999</c:v>
                </c:pt>
                <c:pt idx="589">
                  <c:v>408.16399999999999</c:v>
                </c:pt>
                <c:pt idx="590">
                  <c:v>409.16399999999999</c:v>
                </c:pt>
                <c:pt idx="591">
                  <c:v>410.16400000000004</c:v>
                </c:pt>
                <c:pt idx="592">
                  <c:v>411.16399999999999</c:v>
                </c:pt>
                <c:pt idx="593">
                  <c:v>412.16399999999999</c:v>
                </c:pt>
                <c:pt idx="594">
                  <c:v>413.16399999999999</c:v>
                </c:pt>
                <c:pt idx="595">
                  <c:v>414.16399999999999</c:v>
                </c:pt>
                <c:pt idx="596">
                  <c:v>415.16400000000004</c:v>
                </c:pt>
                <c:pt idx="597">
                  <c:v>416.16399999999999</c:v>
                </c:pt>
                <c:pt idx="598">
                  <c:v>417.16399999999999</c:v>
                </c:pt>
                <c:pt idx="599">
                  <c:v>418.16399999999999</c:v>
                </c:pt>
                <c:pt idx="600">
                  <c:v>419.16399999999999</c:v>
                </c:pt>
                <c:pt idx="601">
                  <c:v>420.16399999999999</c:v>
                </c:pt>
                <c:pt idx="602">
                  <c:v>421.16399999999999</c:v>
                </c:pt>
                <c:pt idx="603">
                  <c:v>422.16400000000004</c:v>
                </c:pt>
                <c:pt idx="604">
                  <c:v>423.16399999999999</c:v>
                </c:pt>
                <c:pt idx="605">
                  <c:v>424.16399999999999</c:v>
                </c:pt>
                <c:pt idx="606">
                  <c:v>425.16399999999999</c:v>
                </c:pt>
                <c:pt idx="607">
                  <c:v>426.16399999999999</c:v>
                </c:pt>
                <c:pt idx="608">
                  <c:v>427.16400000000004</c:v>
                </c:pt>
                <c:pt idx="609">
                  <c:v>428.16399999999999</c:v>
                </c:pt>
                <c:pt idx="610">
                  <c:v>429.16400000000004</c:v>
                </c:pt>
                <c:pt idx="611">
                  <c:v>430.16399999999999</c:v>
                </c:pt>
                <c:pt idx="612">
                  <c:v>431.16399999999999</c:v>
                </c:pt>
                <c:pt idx="613">
                  <c:v>432.16399999999999</c:v>
                </c:pt>
                <c:pt idx="614">
                  <c:v>433.16399999999999</c:v>
                </c:pt>
                <c:pt idx="615">
                  <c:v>434.16400000000004</c:v>
                </c:pt>
                <c:pt idx="616">
                  <c:v>435.16399999999999</c:v>
                </c:pt>
                <c:pt idx="617">
                  <c:v>436.16399999999999</c:v>
                </c:pt>
                <c:pt idx="618">
                  <c:v>437.16399999999999</c:v>
                </c:pt>
                <c:pt idx="619">
                  <c:v>438.16399999999999</c:v>
                </c:pt>
                <c:pt idx="620">
                  <c:v>439.16399999999999</c:v>
                </c:pt>
                <c:pt idx="621">
                  <c:v>440.16399999999999</c:v>
                </c:pt>
                <c:pt idx="622">
                  <c:v>441.16400000000004</c:v>
                </c:pt>
                <c:pt idx="623">
                  <c:v>442.16399999999999</c:v>
                </c:pt>
                <c:pt idx="624">
                  <c:v>443.16399999999999</c:v>
                </c:pt>
                <c:pt idx="625">
                  <c:v>444.16399999999999</c:v>
                </c:pt>
                <c:pt idx="626">
                  <c:v>445.16399999999999</c:v>
                </c:pt>
                <c:pt idx="627">
                  <c:v>446.16400000000004</c:v>
                </c:pt>
                <c:pt idx="628">
                  <c:v>447.16399999999999</c:v>
                </c:pt>
                <c:pt idx="629">
                  <c:v>448.16399999999999</c:v>
                </c:pt>
                <c:pt idx="630">
                  <c:v>449.16399999999999</c:v>
                </c:pt>
                <c:pt idx="631">
                  <c:v>450.16399999999999</c:v>
                </c:pt>
                <c:pt idx="632">
                  <c:v>451.16399999999999</c:v>
                </c:pt>
                <c:pt idx="633">
                  <c:v>452.16399999999999</c:v>
                </c:pt>
                <c:pt idx="634">
                  <c:v>453.16400000000004</c:v>
                </c:pt>
                <c:pt idx="635">
                  <c:v>454.16399999999999</c:v>
                </c:pt>
                <c:pt idx="636">
                  <c:v>455.16399999999999</c:v>
                </c:pt>
                <c:pt idx="637">
                  <c:v>456.16399999999999</c:v>
                </c:pt>
                <c:pt idx="638">
                  <c:v>457.16399999999999</c:v>
                </c:pt>
                <c:pt idx="639">
                  <c:v>458.16400000000004</c:v>
                </c:pt>
                <c:pt idx="640">
                  <c:v>459.16399999999999</c:v>
                </c:pt>
                <c:pt idx="641">
                  <c:v>460.16400000000004</c:v>
                </c:pt>
                <c:pt idx="642">
                  <c:v>461.16399999999999</c:v>
                </c:pt>
                <c:pt idx="643">
                  <c:v>462.16399999999999</c:v>
                </c:pt>
                <c:pt idx="644">
                  <c:v>463.16399999999999</c:v>
                </c:pt>
                <c:pt idx="645">
                  <c:v>464.16399999999999</c:v>
                </c:pt>
                <c:pt idx="646">
                  <c:v>465.16400000000004</c:v>
                </c:pt>
                <c:pt idx="647">
                  <c:v>466.16399999999999</c:v>
                </c:pt>
                <c:pt idx="648">
                  <c:v>467.16399999999999</c:v>
                </c:pt>
                <c:pt idx="649">
                  <c:v>468.16300000000001</c:v>
                </c:pt>
                <c:pt idx="650">
                  <c:v>469.16299999999995</c:v>
                </c:pt>
                <c:pt idx="651">
                  <c:v>470.16300000000001</c:v>
                </c:pt>
                <c:pt idx="652">
                  <c:v>471.16300000000001</c:v>
                </c:pt>
                <c:pt idx="653">
                  <c:v>472.16300000000001</c:v>
                </c:pt>
                <c:pt idx="654">
                  <c:v>473.16300000000001</c:v>
                </c:pt>
                <c:pt idx="655">
                  <c:v>474.16299999999995</c:v>
                </c:pt>
                <c:pt idx="656">
                  <c:v>475.16300000000001</c:v>
                </c:pt>
                <c:pt idx="657">
                  <c:v>476.16299999999995</c:v>
                </c:pt>
                <c:pt idx="658">
                  <c:v>477.16300000000001</c:v>
                </c:pt>
                <c:pt idx="659">
                  <c:v>478.16299999999995</c:v>
                </c:pt>
                <c:pt idx="660">
                  <c:v>479.16300000000007</c:v>
                </c:pt>
                <c:pt idx="661">
                  <c:v>480.16300000000001</c:v>
                </c:pt>
                <c:pt idx="662">
                  <c:v>481.16299999999995</c:v>
                </c:pt>
                <c:pt idx="663">
                  <c:v>482.16299999999995</c:v>
                </c:pt>
                <c:pt idx="664">
                  <c:v>483.16300000000001</c:v>
                </c:pt>
                <c:pt idx="665">
                  <c:v>484.16300000000001</c:v>
                </c:pt>
                <c:pt idx="666">
                  <c:v>485.16299999999995</c:v>
                </c:pt>
                <c:pt idx="667">
                  <c:v>486.16300000000001</c:v>
                </c:pt>
                <c:pt idx="668">
                  <c:v>487.16300000000001</c:v>
                </c:pt>
                <c:pt idx="669">
                  <c:v>488.16299999999995</c:v>
                </c:pt>
                <c:pt idx="670">
                  <c:v>489.16300000000007</c:v>
                </c:pt>
                <c:pt idx="671">
                  <c:v>490.16300000000001</c:v>
                </c:pt>
                <c:pt idx="672">
                  <c:v>491.16300000000001</c:v>
                </c:pt>
                <c:pt idx="673">
                  <c:v>492.16299999999995</c:v>
                </c:pt>
                <c:pt idx="674">
                  <c:v>493.16300000000001</c:v>
                </c:pt>
                <c:pt idx="675">
                  <c:v>494.16300000000001</c:v>
                </c:pt>
                <c:pt idx="676">
                  <c:v>495.16299999999995</c:v>
                </c:pt>
                <c:pt idx="677">
                  <c:v>496.16300000000007</c:v>
                </c:pt>
                <c:pt idx="678">
                  <c:v>497.16300000000001</c:v>
                </c:pt>
                <c:pt idx="679">
                  <c:v>498.16300000000001</c:v>
                </c:pt>
                <c:pt idx="680">
                  <c:v>499.16299999999995</c:v>
                </c:pt>
                <c:pt idx="681">
                  <c:v>500.16300000000001</c:v>
                </c:pt>
                <c:pt idx="682">
                  <c:v>501.16300000000001</c:v>
                </c:pt>
                <c:pt idx="683">
                  <c:v>502.16299999999995</c:v>
                </c:pt>
                <c:pt idx="684">
                  <c:v>503.16300000000007</c:v>
                </c:pt>
                <c:pt idx="685">
                  <c:v>504.16300000000001</c:v>
                </c:pt>
                <c:pt idx="686">
                  <c:v>505.16299999999995</c:v>
                </c:pt>
                <c:pt idx="687">
                  <c:v>506.16299999999995</c:v>
                </c:pt>
                <c:pt idx="688">
                  <c:v>507.16300000000001</c:v>
                </c:pt>
                <c:pt idx="689">
                  <c:v>508.16300000000001</c:v>
                </c:pt>
                <c:pt idx="690">
                  <c:v>509.16299999999995</c:v>
                </c:pt>
                <c:pt idx="691">
                  <c:v>510.16300000000007</c:v>
                </c:pt>
                <c:pt idx="692">
                  <c:v>511.16300000000001</c:v>
                </c:pt>
                <c:pt idx="693">
                  <c:v>512.16300000000001</c:v>
                </c:pt>
                <c:pt idx="694">
                  <c:v>513.1629999999999</c:v>
                </c:pt>
                <c:pt idx="695">
                  <c:v>514.16300000000001</c:v>
                </c:pt>
                <c:pt idx="696">
                  <c:v>515.16300000000001</c:v>
                </c:pt>
                <c:pt idx="697">
                  <c:v>516.16300000000001</c:v>
                </c:pt>
                <c:pt idx="698">
                  <c:v>517.16300000000001</c:v>
                </c:pt>
                <c:pt idx="699">
                  <c:v>518.16300000000001</c:v>
                </c:pt>
                <c:pt idx="700">
                  <c:v>519.16300000000001</c:v>
                </c:pt>
                <c:pt idx="701">
                  <c:v>520.16300000000001</c:v>
                </c:pt>
                <c:pt idx="702">
                  <c:v>521.16300000000001</c:v>
                </c:pt>
                <c:pt idx="703">
                  <c:v>522.16300000000001</c:v>
                </c:pt>
                <c:pt idx="704">
                  <c:v>523.16300000000001</c:v>
                </c:pt>
                <c:pt idx="705">
                  <c:v>524.16300000000001</c:v>
                </c:pt>
                <c:pt idx="706">
                  <c:v>525.16300000000001</c:v>
                </c:pt>
                <c:pt idx="707">
                  <c:v>526.16300000000001</c:v>
                </c:pt>
                <c:pt idx="708">
                  <c:v>527.16300000000001</c:v>
                </c:pt>
                <c:pt idx="709">
                  <c:v>528.16300000000001</c:v>
                </c:pt>
                <c:pt idx="710">
                  <c:v>529.16300000000001</c:v>
                </c:pt>
                <c:pt idx="711">
                  <c:v>530.16300000000001</c:v>
                </c:pt>
                <c:pt idx="712">
                  <c:v>531.16300000000001</c:v>
                </c:pt>
                <c:pt idx="713">
                  <c:v>532.16300000000001</c:v>
                </c:pt>
                <c:pt idx="714">
                  <c:v>533.16300000000001</c:v>
                </c:pt>
                <c:pt idx="715">
                  <c:v>534.16300000000001</c:v>
                </c:pt>
                <c:pt idx="716">
                  <c:v>535.16300000000001</c:v>
                </c:pt>
                <c:pt idx="717">
                  <c:v>536.16300000000001</c:v>
                </c:pt>
                <c:pt idx="718">
                  <c:v>537.1629999999999</c:v>
                </c:pt>
                <c:pt idx="719">
                  <c:v>538.16300000000001</c:v>
                </c:pt>
                <c:pt idx="720">
                  <c:v>539.16300000000001</c:v>
                </c:pt>
                <c:pt idx="721">
                  <c:v>540.16300000000001</c:v>
                </c:pt>
                <c:pt idx="722">
                  <c:v>541.16300000000001</c:v>
                </c:pt>
                <c:pt idx="723">
                  <c:v>542.16300000000001</c:v>
                </c:pt>
                <c:pt idx="724">
                  <c:v>543.16300000000001</c:v>
                </c:pt>
                <c:pt idx="725">
                  <c:v>544.1629999999999</c:v>
                </c:pt>
                <c:pt idx="726">
                  <c:v>545.16300000000001</c:v>
                </c:pt>
                <c:pt idx="727">
                  <c:v>546.16300000000001</c:v>
                </c:pt>
                <c:pt idx="728">
                  <c:v>547.16300000000001</c:v>
                </c:pt>
                <c:pt idx="729">
                  <c:v>548.16300000000001</c:v>
                </c:pt>
                <c:pt idx="730">
                  <c:v>549.16300000000001</c:v>
                </c:pt>
                <c:pt idx="731">
                  <c:v>550.16300000000001</c:v>
                </c:pt>
                <c:pt idx="732">
                  <c:v>551.16300000000001</c:v>
                </c:pt>
                <c:pt idx="733">
                  <c:v>552.16300000000001</c:v>
                </c:pt>
                <c:pt idx="734">
                  <c:v>553.16300000000001</c:v>
                </c:pt>
                <c:pt idx="735">
                  <c:v>554.16300000000001</c:v>
                </c:pt>
                <c:pt idx="736">
                  <c:v>555.16300000000001</c:v>
                </c:pt>
                <c:pt idx="737">
                  <c:v>556.16300000000001</c:v>
                </c:pt>
                <c:pt idx="738">
                  <c:v>557.16300000000001</c:v>
                </c:pt>
                <c:pt idx="739">
                  <c:v>558.16300000000001</c:v>
                </c:pt>
                <c:pt idx="740">
                  <c:v>559.16300000000001</c:v>
                </c:pt>
                <c:pt idx="741">
                  <c:v>560.16300000000001</c:v>
                </c:pt>
                <c:pt idx="742">
                  <c:v>561.1629999999999</c:v>
                </c:pt>
                <c:pt idx="743">
                  <c:v>562.16300000000001</c:v>
                </c:pt>
                <c:pt idx="744">
                  <c:v>563.16300000000001</c:v>
                </c:pt>
                <c:pt idx="745">
                  <c:v>564.16300000000001</c:v>
                </c:pt>
                <c:pt idx="746">
                  <c:v>565.16200000000003</c:v>
                </c:pt>
                <c:pt idx="747">
                  <c:v>566.16200000000003</c:v>
                </c:pt>
                <c:pt idx="748">
                  <c:v>567.16199999999992</c:v>
                </c:pt>
                <c:pt idx="749">
                  <c:v>568.16200000000003</c:v>
                </c:pt>
                <c:pt idx="750">
                  <c:v>569.16200000000003</c:v>
                </c:pt>
                <c:pt idx="751">
                  <c:v>570.16199999999992</c:v>
                </c:pt>
                <c:pt idx="752">
                  <c:v>571.16200000000003</c:v>
                </c:pt>
                <c:pt idx="753">
                  <c:v>572.16200000000003</c:v>
                </c:pt>
                <c:pt idx="754">
                  <c:v>573.16200000000003</c:v>
                </c:pt>
                <c:pt idx="755">
                  <c:v>574.16199999999992</c:v>
                </c:pt>
                <c:pt idx="756">
                  <c:v>575.16200000000003</c:v>
                </c:pt>
                <c:pt idx="757">
                  <c:v>576.16200000000003</c:v>
                </c:pt>
                <c:pt idx="758">
                  <c:v>577.16199999999992</c:v>
                </c:pt>
                <c:pt idx="759">
                  <c:v>578.16200000000003</c:v>
                </c:pt>
                <c:pt idx="760">
                  <c:v>579.16200000000003</c:v>
                </c:pt>
                <c:pt idx="761">
                  <c:v>580.16199999999992</c:v>
                </c:pt>
                <c:pt idx="762">
                  <c:v>581.16200000000003</c:v>
                </c:pt>
                <c:pt idx="763">
                  <c:v>582.16200000000003</c:v>
                </c:pt>
                <c:pt idx="764">
                  <c:v>583.16200000000003</c:v>
                </c:pt>
                <c:pt idx="765">
                  <c:v>584.16199999999992</c:v>
                </c:pt>
                <c:pt idx="766">
                  <c:v>585.16200000000003</c:v>
                </c:pt>
                <c:pt idx="767">
                  <c:v>586.16200000000003</c:v>
                </c:pt>
                <c:pt idx="768">
                  <c:v>587.16199999999992</c:v>
                </c:pt>
                <c:pt idx="769">
                  <c:v>588.16200000000003</c:v>
                </c:pt>
                <c:pt idx="770">
                  <c:v>589.16200000000003</c:v>
                </c:pt>
                <c:pt idx="771">
                  <c:v>590.16200000000003</c:v>
                </c:pt>
                <c:pt idx="772">
                  <c:v>591.16199999999992</c:v>
                </c:pt>
                <c:pt idx="773">
                  <c:v>592.16200000000003</c:v>
                </c:pt>
                <c:pt idx="774">
                  <c:v>593.16200000000003</c:v>
                </c:pt>
                <c:pt idx="775">
                  <c:v>594.16199999999992</c:v>
                </c:pt>
                <c:pt idx="776">
                  <c:v>595.16200000000003</c:v>
                </c:pt>
                <c:pt idx="777">
                  <c:v>596.16200000000003</c:v>
                </c:pt>
                <c:pt idx="778">
                  <c:v>597.16200000000003</c:v>
                </c:pt>
                <c:pt idx="779">
                  <c:v>598.16199999999992</c:v>
                </c:pt>
                <c:pt idx="780">
                  <c:v>599.16200000000003</c:v>
                </c:pt>
                <c:pt idx="781">
                  <c:v>600.16200000000003</c:v>
                </c:pt>
                <c:pt idx="782">
                  <c:v>601.16199999999992</c:v>
                </c:pt>
                <c:pt idx="783">
                  <c:v>602.16200000000003</c:v>
                </c:pt>
                <c:pt idx="784">
                  <c:v>603.16200000000003</c:v>
                </c:pt>
                <c:pt idx="785">
                  <c:v>604.16200000000003</c:v>
                </c:pt>
                <c:pt idx="786">
                  <c:v>605.16199999999992</c:v>
                </c:pt>
                <c:pt idx="787">
                  <c:v>606.16200000000003</c:v>
                </c:pt>
                <c:pt idx="788">
                  <c:v>607.16200000000003</c:v>
                </c:pt>
                <c:pt idx="789">
                  <c:v>608.16199999999992</c:v>
                </c:pt>
                <c:pt idx="790">
                  <c:v>609.16200000000003</c:v>
                </c:pt>
                <c:pt idx="791">
                  <c:v>610.16200000000003</c:v>
                </c:pt>
                <c:pt idx="792">
                  <c:v>611.16199999999992</c:v>
                </c:pt>
                <c:pt idx="793">
                  <c:v>612.16200000000003</c:v>
                </c:pt>
                <c:pt idx="794">
                  <c:v>613.16200000000003</c:v>
                </c:pt>
                <c:pt idx="795">
                  <c:v>614.16200000000003</c:v>
                </c:pt>
                <c:pt idx="796">
                  <c:v>615.16199999999992</c:v>
                </c:pt>
                <c:pt idx="797">
                  <c:v>616.16200000000003</c:v>
                </c:pt>
                <c:pt idx="798">
                  <c:v>617.16200000000003</c:v>
                </c:pt>
                <c:pt idx="799">
                  <c:v>618.16199999999992</c:v>
                </c:pt>
                <c:pt idx="800">
                  <c:v>619.16200000000003</c:v>
                </c:pt>
                <c:pt idx="801">
                  <c:v>620.16200000000003</c:v>
                </c:pt>
                <c:pt idx="802">
                  <c:v>621.16200000000003</c:v>
                </c:pt>
                <c:pt idx="803">
                  <c:v>622.16199999999992</c:v>
                </c:pt>
                <c:pt idx="804">
                  <c:v>623.16200000000003</c:v>
                </c:pt>
                <c:pt idx="805">
                  <c:v>624.16200000000003</c:v>
                </c:pt>
                <c:pt idx="806">
                  <c:v>625.16199999999992</c:v>
                </c:pt>
                <c:pt idx="807">
                  <c:v>626.16200000000003</c:v>
                </c:pt>
                <c:pt idx="808">
                  <c:v>627.16200000000003</c:v>
                </c:pt>
                <c:pt idx="809">
                  <c:v>628.16200000000003</c:v>
                </c:pt>
                <c:pt idx="810">
                  <c:v>629.16199999999992</c:v>
                </c:pt>
                <c:pt idx="811">
                  <c:v>630.16200000000003</c:v>
                </c:pt>
                <c:pt idx="812">
                  <c:v>631.16200000000003</c:v>
                </c:pt>
                <c:pt idx="813">
                  <c:v>632.16199999999992</c:v>
                </c:pt>
                <c:pt idx="814">
                  <c:v>633.16200000000003</c:v>
                </c:pt>
                <c:pt idx="815">
                  <c:v>634.16200000000003</c:v>
                </c:pt>
                <c:pt idx="816">
                  <c:v>635.16200000000003</c:v>
                </c:pt>
                <c:pt idx="817">
                  <c:v>636.16199999999992</c:v>
                </c:pt>
                <c:pt idx="818">
                  <c:v>637.16200000000003</c:v>
                </c:pt>
                <c:pt idx="819">
                  <c:v>638.16200000000003</c:v>
                </c:pt>
                <c:pt idx="820">
                  <c:v>639.16199999999992</c:v>
                </c:pt>
                <c:pt idx="821">
                  <c:v>640.16200000000003</c:v>
                </c:pt>
                <c:pt idx="822">
                  <c:v>641.16200000000003</c:v>
                </c:pt>
                <c:pt idx="823">
                  <c:v>642.16199999999992</c:v>
                </c:pt>
                <c:pt idx="824">
                  <c:v>643.16200000000003</c:v>
                </c:pt>
                <c:pt idx="825">
                  <c:v>644.16200000000003</c:v>
                </c:pt>
                <c:pt idx="826">
                  <c:v>645.16200000000003</c:v>
                </c:pt>
                <c:pt idx="827">
                  <c:v>646.16199999999992</c:v>
                </c:pt>
                <c:pt idx="828">
                  <c:v>647.16200000000003</c:v>
                </c:pt>
                <c:pt idx="829">
                  <c:v>648.16200000000003</c:v>
                </c:pt>
                <c:pt idx="830">
                  <c:v>649.16199999999992</c:v>
                </c:pt>
                <c:pt idx="831">
                  <c:v>650.16200000000003</c:v>
                </c:pt>
                <c:pt idx="832">
                  <c:v>651.16200000000003</c:v>
                </c:pt>
                <c:pt idx="833">
                  <c:v>652.16200000000003</c:v>
                </c:pt>
                <c:pt idx="834">
                  <c:v>653.16199999999992</c:v>
                </c:pt>
                <c:pt idx="835">
                  <c:v>654.16200000000003</c:v>
                </c:pt>
                <c:pt idx="836">
                  <c:v>655.16200000000003</c:v>
                </c:pt>
                <c:pt idx="837">
                  <c:v>656.16199999999992</c:v>
                </c:pt>
                <c:pt idx="838">
                  <c:v>657.16200000000003</c:v>
                </c:pt>
                <c:pt idx="839">
                  <c:v>658.16200000000003</c:v>
                </c:pt>
                <c:pt idx="840">
                  <c:v>659.16200000000003</c:v>
                </c:pt>
                <c:pt idx="841">
                  <c:v>660.16100000000006</c:v>
                </c:pt>
                <c:pt idx="842">
                  <c:v>661.16099999999994</c:v>
                </c:pt>
                <c:pt idx="843">
                  <c:v>662.16099999999994</c:v>
                </c:pt>
                <c:pt idx="844">
                  <c:v>663.16100000000006</c:v>
                </c:pt>
                <c:pt idx="845">
                  <c:v>664.16100000000006</c:v>
                </c:pt>
                <c:pt idx="846">
                  <c:v>665.16099999999994</c:v>
                </c:pt>
                <c:pt idx="847">
                  <c:v>666.16099999999994</c:v>
                </c:pt>
                <c:pt idx="848">
                  <c:v>667.16100000000006</c:v>
                </c:pt>
                <c:pt idx="849">
                  <c:v>668.16099999999994</c:v>
                </c:pt>
                <c:pt idx="850">
                  <c:v>669.16099999999994</c:v>
                </c:pt>
                <c:pt idx="851">
                  <c:v>670.16100000000006</c:v>
                </c:pt>
                <c:pt idx="852">
                  <c:v>671.16100000000006</c:v>
                </c:pt>
                <c:pt idx="853">
                  <c:v>672.16099999999994</c:v>
                </c:pt>
                <c:pt idx="854">
                  <c:v>673.16099999999994</c:v>
                </c:pt>
                <c:pt idx="855">
                  <c:v>674.16100000000006</c:v>
                </c:pt>
                <c:pt idx="856">
                  <c:v>675.16099999999994</c:v>
                </c:pt>
                <c:pt idx="857">
                  <c:v>676.16099999999994</c:v>
                </c:pt>
                <c:pt idx="858">
                  <c:v>677.16100000000006</c:v>
                </c:pt>
                <c:pt idx="859">
                  <c:v>678.16100000000006</c:v>
                </c:pt>
                <c:pt idx="860">
                  <c:v>679.16099999999994</c:v>
                </c:pt>
                <c:pt idx="861">
                  <c:v>680.16100000000006</c:v>
                </c:pt>
                <c:pt idx="862">
                  <c:v>681.16100000000006</c:v>
                </c:pt>
                <c:pt idx="863">
                  <c:v>682.16099999999994</c:v>
                </c:pt>
                <c:pt idx="864">
                  <c:v>683.16099999999994</c:v>
                </c:pt>
                <c:pt idx="865">
                  <c:v>684.16100000000006</c:v>
                </c:pt>
                <c:pt idx="866">
                  <c:v>685.16100000000006</c:v>
                </c:pt>
                <c:pt idx="867">
                  <c:v>686.16099999999994</c:v>
                </c:pt>
                <c:pt idx="868">
                  <c:v>687.16100000000006</c:v>
                </c:pt>
                <c:pt idx="869">
                  <c:v>688.16100000000006</c:v>
                </c:pt>
                <c:pt idx="870">
                  <c:v>689.16099999999994</c:v>
                </c:pt>
                <c:pt idx="871">
                  <c:v>690.16099999999994</c:v>
                </c:pt>
                <c:pt idx="872">
                  <c:v>691.16100000000006</c:v>
                </c:pt>
                <c:pt idx="873">
                  <c:v>692.16099999999994</c:v>
                </c:pt>
                <c:pt idx="874">
                  <c:v>693.16099999999994</c:v>
                </c:pt>
                <c:pt idx="875">
                  <c:v>694.16100000000006</c:v>
                </c:pt>
                <c:pt idx="876">
                  <c:v>695.16100000000006</c:v>
                </c:pt>
                <c:pt idx="877">
                  <c:v>696.16099999999994</c:v>
                </c:pt>
                <c:pt idx="878">
                  <c:v>697.16099999999994</c:v>
                </c:pt>
                <c:pt idx="879">
                  <c:v>698.16100000000006</c:v>
                </c:pt>
                <c:pt idx="880">
                  <c:v>699.16099999999994</c:v>
                </c:pt>
                <c:pt idx="881">
                  <c:v>700.16099999999994</c:v>
                </c:pt>
                <c:pt idx="882">
                  <c:v>701.16100000000006</c:v>
                </c:pt>
                <c:pt idx="883">
                  <c:v>702.16100000000006</c:v>
                </c:pt>
                <c:pt idx="884">
                  <c:v>703.16099999999994</c:v>
                </c:pt>
                <c:pt idx="885">
                  <c:v>704.16099999999994</c:v>
                </c:pt>
                <c:pt idx="886">
                  <c:v>705.16100000000006</c:v>
                </c:pt>
                <c:pt idx="887">
                  <c:v>706.16099999999994</c:v>
                </c:pt>
                <c:pt idx="888">
                  <c:v>707.16099999999994</c:v>
                </c:pt>
                <c:pt idx="889">
                  <c:v>708.16100000000006</c:v>
                </c:pt>
                <c:pt idx="890">
                  <c:v>709.16100000000006</c:v>
                </c:pt>
                <c:pt idx="891">
                  <c:v>710.16099999999994</c:v>
                </c:pt>
                <c:pt idx="892">
                  <c:v>711.16100000000006</c:v>
                </c:pt>
                <c:pt idx="893">
                  <c:v>712.16100000000006</c:v>
                </c:pt>
                <c:pt idx="894">
                  <c:v>713.16099999999994</c:v>
                </c:pt>
                <c:pt idx="895">
                  <c:v>714.16099999999994</c:v>
                </c:pt>
                <c:pt idx="896">
                  <c:v>715.16100000000006</c:v>
                </c:pt>
                <c:pt idx="897">
                  <c:v>716.16100000000006</c:v>
                </c:pt>
                <c:pt idx="898">
                  <c:v>717.16099999999994</c:v>
                </c:pt>
                <c:pt idx="899">
                  <c:v>718.16100000000006</c:v>
                </c:pt>
                <c:pt idx="900">
                  <c:v>719.16100000000006</c:v>
                </c:pt>
                <c:pt idx="901">
                  <c:v>720.16099999999994</c:v>
                </c:pt>
                <c:pt idx="902">
                  <c:v>721.16099999999994</c:v>
                </c:pt>
                <c:pt idx="903">
                  <c:v>722.16100000000006</c:v>
                </c:pt>
                <c:pt idx="904">
                  <c:v>723.16099999999994</c:v>
                </c:pt>
                <c:pt idx="905">
                  <c:v>724.16099999999994</c:v>
                </c:pt>
                <c:pt idx="906">
                  <c:v>725.16100000000006</c:v>
                </c:pt>
                <c:pt idx="907">
                  <c:v>726.16100000000006</c:v>
                </c:pt>
                <c:pt idx="908">
                  <c:v>727.16099999999994</c:v>
                </c:pt>
                <c:pt idx="909">
                  <c:v>728.16099999999994</c:v>
                </c:pt>
                <c:pt idx="910">
                  <c:v>729.16100000000006</c:v>
                </c:pt>
                <c:pt idx="911">
                  <c:v>730.16099999999994</c:v>
                </c:pt>
                <c:pt idx="912">
                  <c:v>731.16099999999994</c:v>
                </c:pt>
                <c:pt idx="913">
                  <c:v>732.16100000000006</c:v>
                </c:pt>
                <c:pt idx="914">
                  <c:v>733.16100000000006</c:v>
                </c:pt>
                <c:pt idx="915">
                  <c:v>734.16099999999994</c:v>
                </c:pt>
                <c:pt idx="916">
                  <c:v>735.16099999999994</c:v>
                </c:pt>
                <c:pt idx="917">
                  <c:v>736.16100000000006</c:v>
                </c:pt>
                <c:pt idx="918">
                  <c:v>737.16099999999994</c:v>
                </c:pt>
                <c:pt idx="919">
                  <c:v>738.16099999999994</c:v>
                </c:pt>
                <c:pt idx="920">
                  <c:v>739.16100000000006</c:v>
                </c:pt>
                <c:pt idx="921">
                  <c:v>740.16100000000006</c:v>
                </c:pt>
                <c:pt idx="922">
                  <c:v>741.16099999999994</c:v>
                </c:pt>
                <c:pt idx="923">
                  <c:v>742.16100000000006</c:v>
                </c:pt>
                <c:pt idx="924">
                  <c:v>743.16100000000006</c:v>
                </c:pt>
                <c:pt idx="925">
                  <c:v>744.16099999999994</c:v>
                </c:pt>
                <c:pt idx="926">
                  <c:v>745.16099999999994</c:v>
                </c:pt>
                <c:pt idx="927">
                  <c:v>746.16100000000006</c:v>
                </c:pt>
                <c:pt idx="928">
                  <c:v>747.16100000000006</c:v>
                </c:pt>
                <c:pt idx="929">
                  <c:v>748.16099999999994</c:v>
                </c:pt>
                <c:pt idx="930">
                  <c:v>749.16100000000006</c:v>
                </c:pt>
                <c:pt idx="931">
                  <c:v>750.16100000000006</c:v>
                </c:pt>
                <c:pt idx="932">
                  <c:v>751.16099999999994</c:v>
                </c:pt>
                <c:pt idx="933">
                  <c:v>752.16099999999994</c:v>
                </c:pt>
                <c:pt idx="934">
                  <c:v>753.16100000000006</c:v>
                </c:pt>
                <c:pt idx="935">
                  <c:v>754.16</c:v>
                </c:pt>
                <c:pt idx="936">
                  <c:v>755.16000000000008</c:v>
                </c:pt>
                <c:pt idx="937">
                  <c:v>756.16</c:v>
                </c:pt>
                <c:pt idx="938">
                  <c:v>757.16</c:v>
                </c:pt>
                <c:pt idx="939">
                  <c:v>758.16</c:v>
                </c:pt>
                <c:pt idx="940">
                  <c:v>759.16000000000008</c:v>
                </c:pt>
                <c:pt idx="941">
                  <c:v>760.16</c:v>
                </c:pt>
                <c:pt idx="942">
                  <c:v>761.16</c:v>
                </c:pt>
                <c:pt idx="943">
                  <c:v>762.16000000000008</c:v>
                </c:pt>
                <c:pt idx="944">
                  <c:v>763.16</c:v>
                </c:pt>
                <c:pt idx="945">
                  <c:v>764.16</c:v>
                </c:pt>
                <c:pt idx="946">
                  <c:v>765.16</c:v>
                </c:pt>
                <c:pt idx="947">
                  <c:v>766.16000000000008</c:v>
                </c:pt>
                <c:pt idx="948">
                  <c:v>767.16</c:v>
                </c:pt>
                <c:pt idx="949">
                  <c:v>768.16</c:v>
                </c:pt>
                <c:pt idx="950">
                  <c:v>769.16000000000008</c:v>
                </c:pt>
                <c:pt idx="951">
                  <c:v>770.16</c:v>
                </c:pt>
                <c:pt idx="952">
                  <c:v>771.16</c:v>
                </c:pt>
                <c:pt idx="953">
                  <c:v>772.16</c:v>
                </c:pt>
                <c:pt idx="954">
                  <c:v>773.16</c:v>
                </c:pt>
                <c:pt idx="955">
                  <c:v>774.16</c:v>
                </c:pt>
                <c:pt idx="956">
                  <c:v>775.16</c:v>
                </c:pt>
                <c:pt idx="957">
                  <c:v>776.16000000000008</c:v>
                </c:pt>
                <c:pt idx="958">
                  <c:v>777.16</c:v>
                </c:pt>
                <c:pt idx="959">
                  <c:v>778.16</c:v>
                </c:pt>
                <c:pt idx="960">
                  <c:v>779.16000000000008</c:v>
                </c:pt>
                <c:pt idx="961">
                  <c:v>780.16</c:v>
                </c:pt>
                <c:pt idx="962">
                  <c:v>781.16</c:v>
                </c:pt>
                <c:pt idx="963">
                  <c:v>782.16</c:v>
                </c:pt>
                <c:pt idx="964">
                  <c:v>783.16000000000008</c:v>
                </c:pt>
                <c:pt idx="965">
                  <c:v>784.16</c:v>
                </c:pt>
                <c:pt idx="966">
                  <c:v>785.16</c:v>
                </c:pt>
                <c:pt idx="967">
                  <c:v>786.16000000000008</c:v>
                </c:pt>
                <c:pt idx="968">
                  <c:v>787.16</c:v>
                </c:pt>
                <c:pt idx="969">
                  <c:v>788.16</c:v>
                </c:pt>
                <c:pt idx="970">
                  <c:v>789.16</c:v>
                </c:pt>
                <c:pt idx="971">
                  <c:v>790.16000000000008</c:v>
                </c:pt>
                <c:pt idx="972">
                  <c:v>791.16</c:v>
                </c:pt>
                <c:pt idx="973">
                  <c:v>792.16</c:v>
                </c:pt>
                <c:pt idx="974">
                  <c:v>793.16000000000008</c:v>
                </c:pt>
                <c:pt idx="975">
                  <c:v>794.16</c:v>
                </c:pt>
                <c:pt idx="976">
                  <c:v>795.16</c:v>
                </c:pt>
                <c:pt idx="977">
                  <c:v>796.16</c:v>
                </c:pt>
                <c:pt idx="978">
                  <c:v>797.16000000000008</c:v>
                </c:pt>
                <c:pt idx="979">
                  <c:v>798.16</c:v>
                </c:pt>
                <c:pt idx="980">
                  <c:v>799.16</c:v>
                </c:pt>
                <c:pt idx="981">
                  <c:v>800.16000000000008</c:v>
                </c:pt>
                <c:pt idx="982">
                  <c:v>801.16</c:v>
                </c:pt>
                <c:pt idx="983">
                  <c:v>802.16</c:v>
                </c:pt>
                <c:pt idx="984">
                  <c:v>803.16</c:v>
                </c:pt>
                <c:pt idx="985">
                  <c:v>804.16</c:v>
                </c:pt>
                <c:pt idx="986">
                  <c:v>805.16</c:v>
                </c:pt>
                <c:pt idx="987">
                  <c:v>806.16</c:v>
                </c:pt>
                <c:pt idx="988">
                  <c:v>807.16000000000008</c:v>
                </c:pt>
                <c:pt idx="989">
                  <c:v>808.16</c:v>
                </c:pt>
                <c:pt idx="990">
                  <c:v>809.16</c:v>
                </c:pt>
                <c:pt idx="991">
                  <c:v>810.16000000000008</c:v>
                </c:pt>
                <c:pt idx="992">
                  <c:v>811.16</c:v>
                </c:pt>
                <c:pt idx="993">
                  <c:v>812.16</c:v>
                </c:pt>
                <c:pt idx="994">
                  <c:v>813.16</c:v>
                </c:pt>
                <c:pt idx="995">
                  <c:v>814.16000000000008</c:v>
                </c:pt>
                <c:pt idx="996">
                  <c:v>815.16</c:v>
                </c:pt>
                <c:pt idx="997">
                  <c:v>816.16</c:v>
                </c:pt>
                <c:pt idx="998">
                  <c:v>817.16000000000008</c:v>
                </c:pt>
                <c:pt idx="999">
                  <c:v>818.16</c:v>
                </c:pt>
              </c:numCache>
            </c:numRef>
          </c:xVal>
          <c:yVal>
            <c:numRef>
              <c:f>'Current Wfms Data'!$T$5:$T$1004</c:f>
              <c:numCache>
                <c:formatCode>General</c:formatCode>
                <c:ptCount val="1000"/>
                <c:pt idx="0">
                  <c:v>-6.4216009999999999E-3</c:v>
                </c:pt>
                <c:pt idx="1">
                  <c:v>-6.0992590000000001E-3</c:v>
                </c:pt>
                <c:pt idx="2">
                  <c:v>-6.5448529999999998E-3</c:v>
                </c:pt>
                <c:pt idx="3">
                  <c:v>-6.7636600000000003E-3</c:v>
                </c:pt>
                <c:pt idx="4">
                  <c:v>-4.588193E-3</c:v>
                </c:pt>
                <c:pt idx="5">
                  <c:v>-2.1345629999999999E-3</c:v>
                </c:pt>
                <c:pt idx="6">
                  <c:v>-3.791053E-3</c:v>
                </c:pt>
                <c:pt idx="7">
                  <c:v>-2.979771E-3</c:v>
                </c:pt>
                <c:pt idx="8">
                  <c:v>8.7393320000000007E-3</c:v>
                </c:pt>
                <c:pt idx="9">
                  <c:v>1.68921E-2</c:v>
                </c:pt>
                <c:pt idx="10">
                  <c:v>8.8523669999999999E-3</c:v>
                </c:pt>
                <c:pt idx="11">
                  <c:v>-6.1917660000000002E-4</c:v>
                </c:pt>
                <c:pt idx="12">
                  <c:v>-3.4302009999999999E-3</c:v>
                </c:pt>
                <c:pt idx="13">
                  <c:v>-4.6242569999999997E-3</c:v>
                </c:pt>
                <c:pt idx="14">
                  <c:v>4.3380239999999998E-4</c:v>
                </c:pt>
                <c:pt idx="15">
                  <c:v>5.2701359999999999E-3</c:v>
                </c:pt>
                <c:pt idx="16">
                  <c:v>1.6442220000000001E-3</c:v>
                </c:pt>
                <c:pt idx="17">
                  <c:v>2.8203400000000002E-3</c:v>
                </c:pt>
                <c:pt idx="18">
                  <c:v>1.067325E-2</c:v>
                </c:pt>
                <c:pt idx="19">
                  <c:v>1.33198E-2</c:v>
                </c:pt>
                <c:pt idx="20">
                  <c:v>3.8738370000000002E-3</c:v>
                </c:pt>
                <c:pt idx="21">
                  <c:v>-8.5781759999999999E-3</c:v>
                </c:pt>
                <c:pt idx="22">
                  <c:v>-4.7467840000000004E-3</c:v>
                </c:pt>
                <c:pt idx="23">
                  <c:v>3.4273989999999998E-3</c:v>
                </c:pt>
                <c:pt idx="24">
                  <c:v>-5.6060379999999998E-3</c:v>
                </c:pt>
                <c:pt idx="25">
                  <c:v>-1.8695590000000002E-2</c:v>
                </c:pt>
                <c:pt idx="26">
                  <c:v>-1.7870049999999998E-2</c:v>
                </c:pt>
                <c:pt idx="27">
                  <c:v>-1.1397920000000001E-2</c:v>
                </c:pt>
                <c:pt idx="28">
                  <c:v>-1.032779E-2</c:v>
                </c:pt>
                <c:pt idx="29">
                  <c:v>-3.9693840000000003E-3</c:v>
                </c:pt>
                <c:pt idx="30">
                  <c:v>1.092537E-2</c:v>
                </c:pt>
                <c:pt idx="31">
                  <c:v>1.0439520000000001E-2</c:v>
                </c:pt>
                <c:pt idx="32">
                  <c:v>-8.8306919999999994E-3</c:v>
                </c:pt>
                <c:pt idx="33">
                  <c:v>-1.6306859999999999E-2</c:v>
                </c:pt>
                <c:pt idx="34">
                  <c:v>-2.7013940000000002E-3</c:v>
                </c:pt>
                <c:pt idx="35">
                  <c:v>8.5204830000000006E-3</c:v>
                </c:pt>
                <c:pt idx="36">
                  <c:v>5.3800039999999999E-3</c:v>
                </c:pt>
                <c:pt idx="37">
                  <c:v>-6.4464630000000001E-4</c:v>
                </c:pt>
                <c:pt idx="38">
                  <c:v>-4.4210189999999998E-5</c:v>
                </c:pt>
                <c:pt idx="39">
                  <c:v>3.359866E-3</c:v>
                </c:pt>
                <c:pt idx="40">
                  <c:v>1.1587500000000001E-3</c:v>
                </c:pt>
                <c:pt idx="41">
                  <c:v>-1.458935E-3</c:v>
                </c:pt>
                <c:pt idx="42">
                  <c:v>7.7903709999999999E-3</c:v>
                </c:pt>
                <c:pt idx="43">
                  <c:v>1.7167669999999999E-2</c:v>
                </c:pt>
                <c:pt idx="44">
                  <c:v>5.2241579999999996E-3</c:v>
                </c:pt>
                <c:pt idx="45">
                  <c:v>-1.036632E-2</c:v>
                </c:pt>
                <c:pt idx="46">
                  <c:v>1.1549990000000001E-3</c:v>
                </c:pt>
                <c:pt idx="47">
                  <c:v>2.055531E-2</c:v>
                </c:pt>
                <c:pt idx="48">
                  <c:v>1.7035459999999999E-2</c:v>
                </c:pt>
                <c:pt idx="49">
                  <c:v>-1.4675690000000001E-4</c:v>
                </c:pt>
                <c:pt idx="50">
                  <c:v>-8.0259210000000001E-3</c:v>
                </c:pt>
                <c:pt idx="51">
                  <c:v>-5.5030210000000003E-3</c:v>
                </c:pt>
                <c:pt idx="52">
                  <c:v>-9.5895519999999995E-3</c:v>
                </c:pt>
                <c:pt idx="53">
                  <c:v>-2.0525189999999999E-2</c:v>
                </c:pt>
                <c:pt idx="54">
                  <c:v>-2.311684E-2</c:v>
                </c:pt>
                <c:pt idx="55">
                  <c:v>-9.9293699999999999E-3</c:v>
                </c:pt>
                <c:pt idx="56">
                  <c:v>8.9813389999999996E-3</c:v>
                </c:pt>
                <c:pt idx="57">
                  <c:v>7.4759620000000001E-3</c:v>
                </c:pt>
                <c:pt idx="58">
                  <c:v>-1.2670789999999999E-2</c:v>
                </c:pt>
                <c:pt idx="59">
                  <c:v>-1.5714869999999999E-2</c:v>
                </c:pt>
                <c:pt idx="60">
                  <c:v>-4.0054679999999999E-3</c:v>
                </c:pt>
                <c:pt idx="61">
                  <c:v>-7.4244790000000003E-3</c:v>
                </c:pt>
                <c:pt idx="62">
                  <c:v>-1.229367E-2</c:v>
                </c:pt>
                <c:pt idx="63">
                  <c:v>-6.922582E-3</c:v>
                </c:pt>
                <c:pt idx="64">
                  <c:v>-1.111696E-2</c:v>
                </c:pt>
                <c:pt idx="65">
                  <c:v>-1.2994520000000001E-2</c:v>
                </c:pt>
                <c:pt idx="66">
                  <c:v>4.7866899999999997E-3</c:v>
                </c:pt>
                <c:pt idx="67">
                  <c:v>1.6321349999999998E-2</c:v>
                </c:pt>
                <c:pt idx="68">
                  <c:v>2.7327480000000001E-3</c:v>
                </c:pt>
                <c:pt idx="69">
                  <c:v>-1.321629E-2</c:v>
                </c:pt>
                <c:pt idx="70">
                  <c:v>-1.089885E-2</c:v>
                </c:pt>
                <c:pt idx="71">
                  <c:v>-4.1285089999999998E-3</c:v>
                </c:pt>
                <c:pt idx="72">
                  <c:v>-9.3328530000000003E-3</c:v>
                </c:pt>
                <c:pt idx="73">
                  <c:v>-1.5430050000000001E-2</c:v>
                </c:pt>
                <c:pt idx="74">
                  <c:v>-8.164157E-3</c:v>
                </c:pt>
                <c:pt idx="75">
                  <c:v>3.5665689999999999E-3</c:v>
                </c:pt>
                <c:pt idx="76">
                  <c:v>6.7492969999999996E-3</c:v>
                </c:pt>
                <c:pt idx="77">
                  <c:v>6.0503329999999998E-3</c:v>
                </c:pt>
                <c:pt idx="78">
                  <c:v>1.1746950000000001E-2</c:v>
                </c:pt>
                <c:pt idx="79">
                  <c:v>2.1255929999999999E-2</c:v>
                </c:pt>
                <c:pt idx="80">
                  <c:v>2.629275E-2</c:v>
                </c:pt>
                <c:pt idx="81">
                  <c:v>2.2137E-2</c:v>
                </c:pt>
                <c:pt idx="82">
                  <c:v>9.7103959999999996E-3</c:v>
                </c:pt>
                <c:pt idx="83">
                  <c:v>1.945163E-3</c:v>
                </c:pt>
                <c:pt idx="84">
                  <c:v>1.448279E-3</c:v>
                </c:pt>
                <c:pt idx="85">
                  <c:v>-2.0255149999999999E-3</c:v>
                </c:pt>
                <c:pt idx="86">
                  <c:v>2.194377E-3</c:v>
                </c:pt>
                <c:pt idx="87">
                  <c:v>1.545236E-2</c:v>
                </c:pt>
                <c:pt idx="88">
                  <c:v>9.2132440000000006E-3</c:v>
                </c:pt>
                <c:pt idx="89">
                  <c:v>-1.223043E-2</c:v>
                </c:pt>
                <c:pt idx="90">
                  <c:v>-1.5167109999999999E-2</c:v>
                </c:pt>
                <c:pt idx="91">
                  <c:v>-3.5177210000000001E-3</c:v>
                </c:pt>
                <c:pt idx="92">
                  <c:v>-4.5532020000000001E-3</c:v>
                </c:pt>
                <c:pt idx="93">
                  <c:v>-1.806284E-2</c:v>
                </c:pt>
                <c:pt idx="94">
                  <c:v>-2.4611350000000001E-2</c:v>
                </c:pt>
                <c:pt idx="95">
                  <c:v>-1.48988E-2</c:v>
                </c:pt>
                <c:pt idx="96">
                  <c:v>2.8579970000000001E-3</c:v>
                </c:pt>
                <c:pt idx="97">
                  <c:v>8.9264960000000008E-3</c:v>
                </c:pt>
                <c:pt idx="98">
                  <c:v>1.5397010000000001E-3</c:v>
                </c:pt>
                <c:pt idx="99">
                  <c:v>-3.5584789999999998E-3</c:v>
                </c:pt>
                <c:pt idx="100">
                  <c:v>-3.8794490000000001E-3</c:v>
                </c:pt>
                <c:pt idx="101">
                  <c:v>-4.8895880000000003E-3</c:v>
                </c:pt>
                <c:pt idx="102">
                  <c:v>-1.086077E-2</c:v>
                </c:pt>
                <c:pt idx="103">
                  <c:v>-1.8149350000000002E-2</c:v>
                </c:pt>
                <c:pt idx="104">
                  <c:v>-1.7735210000000001E-2</c:v>
                </c:pt>
                <c:pt idx="105">
                  <c:v>-4.3116359999999998E-3</c:v>
                </c:pt>
                <c:pt idx="106">
                  <c:v>1.7234869999999999E-2</c:v>
                </c:pt>
                <c:pt idx="107">
                  <c:v>2.693688E-2</c:v>
                </c:pt>
                <c:pt idx="108">
                  <c:v>1.736648E-2</c:v>
                </c:pt>
                <c:pt idx="109">
                  <c:v>5.7686650000000001E-3</c:v>
                </c:pt>
                <c:pt idx="110">
                  <c:v>6.2208999999999997E-3</c:v>
                </c:pt>
                <c:pt idx="111">
                  <c:v>1.0620539999999999E-2</c:v>
                </c:pt>
                <c:pt idx="112">
                  <c:v>1.0493489999999999E-2</c:v>
                </c:pt>
                <c:pt idx="113">
                  <c:v>1.0176040000000001E-2</c:v>
                </c:pt>
                <c:pt idx="114">
                  <c:v>1.513835E-2</c:v>
                </c:pt>
                <c:pt idx="115">
                  <c:v>2.3089080000000001E-2</c:v>
                </c:pt>
                <c:pt idx="116">
                  <c:v>1.472919E-2</c:v>
                </c:pt>
                <c:pt idx="117">
                  <c:v>-3.8513599999999999E-3</c:v>
                </c:pt>
                <c:pt idx="118">
                  <c:v>6.339456E-4</c:v>
                </c:pt>
                <c:pt idx="119">
                  <c:v>1.9412039999999998E-2</c:v>
                </c:pt>
                <c:pt idx="120">
                  <c:v>1.945187E-2</c:v>
                </c:pt>
                <c:pt idx="121">
                  <c:v>2.7947279999999998E-3</c:v>
                </c:pt>
                <c:pt idx="122">
                  <c:v>-5.2006309999999998E-3</c:v>
                </c:pt>
                <c:pt idx="123">
                  <c:v>-1.0932839999999999E-3</c:v>
                </c:pt>
                <c:pt idx="124">
                  <c:v>2.5127579999999999E-3</c:v>
                </c:pt>
                <c:pt idx="125">
                  <c:v>2.4681600000000001E-3</c:v>
                </c:pt>
                <c:pt idx="126">
                  <c:v>-3.098693E-3</c:v>
                </c:pt>
                <c:pt idx="127">
                  <c:v>-1.2346569999999999E-2</c:v>
                </c:pt>
                <c:pt idx="128">
                  <c:v>-1.7545100000000001E-2</c:v>
                </c:pt>
                <c:pt idx="129">
                  <c:v>-1.476912E-2</c:v>
                </c:pt>
                <c:pt idx="130">
                  <c:v>-3.5863029999999999E-3</c:v>
                </c:pt>
                <c:pt idx="131">
                  <c:v>1.062371E-2</c:v>
                </c:pt>
                <c:pt idx="132">
                  <c:v>1.547661E-2</c:v>
                </c:pt>
                <c:pt idx="133">
                  <c:v>7.1336760000000003E-3</c:v>
                </c:pt>
                <c:pt idx="134">
                  <c:v>1.358929E-3</c:v>
                </c:pt>
                <c:pt idx="135">
                  <c:v>5.0768310000000004E-3</c:v>
                </c:pt>
                <c:pt idx="136">
                  <c:v>3.9888349999999996E-3</c:v>
                </c:pt>
                <c:pt idx="137">
                  <c:v>-6.0934960000000003E-3</c:v>
                </c:pt>
                <c:pt idx="138">
                  <c:v>-8.8559490000000001E-3</c:v>
                </c:pt>
                <c:pt idx="139">
                  <c:v>3.9750099999999997E-5</c:v>
                </c:pt>
                <c:pt idx="140">
                  <c:v>-1.439582E-3</c:v>
                </c:pt>
                <c:pt idx="141">
                  <c:v>-1.4939549999999999E-2</c:v>
                </c:pt>
                <c:pt idx="142">
                  <c:v>-1.478347E-2</c:v>
                </c:pt>
                <c:pt idx="143">
                  <c:v>2.4454199999999998E-3</c:v>
                </c:pt>
                <c:pt idx="144">
                  <c:v>1.058955E-2</c:v>
                </c:pt>
                <c:pt idx="145">
                  <c:v>5.7955690000000004E-4</c:v>
                </c:pt>
                <c:pt idx="146">
                  <c:v>9.1790589999999998E-4</c:v>
                </c:pt>
                <c:pt idx="147">
                  <c:v>1.5078670000000001E-2</c:v>
                </c:pt>
                <c:pt idx="148">
                  <c:v>1.1044760000000001E-2</c:v>
                </c:pt>
                <c:pt idx="149">
                  <c:v>-5.8925740000000002E-3</c:v>
                </c:pt>
                <c:pt idx="150">
                  <c:v>-7.3359430000000002E-3</c:v>
                </c:pt>
                <c:pt idx="151">
                  <c:v>-7.6060750000000001E-4</c:v>
                </c:pt>
                <c:pt idx="152">
                  <c:v>-1.229658E-3</c:v>
                </c:pt>
                <c:pt idx="153">
                  <c:v>-2.736428E-3</c:v>
                </c:pt>
                <c:pt idx="154">
                  <c:v>-4.0314510000000001E-3</c:v>
                </c:pt>
                <c:pt idx="155">
                  <c:v>-6.2491719999999999E-3</c:v>
                </c:pt>
                <c:pt idx="156">
                  <c:v>-6.5111270000000002E-3</c:v>
                </c:pt>
                <c:pt idx="157">
                  <c:v>-4.4294160000000003E-3</c:v>
                </c:pt>
                <c:pt idx="158">
                  <c:v>3.9636790000000003E-3</c:v>
                </c:pt>
                <c:pt idx="159">
                  <c:v>1.197761E-2</c:v>
                </c:pt>
                <c:pt idx="160">
                  <c:v>1.036581E-2</c:v>
                </c:pt>
                <c:pt idx="161">
                  <c:v>5.5880160000000003E-3</c:v>
                </c:pt>
                <c:pt idx="162">
                  <c:v>-7.4525239999999999E-4</c:v>
                </c:pt>
                <c:pt idx="163">
                  <c:v>-7.4754820000000003E-3</c:v>
                </c:pt>
                <c:pt idx="164">
                  <c:v>-9.3380370000000004E-3</c:v>
                </c:pt>
                <c:pt idx="165">
                  <c:v>-8.0849809999999998E-3</c:v>
                </c:pt>
                <c:pt idx="166">
                  <c:v>-1.623773E-3</c:v>
                </c:pt>
                <c:pt idx="167">
                  <c:v>1.1208950000000001E-2</c:v>
                </c:pt>
                <c:pt idx="168">
                  <c:v>1.7196670000000001E-2</c:v>
                </c:pt>
                <c:pt idx="169">
                  <c:v>4.4788010000000001E-3</c:v>
                </c:pt>
                <c:pt idx="170">
                  <c:v>-7.0620800000000001E-3</c:v>
                </c:pt>
                <c:pt idx="171">
                  <c:v>9.8222039999999993E-4</c:v>
                </c:pt>
                <c:pt idx="172">
                  <c:v>6.0494720000000002E-3</c:v>
                </c:pt>
                <c:pt idx="173">
                  <c:v>-2.9069360000000002E-3</c:v>
                </c:pt>
                <c:pt idx="174">
                  <c:v>-5.9449000000000004E-3</c:v>
                </c:pt>
                <c:pt idx="175">
                  <c:v>-2.6474430000000002E-4</c:v>
                </c:pt>
                <c:pt idx="176">
                  <c:v>-1.2195730000000001E-3</c:v>
                </c:pt>
                <c:pt idx="177">
                  <c:v>9.0572859999999995E-4</c:v>
                </c:pt>
                <c:pt idx="178">
                  <c:v>3.0261159999999999E-2</c:v>
                </c:pt>
                <c:pt idx="179">
                  <c:v>7.3499969999999998E-2</c:v>
                </c:pt>
                <c:pt idx="180">
                  <c:v>0.1090772</c:v>
                </c:pt>
                <c:pt idx="181">
                  <c:v>0.15004400000000001</c:v>
                </c:pt>
                <c:pt idx="182">
                  <c:v>0.2017177</c:v>
                </c:pt>
                <c:pt idx="183">
                  <c:v>0.24886430000000001</c:v>
                </c:pt>
                <c:pt idx="184">
                  <c:v>0.28648309999999999</c:v>
                </c:pt>
                <c:pt idx="185">
                  <c:v>0.31326320000000002</c:v>
                </c:pt>
                <c:pt idx="186">
                  <c:v>0.32949479999999998</c:v>
                </c:pt>
                <c:pt idx="187">
                  <c:v>0.34189839999999999</c:v>
                </c:pt>
                <c:pt idx="188">
                  <c:v>0.34933619999999999</c:v>
                </c:pt>
                <c:pt idx="189">
                  <c:v>0.35209639999999998</c:v>
                </c:pt>
                <c:pt idx="190">
                  <c:v>0.35806900000000003</c:v>
                </c:pt>
                <c:pt idx="191">
                  <c:v>0.36210039999999999</c:v>
                </c:pt>
                <c:pt idx="192">
                  <c:v>0.3567823</c:v>
                </c:pt>
                <c:pt idx="193">
                  <c:v>0.35189209999999999</c:v>
                </c:pt>
                <c:pt idx="194">
                  <c:v>0.35311439999999999</c:v>
                </c:pt>
                <c:pt idx="195">
                  <c:v>0.34975000000000001</c:v>
                </c:pt>
                <c:pt idx="196">
                  <c:v>0.34085359999999998</c:v>
                </c:pt>
                <c:pt idx="197">
                  <c:v>0.34130280000000002</c:v>
                </c:pt>
                <c:pt idx="198">
                  <c:v>0.34926200000000002</c:v>
                </c:pt>
                <c:pt idx="199">
                  <c:v>0.34609299999999998</c:v>
                </c:pt>
                <c:pt idx="200">
                  <c:v>0.33708250000000001</c:v>
                </c:pt>
                <c:pt idx="201">
                  <c:v>0.3378044</c:v>
                </c:pt>
                <c:pt idx="202">
                  <c:v>0.34186919999999998</c:v>
                </c:pt>
                <c:pt idx="203">
                  <c:v>0.34024710000000002</c:v>
                </c:pt>
                <c:pt idx="204">
                  <c:v>0.33054519999999998</c:v>
                </c:pt>
                <c:pt idx="205">
                  <c:v>0.31964890000000001</c:v>
                </c:pt>
                <c:pt idx="206">
                  <c:v>0.31689420000000001</c:v>
                </c:pt>
                <c:pt idx="207">
                  <c:v>0.31460559999999999</c:v>
                </c:pt>
                <c:pt idx="208">
                  <c:v>0.30768269999999998</c:v>
                </c:pt>
                <c:pt idx="209">
                  <c:v>0.3021335</c:v>
                </c:pt>
                <c:pt idx="210">
                  <c:v>0.29763519999999999</c:v>
                </c:pt>
                <c:pt idx="211">
                  <c:v>0.2949715</c:v>
                </c:pt>
                <c:pt idx="212">
                  <c:v>0.29317890000000002</c:v>
                </c:pt>
                <c:pt idx="213">
                  <c:v>0.28592909999999999</c:v>
                </c:pt>
                <c:pt idx="214">
                  <c:v>0.2793543</c:v>
                </c:pt>
                <c:pt idx="215">
                  <c:v>0.28143990000000002</c:v>
                </c:pt>
                <c:pt idx="216">
                  <c:v>0.29025810000000002</c:v>
                </c:pt>
                <c:pt idx="217">
                  <c:v>0.29660019999999998</c:v>
                </c:pt>
                <c:pt idx="218">
                  <c:v>0.29165020000000003</c:v>
                </c:pt>
                <c:pt idx="219">
                  <c:v>0.28259339999999999</c:v>
                </c:pt>
                <c:pt idx="220">
                  <c:v>0.2803872</c:v>
                </c:pt>
                <c:pt idx="221">
                  <c:v>0.28212549999999997</c:v>
                </c:pt>
                <c:pt idx="222">
                  <c:v>0.28009600000000001</c:v>
                </c:pt>
                <c:pt idx="223">
                  <c:v>0.27417000000000002</c:v>
                </c:pt>
                <c:pt idx="224">
                  <c:v>0.26789190000000002</c:v>
                </c:pt>
                <c:pt idx="225">
                  <c:v>0.2637024</c:v>
                </c:pt>
                <c:pt idx="226">
                  <c:v>0.26590380000000002</c:v>
                </c:pt>
                <c:pt idx="227">
                  <c:v>0.26826719999999998</c:v>
                </c:pt>
                <c:pt idx="228">
                  <c:v>0.2594824</c:v>
                </c:pt>
                <c:pt idx="229">
                  <c:v>0.24859780000000001</c:v>
                </c:pt>
                <c:pt idx="230">
                  <c:v>0.2481921</c:v>
                </c:pt>
                <c:pt idx="231">
                  <c:v>0.25623669999999998</c:v>
                </c:pt>
                <c:pt idx="232">
                  <c:v>0.26113750000000002</c:v>
                </c:pt>
                <c:pt idx="233">
                  <c:v>0.25846249999999998</c:v>
                </c:pt>
                <c:pt idx="234">
                  <c:v>0.26157340000000001</c:v>
                </c:pt>
                <c:pt idx="235">
                  <c:v>0.2651925</c:v>
                </c:pt>
                <c:pt idx="236">
                  <c:v>0.25450339999999999</c:v>
                </c:pt>
                <c:pt idx="237">
                  <c:v>0.24696090000000001</c:v>
                </c:pt>
                <c:pt idx="238">
                  <c:v>0.257268</c:v>
                </c:pt>
                <c:pt idx="239">
                  <c:v>0.2670806</c:v>
                </c:pt>
                <c:pt idx="240">
                  <c:v>0.25862289999999999</c:v>
                </c:pt>
                <c:pt idx="241">
                  <c:v>0.24431069999999999</c:v>
                </c:pt>
                <c:pt idx="242">
                  <c:v>0.24199190000000001</c:v>
                </c:pt>
                <c:pt idx="243">
                  <c:v>0.24586930000000001</c:v>
                </c:pt>
                <c:pt idx="244">
                  <c:v>0.24252119999999999</c:v>
                </c:pt>
                <c:pt idx="245">
                  <c:v>0.23711370000000001</c:v>
                </c:pt>
                <c:pt idx="246">
                  <c:v>0.24314150000000001</c:v>
                </c:pt>
                <c:pt idx="247">
                  <c:v>0.2477097</c:v>
                </c:pt>
                <c:pt idx="248">
                  <c:v>0.24058479999999999</c:v>
                </c:pt>
                <c:pt idx="249">
                  <c:v>0.23854449999999999</c:v>
                </c:pt>
                <c:pt idx="250">
                  <c:v>0.24470749999999999</c:v>
                </c:pt>
                <c:pt idx="251">
                  <c:v>0.25083879999999997</c:v>
                </c:pt>
                <c:pt idx="252">
                  <c:v>0.24978349999999999</c:v>
                </c:pt>
                <c:pt idx="253">
                  <c:v>0.24149190000000001</c:v>
                </c:pt>
                <c:pt idx="254">
                  <c:v>0.23604810000000001</c:v>
                </c:pt>
                <c:pt idx="255">
                  <c:v>0.2287652</c:v>
                </c:pt>
                <c:pt idx="256">
                  <c:v>0.2200829</c:v>
                </c:pt>
                <c:pt idx="257">
                  <c:v>0.2261282</c:v>
                </c:pt>
                <c:pt idx="258">
                  <c:v>0.23700080000000001</c:v>
                </c:pt>
                <c:pt idx="259">
                  <c:v>0.23073659999999999</c:v>
                </c:pt>
                <c:pt idx="260">
                  <c:v>0.2195452</c:v>
                </c:pt>
                <c:pt idx="261">
                  <c:v>0.2209332</c:v>
                </c:pt>
                <c:pt idx="262">
                  <c:v>0.22502710000000001</c:v>
                </c:pt>
                <c:pt idx="263">
                  <c:v>0.22785939999999999</c:v>
                </c:pt>
                <c:pt idx="264">
                  <c:v>0.22823550000000001</c:v>
                </c:pt>
                <c:pt idx="265">
                  <c:v>0.21486920000000001</c:v>
                </c:pt>
                <c:pt idx="266">
                  <c:v>0.20136760000000001</c:v>
                </c:pt>
                <c:pt idx="267">
                  <c:v>0.20585300000000001</c:v>
                </c:pt>
                <c:pt idx="268">
                  <c:v>0.2170079</c:v>
                </c:pt>
                <c:pt idx="269">
                  <c:v>0.2218977</c:v>
                </c:pt>
                <c:pt idx="270">
                  <c:v>0.22348399999999999</c:v>
                </c:pt>
                <c:pt idx="271">
                  <c:v>0.22144559999999999</c:v>
                </c:pt>
                <c:pt idx="272">
                  <c:v>0.21391450000000001</c:v>
                </c:pt>
                <c:pt idx="273">
                  <c:v>0.2084135</c:v>
                </c:pt>
                <c:pt idx="274">
                  <c:v>0.20516480000000001</c:v>
                </c:pt>
                <c:pt idx="275">
                  <c:v>0.2079714</c:v>
                </c:pt>
                <c:pt idx="276">
                  <c:v>0.21677350000000001</c:v>
                </c:pt>
                <c:pt idx="277">
                  <c:v>0.21581900000000001</c:v>
                </c:pt>
                <c:pt idx="278">
                  <c:v>0.2130563</c:v>
                </c:pt>
                <c:pt idx="279">
                  <c:v>0.21637690000000001</c:v>
                </c:pt>
                <c:pt idx="280">
                  <c:v>0.2111529</c:v>
                </c:pt>
                <c:pt idx="281">
                  <c:v>0.20097190000000001</c:v>
                </c:pt>
                <c:pt idx="282">
                  <c:v>0.20299990000000001</c:v>
                </c:pt>
                <c:pt idx="283">
                  <c:v>0.21180860000000001</c:v>
                </c:pt>
                <c:pt idx="284">
                  <c:v>0.20706540000000001</c:v>
                </c:pt>
                <c:pt idx="285">
                  <c:v>0.1943513</c:v>
                </c:pt>
                <c:pt idx="286">
                  <c:v>0.191834</c:v>
                </c:pt>
                <c:pt idx="287">
                  <c:v>0.19185669999999999</c:v>
                </c:pt>
                <c:pt idx="288">
                  <c:v>0.1828196</c:v>
                </c:pt>
                <c:pt idx="289">
                  <c:v>0.17259360000000001</c:v>
                </c:pt>
                <c:pt idx="290">
                  <c:v>0.17432590000000001</c:v>
                </c:pt>
                <c:pt idx="291">
                  <c:v>0.18611730000000001</c:v>
                </c:pt>
                <c:pt idx="292">
                  <c:v>0.18991810000000001</c:v>
                </c:pt>
                <c:pt idx="293">
                  <c:v>0.17908550000000001</c:v>
                </c:pt>
                <c:pt idx="294">
                  <c:v>0.16935700000000001</c:v>
                </c:pt>
                <c:pt idx="295">
                  <c:v>0.17166799999999999</c:v>
                </c:pt>
                <c:pt idx="296">
                  <c:v>0.17818809999999999</c:v>
                </c:pt>
                <c:pt idx="297">
                  <c:v>0.18071499999999999</c:v>
                </c:pt>
                <c:pt idx="298">
                  <c:v>0.18015030000000001</c:v>
                </c:pt>
                <c:pt idx="299">
                  <c:v>0.1819346</c:v>
                </c:pt>
                <c:pt idx="300">
                  <c:v>0.1816323</c:v>
                </c:pt>
                <c:pt idx="301">
                  <c:v>0.1730228</c:v>
                </c:pt>
                <c:pt idx="302">
                  <c:v>0.17118920000000001</c:v>
                </c:pt>
                <c:pt idx="303">
                  <c:v>0.17972350000000001</c:v>
                </c:pt>
                <c:pt idx="304">
                  <c:v>0.18196019999999999</c:v>
                </c:pt>
                <c:pt idx="305">
                  <c:v>0.17760799999999999</c:v>
                </c:pt>
                <c:pt idx="306">
                  <c:v>0.17812130000000001</c:v>
                </c:pt>
                <c:pt idx="307">
                  <c:v>0.1866903</c:v>
                </c:pt>
                <c:pt idx="308">
                  <c:v>0.1918841</c:v>
                </c:pt>
                <c:pt idx="309">
                  <c:v>0.1813864</c:v>
                </c:pt>
                <c:pt idx="310">
                  <c:v>0.1655401</c:v>
                </c:pt>
                <c:pt idx="311">
                  <c:v>0.16063350000000001</c:v>
                </c:pt>
                <c:pt idx="312">
                  <c:v>0.161464</c:v>
                </c:pt>
                <c:pt idx="313">
                  <c:v>0.15770999999999999</c:v>
                </c:pt>
                <c:pt idx="314">
                  <c:v>0.1585433</c:v>
                </c:pt>
                <c:pt idx="315">
                  <c:v>0.17066039999999999</c:v>
                </c:pt>
                <c:pt idx="316">
                  <c:v>0.17529429999999999</c:v>
                </c:pt>
                <c:pt idx="317">
                  <c:v>0.1653995</c:v>
                </c:pt>
                <c:pt idx="318">
                  <c:v>0.15565799999999999</c:v>
                </c:pt>
                <c:pt idx="319">
                  <c:v>0.1494433</c:v>
                </c:pt>
                <c:pt idx="320">
                  <c:v>0.14763799999999999</c:v>
                </c:pt>
                <c:pt idx="321">
                  <c:v>0.15728210000000001</c:v>
                </c:pt>
                <c:pt idx="322">
                  <c:v>0.16571250000000001</c:v>
                </c:pt>
                <c:pt idx="323">
                  <c:v>0.15650620000000001</c:v>
                </c:pt>
                <c:pt idx="324">
                  <c:v>0.1432157</c:v>
                </c:pt>
                <c:pt idx="325">
                  <c:v>0.13663980000000001</c:v>
                </c:pt>
                <c:pt idx="326">
                  <c:v>0.1354419</c:v>
                </c:pt>
                <c:pt idx="327">
                  <c:v>0.14152300000000001</c:v>
                </c:pt>
                <c:pt idx="328">
                  <c:v>0.1421876</c:v>
                </c:pt>
                <c:pt idx="329">
                  <c:v>0.13512289999999999</c:v>
                </c:pt>
                <c:pt idx="330">
                  <c:v>0.13933719999999999</c:v>
                </c:pt>
                <c:pt idx="331">
                  <c:v>0.15045990000000001</c:v>
                </c:pt>
                <c:pt idx="332">
                  <c:v>0.14515919999999999</c:v>
                </c:pt>
                <c:pt idx="333">
                  <c:v>0.1322323</c:v>
                </c:pt>
                <c:pt idx="334">
                  <c:v>0.13405700000000001</c:v>
                </c:pt>
                <c:pt idx="335">
                  <c:v>0.14101140000000001</c:v>
                </c:pt>
                <c:pt idx="336">
                  <c:v>0.13567319999999999</c:v>
                </c:pt>
                <c:pt idx="337">
                  <c:v>0.12399209999999999</c:v>
                </c:pt>
                <c:pt idx="338">
                  <c:v>0.1310983</c:v>
                </c:pt>
                <c:pt idx="339">
                  <c:v>0.15133240000000001</c:v>
                </c:pt>
                <c:pt idx="340">
                  <c:v>0.14581820000000001</c:v>
                </c:pt>
                <c:pt idx="341">
                  <c:v>0.1209307</c:v>
                </c:pt>
                <c:pt idx="342">
                  <c:v>0.1137843</c:v>
                </c:pt>
                <c:pt idx="343">
                  <c:v>0.12551570000000001</c:v>
                </c:pt>
                <c:pt idx="344">
                  <c:v>0.13246910000000001</c:v>
                </c:pt>
                <c:pt idx="345">
                  <c:v>0.1267133</c:v>
                </c:pt>
                <c:pt idx="346">
                  <c:v>0.1224611</c:v>
                </c:pt>
                <c:pt idx="347">
                  <c:v>0.1235021</c:v>
                </c:pt>
                <c:pt idx="348">
                  <c:v>0.1196498</c:v>
                </c:pt>
                <c:pt idx="349">
                  <c:v>0.1173685</c:v>
                </c:pt>
                <c:pt idx="350">
                  <c:v>0.1224416</c:v>
                </c:pt>
                <c:pt idx="351">
                  <c:v>0.12597159999999999</c:v>
                </c:pt>
                <c:pt idx="352">
                  <c:v>0.130575</c:v>
                </c:pt>
                <c:pt idx="353">
                  <c:v>0.1347737</c:v>
                </c:pt>
                <c:pt idx="354">
                  <c:v>0.12673309999999999</c:v>
                </c:pt>
                <c:pt idx="355">
                  <c:v>0.1109681</c:v>
                </c:pt>
                <c:pt idx="356">
                  <c:v>9.76659E-2</c:v>
                </c:pt>
                <c:pt idx="357">
                  <c:v>9.540303E-2</c:v>
                </c:pt>
                <c:pt idx="358">
                  <c:v>0.105536</c:v>
                </c:pt>
                <c:pt idx="359">
                  <c:v>0.11288040000000001</c:v>
                </c:pt>
                <c:pt idx="360">
                  <c:v>0.1072372</c:v>
                </c:pt>
                <c:pt idx="361">
                  <c:v>9.9431800000000001E-2</c:v>
                </c:pt>
                <c:pt idx="362">
                  <c:v>0.1037608</c:v>
                </c:pt>
                <c:pt idx="363">
                  <c:v>0.1135309</c:v>
                </c:pt>
                <c:pt idx="364">
                  <c:v>0.11536780000000001</c:v>
                </c:pt>
                <c:pt idx="365">
                  <c:v>0.1107935</c:v>
                </c:pt>
                <c:pt idx="366">
                  <c:v>0.1076091</c:v>
                </c:pt>
                <c:pt idx="367">
                  <c:v>0.10413939999999999</c:v>
                </c:pt>
                <c:pt idx="368">
                  <c:v>9.3176480000000006E-2</c:v>
                </c:pt>
                <c:pt idx="369">
                  <c:v>8.1546160000000006E-2</c:v>
                </c:pt>
                <c:pt idx="370">
                  <c:v>8.265219E-2</c:v>
                </c:pt>
                <c:pt idx="371">
                  <c:v>9.698408E-2</c:v>
                </c:pt>
                <c:pt idx="372">
                  <c:v>0.11321929999999999</c:v>
                </c:pt>
                <c:pt idx="373">
                  <c:v>0.11867750000000001</c:v>
                </c:pt>
                <c:pt idx="374">
                  <c:v>0.1161652</c:v>
                </c:pt>
                <c:pt idx="375">
                  <c:v>0.11844789999999999</c:v>
                </c:pt>
                <c:pt idx="376">
                  <c:v>0.11903279999999999</c:v>
                </c:pt>
                <c:pt idx="377">
                  <c:v>0.1052859</c:v>
                </c:pt>
                <c:pt idx="378">
                  <c:v>8.9292579999999996E-2</c:v>
                </c:pt>
                <c:pt idx="379">
                  <c:v>8.7890579999999996E-2</c:v>
                </c:pt>
                <c:pt idx="380">
                  <c:v>8.870923E-2</c:v>
                </c:pt>
                <c:pt idx="381">
                  <c:v>7.8254219999999999E-2</c:v>
                </c:pt>
                <c:pt idx="382">
                  <c:v>8.0318749999999994E-2</c:v>
                </c:pt>
                <c:pt idx="383">
                  <c:v>9.9202799999999994E-2</c:v>
                </c:pt>
                <c:pt idx="384">
                  <c:v>9.58595E-2</c:v>
                </c:pt>
                <c:pt idx="385">
                  <c:v>7.4111850000000007E-2</c:v>
                </c:pt>
                <c:pt idx="386">
                  <c:v>7.2663450000000004E-2</c:v>
                </c:pt>
                <c:pt idx="387">
                  <c:v>8.6924920000000003E-2</c:v>
                </c:pt>
                <c:pt idx="388">
                  <c:v>9.5261369999999998E-2</c:v>
                </c:pt>
                <c:pt idx="389">
                  <c:v>9.6482739999999997E-2</c:v>
                </c:pt>
                <c:pt idx="390">
                  <c:v>9.3086719999999998E-2</c:v>
                </c:pt>
                <c:pt idx="391">
                  <c:v>8.9553179999999996E-2</c:v>
                </c:pt>
                <c:pt idx="392">
                  <c:v>9.0896900000000003E-2</c:v>
                </c:pt>
                <c:pt idx="393">
                  <c:v>9.2217729999999998E-2</c:v>
                </c:pt>
                <c:pt idx="394">
                  <c:v>9.0443469999999998E-2</c:v>
                </c:pt>
                <c:pt idx="395">
                  <c:v>8.9752360000000003E-2</c:v>
                </c:pt>
                <c:pt idx="396">
                  <c:v>9.0586879999999995E-2</c:v>
                </c:pt>
                <c:pt idx="397">
                  <c:v>8.7949109999999997E-2</c:v>
                </c:pt>
                <c:pt idx="398">
                  <c:v>8.2321439999999996E-2</c:v>
                </c:pt>
                <c:pt idx="399">
                  <c:v>8.4445389999999995E-2</c:v>
                </c:pt>
                <c:pt idx="400">
                  <c:v>8.9557540000000005E-2</c:v>
                </c:pt>
                <c:pt idx="401">
                  <c:v>8.3142540000000001E-2</c:v>
                </c:pt>
                <c:pt idx="402">
                  <c:v>7.8073749999999997E-2</c:v>
                </c:pt>
                <c:pt idx="403">
                  <c:v>8.9298119999999995E-2</c:v>
                </c:pt>
                <c:pt idx="404">
                  <c:v>9.6350779999999997E-2</c:v>
                </c:pt>
                <c:pt idx="405">
                  <c:v>7.9846550000000002E-2</c:v>
                </c:pt>
                <c:pt idx="406">
                  <c:v>6.2607910000000003E-2</c:v>
                </c:pt>
                <c:pt idx="407">
                  <c:v>6.5050380000000005E-2</c:v>
                </c:pt>
                <c:pt idx="408">
                  <c:v>7.3464979999999999E-2</c:v>
                </c:pt>
                <c:pt idx="409">
                  <c:v>8.1933779999999998E-2</c:v>
                </c:pt>
                <c:pt idx="410">
                  <c:v>8.9744920000000006E-2</c:v>
                </c:pt>
                <c:pt idx="411">
                  <c:v>8.2178669999999995E-2</c:v>
                </c:pt>
                <c:pt idx="412">
                  <c:v>6.409107E-2</c:v>
                </c:pt>
                <c:pt idx="413">
                  <c:v>5.962071E-2</c:v>
                </c:pt>
                <c:pt idx="414">
                  <c:v>7.4736060000000007E-2</c:v>
                </c:pt>
                <c:pt idx="415">
                  <c:v>8.6456820000000004E-2</c:v>
                </c:pt>
                <c:pt idx="416">
                  <c:v>7.4456240000000007E-2</c:v>
                </c:pt>
                <c:pt idx="417">
                  <c:v>5.6991140000000003E-2</c:v>
                </c:pt>
                <c:pt idx="418">
                  <c:v>5.9705559999999998E-2</c:v>
                </c:pt>
                <c:pt idx="419">
                  <c:v>7.3772180000000007E-2</c:v>
                </c:pt>
                <c:pt idx="420">
                  <c:v>7.982388E-2</c:v>
                </c:pt>
                <c:pt idx="421">
                  <c:v>7.8936850000000003E-2</c:v>
                </c:pt>
                <c:pt idx="422">
                  <c:v>7.6503870000000002E-2</c:v>
                </c:pt>
                <c:pt idx="423">
                  <c:v>6.5296220000000002E-2</c:v>
                </c:pt>
                <c:pt idx="424">
                  <c:v>4.5768499999999997E-2</c:v>
                </c:pt>
                <c:pt idx="425">
                  <c:v>3.7408770000000001E-2</c:v>
                </c:pt>
                <c:pt idx="426">
                  <c:v>4.9387760000000003E-2</c:v>
                </c:pt>
                <c:pt idx="427">
                  <c:v>6.5477519999999997E-2</c:v>
                </c:pt>
                <c:pt idx="428">
                  <c:v>7.0991310000000002E-2</c:v>
                </c:pt>
                <c:pt idx="429">
                  <c:v>6.8665920000000005E-2</c:v>
                </c:pt>
                <c:pt idx="430">
                  <c:v>6.8995689999999998E-2</c:v>
                </c:pt>
                <c:pt idx="431">
                  <c:v>7.2521939999999993E-2</c:v>
                </c:pt>
                <c:pt idx="432">
                  <c:v>7.3269799999999996E-2</c:v>
                </c:pt>
                <c:pt idx="433">
                  <c:v>7.0443069999999997E-2</c:v>
                </c:pt>
                <c:pt idx="434">
                  <c:v>6.6066280000000005E-2</c:v>
                </c:pt>
                <c:pt idx="435">
                  <c:v>6.9349190000000005E-2</c:v>
                </c:pt>
                <c:pt idx="436">
                  <c:v>7.9502169999999997E-2</c:v>
                </c:pt>
                <c:pt idx="437">
                  <c:v>7.9781290000000005E-2</c:v>
                </c:pt>
                <c:pt idx="438">
                  <c:v>6.9226179999999998E-2</c:v>
                </c:pt>
                <c:pt idx="439">
                  <c:v>6.2348569999999999E-2</c:v>
                </c:pt>
                <c:pt idx="440">
                  <c:v>5.659289E-2</c:v>
                </c:pt>
                <c:pt idx="441">
                  <c:v>4.9364440000000002E-2</c:v>
                </c:pt>
                <c:pt idx="442">
                  <c:v>6.1717769999999998E-2</c:v>
                </c:pt>
                <c:pt idx="443">
                  <c:v>7.9018980000000003E-2</c:v>
                </c:pt>
                <c:pt idx="444">
                  <c:v>5.9980060000000002E-2</c:v>
                </c:pt>
                <c:pt idx="445">
                  <c:v>2.4721590000000002E-2</c:v>
                </c:pt>
                <c:pt idx="446">
                  <c:v>2.1276E-2</c:v>
                </c:pt>
                <c:pt idx="447">
                  <c:v>4.6363120000000001E-2</c:v>
                </c:pt>
                <c:pt idx="448">
                  <c:v>6.00317E-2</c:v>
                </c:pt>
                <c:pt idx="449">
                  <c:v>5.3339610000000003E-2</c:v>
                </c:pt>
                <c:pt idx="450">
                  <c:v>5.5037580000000003E-2</c:v>
                </c:pt>
                <c:pt idx="451">
                  <c:v>6.4383860000000001E-2</c:v>
                </c:pt>
                <c:pt idx="452">
                  <c:v>5.7523310000000001E-2</c:v>
                </c:pt>
                <c:pt idx="453">
                  <c:v>4.6961540000000003E-2</c:v>
                </c:pt>
                <c:pt idx="454">
                  <c:v>5.1648859999999998E-2</c:v>
                </c:pt>
                <c:pt idx="455">
                  <c:v>5.9830769999999998E-2</c:v>
                </c:pt>
                <c:pt idx="456">
                  <c:v>6.0778430000000001E-2</c:v>
                </c:pt>
                <c:pt idx="457">
                  <c:v>5.5982549999999999E-2</c:v>
                </c:pt>
                <c:pt idx="458">
                  <c:v>4.8204450000000003E-2</c:v>
                </c:pt>
                <c:pt idx="459">
                  <c:v>4.2649779999999998E-2</c:v>
                </c:pt>
                <c:pt idx="460">
                  <c:v>4.4170109999999999E-2</c:v>
                </c:pt>
                <c:pt idx="461">
                  <c:v>4.8419829999999997E-2</c:v>
                </c:pt>
                <c:pt idx="462">
                  <c:v>4.8604399999999999E-2</c:v>
                </c:pt>
                <c:pt idx="463">
                  <c:v>5.3382279999999997E-2</c:v>
                </c:pt>
                <c:pt idx="464">
                  <c:v>6.4046980000000003E-2</c:v>
                </c:pt>
                <c:pt idx="465">
                  <c:v>6.2088810000000001E-2</c:v>
                </c:pt>
                <c:pt idx="466">
                  <c:v>4.7395470000000002E-2</c:v>
                </c:pt>
                <c:pt idx="467">
                  <c:v>4.3857930000000003E-2</c:v>
                </c:pt>
                <c:pt idx="468">
                  <c:v>5.501201E-2</c:v>
                </c:pt>
                <c:pt idx="469">
                  <c:v>5.8526960000000003E-2</c:v>
                </c:pt>
                <c:pt idx="470">
                  <c:v>5.2876409999999999E-2</c:v>
                </c:pt>
                <c:pt idx="471">
                  <c:v>4.8271509999999997E-2</c:v>
                </c:pt>
                <c:pt idx="472">
                  <c:v>3.9039650000000002E-2</c:v>
                </c:pt>
                <c:pt idx="473">
                  <c:v>3.4807280000000003E-2</c:v>
                </c:pt>
                <c:pt idx="474">
                  <c:v>4.4347650000000002E-2</c:v>
                </c:pt>
                <c:pt idx="475">
                  <c:v>4.8011690000000003E-2</c:v>
                </c:pt>
                <c:pt idx="476">
                  <c:v>4.3815369999999999E-2</c:v>
                </c:pt>
                <c:pt idx="477">
                  <c:v>4.1220029999999998E-2</c:v>
                </c:pt>
                <c:pt idx="478">
                  <c:v>3.9122209999999998E-2</c:v>
                </c:pt>
                <c:pt idx="479">
                  <c:v>4.9149110000000003E-2</c:v>
                </c:pt>
                <c:pt idx="480">
                  <c:v>6.5356639999999994E-2</c:v>
                </c:pt>
                <c:pt idx="481">
                  <c:v>6.2944509999999995E-2</c:v>
                </c:pt>
                <c:pt idx="482">
                  <c:v>4.8995179999999999E-2</c:v>
                </c:pt>
                <c:pt idx="483">
                  <c:v>4.4081879999999997E-2</c:v>
                </c:pt>
                <c:pt idx="484">
                  <c:v>4.2701839999999998E-2</c:v>
                </c:pt>
                <c:pt idx="485">
                  <c:v>3.5499389999999999E-2</c:v>
                </c:pt>
                <c:pt idx="486">
                  <c:v>3.593474E-2</c:v>
                </c:pt>
                <c:pt idx="487">
                  <c:v>4.6558460000000003E-2</c:v>
                </c:pt>
                <c:pt idx="488">
                  <c:v>4.0087820000000003E-2</c:v>
                </c:pt>
                <c:pt idx="489">
                  <c:v>2.0771339999999999E-2</c:v>
                </c:pt>
                <c:pt idx="490">
                  <c:v>2.707443E-2</c:v>
                </c:pt>
                <c:pt idx="491">
                  <c:v>4.7543530000000001E-2</c:v>
                </c:pt>
                <c:pt idx="492">
                  <c:v>5.1393660000000001E-2</c:v>
                </c:pt>
                <c:pt idx="493">
                  <c:v>4.7963079999999998E-2</c:v>
                </c:pt>
                <c:pt idx="494">
                  <c:v>4.5642240000000001E-2</c:v>
                </c:pt>
                <c:pt idx="495">
                  <c:v>4.2512540000000001E-2</c:v>
                </c:pt>
                <c:pt idx="496">
                  <c:v>3.5406359999999998E-2</c:v>
                </c:pt>
                <c:pt idx="497">
                  <c:v>2.359934E-2</c:v>
                </c:pt>
                <c:pt idx="498">
                  <c:v>2.4413509999999999E-2</c:v>
                </c:pt>
                <c:pt idx="499">
                  <c:v>3.9801330000000003E-2</c:v>
                </c:pt>
                <c:pt idx="500">
                  <c:v>4.5251319999999998E-2</c:v>
                </c:pt>
                <c:pt idx="501">
                  <c:v>3.7034350000000001E-2</c:v>
                </c:pt>
                <c:pt idx="502">
                  <c:v>3.5128439999999997E-2</c:v>
                </c:pt>
                <c:pt idx="503">
                  <c:v>3.875932E-2</c:v>
                </c:pt>
                <c:pt idx="504">
                  <c:v>3.677573E-2</c:v>
                </c:pt>
                <c:pt idx="505">
                  <c:v>3.6074599999999998E-2</c:v>
                </c:pt>
                <c:pt idx="506">
                  <c:v>4.1734519999999997E-2</c:v>
                </c:pt>
                <c:pt idx="507">
                  <c:v>4.9528410000000002E-2</c:v>
                </c:pt>
                <c:pt idx="508">
                  <c:v>4.9599209999999998E-2</c:v>
                </c:pt>
                <c:pt idx="509">
                  <c:v>4.3393290000000001E-2</c:v>
                </c:pt>
                <c:pt idx="510">
                  <c:v>4.2385699999999998E-2</c:v>
                </c:pt>
                <c:pt idx="511">
                  <c:v>4.0126879999999997E-2</c:v>
                </c:pt>
                <c:pt idx="512">
                  <c:v>2.8261979999999999E-2</c:v>
                </c:pt>
                <c:pt idx="513">
                  <c:v>1.671299E-2</c:v>
                </c:pt>
                <c:pt idx="514">
                  <c:v>2.189646E-2</c:v>
                </c:pt>
                <c:pt idx="515">
                  <c:v>3.2292729999999999E-2</c:v>
                </c:pt>
                <c:pt idx="516">
                  <c:v>2.080568E-2</c:v>
                </c:pt>
                <c:pt idx="517">
                  <c:v>2.4218899999999999E-3</c:v>
                </c:pt>
                <c:pt idx="518">
                  <c:v>1.2621790000000001E-2</c:v>
                </c:pt>
                <c:pt idx="519">
                  <c:v>3.8638060000000002E-2</c:v>
                </c:pt>
                <c:pt idx="520">
                  <c:v>4.1973650000000001E-2</c:v>
                </c:pt>
                <c:pt idx="521">
                  <c:v>2.7785689999999998E-2</c:v>
                </c:pt>
                <c:pt idx="522">
                  <c:v>2.4390780000000001E-2</c:v>
                </c:pt>
                <c:pt idx="523">
                  <c:v>3.0485180000000001E-2</c:v>
                </c:pt>
                <c:pt idx="524">
                  <c:v>2.55534E-2</c:v>
                </c:pt>
                <c:pt idx="525">
                  <c:v>7.8185779999999996E-3</c:v>
                </c:pt>
                <c:pt idx="526">
                  <c:v>-2.497754E-3</c:v>
                </c:pt>
                <c:pt idx="527">
                  <c:v>9.5712239999999997E-3</c:v>
                </c:pt>
                <c:pt idx="528">
                  <c:v>3.1073949999999999E-2</c:v>
                </c:pt>
                <c:pt idx="529">
                  <c:v>3.6247380000000003E-2</c:v>
                </c:pt>
                <c:pt idx="530">
                  <c:v>3.3497440000000003E-2</c:v>
                </c:pt>
                <c:pt idx="531">
                  <c:v>4.2007490000000001E-2</c:v>
                </c:pt>
                <c:pt idx="532">
                  <c:v>4.6715800000000002E-2</c:v>
                </c:pt>
                <c:pt idx="533">
                  <c:v>3.6770740000000003E-2</c:v>
                </c:pt>
                <c:pt idx="534">
                  <c:v>2.5657050000000001E-2</c:v>
                </c:pt>
                <c:pt idx="535">
                  <c:v>1.9584270000000001E-2</c:v>
                </c:pt>
                <c:pt idx="536">
                  <c:v>1.8058459999999998E-2</c:v>
                </c:pt>
                <c:pt idx="537">
                  <c:v>2.6188469999999998E-2</c:v>
                </c:pt>
                <c:pt idx="538">
                  <c:v>3.7702090000000001E-2</c:v>
                </c:pt>
                <c:pt idx="539">
                  <c:v>3.9840380000000002E-2</c:v>
                </c:pt>
                <c:pt idx="540">
                  <c:v>3.5409259999999998E-2</c:v>
                </c:pt>
                <c:pt idx="541">
                  <c:v>3.111891E-2</c:v>
                </c:pt>
                <c:pt idx="542">
                  <c:v>3.0942049999999999E-2</c:v>
                </c:pt>
                <c:pt idx="543">
                  <c:v>2.7936039999999999E-2</c:v>
                </c:pt>
                <c:pt idx="544">
                  <c:v>1.139539E-2</c:v>
                </c:pt>
                <c:pt idx="545">
                  <c:v>1.2099820000000001E-3</c:v>
                </c:pt>
                <c:pt idx="546">
                  <c:v>1.239292E-2</c:v>
                </c:pt>
                <c:pt idx="547">
                  <c:v>2.5895359999999999E-2</c:v>
                </c:pt>
                <c:pt idx="548">
                  <c:v>2.7444010000000001E-2</c:v>
                </c:pt>
                <c:pt idx="549">
                  <c:v>2.274545E-2</c:v>
                </c:pt>
                <c:pt idx="550">
                  <c:v>1.948047E-2</c:v>
                </c:pt>
                <c:pt idx="551">
                  <c:v>1.6472009999999999E-2</c:v>
                </c:pt>
                <c:pt idx="552">
                  <c:v>1.621061E-2</c:v>
                </c:pt>
                <c:pt idx="553">
                  <c:v>2.0106720000000002E-2</c:v>
                </c:pt>
                <c:pt idx="554">
                  <c:v>2.2507409999999999E-2</c:v>
                </c:pt>
                <c:pt idx="555">
                  <c:v>2.6183689999999999E-2</c:v>
                </c:pt>
                <c:pt idx="556">
                  <c:v>3.085195E-2</c:v>
                </c:pt>
                <c:pt idx="557">
                  <c:v>2.9981020000000001E-2</c:v>
                </c:pt>
                <c:pt idx="558">
                  <c:v>2.8709439999999999E-2</c:v>
                </c:pt>
                <c:pt idx="559">
                  <c:v>3.2549429999999997E-2</c:v>
                </c:pt>
                <c:pt idx="560">
                  <c:v>3.2936220000000002E-2</c:v>
                </c:pt>
                <c:pt idx="561">
                  <c:v>2.8242349999999999E-2</c:v>
                </c:pt>
                <c:pt idx="562">
                  <c:v>2.6527459999999999E-2</c:v>
                </c:pt>
                <c:pt idx="563">
                  <c:v>2.1861909999999998E-2</c:v>
                </c:pt>
                <c:pt idx="564">
                  <c:v>1.347106E-2</c:v>
                </c:pt>
                <c:pt idx="565">
                  <c:v>1.0743529999999999E-2</c:v>
                </c:pt>
                <c:pt idx="566">
                  <c:v>1.196613E-2</c:v>
                </c:pt>
                <c:pt idx="567">
                  <c:v>1.6386040000000001E-2</c:v>
                </c:pt>
                <c:pt idx="568">
                  <c:v>1.982107E-2</c:v>
                </c:pt>
                <c:pt idx="569">
                  <c:v>1.6702709999999999E-2</c:v>
                </c:pt>
                <c:pt idx="570">
                  <c:v>1.5834029999999999E-2</c:v>
                </c:pt>
                <c:pt idx="571">
                  <c:v>1.8098309999999999E-2</c:v>
                </c:pt>
                <c:pt idx="572">
                  <c:v>1.251884E-2</c:v>
                </c:pt>
                <c:pt idx="573">
                  <c:v>4.3671969999999997E-3</c:v>
                </c:pt>
                <c:pt idx="574">
                  <c:v>9.9112790000000003E-3</c:v>
                </c:pt>
                <c:pt idx="575">
                  <c:v>2.0478880000000001E-2</c:v>
                </c:pt>
                <c:pt idx="576">
                  <c:v>1.911038E-2</c:v>
                </c:pt>
                <c:pt idx="577">
                  <c:v>1.668787E-2</c:v>
                </c:pt>
                <c:pt idx="578">
                  <c:v>2.235912E-2</c:v>
                </c:pt>
                <c:pt idx="579">
                  <c:v>2.7061990000000001E-2</c:v>
                </c:pt>
                <c:pt idx="580">
                  <c:v>2.4660069999999999E-2</c:v>
                </c:pt>
                <c:pt idx="581">
                  <c:v>1.6112399999999999E-2</c:v>
                </c:pt>
                <c:pt idx="582">
                  <c:v>8.5374140000000001E-3</c:v>
                </c:pt>
                <c:pt idx="583">
                  <c:v>6.4206519999999998E-3</c:v>
                </c:pt>
                <c:pt idx="584">
                  <c:v>7.7367709999999999E-3</c:v>
                </c:pt>
                <c:pt idx="585">
                  <c:v>1.263477E-2</c:v>
                </c:pt>
                <c:pt idx="586">
                  <c:v>1.846478E-2</c:v>
                </c:pt>
                <c:pt idx="587">
                  <c:v>1.733525E-2</c:v>
                </c:pt>
                <c:pt idx="588">
                  <c:v>8.7798800000000003E-3</c:v>
                </c:pt>
                <c:pt idx="589">
                  <c:v>5.2636250000000001E-3</c:v>
                </c:pt>
                <c:pt idx="590">
                  <c:v>1.4147420000000001E-2</c:v>
                </c:pt>
                <c:pt idx="591">
                  <c:v>2.0384039999999999E-2</c:v>
                </c:pt>
                <c:pt idx="592">
                  <c:v>9.6722720000000009E-3</c:v>
                </c:pt>
                <c:pt idx="593">
                  <c:v>1.2406769999999999E-3</c:v>
                </c:pt>
                <c:pt idx="594">
                  <c:v>1.458534E-2</c:v>
                </c:pt>
                <c:pt idx="595">
                  <c:v>3.0533569999999999E-2</c:v>
                </c:pt>
                <c:pt idx="596">
                  <c:v>3.0721430000000001E-2</c:v>
                </c:pt>
                <c:pt idx="597">
                  <c:v>2.042913E-2</c:v>
                </c:pt>
                <c:pt idx="598">
                  <c:v>1.5463080000000001E-2</c:v>
                </c:pt>
                <c:pt idx="599">
                  <c:v>2.6355199999999999E-2</c:v>
                </c:pt>
                <c:pt idx="600">
                  <c:v>3.3618950000000002E-2</c:v>
                </c:pt>
                <c:pt idx="601">
                  <c:v>2.3106580000000002E-2</c:v>
                </c:pt>
                <c:pt idx="602">
                  <c:v>1.1461529999999999E-2</c:v>
                </c:pt>
                <c:pt idx="603">
                  <c:v>1.172667E-2</c:v>
                </c:pt>
                <c:pt idx="604">
                  <c:v>2.4564869999999999E-2</c:v>
                </c:pt>
                <c:pt idx="605">
                  <c:v>3.532946E-2</c:v>
                </c:pt>
                <c:pt idx="606">
                  <c:v>3.0740460000000001E-2</c:v>
                </c:pt>
                <c:pt idx="607">
                  <c:v>2.28433E-2</c:v>
                </c:pt>
                <c:pt idx="608">
                  <c:v>2.2275969999999999E-2</c:v>
                </c:pt>
                <c:pt idx="609">
                  <c:v>2.4681129999999999E-2</c:v>
                </c:pt>
                <c:pt idx="610">
                  <c:v>2.630907E-2</c:v>
                </c:pt>
                <c:pt idx="611">
                  <c:v>2.351112E-2</c:v>
                </c:pt>
                <c:pt idx="612">
                  <c:v>1.411813E-2</c:v>
                </c:pt>
                <c:pt idx="613">
                  <c:v>9.5457690000000008E-3</c:v>
                </c:pt>
                <c:pt idx="614">
                  <c:v>1.373708E-2</c:v>
                </c:pt>
                <c:pt idx="615">
                  <c:v>1.8199509999999999E-2</c:v>
                </c:pt>
                <c:pt idx="616">
                  <c:v>2.29334E-2</c:v>
                </c:pt>
                <c:pt idx="617">
                  <c:v>2.2869339999999998E-2</c:v>
                </c:pt>
                <c:pt idx="618">
                  <c:v>1.9182970000000001E-2</c:v>
                </c:pt>
                <c:pt idx="619">
                  <c:v>2.2987489999999999E-2</c:v>
                </c:pt>
                <c:pt idx="620">
                  <c:v>2.573052E-2</c:v>
                </c:pt>
                <c:pt idx="621">
                  <c:v>1.760569E-2</c:v>
                </c:pt>
                <c:pt idx="622">
                  <c:v>1.058154E-2</c:v>
                </c:pt>
                <c:pt idx="623">
                  <c:v>1.5420700000000001E-2</c:v>
                </c:pt>
                <c:pt idx="624">
                  <c:v>2.1604769999999999E-2</c:v>
                </c:pt>
                <c:pt idx="625">
                  <c:v>1.80955E-2</c:v>
                </c:pt>
                <c:pt idx="626">
                  <c:v>1.38873E-2</c:v>
                </c:pt>
                <c:pt idx="627">
                  <c:v>1.7323089999999999E-2</c:v>
                </c:pt>
                <c:pt idx="628">
                  <c:v>1.427789E-2</c:v>
                </c:pt>
                <c:pt idx="629">
                  <c:v>-6.8099969999999997E-4</c:v>
                </c:pt>
                <c:pt idx="630">
                  <c:v>-4.2309879999999998E-3</c:v>
                </c:pt>
                <c:pt idx="631">
                  <c:v>2.4742169999999999E-3</c:v>
                </c:pt>
                <c:pt idx="632">
                  <c:v>-2.2735670000000002E-3</c:v>
                </c:pt>
                <c:pt idx="633">
                  <c:v>-7.8499510000000008E-3</c:v>
                </c:pt>
                <c:pt idx="634">
                  <c:v>-4.1795729999999998E-3</c:v>
                </c:pt>
                <c:pt idx="635">
                  <c:v>3.2006449999999998E-3</c:v>
                </c:pt>
                <c:pt idx="636">
                  <c:v>1.1194890000000001E-2</c:v>
                </c:pt>
                <c:pt idx="637">
                  <c:v>5.0563459999999998E-3</c:v>
                </c:pt>
                <c:pt idx="638">
                  <c:v>-3.506042E-3</c:v>
                </c:pt>
                <c:pt idx="639">
                  <c:v>9.6232469999999997E-3</c:v>
                </c:pt>
                <c:pt idx="640">
                  <c:v>1.721845E-2</c:v>
                </c:pt>
                <c:pt idx="641">
                  <c:v>5.8400250000000004E-3</c:v>
                </c:pt>
                <c:pt idx="642">
                  <c:v>3.18914E-3</c:v>
                </c:pt>
                <c:pt idx="643">
                  <c:v>1.198683E-2</c:v>
                </c:pt>
                <c:pt idx="644">
                  <c:v>1.690204E-2</c:v>
                </c:pt>
                <c:pt idx="645">
                  <c:v>1.441573E-2</c:v>
                </c:pt>
                <c:pt idx="646">
                  <c:v>1.187764E-2</c:v>
                </c:pt>
                <c:pt idx="647">
                  <c:v>9.2512730000000008E-3</c:v>
                </c:pt>
                <c:pt idx="648">
                  <c:v>-3.1317379999999998E-3</c:v>
                </c:pt>
                <c:pt idx="649">
                  <c:v>-1.15768E-2</c:v>
                </c:pt>
                <c:pt idx="650">
                  <c:v>6.9232530000000003E-4</c:v>
                </c:pt>
                <c:pt idx="651">
                  <c:v>1.5089180000000001E-2</c:v>
                </c:pt>
                <c:pt idx="652">
                  <c:v>1.3300569999999999E-2</c:v>
                </c:pt>
                <c:pt idx="653">
                  <c:v>9.1233589999999993E-3</c:v>
                </c:pt>
                <c:pt idx="654">
                  <c:v>2.1330669999999999E-2</c:v>
                </c:pt>
                <c:pt idx="655">
                  <c:v>3.7953300000000002E-2</c:v>
                </c:pt>
                <c:pt idx="656">
                  <c:v>2.6175339999999998E-2</c:v>
                </c:pt>
                <c:pt idx="657">
                  <c:v>-2.4245769999999998E-3</c:v>
                </c:pt>
                <c:pt idx="658">
                  <c:v>-3.2476990000000002E-4</c:v>
                </c:pt>
                <c:pt idx="659">
                  <c:v>2.1827550000000001E-2</c:v>
                </c:pt>
                <c:pt idx="660">
                  <c:v>2.5788660000000001E-2</c:v>
                </c:pt>
                <c:pt idx="661">
                  <c:v>1.690759E-2</c:v>
                </c:pt>
                <c:pt idx="662">
                  <c:v>1.4581800000000001E-2</c:v>
                </c:pt>
                <c:pt idx="663">
                  <c:v>1.80733E-2</c:v>
                </c:pt>
                <c:pt idx="664">
                  <c:v>9.5859889999999996E-3</c:v>
                </c:pt>
                <c:pt idx="665">
                  <c:v>-1.183808E-4</c:v>
                </c:pt>
                <c:pt idx="666">
                  <c:v>8.8052370000000005E-3</c:v>
                </c:pt>
                <c:pt idx="667">
                  <c:v>1.7165280000000002E-2</c:v>
                </c:pt>
                <c:pt idx="668">
                  <c:v>1.522629E-2</c:v>
                </c:pt>
                <c:pt idx="669">
                  <c:v>9.5678180000000005E-3</c:v>
                </c:pt>
                <c:pt idx="670">
                  <c:v>6.6269709999999997E-3</c:v>
                </c:pt>
                <c:pt idx="671">
                  <c:v>1.8283009999999999E-2</c:v>
                </c:pt>
                <c:pt idx="672">
                  <c:v>3.0363049999999999E-2</c:v>
                </c:pt>
                <c:pt idx="673">
                  <c:v>2.2262270000000001E-2</c:v>
                </c:pt>
                <c:pt idx="674">
                  <c:v>7.0791099999999996E-3</c:v>
                </c:pt>
                <c:pt idx="675">
                  <c:v>3.30088E-3</c:v>
                </c:pt>
                <c:pt idx="676">
                  <c:v>3.3409249999999998E-3</c:v>
                </c:pt>
                <c:pt idx="677">
                  <c:v>-5.3384669999999995E-4</c:v>
                </c:pt>
                <c:pt idx="678">
                  <c:v>1.2229560000000001E-3</c:v>
                </c:pt>
                <c:pt idx="679">
                  <c:v>5.8894070000000001E-3</c:v>
                </c:pt>
                <c:pt idx="680">
                  <c:v>3.9665610000000004E-3</c:v>
                </c:pt>
                <c:pt idx="681">
                  <c:v>4.1491749999999997E-3</c:v>
                </c:pt>
                <c:pt idx="682">
                  <c:v>4.1028760000000001E-3</c:v>
                </c:pt>
                <c:pt idx="683">
                  <c:v>-6.9363339999999997E-3</c:v>
                </c:pt>
                <c:pt idx="684">
                  <c:v>-8.2827979999999992E-3</c:v>
                </c:pt>
                <c:pt idx="685">
                  <c:v>7.7667109999999999E-3</c:v>
                </c:pt>
                <c:pt idx="686">
                  <c:v>1.657204E-2</c:v>
                </c:pt>
                <c:pt idx="687">
                  <c:v>1.531735E-2</c:v>
                </c:pt>
                <c:pt idx="688">
                  <c:v>1.6654240000000001E-2</c:v>
                </c:pt>
                <c:pt idx="689">
                  <c:v>2.1552769999999999E-2</c:v>
                </c:pt>
                <c:pt idx="690">
                  <c:v>2.4056299999999999E-2</c:v>
                </c:pt>
                <c:pt idx="691">
                  <c:v>2.3040339999999999E-2</c:v>
                </c:pt>
                <c:pt idx="692">
                  <c:v>2.1057530000000001E-2</c:v>
                </c:pt>
                <c:pt idx="693">
                  <c:v>1.7835239999999999E-2</c:v>
                </c:pt>
                <c:pt idx="694">
                  <c:v>1.7027359999999998E-2</c:v>
                </c:pt>
                <c:pt idx="695">
                  <c:v>1.8248650000000002E-2</c:v>
                </c:pt>
                <c:pt idx="696">
                  <c:v>1.301916E-2</c:v>
                </c:pt>
                <c:pt idx="697">
                  <c:v>1.467922E-3</c:v>
                </c:pt>
                <c:pt idx="698">
                  <c:v>-3.2462390000000002E-3</c:v>
                </c:pt>
                <c:pt idx="699">
                  <c:v>7.4255909999999996E-3</c:v>
                </c:pt>
                <c:pt idx="700">
                  <c:v>1.787188E-2</c:v>
                </c:pt>
                <c:pt idx="701">
                  <c:v>1.201488E-2</c:v>
                </c:pt>
                <c:pt idx="702">
                  <c:v>5.122064E-3</c:v>
                </c:pt>
                <c:pt idx="703">
                  <c:v>9.7736899999999998E-3</c:v>
                </c:pt>
                <c:pt idx="704">
                  <c:v>1.017504E-2</c:v>
                </c:pt>
                <c:pt idx="705">
                  <c:v>9.5210469999999997E-4</c:v>
                </c:pt>
                <c:pt idx="706">
                  <c:v>-1.9411859999999999E-3</c:v>
                </c:pt>
                <c:pt idx="707">
                  <c:v>2.290828E-3</c:v>
                </c:pt>
                <c:pt idx="708">
                  <c:v>1.191665E-3</c:v>
                </c:pt>
                <c:pt idx="709">
                  <c:v>-5.5117819999999998E-3</c:v>
                </c:pt>
                <c:pt idx="710">
                  <c:v>-8.1503449999999998E-3</c:v>
                </c:pt>
                <c:pt idx="711">
                  <c:v>1.960458E-3</c:v>
                </c:pt>
                <c:pt idx="712">
                  <c:v>1.4096340000000001E-2</c:v>
                </c:pt>
                <c:pt idx="713">
                  <c:v>1.454269E-2</c:v>
                </c:pt>
                <c:pt idx="714">
                  <c:v>1.42255E-2</c:v>
                </c:pt>
                <c:pt idx="715">
                  <c:v>1.5827890000000001E-2</c:v>
                </c:pt>
                <c:pt idx="716">
                  <c:v>7.3494739999999999E-3</c:v>
                </c:pt>
                <c:pt idx="717">
                  <c:v>-4.062785E-4</c:v>
                </c:pt>
                <c:pt idx="718">
                  <c:v>7.0420600000000002E-3</c:v>
                </c:pt>
                <c:pt idx="719">
                  <c:v>1.542554E-2</c:v>
                </c:pt>
                <c:pt idx="720">
                  <c:v>9.9685269999999996E-3</c:v>
                </c:pt>
                <c:pt idx="721">
                  <c:v>6.5734069999999996E-5</c:v>
                </c:pt>
                <c:pt idx="722">
                  <c:v>1.111494E-3</c:v>
                </c:pt>
                <c:pt idx="723">
                  <c:v>7.8809789999999998E-3</c:v>
                </c:pt>
                <c:pt idx="724">
                  <c:v>4.9044290000000001E-3</c:v>
                </c:pt>
                <c:pt idx="725">
                  <c:v>1.5022410000000001E-3</c:v>
                </c:pt>
                <c:pt idx="726">
                  <c:v>1.1325989999999999E-2</c:v>
                </c:pt>
                <c:pt idx="727">
                  <c:v>1.5365439999999999E-2</c:v>
                </c:pt>
                <c:pt idx="728">
                  <c:v>4.2868630000000001E-3</c:v>
                </c:pt>
                <c:pt idx="729">
                  <c:v>1.234946E-3</c:v>
                </c:pt>
                <c:pt idx="730">
                  <c:v>7.9418739999999998E-3</c:v>
                </c:pt>
                <c:pt idx="731">
                  <c:v>1.3253940000000001E-2</c:v>
                </c:pt>
                <c:pt idx="732">
                  <c:v>1.760256E-2</c:v>
                </c:pt>
                <c:pt idx="733">
                  <c:v>1.281181E-2</c:v>
                </c:pt>
                <c:pt idx="734">
                  <c:v>-5.3061120000000002E-4</c:v>
                </c:pt>
                <c:pt idx="735">
                  <c:v>-4.3870209999999996E-3</c:v>
                </c:pt>
                <c:pt idx="736">
                  <c:v>8.6490939999999995E-3</c:v>
                </c:pt>
                <c:pt idx="737">
                  <c:v>2.0878230000000001E-2</c:v>
                </c:pt>
                <c:pt idx="738">
                  <c:v>1.8393119999999999E-2</c:v>
                </c:pt>
                <c:pt idx="739">
                  <c:v>8.0445929999999992E-3</c:v>
                </c:pt>
                <c:pt idx="740">
                  <c:v>-7.0852190000000002E-3</c:v>
                </c:pt>
                <c:pt idx="741">
                  <c:v>-1.7183739999999999E-2</c:v>
                </c:pt>
                <c:pt idx="742">
                  <c:v>-5.7661370000000002E-3</c:v>
                </c:pt>
                <c:pt idx="743">
                  <c:v>1.4563899999999999E-2</c:v>
                </c:pt>
                <c:pt idx="744">
                  <c:v>1.9980100000000001E-2</c:v>
                </c:pt>
                <c:pt idx="745">
                  <c:v>1.400555E-2</c:v>
                </c:pt>
                <c:pt idx="746">
                  <c:v>1.290082E-2</c:v>
                </c:pt>
                <c:pt idx="747">
                  <c:v>2.0373499999999999E-2</c:v>
                </c:pt>
                <c:pt idx="748">
                  <c:v>2.526544E-2</c:v>
                </c:pt>
                <c:pt idx="749">
                  <c:v>1.6195580000000001E-2</c:v>
                </c:pt>
                <c:pt idx="750">
                  <c:v>5.8999079999999997E-3</c:v>
                </c:pt>
                <c:pt idx="751">
                  <c:v>7.8708470000000003E-3</c:v>
                </c:pt>
                <c:pt idx="752">
                  <c:v>7.5199250000000002E-3</c:v>
                </c:pt>
                <c:pt idx="753">
                  <c:v>-1.492389E-3</c:v>
                </c:pt>
                <c:pt idx="754">
                  <c:v>-5.9467700000000005E-4</c:v>
                </c:pt>
                <c:pt idx="755">
                  <c:v>1.5709509999999999E-2</c:v>
                </c:pt>
                <c:pt idx="756">
                  <c:v>2.9809459999999999E-2</c:v>
                </c:pt>
                <c:pt idx="757">
                  <c:v>3.1418450000000001E-2</c:v>
                </c:pt>
                <c:pt idx="758">
                  <c:v>2.6677300000000001E-2</c:v>
                </c:pt>
                <c:pt idx="759">
                  <c:v>1.486587E-2</c:v>
                </c:pt>
                <c:pt idx="760">
                  <c:v>-4.177872E-3</c:v>
                </c:pt>
                <c:pt idx="761">
                  <c:v>-8.4599589999999995E-3</c:v>
                </c:pt>
                <c:pt idx="762">
                  <c:v>8.0842550000000003E-3</c:v>
                </c:pt>
                <c:pt idx="763">
                  <c:v>1.915186E-2</c:v>
                </c:pt>
                <c:pt idx="764">
                  <c:v>1.0047510000000001E-2</c:v>
                </c:pt>
                <c:pt idx="765">
                  <c:v>-9.0617599999999997E-4</c:v>
                </c:pt>
                <c:pt idx="766">
                  <c:v>7.9973800000000001E-3</c:v>
                </c:pt>
                <c:pt idx="767">
                  <c:v>2.006113E-2</c:v>
                </c:pt>
                <c:pt idx="768">
                  <c:v>1.2590459999999999E-2</c:v>
                </c:pt>
                <c:pt idx="769">
                  <c:v>-1.3353320000000001E-3</c:v>
                </c:pt>
                <c:pt idx="770">
                  <c:v>-5.800805E-3</c:v>
                </c:pt>
                <c:pt idx="771">
                  <c:v>-2.5744180000000002E-3</c:v>
                </c:pt>
                <c:pt idx="772">
                  <c:v>-1.034779E-3</c:v>
                </c:pt>
                <c:pt idx="773">
                  <c:v>-4.3794840000000003E-3</c:v>
                </c:pt>
                <c:pt idx="774">
                  <c:v>-2.0390419999999999E-4</c:v>
                </c:pt>
                <c:pt idx="775">
                  <c:v>1.355864E-2</c:v>
                </c:pt>
                <c:pt idx="776">
                  <c:v>1.6759300000000001E-2</c:v>
                </c:pt>
                <c:pt idx="777">
                  <c:v>4.360704E-3</c:v>
                </c:pt>
                <c:pt idx="778">
                  <c:v>-1.732742E-3</c:v>
                </c:pt>
                <c:pt idx="779">
                  <c:v>6.2114409999999998E-3</c:v>
                </c:pt>
                <c:pt idx="780">
                  <c:v>6.9314850000000003E-3</c:v>
                </c:pt>
                <c:pt idx="781">
                  <c:v>-7.8656960000000001E-3</c:v>
                </c:pt>
                <c:pt idx="782">
                  <c:v>-1.3808300000000001E-2</c:v>
                </c:pt>
                <c:pt idx="783">
                  <c:v>1.9820829999999999E-3</c:v>
                </c:pt>
                <c:pt idx="784">
                  <c:v>9.2311279999999999E-3</c:v>
                </c:pt>
                <c:pt idx="785">
                  <c:v>-1.209532E-2</c:v>
                </c:pt>
                <c:pt idx="786">
                  <c:v>-2.6361450000000002E-2</c:v>
                </c:pt>
                <c:pt idx="787">
                  <c:v>-5.9067030000000001E-3</c:v>
                </c:pt>
                <c:pt idx="788">
                  <c:v>1.8330309999999999E-2</c:v>
                </c:pt>
                <c:pt idx="789">
                  <c:v>1.5889150000000001E-2</c:v>
                </c:pt>
                <c:pt idx="790">
                  <c:v>7.4830230000000001E-3</c:v>
                </c:pt>
                <c:pt idx="791">
                  <c:v>1.3376620000000001E-2</c:v>
                </c:pt>
                <c:pt idx="792">
                  <c:v>1.229748E-2</c:v>
                </c:pt>
                <c:pt idx="793">
                  <c:v>-3.4076190000000001E-4</c:v>
                </c:pt>
                <c:pt idx="794">
                  <c:v>-1.003221E-4</c:v>
                </c:pt>
                <c:pt idx="795">
                  <c:v>8.2034440000000007E-3</c:v>
                </c:pt>
                <c:pt idx="796">
                  <c:v>8.2907550000000003E-3</c:v>
                </c:pt>
                <c:pt idx="797">
                  <c:v>8.2068239999999997E-3</c:v>
                </c:pt>
                <c:pt idx="798">
                  <c:v>1.113624E-2</c:v>
                </c:pt>
                <c:pt idx="799">
                  <c:v>5.2067140000000003E-3</c:v>
                </c:pt>
                <c:pt idx="800">
                  <c:v>-4.1050000000000001E-3</c:v>
                </c:pt>
                <c:pt idx="801">
                  <c:v>-1.7301160000000001E-3</c:v>
                </c:pt>
                <c:pt idx="802">
                  <c:v>4.7515659999999996E-3</c:v>
                </c:pt>
                <c:pt idx="803">
                  <c:v>6.437407E-3</c:v>
                </c:pt>
                <c:pt idx="804">
                  <c:v>3.1862330000000001E-3</c:v>
                </c:pt>
                <c:pt idx="805">
                  <c:v>-9.0631070000000008E-3</c:v>
                </c:pt>
                <c:pt idx="806">
                  <c:v>-1.194042E-2</c:v>
                </c:pt>
                <c:pt idx="807">
                  <c:v>1.145444E-2</c:v>
                </c:pt>
                <c:pt idx="808">
                  <c:v>3.2498409999999998E-2</c:v>
                </c:pt>
                <c:pt idx="809">
                  <c:v>2.975011E-2</c:v>
                </c:pt>
                <c:pt idx="810">
                  <c:v>1.6726979999999999E-2</c:v>
                </c:pt>
                <c:pt idx="811">
                  <c:v>6.2711019999999998E-3</c:v>
                </c:pt>
                <c:pt idx="812">
                  <c:v>4.5855319999999998E-3</c:v>
                </c:pt>
                <c:pt idx="813">
                  <c:v>5.3480560000000003E-3</c:v>
                </c:pt>
                <c:pt idx="814">
                  <c:v>-2.6951440000000002E-4</c:v>
                </c:pt>
                <c:pt idx="815">
                  <c:v>-8.3645160000000007E-3</c:v>
                </c:pt>
                <c:pt idx="816">
                  <c:v>-1.466071E-2</c:v>
                </c:pt>
                <c:pt idx="817">
                  <c:v>-1.1677150000000001E-2</c:v>
                </c:pt>
                <c:pt idx="818">
                  <c:v>-8.6107550000000005E-4</c:v>
                </c:pt>
                <c:pt idx="819">
                  <c:v>2.9960970000000001E-3</c:v>
                </c:pt>
                <c:pt idx="820">
                  <c:v>2.9563879999999999E-3</c:v>
                </c:pt>
                <c:pt idx="821">
                  <c:v>4.6589869999999999E-3</c:v>
                </c:pt>
                <c:pt idx="822">
                  <c:v>3.4285689999999998E-3</c:v>
                </c:pt>
                <c:pt idx="823">
                  <c:v>5.8304630000000001E-3</c:v>
                </c:pt>
                <c:pt idx="824">
                  <c:v>9.7497969999999993E-3</c:v>
                </c:pt>
                <c:pt idx="825">
                  <c:v>4.3007979999999998E-3</c:v>
                </c:pt>
                <c:pt idx="826">
                  <c:v>-5.4800919999999998E-4</c:v>
                </c:pt>
                <c:pt idx="827">
                  <c:v>4.2044580000000003E-3</c:v>
                </c:pt>
                <c:pt idx="828">
                  <c:v>7.662131E-3</c:v>
                </c:pt>
                <c:pt idx="829">
                  <c:v>2.6145840000000001E-3</c:v>
                </c:pt>
                <c:pt idx="830">
                  <c:v>-1.6185699999999999E-3</c:v>
                </c:pt>
                <c:pt idx="831">
                  <c:v>3.1022569999999999E-4</c:v>
                </c:pt>
                <c:pt idx="832">
                  <c:v>-4.6409579999999997E-3</c:v>
                </c:pt>
                <c:pt idx="833">
                  <c:v>-1.415459E-2</c:v>
                </c:pt>
                <c:pt idx="834">
                  <c:v>-7.4342189999999997E-3</c:v>
                </c:pt>
                <c:pt idx="835">
                  <c:v>8.9673749999999997E-3</c:v>
                </c:pt>
                <c:pt idx="836">
                  <c:v>9.4760139999999996E-3</c:v>
                </c:pt>
                <c:pt idx="837">
                  <c:v>-2.5420019999999998E-3</c:v>
                </c:pt>
                <c:pt idx="838">
                  <c:v>-4.5746839999999999E-3</c:v>
                </c:pt>
                <c:pt idx="839">
                  <c:v>-1.5185019999999999E-3</c:v>
                </c:pt>
                <c:pt idx="840">
                  <c:v>-7.4461400000000004E-3</c:v>
                </c:pt>
                <c:pt idx="841">
                  <c:v>-1.51439E-2</c:v>
                </c:pt>
                <c:pt idx="842">
                  <c:v>-8.3130679999999998E-3</c:v>
                </c:pt>
                <c:pt idx="843">
                  <c:v>1.107491E-2</c:v>
                </c:pt>
                <c:pt idx="844">
                  <c:v>2.005943E-2</c:v>
                </c:pt>
                <c:pt idx="845">
                  <c:v>1.5720459999999999E-2</c:v>
                </c:pt>
                <c:pt idx="846">
                  <c:v>1.4200229999999999E-2</c:v>
                </c:pt>
                <c:pt idx="847">
                  <c:v>1.4165580000000001E-2</c:v>
                </c:pt>
                <c:pt idx="848">
                  <c:v>2.774819E-3</c:v>
                </c:pt>
                <c:pt idx="849">
                  <c:v>-1.1806219999999999E-2</c:v>
                </c:pt>
                <c:pt idx="850">
                  <c:v>-1.457077E-2</c:v>
                </c:pt>
                <c:pt idx="851">
                  <c:v>-1.259688E-2</c:v>
                </c:pt>
                <c:pt idx="852">
                  <c:v>-1.134859E-2</c:v>
                </c:pt>
                <c:pt idx="853">
                  <c:v>-3.327287E-3</c:v>
                </c:pt>
                <c:pt idx="854">
                  <c:v>1.1203339999999999E-2</c:v>
                </c:pt>
                <c:pt idx="855">
                  <c:v>1.594073E-2</c:v>
                </c:pt>
                <c:pt idx="856">
                  <c:v>2.8164879999999998E-3</c:v>
                </c:pt>
                <c:pt idx="857">
                  <c:v>-7.9356129999999993E-3</c:v>
                </c:pt>
                <c:pt idx="858">
                  <c:v>-1.7553709999999999E-3</c:v>
                </c:pt>
                <c:pt idx="859">
                  <c:v>7.0993719999999996E-3</c:v>
                </c:pt>
                <c:pt idx="860">
                  <c:v>5.9440099999999996E-3</c:v>
                </c:pt>
                <c:pt idx="861">
                  <c:v>1.3208460000000001E-3</c:v>
                </c:pt>
                <c:pt idx="862">
                  <c:v>1.760352E-3</c:v>
                </c:pt>
                <c:pt idx="863">
                  <c:v>3.1570439999999999E-3</c:v>
                </c:pt>
                <c:pt idx="864">
                  <c:v>4.2461690000000002E-3</c:v>
                </c:pt>
                <c:pt idx="865">
                  <c:v>1.0311290000000001E-2</c:v>
                </c:pt>
                <c:pt idx="866">
                  <c:v>1.32631E-2</c:v>
                </c:pt>
                <c:pt idx="867">
                  <c:v>1.0482679999999999E-2</c:v>
                </c:pt>
                <c:pt idx="868">
                  <c:v>6.8267170000000004E-3</c:v>
                </c:pt>
                <c:pt idx="869">
                  <c:v>5.8483720000000001E-4</c:v>
                </c:pt>
                <c:pt idx="870">
                  <c:v>-3.0718429999999999E-3</c:v>
                </c:pt>
                <c:pt idx="871">
                  <c:v>-1.5051890000000001E-3</c:v>
                </c:pt>
                <c:pt idx="872">
                  <c:v>6.3827399999999996E-3</c:v>
                </c:pt>
                <c:pt idx="873">
                  <c:v>1.6397129999999999E-2</c:v>
                </c:pt>
                <c:pt idx="874">
                  <c:v>1.126103E-2</c:v>
                </c:pt>
                <c:pt idx="875">
                  <c:v>-1.641724E-3</c:v>
                </c:pt>
                <c:pt idx="876">
                  <c:v>-6.8761129999999997E-3</c:v>
                </c:pt>
                <c:pt idx="877">
                  <c:v>-1.226563E-2</c:v>
                </c:pt>
                <c:pt idx="878">
                  <c:v>-1.335075E-2</c:v>
                </c:pt>
                <c:pt idx="879">
                  <c:v>-6.143936E-3</c:v>
                </c:pt>
                <c:pt idx="880">
                  <c:v>2.1127950000000002E-3</c:v>
                </c:pt>
                <c:pt idx="881">
                  <c:v>1.2241520000000001E-2</c:v>
                </c:pt>
                <c:pt idx="882">
                  <c:v>1.475481E-2</c:v>
                </c:pt>
                <c:pt idx="883">
                  <c:v>6.9062639999999996E-3</c:v>
                </c:pt>
                <c:pt idx="884">
                  <c:v>-1.8226729999999999E-3</c:v>
                </c:pt>
                <c:pt idx="885">
                  <c:v>-8.6166369999999999E-3</c:v>
                </c:pt>
                <c:pt idx="886">
                  <c:v>-4.5395219999999998E-3</c:v>
                </c:pt>
                <c:pt idx="887">
                  <c:v>7.9852529999999994E-3</c:v>
                </c:pt>
                <c:pt idx="888">
                  <c:v>6.086714E-3</c:v>
                </c:pt>
                <c:pt idx="889">
                  <c:v>-6.9601960000000001E-3</c:v>
                </c:pt>
                <c:pt idx="890">
                  <c:v>-6.3306040000000001E-3</c:v>
                </c:pt>
                <c:pt idx="891">
                  <c:v>-2.2792310000000001E-3</c:v>
                </c:pt>
                <c:pt idx="892">
                  <c:v>-1.0108549999999999E-2</c:v>
                </c:pt>
                <c:pt idx="893">
                  <c:v>-1.286317E-2</c:v>
                </c:pt>
                <c:pt idx="894">
                  <c:v>-1.0960269999999999E-2</c:v>
                </c:pt>
                <c:pt idx="895">
                  <c:v>-1.2097709999999999E-2</c:v>
                </c:pt>
                <c:pt idx="896">
                  <c:v>-5.1502079999999999E-3</c:v>
                </c:pt>
                <c:pt idx="897">
                  <c:v>4.232998E-3</c:v>
                </c:pt>
                <c:pt idx="898">
                  <c:v>1.300283E-2</c:v>
                </c:pt>
                <c:pt idx="899">
                  <c:v>2.0255539999999999E-2</c:v>
                </c:pt>
                <c:pt idx="900">
                  <c:v>1.106415E-2</c:v>
                </c:pt>
                <c:pt idx="901">
                  <c:v>5.7325590000000004E-4</c:v>
                </c:pt>
                <c:pt idx="902">
                  <c:v>5.3966300000000004E-3</c:v>
                </c:pt>
                <c:pt idx="903">
                  <c:v>2.808811E-3</c:v>
                </c:pt>
                <c:pt idx="904">
                  <c:v>-1.2992399999999999E-2</c:v>
                </c:pt>
                <c:pt idx="905">
                  <c:v>-1.1050290000000001E-2</c:v>
                </c:pt>
                <c:pt idx="906">
                  <c:v>7.4361219999999999E-3</c:v>
                </c:pt>
                <c:pt idx="907">
                  <c:v>1.501765E-2</c:v>
                </c:pt>
                <c:pt idx="908">
                  <c:v>1.1949069999999999E-2</c:v>
                </c:pt>
                <c:pt idx="909">
                  <c:v>6.0530510000000003E-3</c:v>
                </c:pt>
                <c:pt idx="910">
                  <c:v>3.900096E-3</c:v>
                </c:pt>
                <c:pt idx="911">
                  <c:v>-3.7916939999999998E-4</c:v>
                </c:pt>
                <c:pt idx="912">
                  <c:v>-1.560663E-2</c:v>
                </c:pt>
                <c:pt idx="913">
                  <c:v>-1.356715E-2</c:v>
                </c:pt>
                <c:pt idx="914">
                  <c:v>1.3295970000000001E-2</c:v>
                </c:pt>
                <c:pt idx="915">
                  <c:v>2.178919E-2</c:v>
                </c:pt>
                <c:pt idx="916">
                  <c:v>8.9043480000000001E-4</c:v>
                </c:pt>
                <c:pt idx="917">
                  <c:v>-1.0202839999999999E-2</c:v>
                </c:pt>
                <c:pt idx="918">
                  <c:v>-3.3073920000000001E-3</c:v>
                </c:pt>
                <c:pt idx="919">
                  <c:v>-5.429405E-3</c:v>
                </c:pt>
                <c:pt idx="920">
                  <c:v>-9.3479700000000006E-3</c:v>
                </c:pt>
                <c:pt idx="921">
                  <c:v>8.974098E-4</c:v>
                </c:pt>
                <c:pt idx="922">
                  <c:v>1.1887750000000001E-2</c:v>
                </c:pt>
                <c:pt idx="923">
                  <c:v>1.404707E-2</c:v>
                </c:pt>
                <c:pt idx="924">
                  <c:v>7.3777269999999997E-3</c:v>
                </c:pt>
                <c:pt idx="925">
                  <c:v>-5.9036980000000004E-4</c:v>
                </c:pt>
                <c:pt idx="926">
                  <c:v>2.9659949999999999E-3</c:v>
                </c:pt>
                <c:pt idx="927">
                  <c:v>1.4031780000000001E-2</c:v>
                </c:pt>
                <c:pt idx="928">
                  <c:v>1.686499E-2</c:v>
                </c:pt>
                <c:pt idx="929">
                  <c:v>7.2046660000000002E-3</c:v>
                </c:pt>
                <c:pt idx="930">
                  <c:v>-1.278222E-4</c:v>
                </c:pt>
                <c:pt idx="931">
                  <c:v>1.7886989999999999E-4</c:v>
                </c:pt>
                <c:pt idx="932">
                  <c:v>-2.1401950000000001E-3</c:v>
                </c:pt>
                <c:pt idx="933">
                  <c:v>-3.20485E-3</c:v>
                </c:pt>
                <c:pt idx="934">
                  <c:v>4.768207E-3</c:v>
                </c:pt>
                <c:pt idx="935">
                  <c:v>1.554787E-2</c:v>
                </c:pt>
                <c:pt idx="936">
                  <c:v>1.6775890000000002E-2</c:v>
                </c:pt>
                <c:pt idx="937">
                  <c:v>1.9393469999999999E-3</c:v>
                </c:pt>
                <c:pt idx="938">
                  <c:v>-1.353758E-2</c:v>
                </c:pt>
                <c:pt idx="939">
                  <c:v>-7.3157099999999996E-3</c:v>
                </c:pt>
                <c:pt idx="940">
                  <c:v>1.157764E-2</c:v>
                </c:pt>
                <c:pt idx="941">
                  <c:v>1.937473E-2</c:v>
                </c:pt>
                <c:pt idx="942">
                  <c:v>1.517669E-2</c:v>
                </c:pt>
                <c:pt idx="943">
                  <c:v>1.2201699999999999E-2</c:v>
                </c:pt>
                <c:pt idx="944">
                  <c:v>1.088808E-2</c:v>
                </c:pt>
                <c:pt idx="945">
                  <c:v>4.0021090000000002E-3</c:v>
                </c:pt>
                <c:pt idx="946">
                  <c:v>-1.6901100000000001E-3</c:v>
                </c:pt>
                <c:pt idx="947">
                  <c:v>-5.4625619999999998E-3</c:v>
                </c:pt>
                <c:pt idx="948">
                  <c:v>-1.7875950000000002E-2</c:v>
                </c:pt>
                <c:pt idx="949">
                  <c:v>-2.515763E-2</c:v>
                </c:pt>
                <c:pt idx="950">
                  <c:v>-5.9159119999999997E-3</c:v>
                </c:pt>
                <c:pt idx="951">
                  <c:v>2.1532260000000001E-2</c:v>
                </c:pt>
                <c:pt idx="952">
                  <c:v>2.1012110000000001E-2</c:v>
                </c:pt>
                <c:pt idx="953">
                  <c:v>-1.0828560000000001E-3</c:v>
                </c:pt>
                <c:pt idx="954">
                  <c:v>-1.162848E-2</c:v>
                </c:pt>
                <c:pt idx="955">
                  <c:v>-6.5730379999999998E-3</c:v>
                </c:pt>
                <c:pt idx="956">
                  <c:v>-3.9431359999999999E-3</c:v>
                </c:pt>
                <c:pt idx="957">
                  <c:v>-5.9116500000000001E-3</c:v>
                </c:pt>
                <c:pt idx="958">
                  <c:v>-3.3262790000000001E-3</c:v>
                </c:pt>
                <c:pt idx="959">
                  <c:v>3.7638839999999999E-3</c:v>
                </c:pt>
                <c:pt idx="960">
                  <c:v>1.026898E-2</c:v>
                </c:pt>
                <c:pt idx="961">
                  <c:v>1.0216289999999999E-2</c:v>
                </c:pt>
                <c:pt idx="962">
                  <c:v>8.0626380000000004E-3</c:v>
                </c:pt>
                <c:pt idx="963">
                  <c:v>1.0201139999999999E-2</c:v>
                </c:pt>
                <c:pt idx="964">
                  <c:v>9.0312550000000002E-3</c:v>
                </c:pt>
                <c:pt idx="965">
                  <c:v>6.9526939999999997E-3</c:v>
                </c:pt>
                <c:pt idx="966">
                  <c:v>8.9929150000000006E-3</c:v>
                </c:pt>
                <c:pt idx="967">
                  <c:v>6.5980270000000002E-3</c:v>
                </c:pt>
                <c:pt idx="968">
                  <c:v>-3.688668E-3</c:v>
                </c:pt>
                <c:pt idx="969">
                  <c:v>-1.35459E-2</c:v>
                </c:pt>
                <c:pt idx="970">
                  <c:v>-1.0222449999999999E-2</c:v>
                </c:pt>
                <c:pt idx="971">
                  <c:v>9.0367340000000005E-4</c:v>
                </c:pt>
                <c:pt idx="972">
                  <c:v>-2.1509580000000001E-3</c:v>
                </c:pt>
                <c:pt idx="973">
                  <c:v>-1.702379E-2</c:v>
                </c:pt>
                <c:pt idx="974">
                  <c:v>-1.8130489999999999E-2</c:v>
                </c:pt>
                <c:pt idx="975">
                  <c:v>-3.0140359999999999E-3</c:v>
                </c:pt>
                <c:pt idx="976">
                  <c:v>4.5485719999999999E-3</c:v>
                </c:pt>
                <c:pt idx="977">
                  <c:v>-2.2724709999999999E-3</c:v>
                </c:pt>
                <c:pt idx="978">
                  <c:v>-5.1565960000000003E-3</c:v>
                </c:pt>
                <c:pt idx="979">
                  <c:v>4.3498479999999999E-3</c:v>
                </c:pt>
                <c:pt idx="980">
                  <c:v>9.6989429999999998E-3</c:v>
                </c:pt>
                <c:pt idx="981">
                  <c:v>5.017407E-4</c:v>
                </c:pt>
                <c:pt idx="982">
                  <c:v>-5.3523190000000003E-3</c:v>
                </c:pt>
                <c:pt idx="983">
                  <c:v>-7.2522639999999996E-4</c:v>
                </c:pt>
                <c:pt idx="984">
                  <c:v>-2.4091619999999998E-3</c:v>
                </c:pt>
                <c:pt idx="985">
                  <c:v>-6.6316279999999997E-3</c:v>
                </c:pt>
                <c:pt idx="986">
                  <c:v>-4.500541E-4</c:v>
                </c:pt>
                <c:pt idx="987">
                  <c:v>3.4799150000000001E-3</c:v>
                </c:pt>
                <c:pt idx="988">
                  <c:v>-5.971942E-3</c:v>
                </c:pt>
                <c:pt idx="989">
                  <c:v>-1.2030259999999999E-2</c:v>
                </c:pt>
                <c:pt idx="990">
                  <c:v>-8.4477779999999995E-4</c:v>
                </c:pt>
                <c:pt idx="991">
                  <c:v>9.4566330000000007E-3</c:v>
                </c:pt>
                <c:pt idx="992">
                  <c:v>1.0505379999999999E-3</c:v>
                </c:pt>
                <c:pt idx="993">
                  <c:v>-1.380812E-2</c:v>
                </c:pt>
                <c:pt idx="994">
                  <c:v>-1.4316540000000001E-2</c:v>
                </c:pt>
                <c:pt idx="995">
                  <c:v>-1.2596669999999999E-3</c:v>
                </c:pt>
                <c:pt idx="996">
                  <c:v>2.219946E-3</c:v>
                </c:pt>
                <c:pt idx="997">
                  <c:v>-5.1222020000000002E-3</c:v>
                </c:pt>
                <c:pt idx="998">
                  <c:v>-2.074836E-3</c:v>
                </c:pt>
                <c:pt idx="999">
                  <c:v>5.6739440000000002E-3</c:v>
                </c:pt>
              </c:numCache>
            </c:numRef>
          </c:yVal>
          <c:smooth val="0"/>
        </c:ser>
        <c:ser>
          <c:idx val="19"/>
          <c:order val="19"/>
          <c:tx>
            <c:v>+500V (#20)</c:v>
          </c:tx>
          <c:spPr>
            <a:ln w="19050">
              <a:solidFill>
                <a:srgbClr val="0000FF"/>
              </a:solidFill>
            </a:ln>
          </c:spPr>
          <c:marker>
            <c:symbol val="none"/>
          </c:marker>
          <c:xVal>
            <c:numRef>
              <c:f>'Current Wfms Data'!$A$5:$A$1004</c:f>
              <c:numCache>
                <c:formatCode>General</c:formatCode>
                <c:ptCount val="1000"/>
                <c:pt idx="0">
                  <c:v>-180.834</c:v>
                </c:pt>
                <c:pt idx="1">
                  <c:v>-179.834</c:v>
                </c:pt>
                <c:pt idx="2">
                  <c:v>-178.834</c:v>
                </c:pt>
                <c:pt idx="3">
                  <c:v>-177.834</c:v>
                </c:pt>
                <c:pt idx="4">
                  <c:v>-176.834</c:v>
                </c:pt>
                <c:pt idx="5">
                  <c:v>-175.834</c:v>
                </c:pt>
                <c:pt idx="6">
                  <c:v>-174.834</c:v>
                </c:pt>
                <c:pt idx="7">
                  <c:v>-173.834</c:v>
                </c:pt>
                <c:pt idx="8">
                  <c:v>-172.834</c:v>
                </c:pt>
                <c:pt idx="9">
                  <c:v>-171.834</c:v>
                </c:pt>
                <c:pt idx="10">
                  <c:v>-170.834</c:v>
                </c:pt>
                <c:pt idx="11">
                  <c:v>-169.834</c:v>
                </c:pt>
                <c:pt idx="12">
                  <c:v>-168.83399999999997</c:v>
                </c:pt>
                <c:pt idx="13">
                  <c:v>-167.834</c:v>
                </c:pt>
                <c:pt idx="14">
                  <c:v>-166.834</c:v>
                </c:pt>
                <c:pt idx="15">
                  <c:v>-165.834</c:v>
                </c:pt>
                <c:pt idx="16">
                  <c:v>-164.834</c:v>
                </c:pt>
                <c:pt idx="17">
                  <c:v>-163.834</c:v>
                </c:pt>
                <c:pt idx="18">
                  <c:v>-162.83399999999997</c:v>
                </c:pt>
                <c:pt idx="19">
                  <c:v>-161.834</c:v>
                </c:pt>
                <c:pt idx="20">
                  <c:v>-160.834</c:v>
                </c:pt>
                <c:pt idx="21">
                  <c:v>-159.834</c:v>
                </c:pt>
                <c:pt idx="22">
                  <c:v>-158.834</c:v>
                </c:pt>
                <c:pt idx="23">
                  <c:v>-157.834</c:v>
                </c:pt>
                <c:pt idx="24">
                  <c:v>-156.83399999999997</c:v>
                </c:pt>
                <c:pt idx="25">
                  <c:v>-155.834</c:v>
                </c:pt>
                <c:pt idx="26">
                  <c:v>-154.834</c:v>
                </c:pt>
                <c:pt idx="27">
                  <c:v>-153.834</c:v>
                </c:pt>
                <c:pt idx="28">
                  <c:v>-152.834</c:v>
                </c:pt>
                <c:pt idx="29">
                  <c:v>-151.834</c:v>
                </c:pt>
                <c:pt idx="30">
                  <c:v>-150.834</c:v>
                </c:pt>
                <c:pt idx="31">
                  <c:v>-149.834</c:v>
                </c:pt>
                <c:pt idx="32">
                  <c:v>-148.834</c:v>
                </c:pt>
                <c:pt idx="33">
                  <c:v>-147.834</c:v>
                </c:pt>
                <c:pt idx="34">
                  <c:v>-146.834</c:v>
                </c:pt>
                <c:pt idx="35">
                  <c:v>-145.834</c:v>
                </c:pt>
                <c:pt idx="36">
                  <c:v>-144.834</c:v>
                </c:pt>
                <c:pt idx="37">
                  <c:v>-143.834</c:v>
                </c:pt>
                <c:pt idx="38">
                  <c:v>-142.834</c:v>
                </c:pt>
                <c:pt idx="39">
                  <c:v>-141.834</c:v>
                </c:pt>
                <c:pt idx="40">
                  <c:v>-140.834</c:v>
                </c:pt>
                <c:pt idx="41">
                  <c:v>-139.834</c:v>
                </c:pt>
                <c:pt idx="42">
                  <c:v>-138.834</c:v>
                </c:pt>
                <c:pt idx="43">
                  <c:v>-137.83399999999997</c:v>
                </c:pt>
                <c:pt idx="44">
                  <c:v>-136.834</c:v>
                </c:pt>
                <c:pt idx="45">
                  <c:v>-135.834</c:v>
                </c:pt>
                <c:pt idx="46">
                  <c:v>-134.834</c:v>
                </c:pt>
                <c:pt idx="47">
                  <c:v>-133.834</c:v>
                </c:pt>
                <c:pt idx="48">
                  <c:v>-132.834</c:v>
                </c:pt>
                <c:pt idx="49">
                  <c:v>-131.83399999999997</c:v>
                </c:pt>
                <c:pt idx="50">
                  <c:v>-130.834</c:v>
                </c:pt>
                <c:pt idx="51">
                  <c:v>-129.834</c:v>
                </c:pt>
                <c:pt idx="52">
                  <c:v>-128.834</c:v>
                </c:pt>
                <c:pt idx="53">
                  <c:v>-127.834</c:v>
                </c:pt>
                <c:pt idx="54">
                  <c:v>-126.834</c:v>
                </c:pt>
                <c:pt idx="55">
                  <c:v>-125.83399999999999</c:v>
                </c:pt>
                <c:pt idx="56">
                  <c:v>-124.83399999999999</c:v>
                </c:pt>
                <c:pt idx="57">
                  <c:v>-123.83399999999999</c:v>
                </c:pt>
                <c:pt idx="58">
                  <c:v>-122.834</c:v>
                </c:pt>
                <c:pt idx="59">
                  <c:v>-121.834</c:v>
                </c:pt>
                <c:pt idx="60">
                  <c:v>-120.834</c:v>
                </c:pt>
                <c:pt idx="61">
                  <c:v>-119.83400000000002</c:v>
                </c:pt>
                <c:pt idx="62">
                  <c:v>-118.834</c:v>
                </c:pt>
                <c:pt idx="63">
                  <c:v>-117.83399999999999</c:v>
                </c:pt>
                <c:pt idx="64">
                  <c:v>-116.834</c:v>
                </c:pt>
                <c:pt idx="65">
                  <c:v>-115.834</c:v>
                </c:pt>
                <c:pt idx="66">
                  <c:v>-114.83399999999999</c:v>
                </c:pt>
                <c:pt idx="67">
                  <c:v>-113.834</c:v>
                </c:pt>
                <c:pt idx="68">
                  <c:v>-112.834</c:v>
                </c:pt>
                <c:pt idx="69">
                  <c:v>-111.83399999999999</c:v>
                </c:pt>
                <c:pt idx="70">
                  <c:v>-110.834</c:v>
                </c:pt>
                <c:pt idx="71">
                  <c:v>-109.834</c:v>
                </c:pt>
                <c:pt idx="72">
                  <c:v>-108.83399999999999</c:v>
                </c:pt>
                <c:pt idx="73">
                  <c:v>-107.834</c:v>
                </c:pt>
                <c:pt idx="74">
                  <c:v>-106.834</c:v>
                </c:pt>
                <c:pt idx="75">
                  <c:v>-105.834</c:v>
                </c:pt>
                <c:pt idx="76">
                  <c:v>-104.834</c:v>
                </c:pt>
                <c:pt idx="77">
                  <c:v>-103.834</c:v>
                </c:pt>
                <c:pt idx="78">
                  <c:v>-102.834</c:v>
                </c:pt>
                <c:pt idx="79">
                  <c:v>-101.834</c:v>
                </c:pt>
                <c:pt idx="80">
                  <c:v>-100.834</c:v>
                </c:pt>
                <c:pt idx="81">
                  <c:v>-99.834000000000003</c:v>
                </c:pt>
                <c:pt idx="82">
                  <c:v>-98.834000000000003</c:v>
                </c:pt>
                <c:pt idx="83">
                  <c:v>-97.834000000000003</c:v>
                </c:pt>
                <c:pt idx="84">
                  <c:v>-96.834000000000003</c:v>
                </c:pt>
                <c:pt idx="85">
                  <c:v>-95.834000000000003</c:v>
                </c:pt>
                <c:pt idx="86">
                  <c:v>-94.834000000000003</c:v>
                </c:pt>
                <c:pt idx="87">
                  <c:v>-93.834000000000003</c:v>
                </c:pt>
                <c:pt idx="88">
                  <c:v>-92.833999999999989</c:v>
                </c:pt>
                <c:pt idx="89">
                  <c:v>-91.834000000000003</c:v>
                </c:pt>
                <c:pt idx="90">
                  <c:v>-90.834000000000003</c:v>
                </c:pt>
                <c:pt idx="91">
                  <c:v>-89.833999999999989</c:v>
                </c:pt>
                <c:pt idx="92">
                  <c:v>-88.834000000000003</c:v>
                </c:pt>
                <c:pt idx="93">
                  <c:v>-87.834000000000003</c:v>
                </c:pt>
                <c:pt idx="94">
                  <c:v>-86.833999999999989</c:v>
                </c:pt>
                <c:pt idx="95">
                  <c:v>-85.834000000000003</c:v>
                </c:pt>
                <c:pt idx="96">
                  <c:v>-84.834000000000003</c:v>
                </c:pt>
                <c:pt idx="97">
                  <c:v>-83.833999999999989</c:v>
                </c:pt>
                <c:pt idx="98">
                  <c:v>-82.834000000000003</c:v>
                </c:pt>
                <c:pt idx="99">
                  <c:v>-81.834000000000003</c:v>
                </c:pt>
                <c:pt idx="100">
                  <c:v>-80.833999999999989</c:v>
                </c:pt>
                <c:pt idx="101">
                  <c:v>-79.834000000000003</c:v>
                </c:pt>
                <c:pt idx="102">
                  <c:v>-78.834000000000003</c:v>
                </c:pt>
                <c:pt idx="103">
                  <c:v>-77.833999999999989</c:v>
                </c:pt>
                <c:pt idx="104">
                  <c:v>-76.834000000000003</c:v>
                </c:pt>
                <c:pt idx="105">
                  <c:v>-75.834000000000003</c:v>
                </c:pt>
                <c:pt idx="106">
                  <c:v>-74.833999999999989</c:v>
                </c:pt>
                <c:pt idx="107">
                  <c:v>-73.834000000000003</c:v>
                </c:pt>
                <c:pt idx="108">
                  <c:v>-72.834000000000003</c:v>
                </c:pt>
                <c:pt idx="109">
                  <c:v>-71.834000000000003</c:v>
                </c:pt>
                <c:pt idx="110">
                  <c:v>-70.834000000000003</c:v>
                </c:pt>
                <c:pt idx="111">
                  <c:v>-69.834000000000003</c:v>
                </c:pt>
                <c:pt idx="112">
                  <c:v>-68.834000000000003</c:v>
                </c:pt>
                <c:pt idx="113">
                  <c:v>-67.834000000000003</c:v>
                </c:pt>
                <c:pt idx="114">
                  <c:v>-66.834000000000003</c:v>
                </c:pt>
                <c:pt idx="115">
                  <c:v>-65.834000000000003</c:v>
                </c:pt>
                <c:pt idx="116">
                  <c:v>-64.834000000000003</c:v>
                </c:pt>
                <c:pt idx="117">
                  <c:v>-63.834000000000003</c:v>
                </c:pt>
                <c:pt idx="118">
                  <c:v>-62.834000000000003</c:v>
                </c:pt>
                <c:pt idx="119">
                  <c:v>-61.833999999999996</c:v>
                </c:pt>
                <c:pt idx="120">
                  <c:v>-60.834000000000003</c:v>
                </c:pt>
                <c:pt idx="121">
                  <c:v>-59.834000000000003</c:v>
                </c:pt>
                <c:pt idx="122">
                  <c:v>-58.834000000000003</c:v>
                </c:pt>
                <c:pt idx="123">
                  <c:v>-57.834000000000003</c:v>
                </c:pt>
                <c:pt idx="124">
                  <c:v>-56.833999999999996</c:v>
                </c:pt>
                <c:pt idx="125">
                  <c:v>-55.834000000000003</c:v>
                </c:pt>
                <c:pt idx="126">
                  <c:v>-54.834000000000003</c:v>
                </c:pt>
                <c:pt idx="127">
                  <c:v>-53.833999999999996</c:v>
                </c:pt>
                <c:pt idx="128">
                  <c:v>-52.834000000000003</c:v>
                </c:pt>
                <c:pt idx="129">
                  <c:v>-51.833999999999996</c:v>
                </c:pt>
                <c:pt idx="130">
                  <c:v>-50.833999999999996</c:v>
                </c:pt>
                <c:pt idx="131">
                  <c:v>-49.834000000000003</c:v>
                </c:pt>
                <c:pt idx="132">
                  <c:v>-48.833999999999996</c:v>
                </c:pt>
                <c:pt idx="133">
                  <c:v>-47.833999999999996</c:v>
                </c:pt>
                <c:pt idx="134">
                  <c:v>-46.834000000000003</c:v>
                </c:pt>
                <c:pt idx="135">
                  <c:v>-45.833999999999996</c:v>
                </c:pt>
                <c:pt idx="136">
                  <c:v>-44.834000000000003</c:v>
                </c:pt>
                <c:pt idx="137">
                  <c:v>-43.834000000000003</c:v>
                </c:pt>
                <c:pt idx="138">
                  <c:v>-42.833999999999996</c:v>
                </c:pt>
                <c:pt idx="139">
                  <c:v>-41.834000000000003</c:v>
                </c:pt>
                <c:pt idx="140">
                  <c:v>-40.834000000000003</c:v>
                </c:pt>
                <c:pt idx="141">
                  <c:v>-39.833999999999996</c:v>
                </c:pt>
                <c:pt idx="142">
                  <c:v>-38.834000000000003</c:v>
                </c:pt>
                <c:pt idx="143">
                  <c:v>-37.834000000000003</c:v>
                </c:pt>
                <c:pt idx="144">
                  <c:v>-36.833999999999996</c:v>
                </c:pt>
                <c:pt idx="145">
                  <c:v>-35.834000000000003</c:v>
                </c:pt>
                <c:pt idx="146">
                  <c:v>-34.833999999999996</c:v>
                </c:pt>
                <c:pt idx="147">
                  <c:v>-33.833999999999996</c:v>
                </c:pt>
                <c:pt idx="148">
                  <c:v>-32.834000000000003</c:v>
                </c:pt>
                <c:pt idx="149">
                  <c:v>-31.834</c:v>
                </c:pt>
                <c:pt idx="150">
                  <c:v>-30.833999999999996</c:v>
                </c:pt>
                <c:pt idx="151">
                  <c:v>-29.834</c:v>
                </c:pt>
                <c:pt idx="152">
                  <c:v>-28.834</c:v>
                </c:pt>
                <c:pt idx="153">
                  <c:v>-27.834</c:v>
                </c:pt>
                <c:pt idx="154">
                  <c:v>-26.834</c:v>
                </c:pt>
                <c:pt idx="155">
                  <c:v>-25.834000000000003</c:v>
                </c:pt>
                <c:pt idx="156">
                  <c:v>-24.834</c:v>
                </c:pt>
                <c:pt idx="157">
                  <c:v>-23.834</c:v>
                </c:pt>
                <c:pt idx="158">
                  <c:v>-22.834</c:v>
                </c:pt>
                <c:pt idx="159">
                  <c:v>-21.834</c:v>
                </c:pt>
                <c:pt idx="160">
                  <c:v>-20.834</c:v>
                </c:pt>
                <c:pt idx="161">
                  <c:v>-19.834</c:v>
                </c:pt>
                <c:pt idx="162">
                  <c:v>-18.834</c:v>
                </c:pt>
                <c:pt idx="163">
                  <c:v>-17.834</c:v>
                </c:pt>
                <c:pt idx="164">
                  <c:v>-16.834</c:v>
                </c:pt>
                <c:pt idx="165">
                  <c:v>-15.834000000000001</c:v>
                </c:pt>
                <c:pt idx="166">
                  <c:v>-14.834000000000001</c:v>
                </c:pt>
                <c:pt idx="167">
                  <c:v>-13.834</c:v>
                </c:pt>
                <c:pt idx="168">
                  <c:v>-12.834</c:v>
                </c:pt>
                <c:pt idx="169">
                  <c:v>-11.834</c:v>
                </c:pt>
                <c:pt idx="170">
                  <c:v>-10.834</c:v>
                </c:pt>
                <c:pt idx="171">
                  <c:v>-9.8340000000000014</c:v>
                </c:pt>
                <c:pt idx="172">
                  <c:v>-8.8339999999999996</c:v>
                </c:pt>
                <c:pt idx="173">
                  <c:v>-7.8339999999999996</c:v>
                </c:pt>
                <c:pt idx="174">
                  <c:v>-6.8340000000000005</c:v>
                </c:pt>
                <c:pt idx="175">
                  <c:v>-5.8340000000000005</c:v>
                </c:pt>
                <c:pt idx="176">
                  <c:v>-4.8339999999999996</c:v>
                </c:pt>
                <c:pt idx="177">
                  <c:v>-3.8339999999999996</c:v>
                </c:pt>
                <c:pt idx="178">
                  <c:v>-2.8340000000000001</c:v>
                </c:pt>
                <c:pt idx="179">
                  <c:v>-1.8340000000000001</c:v>
                </c:pt>
                <c:pt idx="180">
                  <c:v>-0.83399999999999996</c:v>
                </c:pt>
                <c:pt idx="181">
                  <c:v>0.16600000000000001</c:v>
                </c:pt>
                <c:pt idx="182">
                  <c:v>1.1659999999999999</c:v>
                </c:pt>
                <c:pt idx="183">
                  <c:v>2.1660000000000004</c:v>
                </c:pt>
                <c:pt idx="184">
                  <c:v>3.1659999999999999</c:v>
                </c:pt>
                <c:pt idx="185">
                  <c:v>4.1659999999999995</c:v>
                </c:pt>
                <c:pt idx="186">
                  <c:v>5.1659999999999995</c:v>
                </c:pt>
                <c:pt idx="187">
                  <c:v>6.1659999999999995</c:v>
                </c:pt>
                <c:pt idx="188">
                  <c:v>7.1660000000000004</c:v>
                </c:pt>
                <c:pt idx="189">
                  <c:v>8.1660000000000004</c:v>
                </c:pt>
                <c:pt idx="190">
                  <c:v>9.1660000000000004</c:v>
                </c:pt>
                <c:pt idx="191">
                  <c:v>10.166</c:v>
                </c:pt>
                <c:pt idx="192">
                  <c:v>11.166</c:v>
                </c:pt>
                <c:pt idx="193">
                  <c:v>12.166</c:v>
                </c:pt>
                <c:pt idx="194">
                  <c:v>13.166</c:v>
                </c:pt>
                <c:pt idx="195">
                  <c:v>14.165999999999999</c:v>
                </c:pt>
                <c:pt idx="196">
                  <c:v>15.166000000000002</c:v>
                </c:pt>
                <c:pt idx="197">
                  <c:v>16.166</c:v>
                </c:pt>
                <c:pt idx="198">
                  <c:v>17.166</c:v>
                </c:pt>
                <c:pt idx="199">
                  <c:v>18.166</c:v>
                </c:pt>
                <c:pt idx="200">
                  <c:v>19.166</c:v>
                </c:pt>
                <c:pt idx="201">
                  <c:v>20.166</c:v>
                </c:pt>
                <c:pt idx="202">
                  <c:v>21.166</c:v>
                </c:pt>
                <c:pt idx="203">
                  <c:v>22.166</c:v>
                </c:pt>
                <c:pt idx="204">
                  <c:v>23.166</c:v>
                </c:pt>
                <c:pt idx="205">
                  <c:v>24.166</c:v>
                </c:pt>
                <c:pt idx="206">
                  <c:v>25.165999999999997</c:v>
                </c:pt>
                <c:pt idx="207">
                  <c:v>26.166</c:v>
                </c:pt>
                <c:pt idx="208">
                  <c:v>27.166</c:v>
                </c:pt>
                <c:pt idx="209">
                  <c:v>28.166</c:v>
                </c:pt>
                <c:pt idx="210">
                  <c:v>29.166</c:v>
                </c:pt>
                <c:pt idx="211">
                  <c:v>30.166</c:v>
                </c:pt>
                <c:pt idx="212">
                  <c:v>31.166000000000004</c:v>
                </c:pt>
                <c:pt idx="213">
                  <c:v>32.165999999999997</c:v>
                </c:pt>
                <c:pt idx="214">
                  <c:v>33.166000000000004</c:v>
                </c:pt>
                <c:pt idx="215">
                  <c:v>34.166000000000004</c:v>
                </c:pt>
                <c:pt idx="216">
                  <c:v>35.165999999999997</c:v>
                </c:pt>
                <c:pt idx="217">
                  <c:v>36.166000000000004</c:v>
                </c:pt>
                <c:pt idx="218">
                  <c:v>37.165999999999997</c:v>
                </c:pt>
                <c:pt idx="219">
                  <c:v>38.165999999999997</c:v>
                </c:pt>
                <c:pt idx="220">
                  <c:v>39.166000000000004</c:v>
                </c:pt>
                <c:pt idx="221">
                  <c:v>40.165999999999997</c:v>
                </c:pt>
                <c:pt idx="222">
                  <c:v>41.165999999999997</c:v>
                </c:pt>
                <c:pt idx="223">
                  <c:v>42.166000000000004</c:v>
                </c:pt>
                <c:pt idx="224">
                  <c:v>43.165999999999997</c:v>
                </c:pt>
                <c:pt idx="225">
                  <c:v>44.165999999999997</c:v>
                </c:pt>
                <c:pt idx="226">
                  <c:v>45.166000000000004</c:v>
                </c:pt>
                <c:pt idx="227">
                  <c:v>46.165999999999997</c:v>
                </c:pt>
                <c:pt idx="228">
                  <c:v>47.165999999999997</c:v>
                </c:pt>
                <c:pt idx="229">
                  <c:v>48.166000000000004</c:v>
                </c:pt>
                <c:pt idx="230">
                  <c:v>49.165999999999997</c:v>
                </c:pt>
                <c:pt idx="231">
                  <c:v>50.166000000000004</c:v>
                </c:pt>
                <c:pt idx="232">
                  <c:v>51.166000000000004</c:v>
                </c:pt>
                <c:pt idx="233">
                  <c:v>52.165999999999997</c:v>
                </c:pt>
                <c:pt idx="234">
                  <c:v>53.166000000000004</c:v>
                </c:pt>
                <c:pt idx="235">
                  <c:v>54.165999999999997</c:v>
                </c:pt>
                <c:pt idx="236">
                  <c:v>55.165999999999997</c:v>
                </c:pt>
                <c:pt idx="237">
                  <c:v>56.166000000000004</c:v>
                </c:pt>
                <c:pt idx="238">
                  <c:v>57.165999999999997</c:v>
                </c:pt>
                <c:pt idx="239">
                  <c:v>58.165999999999997</c:v>
                </c:pt>
                <c:pt idx="240">
                  <c:v>59.166000000000004</c:v>
                </c:pt>
                <c:pt idx="241">
                  <c:v>60.165999999999997</c:v>
                </c:pt>
                <c:pt idx="242">
                  <c:v>61.166000000000004</c:v>
                </c:pt>
                <c:pt idx="243">
                  <c:v>62.166000000000004</c:v>
                </c:pt>
                <c:pt idx="244">
                  <c:v>63.165999999999997</c:v>
                </c:pt>
                <c:pt idx="245">
                  <c:v>64.165999999999997</c:v>
                </c:pt>
                <c:pt idx="246">
                  <c:v>65.165999999999997</c:v>
                </c:pt>
                <c:pt idx="247">
                  <c:v>66.165999999999997</c:v>
                </c:pt>
                <c:pt idx="248">
                  <c:v>67.165999999999997</c:v>
                </c:pt>
                <c:pt idx="249">
                  <c:v>68.165999999999997</c:v>
                </c:pt>
                <c:pt idx="250">
                  <c:v>69.165999999999997</c:v>
                </c:pt>
                <c:pt idx="251">
                  <c:v>70.165999999999997</c:v>
                </c:pt>
                <c:pt idx="252">
                  <c:v>71.165999999999997</c:v>
                </c:pt>
                <c:pt idx="253">
                  <c:v>72.165999999999997</c:v>
                </c:pt>
                <c:pt idx="254">
                  <c:v>73.165999999999997</c:v>
                </c:pt>
                <c:pt idx="255">
                  <c:v>74.165999999999997</c:v>
                </c:pt>
                <c:pt idx="256">
                  <c:v>75.165999999999997</c:v>
                </c:pt>
                <c:pt idx="257">
                  <c:v>76.165999999999997</c:v>
                </c:pt>
                <c:pt idx="258">
                  <c:v>77.166000000000011</c:v>
                </c:pt>
                <c:pt idx="259">
                  <c:v>78.165999999999997</c:v>
                </c:pt>
                <c:pt idx="260">
                  <c:v>79.165999999999997</c:v>
                </c:pt>
                <c:pt idx="261">
                  <c:v>80.166000000000011</c:v>
                </c:pt>
                <c:pt idx="262">
                  <c:v>81.165999999999997</c:v>
                </c:pt>
                <c:pt idx="263">
                  <c:v>82.165999999999997</c:v>
                </c:pt>
                <c:pt idx="264">
                  <c:v>83.166000000000011</c:v>
                </c:pt>
                <c:pt idx="265">
                  <c:v>84.165999999999997</c:v>
                </c:pt>
                <c:pt idx="266">
                  <c:v>85.165999999999997</c:v>
                </c:pt>
                <c:pt idx="267">
                  <c:v>86.166000000000011</c:v>
                </c:pt>
                <c:pt idx="268">
                  <c:v>87.165999999999997</c:v>
                </c:pt>
                <c:pt idx="269">
                  <c:v>88.165999999999997</c:v>
                </c:pt>
                <c:pt idx="270">
                  <c:v>89.166000000000011</c:v>
                </c:pt>
                <c:pt idx="271">
                  <c:v>90.165999999999997</c:v>
                </c:pt>
                <c:pt idx="272">
                  <c:v>91.165999999999997</c:v>
                </c:pt>
                <c:pt idx="273">
                  <c:v>92.166000000000011</c:v>
                </c:pt>
                <c:pt idx="274">
                  <c:v>93.165999999999997</c:v>
                </c:pt>
                <c:pt idx="275">
                  <c:v>94.165999999999997</c:v>
                </c:pt>
                <c:pt idx="276">
                  <c:v>95.166000000000011</c:v>
                </c:pt>
                <c:pt idx="277">
                  <c:v>96.165999999999997</c:v>
                </c:pt>
                <c:pt idx="278">
                  <c:v>97.165999999999997</c:v>
                </c:pt>
                <c:pt idx="279">
                  <c:v>98.165999999999997</c:v>
                </c:pt>
                <c:pt idx="280">
                  <c:v>99.165999999999997</c:v>
                </c:pt>
                <c:pt idx="281">
                  <c:v>100.166</c:v>
                </c:pt>
                <c:pt idx="282">
                  <c:v>101.166</c:v>
                </c:pt>
                <c:pt idx="283">
                  <c:v>102.166</c:v>
                </c:pt>
                <c:pt idx="284">
                  <c:v>103.166</c:v>
                </c:pt>
                <c:pt idx="285">
                  <c:v>104.166</c:v>
                </c:pt>
                <c:pt idx="286">
                  <c:v>105.166</c:v>
                </c:pt>
                <c:pt idx="287">
                  <c:v>106.166</c:v>
                </c:pt>
                <c:pt idx="288">
                  <c:v>107.166</c:v>
                </c:pt>
                <c:pt idx="289">
                  <c:v>108.166</c:v>
                </c:pt>
                <c:pt idx="290">
                  <c:v>109.166</c:v>
                </c:pt>
                <c:pt idx="291">
                  <c:v>110.166</c:v>
                </c:pt>
                <c:pt idx="292">
                  <c:v>111.16600000000001</c:v>
                </c:pt>
                <c:pt idx="293">
                  <c:v>112.166</c:v>
                </c:pt>
                <c:pt idx="294">
                  <c:v>113.166</c:v>
                </c:pt>
                <c:pt idx="295">
                  <c:v>114.16600000000001</c:v>
                </c:pt>
                <c:pt idx="296">
                  <c:v>115.166</c:v>
                </c:pt>
                <c:pt idx="297">
                  <c:v>116.166</c:v>
                </c:pt>
                <c:pt idx="298">
                  <c:v>117.16600000000001</c:v>
                </c:pt>
                <c:pt idx="299">
                  <c:v>118.166</c:v>
                </c:pt>
                <c:pt idx="300">
                  <c:v>119.166</c:v>
                </c:pt>
                <c:pt idx="301">
                  <c:v>120.166</c:v>
                </c:pt>
                <c:pt idx="302">
                  <c:v>121.16599999999998</c:v>
                </c:pt>
                <c:pt idx="303">
                  <c:v>122.16600000000001</c:v>
                </c:pt>
                <c:pt idx="304">
                  <c:v>123.16600000000001</c:v>
                </c:pt>
                <c:pt idx="305">
                  <c:v>124.166</c:v>
                </c:pt>
                <c:pt idx="306">
                  <c:v>125.166</c:v>
                </c:pt>
                <c:pt idx="307">
                  <c:v>126.166</c:v>
                </c:pt>
                <c:pt idx="308">
                  <c:v>127.16599999999998</c:v>
                </c:pt>
                <c:pt idx="309">
                  <c:v>128.166</c:v>
                </c:pt>
                <c:pt idx="310">
                  <c:v>129.166</c:v>
                </c:pt>
                <c:pt idx="311">
                  <c:v>130.166</c:v>
                </c:pt>
                <c:pt idx="312">
                  <c:v>131.166</c:v>
                </c:pt>
                <c:pt idx="313">
                  <c:v>132.166</c:v>
                </c:pt>
                <c:pt idx="314">
                  <c:v>133.166</c:v>
                </c:pt>
                <c:pt idx="315">
                  <c:v>134.16600000000003</c:v>
                </c:pt>
                <c:pt idx="316">
                  <c:v>135.166</c:v>
                </c:pt>
                <c:pt idx="317">
                  <c:v>136.166</c:v>
                </c:pt>
                <c:pt idx="318">
                  <c:v>137.166</c:v>
                </c:pt>
                <c:pt idx="319">
                  <c:v>138.166</c:v>
                </c:pt>
                <c:pt idx="320">
                  <c:v>139.166</c:v>
                </c:pt>
                <c:pt idx="321">
                  <c:v>140.16600000000003</c:v>
                </c:pt>
                <c:pt idx="322">
                  <c:v>141.166</c:v>
                </c:pt>
                <c:pt idx="323">
                  <c:v>142.166</c:v>
                </c:pt>
                <c:pt idx="324">
                  <c:v>143.166</c:v>
                </c:pt>
                <c:pt idx="325">
                  <c:v>144.166</c:v>
                </c:pt>
                <c:pt idx="326">
                  <c:v>145.166</c:v>
                </c:pt>
                <c:pt idx="327">
                  <c:v>146.166</c:v>
                </c:pt>
                <c:pt idx="328">
                  <c:v>147.166</c:v>
                </c:pt>
                <c:pt idx="329">
                  <c:v>148.166</c:v>
                </c:pt>
                <c:pt idx="330">
                  <c:v>149.166</c:v>
                </c:pt>
                <c:pt idx="331">
                  <c:v>150.166</c:v>
                </c:pt>
                <c:pt idx="332">
                  <c:v>151.166</c:v>
                </c:pt>
                <c:pt idx="333">
                  <c:v>152.166</c:v>
                </c:pt>
                <c:pt idx="334">
                  <c:v>153.166</c:v>
                </c:pt>
                <c:pt idx="335">
                  <c:v>154.166</c:v>
                </c:pt>
                <c:pt idx="336">
                  <c:v>155.166</c:v>
                </c:pt>
                <c:pt idx="337">
                  <c:v>156.166</c:v>
                </c:pt>
                <c:pt idx="338">
                  <c:v>157.166</c:v>
                </c:pt>
                <c:pt idx="339">
                  <c:v>158.166</c:v>
                </c:pt>
                <c:pt idx="340">
                  <c:v>159.166</c:v>
                </c:pt>
                <c:pt idx="341">
                  <c:v>160.166</c:v>
                </c:pt>
                <c:pt idx="342">
                  <c:v>161.166</c:v>
                </c:pt>
                <c:pt idx="343">
                  <c:v>162.166</c:v>
                </c:pt>
                <c:pt idx="344">
                  <c:v>163.166</c:v>
                </c:pt>
                <c:pt idx="345">
                  <c:v>164.166</c:v>
                </c:pt>
                <c:pt idx="346">
                  <c:v>165.16600000000003</c:v>
                </c:pt>
                <c:pt idx="347">
                  <c:v>166.166</c:v>
                </c:pt>
                <c:pt idx="348">
                  <c:v>167.166</c:v>
                </c:pt>
                <c:pt idx="349">
                  <c:v>168.166</c:v>
                </c:pt>
                <c:pt idx="350">
                  <c:v>169.166</c:v>
                </c:pt>
                <c:pt idx="351">
                  <c:v>170.166</c:v>
                </c:pt>
                <c:pt idx="352">
                  <c:v>171.16600000000003</c:v>
                </c:pt>
                <c:pt idx="353">
                  <c:v>172.166</c:v>
                </c:pt>
                <c:pt idx="354">
                  <c:v>173.166</c:v>
                </c:pt>
                <c:pt idx="355">
                  <c:v>174.166</c:v>
                </c:pt>
                <c:pt idx="356">
                  <c:v>175.166</c:v>
                </c:pt>
                <c:pt idx="357">
                  <c:v>176.166</c:v>
                </c:pt>
                <c:pt idx="358">
                  <c:v>177.16600000000003</c:v>
                </c:pt>
                <c:pt idx="359">
                  <c:v>178.166</c:v>
                </c:pt>
                <c:pt idx="360">
                  <c:v>179.166</c:v>
                </c:pt>
                <c:pt idx="361">
                  <c:v>180.166</c:v>
                </c:pt>
                <c:pt idx="362">
                  <c:v>181.166</c:v>
                </c:pt>
                <c:pt idx="363">
                  <c:v>182.166</c:v>
                </c:pt>
                <c:pt idx="364">
                  <c:v>183.166</c:v>
                </c:pt>
                <c:pt idx="365">
                  <c:v>184.166</c:v>
                </c:pt>
                <c:pt idx="366">
                  <c:v>185.166</c:v>
                </c:pt>
                <c:pt idx="367">
                  <c:v>186.166</c:v>
                </c:pt>
                <c:pt idx="368">
                  <c:v>187.166</c:v>
                </c:pt>
                <c:pt idx="369">
                  <c:v>188.166</c:v>
                </c:pt>
                <c:pt idx="370">
                  <c:v>189.166</c:v>
                </c:pt>
                <c:pt idx="371">
                  <c:v>190.166</c:v>
                </c:pt>
                <c:pt idx="372">
                  <c:v>191.166</c:v>
                </c:pt>
                <c:pt idx="373">
                  <c:v>192.166</c:v>
                </c:pt>
                <c:pt idx="374">
                  <c:v>193.166</c:v>
                </c:pt>
                <c:pt idx="375">
                  <c:v>194.166</c:v>
                </c:pt>
                <c:pt idx="376">
                  <c:v>195.166</c:v>
                </c:pt>
                <c:pt idx="377">
                  <c:v>196.166</c:v>
                </c:pt>
                <c:pt idx="378">
                  <c:v>197.166</c:v>
                </c:pt>
                <c:pt idx="379">
                  <c:v>198.166</c:v>
                </c:pt>
                <c:pt idx="380">
                  <c:v>199.166</c:v>
                </c:pt>
                <c:pt idx="381">
                  <c:v>200.166</c:v>
                </c:pt>
                <c:pt idx="382">
                  <c:v>201.166</c:v>
                </c:pt>
                <c:pt idx="383">
                  <c:v>202.16600000000003</c:v>
                </c:pt>
                <c:pt idx="384">
                  <c:v>203.166</c:v>
                </c:pt>
                <c:pt idx="385">
                  <c:v>204.166</c:v>
                </c:pt>
                <c:pt idx="386">
                  <c:v>205.166</c:v>
                </c:pt>
                <c:pt idx="387">
                  <c:v>206.166</c:v>
                </c:pt>
                <c:pt idx="388">
                  <c:v>207.166</c:v>
                </c:pt>
                <c:pt idx="389">
                  <c:v>208.16600000000003</c:v>
                </c:pt>
                <c:pt idx="390">
                  <c:v>209.166</c:v>
                </c:pt>
                <c:pt idx="391">
                  <c:v>210.166</c:v>
                </c:pt>
                <c:pt idx="392">
                  <c:v>211.166</c:v>
                </c:pt>
                <c:pt idx="393">
                  <c:v>212.166</c:v>
                </c:pt>
                <c:pt idx="394">
                  <c:v>213.166</c:v>
                </c:pt>
                <c:pt idx="395">
                  <c:v>214.166</c:v>
                </c:pt>
                <c:pt idx="396">
                  <c:v>215.166</c:v>
                </c:pt>
                <c:pt idx="397">
                  <c:v>216.166</c:v>
                </c:pt>
                <c:pt idx="398">
                  <c:v>217.166</c:v>
                </c:pt>
                <c:pt idx="399">
                  <c:v>218.166</c:v>
                </c:pt>
                <c:pt idx="400">
                  <c:v>219.166</c:v>
                </c:pt>
                <c:pt idx="401">
                  <c:v>220.166</c:v>
                </c:pt>
                <c:pt idx="402">
                  <c:v>221.166</c:v>
                </c:pt>
                <c:pt idx="403">
                  <c:v>222.166</c:v>
                </c:pt>
                <c:pt idx="404">
                  <c:v>223.166</c:v>
                </c:pt>
                <c:pt idx="405">
                  <c:v>224.166</c:v>
                </c:pt>
                <c:pt idx="406">
                  <c:v>225.166</c:v>
                </c:pt>
                <c:pt idx="407">
                  <c:v>226.166</c:v>
                </c:pt>
                <c:pt idx="408">
                  <c:v>227.166</c:v>
                </c:pt>
                <c:pt idx="409">
                  <c:v>228.166</c:v>
                </c:pt>
                <c:pt idx="410">
                  <c:v>229.166</c:v>
                </c:pt>
                <c:pt idx="411">
                  <c:v>230.166</c:v>
                </c:pt>
                <c:pt idx="412">
                  <c:v>231.166</c:v>
                </c:pt>
                <c:pt idx="413">
                  <c:v>232.166</c:v>
                </c:pt>
                <c:pt idx="414">
                  <c:v>233.16600000000003</c:v>
                </c:pt>
                <c:pt idx="415">
                  <c:v>234.166</c:v>
                </c:pt>
                <c:pt idx="416">
                  <c:v>235.166</c:v>
                </c:pt>
                <c:pt idx="417">
                  <c:v>236.166</c:v>
                </c:pt>
                <c:pt idx="418">
                  <c:v>237.166</c:v>
                </c:pt>
                <c:pt idx="419">
                  <c:v>238.166</c:v>
                </c:pt>
                <c:pt idx="420">
                  <c:v>239.166</c:v>
                </c:pt>
                <c:pt idx="421">
                  <c:v>240.166</c:v>
                </c:pt>
                <c:pt idx="422">
                  <c:v>241.16599999999997</c:v>
                </c:pt>
                <c:pt idx="423">
                  <c:v>242.166</c:v>
                </c:pt>
                <c:pt idx="424">
                  <c:v>243.16600000000003</c:v>
                </c:pt>
                <c:pt idx="425">
                  <c:v>244.166</c:v>
                </c:pt>
                <c:pt idx="426">
                  <c:v>245.16600000000003</c:v>
                </c:pt>
                <c:pt idx="427">
                  <c:v>246.16599999999997</c:v>
                </c:pt>
                <c:pt idx="428">
                  <c:v>247.166</c:v>
                </c:pt>
                <c:pt idx="429">
                  <c:v>248.16599999999997</c:v>
                </c:pt>
                <c:pt idx="430">
                  <c:v>249.166</c:v>
                </c:pt>
                <c:pt idx="431">
                  <c:v>250.16600000000003</c:v>
                </c:pt>
                <c:pt idx="432">
                  <c:v>251.166</c:v>
                </c:pt>
                <c:pt idx="433">
                  <c:v>252.166</c:v>
                </c:pt>
                <c:pt idx="434">
                  <c:v>253.16599999999997</c:v>
                </c:pt>
                <c:pt idx="435">
                  <c:v>254.166</c:v>
                </c:pt>
                <c:pt idx="436">
                  <c:v>255.16600000000003</c:v>
                </c:pt>
                <c:pt idx="437">
                  <c:v>256.166</c:v>
                </c:pt>
                <c:pt idx="438">
                  <c:v>257.166</c:v>
                </c:pt>
                <c:pt idx="439">
                  <c:v>258.166</c:v>
                </c:pt>
                <c:pt idx="440">
                  <c:v>259.166</c:v>
                </c:pt>
                <c:pt idx="441">
                  <c:v>260.166</c:v>
                </c:pt>
                <c:pt idx="442">
                  <c:v>261.166</c:v>
                </c:pt>
                <c:pt idx="443">
                  <c:v>262.166</c:v>
                </c:pt>
                <c:pt idx="444">
                  <c:v>263.166</c:v>
                </c:pt>
                <c:pt idx="445">
                  <c:v>264.166</c:v>
                </c:pt>
                <c:pt idx="446">
                  <c:v>265.166</c:v>
                </c:pt>
                <c:pt idx="447">
                  <c:v>266.166</c:v>
                </c:pt>
                <c:pt idx="448">
                  <c:v>267.166</c:v>
                </c:pt>
                <c:pt idx="449">
                  <c:v>268.166</c:v>
                </c:pt>
                <c:pt idx="450">
                  <c:v>269.166</c:v>
                </c:pt>
                <c:pt idx="451">
                  <c:v>270.166</c:v>
                </c:pt>
                <c:pt idx="452">
                  <c:v>271.166</c:v>
                </c:pt>
                <c:pt idx="453">
                  <c:v>272.166</c:v>
                </c:pt>
                <c:pt idx="454">
                  <c:v>273.166</c:v>
                </c:pt>
                <c:pt idx="455">
                  <c:v>274.166</c:v>
                </c:pt>
                <c:pt idx="456">
                  <c:v>275.166</c:v>
                </c:pt>
                <c:pt idx="457">
                  <c:v>276.166</c:v>
                </c:pt>
                <c:pt idx="458">
                  <c:v>277.166</c:v>
                </c:pt>
                <c:pt idx="459">
                  <c:v>278.166</c:v>
                </c:pt>
                <c:pt idx="460">
                  <c:v>279.16500000000002</c:v>
                </c:pt>
                <c:pt idx="461">
                  <c:v>280.16500000000002</c:v>
                </c:pt>
                <c:pt idx="462">
                  <c:v>281.16499999999996</c:v>
                </c:pt>
                <c:pt idx="463">
                  <c:v>282.16500000000002</c:v>
                </c:pt>
                <c:pt idx="464">
                  <c:v>283.16499999999996</c:v>
                </c:pt>
                <c:pt idx="465">
                  <c:v>284.16500000000002</c:v>
                </c:pt>
                <c:pt idx="466">
                  <c:v>285.16500000000002</c:v>
                </c:pt>
                <c:pt idx="467">
                  <c:v>286.16500000000002</c:v>
                </c:pt>
                <c:pt idx="468">
                  <c:v>287.16500000000002</c:v>
                </c:pt>
                <c:pt idx="469">
                  <c:v>288.16499999999996</c:v>
                </c:pt>
                <c:pt idx="470">
                  <c:v>289.16500000000002</c:v>
                </c:pt>
                <c:pt idx="471">
                  <c:v>290.16499999999996</c:v>
                </c:pt>
                <c:pt idx="472">
                  <c:v>291.16500000000002</c:v>
                </c:pt>
                <c:pt idx="473">
                  <c:v>292.16500000000002</c:v>
                </c:pt>
                <c:pt idx="474">
                  <c:v>293.16499999999996</c:v>
                </c:pt>
                <c:pt idx="475">
                  <c:v>294.16500000000002</c:v>
                </c:pt>
                <c:pt idx="476">
                  <c:v>295.16499999999996</c:v>
                </c:pt>
                <c:pt idx="477">
                  <c:v>296.16500000000002</c:v>
                </c:pt>
                <c:pt idx="478">
                  <c:v>297.16499999999996</c:v>
                </c:pt>
                <c:pt idx="479">
                  <c:v>298.16500000000002</c:v>
                </c:pt>
                <c:pt idx="480">
                  <c:v>299.16500000000002</c:v>
                </c:pt>
                <c:pt idx="481">
                  <c:v>300.16499999999996</c:v>
                </c:pt>
                <c:pt idx="482">
                  <c:v>301.16500000000002</c:v>
                </c:pt>
                <c:pt idx="483">
                  <c:v>302.16499999999996</c:v>
                </c:pt>
                <c:pt idx="484">
                  <c:v>303.16500000000002</c:v>
                </c:pt>
                <c:pt idx="485">
                  <c:v>304.16500000000002</c:v>
                </c:pt>
                <c:pt idx="486">
                  <c:v>305.16500000000002</c:v>
                </c:pt>
                <c:pt idx="487">
                  <c:v>306.16500000000002</c:v>
                </c:pt>
                <c:pt idx="488">
                  <c:v>307.16499999999996</c:v>
                </c:pt>
                <c:pt idx="489">
                  <c:v>308.16500000000002</c:v>
                </c:pt>
                <c:pt idx="490">
                  <c:v>309.16499999999996</c:v>
                </c:pt>
                <c:pt idx="491">
                  <c:v>310.16500000000002</c:v>
                </c:pt>
                <c:pt idx="492">
                  <c:v>311.16500000000002</c:v>
                </c:pt>
                <c:pt idx="493">
                  <c:v>312.16499999999996</c:v>
                </c:pt>
                <c:pt idx="494">
                  <c:v>313.16500000000002</c:v>
                </c:pt>
                <c:pt idx="495">
                  <c:v>314.16499999999996</c:v>
                </c:pt>
                <c:pt idx="496">
                  <c:v>315.16500000000002</c:v>
                </c:pt>
                <c:pt idx="497">
                  <c:v>316.16500000000002</c:v>
                </c:pt>
                <c:pt idx="498">
                  <c:v>317.16500000000002</c:v>
                </c:pt>
                <c:pt idx="499">
                  <c:v>318.16500000000002</c:v>
                </c:pt>
                <c:pt idx="500">
                  <c:v>319.16499999999996</c:v>
                </c:pt>
                <c:pt idx="501">
                  <c:v>320.16500000000002</c:v>
                </c:pt>
                <c:pt idx="502">
                  <c:v>321.16499999999996</c:v>
                </c:pt>
                <c:pt idx="503">
                  <c:v>322.16500000000002</c:v>
                </c:pt>
                <c:pt idx="504">
                  <c:v>323.16500000000002</c:v>
                </c:pt>
                <c:pt idx="505">
                  <c:v>324.16499999999996</c:v>
                </c:pt>
                <c:pt idx="506">
                  <c:v>325.16500000000002</c:v>
                </c:pt>
                <c:pt idx="507">
                  <c:v>326.16499999999996</c:v>
                </c:pt>
                <c:pt idx="508">
                  <c:v>327.16500000000002</c:v>
                </c:pt>
                <c:pt idx="509">
                  <c:v>328.16499999999996</c:v>
                </c:pt>
                <c:pt idx="510">
                  <c:v>329.16500000000002</c:v>
                </c:pt>
                <c:pt idx="511">
                  <c:v>330.16500000000002</c:v>
                </c:pt>
                <c:pt idx="512">
                  <c:v>331.16499999999996</c:v>
                </c:pt>
                <c:pt idx="513">
                  <c:v>332.16500000000002</c:v>
                </c:pt>
                <c:pt idx="514">
                  <c:v>333.16499999999996</c:v>
                </c:pt>
                <c:pt idx="515">
                  <c:v>334.16500000000002</c:v>
                </c:pt>
                <c:pt idx="516">
                  <c:v>335.16500000000002</c:v>
                </c:pt>
                <c:pt idx="517">
                  <c:v>336.16500000000002</c:v>
                </c:pt>
                <c:pt idx="518">
                  <c:v>337.16500000000002</c:v>
                </c:pt>
                <c:pt idx="519">
                  <c:v>338.16499999999996</c:v>
                </c:pt>
                <c:pt idx="520">
                  <c:v>339.16500000000002</c:v>
                </c:pt>
                <c:pt idx="521">
                  <c:v>340.16499999999996</c:v>
                </c:pt>
                <c:pt idx="522">
                  <c:v>341.16500000000002</c:v>
                </c:pt>
                <c:pt idx="523">
                  <c:v>342.16500000000002</c:v>
                </c:pt>
                <c:pt idx="524">
                  <c:v>343.16499999999996</c:v>
                </c:pt>
                <c:pt idx="525">
                  <c:v>344.16500000000002</c:v>
                </c:pt>
                <c:pt idx="526">
                  <c:v>345.16499999999996</c:v>
                </c:pt>
                <c:pt idx="527">
                  <c:v>346.16500000000002</c:v>
                </c:pt>
                <c:pt idx="528">
                  <c:v>347.16500000000002</c:v>
                </c:pt>
                <c:pt idx="529">
                  <c:v>348.16500000000002</c:v>
                </c:pt>
                <c:pt idx="530">
                  <c:v>349.16500000000002</c:v>
                </c:pt>
                <c:pt idx="531">
                  <c:v>350.16499999999996</c:v>
                </c:pt>
                <c:pt idx="532">
                  <c:v>351.16500000000002</c:v>
                </c:pt>
                <c:pt idx="533">
                  <c:v>352.16499999999996</c:v>
                </c:pt>
                <c:pt idx="534">
                  <c:v>353.16500000000002</c:v>
                </c:pt>
                <c:pt idx="535">
                  <c:v>354.16500000000002</c:v>
                </c:pt>
                <c:pt idx="536">
                  <c:v>355.16499999999996</c:v>
                </c:pt>
                <c:pt idx="537">
                  <c:v>356.16500000000002</c:v>
                </c:pt>
                <c:pt idx="538">
                  <c:v>357.16499999999996</c:v>
                </c:pt>
                <c:pt idx="539">
                  <c:v>358.16500000000002</c:v>
                </c:pt>
                <c:pt idx="540">
                  <c:v>359.16499999999996</c:v>
                </c:pt>
                <c:pt idx="541">
                  <c:v>360.16500000000002</c:v>
                </c:pt>
                <c:pt idx="542">
                  <c:v>361.16500000000002</c:v>
                </c:pt>
                <c:pt idx="543">
                  <c:v>362.16499999999996</c:v>
                </c:pt>
                <c:pt idx="544">
                  <c:v>363.16500000000002</c:v>
                </c:pt>
                <c:pt idx="545">
                  <c:v>364.16499999999996</c:v>
                </c:pt>
                <c:pt idx="546">
                  <c:v>365.16500000000002</c:v>
                </c:pt>
                <c:pt idx="547">
                  <c:v>366.16500000000002</c:v>
                </c:pt>
                <c:pt idx="548">
                  <c:v>367.16500000000002</c:v>
                </c:pt>
                <c:pt idx="549">
                  <c:v>368.16500000000002</c:v>
                </c:pt>
                <c:pt idx="550">
                  <c:v>369.16499999999996</c:v>
                </c:pt>
                <c:pt idx="551">
                  <c:v>370.16500000000002</c:v>
                </c:pt>
                <c:pt idx="552">
                  <c:v>371.16499999999996</c:v>
                </c:pt>
                <c:pt idx="553">
                  <c:v>372.16500000000002</c:v>
                </c:pt>
                <c:pt idx="554">
                  <c:v>373.16500000000002</c:v>
                </c:pt>
                <c:pt idx="555">
                  <c:v>374.16399999999999</c:v>
                </c:pt>
                <c:pt idx="556">
                  <c:v>375.16399999999999</c:v>
                </c:pt>
                <c:pt idx="557">
                  <c:v>376.16399999999999</c:v>
                </c:pt>
                <c:pt idx="558">
                  <c:v>377.16399999999999</c:v>
                </c:pt>
                <c:pt idx="559">
                  <c:v>378.16399999999999</c:v>
                </c:pt>
                <c:pt idx="560">
                  <c:v>379.16400000000004</c:v>
                </c:pt>
                <c:pt idx="561">
                  <c:v>380.16399999999999</c:v>
                </c:pt>
                <c:pt idx="562">
                  <c:v>381.16399999999999</c:v>
                </c:pt>
                <c:pt idx="563">
                  <c:v>382.16399999999999</c:v>
                </c:pt>
                <c:pt idx="564">
                  <c:v>383.16399999999999</c:v>
                </c:pt>
                <c:pt idx="565">
                  <c:v>384.16400000000004</c:v>
                </c:pt>
                <c:pt idx="566">
                  <c:v>385.16399999999999</c:v>
                </c:pt>
                <c:pt idx="567">
                  <c:v>386.16400000000004</c:v>
                </c:pt>
                <c:pt idx="568">
                  <c:v>387.16399999999999</c:v>
                </c:pt>
                <c:pt idx="569">
                  <c:v>388.16399999999999</c:v>
                </c:pt>
                <c:pt idx="570">
                  <c:v>389.16399999999999</c:v>
                </c:pt>
                <c:pt idx="571">
                  <c:v>390.16399999999999</c:v>
                </c:pt>
                <c:pt idx="572">
                  <c:v>391.16400000000004</c:v>
                </c:pt>
                <c:pt idx="573">
                  <c:v>392.16399999999999</c:v>
                </c:pt>
                <c:pt idx="574">
                  <c:v>393.16399999999999</c:v>
                </c:pt>
                <c:pt idx="575">
                  <c:v>394.16399999999999</c:v>
                </c:pt>
                <c:pt idx="576">
                  <c:v>395.16399999999999</c:v>
                </c:pt>
                <c:pt idx="577">
                  <c:v>396.16400000000004</c:v>
                </c:pt>
                <c:pt idx="578">
                  <c:v>397.16399999999999</c:v>
                </c:pt>
                <c:pt idx="579">
                  <c:v>398.16400000000004</c:v>
                </c:pt>
                <c:pt idx="580">
                  <c:v>399.16399999999999</c:v>
                </c:pt>
                <c:pt idx="581">
                  <c:v>400.16399999999999</c:v>
                </c:pt>
                <c:pt idx="582">
                  <c:v>401.16399999999999</c:v>
                </c:pt>
                <c:pt idx="583">
                  <c:v>402.16399999999999</c:v>
                </c:pt>
                <c:pt idx="584">
                  <c:v>403.16400000000004</c:v>
                </c:pt>
                <c:pt idx="585">
                  <c:v>404.16399999999999</c:v>
                </c:pt>
                <c:pt idx="586">
                  <c:v>405.16399999999999</c:v>
                </c:pt>
                <c:pt idx="587">
                  <c:v>406.16399999999999</c:v>
                </c:pt>
                <c:pt idx="588">
                  <c:v>407.16399999999999</c:v>
                </c:pt>
                <c:pt idx="589">
                  <c:v>408.16399999999999</c:v>
                </c:pt>
                <c:pt idx="590">
                  <c:v>409.16399999999999</c:v>
                </c:pt>
                <c:pt idx="591">
                  <c:v>410.16400000000004</c:v>
                </c:pt>
                <c:pt idx="592">
                  <c:v>411.16399999999999</c:v>
                </c:pt>
                <c:pt idx="593">
                  <c:v>412.16399999999999</c:v>
                </c:pt>
                <c:pt idx="594">
                  <c:v>413.16399999999999</c:v>
                </c:pt>
                <c:pt idx="595">
                  <c:v>414.16399999999999</c:v>
                </c:pt>
                <c:pt idx="596">
                  <c:v>415.16400000000004</c:v>
                </c:pt>
                <c:pt idx="597">
                  <c:v>416.16399999999999</c:v>
                </c:pt>
                <c:pt idx="598">
                  <c:v>417.16399999999999</c:v>
                </c:pt>
                <c:pt idx="599">
                  <c:v>418.16399999999999</c:v>
                </c:pt>
                <c:pt idx="600">
                  <c:v>419.16399999999999</c:v>
                </c:pt>
                <c:pt idx="601">
                  <c:v>420.16399999999999</c:v>
                </c:pt>
                <c:pt idx="602">
                  <c:v>421.16399999999999</c:v>
                </c:pt>
                <c:pt idx="603">
                  <c:v>422.16400000000004</c:v>
                </c:pt>
                <c:pt idx="604">
                  <c:v>423.16399999999999</c:v>
                </c:pt>
                <c:pt idx="605">
                  <c:v>424.16399999999999</c:v>
                </c:pt>
                <c:pt idx="606">
                  <c:v>425.16399999999999</c:v>
                </c:pt>
                <c:pt idx="607">
                  <c:v>426.16399999999999</c:v>
                </c:pt>
                <c:pt idx="608">
                  <c:v>427.16400000000004</c:v>
                </c:pt>
                <c:pt idx="609">
                  <c:v>428.16399999999999</c:v>
                </c:pt>
                <c:pt idx="610">
                  <c:v>429.16400000000004</c:v>
                </c:pt>
                <c:pt idx="611">
                  <c:v>430.16399999999999</c:v>
                </c:pt>
                <c:pt idx="612">
                  <c:v>431.16399999999999</c:v>
                </c:pt>
                <c:pt idx="613">
                  <c:v>432.16399999999999</c:v>
                </c:pt>
                <c:pt idx="614">
                  <c:v>433.16399999999999</c:v>
                </c:pt>
                <c:pt idx="615">
                  <c:v>434.16400000000004</c:v>
                </c:pt>
                <c:pt idx="616">
                  <c:v>435.16399999999999</c:v>
                </c:pt>
                <c:pt idx="617">
                  <c:v>436.16399999999999</c:v>
                </c:pt>
                <c:pt idx="618">
                  <c:v>437.16399999999999</c:v>
                </c:pt>
                <c:pt idx="619">
                  <c:v>438.16399999999999</c:v>
                </c:pt>
                <c:pt idx="620">
                  <c:v>439.16399999999999</c:v>
                </c:pt>
                <c:pt idx="621">
                  <c:v>440.16399999999999</c:v>
                </c:pt>
                <c:pt idx="622">
                  <c:v>441.16400000000004</c:v>
                </c:pt>
                <c:pt idx="623">
                  <c:v>442.16399999999999</c:v>
                </c:pt>
                <c:pt idx="624">
                  <c:v>443.16399999999999</c:v>
                </c:pt>
                <c:pt idx="625">
                  <c:v>444.16399999999999</c:v>
                </c:pt>
                <c:pt idx="626">
                  <c:v>445.16399999999999</c:v>
                </c:pt>
                <c:pt idx="627">
                  <c:v>446.16400000000004</c:v>
                </c:pt>
                <c:pt idx="628">
                  <c:v>447.16399999999999</c:v>
                </c:pt>
                <c:pt idx="629">
                  <c:v>448.16399999999999</c:v>
                </c:pt>
                <c:pt idx="630">
                  <c:v>449.16399999999999</c:v>
                </c:pt>
                <c:pt idx="631">
                  <c:v>450.16399999999999</c:v>
                </c:pt>
                <c:pt idx="632">
                  <c:v>451.16399999999999</c:v>
                </c:pt>
                <c:pt idx="633">
                  <c:v>452.16399999999999</c:v>
                </c:pt>
                <c:pt idx="634">
                  <c:v>453.16400000000004</c:v>
                </c:pt>
                <c:pt idx="635">
                  <c:v>454.16399999999999</c:v>
                </c:pt>
                <c:pt idx="636">
                  <c:v>455.16399999999999</c:v>
                </c:pt>
                <c:pt idx="637">
                  <c:v>456.16399999999999</c:v>
                </c:pt>
                <c:pt idx="638">
                  <c:v>457.16399999999999</c:v>
                </c:pt>
                <c:pt idx="639">
                  <c:v>458.16400000000004</c:v>
                </c:pt>
                <c:pt idx="640">
                  <c:v>459.16399999999999</c:v>
                </c:pt>
                <c:pt idx="641">
                  <c:v>460.16400000000004</c:v>
                </c:pt>
                <c:pt idx="642">
                  <c:v>461.16399999999999</c:v>
                </c:pt>
                <c:pt idx="643">
                  <c:v>462.16399999999999</c:v>
                </c:pt>
                <c:pt idx="644">
                  <c:v>463.16399999999999</c:v>
                </c:pt>
                <c:pt idx="645">
                  <c:v>464.16399999999999</c:v>
                </c:pt>
                <c:pt idx="646">
                  <c:v>465.16400000000004</c:v>
                </c:pt>
                <c:pt idx="647">
                  <c:v>466.16399999999999</c:v>
                </c:pt>
                <c:pt idx="648">
                  <c:v>467.16399999999999</c:v>
                </c:pt>
                <c:pt idx="649">
                  <c:v>468.16300000000001</c:v>
                </c:pt>
                <c:pt idx="650">
                  <c:v>469.16299999999995</c:v>
                </c:pt>
                <c:pt idx="651">
                  <c:v>470.16300000000001</c:v>
                </c:pt>
                <c:pt idx="652">
                  <c:v>471.16300000000001</c:v>
                </c:pt>
                <c:pt idx="653">
                  <c:v>472.16300000000001</c:v>
                </c:pt>
                <c:pt idx="654">
                  <c:v>473.16300000000001</c:v>
                </c:pt>
                <c:pt idx="655">
                  <c:v>474.16299999999995</c:v>
                </c:pt>
                <c:pt idx="656">
                  <c:v>475.16300000000001</c:v>
                </c:pt>
                <c:pt idx="657">
                  <c:v>476.16299999999995</c:v>
                </c:pt>
                <c:pt idx="658">
                  <c:v>477.16300000000001</c:v>
                </c:pt>
                <c:pt idx="659">
                  <c:v>478.16299999999995</c:v>
                </c:pt>
                <c:pt idx="660">
                  <c:v>479.16300000000007</c:v>
                </c:pt>
                <c:pt idx="661">
                  <c:v>480.16300000000001</c:v>
                </c:pt>
                <c:pt idx="662">
                  <c:v>481.16299999999995</c:v>
                </c:pt>
                <c:pt idx="663">
                  <c:v>482.16299999999995</c:v>
                </c:pt>
                <c:pt idx="664">
                  <c:v>483.16300000000001</c:v>
                </c:pt>
                <c:pt idx="665">
                  <c:v>484.16300000000001</c:v>
                </c:pt>
                <c:pt idx="666">
                  <c:v>485.16299999999995</c:v>
                </c:pt>
                <c:pt idx="667">
                  <c:v>486.16300000000001</c:v>
                </c:pt>
                <c:pt idx="668">
                  <c:v>487.16300000000001</c:v>
                </c:pt>
                <c:pt idx="669">
                  <c:v>488.16299999999995</c:v>
                </c:pt>
                <c:pt idx="670">
                  <c:v>489.16300000000007</c:v>
                </c:pt>
                <c:pt idx="671">
                  <c:v>490.16300000000001</c:v>
                </c:pt>
                <c:pt idx="672">
                  <c:v>491.16300000000001</c:v>
                </c:pt>
                <c:pt idx="673">
                  <c:v>492.16299999999995</c:v>
                </c:pt>
                <c:pt idx="674">
                  <c:v>493.16300000000001</c:v>
                </c:pt>
                <c:pt idx="675">
                  <c:v>494.16300000000001</c:v>
                </c:pt>
                <c:pt idx="676">
                  <c:v>495.16299999999995</c:v>
                </c:pt>
                <c:pt idx="677">
                  <c:v>496.16300000000007</c:v>
                </c:pt>
                <c:pt idx="678">
                  <c:v>497.16300000000001</c:v>
                </c:pt>
                <c:pt idx="679">
                  <c:v>498.16300000000001</c:v>
                </c:pt>
                <c:pt idx="680">
                  <c:v>499.16299999999995</c:v>
                </c:pt>
                <c:pt idx="681">
                  <c:v>500.16300000000001</c:v>
                </c:pt>
                <c:pt idx="682">
                  <c:v>501.16300000000001</c:v>
                </c:pt>
                <c:pt idx="683">
                  <c:v>502.16299999999995</c:v>
                </c:pt>
                <c:pt idx="684">
                  <c:v>503.16300000000007</c:v>
                </c:pt>
                <c:pt idx="685">
                  <c:v>504.16300000000001</c:v>
                </c:pt>
                <c:pt idx="686">
                  <c:v>505.16299999999995</c:v>
                </c:pt>
                <c:pt idx="687">
                  <c:v>506.16299999999995</c:v>
                </c:pt>
                <c:pt idx="688">
                  <c:v>507.16300000000001</c:v>
                </c:pt>
                <c:pt idx="689">
                  <c:v>508.16300000000001</c:v>
                </c:pt>
                <c:pt idx="690">
                  <c:v>509.16299999999995</c:v>
                </c:pt>
                <c:pt idx="691">
                  <c:v>510.16300000000007</c:v>
                </c:pt>
                <c:pt idx="692">
                  <c:v>511.16300000000001</c:v>
                </c:pt>
                <c:pt idx="693">
                  <c:v>512.16300000000001</c:v>
                </c:pt>
                <c:pt idx="694">
                  <c:v>513.1629999999999</c:v>
                </c:pt>
                <c:pt idx="695">
                  <c:v>514.16300000000001</c:v>
                </c:pt>
                <c:pt idx="696">
                  <c:v>515.16300000000001</c:v>
                </c:pt>
                <c:pt idx="697">
                  <c:v>516.16300000000001</c:v>
                </c:pt>
                <c:pt idx="698">
                  <c:v>517.16300000000001</c:v>
                </c:pt>
                <c:pt idx="699">
                  <c:v>518.16300000000001</c:v>
                </c:pt>
                <c:pt idx="700">
                  <c:v>519.16300000000001</c:v>
                </c:pt>
                <c:pt idx="701">
                  <c:v>520.16300000000001</c:v>
                </c:pt>
                <c:pt idx="702">
                  <c:v>521.16300000000001</c:v>
                </c:pt>
                <c:pt idx="703">
                  <c:v>522.16300000000001</c:v>
                </c:pt>
                <c:pt idx="704">
                  <c:v>523.16300000000001</c:v>
                </c:pt>
                <c:pt idx="705">
                  <c:v>524.16300000000001</c:v>
                </c:pt>
                <c:pt idx="706">
                  <c:v>525.16300000000001</c:v>
                </c:pt>
                <c:pt idx="707">
                  <c:v>526.16300000000001</c:v>
                </c:pt>
                <c:pt idx="708">
                  <c:v>527.16300000000001</c:v>
                </c:pt>
                <c:pt idx="709">
                  <c:v>528.16300000000001</c:v>
                </c:pt>
                <c:pt idx="710">
                  <c:v>529.16300000000001</c:v>
                </c:pt>
                <c:pt idx="711">
                  <c:v>530.16300000000001</c:v>
                </c:pt>
                <c:pt idx="712">
                  <c:v>531.16300000000001</c:v>
                </c:pt>
                <c:pt idx="713">
                  <c:v>532.16300000000001</c:v>
                </c:pt>
                <c:pt idx="714">
                  <c:v>533.16300000000001</c:v>
                </c:pt>
                <c:pt idx="715">
                  <c:v>534.16300000000001</c:v>
                </c:pt>
                <c:pt idx="716">
                  <c:v>535.16300000000001</c:v>
                </c:pt>
                <c:pt idx="717">
                  <c:v>536.16300000000001</c:v>
                </c:pt>
                <c:pt idx="718">
                  <c:v>537.1629999999999</c:v>
                </c:pt>
                <c:pt idx="719">
                  <c:v>538.16300000000001</c:v>
                </c:pt>
                <c:pt idx="720">
                  <c:v>539.16300000000001</c:v>
                </c:pt>
                <c:pt idx="721">
                  <c:v>540.16300000000001</c:v>
                </c:pt>
                <c:pt idx="722">
                  <c:v>541.16300000000001</c:v>
                </c:pt>
                <c:pt idx="723">
                  <c:v>542.16300000000001</c:v>
                </c:pt>
                <c:pt idx="724">
                  <c:v>543.16300000000001</c:v>
                </c:pt>
                <c:pt idx="725">
                  <c:v>544.1629999999999</c:v>
                </c:pt>
                <c:pt idx="726">
                  <c:v>545.16300000000001</c:v>
                </c:pt>
                <c:pt idx="727">
                  <c:v>546.16300000000001</c:v>
                </c:pt>
                <c:pt idx="728">
                  <c:v>547.16300000000001</c:v>
                </c:pt>
                <c:pt idx="729">
                  <c:v>548.16300000000001</c:v>
                </c:pt>
                <c:pt idx="730">
                  <c:v>549.16300000000001</c:v>
                </c:pt>
                <c:pt idx="731">
                  <c:v>550.16300000000001</c:v>
                </c:pt>
                <c:pt idx="732">
                  <c:v>551.16300000000001</c:v>
                </c:pt>
                <c:pt idx="733">
                  <c:v>552.16300000000001</c:v>
                </c:pt>
                <c:pt idx="734">
                  <c:v>553.16300000000001</c:v>
                </c:pt>
                <c:pt idx="735">
                  <c:v>554.16300000000001</c:v>
                </c:pt>
                <c:pt idx="736">
                  <c:v>555.16300000000001</c:v>
                </c:pt>
                <c:pt idx="737">
                  <c:v>556.16300000000001</c:v>
                </c:pt>
                <c:pt idx="738">
                  <c:v>557.16300000000001</c:v>
                </c:pt>
                <c:pt idx="739">
                  <c:v>558.16300000000001</c:v>
                </c:pt>
                <c:pt idx="740">
                  <c:v>559.16300000000001</c:v>
                </c:pt>
                <c:pt idx="741">
                  <c:v>560.16300000000001</c:v>
                </c:pt>
                <c:pt idx="742">
                  <c:v>561.1629999999999</c:v>
                </c:pt>
                <c:pt idx="743">
                  <c:v>562.16300000000001</c:v>
                </c:pt>
                <c:pt idx="744">
                  <c:v>563.16300000000001</c:v>
                </c:pt>
                <c:pt idx="745">
                  <c:v>564.16300000000001</c:v>
                </c:pt>
                <c:pt idx="746">
                  <c:v>565.16200000000003</c:v>
                </c:pt>
                <c:pt idx="747">
                  <c:v>566.16200000000003</c:v>
                </c:pt>
                <c:pt idx="748">
                  <c:v>567.16199999999992</c:v>
                </c:pt>
                <c:pt idx="749">
                  <c:v>568.16200000000003</c:v>
                </c:pt>
                <c:pt idx="750">
                  <c:v>569.16200000000003</c:v>
                </c:pt>
                <c:pt idx="751">
                  <c:v>570.16199999999992</c:v>
                </c:pt>
                <c:pt idx="752">
                  <c:v>571.16200000000003</c:v>
                </c:pt>
                <c:pt idx="753">
                  <c:v>572.16200000000003</c:v>
                </c:pt>
                <c:pt idx="754">
                  <c:v>573.16200000000003</c:v>
                </c:pt>
                <c:pt idx="755">
                  <c:v>574.16199999999992</c:v>
                </c:pt>
                <c:pt idx="756">
                  <c:v>575.16200000000003</c:v>
                </c:pt>
                <c:pt idx="757">
                  <c:v>576.16200000000003</c:v>
                </c:pt>
                <c:pt idx="758">
                  <c:v>577.16199999999992</c:v>
                </c:pt>
                <c:pt idx="759">
                  <c:v>578.16200000000003</c:v>
                </c:pt>
                <c:pt idx="760">
                  <c:v>579.16200000000003</c:v>
                </c:pt>
                <c:pt idx="761">
                  <c:v>580.16199999999992</c:v>
                </c:pt>
                <c:pt idx="762">
                  <c:v>581.16200000000003</c:v>
                </c:pt>
                <c:pt idx="763">
                  <c:v>582.16200000000003</c:v>
                </c:pt>
                <c:pt idx="764">
                  <c:v>583.16200000000003</c:v>
                </c:pt>
                <c:pt idx="765">
                  <c:v>584.16199999999992</c:v>
                </c:pt>
                <c:pt idx="766">
                  <c:v>585.16200000000003</c:v>
                </c:pt>
                <c:pt idx="767">
                  <c:v>586.16200000000003</c:v>
                </c:pt>
                <c:pt idx="768">
                  <c:v>587.16199999999992</c:v>
                </c:pt>
                <c:pt idx="769">
                  <c:v>588.16200000000003</c:v>
                </c:pt>
                <c:pt idx="770">
                  <c:v>589.16200000000003</c:v>
                </c:pt>
                <c:pt idx="771">
                  <c:v>590.16200000000003</c:v>
                </c:pt>
                <c:pt idx="772">
                  <c:v>591.16199999999992</c:v>
                </c:pt>
                <c:pt idx="773">
                  <c:v>592.16200000000003</c:v>
                </c:pt>
                <c:pt idx="774">
                  <c:v>593.16200000000003</c:v>
                </c:pt>
                <c:pt idx="775">
                  <c:v>594.16199999999992</c:v>
                </c:pt>
                <c:pt idx="776">
                  <c:v>595.16200000000003</c:v>
                </c:pt>
                <c:pt idx="777">
                  <c:v>596.16200000000003</c:v>
                </c:pt>
                <c:pt idx="778">
                  <c:v>597.16200000000003</c:v>
                </c:pt>
                <c:pt idx="779">
                  <c:v>598.16199999999992</c:v>
                </c:pt>
                <c:pt idx="780">
                  <c:v>599.16200000000003</c:v>
                </c:pt>
                <c:pt idx="781">
                  <c:v>600.16200000000003</c:v>
                </c:pt>
                <c:pt idx="782">
                  <c:v>601.16199999999992</c:v>
                </c:pt>
                <c:pt idx="783">
                  <c:v>602.16200000000003</c:v>
                </c:pt>
                <c:pt idx="784">
                  <c:v>603.16200000000003</c:v>
                </c:pt>
                <c:pt idx="785">
                  <c:v>604.16200000000003</c:v>
                </c:pt>
                <c:pt idx="786">
                  <c:v>605.16199999999992</c:v>
                </c:pt>
                <c:pt idx="787">
                  <c:v>606.16200000000003</c:v>
                </c:pt>
                <c:pt idx="788">
                  <c:v>607.16200000000003</c:v>
                </c:pt>
                <c:pt idx="789">
                  <c:v>608.16199999999992</c:v>
                </c:pt>
                <c:pt idx="790">
                  <c:v>609.16200000000003</c:v>
                </c:pt>
                <c:pt idx="791">
                  <c:v>610.16200000000003</c:v>
                </c:pt>
                <c:pt idx="792">
                  <c:v>611.16199999999992</c:v>
                </c:pt>
                <c:pt idx="793">
                  <c:v>612.16200000000003</c:v>
                </c:pt>
                <c:pt idx="794">
                  <c:v>613.16200000000003</c:v>
                </c:pt>
                <c:pt idx="795">
                  <c:v>614.16200000000003</c:v>
                </c:pt>
                <c:pt idx="796">
                  <c:v>615.16199999999992</c:v>
                </c:pt>
                <c:pt idx="797">
                  <c:v>616.16200000000003</c:v>
                </c:pt>
                <c:pt idx="798">
                  <c:v>617.16200000000003</c:v>
                </c:pt>
                <c:pt idx="799">
                  <c:v>618.16199999999992</c:v>
                </c:pt>
                <c:pt idx="800">
                  <c:v>619.16200000000003</c:v>
                </c:pt>
                <c:pt idx="801">
                  <c:v>620.16200000000003</c:v>
                </c:pt>
                <c:pt idx="802">
                  <c:v>621.16200000000003</c:v>
                </c:pt>
                <c:pt idx="803">
                  <c:v>622.16199999999992</c:v>
                </c:pt>
                <c:pt idx="804">
                  <c:v>623.16200000000003</c:v>
                </c:pt>
                <c:pt idx="805">
                  <c:v>624.16200000000003</c:v>
                </c:pt>
                <c:pt idx="806">
                  <c:v>625.16199999999992</c:v>
                </c:pt>
                <c:pt idx="807">
                  <c:v>626.16200000000003</c:v>
                </c:pt>
                <c:pt idx="808">
                  <c:v>627.16200000000003</c:v>
                </c:pt>
                <c:pt idx="809">
                  <c:v>628.16200000000003</c:v>
                </c:pt>
                <c:pt idx="810">
                  <c:v>629.16199999999992</c:v>
                </c:pt>
                <c:pt idx="811">
                  <c:v>630.16200000000003</c:v>
                </c:pt>
                <c:pt idx="812">
                  <c:v>631.16200000000003</c:v>
                </c:pt>
                <c:pt idx="813">
                  <c:v>632.16199999999992</c:v>
                </c:pt>
                <c:pt idx="814">
                  <c:v>633.16200000000003</c:v>
                </c:pt>
                <c:pt idx="815">
                  <c:v>634.16200000000003</c:v>
                </c:pt>
                <c:pt idx="816">
                  <c:v>635.16200000000003</c:v>
                </c:pt>
                <c:pt idx="817">
                  <c:v>636.16199999999992</c:v>
                </c:pt>
                <c:pt idx="818">
                  <c:v>637.16200000000003</c:v>
                </c:pt>
                <c:pt idx="819">
                  <c:v>638.16200000000003</c:v>
                </c:pt>
                <c:pt idx="820">
                  <c:v>639.16199999999992</c:v>
                </c:pt>
                <c:pt idx="821">
                  <c:v>640.16200000000003</c:v>
                </c:pt>
                <c:pt idx="822">
                  <c:v>641.16200000000003</c:v>
                </c:pt>
                <c:pt idx="823">
                  <c:v>642.16199999999992</c:v>
                </c:pt>
                <c:pt idx="824">
                  <c:v>643.16200000000003</c:v>
                </c:pt>
                <c:pt idx="825">
                  <c:v>644.16200000000003</c:v>
                </c:pt>
                <c:pt idx="826">
                  <c:v>645.16200000000003</c:v>
                </c:pt>
                <c:pt idx="827">
                  <c:v>646.16199999999992</c:v>
                </c:pt>
                <c:pt idx="828">
                  <c:v>647.16200000000003</c:v>
                </c:pt>
                <c:pt idx="829">
                  <c:v>648.16200000000003</c:v>
                </c:pt>
                <c:pt idx="830">
                  <c:v>649.16199999999992</c:v>
                </c:pt>
                <c:pt idx="831">
                  <c:v>650.16200000000003</c:v>
                </c:pt>
                <c:pt idx="832">
                  <c:v>651.16200000000003</c:v>
                </c:pt>
                <c:pt idx="833">
                  <c:v>652.16200000000003</c:v>
                </c:pt>
                <c:pt idx="834">
                  <c:v>653.16199999999992</c:v>
                </c:pt>
                <c:pt idx="835">
                  <c:v>654.16200000000003</c:v>
                </c:pt>
                <c:pt idx="836">
                  <c:v>655.16200000000003</c:v>
                </c:pt>
                <c:pt idx="837">
                  <c:v>656.16199999999992</c:v>
                </c:pt>
                <c:pt idx="838">
                  <c:v>657.16200000000003</c:v>
                </c:pt>
                <c:pt idx="839">
                  <c:v>658.16200000000003</c:v>
                </c:pt>
                <c:pt idx="840">
                  <c:v>659.16200000000003</c:v>
                </c:pt>
                <c:pt idx="841">
                  <c:v>660.16100000000006</c:v>
                </c:pt>
                <c:pt idx="842">
                  <c:v>661.16099999999994</c:v>
                </c:pt>
                <c:pt idx="843">
                  <c:v>662.16099999999994</c:v>
                </c:pt>
                <c:pt idx="844">
                  <c:v>663.16100000000006</c:v>
                </c:pt>
                <c:pt idx="845">
                  <c:v>664.16100000000006</c:v>
                </c:pt>
                <c:pt idx="846">
                  <c:v>665.16099999999994</c:v>
                </c:pt>
                <c:pt idx="847">
                  <c:v>666.16099999999994</c:v>
                </c:pt>
                <c:pt idx="848">
                  <c:v>667.16100000000006</c:v>
                </c:pt>
                <c:pt idx="849">
                  <c:v>668.16099999999994</c:v>
                </c:pt>
                <c:pt idx="850">
                  <c:v>669.16099999999994</c:v>
                </c:pt>
                <c:pt idx="851">
                  <c:v>670.16100000000006</c:v>
                </c:pt>
                <c:pt idx="852">
                  <c:v>671.16100000000006</c:v>
                </c:pt>
                <c:pt idx="853">
                  <c:v>672.16099999999994</c:v>
                </c:pt>
                <c:pt idx="854">
                  <c:v>673.16099999999994</c:v>
                </c:pt>
                <c:pt idx="855">
                  <c:v>674.16100000000006</c:v>
                </c:pt>
                <c:pt idx="856">
                  <c:v>675.16099999999994</c:v>
                </c:pt>
                <c:pt idx="857">
                  <c:v>676.16099999999994</c:v>
                </c:pt>
                <c:pt idx="858">
                  <c:v>677.16100000000006</c:v>
                </c:pt>
                <c:pt idx="859">
                  <c:v>678.16100000000006</c:v>
                </c:pt>
                <c:pt idx="860">
                  <c:v>679.16099999999994</c:v>
                </c:pt>
                <c:pt idx="861">
                  <c:v>680.16100000000006</c:v>
                </c:pt>
                <c:pt idx="862">
                  <c:v>681.16100000000006</c:v>
                </c:pt>
                <c:pt idx="863">
                  <c:v>682.16099999999994</c:v>
                </c:pt>
                <c:pt idx="864">
                  <c:v>683.16099999999994</c:v>
                </c:pt>
                <c:pt idx="865">
                  <c:v>684.16100000000006</c:v>
                </c:pt>
                <c:pt idx="866">
                  <c:v>685.16100000000006</c:v>
                </c:pt>
                <c:pt idx="867">
                  <c:v>686.16099999999994</c:v>
                </c:pt>
                <c:pt idx="868">
                  <c:v>687.16100000000006</c:v>
                </c:pt>
                <c:pt idx="869">
                  <c:v>688.16100000000006</c:v>
                </c:pt>
                <c:pt idx="870">
                  <c:v>689.16099999999994</c:v>
                </c:pt>
                <c:pt idx="871">
                  <c:v>690.16099999999994</c:v>
                </c:pt>
                <c:pt idx="872">
                  <c:v>691.16100000000006</c:v>
                </c:pt>
                <c:pt idx="873">
                  <c:v>692.16099999999994</c:v>
                </c:pt>
                <c:pt idx="874">
                  <c:v>693.16099999999994</c:v>
                </c:pt>
                <c:pt idx="875">
                  <c:v>694.16100000000006</c:v>
                </c:pt>
                <c:pt idx="876">
                  <c:v>695.16100000000006</c:v>
                </c:pt>
                <c:pt idx="877">
                  <c:v>696.16099999999994</c:v>
                </c:pt>
                <c:pt idx="878">
                  <c:v>697.16099999999994</c:v>
                </c:pt>
                <c:pt idx="879">
                  <c:v>698.16100000000006</c:v>
                </c:pt>
                <c:pt idx="880">
                  <c:v>699.16099999999994</c:v>
                </c:pt>
                <c:pt idx="881">
                  <c:v>700.16099999999994</c:v>
                </c:pt>
                <c:pt idx="882">
                  <c:v>701.16100000000006</c:v>
                </c:pt>
                <c:pt idx="883">
                  <c:v>702.16100000000006</c:v>
                </c:pt>
                <c:pt idx="884">
                  <c:v>703.16099999999994</c:v>
                </c:pt>
                <c:pt idx="885">
                  <c:v>704.16099999999994</c:v>
                </c:pt>
                <c:pt idx="886">
                  <c:v>705.16100000000006</c:v>
                </c:pt>
                <c:pt idx="887">
                  <c:v>706.16099999999994</c:v>
                </c:pt>
                <c:pt idx="888">
                  <c:v>707.16099999999994</c:v>
                </c:pt>
                <c:pt idx="889">
                  <c:v>708.16100000000006</c:v>
                </c:pt>
                <c:pt idx="890">
                  <c:v>709.16100000000006</c:v>
                </c:pt>
                <c:pt idx="891">
                  <c:v>710.16099999999994</c:v>
                </c:pt>
                <c:pt idx="892">
                  <c:v>711.16100000000006</c:v>
                </c:pt>
                <c:pt idx="893">
                  <c:v>712.16100000000006</c:v>
                </c:pt>
                <c:pt idx="894">
                  <c:v>713.16099999999994</c:v>
                </c:pt>
                <c:pt idx="895">
                  <c:v>714.16099999999994</c:v>
                </c:pt>
                <c:pt idx="896">
                  <c:v>715.16100000000006</c:v>
                </c:pt>
                <c:pt idx="897">
                  <c:v>716.16100000000006</c:v>
                </c:pt>
                <c:pt idx="898">
                  <c:v>717.16099999999994</c:v>
                </c:pt>
                <c:pt idx="899">
                  <c:v>718.16100000000006</c:v>
                </c:pt>
                <c:pt idx="900">
                  <c:v>719.16100000000006</c:v>
                </c:pt>
                <c:pt idx="901">
                  <c:v>720.16099999999994</c:v>
                </c:pt>
                <c:pt idx="902">
                  <c:v>721.16099999999994</c:v>
                </c:pt>
                <c:pt idx="903">
                  <c:v>722.16100000000006</c:v>
                </c:pt>
                <c:pt idx="904">
                  <c:v>723.16099999999994</c:v>
                </c:pt>
                <c:pt idx="905">
                  <c:v>724.16099999999994</c:v>
                </c:pt>
                <c:pt idx="906">
                  <c:v>725.16100000000006</c:v>
                </c:pt>
                <c:pt idx="907">
                  <c:v>726.16100000000006</c:v>
                </c:pt>
                <c:pt idx="908">
                  <c:v>727.16099999999994</c:v>
                </c:pt>
                <c:pt idx="909">
                  <c:v>728.16099999999994</c:v>
                </c:pt>
                <c:pt idx="910">
                  <c:v>729.16100000000006</c:v>
                </c:pt>
                <c:pt idx="911">
                  <c:v>730.16099999999994</c:v>
                </c:pt>
                <c:pt idx="912">
                  <c:v>731.16099999999994</c:v>
                </c:pt>
                <c:pt idx="913">
                  <c:v>732.16100000000006</c:v>
                </c:pt>
                <c:pt idx="914">
                  <c:v>733.16100000000006</c:v>
                </c:pt>
                <c:pt idx="915">
                  <c:v>734.16099999999994</c:v>
                </c:pt>
                <c:pt idx="916">
                  <c:v>735.16099999999994</c:v>
                </c:pt>
                <c:pt idx="917">
                  <c:v>736.16100000000006</c:v>
                </c:pt>
                <c:pt idx="918">
                  <c:v>737.16099999999994</c:v>
                </c:pt>
                <c:pt idx="919">
                  <c:v>738.16099999999994</c:v>
                </c:pt>
                <c:pt idx="920">
                  <c:v>739.16100000000006</c:v>
                </c:pt>
                <c:pt idx="921">
                  <c:v>740.16100000000006</c:v>
                </c:pt>
                <c:pt idx="922">
                  <c:v>741.16099999999994</c:v>
                </c:pt>
                <c:pt idx="923">
                  <c:v>742.16100000000006</c:v>
                </c:pt>
                <c:pt idx="924">
                  <c:v>743.16100000000006</c:v>
                </c:pt>
                <c:pt idx="925">
                  <c:v>744.16099999999994</c:v>
                </c:pt>
                <c:pt idx="926">
                  <c:v>745.16099999999994</c:v>
                </c:pt>
                <c:pt idx="927">
                  <c:v>746.16100000000006</c:v>
                </c:pt>
                <c:pt idx="928">
                  <c:v>747.16100000000006</c:v>
                </c:pt>
                <c:pt idx="929">
                  <c:v>748.16099999999994</c:v>
                </c:pt>
                <c:pt idx="930">
                  <c:v>749.16100000000006</c:v>
                </c:pt>
                <c:pt idx="931">
                  <c:v>750.16100000000006</c:v>
                </c:pt>
                <c:pt idx="932">
                  <c:v>751.16099999999994</c:v>
                </c:pt>
                <c:pt idx="933">
                  <c:v>752.16099999999994</c:v>
                </c:pt>
                <c:pt idx="934">
                  <c:v>753.16100000000006</c:v>
                </c:pt>
                <c:pt idx="935">
                  <c:v>754.16</c:v>
                </c:pt>
                <c:pt idx="936">
                  <c:v>755.16000000000008</c:v>
                </c:pt>
                <c:pt idx="937">
                  <c:v>756.16</c:v>
                </c:pt>
                <c:pt idx="938">
                  <c:v>757.16</c:v>
                </c:pt>
                <c:pt idx="939">
                  <c:v>758.16</c:v>
                </c:pt>
                <c:pt idx="940">
                  <c:v>759.16000000000008</c:v>
                </c:pt>
                <c:pt idx="941">
                  <c:v>760.16</c:v>
                </c:pt>
                <c:pt idx="942">
                  <c:v>761.16</c:v>
                </c:pt>
                <c:pt idx="943">
                  <c:v>762.16000000000008</c:v>
                </c:pt>
                <c:pt idx="944">
                  <c:v>763.16</c:v>
                </c:pt>
                <c:pt idx="945">
                  <c:v>764.16</c:v>
                </c:pt>
                <c:pt idx="946">
                  <c:v>765.16</c:v>
                </c:pt>
                <c:pt idx="947">
                  <c:v>766.16000000000008</c:v>
                </c:pt>
                <c:pt idx="948">
                  <c:v>767.16</c:v>
                </c:pt>
                <c:pt idx="949">
                  <c:v>768.16</c:v>
                </c:pt>
                <c:pt idx="950">
                  <c:v>769.16000000000008</c:v>
                </c:pt>
                <c:pt idx="951">
                  <c:v>770.16</c:v>
                </c:pt>
                <c:pt idx="952">
                  <c:v>771.16</c:v>
                </c:pt>
                <c:pt idx="953">
                  <c:v>772.16</c:v>
                </c:pt>
                <c:pt idx="954">
                  <c:v>773.16</c:v>
                </c:pt>
                <c:pt idx="955">
                  <c:v>774.16</c:v>
                </c:pt>
                <c:pt idx="956">
                  <c:v>775.16</c:v>
                </c:pt>
                <c:pt idx="957">
                  <c:v>776.16000000000008</c:v>
                </c:pt>
                <c:pt idx="958">
                  <c:v>777.16</c:v>
                </c:pt>
                <c:pt idx="959">
                  <c:v>778.16</c:v>
                </c:pt>
                <c:pt idx="960">
                  <c:v>779.16000000000008</c:v>
                </c:pt>
                <c:pt idx="961">
                  <c:v>780.16</c:v>
                </c:pt>
                <c:pt idx="962">
                  <c:v>781.16</c:v>
                </c:pt>
                <c:pt idx="963">
                  <c:v>782.16</c:v>
                </c:pt>
                <c:pt idx="964">
                  <c:v>783.16000000000008</c:v>
                </c:pt>
                <c:pt idx="965">
                  <c:v>784.16</c:v>
                </c:pt>
                <c:pt idx="966">
                  <c:v>785.16</c:v>
                </c:pt>
                <c:pt idx="967">
                  <c:v>786.16000000000008</c:v>
                </c:pt>
                <c:pt idx="968">
                  <c:v>787.16</c:v>
                </c:pt>
                <c:pt idx="969">
                  <c:v>788.16</c:v>
                </c:pt>
                <c:pt idx="970">
                  <c:v>789.16</c:v>
                </c:pt>
                <c:pt idx="971">
                  <c:v>790.16000000000008</c:v>
                </c:pt>
                <c:pt idx="972">
                  <c:v>791.16</c:v>
                </c:pt>
                <c:pt idx="973">
                  <c:v>792.16</c:v>
                </c:pt>
                <c:pt idx="974">
                  <c:v>793.16000000000008</c:v>
                </c:pt>
                <c:pt idx="975">
                  <c:v>794.16</c:v>
                </c:pt>
                <c:pt idx="976">
                  <c:v>795.16</c:v>
                </c:pt>
                <c:pt idx="977">
                  <c:v>796.16</c:v>
                </c:pt>
                <c:pt idx="978">
                  <c:v>797.16000000000008</c:v>
                </c:pt>
                <c:pt idx="979">
                  <c:v>798.16</c:v>
                </c:pt>
                <c:pt idx="980">
                  <c:v>799.16</c:v>
                </c:pt>
                <c:pt idx="981">
                  <c:v>800.16000000000008</c:v>
                </c:pt>
                <c:pt idx="982">
                  <c:v>801.16</c:v>
                </c:pt>
                <c:pt idx="983">
                  <c:v>802.16</c:v>
                </c:pt>
                <c:pt idx="984">
                  <c:v>803.16</c:v>
                </c:pt>
                <c:pt idx="985">
                  <c:v>804.16</c:v>
                </c:pt>
                <c:pt idx="986">
                  <c:v>805.16</c:v>
                </c:pt>
                <c:pt idx="987">
                  <c:v>806.16</c:v>
                </c:pt>
                <c:pt idx="988">
                  <c:v>807.16000000000008</c:v>
                </c:pt>
                <c:pt idx="989">
                  <c:v>808.16</c:v>
                </c:pt>
                <c:pt idx="990">
                  <c:v>809.16</c:v>
                </c:pt>
                <c:pt idx="991">
                  <c:v>810.16000000000008</c:v>
                </c:pt>
                <c:pt idx="992">
                  <c:v>811.16</c:v>
                </c:pt>
                <c:pt idx="993">
                  <c:v>812.16</c:v>
                </c:pt>
                <c:pt idx="994">
                  <c:v>813.16</c:v>
                </c:pt>
                <c:pt idx="995">
                  <c:v>814.16000000000008</c:v>
                </c:pt>
                <c:pt idx="996">
                  <c:v>815.16</c:v>
                </c:pt>
                <c:pt idx="997">
                  <c:v>816.16</c:v>
                </c:pt>
                <c:pt idx="998">
                  <c:v>817.16000000000008</c:v>
                </c:pt>
                <c:pt idx="999">
                  <c:v>818.16</c:v>
                </c:pt>
              </c:numCache>
            </c:numRef>
          </c:xVal>
          <c:yVal>
            <c:numRef>
              <c:f>'Current Wfms Data'!$U$5:$U$1004</c:f>
              <c:numCache>
                <c:formatCode>General</c:formatCode>
                <c:ptCount val="1000"/>
                <c:pt idx="0">
                  <c:v>1.147372E-2</c:v>
                </c:pt>
                <c:pt idx="1">
                  <c:v>9.526128E-3</c:v>
                </c:pt>
                <c:pt idx="2">
                  <c:v>1.447176E-2</c:v>
                </c:pt>
                <c:pt idx="3">
                  <c:v>1.879542E-2</c:v>
                </c:pt>
                <c:pt idx="4">
                  <c:v>1.2049310000000001E-2</c:v>
                </c:pt>
                <c:pt idx="5">
                  <c:v>-8.8603749999999995E-4</c:v>
                </c:pt>
                <c:pt idx="6">
                  <c:v>-2.9605270000000001E-3</c:v>
                </c:pt>
                <c:pt idx="7">
                  <c:v>9.6873759999999993E-3</c:v>
                </c:pt>
                <c:pt idx="8">
                  <c:v>8.6850290000000004E-3</c:v>
                </c:pt>
                <c:pt idx="9">
                  <c:v>-4.6450780000000004E-3</c:v>
                </c:pt>
                <c:pt idx="10">
                  <c:v>2.2742919999999998E-3</c:v>
                </c:pt>
                <c:pt idx="11">
                  <c:v>9.9796209999999993E-3</c:v>
                </c:pt>
                <c:pt idx="12">
                  <c:v>-1.701604E-3</c:v>
                </c:pt>
                <c:pt idx="13">
                  <c:v>-5.1402890000000001E-3</c:v>
                </c:pt>
                <c:pt idx="14">
                  <c:v>6.467733E-4</c:v>
                </c:pt>
                <c:pt idx="15">
                  <c:v>-5.3607530000000002E-3</c:v>
                </c:pt>
                <c:pt idx="16">
                  <c:v>-1.247152E-2</c:v>
                </c:pt>
                <c:pt idx="17">
                  <c:v>1.6285119999999999E-3</c:v>
                </c:pt>
                <c:pt idx="18">
                  <c:v>2.5500390000000001E-2</c:v>
                </c:pt>
                <c:pt idx="19">
                  <c:v>2.756053E-2</c:v>
                </c:pt>
                <c:pt idx="20">
                  <c:v>1.5576059999999999E-2</c:v>
                </c:pt>
                <c:pt idx="21">
                  <c:v>5.8563870000000002E-3</c:v>
                </c:pt>
                <c:pt idx="22">
                  <c:v>-9.6704389999999994E-3</c:v>
                </c:pt>
                <c:pt idx="23">
                  <c:v>-2.0075829999999999E-2</c:v>
                </c:pt>
                <c:pt idx="24">
                  <c:v>-1.6891150000000001E-2</c:v>
                </c:pt>
                <c:pt idx="25">
                  <c:v>-1.0012800000000001E-2</c:v>
                </c:pt>
                <c:pt idx="26">
                  <c:v>-2.3672979999999999E-3</c:v>
                </c:pt>
                <c:pt idx="27">
                  <c:v>2.3678340000000001E-3</c:v>
                </c:pt>
                <c:pt idx="28">
                  <c:v>2.0694530000000002E-3</c:v>
                </c:pt>
                <c:pt idx="29">
                  <c:v>-5.6080640000000003E-3</c:v>
                </c:pt>
                <c:pt idx="30">
                  <c:v>-1.9750420000000001E-2</c:v>
                </c:pt>
                <c:pt idx="31">
                  <c:v>-2.1683040000000001E-2</c:v>
                </c:pt>
                <c:pt idx="32">
                  <c:v>-6.3375530000000001E-3</c:v>
                </c:pt>
                <c:pt idx="33">
                  <c:v>9.0482519999999997E-3</c:v>
                </c:pt>
                <c:pt idx="34">
                  <c:v>1.657581E-2</c:v>
                </c:pt>
                <c:pt idx="35">
                  <c:v>1.522826E-2</c:v>
                </c:pt>
                <c:pt idx="36">
                  <c:v>1.102451E-2</c:v>
                </c:pt>
                <c:pt idx="37">
                  <c:v>1.5837090000000002E-2</c:v>
                </c:pt>
                <c:pt idx="38">
                  <c:v>2.1945659999999999E-2</c:v>
                </c:pt>
                <c:pt idx="39">
                  <c:v>1.373716E-2</c:v>
                </c:pt>
                <c:pt idx="40">
                  <c:v>2.2788420000000001E-3</c:v>
                </c:pt>
                <c:pt idx="41">
                  <c:v>7.5017469999999996E-3</c:v>
                </c:pt>
                <c:pt idx="42">
                  <c:v>1.7573979999999999E-2</c:v>
                </c:pt>
                <c:pt idx="43">
                  <c:v>1.2721329999999999E-2</c:v>
                </c:pt>
                <c:pt idx="44">
                  <c:v>1.4124459999999999E-3</c:v>
                </c:pt>
                <c:pt idx="45">
                  <c:v>-9.0157599999999996E-4</c:v>
                </c:pt>
                <c:pt idx="46">
                  <c:v>3.9832629999999999E-3</c:v>
                </c:pt>
                <c:pt idx="47">
                  <c:v>3.933967E-3</c:v>
                </c:pt>
                <c:pt idx="48">
                  <c:v>-4.0032510000000002E-3</c:v>
                </c:pt>
                <c:pt idx="49">
                  <c:v>-5.6721660000000002E-3</c:v>
                </c:pt>
                <c:pt idx="50">
                  <c:v>4.3358110000000002E-3</c:v>
                </c:pt>
                <c:pt idx="51">
                  <c:v>4.094856E-3</c:v>
                </c:pt>
                <c:pt idx="52">
                  <c:v>-1.075681E-2</c:v>
                </c:pt>
                <c:pt idx="53">
                  <c:v>-9.4968139999999993E-3</c:v>
                </c:pt>
                <c:pt idx="54">
                  <c:v>7.5807649999999997E-3</c:v>
                </c:pt>
                <c:pt idx="55">
                  <c:v>5.8202690000000003E-3</c:v>
                </c:pt>
                <c:pt idx="56">
                  <c:v>-1.327589E-2</c:v>
                </c:pt>
                <c:pt idx="57">
                  <c:v>-1.9848790000000002E-2</c:v>
                </c:pt>
                <c:pt idx="58">
                  <c:v>-8.6678420000000003E-3</c:v>
                </c:pt>
                <c:pt idx="59">
                  <c:v>1.5745379999999999E-3</c:v>
                </c:pt>
                <c:pt idx="60">
                  <c:v>-3.15169E-3</c:v>
                </c:pt>
                <c:pt idx="61">
                  <c:v>-1.2477429999999999E-2</c:v>
                </c:pt>
                <c:pt idx="62">
                  <c:v>-1.1221180000000001E-2</c:v>
                </c:pt>
                <c:pt idx="63">
                  <c:v>-4.582605E-3</c:v>
                </c:pt>
                <c:pt idx="64">
                  <c:v>-4.8935020000000001E-3</c:v>
                </c:pt>
                <c:pt idx="65">
                  <c:v>-1.254865E-2</c:v>
                </c:pt>
                <c:pt idx="66">
                  <c:v>-1.12675E-2</c:v>
                </c:pt>
                <c:pt idx="67">
                  <c:v>-7.5904260000000002E-4</c:v>
                </c:pt>
                <c:pt idx="68">
                  <c:v>1.483266E-3</c:v>
                </c:pt>
                <c:pt idx="69">
                  <c:v>2.8565250000000002E-4</c:v>
                </c:pt>
                <c:pt idx="70">
                  <c:v>4.1189479999999999E-3</c:v>
                </c:pt>
                <c:pt idx="71">
                  <c:v>6.8947339999999996E-3</c:v>
                </c:pt>
                <c:pt idx="72">
                  <c:v>4.1687510000000001E-3</c:v>
                </c:pt>
                <c:pt idx="73">
                  <c:v>-3.6369060000000001E-3</c:v>
                </c:pt>
                <c:pt idx="74">
                  <c:v>-6.1657470000000001E-3</c:v>
                </c:pt>
                <c:pt idx="75">
                  <c:v>6.1856170000000002E-4</c:v>
                </c:pt>
                <c:pt idx="76">
                  <c:v>8.0141429999999996E-4</c:v>
                </c:pt>
                <c:pt idx="77">
                  <c:v>-3.540503E-3</c:v>
                </c:pt>
                <c:pt idx="78">
                  <c:v>2.8830940000000001E-3</c:v>
                </c:pt>
                <c:pt idx="79">
                  <c:v>7.3875870000000001E-3</c:v>
                </c:pt>
                <c:pt idx="80">
                  <c:v>-1.6085769999999999E-3</c:v>
                </c:pt>
                <c:pt idx="81">
                  <c:v>-4.6229890000000001E-3</c:v>
                </c:pt>
                <c:pt idx="82">
                  <c:v>6.741431E-3</c:v>
                </c:pt>
                <c:pt idx="83">
                  <c:v>1.015898E-2</c:v>
                </c:pt>
                <c:pt idx="84">
                  <c:v>-1.4364530000000001E-3</c:v>
                </c:pt>
                <c:pt idx="85">
                  <c:v>-7.4508880000000001E-3</c:v>
                </c:pt>
                <c:pt idx="86">
                  <c:v>1.088685E-3</c:v>
                </c:pt>
                <c:pt idx="87">
                  <c:v>8.2511579999999998E-3</c:v>
                </c:pt>
                <c:pt idx="88">
                  <c:v>7.8660029999999999E-3</c:v>
                </c:pt>
                <c:pt idx="89">
                  <c:v>9.536348E-3</c:v>
                </c:pt>
                <c:pt idx="90">
                  <c:v>8.0323310000000002E-3</c:v>
                </c:pt>
                <c:pt idx="91">
                  <c:v>-3.4494059999999999E-3</c:v>
                </c:pt>
                <c:pt idx="92">
                  <c:v>-1.3389119999999999E-2</c:v>
                </c:pt>
                <c:pt idx="93">
                  <c:v>-1.095631E-2</c:v>
                </c:pt>
                <c:pt idx="94">
                  <c:v>-3.9101709999999996E-3</c:v>
                </c:pt>
                <c:pt idx="95">
                  <c:v>-2.858045E-3</c:v>
                </c:pt>
                <c:pt idx="96">
                  <c:v>-7.3282369999999996E-3</c:v>
                </c:pt>
                <c:pt idx="97">
                  <c:v>-1.062404E-2</c:v>
                </c:pt>
                <c:pt idx="98">
                  <c:v>-7.5674449999999999E-3</c:v>
                </c:pt>
                <c:pt idx="99">
                  <c:v>-2.9625960000000001E-3</c:v>
                </c:pt>
                <c:pt idx="100">
                  <c:v>-1.3566909999999999E-3</c:v>
                </c:pt>
                <c:pt idx="101">
                  <c:v>-1.5175379999999999E-3</c:v>
                </c:pt>
                <c:pt idx="102">
                  <c:v>1.2678139999999999E-3</c:v>
                </c:pt>
                <c:pt idx="103">
                  <c:v>5.2042429999999999E-3</c:v>
                </c:pt>
                <c:pt idx="104">
                  <c:v>1.2984030000000001E-3</c:v>
                </c:pt>
                <c:pt idx="105">
                  <c:v>-5.1385179999999999E-3</c:v>
                </c:pt>
                <c:pt idx="106">
                  <c:v>-6.2041309999999999E-3</c:v>
                </c:pt>
                <c:pt idx="107">
                  <c:v>-3.4312399999999999E-3</c:v>
                </c:pt>
                <c:pt idx="108">
                  <c:v>-1.090709E-3</c:v>
                </c:pt>
                <c:pt idx="109">
                  <c:v>8.7929960000000004E-4</c:v>
                </c:pt>
                <c:pt idx="110">
                  <c:v>6.2500200000000002E-3</c:v>
                </c:pt>
                <c:pt idx="111">
                  <c:v>6.9751989999999996E-3</c:v>
                </c:pt>
                <c:pt idx="112">
                  <c:v>2.4253980000000001E-3</c:v>
                </c:pt>
                <c:pt idx="113">
                  <c:v>-3.9012939999999999E-4</c:v>
                </c:pt>
                <c:pt idx="114">
                  <c:v>-5.5640159999999998E-3</c:v>
                </c:pt>
                <c:pt idx="115">
                  <c:v>-1.0788519999999999E-2</c:v>
                </c:pt>
                <c:pt idx="116">
                  <c:v>-1.192908E-2</c:v>
                </c:pt>
                <c:pt idx="117">
                  <c:v>-7.5074319999999996E-3</c:v>
                </c:pt>
                <c:pt idx="118">
                  <c:v>3.4780169999999999E-3</c:v>
                </c:pt>
                <c:pt idx="119">
                  <c:v>1.022901E-2</c:v>
                </c:pt>
                <c:pt idx="120">
                  <c:v>3.1551999999999999E-3</c:v>
                </c:pt>
                <c:pt idx="121">
                  <c:v>-4.7304519999999996E-3</c:v>
                </c:pt>
                <c:pt idx="122">
                  <c:v>2.428206E-3</c:v>
                </c:pt>
                <c:pt idx="123">
                  <c:v>1.184322E-2</c:v>
                </c:pt>
                <c:pt idx="124">
                  <c:v>8.4959590000000008E-3</c:v>
                </c:pt>
                <c:pt idx="125">
                  <c:v>-1.2985780000000001E-3</c:v>
                </c:pt>
                <c:pt idx="126">
                  <c:v>-7.6461630000000001E-3</c:v>
                </c:pt>
                <c:pt idx="127">
                  <c:v>-6.3509100000000004E-3</c:v>
                </c:pt>
                <c:pt idx="128">
                  <c:v>-2.5519190000000001E-3</c:v>
                </c:pt>
                <c:pt idx="129">
                  <c:v>-2.0864059999999999E-3</c:v>
                </c:pt>
                <c:pt idx="130">
                  <c:v>-8.0714099999999993E-3</c:v>
                </c:pt>
                <c:pt idx="131">
                  <c:v>-2.1002799999999999E-2</c:v>
                </c:pt>
                <c:pt idx="132">
                  <c:v>-2.7356149999999999E-2</c:v>
                </c:pt>
                <c:pt idx="133">
                  <c:v>-1.634002E-2</c:v>
                </c:pt>
                <c:pt idx="134">
                  <c:v>6.2377539999999999E-3</c:v>
                </c:pt>
                <c:pt idx="135">
                  <c:v>2.3676880000000001E-2</c:v>
                </c:pt>
                <c:pt idx="136">
                  <c:v>1.564902E-2</c:v>
                </c:pt>
                <c:pt idx="137">
                  <c:v>-7.1777830000000001E-3</c:v>
                </c:pt>
                <c:pt idx="138">
                  <c:v>-7.6938290000000001E-3</c:v>
                </c:pt>
                <c:pt idx="139">
                  <c:v>1.246536E-2</c:v>
                </c:pt>
                <c:pt idx="140">
                  <c:v>2.216357E-2</c:v>
                </c:pt>
                <c:pt idx="141">
                  <c:v>1.5949899999999999E-2</c:v>
                </c:pt>
                <c:pt idx="142">
                  <c:v>4.6129969999999998E-3</c:v>
                </c:pt>
                <c:pt idx="143">
                  <c:v>-6.2032240000000002E-3</c:v>
                </c:pt>
                <c:pt idx="144">
                  <c:v>-1.318771E-2</c:v>
                </c:pt>
                <c:pt idx="145">
                  <c:v>-1.0346569999999999E-2</c:v>
                </c:pt>
                <c:pt idx="146">
                  <c:v>7.3297179999999998E-3</c:v>
                </c:pt>
                <c:pt idx="147">
                  <c:v>2.1933089999999999E-2</c:v>
                </c:pt>
                <c:pt idx="148">
                  <c:v>1.155981E-2</c:v>
                </c:pt>
                <c:pt idx="149">
                  <c:v>-2.775137E-3</c:v>
                </c:pt>
                <c:pt idx="150">
                  <c:v>4.8536209999999998E-3</c:v>
                </c:pt>
                <c:pt idx="151">
                  <c:v>1.513042E-2</c:v>
                </c:pt>
                <c:pt idx="152">
                  <c:v>6.2393789999999998E-3</c:v>
                </c:pt>
                <c:pt idx="153">
                  <c:v>-5.1715399999999996E-3</c:v>
                </c:pt>
                <c:pt idx="154">
                  <c:v>-2.3261610000000002E-3</c:v>
                </c:pt>
                <c:pt idx="155">
                  <c:v>-7.0322069999999997E-4</c:v>
                </c:pt>
                <c:pt idx="156">
                  <c:v>-8.8056100000000002E-3</c:v>
                </c:pt>
                <c:pt idx="157">
                  <c:v>-1.041927E-2</c:v>
                </c:pt>
                <c:pt idx="158">
                  <c:v>-3.3280570000000002E-3</c:v>
                </c:pt>
                <c:pt idx="159">
                  <c:v>-9.5855289999999998E-4</c:v>
                </c:pt>
                <c:pt idx="160">
                  <c:v>-4.7975819999999999E-3</c:v>
                </c:pt>
                <c:pt idx="161">
                  <c:v>-7.4734629999999996E-5</c:v>
                </c:pt>
                <c:pt idx="162">
                  <c:v>1.549646E-2</c:v>
                </c:pt>
                <c:pt idx="163">
                  <c:v>1.453991E-2</c:v>
                </c:pt>
                <c:pt idx="164">
                  <c:v>-6.5078540000000004E-3</c:v>
                </c:pt>
                <c:pt idx="165">
                  <c:v>-1.7680789999999998E-2</c:v>
                </c:pt>
                <c:pt idx="166">
                  <c:v>-1.4532969999999999E-2</c:v>
                </c:pt>
                <c:pt idx="167">
                  <c:v>-1.373979E-2</c:v>
                </c:pt>
                <c:pt idx="168">
                  <c:v>-1.473676E-2</c:v>
                </c:pt>
                <c:pt idx="169">
                  <c:v>-7.9181129999999992E-3</c:v>
                </c:pt>
                <c:pt idx="170">
                  <c:v>1.724955E-3</c:v>
                </c:pt>
                <c:pt idx="171">
                  <c:v>2.2074859999999998E-3</c:v>
                </c:pt>
                <c:pt idx="172">
                  <c:v>-8.2895360000000001E-3</c:v>
                </c:pt>
                <c:pt idx="173">
                  <c:v>-1.1327810000000001E-2</c:v>
                </c:pt>
                <c:pt idx="174">
                  <c:v>1.651111E-3</c:v>
                </c:pt>
                <c:pt idx="175">
                  <c:v>4.3418930000000003E-3</c:v>
                </c:pt>
                <c:pt idx="176">
                  <c:v>-2.8877260000000002E-3</c:v>
                </c:pt>
                <c:pt idx="177">
                  <c:v>7.127174E-3</c:v>
                </c:pt>
                <c:pt idx="178">
                  <c:v>3.4329449999999997E-2</c:v>
                </c:pt>
                <c:pt idx="179">
                  <c:v>7.5569300000000006E-2</c:v>
                </c:pt>
                <c:pt idx="180">
                  <c:v>0.12461</c:v>
                </c:pt>
                <c:pt idx="181">
                  <c:v>0.1688654</c:v>
                </c:pt>
                <c:pt idx="182">
                  <c:v>0.21537880000000001</c:v>
                </c:pt>
                <c:pt idx="183">
                  <c:v>0.26767780000000002</c:v>
                </c:pt>
                <c:pt idx="184">
                  <c:v>0.31086059999999999</c:v>
                </c:pt>
                <c:pt idx="185">
                  <c:v>0.33390799999999998</c:v>
                </c:pt>
                <c:pt idx="186">
                  <c:v>0.34465659999999998</c:v>
                </c:pt>
                <c:pt idx="187">
                  <c:v>0.35234339999999997</c:v>
                </c:pt>
                <c:pt idx="188">
                  <c:v>0.3560857</c:v>
                </c:pt>
                <c:pt idx="189">
                  <c:v>0.36129990000000001</c:v>
                </c:pt>
                <c:pt idx="190">
                  <c:v>0.3687783</c:v>
                </c:pt>
                <c:pt idx="191">
                  <c:v>0.36387580000000003</c:v>
                </c:pt>
                <c:pt idx="192">
                  <c:v>0.34714139999999999</c:v>
                </c:pt>
                <c:pt idx="193">
                  <c:v>0.33911400000000003</c:v>
                </c:pt>
                <c:pt idx="194">
                  <c:v>0.34316829999999998</c:v>
                </c:pt>
                <c:pt idx="195">
                  <c:v>0.34685300000000002</c:v>
                </c:pt>
                <c:pt idx="196">
                  <c:v>0.34545110000000001</c:v>
                </c:pt>
                <c:pt idx="197">
                  <c:v>0.3424759</c:v>
                </c:pt>
                <c:pt idx="198">
                  <c:v>0.3441864</c:v>
                </c:pt>
                <c:pt idx="199">
                  <c:v>0.34847909999999999</c:v>
                </c:pt>
                <c:pt idx="200">
                  <c:v>0.34441749999999999</c:v>
                </c:pt>
                <c:pt idx="201">
                  <c:v>0.33261610000000003</c:v>
                </c:pt>
                <c:pt idx="202">
                  <c:v>0.32995799999999997</c:v>
                </c:pt>
                <c:pt idx="203">
                  <c:v>0.33253189999999999</c:v>
                </c:pt>
                <c:pt idx="204">
                  <c:v>0.32240859999999999</c:v>
                </c:pt>
                <c:pt idx="205">
                  <c:v>0.31638240000000001</c:v>
                </c:pt>
                <c:pt idx="206">
                  <c:v>0.32433770000000001</c:v>
                </c:pt>
                <c:pt idx="207">
                  <c:v>0.32263039999999998</c:v>
                </c:pt>
                <c:pt idx="208">
                  <c:v>0.31232120000000002</c:v>
                </c:pt>
                <c:pt idx="209">
                  <c:v>0.30629440000000002</c:v>
                </c:pt>
                <c:pt idx="210">
                  <c:v>0.3000119</c:v>
                </c:pt>
                <c:pt idx="211">
                  <c:v>0.29602139999999999</c:v>
                </c:pt>
                <c:pt idx="212">
                  <c:v>0.29317729999999997</c:v>
                </c:pt>
                <c:pt idx="213">
                  <c:v>0.29056710000000002</c:v>
                </c:pt>
                <c:pt idx="214">
                  <c:v>0.2975196</c:v>
                </c:pt>
                <c:pt idx="215">
                  <c:v>0.2984002</c:v>
                </c:pt>
                <c:pt idx="216">
                  <c:v>0.28143859999999998</c:v>
                </c:pt>
                <c:pt idx="217">
                  <c:v>0.27328279999999999</c:v>
                </c:pt>
                <c:pt idx="218">
                  <c:v>0.28451480000000001</c:v>
                </c:pt>
                <c:pt idx="219">
                  <c:v>0.29528409999999999</c:v>
                </c:pt>
                <c:pt idx="220">
                  <c:v>0.2912534</c:v>
                </c:pt>
                <c:pt idx="221">
                  <c:v>0.2753621</c:v>
                </c:pt>
                <c:pt idx="222">
                  <c:v>0.26538040000000002</c:v>
                </c:pt>
                <c:pt idx="223">
                  <c:v>0.26320749999999998</c:v>
                </c:pt>
                <c:pt idx="224">
                  <c:v>0.25936769999999998</c:v>
                </c:pt>
                <c:pt idx="225">
                  <c:v>0.2666924</c:v>
                </c:pt>
                <c:pt idx="226">
                  <c:v>0.28353519999999999</c:v>
                </c:pt>
                <c:pt idx="227">
                  <c:v>0.28546640000000001</c:v>
                </c:pt>
                <c:pt idx="228">
                  <c:v>0.27461279999999999</c:v>
                </c:pt>
                <c:pt idx="229">
                  <c:v>0.2677252</c:v>
                </c:pt>
                <c:pt idx="230">
                  <c:v>0.26306279999999999</c:v>
                </c:pt>
                <c:pt idx="231">
                  <c:v>0.25941449999999999</c:v>
                </c:pt>
                <c:pt idx="232">
                  <c:v>0.26505980000000001</c:v>
                </c:pt>
                <c:pt idx="233">
                  <c:v>0.2680187</c:v>
                </c:pt>
                <c:pt idx="234">
                  <c:v>0.25667790000000001</c:v>
                </c:pt>
                <c:pt idx="235">
                  <c:v>0.24602009999999999</c:v>
                </c:pt>
                <c:pt idx="236">
                  <c:v>0.24395420000000001</c:v>
                </c:pt>
                <c:pt idx="237">
                  <c:v>0.25021660000000001</c:v>
                </c:pt>
                <c:pt idx="238">
                  <c:v>0.26406439999999998</c:v>
                </c:pt>
                <c:pt idx="239">
                  <c:v>0.26813049999999999</c:v>
                </c:pt>
                <c:pt idx="240">
                  <c:v>0.2567584</c:v>
                </c:pt>
                <c:pt idx="241">
                  <c:v>0.24927099999999999</c:v>
                </c:pt>
                <c:pt idx="242">
                  <c:v>0.2491112</c:v>
                </c:pt>
                <c:pt idx="243">
                  <c:v>0.2446092</c:v>
                </c:pt>
                <c:pt idx="244">
                  <c:v>0.2423582</c:v>
                </c:pt>
                <c:pt idx="245">
                  <c:v>0.24470929999999999</c:v>
                </c:pt>
                <c:pt idx="246">
                  <c:v>0.2374993</c:v>
                </c:pt>
                <c:pt idx="247">
                  <c:v>0.22517000000000001</c:v>
                </c:pt>
                <c:pt idx="248">
                  <c:v>0.21779689999999999</c:v>
                </c:pt>
                <c:pt idx="249">
                  <c:v>0.21793789999999999</c:v>
                </c:pt>
                <c:pt idx="250">
                  <c:v>0.2270412</c:v>
                </c:pt>
                <c:pt idx="251">
                  <c:v>0.23388980000000001</c:v>
                </c:pt>
                <c:pt idx="252">
                  <c:v>0.23362260000000001</c:v>
                </c:pt>
                <c:pt idx="253">
                  <c:v>0.23341600000000001</c:v>
                </c:pt>
                <c:pt idx="254">
                  <c:v>0.23803669999999999</c:v>
                </c:pt>
                <c:pt idx="255">
                  <c:v>0.24569859999999999</c:v>
                </c:pt>
                <c:pt idx="256">
                  <c:v>0.2451324</c:v>
                </c:pt>
                <c:pt idx="257">
                  <c:v>0.2349049</c:v>
                </c:pt>
                <c:pt idx="258">
                  <c:v>0.2248995</c:v>
                </c:pt>
                <c:pt idx="259">
                  <c:v>0.21801129999999999</c:v>
                </c:pt>
                <c:pt idx="260">
                  <c:v>0.2181767</c:v>
                </c:pt>
                <c:pt idx="261">
                  <c:v>0.22501860000000001</c:v>
                </c:pt>
                <c:pt idx="262">
                  <c:v>0.22677059999999999</c:v>
                </c:pt>
                <c:pt idx="263">
                  <c:v>0.22142020000000001</c:v>
                </c:pt>
                <c:pt idx="264">
                  <c:v>0.21978800000000001</c:v>
                </c:pt>
                <c:pt idx="265">
                  <c:v>0.2281706</c:v>
                </c:pt>
                <c:pt idx="266">
                  <c:v>0.2321993</c:v>
                </c:pt>
                <c:pt idx="267">
                  <c:v>0.2128109</c:v>
                </c:pt>
                <c:pt idx="268">
                  <c:v>0.18716640000000001</c:v>
                </c:pt>
                <c:pt idx="269">
                  <c:v>0.18790180000000001</c:v>
                </c:pt>
                <c:pt idx="270">
                  <c:v>0.2054713</c:v>
                </c:pt>
                <c:pt idx="271">
                  <c:v>0.21262510000000001</c:v>
                </c:pt>
                <c:pt idx="272">
                  <c:v>0.21108730000000001</c:v>
                </c:pt>
                <c:pt idx="273">
                  <c:v>0.20984130000000001</c:v>
                </c:pt>
                <c:pt idx="274">
                  <c:v>0.21308669999999999</c:v>
                </c:pt>
                <c:pt idx="275">
                  <c:v>0.2168042</c:v>
                </c:pt>
                <c:pt idx="276">
                  <c:v>0.21065429999999999</c:v>
                </c:pt>
                <c:pt idx="277">
                  <c:v>0.2046723</c:v>
                </c:pt>
                <c:pt idx="278">
                  <c:v>0.20138020000000001</c:v>
                </c:pt>
                <c:pt idx="279">
                  <c:v>0.19751340000000001</c:v>
                </c:pt>
                <c:pt idx="280">
                  <c:v>0.2044841</c:v>
                </c:pt>
                <c:pt idx="281">
                  <c:v>0.20762829999999999</c:v>
                </c:pt>
                <c:pt idx="282">
                  <c:v>0.20195750000000001</c:v>
                </c:pt>
                <c:pt idx="283">
                  <c:v>0.20561389999999999</c:v>
                </c:pt>
                <c:pt idx="284">
                  <c:v>0.2071721</c:v>
                </c:pt>
                <c:pt idx="285">
                  <c:v>0.20228989999999999</c:v>
                </c:pt>
                <c:pt idx="286">
                  <c:v>0.20246520000000001</c:v>
                </c:pt>
                <c:pt idx="287">
                  <c:v>0.20022280000000001</c:v>
                </c:pt>
                <c:pt idx="288">
                  <c:v>0.1935094</c:v>
                </c:pt>
                <c:pt idx="289">
                  <c:v>0.18807960000000001</c:v>
                </c:pt>
                <c:pt idx="290">
                  <c:v>0.1823032</c:v>
                </c:pt>
                <c:pt idx="291">
                  <c:v>0.18164569999999999</c:v>
                </c:pt>
                <c:pt idx="292">
                  <c:v>0.1879798</c:v>
                </c:pt>
                <c:pt idx="293">
                  <c:v>0.18819520000000001</c:v>
                </c:pt>
                <c:pt idx="294">
                  <c:v>0.1770272</c:v>
                </c:pt>
                <c:pt idx="295">
                  <c:v>0.1657785</c:v>
                </c:pt>
                <c:pt idx="296">
                  <c:v>0.16310740000000001</c:v>
                </c:pt>
                <c:pt idx="297">
                  <c:v>0.16952410000000001</c:v>
                </c:pt>
                <c:pt idx="298">
                  <c:v>0.18300060000000001</c:v>
                </c:pt>
                <c:pt idx="299">
                  <c:v>0.18842010000000001</c:v>
                </c:pt>
                <c:pt idx="300">
                  <c:v>0.17875579999999999</c:v>
                </c:pt>
                <c:pt idx="301">
                  <c:v>0.17194709999999999</c:v>
                </c:pt>
                <c:pt idx="302">
                  <c:v>0.17591799999999999</c:v>
                </c:pt>
                <c:pt idx="303">
                  <c:v>0.17976839999999999</c:v>
                </c:pt>
                <c:pt idx="304">
                  <c:v>0.17556240000000001</c:v>
                </c:pt>
                <c:pt idx="305">
                  <c:v>0.16973730000000001</c:v>
                </c:pt>
                <c:pt idx="306">
                  <c:v>0.16836110000000001</c:v>
                </c:pt>
                <c:pt idx="307">
                  <c:v>0.16173889999999999</c:v>
                </c:pt>
                <c:pt idx="308">
                  <c:v>0.1538978</c:v>
                </c:pt>
                <c:pt idx="309">
                  <c:v>0.16182009999999999</c:v>
                </c:pt>
                <c:pt idx="310">
                  <c:v>0.17478879999999999</c:v>
                </c:pt>
                <c:pt idx="311">
                  <c:v>0.17754420000000001</c:v>
                </c:pt>
                <c:pt idx="312">
                  <c:v>0.1689504</c:v>
                </c:pt>
                <c:pt idx="313">
                  <c:v>0.1541187</c:v>
                </c:pt>
                <c:pt idx="314">
                  <c:v>0.15285009999999999</c:v>
                </c:pt>
                <c:pt idx="315">
                  <c:v>0.16435959999999999</c:v>
                </c:pt>
                <c:pt idx="316">
                  <c:v>0.1675963</c:v>
                </c:pt>
                <c:pt idx="317">
                  <c:v>0.16096260000000001</c:v>
                </c:pt>
                <c:pt idx="318">
                  <c:v>0.15404180000000001</c:v>
                </c:pt>
                <c:pt idx="319">
                  <c:v>0.14996229999999999</c:v>
                </c:pt>
                <c:pt idx="320">
                  <c:v>0.14629539999999999</c:v>
                </c:pt>
                <c:pt idx="321">
                  <c:v>0.14996860000000001</c:v>
                </c:pt>
                <c:pt idx="322">
                  <c:v>0.16000700000000001</c:v>
                </c:pt>
                <c:pt idx="323">
                  <c:v>0.1592712</c:v>
                </c:pt>
                <c:pt idx="324">
                  <c:v>0.14665020000000001</c:v>
                </c:pt>
                <c:pt idx="325">
                  <c:v>0.13363439999999999</c:v>
                </c:pt>
                <c:pt idx="326">
                  <c:v>0.1336484</c:v>
                </c:pt>
                <c:pt idx="327">
                  <c:v>0.14853450000000001</c:v>
                </c:pt>
                <c:pt idx="328">
                  <c:v>0.15575649999999999</c:v>
                </c:pt>
                <c:pt idx="329">
                  <c:v>0.1480477</c:v>
                </c:pt>
                <c:pt idx="330">
                  <c:v>0.14083499999999999</c:v>
                </c:pt>
                <c:pt idx="331">
                  <c:v>0.1369216</c:v>
                </c:pt>
                <c:pt idx="332">
                  <c:v>0.13270280000000001</c:v>
                </c:pt>
                <c:pt idx="333">
                  <c:v>0.1305876</c:v>
                </c:pt>
                <c:pt idx="334">
                  <c:v>0.1357747</c:v>
                </c:pt>
                <c:pt idx="335">
                  <c:v>0.14142109999999999</c:v>
                </c:pt>
                <c:pt idx="336">
                  <c:v>0.1350539</c:v>
                </c:pt>
                <c:pt idx="337">
                  <c:v>0.13044559999999999</c:v>
                </c:pt>
                <c:pt idx="338">
                  <c:v>0.1370294</c:v>
                </c:pt>
                <c:pt idx="339">
                  <c:v>0.1409696</c:v>
                </c:pt>
                <c:pt idx="340">
                  <c:v>0.1384263</c:v>
                </c:pt>
                <c:pt idx="341">
                  <c:v>0.12810550000000001</c:v>
                </c:pt>
                <c:pt idx="342">
                  <c:v>0.1149415</c:v>
                </c:pt>
                <c:pt idx="343">
                  <c:v>0.11197600000000001</c:v>
                </c:pt>
                <c:pt idx="344">
                  <c:v>0.1101487</c:v>
                </c:pt>
                <c:pt idx="345">
                  <c:v>0.1082935</c:v>
                </c:pt>
                <c:pt idx="346">
                  <c:v>0.11932769999999999</c:v>
                </c:pt>
                <c:pt idx="347">
                  <c:v>0.13027839999999999</c:v>
                </c:pt>
                <c:pt idx="348">
                  <c:v>0.12942419999999999</c:v>
                </c:pt>
                <c:pt idx="349">
                  <c:v>0.1254111</c:v>
                </c:pt>
                <c:pt idx="350">
                  <c:v>0.1218143</c:v>
                </c:pt>
                <c:pt idx="351">
                  <c:v>0.1173447</c:v>
                </c:pt>
                <c:pt idx="352">
                  <c:v>0.1149598</c:v>
                </c:pt>
                <c:pt idx="353">
                  <c:v>0.11391419999999999</c:v>
                </c:pt>
                <c:pt idx="354">
                  <c:v>0.11242099999999999</c:v>
                </c:pt>
                <c:pt idx="355">
                  <c:v>0.1119957</c:v>
                </c:pt>
                <c:pt idx="356">
                  <c:v>0.1124328</c:v>
                </c:pt>
                <c:pt idx="357">
                  <c:v>0.1139553</c:v>
                </c:pt>
                <c:pt idx="358">
                  <c:v>0.11719599999999999</c:v>
                </c:pt>
                <c:pt idx="359">
                  <c:v>0.1199634</c:v>
                </c:pt>
                <c:pt idx="360">
                  <c:v>0.11444559999999999</c:v>
                </c:pt>
                <c:pt idx="361">
                  <c:v>0.1024621</c:v>
                </c:pt>
                <c:pt idx="362">
                  <c:v>9.9121580000000001E-2</c:v>
                </c:pt>
                <c:pt idx="363">
                  <c:v>0.10423549999999999</c:v>
                </c:pt>
                <c:pt idx="364">
                  <c:v>0.1062816</c:v>
                </c:pt>
                <c:pt idx="365">
                  <c:v>0.1032019</c:v>
                </c:pt>
                <c:pt idx="366">
                  <c:v>0.1031716</c:v>
                </c:pt>
                <c:pt idx="367">
                  <c:v>0.10682419999999999</c:v>
                </c:pt>
                <c:pt idx="368">
                  <c:v>0.10441300000000001</c:v>
                </c:pt>
                <c:pt idx="369">
                  <c:v>9.7847050000000005E-2</c:v>
                </c:pt>
                <c:pt idx="370">
                  <c:v>9.2088149999999994E-2</c:v>
                </c:pt>
                <c:pt idx="371">
                  <c:v>9.0970930000000005E-2</c:v>
                </c:pt>
                <c:pt idx="372">
                  <c:v>9.3927730000000001E-2</c:v>
                </c:pt>
                <c:pt idx="373">
                  <c:v>9.1831070000000001E-2</c:v>
                </c:pt>
                <c:pt idx="374">
                  <c:v>9.4187989999999999E-2</c:v>
                </c:pt>
                <c:pt idx="375">
                  <c:v>0.105241</c:v>
                </c:pt>
                <c:pt idx="376">
                  <c:v>0.1045739</c:v>
                </c:pt>
                <c:pt idx="377">
                  <c:v>9.7174640000000007E-2</c:v>
                </c:pt>
                <c:pt idx="378">
                  <c:v>0.10418570000000001</c:v>
                </c:pt>
                <c:pt idx="379">
                  <c:v>0.1114425</c:v>
                </c:pt>
                <c:pt idx="380">
                  <c:v>9.8539810000000005E-2</c:v>
                </c:pt>
                <c:pt idx="381">
                  <c:v>8.4674849999999996E-2</c:v>
                </c:pt>
                <c:pt idx="382">
                  <c:v>8.9077379999999998E-2</c:v>
                </c:pt>
                <c:pt idx="383">
                  <c:v>9.5364489999999996E-2</c:v>
                </c:pt>
                <c:pt idx="384">
                  <c:v>9.1896119999999998E-2</c:v>
                </c:pt>
                <c:pt idx="385">
                  <c:v>8.3792740000000004E-2</c:v>
                </c:pt>
                <c:pt idx="386">
                  <c:v>7.9155199999999995E-2</c:v>
                </c:pt>
                <c:pt idx="387">
                  <c:v>8.6711650000000001E-2</c:v>
                </c:pt>
                <c:pt idx="388">
                  <c:v>9.4139479999999998E-2</c:v>
                </c:pt>
                <c:pt idx="389">
                  <c:v>8.7498880000000001E-2</c:v>
                </c:pt>
                <c:pt idx="390">
                  <c:v>7.8296950000000004E-2</c:v>
                </c:pt>
                <c:pt idx="391">
                  <c:v>8.0712010000000001E-2</c:v>
                </c:pt>
                <c:pt idx="392">
                  <c:v>9.0190419999999993E-2</c:v>
                </c:pt>
                <c:pt idx="393">
                  <c:v>9.2857060000000005E-2</c:v>
                </c:pt>
                <c:pt idx="394">
                  <c:v>8.9074130000000001E-2</c:v>
                </c:pt>
                <c:pt idx="395">
                  <c:v>8.3959539999999999E-2</c:v>
                </c:pt>
                <c:pt idx="396">
                  <c:v>8.0255220000000002E-2</c:v>
                </c:pt>
                <c:pt idx="397">
                  <c:v>7.6309109999999999E-2</c:v>
                </c:pt>
                <c:pt idx="398">
                  <c:v>6.5604399999999993E-2</c:v>
                </c:pt>
                <c:pt idx="399">
                  <c:v>6.3140719999999997E-2</c:v>
                </c:pt>
                <c:pt idx="400">
                  <c:v>6.9357080000000002E-2</c:v>
                </c:pt>
                <c:pt idx="401">
                  <c:v>6.2436159999999997E-2</c:v>
                </c:pt>
                <c:pt idx="402">
                  <c:v>6.1044540000000001E-2</c:v>
                </c:pt>
                <c:pt idx="403">
                  <c:v>8.0321299999999998E-2</c:v>
                </c:pt>
                <c:pt idx="404">
                  <c:v>8.7112869999999995E-2</c:v>
                </c:pt>
                <c:pt idx="405">
                  <c:v>7.2155200000000003E-2</c:v>
                </c:pt>
                <c:pt idx="406">
                  <c:v>6.2717629999999996E-2</c:v>
                </c:pt>
                <c:pt idx="407">
                  <c:v>6.140425E-2</c:v>
                </c:pt>
                <c:pt idx="408">
                  <c:v>5.8555910000000003E-2</c:v>
                </c:pt>
                <c:pt idx="409">
                  <c:v>6.5112000000000003E-2</c:v>
                </c:pt>
                <c:pt idx="410">
                  <c:v>8.464663E-2</c:v>
                </c:pt>
                <c:pt idx="411">
                  <c:v>9.1936829999999997E-2</c:v>
                </c:pt>
                <c:pt idx="412">
                  <c:v>7.4568490000000001E-2</c:v>
                </c:pt>
                <c:pt idx="413">
                  <c:v>5.7698520000000003E-2</c:v>
                </c:pt>
                <c:pt idx="414">
                  <c:v>5.8998639999999998E-2</c:v>
                </c:pt>
                <c:pt idx="415">
                  <c:v>6.9872909999999996E-2</c:v>
                </c:pt>
                <c:pt idx="416">
                  <c:v>7.485356E-2</c:v>
                </c:pt>
                <c:pt idx="417">
                  <c:v>7.0921849999999995E-2</c:v>
                </c:pt>
                <c:pt idx="418">
                  <c:v>6.892587E-2</c:v>
                </c:pt>
                <c:pt idx="419">
                  <c:v>6.6169169999999999E-2</c:v>
                </c:pt>
                <c:pt idx="420">
                  <c:v>5.5985890000000003E-2</c:v>
                </c:pt>
                <c:pt idx="421">
                  <c:v>4.42332E-2</c:v>
                </c:pt>
                <c:pt idx="422">
                  <c:v>4.2355900000000002E-2</c:v>
                </c:pt>
                <c:pt idx="423">
                  <c:v>5.4401669999999999E-2</c:v>
                </c:pt>
                <c:pt idx="424">
                  <c:v>6.3853660000000007E-2</c:v>
                </c:pt>
                <c:pt idx="425">
                  <c:v>6.2847739999999999E-2</c:v>
                </c:pt>
                <c:pt idx="426">
                  <c:v>6.3093620000000003E-2</c:v>
                </c:pt>
                <c:pt idx="427">
                  <c:v>6.854644E-2</c:v>
                </c:pt>
                <c:pt idx="428">
                  <c:v>7.3507690000000001E-2</c:v>
                </c:pt>
                <c:pt idx="429">
                  <c:v>7.3374449999999994E-2</c:v>
                </c:pt>
                <c:pt idx="430">
                  <c:v>6.9484260000000006E-2</c:v>
                </c:pt>
                <c:pt idx="431">
                  <c:v>6.5595819999999999E-2</c:v>
                </c:pt>
                <c:pt idx="432">
                  <c:v>5.7486500000000003E-2</c:v>
                </c:pt>
                <c:pt idx="433">
                  <c:v>4.69252E-2</c:v>
                </c:pt>
                <c:pt idx="434">
                  <c:v>4.8112130000000003E-2</c:v>
                </c:pt>
                <c:pt idx="435">
                  <c:v>5.8519960000000003E-2</c:v>
                </c:pt>
                <c:pt idx="436">
                  <c:v>5.8121350000000002E-2</c:v>
                </c:pt>
                <c:pt idx="437">
                  <c:v>4.8226280000000003E-2</c:v>
                </c:pt>
                <c:pt idx="438">
                  <c:v>5.4401239999999997E-2</c:v>
                </c:pt>
                <c:pt idx="439">
                  <c:v>7.1786970000000005E-2</c:v>
                </c:pt>
                <c:pt idx="440">
                  <c:v>7.4913430000000003E-2</c:v>
                </c:pt>
                <c:pt idx="441">
                  <c:v>6.6313709999999998E-2</c:v>
                </c:pt>
                <c:pt idx="442">
                  <c:v>5.6642560000000002E-2</c:v>
                </c:pt>
                <c:pt idx="443">
                  <c:v>5.3207440000000002E-2</c:v>
                </c:pt>
                <c:pt idx="444">
                  <c:v>5.8375759999999999E-2</c:v>
                </c:pt>
                <c:pt idx="445">
                  <c:v>5.7406279999999997E-2</c:v>
                </c:pt>
                <c:pt idx="446">
                  <c:v>4.7346020000000003E-2</c:v>
                </c:pt>
                <c:pt idx="447">
                  <c:v>5.0565789999999999E-2</c:v>
                </c:pt>
                <c:pt idx="448">
                  <c:v>6.3936649999999998E-2</c:v>
                </c:pt>
                <c:pt idx="449">
                  <c:v>6.085902E-2</c:v>
                </c:pt>
                <c:pt idx="450">
                  <c:v>5.2076499999999998E-2</c:v>
                </c:pt>
                <c:pt idx="451">
                  <c:v>5.2412790000000001E-2</c:v>
                </c:pt>
                <c:pt idx="452">
                  <c:v>5.0285700000000003E-2</c:v>
                </c:pt>
                <c:pt idx="453">
                  <c:v>4.9168389999999999E-2</c:v>
                </c:pt>
                <c:pt idx="454">
                  <c:v>5.4997219999999999E-2</c:v>
                </c:pt>
                <c:pt idx="455">
                  <c:v>5.7400130000000001E-2</c:v>
                </c:pt>
                <c:pt idx="456">
                  <c:v>5.3727339999999998E-2</c:v>
                </c:pt>
                <c:pt idx="457">
                  <c:v>5.0336279999999997E-2</c:v>
                </c:pt>
                <c:pt idx="458">
                  <c:v>4.6415430000000001E-2</c:v>
                </c:pt>
                <c:pt idx="459">
                  <c:v>4.4990540000000002E-2</c:v>
                </c:pt>
                <c:pt idx="460">
                  <c:v>4.6674519999999997E-2</c:v>
                </c:pt>
                <c:pt idx="461">
                  <c:v>3.9787389999999999E-2</c:v>
                </c:pt>
                <c:pt idx="462">
                  <c:v>3.4723650000000002E-2</c:v>
                </c:pt>
                <c:pt idx="463">
                  <c:v>4.8340149999999998E-2</c:v>
                </c:pt>
                <c:pt idx="464">
                  <c:v>5.885406E-2</c:v>
                </c:pt>
                <c:pt idx="465">
                  <c:v>4.6474420000000002E-2</c:v>
                </c:pt>
                <c:pt idx="466">
                  <c:v>3.8792350000000003E-2</c:v>
                </c:pt>
                <c:pt idx="467">
                  <c:v>5.1730959999999999E-2</c:v>
                </c:pt>
                <c:pt idx="468">
                  <c:v>5.4753219999999998E-2</c:v>
                </c:pt>
                <c:pt idx="469">
                  <c:v>3.9189099999999998E-2</c:v>
                </c:pt>
                <c:pt idx="470">
                  <c:v>3.4525790000000001E-2</c:v>
                </c:pt>
                <c:pt idx="471">
                  <c:v>4.5830709999999997E-2</c:v>
                </c:pt>
                <c:pt idx="472">
                  <c:v>4.89104E-2</c:v>
                </c:pt>
                <c:pt idx="473">
                  <c:v>3.9728810000000003E-2</c:v>
                </c:pt>
                <c:pt idx="474">
                  <c:v>3.4935960000000002E-2</c:v>
                </c:pt>
                <c:pt idx="475">
                  <c:v>3.8600870000000002E-2</c:v>
                </c:pt>
                <c:pt idx="476">
                  <c:v>4.00656E-2</c:v>
                </c:pt>
                <c:pt idx="477">
                  <c:v>3.8559129999999997E-2</c:v>
                </c:pt>
                <c:pt idx="478">
                  <c:v>4.0408989999999999E-2</c:v>
                </c:pt>
                <c:pt idx="479">
                  <c:v>3.746033E-2</c:v>
                </c:pt>
                <c:pt idx="480">
                  <c:v>2.8135719999999999E-2</c:v>
                </c:pt>
                <c:pt idx="481">
                  <c:v>2.7395510000000001E-2</c:v>
                </c:pt>
                <c:pt idx="482">
                  <c:v>3.4526130000000002E-2</c:v>
                </c:pt>
                <c:pt idx="483">
                  <c:v>3.5776410000000002E-2</c:v>
                </c:pt>
                <c:pt idx="484">
                  <c:v>2.929967E-2</c:v>
                </c:pt>
                <c:pt idx="485">
                  <c:v>2.2332629999999999E-2</c:v>
                </c:pt>
                <c:pt idx="486">
                  <c:v>2.9211239999999999E-2</c:v>
                </c:pt>
                <c:pt idx="487">
                  <c:v>4.949779E-2</c:v>
                </c:pt>
                <c:pt idx="488">
                  <c:v>5.1936919999999998E-2</c:v>
                </c:pt>
                <c:pt idx="489">
                  <c:v>3.3934619999999999E-2</c:v>
                </c:pt>
                <c:pt idx="490">
                  <c:v>2.9539059999999999E-2</c:v>
                </c:pt>
                <c:pt idx="491">
                  <c:v>4.0056120000000001E-2</c:v>
                </c:pt>
                <c:pt idx="492">
                  <c:v>4.166036E-2</c:v>
                </c:pt>
                <c:pt idx="493">
                  <c:v>3.9338289999999998E-2</c:v>
                </c:pt>
                <c:pt idx="494">
                  <c:v>4.3839999999999997E-2</c:v>
                </c:pt>
                <c:pt idx="495">
                  <c:v>3.8045019999999999E-2</c:v>
                </c:pt>
                <c:pt idx="496">
                  <c:v>2.5006239999999999E-2</c:v>
                </c:pt>
                <c:pt idx="497">
                  <c:v>2.8037579999999999E-2</c:v>
                </c:pt>
                <c:pt idx="498">
                  <c:v>3.5353089999999997E-2</c:v>
                </c:pt>
                <c:pt idx="499">
                  <c:v>3.1143469999999999E-2</c:v>
                </c:pt>
                <c:pt idx="500">
                  <c:v>2.756457E-2</c:v>
                </c:pt>
                <c:pt idx="501">
                  <c:v>3.4289020000000003E-2</c:v>
                </c:pt>
                <c:pt idx="502">
                  <c:v>4.077944E-2</c:v>
                </c:pt>
                <c:pt idx="503">
                  <c:v>3.4278580000000003E-2</c:v>
                </c:pt>
                <c:pt idx="504">
                  <c:v>2.650338E-2</c:v>
                </c:pt>
                <c:pt idx="505">
                  <c:v>3.3278479999999999E-2</c:v>
                </c:pt>
                <c:pt idx="506">
                  <c:v>4.7291380000000001E-2</c:v>
                </c:pt>
                <c:pt idx="507">
                  <c:v>5.2993030000000003E-2</c:v>
                </c:pt>
                <c:pt idx="508">
                  <c:v>4.3044949999999998E-2</c:v>
                </c:pt>
                <c:pt idx="509">
                  <c:v>3.1073030000000001E-2</c:v>
                </c:pt>
                <c:pt idx="510">
                  <c:v>3.5364399999999997E-2</c:v>
                </c:pt>
                <c:pt idx="511">
                  <c:v>4.4634760000000002E-2</c:v>
                </c:pt>
                <c:pt idx="512">
                  <c:v>4.0244229999999999E-2</c:v>
                </c:pt>
                <c:pt idx="513">
                  <c:v>3.1594650000000002E-2</c:v>
                </c:pt>
                <c:pt idx="514">
                  <c:v>3.318335E-2</c:v>
                </c:pt>
                <c:pt idx="515">
                  <c:v>3.308912E-2</c:v>
                </c:pt>
                <c:pt idx="516">
                  <c:v>1.9582189999999999E-2</c:v>
                </c:pt>
                <c:pt idx="517">
                  <c:v>1.7951789999999999E-2</c:v>
                </c:pt>
                <c:pt idx="518">
                  <c:v>4.220289E-2</c:v>
                </c:pt>
                <c:pt idx="519">
                  <c:v>5.4377429999999997E-2</c:v>
                </c:pt>
                <c:pt idx="520">
                  <c:v>3.911208E-2</c:v>
                </c:pt>
                <c:pt idx="521">
                  <c:v>2.537847E-2</c:v>
                </c:pt>
                <c:pt idx="522">
                  <c:v>2.5522690000000001E-2</c:v>
                </c:pt>
                <c:pt idx="523">
                  <c:v>3.2122060000000001E-2</c:v>
                </c:pt>
                <c:pt idx="524">
                  <c:v>3.1677499999999997E-2</c:v>
                </c:pt>
                <c:pt idx="525">
                  <c:v>2.1128649999999999E-2</c:v>
                </c:pt>
                <c:pt idx="526">
                  <c:v>2.008354E-2</c:v>
                </c:pt>
                <c:pt idx="527">
                  <c:v>2.9587160000000001E-2</c:v>
                </c:pt>
                <c:pt idx="528">
                  <c:v>2.8265519999999999E-2</c:v>
                </c:pt>
                <c:pt idx="529">
                  <c:v>1.673264E-2</c:v>
                </c:pt>
                <c:pt idx="530">
                  <c:v>9.4533580000000002E-3</c:v>
                </c:pt>
                <c:pt idx="531">
                  <c:v>9.0848019999999995E-3</c:v>
                </c:pt>
                <c:pt idx="532">
                  <c:v>1.33574E-2</c:v>
                </c:pt>
                <c:pt idx="533">
                  <c:v>1.9921540000000001E-2</c:v>
                </c:pt>
                <c:pt idx="534">
                  <c:v>2.6609689999999998E-2</c:v>
                </c:pt>
                <c:pt idx="535">
                  <c:v>3.5613069999999997E-2</c:v>
                </c:pt>
                <c:pt idx="536">
                  <c:v>4.0495349999999999E-2</c:v>
                </c:pt>
                <c:pt idx="537">
                  <c:v>3.2120540000000003E-2</c:v>
                </c:pt>
                <c:pt idx="538">
                  <c:v>2.5982000000000002E-2</c:v>
                </c:pt>
                <c:pt idx="539">
                  <c:v>3.5289210000000001E-2</c:v>
                </c:pt>
                <c:pt idx="540">
                  <c:v>3.926673E-2</c:v>
                </c:pt>
                <c:pt idx="541">
                  <c:v>2.8706599999999999E-2</c:v>
                </c:pt>
                <c:pt idx="542">
                  <c:v>2.6207669999999999E-2</c:v>
                </c:pt>
                <c:pt idx="543">
                  <c:v>3.036579E-2</c:v>
                </c:pt>
                <c:pt idx="544">
                  <c:v>2.3942870000000002E-2</c:v>
                </c:pt>
                <c:pt idx="545">
                  <c:v>1.5647330000000001E-2</c:v>
                </c:pt>
                <c:pt idx="546">
                  <c:v>1.866042E-2</c:v>
                </c:pt>
                <c:pt idx="547">
                  <c:v>2.942082E-2</c:v>
                </c:pt>
                <c:pt idx="548">
                  <c:v>3.2055800000000002E-2</c:v>
                </c:pt>
                <c:pt idx="549">
                  <c:v>2.281478E-2</c:v>
                </c:pt>
                <c:pt idx="550">
                  <c:v>1.8281829999999999E-2</c:v>
                </c:pt>
                <c:pt idx="551">
                  <c:v>2.2333240000000001E-2</c:v>
                </c:pt>
                <c:pt idx="552">
                  <c:v>2.0370570000000001E-2</c:v>
                </c:pt>
                <c:pt idx="553">
                  <c:v>1.38526E-2</c:v>
                </c:pt>
                <c:pt idx="554">
                  <c:v>1.5297760000000001E-2</c:v>
                </c:pt>
                <c:pt idx="555">
                  <c:v>1.5787510000000001E-2</c:v>
                </c:pt>
                <c:pt idx="556">
                  <c:v>3.1364499999999998E-3</c:v>
                </c:pt>
                <c:pt idx="557">
                  <c:v>-2.1051139999999999E-3</c:v>
                </c:pt>
                <c:pt idx="558">
                  <c:v>2.071622E-2</c:v>
                </c:pt>
                <c:pt idx="559">
                  <c:v>3.9149870000000003E-2</c:v>
                </c:pt>
                <c:pt idx="560">
                  <c:v>2.575121E-2</c:v>
                </c:pt>
                <c:pt idx="561">
                  <c:v>1.0752080000000001E-2</c:v>
                </c:pt>
                <c:pt idx="562">
                  <c:v>1.6478940000000001E-2</c:v>
                </c:pt>
                <c:pt idx="563">
                  <c:v>2.4188500000000002E-2</c:v>
                </c:pt>
                <c:pt idx="564">
                  <c:v>1.7981560000000001E-2</c:v>
                </c:pt>
                <c:pt idx="565">
                  <c:v>1.275505E-2</c:v>
                </c:pt>
                <c:pt idx="566">
                  <c:v>1.60866E-2</c:v>
                </c:pt>
                <c:pt idx="567">
                  <c:v>1.173533E-2</c:v>
                </c:pt>
                <c:pt idx="568">
                  <c:v>5.0220780000000001E-3</c:v>
                </c:pt>
                <c:pt idx="569">
                  <c:v>1.132769E-2</c:v>
                </c:pt>
                <c:pt idx="570">
                  <c:v>2.6035550000000001E-2</c:v>
                </c:pt>
                <c:pt idx="571">
                  <c:v>3.5096769999999999E-2</c:v>
                </c:pt>
                <c:pt idx="572">
                  <c:v>3.0960430000000001E-2</c:v>
                </c:pt>
                <c:pt idx="573">
                  <c:v>2.3258319999999999E-2</c:v>
                </c:pt>
                <c:pt idx="574">
                  <c:v>1.8658190000000002E-2</c:v>
                </c:pt>
                <c:pt idx="575">
                  <c:v>1.8449239999999999E-2</c:v>
                </c:pt>
                <c:pt idx="576">
                  <c:v>2.3133379999999999E-2</c:v>
                </c:pt>
                <c:pt idx="577">
                  <c:v>2.1632330000000002E-2</c:v>
                </c:pt>
                <c:pt idx="578">
                  <c:v>1.514967E-2</c:v>
                </c:pt>
                <c:pt idx="579">
                  <c:v>1.354841E-2</c:v>
                </c:pt>
                <c:pt idx="580">
                  <c:v>1.110072E-2</c:v>
                </c:pt>
                <c:pt idx="581">
                  <c:v>7.2260609999999998E-3</c:v>
                </c:pt>
                <c:pt idx="582">
                  <c:v>1.2390689999999999E-2</c:v>
                </c:pt>
                <c:pt idx="583">
                  <c:v>1.8755239999999999E-2</c:v>
                </c:pt>
                <c:pt idx="584">
                  <c:v>1.253753E-2</c:v>
                </c:pt>
                <c:pt idx="585">
                  <c:v>1.231179E-2</c:v>
                </c:pt>
                <c:pt idx="586">
                  <c:v>3.075025E-2</c:v>
                </c:pt>
                <c:pt idx="587">
                  <c:v>3.9831470000000001E-2</c:v>
                </c:pt>
                <c:pt idx="588">
                  <c:v>2.91305E-2</c:v>
                </c:pt>
                <c:pt idx="589">
                  <c:v>1.816767E-2</c:v>
                </c:pt>
                <c:pt idx="590">
                  <c:v>1.2002779999999999E-2</c:v>
                </c:pt>
                <c:pt idx="591">
                  <c:v>9.6621139999999994E-3</c:v>
                </c:pt>
                <c:pt idx="592">
                  <c:v>1.5741080000000001E-2</c:v>
                </c:pt>
                <c:pt idx="593">
                  <c:v>2.3166840000000001E-2</c:v>
                </c:pt>
                <c:pt idx="594">
                  <c:v>2.3081009999999999E-2</c:v>
                </c:pt>
                <c:pt idx="595">
                  <c:v>1.8701410000000002E-2</c:v>
                </c:pt>
                <c:pt idx="596">
                  <c:v>1.433914E-2</c:v>
                </c:pt>
                <c:pt idx="597">
                  <c:v>1.375823E-2</c:v>
                </c:pt>
                <c:pt idx="598">
                  <c:v>1.808572E-2</c:v>
                </c:pt>
                <c:pt idx="599">
                  <c:v>1.9070170000000001E-2</c:v>
                </c:pt>
                <c:pt idx="600">
                  <c:v>1.5586340000000001E-2</c:v>
                </c:pt>
                <c:pt idx="601">
                  <c:v>1.557744E-2</c:v>
                </c:pt>
                <c:pt idx="602">
                  <c:v>1.5695600000000001E-2</c:v>
                </c:pt>
                <c:pt idx="603">
                  <c:v>1.7680410000000001E-2</c:v>
                </c:pt>
                <c:pt idx="604">
                  <c:v>2.3393919999999999E-2</c:v>
                </c:pt>
                <c:pt idx="605">
                  <c:v>2.188209E-2</c:v>
                </c:pt>
                <c:pt idx="606">
                  <c:v>2.130545E-2</c:v>
                </c:pt>
                <c:pt idx="607">
                  <c:v>2.4121730000000001E-2</c:v>
                </c:pt>
                <c:pt idx="608">
                  <c:v>1.387453E-2</c:v>
                </c:pt>
                <c:pt idx="609">
                  <c:v>1.6443709999999999E-3</c:v>
                </c:pt>
                <c:pt idx="610">
                  <c:v>7.565062E-3</c:v>
                </c:pt>
                <c:pt idx="611">
                  <c:v>1.679187E-2</c:v>
                </c:pt>
                <c:pt idx="612">
                  <c:v>1.241069E-2</c:v>
                </c:pt>
                <c:pt idx="613">
                  <c:v>8.3777799999999996E-3</c:v>
                </c:pt>
                <c:pt idx="614">
                  <c:v>1.2093380000000001E-2</c:v>
                </c:pt>
                <c:pt idx="615">
                  <c:v>1.647413E-2</c:v>
                </c:pt>
                <c:pt idx="616">
                  <c:v>1.6301599999999999E-2</c:v>
                </c:pt>
                <c:pt idx="617">
                  <c:v>7.163193E-3</c:v>
                </c:pt>
                <c:pt idx="618">
                  <c:v>1.225844E-3</c:v>
                </c:pt>
                <c:pt idx="619">
                  <c:v>7.8610599999999996E-3</c:v>
                </c:pt>
                <c:pt idx="620">
                  <c:v>1.335949E-2</c:v>
                </c:pt>
                <c:pt idx="621">
                  <c:v>1.234822E-2</c:v>
                </c:pt>
                <c:pt idx="622">
                  <c:v>1.3101399999999999E-2</c:v>
                </c:pt>
                <c:pt idx="623">
                  <c:v>1.632049E-2</c:v>
                </c:pt>
                <c:pt idx="624">
                  <c:v>1.5002679999999999E-2</c:v>
                </c:pt>
                <c:pt idx="625">
                  <c:v>1.074935E-2</c:v>
                </c:pt>
                <c:pt idx="626">
                  <c:v>1.6692769999999999E-2</c:v>
                </c:pt>
                <c:pt idx="627">
                  <c:v>2.767234E-2</c:v>
                </c:pt>
                <c:pt idx="628">
                  <c:v>2.025414E-2</c:v>
                </c:pt>
                <c:pt idx="629">
                  <c:v>1.7657619999999999E-3</c:v>
                </c:pt>
                <c:pt idx="630">
                  <c:v>3.9671029999999996E-3</c:v>
                </c:pt>
                <c:pt idx="631">
                  <c:v>1.904759E-2</c:v>
                </c:pt>
                <c:pt idx="632">
                  <c:v>1.901299E-2</c:v>
                </c:pt>
                <c:pt idx="633">
                  <c:v>1.4611529999999999E-2</c:v>
                </c:pt>
                <c:pt idx="634">
                  <c:v>1.7988029999999999E-2</c:v>
                </c:pt>
                <c:pt idx="635">
                  <c:v>1.631092E-2</c:v>
                </c:pt>
                <c:pt idx="636">
                  <c:v>1.13963E-2</c:v>
                </c:pt>
                <c:pt idx="637">
                  <c:v>1.217887E-2</c:v>
                </c:pt>
                <c:pt idx="638">
                  <c:v>9.7314919999999996E-3</c:v>
                </c:pt>
                <c:pt idx="639">
                  <c:v>4.754871E-4</c:v>
                </c:pt>
                <c:pt idx="640">
                  <c:v>-2.4725670000000002E-3</c:v>
                </c:pt>
                <c:pt idx="641">
                  <c:v>4.4949389999999999E-3</c:v>
                </c:pt>
                <c:pt idx="642">
                  <c:v>8.3189549999999994E-3</c:v>
                </c:pt>
                <c:pt idx="643">
                  <c:v>3.1303820000000001E-3</c:v>
                </c:pt>
                <c:pt idx="644">
                  <c:v>-3.0971140000000002E-3</c:v>
                </c:pt>
                <c:pt idx="645">
                  <c:v>-2.881397E-3</c:v>
                </c:pt>
                <c:pt idx="646">
                  <c:v>5.000928E-3</c:v>
                </c:pt>
                <c:pt idx="647">
                  <c:v>1.547426E-2</c:v>
                </c:pt>
                <c:pt idx="648">
                  <c:v>2.128977E-2</c:v>
                </c:pt>
                <c:pt idx="649">
                  <c:v>1.6947810000000001E-2</c:v>
                </c:pt>
                <c:pt idx="650">
                  <c:v>3.7017899999999999E-3</c:v>
                </c:pt>
                <c:pt idx="651">
                  <c:v>-5.690858E-3</c:v>
                </c:pt>
                <c:pt idx="652">
                  <c:v>-2.7223590000000002E-3</c:v>
                </c:pt>
                <c:pt idx="653">
                  <c:v>5.7728190000000002E-3</c:v>
                </c:pt>
                <c:pt idx="654">
                  <c:v>1.3256189999999999E-2</c:v>
                </c:pt>
                <c:pt idx="655">
                  <c:v>1.5885730000000001E-2</c:v>
                </c:pt>
                <c:pt idx="656">
                  <c:v>7.9393750000000003E-3</c:v>
                </c:pt>
                <c:pt idx="657">
                  <c:v>3.3168899999999999E-3</c:v>
                </c:pt>
                <c:pt idx="658">
                  <c:v>1.6503E-2</c:v>
                </c:pt>
                <c:pt idx="659">
                  <c:v>2.7960659999999998E-2</c:v>
                </c:pt>
                <c:pt idx="660">
                  <c:v>2.411928E-2</c:v>
                </c:pt>
                <c:pt idx="661">
                  <c:v>1.7553760000000002E-2</c:v>
                </c:pt>
                <c:pt idx="662">
                  <c:v>1.5201050000000001E-2</c:v>
                </c:pt>
                <c:pt idx="663">
                  <c:v>1.6126000000000001E-2</c:v>
                </c:pt>
                <c:pt idx="664">
                  <c:v>1.4290809999999999E-2</c:v>
                </c:pt>
                <c:pt idx="665">
                  <c:v>5.0563600000000002E-3</c:v>
                </c:pt>
                <c:pt idx="666">
                  <c:v>3.560957E-3</c:v>
                </c:pt>
                <c:pt idx="667">
                  <c:v>7.6828340000000004E-3</c:v>
                </c:pt>
                <c:pt idx="668">
                  <c:v>-3.3174329999999998E-3</c:v>
                </c:pt>
                <c:pt idx="669">
                  <c:v>-9.3472950000000003E-3</c:v>
                </c:pt>
                <c:pt idx="670">
                  <c:v>7.362441E-3</c:v>
                </c:pt>
                <c:pt idx="671">
                  <c:v>1.90127E-2</c:v>
                </c:pt>
                <c:pt idx="672">
                  <c:v>8.5837750000000001E-3</c:v>
                </c:pt>
                <c:pt idx="673">
                  <c:v>-2.5219029999999998E-3</c:v>
                </c:pt>
                <c:pt idx="674">
                  <c:v>2.9614730000000001E-3</c:v>
                </c:pt>
                <c:pt idx="675">
                  <c:v>1.031557E-2</c:v>
                </c:pt>
                <c:pt idx="676">
                  <c:v>1.203281E-2</c:v>
                </c:pt>
                <c:pt idx="677">
                  <c:v>1.20067E-2</c:v>
                </c:pt>
                <c:pt idx="678">
                  <c:v>5.2872409999999998E-3</c:v>
                </c:pt>
                <c:pt idx="679">
                  <c:v>-3.3394129999999998E-3</c:v>
                </c:pt>
                <c:pt idx="680">
                  <c:v>-9.8209479999999995E-3</c:v>
                </c:pt>
                <c:pt idx="681">
                  <c:v>-1.129985E-2</c:v>
                </c:pt>
                <c:pt idx="682">
                  <c:v>-3.4180759999999999E-3</c:v>
                </c:pt>
                <c:pt idx="683">
                  <c:v>6.4288940000000001E-3</c:v>
                </c:pt>
                <c:pt idx="684">
                  <c:v>1.231406E-2</c:v>
                </c:pt>
                <c:pt idx="685">
                  <c:v>1.2620610000000001E-2</c:v>
                </c:pt>
                <c:pt idx="686">
                  <c:v>1.54647E-2</c:v>
                </c:pt>
                <c:pt idx="687">
                  <c:v>2.4707699999999999E-2</c:v>
                </c:pt>
                <c:pt idx="688">
                  <c:v>2.3989529999999998E-2</c:v>
                </c:pt>
                <c:pt idx="689">
                  <c:v>1.2642850000000001E-2</c:v>
                </c:pt>
                <c:pt idx="690">
                  <c:v>6.4185020000000004E-3</c:v>
                </c:pt>
                <c:pt idx="691">
                  <c:v>2.2161860000000002E-3</c:v>
                </c:pt>
                <c:pt idx="692">
                  <c:v>-7.8537069999999997E-3</c:v>
                </c:pt>
                <c:pt idx="693">
                  <c:v>-1.1277209999999999E-2</c:v>
                </c:pt>
                <c:pt idx="694">
                  <c:v>4.8283309999999998E-4</c:v>
                </c:pt>
                <c:pt idx="695">
                  <c:v>1.606432E-2</c:v>
                </c:pt>
                <c:pt idx="696">
                  <c:v>2.3032110000000001E-2</c:v>
                </c:pt>
                <c:pt idx="697">
                  <c:v>1.629357E-2</c:v>
                </c:pt>
                <c:pt idx="698">
                  <c:v>5.7424040000000004E-3</c:v>
                </c:pt>
                <c:pt idx="699">
                  <c:v>7.5842929999999998E-3</c:v>
                </c:pt>
                <c:pt idx="700">
                  <c:v>1.513376E-2</c:v>
                </c:pt>
                <c:pt idx="701">
                  <c:v>1.396099E-2</c:v>
                </c:pt>
                <c:pt idx="702">
                  <c:v>9.7334710000000005E-3</c:v>
                </c:pt>
                <c:pt idx="703">
                  <c:v>7.0365790000000003E-3</c:v>
                </c:pt>
                <c:pt idx="704">
                  <c:v>-4.7054520000000002E-4</c:v>
                </c:pt>
                <c:pt idx="705">
                  <c:v>-3.5699149999999999E-3</c:v>
                </c:pt>
                <c:pt idx="706">
                  <c:v>6.861341E-3</c:v>
                </c:pt>
                <c:pt idx="707">
                  <c:v>1.48007E-2</c:v>
                </c:pt>
                <c:pt idx="708">
                  <c:v>1.3521709999999999E-2</c:v>
                </c:pt>
                <c:pt idx="709">
                  <c:v>1.247583E-2</c:v>
                </c:pt>
                <c:pt idx="710">
                  <c:v>1.3140580000000001E-2</c:v>
                </c:pt>
                <c:pt idx="711">
                  <c:v>1.230383E-2</c:v>
                </c:pt>
                <c:pt idx="712">
                  <c:v>4.6065619999999998E-3</c:v>
                </c:pt>
                <c:pt idx="713">
                  <c:v>-2.9118159999999998E-3</c:v>
                </c:pt>
                <c:pt idx="714">
                  <c:v>5.9575069999999999E-3</c:v>
                </c:pt>
                <c:pt idx="715">
                  <c:v>1.9745990000000001E-2</c:v>
                </c:pt>
                <c:pt idx="716">
                  <c:v>1.4116709999999999E-2</c:v>
                </c:pt>
                <c:pt idx="717">
                  <c:v>1.1079709999999999E-3</c:v>
                </c:pt>
                <c:pt idx="718">
                  <c:v>5.2052239999999996E-3</c:v>
                </c:pt>
                <c:pt idx="719">
                  <c:v>1.5520279999999999E-2</c:v>
                </c:pt>
                <c:pt idx="720">
                  <c:v>1.6579590000000002E-2</c:v>
                </c:pt>
                <c:pt idx="721">
                  <c:v>1.3653770000000001E-2</c:v>
                </c:pt>
                <c:pt idx="722">
                  <c:v>8.8732670000000007E-3</c:v>
                </c:pt>
                <c:pt idx="723">
                  <c:v>5.3246470000000001E-3</c:v>
                </c:pt>
                <c:pt idx="724">
                  <c:v>9.7755629999999993E-3</c:v>
                </c:pt>
                <c:pt idx="725">
                  <c:v>1.409403E-2</c:v>
                </c:pt>
                <c:pt idx="726">
                  <c:v>1.366448E-2</c:v>
                </c:pt>
                <c:pt idx="727">
                  <c:v>1.3369560000000001E-2</c:v>
                </c:pt>
                <c:pt idx="728">
                  <c:v>1.226663E-3</c:v>
                </c:pt>
                <c:pt idx="729">
                  <c:v>-2.0921120000000001E-2</c:v>
                </c:pt>
                <c:pt idx="730">
                  <c:v>-2.0724940000000001E-2</c:v>
                </c:pt>
                <c:pt idx="731">
                  <c:v>8.1497299999999998E-4</c:v>
                </c:pt>
                <c:pt idx="732">
                  <c:v>1.313916E-2</c:v>
                </c:pt>
                <c:pt idx="733">
                  <c:v>1.049626E-2</c:v>
                </c:pt>
                <c:pt idx="734">
                  <c:v>-5.1243790000000001E-4</c:v>
                </c:pt>
                <c:pt idx="735">
                  <c:v>-7.8277969999999992E-3</c:v>
                </c:pt>
                <c:pt idx="736">
                  <c:v>-4.0606180000000002E-3</c:v>
                </c:pt>
                <c:pt idx="737">
                  <c:v>-8.0396700000000005E-4</c:v>
                </c:pt>
                <c:pt idx="738">
                  <c:v>3.339271E-3</c:v>
                </c:pt>
                <c:pt idx="739">
                  <c:v>1.192819E-2</c:v>
                </c:pt>
                <c:pt idx="740">
                  <c:v>7.3406310000000002E-3</c:v>
                </c:pt>
                <c:pt idx="741">
                  <c:v>-9.3358069999999998E-3</c:v>
                </c:pt>
                <c:pt idx="742">
                  <c:v>-1.1193730000000001E-2</c:v>
                </c:pt>
                <c:pt idx="743">
                  <c:v>-3.1591699999999998E-4</c:v>
                </c:pt>
                <c:pt idx="744">
                  <c:v>1.6349750000000001E-3</c:v>
                </c:pt>
                <c:pt idx="745">
                  <c:v>-9.262091E-5</c:v>
                </c:pt>
                <c:pt idx="746">
                  <c:v>4.1495789999999996E-3</c:v>
                </c:pt>
                <c:pt idx="747">
                  <c:v>7.5282459999999997E-3</c:v>
                </c:pt>
                <c:pt idx="748">
                  <c:v>1.8342409999999999E-3</c:v>
                </c:pt>
                <c:pt idx="749">
                  <c:v>-6.9289540000000002E-3</c:v>
                </c:pt>
                <c:pt idx="750">
                  <c:v>-5.8575650000000003E-3</c:v>
                </c:pt>
                <c:pt idx="751">
                  <c:v>2.2579710000000001E-3</c:v>
                </c:pt>
                <c:pt idx="752">
                  <c:v>5.6207879999999998E-3</c:v>
                </c:pt>
                <c:pt idx="753">
                  <c:v>2.7028450000000002E-3</c:v>
                </c:pt>
                <c:pt idx="754">
                  <c:v>3.6457350000000002E-3</c:v>
                </c:pt>
                <c:pt idx="755">
                  <c:v>5.0636830000000002E-3</c:v>
                </c:pt>
                <c:pt idx="756">
                  <c:v>3.4114810000000001E-3</c:v>
                </c:pt>
                <c:pt idx="757">
                  <c:v>1.504023E-2</c:v>
                </c:pt>
                <c:pt idx="758">
                  <c:v>3.0383429999999999E-2</c:v>
                </c:pt>
                <c:pt idx="759">
                  <c:v>2.7534900000000001E-2</c:v>
                </c:pt>
                <c:pt idx="760">
                  <c:v>1.3551499999999999E-2</c:v>
                </c:pt>
                <c:pt idx="761">
                  <c:v>7.1825159999999999E-3</c:v>
                </c:pt>
                <c:pt idx="762">
                  <c:v>1.196473E-2</c:v>
                </c:pt>
                <c:pt idx="763">
                  <c:v>1.0607729999999999E-2</c:v>
                </c:pt>
                <c:pt idx="764">
                  <c:v>3.357956E-3</c:v>
                </c:pt>
                <c:pt idx="765">
                  <c:v>7.1782909999999998E-3</c:v>
                </c:pt>
                <c:pt idx="766">
                  <c:v>1.460995E-2</c:v>
                </c:pt>
                <c:pt idx="767">
                  <c:v>1.6414140000000001E-2</c:v>
                </c:pt>
                <c:pt idx="768">
                  <c:v>2.1324409999999999E-2</c:v>
                </c:pt>
                <c:pt idx="769">
                  <c:v>2.3338359999999999E-2</c:v>
                </c:pt>
                <c:pt idx="770">
                  <c:v>1.3441989999999999E-2</c:v>
                </c:pt>
                <c:pt idx="771">
                  <c:v>7.2877009999999997E-3</c:v>
                </c:pt>
                <c:pt idx="772">
                  <c:v>6.8518629999999997E-3</c:v>
                </c:pt>
                <c:pt idx="773">
                  <c:v>-4.9957090000000001E-3</c:v>
                </c:pt>
                <c:pt idx="774">
                  <c:v>-1.2663779999999999E-2</c:v>
                </c:pt>
                <c:pt idx="775">
                  <c:v>-2.3709E-3</c:v>
                </c:pt>
                <c:pt idx="776">
                  <c:v>-2.0708290000000002E-3</c:v>
                </c:pt>
                <c:pt idx="777">
                  <c:v>-1.2283779999999999E-2</c:v>
                </c:pt>
                <c:pt idx="778">
                  <c:v>-1.070289E-2</c:v>
                </c:pt>
                <c:pt idx="779">
                  <c:v>-6.3095089999999996E-3</c:v>
                </c:pt>
                <c:pt idx="780">
                  <c:v>-4.3860699999999997E-3</c:v>
                </c:pt>
                <c:pt idx="781">
                  <c:v>8.57667E-4</c:v>
                </c:pt>
                <c:pt idx="782">
                  <c:v>1.106848E-2</c:v>
                </c:pt>
                <c:pt idx="783">
                  <c:v>2.2422310000000001E-2</c:v>
                </c:pt>
                <c:pt idx="784">
                  <c:v>1.6853989999999999E-2</c:v>
                </c:pt>
                <c:pt idx="785">
                  <c:v>-2.399736E-4</c:v>
                </c:pt>
                <c:pt idx="786">
                  <c:v>-6.2072220000000001E-3</c:v>
                </c:pt>
                <c:pt idx="787">
                  <c:v>-4.5199480000000002E-3</c:v>
                </c:pt>
                <c:pt idx="788">
                  <c:v>-2.0036289999999998E-3</c:v>
                </c:pt>
                <c:pt idx="789">
                  <c:v>3.9065009999999997E-3</c:v>
                </c:pt>
                <c:pt idx="790">
                  <c:v>9.7657549999999992E-3</c:v>
                </c:pt>
                <c:pt idx="791">
                  <c:v>9.5289999999999993E-3</c:v>
                </c:pt>
                <c:pt idx="792">
                  <c:v>1.1106639999999999E-2</c:v>
                </c:pt>
                <c:pt idx="793">
                  <c:v>1.6502039999999999E-2</c:v>
                </c:pt>
                <c:pt idx="794">
                  <c:v>1.3790480000000001E-2</c:v>
                </c:pt>
                <c:pt idx="795">
                  <c:v>7.5753249999999999E-3</c:v>
                </c:pt>
                <c:pt idx="796">
                  <c:v>-2.362912E-3</c:v>
                </c:pt>
                <c:pt idx="797">
                  <c:v>-1.48475E-2</c:v>
                </c:pt>
                <c:pt idx="798">
                  <c:v>-9.1835600000000003E-3</c:v>
                </c:pt>
                <c:pt idx="799">
                  <c:v>9.2238700000000003E-3</c:v>
                </c:pt>
                <c:pt idx="800">
                  <c:v>1.134135E-2</c:v>
                </c:pt>
                <c:pt idx="801">
                  <c:v>-2.568926E-3</c:v>
                </c:pt>
                <c:pt idx="802">
                  <c:v>-4.3130900000000003E-3</c:v>
                </c:pt>
                <c:pt idx="803">
                  <c:v>6.0350350000000002E-3</c:v>
                </c:pt>
                <c:pt idx="804">
                  <c:v>4.802654E-3</c:v>
                </c:pt>
                <c:pt idx="805">
                  <c:v>-2.6664700000000002E-3</c:v>
                </c:pt>
                <c:pt idx="806">
                  <c:v>-1.738329E-3</c:v>
                </c:pt>
                <c:pt idx="807">
                  <c:v>-2.1738819999999998E-3</c:v>
                </c:pt>
                <c:pt idx="808">
                  <c:v>-7.0836270000000003E-3</c:v>
                </c:pt>
                <c:pt idx="809">
                  <c:v>-4.1289300000000003E-3</c:v>
                </c:pt>
                <c:pt idx="810">
                  <c:v>2.8515089999999999E-3</c:v>
                </c:pt>
                <c:pt idx="811">
                  <c:v>3.492228E-3</c:v>
                </c:pt>
                <c:pt idx="812">
                  <c:v>-2.0017500000000001E-3</c:v>
                </c:pt>
                <c:pt idx="813">
                  <c:v>-8.7813040000000002E-3</c:v>
                </c:pt>
                <c:pt idx="814">
                  <c:v>-1.297304E-2</c:v>
                </c:pt>
                <c:pt idx="815">
                  <c:v>-1.6639640000000001E-2</c:v>
                </c:pt>
                <c:pt idx="816">
                  <c:v>-1.75529E-2</c:v>
                </c:pt>
                <c:pt idx="817">
                  <c:v>-9.7044309999999995E-3</c:v>
                </c:pt>
                <c:pt idx="818">
                  <c:v>-4.276463E-4</c:v>
                </c:pt>
                <c:pt idx="819">
                  <c:v>8.0413659999999999E-4</c:v>
                </c:pt>
                <c:pt idx="820">
                  <c:v>-5.3150979999999999E-3</c:v>
                </c:pt>
                <c:pt idx="821">
                  <c:v>-1.2818019999999999E-2</c:v>
                </c:pt>
                <c:pt idx="822">
                  <c:v>-1.8693810000000002E-2</c:v>
                </c:pt>
                <c:pt idx="823">
                  <c:v>-2.3932809999999999E-2</c:v>
                </c:pt>
                <c:pt idx="824">
                  <c:v>-2.095646E-2</c:v>
                </c:pt>
                <c:pt idx="825">
                  <c:v>-6.5965889999999999E-3</c:v>
                </c:pt>
                <c:pt idx="826">
                  <c:v>7.506314E-3</c:v>
                </c:pt>
                <c:pt idx="827">
                  <c:v>9.2384349999999997E-3</c:v>
                </c:pt>
                <c:pt idx="828">
                  <c:v>8.1926660000000001E-4</c:v>
                </c:pt>
                <c:pt idx="829">
                  <c:v>-1.8392980000000001E-3</c:v>
                </c:pt>
                <c:pt idx="830">
                  <c:v>2.9257979999999999E-3</c:v>
                </c:pt>
                <c:pt idx="831">
                  <c:v>5.8799050000000004E-3</c:v>
                </c:pt>
                <c:pt idx="832">
                  <c:v>8.0166089999999992E-3</c:v>
                </c:pt>
                <c:pt idx="833">
                  <c:v>1.22463E-2</c:v>
                </c:pt>
                <c:pt idx="834">
                  <c:v>1.9639690000000001E-2</c:v>
                </c:pt>
                <c:pt idx="835">
                  <c:v>2.6352520000000001E-2</c:v>
                </c:pt>
                <c:pt idx="836">
                  <c:v>2.4954690000000002E-2</c:v>
                </c:pt>
                <c:pt idx="837">
                  <c:v>1.6700889999999999E-2</c:v>
                </c:pt>
                <c:pt idx="838">
                  <c:v>8.1157210000000002E-4</c:v>
                </c:pt>
                <c:pt idx="839">
                  <c:v>-1.7116320000000001E-2</c:v>
                </c:pt>
                <c:pt idx="840">
                  <c:v>-1.41491E-2</c:v>
                </c:pt>
                <c:pt idx="841">
                  <c:v>4.627918E-3</c:v>
                </c:pt>
                <c:pt idx="842">
                  <c:v>1.2317389999999999E-2</c:v>
                </c:pt>
                <c:pt idx="843">
                  <c:v>4.6503930000000001E-3</c:v>
                </c:pt>
                <c:pt idx="844">
                  <c:v>-9.9234549999999994E-3</c:v>
                </c:pt>
                <c:pt idx="845">
                  <c:v>-1.6372540000000001E-2</c:v>
                </c:pt>
                <c:pt idx="846">
                  <c:v>-5.041757E-3</c:v>
                </c:pt>
                <c:pt idx="847">
                  <c:v>7.645855E-3</c:v>
                </c:pt>
                <c:pt idx="848">
                  <c:v>3.7936839999999999E-3</c:v>
                </c:pt>
                <c:pt idx="849">
                  <c:v>-4.3366129999999996E-3</c:v>
                </c:pt>
                <c:pt idx="850">
                  <c:v>5.5154360000000003E-4</c:v>
                </c:pt>
                <c:pt idx="851">
                  <c:v>8.4990399999999994E-3</c:v>
                </c:pt>
                <c:pt idx="852">
                  <c:v>1.936966E-3</c:v>
                </c:pt>
                <c:pt idx="853">
                  <c:v>-1.4384940000000001E-2</c:v>
                </c:pt>
                <c:pt idx="854">
                  <c:v>-1.752973E-2</c:v>
                </c:pt>
                <c:pt idx="855">
                  <c:v>-9.4173499999999997E-3</c:v>
                </c:pt>
                <c:pt idx="856">
                  <c:v>-8.1448479999999997E-3</c:v>
                </c:pt>
                <c:pt idx="857">
                  <c:v>-6.3363810000000003E-3</c:v>
                </c:pt>
                <c:pt idx="858">
                  <c:v>8.0022990000000005E-4</c:v>
                </c:pt>
                <c:pt idx="859">
                  <c:v>1.0731810000000001E-3</c:v>
                </c:pt>
                <c:pt idx="860">
                  <c:v>-6.825808E-3</c:v>
                </c:pt>
                <c:pt idx="861">
                  <c:v>-7.2944070000000001E-3</c:v>
                </c:pt>
                <c:pt idx="862">
                  <c:v>4.0307219999999996E-3</c:v>
                </c:pt>
                <c:pt idx="863">
                  <c:v>7.3212499999999996E-3</c:v>
                </c:pt>
                <c:pt idx="864">
                  <c:v>1.1269660000000001E-3</c:v>
                </c:pt>
                <c:pt idx="865">
                  <c:v>2.9563789999999999E-3</c:v>
                </c:pt>
                <c:pt idx="866">
                  <c:v>1.0302169999999999E-2</c:v>
                </c:pt>
                <c:pt idx="867">
                  <c:v>9.1143779999999994E-3</c:v>
                </c:pt>
                <c:pt idx="868">
                  <c:v>-5.5029859999999996E-3</c:v>
                </c:pt>
                <c:pt idx="869">
                  <c:v>-1.8554310000000001E-2</c:v>
                </c:pt>
                <c:pt idx="870">
                  <c:v>-1.146788E-2</c:v>
                </c:pt>
                <c:pt idx="871">
                  <c:v>4.5008799999999996E-3</c:v>
                </c:pt>
                <c:pt idx="872">
                  <c:v>4.7741090000000003E-3</c:v>
                </c:pt>
                <c:pt idx="873">
                  <c:v>-3.856478E-3</c:v>
                </c:pt>
                <c:pt idx="874">
                  <c:v>-2.28736E-3</c:v>
                </c:pt>
                <c:pt idx="875">
                  <c:v>1.010759E-3</c:v>
                </c:pt>
                <c:pt idx="876">
                  <c:v>8.6780189999999995E-4</c:v>
                </c:pt>
                <c:pt idx="877">
                  <c:v>4.3523620000000002E-3</c:v>
                </c:pt>
                <c:pt idx="878">
                  <c:v>8.6617710000000004E-3</c:v>
                </c:pt>
                <c:pt idx="879">
                  <c:v>1.0722799999999999E-2</c:v>
                </c:pt>
                <c:pt idx="880">
                  <c:v>3.8246320000000001E-3</c:v>
                </c:pt>
                <c:pt idx="881">
                  <c:v>-9.4324700000000001E-3</c:v>
                </c:pt>
                <c:pt idx="882">
                  <c:v>-1.346165E-2</c:v>
                </c:pt>
                <c:pt idx="883">
                  <c:v>-1.125664E-2</c:v>
                </c:pt>
                <c:pt idx="884">
                  <c:v>-1.341767E-2</c:v>
                </c:pt>
                <c:pt idx="885">
                  <c:v>-1.103706E-2</c:v>
                </c:pt>
                <c:pt idx="886">
                  <c:v>2.4344369999999998E-3</c:v>
                </c:pt>
                <c:pt idx="887">
                  <c:v>1.0518019999999999E-2</c:v>
                </c:pt>
                <c:pt idx="888">
                  <c:v>5.8425309999999998E-3</c:v>
                </c:pt>
                <c:pt idx="889">
                  <c:v>3.48321E-3</c:v>
                </c:pt>
                <c:pt idx="890">
                  <c:v>1.0138869999999999E-2</c:v>
                </c:pt>
                <c:pt idx="891">
                  <c:v>8.241768E-3</c:v>
                </c:pt>
                <c:pt idx="892">
                  <c:v>-1.058123E-2</c:v>
                </c:pt>
                <c:pt idx="893">
                  <c:v>-2.2614809999999999E-2</c:v>
                </c:pt>
                <c:pt idx="894">
                  <c:v>-1.5776220000000001E-2</c:v>
                </c:pt>
                <c:pt idx="895">
                  <c:v>-8.4063379999999997E-4</c:v>
                </c:pt>
                <c:pt idx="896">
                  <c:v>5.8534269999999996E-3</c:v>
                </c:pt>
                <c:pt idx="897">
                  <c:v>-4.2683369999999997E-3</c:v>
                </c:pt>
                <c:pt idx="898">
                  <c:v>-7.0689460000000004E-3</c:v>
                </c:pt>
                <c:pt idx="899">
                  <c:v>7.6865099999999997E-3</c:v>
                </c:pt>
                <c:pt idx="900">
                  <c:v>1.320033E-2</c:v>
                </c:pt>
                <c:pt idx="901">
                  <c:v>9.0327900000000006E-3</c:v>
                </c:pt>
                <c:pt idx="902">
                  <c:v>1.277029E-2</c:v>
                </c:pt>
                <c:pt idx="903">
                  <c:v>1.239238E-2</c:v>
                </c:pt>
                <c:pt idx="904">
                  <c:v>-1.4656020000000001E-3</c:v>
                </c:pt>
                <c:pt idx="905">
                  <c:v>-1.1140260000000001E-2</c:v>
                </c:pt>
                <c:pt idx="906">
                  <c:v>-4.2702310000000002E-3</c:v>
                </c:pt>
                <c:pt idx="907">
                  <c:v>7.3446070000000004E-3</c:v>
                </c:pt>
                <c:pt idx="908">
                  <c:v>5.1121860000000003E-3</c:v>
                </c:pt>
                <c:pt idx="909">
                  <c:v>-1.1335469999999999E-3</c:v>
                </c:pt>
                <c:pt idx="910">
                  <c:v>3.5957319999999999E-3</c:v>
                </c:pt>
                <c:pt idx="911">
                  <c:v>4.9810039999999998E-3</c:v>
                </c:pt>
                <c:pt idx="912">
                  <c:v>-3.45956E-3</c:v>
                </c:pt>
                <c:pt idx="913">
                  <c:v>-7.9206810000000006E-3</c:v>
                </c:pt>
                <c:pt idx="914">
                  <c:v>-5.5250120000000002E-3</c:v>
                </c:pt>
                <c:pt idx="915">
                  <c:v>-5.9863210000000002E-3</c:v>
                </c:pt>
                <c:pt idx="916">
                  <c:v>-8.2393759999999996E-3</c:v>
                </c:pt>
                <c:pt idx="917">
                  <c:v>-4.1324170000000002E-3</c:v>
                </c:pt>
                <c:pt idx="918">
                  <c:v>4.7752860000000001E-3</c:v>
                </c:pt>
                <c:pt idx="919">
                  <c:v>1.1984989999999999E-2</c:v>
                </c:pt>
                <c:pt idx="920">
                  <c:v>8.3114350000000007E-3</c:v>
                </c:pt>
                <c:pt idx="921">
                  <c:v>-4.1185140000000002E-3</c:v>
                </c:pt>
                <c:pt idx="922">
                  <c:v>-3.4731459999999999E-3</c:v>
                </c:pt>
                <c:pt idx="923">
                  <c:v>8.7865570000000004E-3</c:v>
                </c:pt>
                <c:pt idx="924">
                  <c:v>7.7903670000000003E-3</c:v>
                </c:pt>
                <c:pt idx="925">
                  <c:v>-7.7970360000000002E-3</c:v>
                </c:pt>
                <c:pt idx="926">
                  <c:v>-2.1668440000000001E-2</c:v>
                </c:pt>
                <c:pt idx="927">
                  <c:v>-1.9376020000000001E-2</c:v>
                </c:pt>
                <c:pt idx="928">
                  <c:v>-7.0414930000000002E-3</c:v>
                </c:pt>
                <c:pt idx="929">
                  <c:v>-7.7885339999999997E-3</c:v>
                </c:pt>
                <c:pt idx="930">
                  <c:v>-1.6038219999999999E-2</c:v>
                </c:pt>
                <c:pt idx="931">
                  <c:v>-8.2692479999999999E-3</c:v>
                </c:pt>
                <c:pt idx="932">
                  <c:v>8.2678130000000006E-3</c:v>
                </c:pt>
                <c:pt idx="933">
                  <c:v>1.184987E-2</c:v>
                </c:pt>
                <c:pt idx="934">
                  <c:v>5.2827940000000004E-3</c:v>
                </c:pt>
                <c:pt idx="935">
                  <c:v>7.0787479999999999E-4</c:v>
                </c:pt>
                <c:pt idx="936">
                  <c:v>7.6855149999999998E-4</c:v>
                </c:pt>
                <c:pt idx="937">
                  <c:v>3.5563080000000002E-3</c:v>
                </c:pt>
                <c:pt idx="938">
                  <c:v>7.4702980000000002E-3</c:v>
                </c:pt>
                <c:pt idx="939">
                  <c:v>1.5073319999999999E-2</c:v>
                </c:pt>
                <c:pt idx="940">
                  <c:v>2.118215E-2</c:v>
                </c:pt>
                <c:pt idx="941">
                  <c:v>9.6012130000000008E-3</c:v>
                </c:pt>
                <c:pt idx="942">
                  <c:v>-1.575062E-2</c:v>
                </c:pt>
                <c:pt idx="943">
                  <c:v>-2.2360939999999999E-2</c:v>
                </c:pt>
                <c:pt idx="944">
                  <c:v>-7.1769440000000002E-3</c:v>
                </c:pt>
                <c:pt idx="945">
                  <c:v>1.761178E-3</c:v>
                </c:pt>
                <c:pt idx="946">
                  <c:v>-1.238816E-3</c:v>
                </c:pt>
                <c:pt idx="947">
                  <c:v>-5.4644109999999997E-3</c:v>
                </c:pt>
                <c:pt idx="948">
                  <c:v>-3.3257130000000001E-3</c:v>
                </c:pt>
                <c:pt idx="949">
                  <c:v>8.3444230000000001E-4</c:v>
                </c:pt>
                <c:pt idx="950">
                  <c:v>4.9470419999999996E-3</c:v>
                </c:pt>
                <c:pt idx="951">
                  <c:v>1.2332650000000001E-2</c:v>
                </c:pt>
                <c:pt idx="952">
                  <c:v>1.209346E-2</c:v>
                </c:pt>
                <c:pt idx="953">
                  <c:v>6.0194280000000001E-4</c:v>
                </c:pt>
                <c:pt idx="954">
                  <c:v>-6.1983669999999998E-3</c:v>
                </c:pt>
                <c:pt idx="955">
                  <c:v>1.446775E-3</c:v>
                </c:pt>
                <c:pt idx="956">
                  <c:v>9.3674139999999993E-3</c:v>
                </c:pt>
                <c:pt idx="957">
                  <c:v>3.2514409999999999E-3</c:v>
                </c:pt>
                <c:pt idx="958">
                  <c:v>-1.294978E-3</c:v>
                </c:pt>
                <c:pt idx="959">
                  <c:v>2.7673900000000002E-3</c:v>
                </c:pt>
                <c:pt idx="960">
                  <c:v>-6.0294549999999998E-4</c:v>
                </c:pt>
                <c:pt idx="961">
                  <c:v>1.062648E-3</c:v>
                </c:pt>
                <c:pt idx="962">
                  <c:v>1.7919600000000001E-2</c:v>
                </c:pt>
                <c:pt idx="963">
                  <c:v>2.207719E-2</c:v>
                </c:pt>
                <c:pt idx="964">
                  <c:v>4.1963829999999997E-3</c:v>
                </c:pt>
                <c:pt idx="965">
                  <c:v>-1.2597870000000001E-2</c:v>
                </c:pt>
                <c:pt idx="966">
                  <c:v>-7.3620339999999999E-3</c:v>
                </c:pt>
                <c:pt idx="967">
                  <c:v>7.2341150000000002E-3</c:v>
                </c:pt>
                <c:pt idx="968">
                  <c:v>6.4856150000000003E-4</c:v>
                </c:pt>
                <c:pt idx="969">
                  <c:v>-1.01989E-2</c:v>
                </c:pt>
                <c:pt idx="970">
                  <c:v>1.9458780000000001E-3</c:v>
                </c:pt>
                <c:pt idx="971">
                  <c:v>1.23485E-2</c:v>
                </c:pt>
                <c:pt idx="972">
                  <c:v>-1.5432759999999999E-3</c:v>
                </c:pt>
                <c:pt idx="973">
                  <c:v>-1.7885450000000001E-2</c:v>
                </c:pt>
                <c:pt idx="974">
                  <c:v>-1.3924229999999999E-2</c:v>
                </c:pt>
                <c:pt idx="975">
                  <c:v>-4.0925909999999996E-3</c:v>
                </c:pt>
                <c:pt idx="976">
                  <c:v>-1.3032440000000001E-3</c:v>
                </c:pt>
                <c:pt idx="977">
                  <c:v>4.8711249999999996E-3</c:v>
                </c:pt>
                <c:pt idx="978">
                  <c:v>1.349362E-2</c:v>
                </c:pt>
                <c:pt idx="979">
                  <c:v>1.646452E-2</c:v>
                </c:pt>
                <c:pt idx="980">
                  <c:v>8.5664480000000008E-3</c:v>
                </c:pt>
                <c:pt idx="981">
                  <c:v>-6.8634560000000004E-3</c:v>
                </c:pt>
                <c:pt idx="982">
                  <c:v>-1.211016E-2</c:v>
                </c:pt>
                <c:pt idx="983">
                  <c:v>-5.8264980000000003E-3</c:v>
                </c:pt>
                <c:pt idx="984">
                  <c:v>-1.422197E-3</c:v>
                </c:pt>
                <c:pt idx="985">
                  <c:v>-8.8647559999999995E-4</c:v>
                </c:pt>
                <c:pt idx="986">
                  <c:v>-6.539609E-3</c:v>
                </c:pt>
                <c:pt idx="987">
                  <c:v>-1.9947320000000001E-2</c:v>
                </c:pt>
                <c:pt idx="988">
                  <c:v>-2.6173720000000001E-2</c:v>
                </c:pt>
                <c:pt idx="989">
                  <c:v>-1.5829369999999999E-2</c:v>
                </c:pt>
                <c:pt idx="990">
                  <c:v>3.1875919999999999E-3</c:v>
                </c:pt>
                <c:pt idx="991">
                  <c:v>1.8176709999999999E-2</c:v>
                </c:pt>
                <c:pt idx="992">
                  <c:v>1.5788980000000001E-2</c:v>
                </c:pt>
                <c:pt idx="993">
                  <c:v>1.001463E-3</c:v>
                </c:pt>
                <c:pt idx="994">
                  <c:v>-1.8970930000000001E-3</c:v>
                </c:pt>
                <c:pt idx="995">
                  <c:v>9.2340210000000002E-3</c:v>
                </c:pt>
                <c:pt idx="996">
                  <c:v>8.4489490000000007E-3</c:v>
                </c:pt>
                <c:pt idx="997">
                  <c:v>-5.0710640000000001E-3</c:v>
                </c:pt>
                <c:pt idx="998">
                  <c:v>-4.1992540000000004E-3</c:v>
                </c:pt>
                <c:pt idx="999">
                  <c:v>3.717007E-3</c:v>
                </c:pt>
              </c:numCache>
            </c:numRef>
          </c:yVal>
          <c:smooth val="0"/>
        </c:ser>
        <c:dLbls>
          <c:showLegendKey val="0"/>
          <c:showVal val="0"/>
          <c:showCatName val="0"/>
          <c:showSerName val="0"/>
          <c:showPercent val="0"/>
          <c:showBubbleSize val="0"/>
        </c:dLbls>
        <c:axId val="205911936"/>
        <c:axId val="206540800"/>
      </c:scatterChart>
      <c:valAx>
        <c:axId val="205911936"/>
        <c:scaling>
          <c:orientation val="minMax"/>
        </c:scaling>
        <c:delete val="0"/>
        <c:axPos val="b"/>
        <c:majorGridlines/>
        <c:title>
          <c:tx>
            <c:rich>
              <a:bodyPr/>
              <a:lstStyle/>
              <a:p>
                <a:pPr>
                  <a:defRPr sz="1000" b="1" i="0" u="none" strike="noStrike" baseline="0">
                    <a:solidFill>
                      <a:srgbClr val="000000"/>
                    </a:solidFill>
                    <a:latin typeface="Calibri"/>
                    <a:ea typeface="Calibri"/>
                    <a:cs typeface="Calibri"/>
                  </a:defRPr>
                </a:pPr>
                <a:r>
                  <a:rPr lang="en-US"/>
                  <a:t>Time (ns)</a:t>
                </a:r>
              </a:p>
            </c:rich>
          </c:tx>
          <c:layout/>
          <c:overlay val="0"/>
        </c:title>
        <c:numFmt formatCode="General"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206540800"/>
        <c:crossesAt val="-9999999"/>
        <c:crossBetween val="midCat"/>
      </c:valAx>
      <c:valAx>
        <c:axId val="206540800"/>
        <c:scaling>
          <c:orientation val="minMax"/>
        </c:scaling>
        <c:delete val="0"/>
        <c:axPos val="l"/>
        <c:majorGridlines/>
        <c:title>
          <c:tx>
            <c:rich>
              <a:bodyPr/>
              <a:lstStyle/>
              <a:p>
                <a:pPr>
                  <a:defRPr sz="1000" b="1" i="0" u="none" strike="noStrike" baseline="0">
                    <a:solidFill>
                      <a:srgbClr val="000000"/>
                    </a:solidFill>
                    <a:latin typeface="Calibri"/>
                    <a:ea typeface="Calibri"/>
                    <a:cs typeface="Calibri"/>
                  </a:defRPr>
                </a:pPr>
                <a:r>
                  <a:rPr lang="en-US"/>
                  <a:t>Measured Current (A)</a:t>
                </a:r>
              </a:p>
            </c:rich>
          </c:tx>
          <c:layout/>
          <c:overlay val="0"/>
        </c:title>
        <c:numFmt formatCode="General" sourceLinked="0"/>
        <c:majorTickMark val="out"/>
        <c:minorTickMark val="none"/>
        <c:tickLblPos val="nextTo"/>
        <c:crossAx val="205911936"/>
        <c:crossesAt val="-9999999"/>
        <c:crossBetween val="midCat"/>
      </c:valAx>
    </c:plotArea>
    <c:legend>
      <c:legendPos val="r"/>
      <c:layout/>
      <c:overlay val="0"/>
    </c:legend>
    <c:plotVisOnly val="1"/>
    <c:dispBlanksAs val="gap"/>
    <c:showDLblsOverMax val="0"/>
  </c:chart>
  <c:spPr>
    <a:ln>
      <a:noFill/>
    </a:ln>
  </c:spPr>
</c:chartSpace>
</file>

<file path=xl/chart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chart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chart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chart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chartsheets/sheet1.xml><?xml version="1.0" encoding="utf-8"?>
<chartsheet xmlns="http://schemas.openxmlformats.org/spreadsheetml/2006/main" xmlns:r="http://schemas.openxmlformats.org/officeDocument/2006/relationships">
  <sheetPr/>
  <sheetViews>
    <sheetView workbookViewId="0"/>
  </sheetViews>
  <pageMargins left="0" right="0" top="0" bottom="0" header="0" footer="0"/>
  <pageSetup orientation="landscape" r:id="rId1"/>
  <drawing r:id="rId2"/>
</chartsheet>
</file>

<file path=xl/chartsheets/sheet2.xml><?xml version="1.0" encoding="utf-8"?>
<chartsheet xmlns="http://schemas.openxmlformats.org/spreadsheetml/2006/main" xmlns:r="http://schemas.openxmlformats.org/officeDocument/2006/relationships">
  <sheetPr/>
  <sheetViews>
    <sheetView workbookViewId="0"/>
  </sheetViews>
  <pageMargins left="0" right="0" top="0" bottom="0" header="0" footer="0"/>
  <pageSetup orientation="landscape" r:id="rId1"/>
  <drawing r:id="rId2"/>
</chartsheet>
</file>

<file path=xl/chartsheets/sheet3.xml><?xml version="1.0" encoding="utf-8"?>
<chartsheet xmlns="http://schemas.openxmlformats.org/spreadsheetml/2006/main" xmlns:r="http://schemas.openxmlformats.org/officeDocument/2006/relationships">
  <sheetPr/>
  <sheetViews>
    <sheetView zoomScale="104" workbookViewId="0"/>
  </sheetViews>
  <pageMargins left="0" right="0" top="0" bottom="0" header="0" footer="0"/>
  <pageSetup orientation="landscape" r:id="rId1"/>
  <drawing r:id="rId2"/>
</chartsheet>
</file>

<file path=xl/chartsheets/sheet4.xml><?xml version="1.0" encoding="utf-8"?>
<chartsheet xmlns="http://schemas.openxmlformats.org/spreadsheetml/2006/main" xmlns:r="http://schemas.openxmlformats.org/officeDocument/2006/relationships">
  <sheetPr/>
  <sheetViews>
    <sheetView zoomScale="104" workbookViewId="0"/>
  </sheetViews>
  <pageMargins left="0" right="0" top="0" bottom="0" header="0" footer="0"/>
  <pageSetup orientation="landscape" r:id="rId1"/>
  <drawing r:id="rId2"/>
</chartsheet>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1"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absoluteAnchor>
    <xdr:pos x="0" y="0"/>
    <xdr:ext cx="9629775" cy="7343775"/>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xml><?xml version="1.0" encoding="utf-8"?>
<xdr:wsDr xmlns:xdr="http://schemas.openxmlformats.org/drawingml/2006/spreadsheetDrawing" xmlns:a="http://schemas.openxmlformats.org/drawingml/2006/main">
  <xdr:absoluteAnchor>
    <xdr:pos x="0" y="0"/>
    <xdr:ext cx="9629775" cy="7343775"/>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xml><?xml version="1.0" encoding="utf-8"?>
<xdr:wsDr xmlns:xdr="http://schemas.openxmlformats.org/drawingml/2006/spreadsheetDrawing" xmlns:a="http://schemas.openxmlformats.org/drawingml/2006/main">
  <xdr:absoluteAnchor>
    <xdr:pos x="0" y="0"/>
    <xdr:ext cx="9634904" cy="7354399"/>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xml><?xml version="1.0" encoding="utf-8"?>
<xdr:wsDr xmlns:xdr="http://schemas.openxmlformats.org/drawingml/2006/spreadsheetDrawing" xmlns:a="http://schemas.openxmlformats.org/drawingml/2006/main">
  <xdr:absoluteAnchor>
    <xdr:pos x="0" y="0"/>
    <xdr:ext cx="9634904" cy="7354399"/>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32"/>
  <sheetViews>
    <sheetView zoomScaleNormal="100" workbookViewId="0">
      <selection activeCell="B3" sqref="B3"/>
    </sheetView>
  </sheetViews>
  <sheetFormatPr defaultRowHeight="15" x14ac:dyDescent="0.25"/>
  <cols>
    <col min="1" max="1" width="25.7109375" style="8" customWidth="1"/>
    <col min="2" max="2" width="35.7109375" style="5" customWidth="1"/>
    <col min="3" max="3" width="1.7109375" style="7" customWidth="1"/>
    <col min="4" max="4" width="25.7109375" style="8" customWidth="1"/>
    <col min="5" max="5" width="25.7109375" style="5" customWidth="1"/>
    <col min="6" max="6" width="1.7109375" style="7" customWidth="1"/>
    <col min="7" max="7" width="25.7109375" style="8" customWidth="1"/>
    <col min="8" max="8" width="25.7109375" style="5" customWidth="1"/>
    <col min="9" max="9" width="1.7109375" style="7" customWidth="1"/>
    <col min="10" max="10" width="25.7109375" style="8" customWidth="1"/>
    <col min="11" max="11" width="25.7109375" style="5" customWidth="1"/>
    <col min="12" max="12" width="1.7109375" style="7" customWidth="1"/>
    <col min="13" max="13" width="25.7109375" style="8" customWidth="1"/>
    <col min="14" max="14" width="25.7109375" style="5" customWidth="1"/>
    <col min="15" max="15" width="1.7109375" style="7" customWidth="1"/>
    <col min="16" max="16" width="25.7109375" style="8" customWidth="1"/>
    <col min="17" max="17" width="25.7109375" style="5" customWidth="1"/>
    <col min="18" max="18" width="1.7109375" style="7" customWidth="1"/>
    <col min="19" max="19" width="25.7109375" style="8" customWidth="1"/>
    <col min="20" max="20" width="25.7109375" style="5" customWidth="1"/>
    <col min="21" max="21" width="1.7109375" style="7" customWidth="1"/>
    <col min="22" max="22" width="25.7109375" style="8" customWidth="1"/>
    <col min="23" max="23" width="25.7109375" style="5" customWidth="1"/>
    <col min="24" max="24" width="1.7109375" style="7" customWidth="1"/>
    <col min="25" max="25" width="25.7109375" style="8" customWidth="1"/>
    <col min="26" max="26" width="25.7109375" style="5" customWidth="1"/>
    <col min="27" max="27" width="1.7109375" style="7" customWidth="1"/>
    <col min="28" max="28" width="25.7109375" style="8" customWidth="1"/>
    <col min="29" max="29" width="25.7109375" style="5" customWidth="1"/>
    <col min="30" max="30" width="1.7109375" style="7" customWidth="1"/>
    <col min="31" max="31" width="25.7109375" style="8" customWidth="1"/>
    <col min="32" max="32" width="25.7109375" style="5" customWidth="1"/>
    <col min="33" max="33" width="1.7109375" style="7" customWidth="1"/>
  </cols>
  <sheetData>
    <row r="1" spans="1:33" s="4" customFormat="1" ht="30" customHeight="1" thickBot="1" x14ac:dyDescent="0.3">
      <c r="A1" s="25" t="s">
        <v>22</v>
      </c>
      <c r="B1" s="25"/>
      <c r="C1" s="6"/>
      <c r="D1" s="25" t="s">
        <v>12</v>
      </c>
      <c r="E1" s="25"/>
      <c r="F1" s="6"/>
      <c r="G1" s="25"/>
      <c r="H1" s="25"/>
      <c r="I1" s="6"/>
      <c r="J1" s="25"/>
      <c r="K1" s="25"/>
      <c r="L1" s="6"/>
      <c r="M1" s="25"/>
      <c r="N1" s="25"/>
      <c r="O1" s="6"/>
      <c r="P1" s="25"/>
      <c r="Q1" s="25"/>
      <c r="R1" s="6"/>
      <c r="S1" s="25"/>
      <c r="T1" s="25"/>
      <c r="U1" s="6"/>
      <c r="V1" s="25"/>
      <c r="W1" s="25"/>
      <c r="X1" s="6"/>
      <c r="Y1" s="25"/>
      <c r="Z1" s="25"/>
      <c r="AA1" s="6"/>
      <c r="AB1" s="25"/>
      <c r="AC1" s="25"/>
      <c r="AD1" s="6"/>
      <c r="AE1" s="25"/>
      <c r="AF1" s="25"/>
      <c r="AG1" s="6"/>
    </row>
    <row r="2" spans="1:33" x14ac:dyDescent="0.25">
      <c r="A2" s="8" t="s">
        <v>13</v>
      </c>
      <c r="B2" s="5" t="s">
        <v>38</v>
      </c>
      <c r="D2" s="8" t="s">
        <v>45</v>
      </c>
      <c r="E2" s="5" t="s">
        <v>46</v>
      </c>
    </row>
    <row r="3" spans="1:33" x14ac:dyDescent="0.25">
      <c r="D3" s="8" t="s">
        <v>47</v>
      </c>
    </row>
    <row r="4" spans="1:33" x14ac:dyDescent="0.25">
      <c r="A4" s="8" t="s">
        <v>0</v>
      </c>
      <c r="B4" s="5" t="s">
        <v>39</v>
      </c>
      <c r="D4" s="8" t="s">
        <v>48</v>
      </c>
      <c r="E4" s="5" t="s">
        <v>49</v>
      </c>
    </row>
    <row r="5" spans="1:33" x14ac:dyDescent="0.25">
      <c r="A5" s="8" t="s">
        <v>4</v>
      </c>
      <c r="B5" s="27" t="s">
        <v>40</v>
      </c>
      <c r="D5" s="8" t="s">
        <v>50</v>
      </c>
    </row>
    <row r="6" spans="1:33" x14ac:dyDescent="0.25">
      <c r="B6" s="27"/>
      <c r="D6" s="8" t="s">
        <v>51</v>
      </c>
      <c r="E6" s="5" t="s">
        <v>41</v>
      </c>
    </row>
    <row r="7" spans="1:33" x14ac:dyDescent="0.25">
      <c r="B7" s="27"/>
    </row>
    <row r="8" spans="1:33" x14ac:dyDescent="0.25">
      <c r="B8" s="27"/>
    </row>
    <row r="9" spans="1:33" x14ac:dyDescent="0.25">
      <c r="A9" s="8" t="s">
        <v>2</v>
      </c>
      <c r="B9" s="23">
        <v>42600.677442129629</v>
      </c>
    </row>
    <row r="10" spans="1:33" x14ac:dyDescent="0.25">
      <c r="A10" s="8" t="s">
        <v>19</v>
      </c>
      <c r="B10" s="23">
        <v>42600.679259259261</v>
      </c>
    </row>
    <row r="11" spans="1:33" x14ac:dyDescent="0.25">
      <c r="A11" s="8" t="s">
        <v>3</v>
      </c>
      <c r="B11" s="24">
        <f>B10-B9</f>
        <v>1.8171296323998831E-3</v>
      </c>
    </row>
    <row r="13" spans="1:33" x14ac:dyDescent="0.25">
      <c r="A13" s="8" t="s">
        <v>25</v>
      </c>
      <c r="B13" s="5" t="s">
        <v>26</v>
      </c>
    </row>
    <row r="14" spans="1:33" x14ac:dyDescent="0.25">
      <c r="A14" s="8" t="s">
        <v>27</v>
      </c>
      <c r="B14" s="5" t="s">
        <v>26</v>
      </c>
    </row>
    <row r="15" spans="1:33" x14ac:dyDescent="0.25">
      <c r="A15" s="8" t="s">
        <v>28</v>
      </c>
      <c r="B15" s="5" t="s">
        <v>26</v>
      </c>
    </row>
    <row r="16" spans="1:33" x14ac:dyDescent="0.25">
      <c r="A16" s="8" t="s">
        <v>29</v>
      </c>
      <c r="B16" s="5" t="s">
        <v>26</v>
      </c>
    </row>
    <row r="17" spans="1:2" x14ac:dyDescent="0.25">
      <c r="A17" s="8" t="s">
        <v>30</v>
      </c>
      <c r="B17" s="5" t="s">
        <v>26</v>
      </c>
    </row>
    <row r="19" spans="1:2" x14ac:dyDescent="0.25">
      <c r="A19" s="8" t="s">
        <v>35</v>
      </c>
      <c r="B19" s="5" t="s">
        <v>41</v>
      </c>
    </row>
    <row r="20" spans="1:2" x14ac:dyDescent="0.25">
      <c r="A20" s="8" t="s">
        <v>23</v>
      </c>
      <c r="B20" s="5" t="s">
        <v>42</v>
      </c>
    </row>
    <row r="21" spans="1:2" x14ac:dyDescent="0.25">
      <c r="A21" s="8" t="s">
        <v>14</v>
      </c>
      <c r="B21" s="5">
        <v>20</v>
      </c>
    </row>
    <row r="22" spans="1:2" x14ac:dyDescent="0.25">
      <c r="A22" s="8" t="s">
        <v>15</v>
      </c>
      <c r="B22" s="5" t="s">
        <v>43</v>
      </c>
    </row>
    <row r="23" spans="1:2" x14ac:dyDescent="0.25">
      <c r="A23" s="8" t="s">
        <v>16</v>
      </c>
      <c r="B23" s="26">
        <v>500</v>
      </c>
    </row>
    <row r="24" spans="1:2" x14ac:dyDescent="0.25">
      <c r="B24" s="26"/>
    </row>
    <row r="25" spans="1:2" x14ac:dyDescent="0.25">
      <c r="B25" s="26"/>
    </row>
    <row r="26" spans="1:2" x14ac:dyDescent="0.25">
      <c r="B26" s="26"/>
    </row>
    <row r="27" spans="1:2" x14ac:dyDescent="0.25">
      <c r="A27" s="8" t="s">
        <v>24</v>
      </c>
      <c r="B27" s="5" t="s">
        <v>44</v>
      </c>
    </row>
    <row r="29" spans="1:2" x14ac:dyDescent="0.25">
      <c r="A29" s="8" t="s">
        <v>31</v>
      </c>
      <c r="B29" s="5" t="s">
        <v>26</v>
      </c>
    </row>
    <row r="30" spans="1:2" x14ac:dyDescent="0.25">
      <c r="A30" s="8" t="s">
        <v>32</v>
      </c>
      <c r="B30" s="5" t="s">
        <v>26</v>
      </c>
    </row>
    <row r="31" spans="1:2" x14ac:dyDescent="0.25">
      <c r="A31" s="8" t="s">
        <v>33</v>
      </c>
      <c r="B31" s="5" t="s">
        <v>26</v>
      </c>
    </row>
    <row r="32" spans="1:2" x14ac:dyDescent="0.25">
      <c r="A32" s="8" t="s">
        <v>34</v>
      </c>
      <c r="B32" s="5" t="s">
        <v>26</v>
      </c>
    </row>
  </sheetData>
  <mergeCells count="13">
    <mergeCell ref="B23:B26"/>
    <mergeCell ref="A1:B1"/>
    <mergeCell ref="D1:E1"/>
    <mergeCell ref="B5:B8"/>
    <mergeCell ref="G1:H1"/>
    <mergeCell ref="J1:K1"/>
    <mergeCell ref="AB1:AC1"/>
    <mergeCell ref="AE1:AF1"/>
    <mergeCell ref="M1:N1"/>
    <mergeCell ref="P1:Q1"/>
    <mergeCell ref="S1:T1"/>
    <mergeCell ref="V1:W1"/>
    <mergeCell ref="Y1:Z1"/>
  </mergeCells>
  <pageMargins left="0" right="0" top="0" bottom="0" header="0" footer="0"/>
  <pageSetup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7"/>
  <sheetViews>
    <sheetView workbookViewId="0">
      <pane ySplit="1" topLeftCell="A2" activePane="bottomLeft" state="frozen"/>
      <selection pane="bottomLeft" activeCell="A2" sqref="A2"/>
    </sheetView>
  </sheetViews>
  <sheetFormatPr defaultRowHeight="15" x14ac:dyDescent="0.25"/>
  <cols>
    <col min="1" max="1" width="6.28515625" style="1" customWidth="1"/>
    <col min="2" max="2" width="39.28515625" style="1" customWidth="1"/>
    <col min="3" max="3" width="25.7109375" style="1" customWidth="1"/>
    <col min="4" max="4" width="24.7109375" style="1" customWidth="1"/>
    <col min="5" max="5" width="10.7109375" style="1" customWidth="1"/>
    <col min="6" max="6" width="14" style="1" customWidth="1"/>
    <col min="7" max="7" width="10.7109375" style="1" customWidth="1"/>
    <col min="8" max="8" width="9.7109375" style="1" customWidth="1"/>
    <col min="9" max="10" width="15.7109375" style="17" customWidth="1"/>
    <col min="11" max="12" width="15.7109375" customWidth="1"/>
  </cols>
  <sheetData>
    <row r="1" spans="1:12" s="9" customFormat="1" ht="30" customHeight="1" x14ac:dyDescent="0.25">
      <c r="A1" s="10" t="s">
        <v>5</v>
      </c>
      <c r="B1" s="10" t="s">
        <v>10</v>
      </c>
      <c r="C1" s="10" t="s">
        <v>9</v>
      </c>
      <c r="D1" s="10" t="s">
        <v>6</v>
      </c>
      <c r="E1" s="10" t="s">
        <v>11</v>
      </c>
      <c r="F1" s="10" t="s">
        <v>7</v>
      </c>
      <c r="G1" s="10" t="s">
        <v>8</v>
      </c>
      <c r="H1" s="10" t="s">
        <v>1</v>
      </c>
      <c r="I1" s="15" t="s">
        <v>20</v>
      </c>
      <c r="J1" s="15" t="s">
        <v>21</v>
      </c>
      <c r="K1" s="21" t="s">
        <v>36</v>
      </c>
      <c r="L1" s="22" t="s">
        <v>37</v>
      </c>
    </row>
    <row r="2" spans="1:12" x14ac:dyDescent="0.25">
      <c r="A2" s="1">
        <v>1</v>
      </c>
      <c r="B2" s="1" t="str">
        <f>Parameters!$B$27</f>
        <v>HBM (50Ω Delivery, 50Ω Ground)</v>
      </c>
      <c r="D2" s="1">
        <v>500</v>
      </c>
      <c r="E2" s="1" t="s">
        <v>52</v>
      </c>
      <c r="F2" s="1" t="s">
        <v>53</v>
      </c>
      <c r="I2" s="16"/>
      <c r="J2" s="16"/>
    </row>
    <row r="3" spans="1:12" x14ac:dyDescent="0.25">
      <c r="A3" s="1">
        <v>2</v>
      </c>
      <c r="B3" s="1" t="str">
        <f>Parameters!$B$27</f>
        <v>HBM (50Ω Delivery, 50Ω Ground)</v>
      </c>
      <c r="D3" s="1">
        <v>500</v>
      </c>
      <c r="E3" s="1" t="s">
        <v>52</v>
      </c>
      <c r="F3" s="1" t="s">
        <v>53</v>
      </c>
      <c r="I3" s="16"/>
      <c r="J3" s="16"/>
    </row>
    <row r="4" spans="1:12" x14ac:dyDescent="0.25">
      <c r="A4" s="1">
        <v>3</v>
      </c>
      <c r="B4" s="1" t="str">
        <f>Parameters!$B$27</f>
        <v>HBM (50Ω Delivery, 50Ω Ground)</v>
      </c>
      <c r="D4" s="1">
        <v>500</v>
      </c>
      <c r="E4" s="1" t="s">
        <v>52</v>
      </c>
      <c r="F4" s="1" t="s">
        <v>53</v>
      </c>
      <c r="I4" s="16"/>
      <c r="J4" s="16"/>
    </row>
    <row r="5" spans="1:12" x14ac:dyDescent="0.25">
      <c r="A5" s="1">
        <v>4</v>
      </c>
      <c r="B5" s="1" t="str">
        <f>Parameters!$B$27</f>
        <v>HBM (50Ω Delivery, 50Ω Ground)</v>
      </c>
      <c r="D5" s="1">
        <v>500</v>
      </c>
      <c r="E5" s="1" t="s">
        <v>52</v>
      </c>
      <c r="F5" s="1" t="s">
        <v>53</v>
      </c>
      <c r="I5" s="16"/>
      <c r="J5" s="16"/>
    </row>
    <row r="6" spans="1:12" x14ac:dyDescent="0.25">
      <c r="A6" s="1">
        <v>5</v>
      </c>
      <c r="B6" s="1" t="str">
        <f>Parameters!$B$27</f>
        <v>HBM (50Ω Delivery, 50Ω Ground)</v>
      </c>
      <c r="D6" s="1">
        <v>500</v>
      </c>
      <c r="E6" s="1" t="s">
        <v>52</v>
      </c>
      <c r="F6" s="1" t="s">
        <v>53</v>
      </c>
      <c r="I6" s="16"/>
      <c r="J6" s="16"/>
    </row>
    <row r="7" spans="1:12" x14ac:dyDescent="0.25">
      <c r="A7" s="1">
        <v>6</v>
      </c>
      <c r="B7" s="1" t="str">
        <f>Parameters!$B$27</f>
        <v>HBM (50Ω Delivery, 50Ω Ground)</v>
      </c>
      <c r="D7" s="1">
        <v>500</v>
      </c>
      <c r="E7" s="1" t="s">
        <v>52</v>
      </c>
      <c r="F7" s="1" t="s">
        <v>53</v>
      </c>
      <c r="I7" s="16"/>
      <c r="J7" s="16"/>
    </row>
    <row r="8" spans="1:12" x14ac:dyDescent="0.25">
      <c r="A8" s="1">
        <v>7</v>
      </c>
      <c r="B8" s="1" t="str">
        <f>Parameters!$B$27</f>
        <v>HBM (50Ω Delivery, 50Ω Ground)</v>
      </c>
      <c r="D8" s="1">
        <v>500</v>
      </c>
      <c r="E8" s="1" t="s">
        <v>52</v>
      </c>
      <c r="F8" s="1" t="s">
        <v>53</v>
      </c>
      <c r="I8" s="16"/>
      <c r="J8" s="16"/>
    </row>
    <row r="9" spans="1:12" x14ac:dyDescent="0.25">
      <c r="A9" s="1">
        <v>8</v>
      </c>
      <c r="B9" s="1" t="str">
        <f>Parameters!$B$27</f>
        <v>HBM (50Ω Delivery, 50Ω Ground)</v>
      </c>
      <c r="D9" s="1">
        <v>500</v>
      </c>
      <c r="E9" s="1" t="s">
        <v>52</v>
      </c>
      <c r="F9" s="1" t="s">
        <v>53</v>
      </c>
      <c r="I9" s="16"/>
      <c r="J9" s="16"/>
    </row>
    <row r="10" spans="1:12" x14ac:dyDescent="0.25">
      <c r="A10" s="1">
        <v>9</v>
      </c>
      <c r="B10" s="1" t="str">
        <f>Parameters!$B$27</f>
        <v>HBM (50Ω Delivery, 50Ω Ground)</v>
      </c>
      <c r="D10" s="1">
        <v>500</v>
      </c>
      <c r="E10" s="1" t="s">
        <v>52</v>
      </c>
      <c r="F10" s="1" t="s">
        <v>53</v>
      </c>
      <c r="I10" s="16"/>
      <c r="J10" s="16"/>
    </row>
    <row r="11" spans="1:12" x14ac:dyDescent="0.25">
      <c r="A11" s="1">
        <v>10</v>
      </c>
      <c r="B11" s="1" t="str">
        <f>Parameters!$B$27</f>
        <v>HBM (50Ω Delivery, 50Ω Ground)</v>
      </c>
      <c r="D11" s="1">
        <v>500</v>
      </c>
      <c r="E11" s="1" t="s">
        <v>52</v>
      </c>
      <c r="F11" s="1" t="s">
        <v>53</v>
      </c>
      <c r="I11" s="16"/>
      <c r="J11" s="16"/>
    </row>
    <row r="12" spans="1:12" x14ac:dyDescent="0.25">
      <c r="A12" s="1">
        <v>11</v>
      </c>
      <c r="B12" s="1" t="str">
        <f>Parameters!$B$27</f>
        <v>HBM (50Ω Delivery, 50Ω Ground)</v>
      </c>
      <c r="D12" s="1">
        <v>500</v>
      </c>
      <c r="E12" s="1" t="s">
        <v>52</v>
      </c>
      <c r="F12" s="1" t="s">
        <v>53</v>
      </c>
      <c r="I12" s="16"/>
      <c r="J12" s="16"/>
    </row>
    <row r="13" spans="1:12" x14ac:dyDescent="0.25">
      <c r="A13" s="1">
        <v>12</v>
      </c>
      <c r="B13" s="1" t="str">
        <f>Parameters!$B$27</f>
        <v>HBM (50Ω Delivery, 50Ω Ground)</v>
      </c>
      <c r="D13" s="1">
        <v>500</v>
      </c>
      <c r="E13" s="1" t="s">
        <v>52</v>
      </c>
      <c r="F13" s="1" t="s">
        <v>53</v>
      </c>
      <c r="I13" s="16"/>
      <c r="J13" s="16"/>
    </row>
    <row r="14" spans="1:12" x14ac:dyDescent="0.25">
      <c r="A14" s="1">
        <v>13</v>
      </c>
      <c r="B14" s="1" t="str">
        <f>Parameters!$B$27</f>
        <v>HBM (50Ω Delivery, 50Ω Ground)</v>
      </c>
      <c r="D14" s="1">
        <v>500</v>
      </c>
      <c r="E14" s="1" t="s">
        <v>52</v>
      </c>
      <c r="F14" s="1" t="s">
        <v>53</v>
      </c>
      <c r="I14" s="16"/>
      <c r="J14" s="16"/>
    </row>
    <row r="15" spans="1:12" x14ac:dyDescent="0.25">
      <c r="A15" s="1">
        <v>14</v>
      </c>
      <c r="B15" s="1" t="str">
        <f>Parameters!$B$27</f>
        <v>HBM (50Ω Delivery, 50Ω Ground)</v>
      </c>
      <c r="D15" s="1">
        <v>500</v>
      </c>
      <c r="E15" s="1" t="s">
        <v>52</v>
      </c>
      <c r="F15" s="1" t="s">
        <v>53</v>
      </c>
      <c r="I15" s="16"/>
      <c r="J15" s="16"/>
    </row>
    <row r="16" spans="1:12" x14ac:dyDescent="0.25">
      <c r="A16" s="1">
        <v>15</v>
      </c>
      <c r="B16" s="1" t="str">
        <f>Parameters!$B$27</f>
        <v>HBM (50Ω Delivery, 50Ω Ground)</v>
      </c>
      <c r="D16" s="1">
        <v>500</v>
      </c>
      <c r="E16" s="1" t="s">
        <v>52</v>
      </c>
      <c r="F16" s="1" t="s">
        <v>53</v>
      </c>
      <c r="I16" s="16"/>
      <c r="J16" s="16"/>
    </row>
    <row r="17" spans="1:10" x14ac:dyDescent="0.25">
      <c r="A17" s="1">
        <v>16</v>
      </c>
      <c r="B17" s="1" t="str">
        <f>Parameters!$B$27</f>
        <v>HBM (50Ω Delivery, 50Ω Ground)</v>
      </c>
      <c r="D17" s="1">
        <v>500</v>
      </c>
      <c r="E17" s="1" t="s">
        <v>52</v>
      </c>
      <c r="F17" s="1" t="s">
        <v>53</v>
      </c>
      <c r="I17" s="16"/>
      <c r="J17" s="16"/>
    </row>
    <row r="18" spans="1:10" x14ac:dyDescent="0.25">
      <c r="A18" s="1">
        <v>17</v>
      </c>
      <c r="B18" s="1" t="str">
        <f>Parameters!$B$27</f>
        <v>HBM (50Ω Delivery, 50Ω Ground)</v>
      </c>
      <c r="D18" s="1">
        <v>500</v>
      </c>
      <c r="E18" s="1" t="s">
        <v>52</v>
      </c>
      <c r="F18" s="1" t="s">
        <v>53</v>
      </c>
      <c r="I18" s="16"/>
      <c r="J18" s="16"/>
    </row>
    <row r="19" spans="1:10" x14ac:dyDescent="0.25">
      <c r="A19" s="1">
        <v>18</v>
      </c>
      <c r="B19" s="1" t="str">
        <f>Parameters!$B$27</f>
        <v>HBM (50Ω Delivery, 50Ω Ground)</v>
      </c>
      <c r="D19" s="1">
        <v>500</v>
      </c>
      <c r="E19" s="1" t="s">
        <v>52</v>
      </c>
      <c r="F19" s="1" t="s">
        <v>53</v>
      </c>
      <c r="I19" s="16"/>
      <c r="J19" s="16"/>
    </row>
    <row r="20" spans="1:10" x14ac:dyDescent="0.25">
      <c r="A20" s="1">
        <v>19</v>
      </c>
      <c r="B20" s="1" t="str">
        <f>Parameters!$B$27</f>
        <v>HBM (50Ω Delivery, 50Ω Ground)</v>
      </c>
      <c r="D20" s="1">
        <v>500</v>
      </c>
      <c r="E20" s="1" t="s">
        <v>52</v>
      </c>
      <c r="F20" s="1" t="s">
        <v>53</v>
      </c>
      <c r="I20" s="16"/>
      <c r="J20" s="16"/>
    </row>
    <row r="21" spans="1:10" x14ac:dyDescent="0.25">
      <c r="A21" s="1">
        <v>20</v>
      </c>
      <c r="B21" s="1" t="str">
        <f>Parameters!$B$27</f>
        <v>HBM (50Ω Delivery, 50Ω Ground)</v>
      </c>
      <c r="D21" s="1">
        <v>500</v>
      </c>
      <c r="E21" s="1" t="s">
        <v>52</v>
      </c>
      <c r="F21" s="1" t="s">
        <v>53</v>
      </c>
      <c r="I21" s="16"/>
      <c r="J21" s="16"/>
    </row>
    <row r="22" spans="1:10" x14ac:dyDescent="0.25">
      <c r="I22" s="16"/>
      <c r="J22" s="16"/>
    </row>
    <row r="23" spans="1:10" x14ac:dyDescent="0.25">
      <c r="I23" s="16"/>
      <c r="J23" s="16"/>
    </row>
    <row r="24" spans="1:10" x14ac:dyDescent="0.25">
      <c r="I24" s="16"/>
      <c r="J24" s="16"/>
    </row>
    <row r="25" spans="1:10" x14ac:dyDescent="0.25">
      <c r="I25" s="16"/>
      <c r="J25" s="16"/>
    </row>
    <row r="26" spans="1:10" x14ac:dyDescent="0.25">
      <c r="I26" s="16"/>
      <c r="J26" s="16"/>
    </row>
    <row r="27" spans="1:10" x14ac:dyDescent="0.25">
      <c r="I27" s="16"/>
      <c r="J27" s="16"/>
    </row>
  </sheetData>
  <pageMargins left="0" right="0" top="0" bottom="0" header="0" footer="0"/>
  <pageSetup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1"/>
  <sheetViews>
    <sheetView workbookViewId="0"/>
  </sheetViews>
  <sheetFormatPr defaultRowHeight="15" x14ac:dyDescent="0.25"/>
  <cols>
    <col min="1" max="8" width="16.7109375" style="2" customWidth="1"/>
    <col min="9" max="13" width="16.7109375" customWidth="1"/>
  </cols>
  <sheetData>
    <row r="1" spans="1:16" s="3" customFormat="1" x14ac:dyDescent="0.25">
      <c r="A1" t="s">
        <v>5</v>
      </c>
      <c r="B1" t="s">
        <v>17</v>
      </c>
      <c r="C1" t="s">
        <v>18</v>
      </c>
      <c r="D1"/>
      <c r="E1"/>
      <c r="F1"/>
      <c r="G1"/>
      <c r="H1"/>
      <c r="I1"/>
      <c r="J1"/>
      <c r="K1"/>
      <c r="L1"/>
      <c r="M1"/>
      <c r="N1"/>
      <c r="O1"/>
      <c r="P1"/>
    </row>
    <row r="2" spans="1:16" x14ac:dyDescent="0.25">
      <c r="A2">
        <f>Data!$A2</f>
        <v>1</v>
      </c>
      <c r="B2">
        <f>Data!$D2</f>
        <v>500</v>
      </c>
      <c r="C2"/>
      <c r="D2"/>
      <c r="E2"/>
      <c r="F2"/>
      <c r="G2"/>
      <c r="H2"/>
    </row>
    <row r="3" spans="1:16" x14ac:dyDescent="0.25">
      <c r="A3">
        <f>Data!$A3</f>
        <v>2</v>
      </c>
      <c r="B3">
        <f>Data!$D3</f>
        <v>500</v>
      </c>
      <c r="C3"/>
      <c r="D3"/>
      <c r="E3"/>
      <c r="F3"/>
      <c r="G3"/>
      <c r="H3"/>
    </row>
    <row r="4" spans="1:16" x14ac:dyDescent="0.25">
      <c r="A4">
        <f>Data!$A4</f>
        <v>3</v>
      </c>
      <c r="B4">
        <f>Data!$D4</f>
        <v>500</v>
      </c>
      <c r="C4"/>
      <c r="D4"/>
      <c r="E4"/>
      <c r="F4"/>
      <c r="G4"/>
      <c r="H4"/>
    </row>
    <row r="5" spans="1:16" x14ac:dyDescent="0.25">
      <c r="A5">
        <f>Data!$A5</f>
        <v>4</v>
      </c>
      <c r="B5">
        <f>Data!$D5</f>
        <v>500</v>
      </c>
      <c r="C5"/>
      <c r="D5"/>
      <c r="E5"/>
      <c r="F5"/>
      <c r="G5"/>
      <c r="H5"/>
    </row>
    <row r="6" spans="1:16" x14ac:dyDescent="0.25">
      <c r="A6">
        <f>Data!$A6</f>
        <v>5</v>
      </c>
      <c r="B6">
        <f>Data!$D6</f>
        <v>500</v>
      </c>
      <c r="C6"/>
      <c r="D6"/>
      <c r="E6"/>
      <c r="F6"/>
      <c r="G6"/>
      <c r="H6"/>
    </row>
    <row r="7" spans="1:16" x14ac:dyDescent="0.25">
      <c r="A7">
        <f>Data!$A7</f>
        <v>6</v>
      </c>
      <c r="B7">
        <f>Data!$D7</f>
        <v>500</v>
      </c>
      <c r="C7"/>
      <c r="D7"/>
      <c r="E7"/>
      <c r="F7"/>
      <c r="G7"/>
      <c r="H7"/>
    </row>
    <row r="8" spans="1:16" x14ac:dyDescent="0.25">
      <c r="A8">
        <f>Data!$A8</f>
        <v>7</v>
      </c>
      <c r="B8">
        <f>Data!$D8</f>
        <v>500</v>
      </c>
      <c r="C8"/>
      <c r="D8"/>
      <c r="E8"/>
      <c r="F8"/>
      <c r="G8"/>
      <c r="H8"/>
    </row>
    <row r="9" spans="1:16" x14ac:dyDescent="0.25">
      <c r="A9">
        <f>Data!$A9</f>
        <v>8</v>
      </c>
      <c r="B9">
        <f>Data!$D9</f>
        <v>500</v>
      </c>
      <c r="C9"/>
      <c r="D9"/>
      <c r="E9"/>
      <c r="F9"/>
      <c r="G9"/>
      <c r="H9"/>
    </row>
    <row r="10" spans="1:16" x14ac:dyDescent="0.25">
      <c r="A10">
        <f>Data!$A10</f>
        <v>9</v>
      </c>
      <c r="B10">
        <f>Data!$D10</f>
        <v>500</v>
      </c>
      <c r="C10"/>
      <c r="D10"/>
      <c r="E10"/>
      <c r="F10"/>
      <c r="G10"/>
      <c r="H10"/>
    </row>
    <row r="11" spans="1:16" x14ac:dyDescent="0.25">
      <c r="A11">
        <f>Data!$A11</f>
        <v>10</v>
      </c>
      <c r="B11">
        <f>Data!$D11</f>
        <v>500</v>
      </c>
      <c r="C11"/>
      <c r="D11"/>
      <c r="E11"/>
      <c r="F11"/>
      <c r="G11"/>
      <c r="H11"/>
    </row>
    <row r="12" spans="1:16" x14ac:dyDescent="0.25">
      <c r="A12">
        <f>Data!$A12</f>
        <v>11</v>
      </c>
      <c r="B12">
        <f>Data!$D12</f>
        <v>500</v>
      </c>
      <c r="C12"/>
      <c r="D12"/>
      <c r="E12"/>
      <c r="F12"/>
      <c r="G12"/>
      <c r="H12"/>
    </row>
    <row r="13" spans="1:16" x14ac:dyDescent="0.25">
      <c r="A13">
        <f>Data!$A13</f>
        <v>12</v>
      </c>
      <c r="B13">
        <f>Data!$D13</f>
        <v>500</v>
      </c>
      <c r="C13"/>
      <c r="D13"/>
      <c r="E13"/>
      <c r="F13"/>
      <c r="G13"/>
      <c r="H13"/>
    </row>
    <row r="14" spans="1:16" x14ac:dyDescent="0.25">
      <c r="A14">
        <f>Data!$A14</f>
        <v>13</v>
      </c>
      <c r="B14">
        <f>Data!$D14</f>
        <v>500</v>
      </c>
      <c r="C14"/>
      <c r="D14"/>
      <c r="E14"/>
      <c r="F14"/>
      <c r="G14"/>
      <c r="H14"/>
    </row>
    <row r="15" spans="1:16" x14ac:dyDescent="0.25">
      <c r="A15">
        <f>Data!$A15</f>
        <v>14</v>
      </c>
      <c r="B15">
        <f>Data!$D15</f>
        <v>500</v>
      </c>
      <c r="C15"/>
      <c r="D15"/>
      <c r="E15"/>
      <c r="F15"/>
      <c r="G15"/>
      <c r="H15"/>
    </row>
    <row r="16" spans="1:16" x14ac:dyDescent="0.25">
      <c r="A16">
        <f>Data!$A16</f>
        <v>15</v>
      </c>
      <c r="B16">
        <f>Data!$D16</f>
        <v>500</v>
      </c>
      <c r="C16"/>
      <c r="D16"/>
      <c r="E16"/>
      <c r="F16"/>
      <c r="G16"/>
      <c r="H16"/>
    </row>
    <row r="17" spans="1:8" x14ac:dyDescent="0.25">
      <c r="A17">
        <f>Data!$A17</f>
        <v>16</v>
      </c>
      <c r="B17">
        <f>Data!$D17</f>
        <v>500</v>
      </c>
      <c r="C17"/>
      <c r="D17"/>
      <c r="E17"/>
      <c r="F17"/>
      <c r="G17"/>
      <c r="H17"/>
    </row>
    <row r="18" spans="1:8" x14ac:dyDescent="0.25">
      <c r="A18">
        <f>Data!$A18</f>
        <v>17</v>
      </c>
      <c r="B18">
        <f>Data!$D18</f>
        <v>500</v>
      </c>
      <c r="C18"/>
      <c r="D18"/>
      <c r="E18"/>
      <c r="F18"/>
      <c r="G18"/>
      <c r="H18"/>
    </row>
    <row r="19" spans="1:8" x14ac:dyDescent="0.25">
      <c r="A19">
        <f>Data!$A19</f>
        <v>18</v>
      </c>
      <c r="B19">
        <f>Data!$D19</f>
        <v>500</v>
      </c>
      <c r="C19"/>
      <c r="D19"/>
      <c r="E19"/>
      <c r="F19"/>
      <c r="G19"/>
      <c r="H19"/>
    </row>
    <row r="20" spans="1:8" x14ac:dyDescent="0.25">
      <c r="A20">
        <f>Data!$A20</f>
        <v>19</v>
      </c>
      <c r="B20">
        <f>Data!$D20</f>
        <v>500</v>
      </c>
      <c r="C20"/>
      <c r="D20"/>
      <c r="E20"/>
      <c r="F20"/>
      <c r="G20"/>
      <c r="H20"/>
    </row>
    <row r="21" spans="1:8" x14ac:dyDescent="0.25">
      <c r="A21">
        <f>Data!$A21</f>
        <v>20</v>
      </c>
      <c r="B21">
        <f>Data!$D21</f>
        <v>500</v>
      </c>
      <c r="C21"/>
      <c r="D21"/>
      <c r="E21"/>
      <c r="F21"/>
      <c r="G21"/>
      <c r="H21"/>
    </row>
    <row r="22" spans="1:8" x14ac:dyDescent="0.25">
      <c r="A22"/>
      <c r="B22"/>
      <c r="C22"/>
      <c r="D22"/>
      <c r="E22"/>
      <c r="F22"/>
      <c r="G22"/>
      <c r="H22"/>
    </row>
    <row r="23" spans="1:8" x14ac:dyDescent="0.25">
      <c r="A23"/>
      <c r="B23"/>
      <c r="C23"/>
      <c r="D23"/>
      <c r="E23"/>
      <c r="F23"/>
      <c r="G23"/>
      <c r="H23"/>
    </row>
    <row r="24" spans="1:8" x14ac:dyDescent="0.25">
      <c r="A24"/>
      <c r="B24"/>
      <c r="C24"/>
      <c r="D24"/>
      <c r="E24"/>
      <c r="F24"/>
      <c r="G24"/>
      <c r="H24"/>
    </row>
    <row r="25" spans="1:8" x14ac:dyDescent="0.25">
      <c r="A25"/>
      <c r="B25"/>
      <c r="C25"/>
      <c r="D25"/>
      <c r="E25"/>
      <c r="F25"/>
      <c r="G25"/>
      <c r="H25"/>
    </row>
    <row r="26" spans="1:8" x14ac:dyDescent="0.25">
      <c r="A26"/>
      <c r="B26"/>
      <c r="C26"/>
      <c r="D26"/>
      <c r="E26"/>
      <c r="F26"/>
      <c r="G26"/>
      <c r="H26"/>
    </row>
    <row r="27" spans="1:8" x14ac:dyDescent="0.25">
      <c r="A27"/>
      <c r="B27"/>
      <c r="C27"/>
      <c r="D27"/>
      <c r="E27"/>
      <c r="F27"/>
      <c r="G27"/>
      <c r="H27"/>
    </row>
    <row r="28" spans="1:8" x14ac:dyDescent="0.25">
      <c r="A28"/>
      <c r="B28"/>
      <c r="C28"/>
      <c r="D28"/>
      <c r="E28"/>
      <c r="F28"/>
      <c r="G28"/>
      <c r="H28"/>
    </row>
    <row r="29" spans="1:8" x14ac:dyDescent="0.25">
      <c r="A29"/>
      <c r="B29"/>
      <c r="C29"/>
      <c r="D29"/>
      <c r="E29"/>
      <c r="F29"/>
      <c r="G29"/>
      <c r="H29"/>
    </row>
    <row r="30" spans="1:8" x14ac:dyDescent="0.25">
      <c r="A30"/>
      <c r="B30"/>
      <c r="C30"/>
      <c r="D30"/>
      <c r="E30"/>
      <c r="F30"/>
      <c r="G30"/>
      <c r="H30"/>
    </row>
    <row r="31" spans="1:8" x14ac:dyDescent="0.25">
      <c r="A31"/>
      <c r="B31"/>
      <c r="C31"/>
      <c r="D31"/>
      <c r="E31"/>
      <c r="F31"/>
      <c r="G31"/>
      <c r="H31"/>
    </row>
    <row r="32" spans="1:8" x14ac:dyDescent="0.25">
      <c r="A32"/>
      <c r="B32"/>
      <c r="C32"/>
      <c r="D32"/>
      <c r="E32"/>
      <c r="F32"/>
      <c r="G32"/>
      <c r="H32"/>
    </row>
    <row r="33" spans="1:8" x14ac:dyDescent="0.25">
      <c r="A33"/>
      <c r="B33"/>
      <c r="C33"/>
      <c r="D33"/>
      <c r="E33"/>
      <c r="F33"/>
      <c r="G33"/>
      <c r="H33"/>
    </row>
    <row r="34" spans="1:8" x14ac:dyDescent="0.25">
      <c r="A34"/>
      <c r="B34"/>
      <c r="C34"/>
      <c r="D34"/>
      <c r="E34"/>
      <c r="F34"/>
      <c r="G34"/>
      <c r="H34"/>
    </row>
    <row r="35" spans="1:8" x14ac:dyDescent="0.25">
      <c r="A35"/>
      <c r="B35"/>
      <c r="C35"/>
      <c r="D35"/>
      <c r="E35"/>
      <c r="F35"/>
      <c r="G35"/>
      <c r="H35"/>
    </row>
    <row r="36" spans="1:8" x14ac:dyDescent="0.25">
      <c r="A36"/>
      <c r="B36"/>
      <c r="C36"/>
      <c r="D36"/>
      <c r="E36"/>
      <c r="F36"/>
      <c r="G36"/>
      <c r="H36"/>
    </row>
    <row r="37" spans="1:8" x14ac:dyDescent="0.25">
      <c r="A37"/>
      <c r="B37"/>
      <c r="C37"/>
      <c r="D37"/>
      <c r="E37"/>
      <c r="F37"/>
      <c r="G37"/>
      <c r="H37"/>
    </row>
    <row r="38" spans="1:8" x14ac:dyDescent="0.25">
      <c r="A38"/>
      <c r="B38"/>
      <c r="C38"/>
      <c r="D38"/>
      <c r="E38"/>
      <c r="F38"/>
      <c r="G38"/>
      <c r="H38"/>
    </row>
    <row r="39" spans="1:8" x14ac:dyDescent="0.25">
      <c r="A39"/>
      <c r="B39"/>
      <c r="C39"/>
      <c r="D39"/>
      <c r="E39"/>
      <c r="F39"/>
      <c r="G39"/>
      <c r="H39"/>
    </row>
    <row r="40" spans="1:8" x14ac:dyDescent="0.25">
      <c r="A40"/>
      <c r="B40"/>
      <c r="C40"/>
      <c r="D40"/>
      <c r="E40"/>
      <c r="F40"/>
      <c r="G40"/>
      <c r="H40"/>
    </row>
    <row r="41" spans="1:8" x14ac:dyDescent="0.25">
      <c r="A41"/>
      <c r="B41"/>
      <c r="C41"/>
      <c r="D41"/>
      <c r="E41"/>
      <c r="F41"/>
      <c r="G41"/>
      <c r="H41"/>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574"/>
  <sheetViews>
    <sheetView zoomScaleNormal="100" workbookViewId="0">
      <pane xSplit="1" ySplit="4" topLeftCell="B5" activePane="bottomRight" state="frozen"/>
      <selection pane="topRight" activeCell="B1" sqref="B1"/>
      <selection pane="bottomLeft" activeCell="A5" sqref="A5"/>
      <selection pane="bottomRight" activeCell="B5" sqref="B5"/>
    </sheetView>
  </sheetViews>
  <sheetFormatPr defaultRowHeight="15" x14ac:dyDescent="0.25"/>
  <cols>
    <col min="1" max="1" width="17.7109375" style="20" customWidth="1"/>
  </cols>
  <sheetData>
    <row r="1" spans="1:41" ht="30" customHeight="1" x14ac:dyDescent="0.25">
      <c r="A1" s="28" t="s">
        <v>54</v>
      </c>
      <c r="B1" s="29"/>
      <c r="C1" s="29"/>
      <c r="D1" s="29"/>
      <c r="E1" s="30"/>
    </row>
    <row r="2" spans="1:41" ht="45" customHeight="1" x14ac:dyDescent="0.25">
      <c r="A2" s="31" t="s">
        <v>55</v>
      </c>
      <c r="B2" s="32"/>
      <c r="C2" s="32"/>
      <c r="D2" s="32"/>
      <c r="E2" s="32"/>
      <c r="F2" s="32"/>
      <c r="G2" s="32"/>
      <c r="H2" s="32"/>
      <c r="I2" s="32"/>
    </row>
    <row r="3" spans="1:41" s="11" customFormat="1" x14ac:dyDescent="0.25">
      <c r="A3" s="18" t="s">
        <v>56</v>
      </c>
      <c r="B3" s="13">
        <v>500</v>
      </c>
      <c r="C3" s="11">
        <v>1</v>
      </c>
      <c r="D3" s="11">
        <v>500</v>
      </c>
      <c r="E3" s="11">
        <v>2</v>
      </c>
      <c r="F3" s="11">
        <v>500</v>
      </c>
      <c r="G3" s="11">
        <v>3</v>
      </c>
      <c r="H3" s="11">
        <v>500</v>
      </c>
      <c r="I3" s="11">
        <v>4</v>
      </c>
      <c r="J3" s="11">
        <v>500</v>
      </c>
      <c r="K3" s="11">
        <v>5</v>
      </c>
      <c r="L3" s="11">
        <v>500</v>
      </c>
      <c r="M3" s="11">
        <v>6</v>
      </c>
      <c r="N3" s="11">
        <v>500</v>
      </c>
      <c r="O3" s="11">
        <v>7</v>
      </c>
      <c r="P3" s="11">
        <v>500</v>
      </c>
      <c r="Q3" s="11">
        <v>8</v>
      </c>
      <c r="R3" s="11">
        <v>500</v>
      </c>
      <c r="S3" s="11">
        <v>9</v>
      </c>
      <c r="T3" s="11">
        <v>500</v>
      </c>
      <c r="U3" s="11">
        <v>10</v>
      </c>
      <c r="V3" s="11">
        <v>500</v>
      </c>
      <c r="W3" s="11">
        <v>11</v>
      </c>
      <c r="X3" s="11">
        <v>500</v>
      </c>
      <c r="Y3" s="11">
        <v>12</v>
      </c>
      <c r="Z3" s="11">
        <v>500</v>
      </c>
      <c r="AA3" s="11">
        <v>13</v>
      </c>
      <c r="AB3" s="11">
        <v>500</v>
      </c>
      <c r="AC3" s="11">
        <v>14</v>
      </c>
      <c r="AD3" s="11">
        <v>500</v>
      </c>
      <c r="AE3" s="11">
        <v>15</v>
      </c>
      <c r="AF3" s="11">
        <v>500</v>
      </c>
      <c r="AG3" s="11">
        <v>16</v>
      </c>
      <c r="AH3" s="11">
        <v>500</v>
      </c>
      <c r="AI3" s="11">
        <v>17</v>
      </c>
      <c r="AJ3" s="11">
        <v>500</v>
      </c>
      <c r="AK3" s="11">
        <v>18</v>
      </c>
      <c r="AL3" s="11">
        <v>500</v>
      </c>
      <c r="AM3" s="11">
        <v>19</v>
      </c>
      <c r="AN3" s="11">
        <v>500</v>
      </c>
      <c r="AO3" s="11">
        <v>20</v>
      </c>
    </row>
    <row r="4" spans="1:41" s="12" customFormat="1" x14ac:dyDescent="0.25">
      <c r="A4" s="19" t="s">
        <v>57</v>
      </c>
      <c r="B4" s="14" t="s">
        <v>52</v>
      </c>
      <c r="C4" s="12" t="s">
        <v>58</v>
      </c>
      <c r="D4" s="12" t="s">
        <v>52</v>
      </c>
      <c r="E4" s="12" t="s">
        <v>58</v>
      </c>
      <c r="F4" s="12" t="s">
        <v>52</v>
      </c>
      <c r="G4" s="12" t="s">
        <v>58</v>
      </c>
      <c r="H4" s="12" t="s">
        <v>52</v>
      </c>
      <c r="I4" s="12" t="s">
        <v>58</v>
      </c>
      <c r="J4" s="12" t="s">
        <v>52</v>
      </c>
      <c r="K4" s="12" t="s">
        <v>58</v>
      </c>
      <c r="L4" s="12" t="s">
        <v>52</v>
      </c>
      <c r="M4" s="12" t="s">
        <v>58</v>
      </c>
      <c r="N4" s="12" t="s">
        <v>52</v>
      </c>
      <c r="O4" s="12" t="s">
        <v>58</v>
      </c>
      <c r="P4" s="12" t="s">
        <v>52</v>
      </c>
      <c r="Q4" s="12" t="s">
        <v>58</v>
      </c>
      <c r="R4" s="12" t="s">
        <v>52</v>
      </c>
      <c r="S4" s="12" t="s">
        <v>58</v>
      </c>
      <c r="T4" s="12" t="s">
        <v>52</v>
      </c>
      <c r="U4" s="12" t="s">
        <v>58</v>
      </c>
      <c r="V4" s="12" t="s">
        <v>52</v>
      </c>
      <c r="W4" s="12" t="s">
        <v>58</v>
      </c>
      <c r="X4" s="12" t="s">
        <v>52</v>
      </c>
      <c r="Y4" s="12" t="s">
        <v>58</v>
      </c>
      <c r="Z4" s="12" t="s">
        <v>52</v>
      </c>
      <c r="AA4" s="12" t="s">
        <v>58</v>
      </c>
      <c r="AB4" s="12" t="s">
        <v>52</v>
      </c>
      <c r="AC4" s="12" t="s">
        <v>58</v>
      </c>
      <c r="AD4" s="12" t="s">
        <v>52</v>
      </c>
      <c r="AE4" s="12" t="s">
        <v>58</v>
      </c>
      <c r="AF4" s="12" t="s">
        <v>52</v>
      </c>
      <c r="AG4" s="12" t="s">
        <v>58</v>
      </c>
      <c r="AH4" s="12" t="s">
        <v>52</v>
      </c>
      <c r="AI4" s="12" t="s">
        <v>58</v>
      </c>
      <c r="AJ4" s="12" t="s">
        <v>52</v>
      </c>
      <c r="AK4" s="12" t="s">
        <v>58</v>
      </c>
      <c r="AL4" s="12" t="s">
        <v>52</v>
      </c>
      <c r="AM4" s="12" t="s">
        <v>58</v>
      </c>
      <c r="AN4" s="12" t="s">
        <v>52</v>
      </c>
      <c r="AO4" s="12" t="s">
        <v>58</v>
      </c>
    </row>
    <row r="5" spans="1:41" x14ac:dyDescent="0.25">
      <c r="A5" s="20">
        <f>0.0000000325*10^9</f>
        <v>32.5</v>
      </c>
      <c r="B5">
        <v>1.8231299999999999</v>
      </c>
      <c r="C5">
        <v>0.28702480000000002</v>
      </c>
      <c r="D5">
        <v>2.552457</v>
      </c>
      <c r="E5">
        <v>0.29219820000000002</v>
      </c>
      <c r="F5">
        <v>2.0062549999999999</v>
      </c>
      <c r="G5">
        <v>0.29529820000000001</v>
      </c>
      <c r="H5">
        <v>1.770114</v>
      </c>
      <c r="I5">
        <v>0.28315689999999999</v>
      </c>
      <c r="J5">
        <v>1.3060689999999999</v>
      </c>
      <c r="K5">
        <v>0.29297250000000002</v>
      </c>
      <c r="L5">
        <v>2.484712</v>
      </c>
      <c r="M5">
        <v>0.31602839999999999</v>
      </c>
      <c r="N5">
        <v>1.937365</v>
      </c>
      <c r="O5">
        <v>0.29431770000000002</v>
      </c>
      <c r="P5">
        <v>3.081855</v>
      </c>
      <c r="Q5">
        <v>0.29831980000000002</v>
      </c>
      <c r="R5">
        <v>1.707654</v>
      </c>
      <c r="S5">
        <v>0.30180309999999999</v>
      </c>
      <c r="T5">
        <v>3.7018450000000001</v>
      </c>
      <c r="U5">
        <v>0.28930210000000001</v>
      </c>
      <c r="V5">
        <v>2.1928730000000001</v>
      </c>
      <c r="W5">
        <v>0.30147180000000001</v>
      </c>
      <c r="X5">
        <v>1.2657130000000001</v>
      </c>
      <c r="Y5">
        <v>0.299788</v>
      </c>
      <c r="Z5">
        <v>0.83266530000000005</v>
      </c>
      <c r="AA5">
        <v>0.30752190000000001</v>
      </c>
      <c r="AB5">
        <v>1.6411020000000001</v>
      </c>
      <c r="AC5">
        <v>0.29126540000000001</v>
      </c>
      <c r="AD5">
        <v>0.78322650000000005</v>
      </c>
      <c r="AE5">
        <v>0.3020949</v>
      </c>
      <c r="AF5">
        <v>7.1683140000000006E-2</v>
      </c>
      <c r="AG5">
        <v>0.28727710000000001</v>
      </c>
      <c r="AH5">
        <v>3.314282</v>
      </c>
      <c r="AI5">
        <v>0.2880836</v>
      </c>
      <c r="AJ5">
        <v>1.4617830000000001</v>
      </c>
      <c r="AK5">
        <v>0.29446410000000001</v>
      </c>
      <c r="AL5">
        <v>2.680866</v>
      </c>
      <c r="AM5">
        <v>0.2949715</v>
      </c>
      <c r="AN5">
        <v>1.5257069999999999</v>
      </c>
      <c r="AO5">
        <v>0.29602139999999999</v>
      </c>
    </row>
    <row r="6" spans="1:41" x14ac:dyDescent="0.25">
      <c r="A6" s="20">
        <f>0.0000000375*10^9</f>
        <v>37.5</v>
      </c>
      <c r="B6">
        <v>2.8754379999999999</v>
      </c>
      <c r="C6">
        <v>0.27972089999999999</v>
      </c>
      <c r="D6">
        <v>2.6507079999999998</v>
      </c>
      <c r="E6">
        <v>0.2993982</v>
      </c>
      <c r="F6">
        <v>2.1846730000000001</v>
      </c>
      <c r="G6">
        <v>0.29374660000000002</v>
      </c>
      <c r="H6">
        <v>1.701309</v>
      </c>
      <c r="I6">
        <v>0.28207149999999998</v>
      </c>
      <c r="J6">
        <v>1.159497</v>
      </c>
      <c r="K6">
        <v>0.30533709999999997</v>
      </c>
      <c r="L6">
        <v>2.3975620000000002</v>
      </c>
      <c r="M6">
        <v>0.29874450000000002</v>
      </c>
      <c r="N6">
        <v>0.75345119999999999</v>
      </c>
      <c r="O6">
        <v>0.30047879999999999</v>
      </c>
      <c r="P6">
        <v>2.7272660000000002</v>
      </c>
      <c r="Q6">
        <v>0.28067009999999998</v>
      </c>
      <c r="R6">
        <v>2.3073549999999998</v>
      </c>
      <c r="S6">
        <v>0.30254370000000003</v>
      </c>
      <c r="T6">
        <v>2.6096620000000001</v>
      </c>
      <c r="U6">
        <v>0.28428019999999998</v>
      </c>
      <c r="V6">
        <v>2.911956</v>
      </c>
      <c r="W6">
        <v>0.2982554</v>
      </c>
      <c r="X6">
        <v>0.95415220000000001</v>
      </c>
      <c r="Y6">
        <v>0.28607369999999999</v>
      </c>
      <c r="Z6">
        <v>1.430247</v>
      </c>
      <c r="AA6">
        <v>0.30820969999999998</v>
      </c>
      <c r="AB6">
        <v>8.4566810000000006E-2</v>
      </c>
      <c r="AC6">
        <v>0.29100369999999998</v>
      </c>
      <c r="AD6">
        <v>0.24623120000000001</v>
      </c>
      <c r="AE6">
        <v>0.29949029999999999</v>
      </c>
      <c r="AF6">
        <v>-0.39544010000000002</v>
      </c>
      <c r="AG6">
        <v>0.29423650000000001</v>
      </c>
      <c r="AH6">
        <v>3.2383570000000002</v>
      </c>
      <c r="AI6">
        <v>0.28287889999999999</v>
      </c>
      <c r="AJ6">
        <v>0.43545469999999997</v>
      </c>
      <c r="AK6">
        <v>0.28820469999999998</v>
      </c>
      <c r="AL6">
        <v>3.5347710000000001</v>
      </c>
      <c r="AM6">
        <v>0.29317890000000002</v>
      </c>
      <c r="AN6">
        <v>1.4406270000000001</v>
      </c>
      <c r="AO6">
        <v>0.29317729999999997</v>
      </c>
    </row>
    <row r="7" spans="1:41" x14ac:dyDescent="0.25">
      <c r="A7" s="20">
        <f>0.0000000425*10^9</f>
        <v>42.5</v>
      </c>
      <c r="B7">
        <v>3.2518289999999999</v>
      </c>
      <c r="C7">
        <v>0.2683237</v>
      </c>
      <c r="D7">
        <v>2.1113719999999998</v>
      </c>
      <c r="E7">
        <v>0.3001142</v>
      </c>
      <c r="F7">
        <v>1.351485</v>
      </c>
      <c r="G7">
        <v>0.29491390000000001</v>
      </c>
      <c r="H7">
        <v>2.075831</v>
      </c>
      <c r="I7">
        <v>0.28114749999999999</v>
      </c>
      <c r="J7">
        <v>1.7590779999999999</v>
      </c>
      <c r="K7">
        <v>0.30882720000000002</v>
      </c>
      <c r="L7">
        <v>2.2178930000000001</v>
      </c>
      <c r="M7">
        <v>0.27932899999999999</v>
      </c>
      <c r="N7">
        <v>-0.25001970000000001</v>
      </c>
      <c r="O7">
        <v>0.30322759999999999</v>
      </c>
      <c r="P7">
        <v>1.749546</v>
      </c>
      <c r="Q7">
        <v>0.2847285</v>
      </c>
      <c r="R7">
        <v>2.0287389999999998</v>
      </c>
      <c r="S7">
        <v>0.300176</v>
      </c>
      <c r="T7">
        <v>1.0288919999999999</v>
      </c>
      <c r="U7">
        <v>0.29399249999999999</v>
      </c>
      <c r="V7">
        <v>0.6656784</v>
      </c>
      <c r="W7">
        <v>0.29393130000000001</v>
      </c>
      <c r="X7">
        <v>0.56409710000000002</v>
      </c>
      <c r="Y7">
        <v>0.27125969999999999</v>
      </c>
      <c r="Z7">
        <v>2.5671339999999998</v>
      </c>
      <c r="AA7">
        <v>0.28553499999999998</v>
      </c>
      <c r="AB7">
        <v>-0.181951</v>
      </c>
      <c r="AC7">
        <v>0.28757769999999999</v>
      </c>
      <c r="AD7">
        <v>0.50966920000000004</v>
      </c>
      <c r="AE7">
        <v>0.29325780000000001</v>
      </c>
      <c r="AF7">
        <v>0.80729629999999997</v>
      </c>
      <c r="AG7">
        <v>0.29916510000000002</v>
      </c>
      <c r="AH7">
        <v>2.5878860000000001</v>
      </c>
      <c r="AI7">
        <v>0.27883160000000001</v>
      </c>
      <c r="AJ7">
        <v>-0.2474672</v>
      </c>
      <c r="AK7">
        <v>0.28969489999999998</v>
      </c>
      <c r="AL7">
        <v>3.399616</v>
      </c>
      <c r="AM7">
        <v>0.28592909999999999</v>
      </c>
      <c r="AN7">
        <v>1.3679870000000001</v>
      </c>
      <c r="AO7">
        <v>0.29056710000000002</v>
      </c>
    </row>
    <row r="8" spans="1:41" x14ac:dyDescent="0.25">
      <c r="A8" s="20">
        <f>0.0000000475*10^9</f>
        <v>47.5</v>
      </c>
      <c r="B8">
        <v>2.4918140000000002</v>
      </c>
      <c r="C8">
        <v>0.26787480000000002</v>
      </c>
      <c r="D8">
        <v>2.3522820000000002</v>
      </c>
      <c r="E8">
        <v>0.29768020000000001</v>
      </c>
      <c r="F8">
        <v>0.69846549999999996</v>
      </c>
      <c r="G8">
        <v>0.2925855</v>
      </c>
      <c r="H8">
        <v>2.0800740000000002</v>
      </c>
      <c r="I8">
        <v>0.27761930000000001</v>
      </c>
      <c r="J8">
        <v>2.079008</v>
      </c>
      <c r="K8">
        <v>0.29628500000000002</v>
      </c>
      <c r="L8">
        <v>2.379505</v>
      </c>
      <c r="M8">
        <v>0.278167</v>
      </c>
      <c r="N8">
        <v>-0.16577320000000001</v>
      </c>
      <c r="O8">
        <v>0.29540369999999999</v>
      </c>
      <c r="P8">
        <v>2.2901180000000001</v>
      </c>
      <c r="Q8">
        <v>0.29572959999999998</v>
      </c>
      <c r="R8">
        <v>0.8557129</v>
      </c>
      <c r="S8">
        <v>0.28563359999999999</v>
      </c>
      <c r="T8">
        <v>1.354692</v>
      </c>
      <c r="U8">
        <v>0.29270390000000002</v>
      </c>
      <c r="V8">
        <v>-0.99460150000000003</v>
      </c>
      <c r="W8">
        <v>0.2991492</v>
      </c>
      <c r="X8">
        <v>1.6752629999999999</v>
      </c>
      <c r="Y8">
        <v>0.2750996</v>
      </c>
      <c r="Z8">
        <v>2.295388</v>
      </c>
      <c r="AA8">
        <v>0.26270830000000001</v>
      </c>
      <c r="AB8">
        <v>1.046035</v>
      </c>
      <c r="AC8">
        <v>0.28468500000000002</v>
      </c>
      <c r="AD8">
        <v>0.94770319999999997</v>
      </c>
      <c r="AE8">
        <v>0.281667</v>
      </c>
      <c r="AF8">
        <v>2.0326780000000002</v>
      </c>
      <c r="AG8">
        <v>0.30211120000000002</v>
      </c>
      <c r="AH8">
        <v>2.2101320000000002</v>
      </c>
      <c r="AI8">
        <v>0.28234969999999998</v>
      </c>
      <c r="AJ8">
        <v>-0.60011729999999996</v>
      </c>
      <c r="AK8">
        <v>0.3007842</v>
      </c>
      <c r="AL8">
        <v>2.5142180000000001</v>
      </c>
      <c r="AM8">
        <v>0.2793543</v>
      </c>
      <c r="AN8">
        <v>0.72551670000000001</v>
      </c>
      <c r="AO8">
        <v>0.2975196</v>
      </c>
    </row>
    <row r="9" spans="1:41" x14ac:dyDescent="0.25">
      <c r="A9" s="20">
        <f>0.0000000525*10^9</f>
        <v>52.5</v>
      </c>
      <c r="B9">
        <v>1.137861</v>
      </c>
      <c r="C9">
        <v>0.28068130000000002</v>
      </c>
      <c r="D9">
        <v>2.3519329999999998</v>
      </c>
      <c r="E9">
        <v>0.28912460000000001</v>
      </c>
      <c r="F9">
        <v>0.78320990000000001</v>
      </c>
      <c r="G9">
        <v>0.28817189999999998</v>
      </c>
      <c r="H9">
        <v>2.4907279999999998</v>
      </c>
      <c r="I9">
        <v>0.27375820000000001</v>
      </c>
      <c r="J9">
        <v>1.5994379999999999</v>
      </c>
      <c r="K9">
        <v>0.2828521</v>
      </c>
      <c r="L9">
        <v>2.2593209999999999</v>
      </c>
      <c r="M9">
        <v>0.28993809999999998</v>
      </c>
      <c r="N9">
        <v>0.51496220000000004</v>
      </c>
      <c r="O9">
        <v>0.28099059999999998</v>
      </c>
      <c r="P9">
        <v>2.7873459999999999</v>
      </c>
      <c r="Q9">
        <v>0.29228929999999997</v>
      </c>
      <c r="R9">
        <v>0.49588870000000002</v>
      </c>
      <c r="S9">
        <v>0.27882790000000002</v>
      </c>
      <c r="T9">
        <v>1.827189</v>
      </c>
      <c r="U9">
        <v>0.28489779999999998</v>
      </c>
      <c r="V9">
        <v>-0.6593407</v>
      </c>
      <c r="W9">
        <v>0.29984660000000002</v>
      </c>
      <c r="X9">
        <v>2.7283559999999998</v>
      </c>
      <c r="Y9">
        <v>0.2883288</v>
      </c>
      <c r="Z9">
        <v>1.004014</v>
      </c>
      <c r="AA9">
        <v>0.2721478</v>
      </c>
      <c r="AB9">
        <v>2.036111</v>
      </c>
      <c r="AC9">
        <v>0.28107339999999997</v>
      </c>
      <c r="AD9">
        <v>1.6691750000000001</v>
      </c>
      <c r="AE9">
        <v>0.27642410000000001</v>
      </c>
      <c r="AF9">
        <v>2.157241</v>
      </c>
      <c r="AG9">
        <v>0.30022769999999999</v>
      </c>
      <c r="AH9">
        <v>1.755331</v>
      </c>
      <c r="AI9">
        <v>0.29038340000000001</v>
      </c>
      <c r="AJ9">
        <v>0.32129469999999999</v>
      </c>
      <c r="AK9">
        <v>0.29352929999999999</v>
      </c>
      <c r="AL9">
        <v>2.2029450000000002</v>
      </c>
      <c r="AM9">
        <v>0.28143990000000002</v>
      </c>
      <c r="AN9">
        <v>1.177271</v>
      </c>
      <c r="AO9">
        <v>0.2984002</v>
      </c>
    </row>
    <row r="10" spans="1:41" x14ac:dyDescent="0.25">
      <c r="A10" s="20">
        <f>0.0000000575*10^9</f>
        <v>57.5</v>
      </c>
      <c r="B10">
        <v>0.69801880000000005</v>
      </c>
      <c r="C10">
        <v>0.28974820000000001</v>
      </c>
      <c r="D10">
        <v>1.344419</v>
      </c>
      <c r="E10">
        <v>0.27867059999999999</v>
      </c>
      <c r="F10">
        <v>1.468885</v>
      </c>
      <c r="G10">
        <v>0.28482770000000002</v>
      </c>
      <c r="H10">
        <v>2.6967180000000002</v>
      </c>
      <c r="I10">
        <v>0.27331490000000003</v>
      </c>
      <c r="J10">
        <v>1.7427440000000001</v>
      </c>
      <c r="K10">
        <v>0.27397519999999997</v>
      </c>
      <c r="L10">
        <v>1.272829</v>
      </c>
      <c r="M10">
        <v>0.29248449999999998</v>
      </c>
      <c r="N10">
        <v>1.0062709999999999</v>
      </c>
      <c r="O10">
        <v>0.28106490000000001</v>
      </c>
      <c r="P10">
        <v>1.6304460000000001</v>
      </c>
      <c r="Q10">
        <v>0.29376639999999998</v>
      </c>
      <c r="R10">
        <v>1.0836870000000001</v>
      </c>
      <c r="S10">
        <v>0.28828989999999999</v>
      </c>
      <c r="T10">
        <v>1.882957</v>
      </c>
      <c r="U10">
        <v>0.28959010000000002</v>
      </c>
      <c r="V10">
        <v>-0.65140580000000003</v>
      </c>
      <c r="W10">
        <v>0.29884319999999998</v>
      </c>
      <c r="X10">
        <v>1.9955320000000001</v>
      </c>
      <c r="Y10">
        <v>0.30429089999999998</v>
      </c>
      <c r="Z10">
        <v>0.43506349999999999</v>
      </c>
      <c r="AA10">
        <v>0.29672520000000002</v>
      </c>
      <c r="AB10">
        <v>2.817561</v>
      </c>
      <c r="AC10">
        <v>0.27325260000000001</v>
      </c>
      <c r="AD10">
        <v>2.1720060000000001</v>
      </c>
      <c r="AE10">
        <v>0.28648600000000002</v>
      </c>
      <c r="AF10">
        <v>1.525495</v>
      </c>
      <c r="AG10">
        <v>0.29518670000000002</v>
      </c>
      <c r="AH10">
        <v>0.74823930000000005</v>
      </c>
      <c r="AI10">
        <v>0.2937767</v>
      </c>
      <c r="AJ10">
        <v>1.807498</v>
      </c>
      <c r="AK10">
        <v>0.27185320000000002</v>
      </c>
      <c r="AL10">
        <v>1.687378</v>
      </c>
      <c r="AM10">
        <v>0.29025810000000002</v>
      </c>
      <c r="AN10">
        <v>1.135032</v>
      </c>
      <c r="AO10">
        <v>0.28143859999999998</v>
      </c>
    </row>
    <row r="11" spans="1:41" x14ac:dyDescent="0.25">
      <c r="A11" s="20">
        <f>0.0000000625*10^9</f>
        <v>62.5</v>
      </c>
      <c r="B11">
        <v>1.9103950000000001</v>
      </c>
      <c r="C11">
        <v>0.28812019999999999</v>
      </c>
      <c r="D11">
        <v>1.056505</v>
      </c>
      <c r="E11">
        <v>0.2781633</v>
      </c>
      <c r="F11">
        <v>2.1010970000000002</v>
      </c>
      <c r="G11">
        <v>0.2824875</v>
      </c>
      <c r="H11">
        <v>1.8639699999999999</v>
      </c>
      <c r="I11">
        <v>0.27514519999999998</v>
      </c>
      <c r="J11">
        <v>2.7055799999999999</v>
      </c>
      <c r="K11">
        <v>0.26487290000000002</v>
      </c>
      <c r="L11">
        <v>0.1034947</v>
      </c>
      <c r="M11">
        <v>0.28226210000000002</v>
      </c>
      <c r="N11">
        <v>1.2465729999999999</v>
      </c>
      <c r="O11">
        <v>0.29427199999999998</v>
      </c>
      <c r="P11">
        <v>1.3008999999999999</v>
      </c>
      <c r="Q11">
        <v>0.30076409999999998</v>
      </c>
      <c r="R11">
        <v>1.064554</v>
      </c>
      <c r="S11">
        <v>0.3016297</v>
      </c>
      <c r="T11">
        <v>2.9110770000000001</v>
      </c>
      <c r="U11">
        <v>0.29578929999999998</v>
      </c>
      <c r="V11">
        <v>-0.47860780000000003</v>
      </c>
      <c r="W11">
        <v>0.3033054</v>
      </c>
      <c r="X11">
        <v>0.91832780000000003</v>
      </c>
      <c r="Y11">
        <v>0.31292389999999998</v>
      </c>
      <c r="Z11">
        <v>0.33089740000000001</v>
      </c>
      <c r="AA11">
        <v>0.29849059999999999</v>
      </c>
      <c r="AB11">
        <v>2.8754420000000001</v>
      </c>
      <c r="AC11">
        <v>0.26987060000000002</v>
      </c>
      <c r="AD11">
        <v>1.93129</v>
      </c>
      <c r="AE11">
        <v>0.29711799999999999</v>
      </c>
      <c r="AF11">
        <v>1.7183550000000001</v>
      </c>
      <c r="AG11">
        <v>0.28951830000000001</v>
      </c>
      <c r="AH11">
        <v>0.48823850000000002</v>
      </c>
      <c r="AI11">
        <v>0.29227700000000001</v>
      </c>
      <c r="AJ11">
        <v>1.9452849999999999</v>
      </c>
      <c r="AK11">
        <v>0.2677602</v>
      </c>
      <c r="AL11">
        <v>0.46038069999999998</v>
      </c>
      <c r="AM11">
        <v>0.29660019999999998</v>
      </c>
      <c r="AN11">
        <v>-0.62649529999999998</v>
      </c>
      <c r="AO11">
        <v>0.27328279999999999</v>
      </c>
    </row>
    <row r="12" spans="1:41" x14ac:dyDescent="0.25">
      <c r="A12" s="20">
        <f>0.0000000675*10^9</f>
        <v>67.5</v>
      </c>
      <c r="B12">
        <v>3.1942499999999998</v>
      </c>
      <c r="C12">
        <v>0.2817366</v>
      </c>
      <c r="D12">
        <v>1.2394970000000001</v>
      </c>
      <c r="E12">
        <v>0.2791304</v>
      </c>
      <c r="F12">
        <v>1.4399930000000001</v>
      </c>
      <c r="G12">
        <v>0.28843530000000001</v>
      </c>
      <c r="H12">
        <v>1.829664</v>
      </c>
      <c r="I12">
        <v>0.27351039999999999</v>
      </c>
      <c r="J12">
        <v>2.8539599999999998</v>
      </c>
      <c r="K12">
        <v>0.26698</v>
      </c>
      <c r="L12">
        <v>-1.0741189999999999E-2</v>
      </c>
      <c r="M12">
        <v>0.27654139999999999</v>
      </c>
      <c r="N12">
        <v>1.2086539999999999</v>
      </c>
      <c r="O12">
        <v>0.2940951</v>
      </c>
      <c r="P12">
        <v>1.908269</v>
      </c>
      <c r="Q12">
        <v>0.28490799999999999</v>
      </c>
      <c r="R12">
        <v>0.28433429999999998</v>
      </c>
      <c r="S12">
        <v>0.30425950000000002</v>
      </c>
      <c r="T12">
        <v>3.3153060000000001</v>
      </c>
      <c r="U12">
        <v>0.29195979999999999</v>
      </c>
      <c r="V12">
        <v>0.48979400000000001</v>
      </c>
      <c r="W12">
        <v>0.29978450000000001</v>
      </c>
      <c r="X12">
        <v>1.1269370000000001</v>
      </c>
      <c r="Y12">
        <v>0.2969</v>
      </c>
      <c r="Z12">
        <v>0.97934940000000004</v>
      </c>
      <c r="AA12">
        <v>0.28425620000000001</v>
      </c>
      <c r="AB12">
        <v>2.2085300000000001</v>
      </c>
      <c r="AC12">
        <v>0.27566550000000001</v>
      </c>
      <c r="AD12">
        <v>1.759879</v>
      </c>
      <c r="AE12">
        <v>0.29390149999999998</v>
      </c>
      <c r="AF12">
        <v>3.3572820000000001</v>
      </c>
      <c r="AG12">
        <v>0.2834969</v>
      </c>
      <c r="AH12">
        <v>0.77086600000000005</v>
      </c>
      <c r="AI12">
        <v>0.28354980000000002</v>
      </c>
      <c r="AJ12">
        <v>0.62773449999999997</v>
      </c>
      <c r="AK12">
        <v>0.27826000000000001</v>
      </c>
      <c r="AL12">
        <v>0.46146120000000002</v>
      </c>
      <c r="AM12">
        <v>0.29165020000000003</v>
      </c>
      <c r="AN12">
        <v>-1.5680719999999999</v>
      </c>
      <c r="AO12">
        <v>0.28451480000000001</v>
      </c>
    </row>
    <row r="13" spans="1:41" x14ac:dyDescent="0.25">
      <c r="A13" s="20">
        <f>0.0000000725*10^9</f>
        <v>72.5</v>
      </c>
      <c r="B13">
        <v>2.6746789999999998</v>
      </c>
      <c r="C13">
        <v>0.2718197</v>
      </c>
      <c r="D13">
        <v>0.99911720000000004</v>
      </c>
      <c r="E13">
        <v>0.27673209999999998</v>
      </c>
      <c r="F13">
        <v>0.340671</v>
      </c>
      <c r="G13">
        <v>0.29345169999999998</v>
      </c>
      <c r="H13">
        <v>2.571898</v>
      </c>
      <c r="I13">
        <v>0.26894960000000001</v>
      </c>
      <c r="J13">
        <v>1.732561</v>
      </c>
      <c r="K13">
        <v>0.28076230000000002</v>
      </c>
      <c r="L13">
        <v>0.16709940000000001</v>
      </c>
      <c r="M13">
        <v>0.28182620000000003</v>
      </c>
      <c r="N13">
        <v>1.212127</v>
      </c>
      <c r="O13">
        <v>0.2864776</v>
      </c>
      <c r="P13">
        <v>1.393221</v>
      </c>
      <c r="Q13">
        <v>0.27048460000000002</v>
      </c>
      <c r="R13">
        <v>-0.2456575</v>
      </c>
      <c r="S13">
        <v>0.29517680000000002</v>
      </c>
      <c r="T13">
        <v>1.9811080000000001</v>
      </c>
      <c r="U13">
        <v>0.29284399999999999</v>
      </c>
      <c r="V13">
        <v>1.300899</v>
      </c>
      <c r="W13">
        <v>0.28956690000000002</v>
      </c>
      <c r="X13">
        <v>2.2350310000000002</v>
      </c>
      <c r="Y13">
        <v>0.27544000000000002</v>
      </c>
      <c r="Z13">
        <v>2.5853290000000002</v>
      </c>
      <c r="AA13">
        <v>0.2800994</v>
      </c>
      <c r="AB13">
        <v>2.0943179999999999</v>
      </c>
      <c r="AC13">
        <v>0.27794429999999998</v>
      </c>
      <c r="AD13">
        <v>1.7749790000000001</v>
      </c>
      <c r="AE13">
        <v>0.28060869999999999</v>
      </c>
      <c r="AF13">
        <v>3.711792</v>
      </c>
      <c r="AG13">
        <v>0.27865200000000001</v>
      </c>
      <c r="AH13">
        <v>0.3211561</v>
      </c>
      <c r="AI13">
        <v>0.27323960000000003</v>
      </c>
      <c r="AJ13">
        <v>-0.30517830000000001</v>
      </c>
      <c r="AK13">
        <v>0.28540169999999998</v>
      </c>
      <c r="AL13">
        <v>1.49821</v>
      </c>
      <c r="AM13">
        <v>0.28259339999999999</v>
      </c>
      <c r="AN13">
        <v>-0.60319840000000002</v>
      </c>
      <c r="AO13">
        <v>0.29528409999999999</v>
      </c>
    </row>
    <row r="14" spans="1:41" x14ac:dyDescent="0.25">
      <c r="A14" s="20">
        <f>0.0000000775*10^9</f>
        <v>77.5</v>
      </c>
      <c r="B14">
        <v>0.97481289999999998</v>
      </c>
      <c r="C14">
        <v>0.26677849999999997</v>
      </c>
      <c r="D14">
        <v>1.149033</v>
      </c>
      <c r="E14">
        <v>0.28221469999999999</v>
      </c>
      <c r="F14">
        <v>0.5786443</v>
      </c>
      <c r="G14">
        <v>0.28282390000000002</v>
      </c>
      <c r="H14">
        <v>1.2199660000000001</v>
      </c>
      <c r="I14">
        <v>0.27194200000000002</v>
      </c>
      <c r="J14">
        <v>0.78841550000000005</v>
      </c>
      <c r="K14">
        <v>0.28469870000000003</v>
      </c>
      <c r="L14">
        <v>0.13557159999999999</v>
      </c>
      <c r="M14">
        <v>0.2855936</v>
      </c>
      <c r="N14">
        <v>0.93838549999999998</v>
      </c>
      <c r="O14">
        <v>0.28667219999999999</v>
      </c>
      <c r="P14">
        <v>1.0583020000000001</v>
      </c>
      <c r="Q14">
        <v>0.28447620000000001</v>
      </c>
      <c r="R14">
        <v>0.81309790000000004</v>
      </c>
      <c r="S14">
        <v>0.28900930000000002</v>
      </c>
      <c r="T14">
        <v>1.048057</v>
      </c>
      <c r="U14">
        <v>0.29890139999999998</v>
      </c>
      <c r="V14">
        <v>1.9347080000000001</v>
      </c>
      <c r="W14">
        <v>0.28491499999999997</v>
      </c>
      <c r="X14">
        <v>2.5443449999999999</v>
      </c>
      <c r="Y14">
        <v>0.27046740000000002</v>
      </c>
      <c r="Z14">
        <v>2.5221309999999999</v>
      </c>
      <c r="AA14">
        <v>0.27673500000000001</v>
      </c>
      <c r="AB14">
        <v>1.8928609999999999</v>
      </c>
      <c r="AC14">
        <v>0.27134900000000001</v>
      </c>
      <c r="AD14">
        <v>1.3979459999999999</v>
      </c>
      <c r="AE14">
        <v>0.27474090000000001</v>
      </c>
      <c r="AF14">
        <v>2.139796</v>
      </c>
      <c r="AG14">
        <v>0.27943699999999999</v>
      </c>
      <c r="AH14">
        <v>-0.29363860000000003</v>
      </c>
      <c r="AI14">
        <v>0.27293650000000003</v>
      </c>
      <c r="AJ14">
        <v>0.45751989999999998</v>
      </c>
      <c r="AK14">
        <v>0.2925005</v>
      </c>
      <c r="AL14">
        <v>1.5249779999999999</v>
      </c>
      <c r="AM14">
        <v>0.2803872</v>
      </c>
      <c r="AN14">
        <v>1.0468360000000001</v>
      </c>
      <c r="AO14">
        <v>0.2912534</v>
      </c>
    </row>
    <row r="15" spans="1:41" x14ac:dyDescent="0.25">
      <c r="A15" s="20">
        <f>0.0000000825*10^9</f>
        <v>82.5</v>
      </c>
      <c r="B15">
        <v>-0.1343539</v>
      </c>
      <c r="C15">
        <v>0.27618799999999999</v>
      </c>
      <c r="D15">
        <v>2.1994590000000001</v>
      </c>
      <c r="E15">
        <v>0.28628300000000001</v>
      </c>
      <c r="F15">
        <v>0.80159650000000005</v>
      </c>
      <c r="G15">
        <v>0.27142810000000001</v>
      </c>
      <c r="H15">
        <v>-1.319474</v>
      </c>
      <c r="I15">
        <v>0.28508280000000003</v>
      </c>
      <c r="J15">
        <v>1.4760489999999999</v>
      </c>
      <c r="K15">
        <v>0.28007009999999999</v>
      </c>
      <c r="L15">
        <v>1.237714</v>
      </c>
      <c r="M15">
        <v>0.27925990000000001</v>
      </c>
      <c r="N15">
        <v>0.41770459999999998</v>
      </c>
      <c r="O15">
        <v>0.28270319999999999</v>
      </c>
      <c r="P15">
        <v>1.953341</v>
      </c>
      <c r="Q15">
        <v>0.29319780000000001</v>
      </c>
      <c r="R15">
        <v>2.36721</v>
      </c>
      <c r="S15">
        <v>0.29031059999999997</v>
      </c>
      <c r="T15">
        <v>1.368495</v>
      </c>
      <c r="U15">
        <v>0.29569879999999998</v>
      </c>
      <c r="V15">
        <v>2.0695890000000001</v>
      </c>
      <c r="W15">
        <v>0.28485820000000001</v>
      </c>
      <c r="X15">
        <v>1.2821290000000001</v>
      </c>
      <c r="Y15">
        <v>0.27290320000000001</v>
      </c>
      <c r="Z15">
        <v>0.76196090000000005</v>
      </c>
      <c r="AA15">
        <v>0.26963090000000001</v>
      </c>
      <c r="AB15">
        <v>0.80532709999999996</v>
      </c>
      <c r="AC15">
        <v>0.2681115</v>
      </c>
      <c r="AD15">
        <v>0.50830880000000001</v>
      </c>
      <c r="AE15">
        <v>0.28047090000000002</v>
      </c>
      <c r="AF15">
        <v>1.1451359999999999</v>
      </c>
      <c r="AG15">
        <v>0.28255540000000001</v>
      </c>
      <c r="AH15">
        <v>-0.67155860000000001</v>
      </c>
      <c r="AI15">
        <v>0.27841719999999998</v>
      </c>
      <c r="AJ15">
        <v>2.0528970000000002</v>
      </c>
      <c r="AK15">
        <v>0.29690929999999999</v>
      </c>
      <c r="AL15">
        <v>1.3965350000000001</v>
      </c>
      <c r="AM15">
        <v>0.28212549999999997</v>
      </c>
      <c r="AN15">
        <v>1.7961819999999999</v>
      </c>
      <c r="AO15">
        <v>0.2753621</v>
      </c>
    </row>
    <row r="16" spans="1:41" x14ac:dyDescent="0.25">
      <c r="A16" s="20">
        <f>0.0000000875*10^9</f>
        <v>87.5</v>
      </c>
      <c r="B16">
        <v>-9.8081020000000005E-2</v>
      </c>
      <c r="C16">
        <v>0.29067310000000002</v>
      </c>
      <c r="D16">
        <v>2.7839489999999998</v>
      </c>
      <c r="E16">
        <v>0.27996749999999998</v>
      </c>
      <c r="F16">
        <v>-0.62330759999999996</v>
      </c>
      <c r="G16">
        <v>0.27225660000000002</v>
      </c>
      <c r="H16">
        <v>-1.500516</v>
      </c>
      <c r="I16">
        <v>0.28967009999999999</v>
      </c>
      <c r="J16">
        <v>2.2921360000000002</v>
      </c>
      <c r="K16">
        <v>0.28413430000000001</v>
      </c>
      <c r="L16">
        <v>3.396007</v>
      </c>
      <c r="M16">
        <v>0.27201950000000003</v>
      </c>
      <c r="N16">
        <v>0.89561409999999997</v>
      </c>
      <c r="O16">
        <v>0.27711150000000001</v>
      </c>
      <c r="P16">
        <v>2.4020269999999999</v>
      </c>
      <c r="Q16">
        <v>0.27626729999999999</v>
      </c>
      <c r="R16">
        <v>2.421319</v>
      </c>
      <c r="S16">
        <v>0.2850105</v>
      </c>
      <c r="T16">
        <v>1.2485729999999999</v>
      </c>
      <c r="U16">
        <v>0.2888</v>
      </c>
      <c r="V16">
        <v>1.489355</v>
      </c>
      <c r="W16">
        <v>0.28688010000000003</v>
      </c>
      <c r="X16">
        <v>-4.1501990000000002E-2</v>
      </c>
      <c r="Y16">
        <v>0.27468569999999998</v>
      </c>
      <c r="Z16">
        <v>0.21510000000000001</v>
      </c>
      <c r="AA16">
        <v>0.26894770000000001</v>
      </c>
      <c r="AB16">
        <v>0.1434704</v>
      </c>
      <c r="AC16">
        <v>0.27063690000000001</v>
      </c>
      <c r="AD16">
        <v>-0.11165029999999999</v>
      </c>
      <c r="AE16">
        <v>0.288989</v>
      </c>
      <c r="AF16">
        <v>0.69249329999999998</v>
      </c>
      <c r="AG16">
        <v>0.28642069999999997</v>
      </c>
      <c r="AH16">
        <v>-1.279522</v>
      </c>
      <c r="AI16">
        <v>0.2879565</v>
      </c>
      <c r="AJ16">
        <v>2.4924249999999999</v>
      </c>
      <c r="AK16">
        <v>0.2829062</v>
      </c>
      <c r="AL16">
        <v>2.0616099999999999</v>
      </c>
      <c r="AM16">
        <v>0.28009600000000001</v>
      </c>
      <c r="AN16">
        <v>1.816106</v>
      </c>
      <c r="AO16">
        <v>0.26538040000000002</v>
      </c>
    </row>
    <row r="17" spans="1:41" x14ac:dyDescent="0.25">
      <c r="A17" s="20">
        <f>0.0000000925*10^9</f>
        <v>92.5</v>
      </c>
      <c r="B17">
        <v>0.27901559999999997</v>
      </c>
      <c r="C17">
        <v>0.29254649999999999</v>
      </c>
      <c r="D17">
        <v>1.774111</v>
      </c>
      <c r="E17">
        <v>0.27807870000000001</v>
      </c>
      <c r="F17">
        <v>-1.640288</v>
      </c>
      <c r="G17">
        <v>0.2793194</v>
      </c>
      <c r="H17">
        <v>0.2102869</v>
      </c>
      <c r="I17">
        <v>0.28067530000000002</v>
      </c>
      <c r="J17">
        <v>1.4978450000000001</v>
      </c>
      <c r="K17">
        <v>0.28807959999999999</v>
      </c>
      <c r="L17">
        <v>3.6602169999999998</v>
      </c>
      <c r="M17">
        <v>0.27612969999999998</v>
      </c>
      <c r="N17">
        <v>1.350352</v>
      </c>
      <c r="O17">
        <v>0.28290219999999999</v>
      </c>
      <c r="P17">
        <v>1.7053689999999999</v>
      </c>
      <c r="Q17">
        <v>0.26285419999999998</v>
      </c>
      <c r="R17">
        <v>2.500248</v>
      </c>
      <c r="S17">
        <v>0.27039010000000002</v>
      </c>
      <c r="T17">
        <v>0.33440389999999998</v>
      </c>
      <c r="U17">
        <v>0.28657379999999999</v>
      </c>
      <c r="V17">
        <v>0.25771290000000002</v>
      </c>
      <c r="W17">
        <v>0.28619549999999999</v>
      </c>
      <c r="X17">
        <v>-0.2759645</v>
      </c>
      <c r="Y17">
        <v>0.2753949</v>
      </c>
      <c r="Z17">
        <v>0.39899479999999998</v>
      </c>
      <c r="AA17">
        <v>0.26748129999999998</v>
      </c>
      <c r="AB17">
        <v>0.36932900000000002</v>
      </c>
      <c r="AC17">
        <v>0.2682776</v>
      </c>
      <c r="AD17">
        <v>-0.35863590000000001</v>
      </c>
      <c r="AE17">
        <v>0.29714099999999999</v>
      </c>
      <c r="AF17">
        <v>0.1557992</v>
      </c>
      <c r="AG17">
        <v>0.2939003</v>
      </c>
      <c r="AH17">
        <v>-1.094354</v>
      </c>
      <c r="AI17">
        <v>0.29754320000000001</v>
      </c>
      <c r="AJ17">
        <v>1.244656</v>
      </c>
      <c r="AK17">
        <v>0.26683200000000001</v>
      </c>
      <c r="AL17">
        <v>1.904963</v>
      </c>
      <c r="AM17">
        <v>0.27417000000000002</v>
      </c>
      <c r="AN17">
        <v>1.5736349999999999</v>
      </c>
      <c r="AO17">
        <v>0.26320749999999998</v>
      </c>
    </row>
    <row r="18" spans="1:41" x14ac:dyDescent="0.25">
      <c r="A18" s="20">
        <f>0.0000000975*10^9</f>
        <v>97.5</v>
      </c>
      <c r="B18">
        <v>8.1128770000000003E-2</v>
      </c>
      <c r="C18">
        <v>0.28485470000000002</v>
      </c>
      <c r="D18">
        <v>0.74451820000000002</v>
      </c>
      <c r="E18">
        <v>0.2799721</v>
      </c>
      <c r="F18">
        <v>-1.140792</v>
      </c>
      <c r="G18">
        <v>0.28062860000000001</v>
      </c>
      <c r="H18">
        <v>0.66729090000000002</v>
      </c>
      <c r="I18">
        <v>0.27979680000000001</v>
      </c>
      <c r="J18">
        <v>0.68821650000000001</v>
      </c>
      <c r="K18">
        <v>0.27975319999999998</v>
      </c>
      <c r="L18">
        <v>0.96632720000000005</v>
      </c>
      <c r="M18">
        <v>0.28485949999999999</v>
      </c>
      <c r="N18">
        <v>0.83354280000000003</v>
      </c>
      <c r="O18">
        <v>0.28589340000000002</v>
      </c>
      <c r="P18">
        <v>1.018073</v>
      </c>
      <c r="Q18">
        <v>0.27209529999999998</v>
      </c>
      <c r="R18">
        <v>3.2300309999999999</v>
      </c>
      <c r="S18">
        <v>0.26427600000000001</v>
      </c>
      <c r="T18">
        <v>0.38284220000000002</v>
      </c>
      <c r="U18">
        <v>0.28244229999999998</v>
      </c>
      <c r="V18">
        <v>-1.143232</v>
      </c>
      <c r="W18">
        <v>0.28258759999999999</v>
      </c>
      <c r="X18">
        <v>-0.42372549999999998</v>
      </c>
      <c r="Y18">
        <v>0.27546989999999999</v>
      </c>
      <c r="Z18">
        <v>-4.4462370000000001E-2</v>
      </c>
      <c r="AA18">
        <v>0.26428649999999998</v>
      </c>
      <c r="AB18">
        <v>0.56501630000000003</v>
      </c>
      <c r="AC18">
        <v>0.26215749999999999</v>
      </c>
      <c r="AD18">
        <v>-0.7761846</v>
      </c>
      <c r="AE18">
        <v>0.2982379</v>
      </c>
      <c r="AF18">
        <v>-2.012243E-2</v>
      </c>
      <c r="AG18">
        <v>0.29118959999999999</v>
      </c>
      <c r="AH18">
        <v>0.24207480000000001</v>
      </c>
      <c r="AI18">
        <v>0.29056149999999997</v>
      </c>
      <c r="AJ18">
        <v>0.3180635</v>
      </c>
      <c r="AK18">
        <v>0.27065</v>
      </c>
      <c r="AL18">
        <v>0.95755179999999995</v>
      </c>
      <c r="AM18">
        <v>0.26789190000000002</v>
      </c>
      <c r="AN18">
        <v>0.13460469999999999</v>
      </c>
      <c r="AO18">
        <v>0.25936769999999998</v>
      </c>
    </row>
    <row r="19" spans="1:41" x14ac:dyDescent="0.25">
      <c r="A19" s="20">
        <f>0.0000001025*10^9</f>
        <v>102.5</v>
      </c>
      <c r="B19">
        <v>-8.6929090000000001E-2</v>
      </c>
      <c r="C19">
        <v>0.27917039999999999</v>
      </c>
      <c r="D19">
        <v>0.6626166</v>
      </c>
      <c r="E19">
        <v>0.27373809999999998</v>
      </c>
      <c r="F19">
        <v>-0.83122700000000005</v>
      </c>
      <c r="G19">
        <v>0.2764933</v>
      </c>
      <c r="H19">
        <v>8.4912559999999998E-2</v>
      </c>
      <c r="I19">
        <v>0.2849737</v>
      </c>
      <c r="J19">
        <v>0.13293869999999999</v>
      </c>
      <c r="K19">
        <v>0.2728025</v>
      </c>
      <c r="L19">
        <v>-0.9275215</v>
      </c>
      <c r="M19">
        <v>0.28495959999999998</v>
      </c>
      <c r="N19">
        <v>0.67114549999999995</v>
      </c>
      <c r="O19">
        <v>0.27591139999999997</v>
      </c>
      <c r="P19">
        <v>0.8247989</v>
      </c>
      <c r="Q19">
        <v>0.27993610000000002</v>
      </c>
      <c r="R19">
        <v>1.556999</v>
      </c>
      <c r="S19">
        <v>0.27153899999999997</v>
      </c>
      <c r="T19">
        <v>0.97136710000000004</v>
      </c>
      <c r="U19">
        <v>0.27383360000000001</v>
      </c>
      <c r="V19">
        <v>-1.7369619999999999</v>
      </c>
      <c r="W19">
        <v>0.28627639999999999</v>
      </c>
      <c r="X19">
        <v>-0.53772770000000003</v>
      </c>
      <c r="Y19">
        <v>0.27682649999999998</v>
      </c>
      <c r="Z19">
        <v>-0.4864946</v>
      </c>
      <c r="AA19">
        <v>0.2624996</v>
      </c>
      <c r="AB19">
        <v>1.062894</v>
      </c>
      <c r="AC19">
        <v>0.2627314</v>
      </c>
      <c r="AD19">
        <v>-0.7751884</v>
      </c>
      <c r="AE19">
        <v>0.2931395</v>
      </c>
      <c r="AF19">
        <v>-5.3515340000000002E-2</v>
      </c>
      <c r="AG19">
        <v>0.27489799999999998</v>
      </c>
      <c r="AH19">
        <v>1.4153739999999999</v>
      </c>
      <c r="AI19">
        <v>0.27407140000000002</v>
      </c>
      <c r="AJ19">
        <v>0.3262736</v>
      </c>
      <c r="AK19">
        <v>0.2784568</v>
      </c>
      <c r="AL19">
        <v>0.75626360000000004</v>
      </c>
      <c r="AM19">
        <v>0.2637024</v>
      </c>
      <c r="AN19">
        <v>-1.125173</v>
      </c>
      <c r="AO19">
        <v>0.2666924</v>
      </c>
    </row>
    <row r="20" spans="1:41" x14ac:dyDescent="0.25">
      <c r="A20" s="20">
        <f>0.0000001075*10^9</f>
        <v>107.5</v>
      </c>
      <c r="B20">
        <v>0.63718419999999998</v>
      </c>
      <c r="C20">
        <v>0.27195079999999999</v>
      </c>
      <c r="D20">
        <v>0.47754819999999998</v>
      </c>
      <c r="E20">
        <v>0.26592169999999998</v>
      </c>
      <c r="F20">
        <v>-0.64038980000000001</v>
      </c>
      <c r="G20">
        <v>0.28358440000000001</v>
      </c>
      <c r="H20">
        <v>0.50301300000000004</v>
      </c>
      <c r="I20">
        <v>0.2742771</v>
      </c>
      <c r="J20">
        <v>-1.5078560000000001</v>
      </c>
      <c r="K20">
        <v>0.27784819999999999</v>
      </c>
      <c r="L20">
        <v>-0.13608480000000001</v>
      </c>
      <c r="M20">
        <v>0.28219880000000003</v>
      </c>
      <c r="N20">
        <v>1.105566</v>
      </c>
      <c r="O20">
        <v>0.26708189999999998</v>
      </c>
      <c r="P20">
        <v>0.79075700000000004</v>
      </c>
      <c r="Q20">
        <v>0.27317940000000002</v>
      </c>
      <c r="R20">
        <v>-1.528583</v>
      </c>
      <c r="S20">
        <v>0.2829315</v>
      </c>
      <c r="T20">
        <v>0.46384300000000001</v>
      </c>
      <c r="U20">
        <v>0.2707137</v>
      </c>
      <c r="V20">
        <v>-1.3295079999999999</v>
      </c>
      <c r="W20">
        <v>0.29312120000000003</v>
      </c>
      <c r="X20">
        <v>-9.719332E-2</v>
      </c>
      <c r="Y20">
        <v>0.28000960000000003</v>
      </c>
      <c r="Z20">
        <v>-0.48464859999999998</v>
      </c>
      <c r="AA20">
        <v>0.26100980000000001</v>
      </c>
      <c r="AB20">
        <v>1.720345</v>
      </c>
      <c r="AC20">
        <v>0.2670478</v>
      </c>
      <c r="AD20">
        <v>-4.293984E-2</v>
      </c>
      <c r="AE20">
        <v>0.29167530000000003</v>
      </c>
      <c r="AF20">
        <v>-0.2417009</v>
      </c>
      <c r="AG20">
        <v>0.26255859999999998</v>
      </c>
      <c r="AH20">
        <v>1.7145509999999999</v>
      </c>
      <c r="AI20">
        <v>0.26607789999999998</v>
      </c>
      <c r="AJ20">
        <v>-0.44516099999999997</v>
      </c>
      <c r="AK20">
        <v>0.27960000000000002</v>
      </c>
      <c r="AL20">
        <v>0.57938489999999998</v>
      </c>
      <c r="AM20">
        <v>0.26590380000000002</v>
      </c>
      <c r="AN20">
        <v>-0.87872810000000001</v>
      </c>
      <c r="AO20">
        <v>0.28353519999999999</v>
      </c>
    </row>
    <row r="21" spans="1:41" x14ac:dyDescent="0.25">
      <c r="A21" s="20">
        <f>0.0000001125*10^9</f>
        <v>112.5</v>
      </c>
      <c r="B21">
        <v>1.237665</v>
      </c>
      <c r="C21">
        <v>0.26913049999999999</v>
      </c>
      <c r="D21">
        <v>7.7491270000000001E-2</v>
      </c>
      <c r="E21">
        <v>0.26776119999999998</v>
      </c>
      <c r="F21">
        <v>0.40064070000000002</v>
      </c>
      <c r="G21">
        <v>0.29299710000000001</v>
      </c>
      <c r="H21">
        <v>1.2039340000000001</v>
      </c>
      <c r="I21">
        <v>0.25617570000000001</v>
      </c>
      <c r="J21">
        <v>-2.083609</v>
      </c>
      <c r="K21">
        <v>0.28117310000000001</v>
      </c>
      <c r="L21">
        <v>0.8093728</v>
      </c>
      <c r="M21">
        <v>0.28341709999999998</v>
      </c>
      <c r="N21">
        <v>1.329931</v>
      </c>
      <c r="O21">
        <v>0.26686789999999999</v>
      </c>
      <c r="P21">
        <v>0.98989269999999996</v>
      </c>
      <c r="Q21">
        <v>0.27205819999999997</v>
      </c>
      <c r="R21">
        <v>-1.782745</v>
      </c>
      <c r="S21">
        <v>0.28545540000000003</v>
      </c>
      <c r="T21">
        <v>0.4557889</v>
      </c>
      <c r="U21">
        <v>0.2761536</v>
      </c>
      <c r="V21">
        <v>0.2055835</v>
      </c>
      <c r="W21">
        <v>0.28718739999999998</v>
      </c>
      <c r="X21">
        <v>0.1800756</v>
      </c>
      <c r="Y21">
        <v>0.28336939999999999</v>
      </c>
      <c r="Z21">
        <v>-0.40012360000000002</v>
      </c>
      <c r="AA21">
        <v>0.26165949999999999</v>
      </c>
      <c r="AB21">
        <v>1.2378169999999999</v>
      </c>
      <c r="AC21">
        <v>0.26616899999999999</v>
      </c>
      <c r="AD21">
        <v>0.72799020000000003</v>
      </c>
      <c r="AE21">
        <v>0.28625119999999998</v>
      </c>
      <c r="AF21">
        <v>-0.70621800000000001</v>
      </c>
      <c r="AG21">
        <v>0.26102320000000001</v>
      </c>
      <c r="AH21">
        <v>0.91730650000000002</v>
      </c>
      <c r="AI21">
        <v>0.26306279999999999</v>
      </c>
      <c r="AJ21">
        <v>-0.6702806</v>
      </c>
      <c r="AK21">
        <v>0.27701419999999999</v>
      </c>
      <c r="AL21">
        <v>0.30079919999999999</v>
      </c>
      <c r="AM21">
        <v>0.26826719999999998</v>
      </c>
      <c r="AN21">
        <v>-0.31450359999999999</v>
      </c>
      <c r="AO21">
        <v>0.28546640000000001</v>
      </c>
    </row>
    <row r="22" spans="1:41" x14ac:dyDescent="0.25">
      <c r="A22" s="20">
        <f>0.0000001175*10^9</f>
        <v>117.5</v>
      </c>
      <c r="B22">
        <v>0.74631259999999999</v>
      </c>
      <c r="C22">
        <v>0.2761516</v>
      </c>
      <c r="D22">
        <v>-7.0707469999999994E-2</v>
      </c>
      <c r="E22">
        <v>0.27307930000000002</v>
      </c>
      <c r="F22">
        <v>1.066362</v>
      </c>
      <c r="G22">
        <v>0.28421030000000003</v>
      </c>
      <c r="H22">
        <v>0.82016770000000006</v>
      </c>
      <c r="I22">
        <v>0.25782769999999999</v>
      </c>
      <c r="J22">
        <v>-0.76354940000000004</v>
      </c>
      <c r="K22">
        <v>0.26678069999999998</v>
      </c>
      <c r="L22">
        <v>0.43394090000000002</v>
      </c>
      <c r="M22">
        <v>0.28282259999999998</v>
      </c>
      <c r="N22">
        <v>1.1240589999999999</v>
      </c>
      <c r="O22">
        <v>0.26712010000000003</v>
      </c>
      <c r="P22">
        <v>1.2547200000000001</v>
      </c>
      <c r="Q22">
        <v>0.27339809999999998</v>
      </c>
      <c r="R22">
        <v>-0.49949189999999999</v>
      </c>
      <c r="S22">
        <v>0.27379740000000002</v>
      </c>
      <c r="T22">
        <v>1.4896339999999999</v>
      </c>
      <c r="U22">
        <v>0.27477699999999999</v>
      </c>
      <c r="V22">
        <v>2.063361</v>
      </c>
      <c r="W22">
        <v>0.26759519999999998</v>
      </c>
      <c r="X22">
        <v>0.35559950000000001</v>
      </c>
      <c r="Y22">
        <v>0.28372720000000001</v>
      </c>
      <c r="Z22">
        <v>-0.71725870000000003</v>
      </c>
      <c r="AA22">
        <v>0.2584185</v>
      </c>
      <c r="AB22">
        <v>9.1964690000000002E-2</v>
      </c>
      <c r="AC22">
        <v>0.25925150000000002</v>
      </c>
      <c r="AD22">
        <v>1.49356</v>
      </c>
      <c r="AE22">
        <v>0.2701596</v>
      </c>
      <c r="AF22">
        <v>-0.70622529999999994</v>
      </c>
      <c r="AG22">
        <v>0.26556669999999999</v>
      </c>
      <c r="AH22">
        <v>0.17101069999999999</v>
      </c>
      <c r="AI22">
        <v>0.26992949999999999</v>
      </c>
      <c r="AJ22">
        <v>0.69157939999999996</v>
      </c>
      <c r="AK22">
        <v>0.26782440000000002</v>
      </c>
      <c r="AL22">
        <v>1.2350289999999999</v>
      </c>
      <c r="AM22">
        <v>0.2594824</v>
      </c>
      <c r="AN22">
        <v>0.4714006</v>
      </c>
      <c r="AO22">
        <v>0.27461279999999999</v>
      </c>
    </row>
    <row r="23" spans="1:41" x14ac:dyDescent="0.25">
      <c r="A23" s="20">
        <f>0.0000001225*10^9</f>
        <v>122.49999999999999</v>
      </c>
      <c r="B23">
        <v>0.65469049999999995</v>
      </c>
      <c r="C23">
        <v>0.27195720000000001</v>
      </c>
      <c r="D23">
        <v>-0.91859610000000003</v>
      </c>
      <c r="E23">
        <v>0.2700536</v>
      </c>
      <c r="F23">
        <v>0.69584610000000002</v>
      </c>
      <c r="G23">
        <v>0.27159</v>
      </c>
      <c r="H23">
        <v>0.26607589999999998</v>
      </c>
      <c r="I23">
        <v>0.27813120000000002</v>
      </c>
      <c r="J23">
        <v>-0.43407630000000003</v>
      </c>
      <c r="K23">
        <v>0.24641779999999999</v>
      </c>
      <c r="L23">
        <v>-0.68654309999999996</v>
      </c>
      <c r="M23">
        <v>0.28144659999999999</v>
      </c>
      <c r="N23">
        <v>0.8620234</v>
      </c>
      <c r="O23">
        <v>0.2602971</v>
      </c>
      <c r="P23">
        <v>1.1973290000000001</v>
      </c>
      <c r="Q23">
        <v>0.26736300000000002</v>
      </c>
      <c r="R23">
        <v>-0.44569180000000003</v>
      </c>
      <c r="S23">
        <v>0.26751599999999998</v>
      </c>
      <c r="T23">
        <v>1.614636</v>
      </c>
      <c r="U23">
        <v>0.26379360000000002</v>
      </c>
      <c r="V23">
        <v>2.4542190000000002</v>
      </c>
      <c r="W23">
        <v>0.25223600000000002</v>
      </c>
      <c r="X23">
        <v>0.53185749999999998</v>
      </c>
      <c r="Y23">
        <v>0.2781961</v>
      </c>
      <c r="Z23">
        <v>-1.183371</v>
      </c>
      <c r="AA23">
        <v>0.25191469999999999</v>
      </c>
      <c r="AB23">
        <v>-0.575789</v>
      </c>
      <c r="AC23">
        <v>0.2573781</v>
      </c>
      <c r="AD23">
        <v>2.0421619999999998</v>
      </c>
      <c r="AE23">
        <v>0.25681310000000002</v>
      </c>
      <c r="AF23">
        <v>0.50024060000000004</v>
      </c>
      <c r="AG23">
        <v>0.27148090000000002</v>
      </c>
      <c r="AH23">
        <v>0.22989999999999999</v>
      </c>
      <c r="AI23">
        <v>0.28649910000000001</v>
      </c>
      <c r="AJ23">
        <v>1.0021169999999999</v>
      </c>
      <c r="AK23">
        <v>0.26146059999999999</v>
      </c>
      <c r="AL23">
        <v>2.3008069999999998</v>
      </c>
      <c r="AM23">
        <v>0.24859780000000001</v>
      </c>
      <c r="AN23">
        <v>1.3100750000000001</v>
      </c>
      <c r="AO23">
        <v>0.2677252</v>
      </c>
    </row>
    <row r="24" spans="1:41" x14ac:dyDescent="0.25">
      <c r="A24" s="20">
        <f>0.0000001275*10^9</f>
        <v>127.5</v>
      </c>
      <c r="B24">
        <v>1.646496</v>
      </c>
      <c r="C24">
        <v>0.25309730000000003</v>
      </c>
      <c r="D24">
        <v>-1.867262</v>
      </c>
      <c r="E24">
        <v>0.26890190000000003</v>
      </c>
      <c r="F24">
        <v>0.2198939</v>
      </c>
      <c r="G24">
        <v>0.2699086</v>
      </c>
      <c r="H24">
        <v>0.74152200000000001</v>
      </c>
      <c r="I24">
        <v>0.28451920000000003</v>
      </c>
      <c r="J24">
        <v>-0.91460580000000002</v>
      </c>
      <c r="K24">
        <v>0.24826090000000001</v>
      </c>
      <c r="L24">
        <v>-1.2750170000000001</v>
      </c>
      <c r="M24">
        <v>0.28521750000000001</v>
      </c>
      <c r="N24">
        <v>1.0125660000000001</v>
      </c>
      <c r="O24">
        <v>0.25304320000000002</v>
      </c>
      <c r="P24">
        <v>0.89337690000000003</v>
      </c>
      <c r="Q24">
        <v>0.26597700000000002</v>
      </c>
      <c r="R24">
        <v>-0.71849810000000003</v>
      </c>
      <c r="S24">
        <v>0.27068219999999998</v>
      </c>
      <c r="T24">
        <v>1.1073539999999999</v>
      </c>
      <c r="U24">
        <v>0.26250109999999999</v>
      </c>
      <c r="V24">
        <v>1.199489</v>
      </c>
      <c r="W24">
        <v>0.25507580000000002</v>
      </c>
      <c r="X24">
        <v>0.61325079999999998</v>
      </c>
      <c r="Y24">
        <v>0.26680500000000001</v>
      </c>
      <c r="Z24">
        <v>-1.3039769999999999</v>
      </c>
      <c r="AA24">
        <v>0.25341239999999998</v>
      </c>
      <c r="AB24">
        <v>-0.62795780000000001</v>
      </c>
      <c r="AC24">
        <v>0.2714298</v>
      </c>
      <c r="AD24">
        <v>0.97136619999999996</v>
      </c>
      <c r="AE24">
        <v>0.25602900000000001</v>
      </c>
      <c r="AF24">
        <v>1.6282179999999999</v>
      </c>
      <c r="AG24">
        <v>0.2735901</v>
      </c>
      <c r="AH24">
        <v>0.33632840000000003</v>
      </c>
      <c r="AI24">
        <v>0.28957149999999998</v>
      </c>
      <c r="AJ24">
        <v>-1.847611E-2</v>
      </c>
      <c r="AK24">
        <v>0.26634669999999999</v>
      </c>
      <c r="AL24">
        <v>1.698035</v>
      </c>
      <c r="AM24">
        <v>0.2481921</v>
      </c>
      <c r="AN24">
        <v>0.76401140000000001</v>
      </c>
      <c r="AO24">
        <v>0.26306279999999999</v>
      </c>
    </row>
    <row r="25" spans="1:41" x14ac:dyDescent="0.25">
      <c r="A25" s="20">
        <f>0.0000001325*10^9</f>
        <v>132.5</v>
      </c>
      <c r="B25">
        <v>1.572433</v>
      </c>
      <c r="C25">
        <v>0.24946289999999999</v>
      </c>
      <c r="D25">
        <v>-1.1484319999999999</v>
      </c>
      <c r="E25">
        <v>0.27655020000000002</v>
      </c>
      <c r="F25">
        <v>-0.43788569999999999</v>
      </c>
      <c r="G25">
        <v>0.26806029999999997</v>
      </c>
      <c r="H25">
        <v>1.242216</v>
      </c>
      <c r="I25">
        <v>0.26974540000000002</v>
      </c>
      <c r="J25">
        <v>-0.15561430000000001</v>
      </c>
      <c r="K25">
        <v>0.26355479999999998</v>
      </c>
      <c r="L25">
        <v>-0.58252510000000002</v>
      </c>
      <c r="M25">
        <v>0.29057899999999998</v>
      </c>
      <c r="N25">
        <v>0.96625130000000004</v>
      </c>
      <c r="O25">
        <v>0.2533183</v>
      </c>
      <c r="P25">
        <v>-0.1131011</v>
      </c>
      <c r="Q25">
        <v>0.27162829999999999</v>
      </c>
      <c r="R25">
        <v>-0.61891609999999997</v>
      </c>
      <c r="S25">
        <v>0.26649149999999999</v>
      </c>
      <c r="T25">
        <v>0.59978399999999998</v>
      </c>
      <c r="U25">
        <v>0.2730998</v>
      </c>
      <c r="V25">
        <v>-0.5326978</v>
      </c>
      <c r="W25">
        <v>0.26970290000000002</v>
      </c>
      <c r="X25">
        <v>0.73965959999999997</v>
      </c>
      <c r="Y25">
        <v>0.25812879999999999</v>
      </c>
      <c r="Z25">
        <v>-0.6977662</v>
      </c>
      <c r="AA25">
        <v>0.26365919999999998</v>
      </c>
      <c r="AB25">
        <v>0.11296730000000001</v>
      </c>
      <c r="AC25">
        <v>0.28629060000000001</v>
      </c>
      <c r="AD25">
        <v>-0.71124109999999996</v>
      </c>
      <c r="AE25">
        <v>0.26272220000000002</v>
      </c>
      <c r="AF25">
        <v>1.781677</v>
      </c>
      <c r="AG25">
        <v>0.26972990000000002</v>
      </c>
      <c r="AH25">
        <v>0.40593869999999999</v>
      </c>
      <c r="AI25">
        <v>0.2750763</v>
      </c>
      <c r="AJ25">
        <v>-0.30497360000000001</v>
      </c>
      <c r="AK25">
        <v>0.26820359999999999</v>
      </c>
      <c r="AL25">
        <v>0.74408450000000004</v>
      </c>
      <c r="AM25">
        <v>0.25623669999999998</v>
      </c>
      <c r="AN25">
        <v>-0.74352050000000003</v>
      </c>
      <c r="AO25">
        <v>0.25941449999999999</v>
      </c>
    </row>
    <row r="26" spans="1:41" x14ac:dyDescent="0.25">
      <c r="A26" s="20">
        <f>0.0000001375*10^9</f>
        <v>137.5</v>
      </c>
      <c r="B26">
        <v>0.58020360000000004</v>
      </c>
      <c r="C26">
        <v>0.2615635</v>
      </c>
      <c r="D26">
        <v>-1.447233E-3</v>
      </c>
      <c r="E26">
        <v>0.27855669999999999</v>
      </c>
      <c r="F26">
        <v>-0.38417590000000001</v>
      </c>
      <c r="G26">
        <v>0.26193830000000001</v>
      </c>
      <c r="H26">
        <v>0.66918610000000001</v>
      </c>
      <c r="I26">
        <v>0.25679760000000001</v>
      </c>
      <c r="J26">
        <v>0.66199410000000003</v>
      </c>
      <c r="K26">
        <v>0.2593259</v>
      </c>
      <c r="L26">
        <v>7.2921830000000007E-2</v>
      </c>
      <c r="M26">
        <v>0.28584409999999999</v>
      </c>
      <c r="N26">
        <v>0.13180649999999999</v>
      </c>
      <c r="O26">
        <v>0.25548530000000003</v>
      </c>
      <c r="P26">
        <v>-1.200701</v>
      </c>
      <c r="Q26">
        <v>0.27838049999999998</v>
      </c>
      <c r="R26">
        <v>-0.52001750000000002</v>
      </c>
      <c r="S26">
        <v>0.26184800000000003</v>
      </c>
      <c r="T26">
        <v>-0.20325799999999999</v>
      </c>
      <c r="U26">
        <v>0.2808253</v>
      </c>
      <c r="V26">
        <v>-1.134277</v>
      </c>
      <c r="W26">
        <v>0.27516980000000002</v>
      </c>
      <c r="X26">
        <v>0.13427529999999999</v>
      </c>
      <c r="Y26">
        <v>0.26127430000000001</v>
      </c>
      <c r="Z26">
        <v>0.1091222</v>
      </c>
      <c r="AA26">
        <v>0.26760200000000001</v>
      </c>
      <c r="AB26">
        <v>1.8616220000000001</v>
      </c>
      <c r="AC26">
        <v>0.27831539999999999</v>
      </c>
      <c r="AD26">
        <v>-0.14971110000000001</v>
      </c>
      <c r="AE26">
        <v>0.262322</v>
      </c>
      <c r="AF26">
        <v>2.4848159999999999</v>
      </c>
      <c r="AG26">
        <v>0.26452569999999997</v>
      </c>
      <c r="AH26">
        <v>0.34523169999999997</v>
      </c>
      <c r="AI26">
        <v>0.25812960000000001</v>
      </c>
      <c r="AJ26">
        <v>0.45645330000000001</v>
      </c>
      <c r="AK26">
        <v>0.25889459999999997</v>
      </c>
      <c r="AL26">
        <v>1.0091019999999999</v>
      </c>
      <c r="AM26">
        <v>0.26113750000000002</v>
      </c>
      <c r="AN26">
        <v>-1.2984340000000001</v>
      </c>
      <c r="AO26">
        <v>0.26505980000000001</v>
      </c>
    </row>
    <row r="27" spans="1:41" x14ac:dyDescent="0.25">
      <c r="A27" s="20">
        <f>0.0000001425*10^9</f>
        <v>142.5</v>
      </c>
      <c r="B27">
        <v>1.002456</v>
      </c>
      <c r="C27">
        <v>0.26334970000000002</v>
      </c>
      <c r="D27">
        <v>0.35244979999999998</v>
      </c>
      <c r="E27">
        <v>0.27221469999999998</v>
      </c>
      <c r="F27">
        <v>1.133591</v>
      </c>
      <c r="G27">
        <v>0.25684410000000002</v>
      </c>
      <c r="H27">
        <v>-0.31875930000000002</v>
      </c>
      <c r="I27">
        <v>0.25226029999999999</v>
      </c>
      <c r="J27">
        <v>-2.8562520000000001E-2</v>
      </c>
      <c r="K27">
        <v>0.2454411</v>
      </c>
      <c r="L27">
        <v>0.22527420000000001</v>
      </c>
      <c r="M27">
        <v>0.27115529999999999</v>
      </c>
      <c r="N27">
        <v>-7.414975E-2</v>
      </c>
      <c r="O27">
        <v>0.2540405</v>
      </c>
      <c r="P27">
        <v>-3.552356E-3</v>
      </c>
      <c r="Q27">
        <v>0.27579540000000002</v>
      </c>
      <c r="R27">
        <v>-0.1114549</v>
      </c>
      <c r="S27">
        <v>0.26731830000000001</v>
      </c>
      <c r="T27">
        <v>-0.1110628</v>
      </c>
      <c r="U27">
        <v>0.2816613</v>
      </c>
      <c r="V27">
        <v>0.58113990000000004</v>
      </c>
      <c r="W27">
        <v>0.26474350000000002</v>
      </c>
      <c r="X27">
        <v>-1.046586</v>
      </c>
      <c r="Y27">
        <v>0.26837810000000001</v>
      </c>
      <c r="Z27">
        <v>0.17879529999999999</v>
      </c>
      <c r="AA27">
        <v>0.26107999999999998</v>
      </c>
      <c r="AB27">
        <v>3.030357</v>
      </c>
      <c r="AC27">
        <v>0.2533224</v>
      </c>
      <c r="AD27">
        <v>0.98309349999999995</v>
      </c>
      <c r="AE27">
        <v>0.25162800000000002</v>
      </c>
      <c r="AF27">
        <v>3.8091499999999998</v>
      </c>
      <c r="AG27">
        <v>0.25947880000000001</v>
      </c>
      <c r="AH27">
        <v>-5.6917509999999998E-2</v>
      </c>
      <c r="AI27">
        <v>0.2470996</v>
      </c>
      <c r="AJ27">
        <v>0.72365699999999999</v>
      </c>
      <c r="AK27">
        <v>0.25354349999999998</v>
      </c>
      <c r="AL27">
        <v>0.65484509999999996</v>
      </c>
      <c r="AM27">
        <v>0.25846249999999998</v>
      </c>
      <c r="AN27">
        <v>-0.42573169999999999</v>
      </c>
      <c r="AO27">
        <v>0.2680187</v>
      </c>
    </row>
    <row r="28" spans="1:41" x14ac:dyDescent="0.25">
      <c r="A28" s="20">
        <f>0.0000001475*10^9</f>
        <v>147.5</v>
      </c>
      <c r="B28">
        <v>1.8539019999999999</v>
      </c>
      <c r="C28">
        <v>0.25695990000000002</v>
      </c>
      <c r="D28">
        <v>7.0782520000000002E-2</v>
      </c>
      <c r="E28">
        <v>0.26583440000000003</v>
      </c>
      <c r="F28">
        <v>2.279455</v>
      </c>
      <c r="G28">
        <v>0.25409310000000002</v>
      </c>
      <c r="H28">
        <v>-0.3474082</v>
      </c>
      <c r="I28">
        <v>0.25571310000000003</v>
      </c>
      <c r="J28">
        <v>-0.72927600000000004</v>
      </c>
      <c r="K28">
        <v>0.24838499999999999</v>
      </c>
      <c r="L28">
        <v>0.75578330000000005</v>
      </c>
      <c r="M28">
        <v>0.25810860000000002</v>
      </c>
      <c r="N28">
        <v>-0.1808188</v>
      </c>
      <c r="O28">
        <v>0.2466477</v>
      </c>
      <c r="P28">
        <v>2.3050860000000002</v>
      </c>
      <c r="Q28">
        <v>0.26264799999999999</v>
      </c>
      <c r="R28">
        <v>0.84406669999999995</v>
      </c>
      <c r="S28">
        <v>0.27153529999999998</v>
      </c>
      <c r="T28">
        <v>1.3306960000000001</v>
      </c>
      <c r="U28">
        <v>0.27551530000000002</v>
      </c>
      <c r="V28">
        <v>2.6802109999999999</v>
      </c>
      <c r="W28">
        <v>0.26008500000000001</v>
      </c>
      <c r="X28">
        <v>-1.5090870000000001</v>
      </c>
      <c r="Y28">
        <v>0.26875329999999997</v>
      </c>
      <c r="Z28">
        <v>-0.245421</v>
      </c>
      <c r="AA28">
        <v>0.26347480000000001</v>
      </c>
      <c r="AB28">
        <v>1.547831</v>
      </c>
      <c r="AC28">
        <v>0.2455164</v>
      </c>
      <c r="AD28">
        <v>0.26402009999999998</v>
      </c>
      <c r="AE28">
        <v>0.25639679999999998</v>
      </c>
      <c r="AF28">
        <v>3.3715280000000001</v>
      </c>
      <c r="AG28">
        <v>0.25317220000000001</v>
      </c>
      <c r="AH28">
        <v>-0.46635850000000001</v>
      </c>
      <c r="AI28">
        <v>0.2460138</v>
      </c>
      <c r="AJ28">
        <v>2.2197999999999999E-2</v>
      </c>
      <c r="AK28">
        <v>0.26075759999999998</v>
      </c>
      <c r="AL28">
        <v>-8.4061819999999995E-2</v>
      </c>
      <c r="AM28">
        <v>0.26157340000000001</v>
      </c>
      <c r="AN28">
        <v>0.68804069999999995</v>
      </c>
      <c r="AO28">
        <v>0.25667790000000001</v>
      </c>
    </row>
    <row r="29" spans="1:41" x14ac:dyDescent="0.25">
      <c r="A29" s="20">
        <f>0.0000001525*10^9</f>
        <v>152.5</v>
      </c>
      <c r="B29">
        <v>1.68289</v>
      </c>
      <c r="C29">
        <v>0.254695</v>
      </c>
      <c r="D29">
        <v>-5.5935319999999997E-2</v>
      </c>
      <c r="E29">
        <v>0.26409500000000002</v>
      </c>
      <c r="F29">
        <v>2.5237059999999998</v>
      </c>
      <c r="G29">
        <v>0.25427100000000002</v>
      </c>
      <c r="H29">
        <v>1.420274</v>
      </c>
      <c r="I29">
        <v>0.2600287</v>
      </c>
      <c r="J29">
        <v>-0.24663450000000001</v>
      </c>
      <c r="K29">
        <v>0.25290370000000001</v>
      </c>
      <c r="L29">
        <v>1.314354</v>
      </c>
      <c r="M29">
        <v>0.24905550000000001</v>
      </c>
      <c r="N29">
        <v>-1.4526779999999999</v>
      </c>
      <c r="O29">
        <v>0.24553369999999999</v>
      </c>
      <c r="P29">
        <v>2.712987</v>
      </c>
      <c r="Q29">
        <v>0.25839430000000002</v>
      </c>
      <c r="R29">
        <v>1.36226</v>
      </c>
      <c r="S29">
        <v>0.2667059</v>
      </c>
      <c r="T29">
        <v>1.860876</v>
      </c>
      <c r="U29">
        <v>0.26196380000000002</v>
      </c>
      <c r="V29">
        <v>2.0435889999999999</v>
      </c>
      <c r="W29">
        <v>0.26733400000000002</v>
      </c>
      <c r="X29">
        <v>-0.63556159999999995</v>
      </c>
      <c r="Y29">
        <v>0.26994109999999999</v>
      </c>
      <c r="Z29">
        <v>-0.81673269999999998</v>
      </c>
      <c r="AA29">
        <v>0.27517419999999998</v>
      </c>
      <c r="AB29">
        <v>-0.49315769999999998</v>
      </c>
      <c r="AC29">
        <v>0.26507550000000002</v>
      </c>
      <c r="AD29">
        <v>-0.2216012</v>
      </c>
      <c r="AE29">
        <v>0.27799869999999999</v>
      </c>
      <c r="AF29">
        <v>1.4750939999999999</v>
      </c>
      <c r="AG29">
        <v>0.25099359999999998</v>
      </c>
      <c r="AH29">
        <v>-0.26159379999999999</v>
      </c>
      <c r="AI29">
        <v>0.25237850000000001</v>
      </c>
      <c r="AJ29">
        <v>0.39540560000000002</v>
      </c>
      <c r="AK29">
        <v>0.26612150000000001</v>
      </c>
      <c r="AL29">
        <v>0.83629019999999998</v>
      </c>
      <c r="AM29">
        <v>0.2651925</v>
      </c>
      <c r="AN29">
        <v>0.69469860000000005</v>
      </c>
      <c r="AO29">
        <v>0.24602009999999999</v>
      </c>
    </row>
    <row r="30" spans="1:41" x14ac:dyDescent="0.25">
      <c r="A30" s="20">
        <f>0.0000001575*10^9</f>
        <v>157.5</v>
      </c>
      <c r="B30">
        <v>1.433934</v>
      </c>
      <c r="C30">
        <v>0.25215500000000002</v>
      </c>
      <c r="D30">
        <v>1.347102</v>
      </c>
      <c r="E30">
        <v>0.26270549999999998</v>
      </c>
      <c r="F30">
        <v>2.5259450000000001</v>
      </c>
      <c r="G30">
        <v>0.25235669999999999</v>
      </c>
      <c r="H30">
        <v>3.0344009999999999</v>
      </c>
      <c r="I30">
        <v>0.25341170000000002</v>
      </c>
      <c r="J30">
        <v>0.14961550000000001</v>
      </c>
      <c r="K30">
        <v>0.24278620000000001</v>
      </c>
      <c r="L30">
        <v>1.3592919999999999</v>
      </c>
      <c r="M30">
        <v>0.2451895</v>
      </c>
      <c r="N30">
        <v>-1.3738509999999999</v>
      </c>
      <c r="O30">
        <v>0.26176080000000002</v>
      </c>
      <c r="P30">
        <v>1.8584020000000001</v>
      </c>
      <c r="Q30">
        <v>0.26317420000000002</v>
      </c>
      <c r="R30">
        <v>0.89535560000000003</v>
      </c>
      <c r="S30">
        <v>0.26064490000000001</v>
      </c>
      <c r="T30">
        <v>1.056983</v>
      </c>
      <c r="U30">
        <v>0.25270589999999998</v>
      </c>
      <c r="V30">
        <v>-0.30755169999999998</v>
      </c>
      <c r="W30">
        <v>0.26987489999999997</v>
      </c>
      <c r="X30">
        <v>1.131821</v>
      </c>
      <c r="Y30">
        <v>0.2699357</v>
      </c>
      <c r="Z30">
        <v>-0.4716398</v>
      </c>
      <c r="AA30">
        <v>0.27436319999999997</v>
      </c>
      <c r="AB30">
        <v>1.7789340000000001E-2</v>
      </c>
      <c r="AC30">
        <v>0.28002529999999998</v>
      </c>
      <c r="AD30">
        <v>0.39667849999999999</v>
      </c>
      <c r="AE30">
        <v>0.2793138</v>
      </c>
      <c r="AF30">
        <v>0.42163010000000001</v>
      </c>
      <c r="AG30">
        <v>0.25370130000000002</v>
      </c>
      <c r="AH30">
        <v>-0.1065734</v>
      </c>
      <c r="AI30">
        <v>0.25315530000000003</v>
      </c>
      <c r="AJ30">
        <v>2.0144790000000001</v>
      </c>
      <c r="AK30">
        <v>0.25702229999999998</v>
      </c>
      <c r="AL30">
        <v>1.4387190000000001</v>
      </c>
      <c r="AM30">
        <v>0.25450339999999999</v>
      </c>
      <c r="AN30">
        <v>-2.6405560000000002E-2</v>
      </c>
      <c r="AO30">
        <v>0.24395420000000001</v>
      </c>
    </row>
    <row r="31" spans="1:41" x14ac:dyDescent="0.25">
      <c r="A31" s="20">
        <f>0.0000001625*10^9</f>
        <v>162.5</v>
      </c>
      <c r="B31">
        <v>0.88763769999999997</v>
      </c>
      <c r="C31">
        <v>0.2432685</v>
      </c>
      <c r="D31">
        <v>3.0735779999999999</v>
      </c>
      <c r="E31">
        <v>0.25382199999999999</v>
      </c>
      <c r="F31">
        <v>1.763218</v>
      </c>
      <c r="G31">
        <v>0.248942</v>
      </c>
      <c r="H31">
        <v>1.8414200000000001</v>
      </c>
      <c r="I31">
        <v>0.2445348</v>
      </c>
      <c r="J31">
        <v>-0.26211800000000002</v>
      </c>
      <c r="K31">
        <v>0.24056069999999999</v>
      </c>
      <c r="L31">
        <v>0.52765209999999996</v>
      </c>
      <c r="M31">
        <v>0.25006420000000001</v>
      </c>
      <c r="N31">
        <v>0.57372679999999998</v>
      </c>
      <c r="O31">
        <v>0.26520880000000002</v>
      </c>
      <c r="P31">
        <v>1.513428</v>
      </c>
      <c r="Q31">
        <v>0.25999369999999999</v>
      </c>
      <c r="R31">
        <v>0.64263669999999995</v>
      </c>
      <c r="S31">
        <v>0.25772909999999999</v>
      </c>
      <c r="T31">
        <v>0.41821199999999997</v>
      </c>
      <c r="U31">
        <v>0.25503690000000001</v>
      </c>
      <c r="V31">
        <v>-1.362714</v>
      </c>
      <c r="W31">
        <v>0.26770650000000001</v>
      </c>
      <c r="X31">
        <v>2.0135869999999998</v>
      </c>
      <c r="Y31">
        <v>0.25335679999999999</v>
      </c>
      <c r="Z31">
        <v>1.379348</v>
      </c>
      <c r="AA31">
        <v>0.25876519999999997</v>
      </c>
      <c r="AB31">
        <v>1.3789419999999999</v>
      </c>
      <c r="AC31">
        <v>0.27648719999999999</v>
      </c>
      <c r="AD31">
        <v>0.48560740000000002</v>
      </c>
      <c r="AE31">
        <v>0.26072849999999997</v>
      </c>
      <c r="AF31">
        <v>0.16769120000000001</v>
      </c>
      <c r="AG31">
        <v>0.25163580000000002</v>
      </c>
      <c r="AH31">
        <v>-0.84131900000000004</v>
      </c>
      <c r="AI31">
        <v>0.25196099999999999</v>
      </c>
      <c r="AJ31">
        <v>2.724974</v>
      </c>
      <c r="AK31">
        <v>0.24452090000000001</v>
      </c>
      <c r="AL31">
        <v>0.54576159999999996</v>
      </c>
      <c r="AM31">
        <v>0.24696090000000001</v>
      </c>
      <c r="AN31">
        <v>-0.2454577</v>
      </c>
      <c r="AO31">
        <v>0.25021660000000001</v>
      </c>
    </row>
    <row r="32" spans="1:41" x14ac:dyDescent="0.25">
      <c r="A32" s="20">
        <f>0.0000001675*10^9</f>
        <v>167.5</v>
      </c>
      <c r="B32">
        <v>-3.503353E-2</v>
      </c>
      <c r="C32">
        <v>0.23895459999999999</v>
      </c>
      <c r="D32">
        <v>2.9252280000000002</v>
      </c>
      <c r="E32">
        <v>0.2452647</v>
      </c>
      <c r="F32">
        <v>0.1323261</v>
      </c>
      <c r="G32">
        <v>0.24978690000000001</v>
      </c>
      <c r="H32">
        <v>-0.1742128</v>
      </c>
      <c r="I32">
        <v>0.24234259999999999</v>
      </c>
      <c r="J32">
        <v>-1.0666610000000001</v>
      </c>
      <c r="K32">
        <v>0.25833729999999999</v>
      </c>
      <c r="L32">
        <v>-0.88681069999999995</v>
      </c>
      <c r="M32">
        <v>0.2573587</v>
      </c>
      <c r="N32">
        <v>1.988626</v>
      </c>
      <c r="O32">
        <v>0.243676</v>
      </c>
      <c r="P32">
        <v>2.3308420000000001</v>
      </c>
      <c r="Q32">
        <v>0.2495434</v>
      </c>
      <c r="R32">
        <v>0.56550809999999996</v>
      </c>
      <c r="S32">
        <v>0.25286059999999999</v>
      </c>
      <c r="T32">
        <v>0.31027759999999999</v>
      </c>
      <c r="U32">
        <v>0.26348640000000001</v>
      </c>
      <c r="V32">
        <v>-0.68199799999999999</v>
      </c>
      <c r="W32">
        <v>0.26469999999999999</v>
      </c>
      <c r="X32">
        <v>1.9949079999999999</v>
      </c>
      <c r="Y32">
        <v>0.23587849999999999</v>
      </c>
      <c r="Z32">
        <v>2.4295749999999998</v>
      </c>
      <c r="AA32">
        <v>0.24603720000000001</v>
      </c>
      <c r="AB32">
        <v>1.3056080000000001</v>
      </c>
      <c r="AC32">
        <v>0.26712799999999998</v>
      </c>
      <c r="AD32">
        <v>-7.9848730000000007E-2</v>
      </c>
      <c r="AE32">
        <v>0.25390679999999999</v>
      </c>
      <c r="AF32">
        <v>0.18937490000000001</v>
      </c>
      <c r="AG32">
        <v>0.245389</v>
      </c>
      <c r="AH32">
        <v>-0.4490768</v>
      </c>
      <c r="AI32">
        <v>0.25819950000000003</v>
      </c>
      <c r="AJ32">
        <v>1.9347479999999999</v>
      </c>
      <c r="AK32">
        <v>0.2383835</v>
      </c>
      <c r="AL32">
        <v>-7.5876659999999999E-2</v>
      </c>
      <c r="AM32">
        <v>0.257268</v>
      </c>
      <c r="AN32">
        <v>0.37207309999999999</v>
      </c>
      <c r="AO32">
        <v>0.26406439999999998</v>
      </c>
    </row>
    <row r="33" spans="1:41" x14ac:dyDescent="0.25">
      <c r="A33" s="20">
        <f>0.0000001725*10^9</f>
        <v>172.5</v>
      </c>
      <c r="B33">
        <v>0.11618970000000001</v>
      </c>
      <c r="C33">
        <v>0.24977930000000001</v>
      </c>
      <c r="D33">
        <v>1.4690559999999999</v>
      </c>
      <c r="E33">
        <v>0.24620420000000001</v>
      </c>
      <c r="F33">
        <v>-0.88907259999999999</v>
      </c>
      <c r="G33">
        <v>0.24895529999999999</v>
      </c>
      <c r="H33">
        <v>0.2232423</v>
      </c>
      <c r="I33">
        <v>0.24522360000000001</v>
      </c>
      <c r="J33">
        <v>-1.3058110000000001</v>
      </c>
      <c r="K33">
        <v>0.27277449999999998</v>
      </c>
      <c r="L33">
        <v>-1.0436030000000001</v>
      </c>
      <c r="M33">
        <v>0.25696350000000001</v>
      </c>
      <c r="N33">
        <v>2.3831069999999999</v>
      </c>
      <c r="O33">
        <v>0.23314070000000001</v>
      </c>
      <c r="P33">
        <v>2.773145</v>
      </c>
      <c r="Q33">
        <v>0.24171239999999999</v>
      </c>
      <c r="R33">
        <v>-0.16764770000000001</v>
      </c>
      <c r="S33">
        <v>0.24941350000000001</v>
      </c>
      <c r="T33">
        <v>0.85165259999999998</v>
      </c>
      <c r="U33">
        <v>0.26918530000000002</v>
      </c>
      <c r="V33">
        <v>0.3961847</v>
      </c>
      <c r="W33">
        <v>0.25699519999999998</v>
      </c>
      <c r="X33">
        <v>2.3044639999999998</v>
      </c>
      <c r="Y33">
        <v>0.23883950000000001</v>
      </c>
      <c r="Z33">
        <v>1.3922060000000001</v>
      </c>
      <c r="AA33">
        <v>0.24661130000000001</v>
      </c>
      <c r="AB33">
        <v>0.57158430000000005</v>
      </c>
      <c r="AC33">
        <v>0.25570799999999999</v>
      </c>
      <c r="AD33">
        <v>-2.250007E-2</v>
      </c>
      <c r="AE33">
        <v>0.26118859999999999</v>
      </c>
      <c r="AF33">
        <v>0.64400919999999995</v>
      </c>
      <c r="AG33">
        <v>0.24357860000000001</v>
      </c>
      <c r="AH33">
        <v>1.4298850000000001</v>
      </c>
      <c r="AI33">
        <v>0.25802639999999999</v>
      </c>
      <c r="AJ33">
        <v>0.705955</v>
      </c>
      <c r="AK33">
        <v>0.23692640000000001</v>
      </c>
      <c r="AL33">
        <v>0.58583879999999999</v>
      </c>
      <c r="AM33">
        <v>0.2670806</v>
      </c>
      <c r="AN33">
        <v>1.2623470000000001</v>
      </c>
      <c r="AO33">
        <v>0.26813049999999999</v>
      </c>
    </row>
    <row r="34" spans="1:41" x14ac:dyDescent="0.25">
      <c r="A34" s="20">
        <f>0.0000001775*10^9</f>
        <v>177.5</v>
      </c>
      <c r="B34">
        <v>0.90525350000000004</v>
      </c>
      <c r="C34">
        <v>0.25386799999999998</v>
      </c>
      <c r="D34">
        <v>0.81375489999999995</v>
      </c>
      <c r="E34">
        <v>0.2464973</v>
      </c>
      <c r="F34">
        <v>-3.42533E-2</v>
      </c>
      <c r="G34">
        <v>0.2471411</v>
      </c>
      <c r="H34">
        <v>1.401888</v>
      </c>
      <c r="I34">
        <v>0.24769939999999999</v>
      </c>
      <c r="J34">
        <v>-0.32550990000000002</v>
      </c>
      <c r="K34">
        <v>0.26669029999999999</v>
      </c>
      <c r="L34">
        <v>0.31066909999999998</v>
      </c>
      <c r="M34">
        <v>0.2459432</v>
      </c>
      <c r="N34">
        <v>1.8523229999999999</v>
      </c>
      <c r="O34">
        <v>0.24052409999999999</v>
      </c>
      <c r="P34">
        <v>1.099491</v>
      </c>
      <c r="Q34">
        <v>0.2454085</v>
      </c>
      <c r="R34">
        <v>-0.22552259999999999</v>
      </c>
      <c r="S34">
        <v>0.25363550000000001</v>
      </c>
      <c r="T34">
        <v>1.088123</v>
      </c>
      <c r="U34">
        <v>0.26384180000000002</v>
      </c>
      <c r="V34">
        <v>0.21867420000000001</v>
      </c>
      <c r="W34">
        <v>0.24954290000000001</v>
      </c>
      <c r="X34">
        <v>2.0018929999999999</v>
      </c>
      <c r="Y34">
        <v>0.25031409999999998</v>
      </c>
      <c r="Z34">
        <v>0.64033720000000005</v>
      </c>
      <c r="AA34">
        <v>0.25213279999999999</v>
      </c>
      <c r="AB34">
        <v>-0.40767609999999999</v>
      </c>
      <c r="AC34">
        <v>0.2456064</v>
      </c>
      <c r="AD34">
        <v>1.195848</v>
      </c>
      <c r="AE34">
        <v>0.26368039999999998</v>
      </c>
      <c r="AF34">
        <v>0.86064609999999997</v>
      </c>
      <c r="AG34">
        <v>0.24128479999999999</v>
      </c>
      <c r="AH34">
        <v>1.631149</v>
      </c>
      <c r="AI34">
        <v>0.248387</v>
      </c>
      <c r="AJ34">
        <v>1.891458E-2</v>
      </c>
      <c r="AK34">
        <v>0.2416441</v>
      </c>
      <c r="AL34">
        <v>1.9564330000000001</v>
      </c>
      <c r="AM34">
        <v>0.25862289999999999</v>
      </c>
      <c r="AN34">
        <v>1.688893</v>
      </c>
      <c r="AO34">
        <v>0.2567584</v>
      </c>
    </row>
    <row r="35" spans="1:41" x14ac:dyDescent="0.25">
      <c r="A35" s="20">
        <f>0.0000001825*10^9</f>
        <v>182.5</v>
      </c>
      <c r="B35">
        <v>1.189648</v>
      </c>
      <c r="C35">
        <v>0.23765520000000001</v>
      </c>
      <c r="D35">
        <v>1.5303249999999999</v>
      </c>
      <c r="E35">
        <v>0.2387811</v>
      </c>
      <c r="F35">
        <v>1.342641</v>
      </c>
      <c r="G35">
        <v>0.25095070000000003</v>
      </c>
      <c r="H35">
        <v>0.89323629999999998</v>
      </c>
      <c r="I35">
        <v>0.24668200000000001</v>
      </c>
      <c r="J35">
        <v>0.985039</v>
      </c>
      <c r="K35">
        <v>0.25157109999999999</v>
      </c>
      <c r="L35">
        <v>1.5961590000000001</v>
      </c>
      <c r="M35">
        <v>0.2377628</v>
      </c>
      <c r="N35">
        <v>0.4328149</v>
      </c>
      <c r="O35">
        <v>0.2433032</v>
      </c>
      <c r="P35">
        <v>-0.22728010000000001</v>
      </c>
      <c r="Q35">
        <v>0.25577749999999999</v>
      </c>
      <c r="R35">
        <v>0.8593383</v>
      </c>
      <c r="S35">
        <v>0.25533159999999999</v>
      </c>
      <c r="T35">
        <v>0.73511769999999999</v>
      </c>
      <c r="U35">
        <v>0.25585809999999998</v>
      </c>
      <c r="V35">
        <v>-0.48377629999999999</v>
      </c>
      <c r="W35">
        <v>0.2471353</v>
      </c>
      <c r="X35">
        <v>1.4503189999999999</v>
      </c>
      <c r="Y35">
        <v>0.25471129999999997</v>
      </c>
      <c r="Z35">
        <v>1.4796309999999999</v>
      </c>
      <c r="AA35">
        <v>0.24846399999999999</v>
      </c>
      <c r="AB35">
        <v>-1.063965</v>
      </c>
      <c r="AC35">
        <v>0.2408835</v>
      </c>
      <c r="AD35">
        <v>2.625896</v>
      </c>
      <c r="AE35">
        <v>0.25436579999999998</v>
      </c>
      <c r="AF35">
        <v>0.92803999999999998</v>
      </c>
      <c r="AG35">
        <v>0.23756379999999999</v>
      </c>
      <c r="AH35">
        <v>0.15101429999999999</v>
      </c>
      <c r="AI35">
        <v>0.24345220000000001</v>
      </c>
      <c r="AJ35">
        <v>-0.48881869999999999</v>
      </c>
      <c r="AK35">
        <v>0.24945339999999999</v>
      </c>
      <c r="AL35">
        <v>2.2141829999999998</v>
      </c>
      <c r="AM35">
        <v>0.24431069999999999</v>
      </c>
      <c r="AN35">
        <v>2.2091690000000002</v>
      </c>
      <c r="AO35">
        <v>0.24927099999999999</v>
      </c>
    </row>
    <row r="36" spans="1:41" x14ac:dyDescent="0.25">
      <c r="A36" s="20">
        <f>0.0000001875*10^9</f>
        <v>187.5</v>
      </c>
      <c r="B36">
        <v>1.1592370000000001</v>
      </c>
      <c r="C36">
        <v>0.2290625</v>
      </c>
      <c r="D36">
        <v>1.872204</v>
      </c>
      <c r="E36">
        <v>0.2326734</v>
      </c>
      <c r="F36">
        <v>0.87472450000000002</v>
      </c>
      <c r="G36">
        <v>0.25168849999999998</v>
      </c>
      <c r="H36">
        <v>8.8635080000000005E-2</v>
      </c>
      <c r="I36">
        <v>0.2535364</v>
      </c>
      <c r="J36">
        <v>1.6270500000000001</v>
      </c>
      <c r="K36">
        <v>0.2475204</v>
      </c>
      <c r="L36">
        <v>2.7002619999999999</v>
      </c>
      <c r="M36">
        <v>0.24442030000000001</v>
      </c>
      <c r="N36">
        <v>-0.77569949999999999</v>
      </c>
      <c r="O36">
        <v>0.2424569</v>
      </c>
      <c r="P36">
        <v>0.86675159999999996</v>
      </c>
      <c r="Q36">
        <v>0.25594129999999998</v>
      </c>
      <c r="R36">
        <v>1.3118920000000001</v>
      </c>
      <c r="S36">
        <v>0.24858269999999999</v>
      </c>
      <c r="T36">
        <v>1.0025710000000001</v>
      </c>
      <c r="U36">
        <v>0.25319920000000001</v>
      </c>
      <c r="V36">
        <v>0.31795600000000002</v>
      </c>
      <c r="W36">
        <v>0.2487327</v>
      </c>
      <c r="X36">
        <v>1.528969</v>
      </c>
      <c r="Y36">
        <v>0.2484016</v>
      </c>
      <c r="Z36">
        <v>1.3441749999999999</v>
      </c>
      <c r="AA36">
        <v>0.235793</v>
      </c>
      <c r="AB36">
        <v>-0.1552665</v>
      </c>
      <c r="AC36">
        <v>0.24115010000000001</v>
      </c>
      <c r="AD36">
        <v>3.3595130000000002</v>
      </c>
      <c r="AE36">
        <v>0.2382591</v>
      </c>
      <c r="AF36">
        <v>1.3109690000000001</v>
      </c>
      <c r="AG36">
        <v>0.23993020000000001</v>
      </c>
      <c r="AH36">
        <v>0.1728498</v>
      </c>
      <c r="AI36">
        <v>0.24193809999999999</v>
      </c>
      <c r="AJ36">
        <v>-1.1638569999999999</v>
      </c>
      <c r="AK36">
        <v>0.25295590000000001</v>
      </c>
      <c r="AL36">
        <v>1.345699</v>
      </c>
      <c r="AM36">
        <v>0.24199190000000001</v>
      </c>
      <c r="AN36">
        <v>2.3627189999999998</v>
      </c>
      <c r="AO36">
        <v>0.2491112</v>
      </c>
    </row>
    <row r="37" spans="1:41" x14ac:dyDescent="0.25">
      <c r="A37" s="20">
        <f>0.0000001925*10^9</f>
        <v>192.5</v>
      </c>
      <c r="B37">
        <v>0.93135259999999997</v>
      </c>
      <c r="C37">
        <v>0.24248210000000001</v>
      </c>
      <c r="D37">
        <v>0.30690669999999998</v>
      </c>
      <c r="E37">
        <v>0.23691690000000001</v>
      </c>
      <c r="F37">
        <v>-0.35065750000000001</v>
      </c>
      <c r="G37">
        <v>0.2480241</v>
      </c>
      <c r="H37">
        <v>0.70536659999999995</v>
      </c>
      <c r="I37">
        <v>0.26489299999999999</v>
      </c>
      <c r="J37">
        <v>1.1337969999999999</v>
      </c>
      <c r="K37">
        <v>0.25397989999999998</v>
      </c>
      <c r="L37">
        <v>2.9827669999999999</v>
      </c>
      <c r="M37">
        <v>0.25071260000000001</v>
      </c>
      <c r="N37">
        <v>-0.63012579999999996</v>
      </c>
      <c r="O37">
        <v>0.24326729999999999</v>
      </c>
      <c r="P37">
        <v>2.244936</v>
      </c>
      <c r="Q37">
        <v>0.2508378</v>
      </c>
      <c r="R37">
        <v>0.43879459999999998</v>
      </c>
      <c r="S37">
        <v>0.2455977</v>
      </c>
      <c r="T37">
        <v>1.9338059999999999</v>
      </c>
      <c r="U37">
        <v>0.246451</v>
      </c>
      <c r="V37">
        <v>0.91402479999999997</v>
      </c>
      <c r="W37">
        <v>0.25233990000000001</v>
      </c>
      <c r="X37">
        <v>0.89052359999999997</v>
      </c>
      <c r="Y37">
        <v>0.24325479999999999</v>
      </c>
      <c r="Z37">
        <v>-0.28913299999999997</v>
      </c>
      <c r="AA37">
        <v>0.2342332</v>
      </c>
      <c r="AB37">
        <v>0.90412510000000001</v>
      </c>
      <c r="AC37">
        <v>0.24598919999999999</v>
      </c>
      <c r="AD37">
        <v>3.3551440000000001</v>
      </c>
      <c r="AE37">
        <v>0.22561059999999999</v>
      </c>
      <c r="AF37">
        <v>1.176766</v>
      </c>
      <c r="AG37">
        <v>0.24309169999999999</v>
      </c>
      <c r="AH37">
        <v>1.749811</v>
      </c>
      <c r="AI37">
        <v>0.2359832</v>
      </c>
      <c r="AJ37">
        <v>-1.0453300000000001</v>
      </c>
      <c r="AK37">
        <v>0.24476809999999999</v>
      </c>
      <c r="AL37">
        <v>1.4882679999999999</v>
      </c>
      <c r="AM37">
        <v>0.24586930000000001</v>
      </c>
      <c r="AN37">
        <v>1.030764</v>
      </c>
      <c r="AO37">
        <v>0.2446092</v>
      </c>
    </row>
    <row r="38" spans="1:41" x14ac:dyDescent="0.25">
      <c r="A38" s="20">
        <f>0.0000001975*10^9</f>
        <v>197.5</v>
      </c>
      <c r="B38">
        <v>1.179861</v>
      </c>
      <c r="C38">
        <v>0.2555848</v>
      </c>
      <c r="D38">
        <v>-1.362473</v>
      </c>
      <c r="E38">
        <v>0.25302520000000001</v>
      </c>
      <c r="F38">
        <v>0.39578760000000002</v>
      </c>
      <c r="G38">
        <v>0.2496198</v>
      </c>
      <c r="H38">
        <v>1.3256019999999999</v>
      </c>
      <c r="I38">
        <v>0.26126050000000001</v>
      </c>
      <c r="J38">
        <v>0.56677180000000005</v>
      </c>
      <c r="K38">
        <v>0.25648989999999999</v>
      </c>
      <c r="L38">
        <v>1.301517</v>
      </c>
      <c r="M38">
        <v>0.24523739999999999</v>
      </c>
      <c r="N38">
        <v>0.80797719999999995</v>
      </c>
      <c r="O38">
        <v>0.2395523</v>
      </c>
      <c r="P38">
        <v>2.2952110000000001</v>
      </c>
      <c r="Q38">
        <v>0.25341770000000002</v>
      </c>
      <c r="R38">
        <v>-0.6037304</v>
      </c>
      <c r="S38">
        <v>0.2510675</v>
      </c>
      <c r="T38">
        <v>2.4703590000000002</v>
      </c>
      <c r="U38">
        <v>0.2348893</v>
      </c>
      <c r="V38">
        <v>0.3713919</v>
      </c>
      <c r="W38">
        <v>0.25185380000000002</v>
      </c>
      <c r="X38">
        <v>5.2318910000000003E-2</v>
      </c>
      <c r="Y38">
        <v>0.25329469999999998</v>
      </c>
      <c r="Z38">
        <v>-1.0924119999999999</v>
      </c>
      <c r="AA38">
        <v>0.24739659999999999</v>
      </c>
      <c r="AB38">
        <v>0.81331379999999998</v>
      </c>
      <c r="AC38">
        <v>0.24886420000000001</v>
      </c>
      <c r="AD38">
        <v>2.2281749999999998</v>
      </c>
      <c r="AE38">
        <v>0.2274968</v>
      </c>
      <c r="AF38">
        <v>0.83926590000000001</v>
      </c>
      <c r="AG38">
        <v>0.24492810000000001</v>
      </c>
      <c r="AH38">
        <v>2.256205</v>
      </c>
      <c r="AI38">
        <v>0.23137150000000001</v>
      </c>
      <c r="AJ38">
        <v>0.56299330000000003</v>
      </c>
      <c r="AK38">
        <v>0.23000290000000001</v>
      </c>
      <c r="AL38">
        <v>2.0589029999999999</v>
      </c>
      <c r="AM38">
        <v>0.24252119999999999</v>
      </c>
      <c r="AN38">
        <v>0.74184930000000004</v>
      </c>
      <c r="AO38">
        <v>0.2423582</v>
      </c>
    </row>
    <row r="39" spans="1:41" x14ac:dyDescent="0.25">
      <c r="A39" s="20">
        <f>0.0000002025*10^9</f>
        <v>202.5</v>
      </c>
      <c r="B39">
        <v>2.0797910000000002</v>
      </c>
      <c r="C39">
        <v>0.2498369</v>
      </c>
      <c r="D39">
        <v>-0.67302859999999998</v>
      </c>
      <c r="E39">
        <v>0.25978210000000002</v>
      </c>
      <c r="F39">
        <v>1.9351130000000001</v>
      </c>
      <c r="G39">
        <v>0.24907650000000001</v>
      </c>
      <c r="H39">
        <v>0.41992059999999998</v>
      </c>
      <c r="I39">
        <v>0.24910370000000001</v>
      </c>
      <c r="J39">
        <v>1.4200459999999999</v>
      </c>
      <c r="K39">
        <v>0.25259520000000002</v>
      </c>
      <c r="L39">
        <v>-7.2635270000000002E-2</v>
      </c>
      <c r="M39">
        <v>0.24036750000000001</v>
      </c>
      <c r="N39">
        <v>1.8018559999999999</v>
      </c>
      <c r="O39">
        <v>0.23620479999999999</v>
      </c>
      <c r="P39">
        <v>1.713433</v>
      </c>
      <c r="Q39">
        <v>0.2544033</v>
      </c>
      <c r="R39">
        <v>-0.80773329999999999</v>
      </c>
      <c r="S39">
        <v>0.25320019999999999</v>
      </c>
      <c r="T39">
        <v>1.804378</v>
      </c>
      <c r="U39">
        <v>0.2322765</v>
      </c>
      <c r="V39">
        <v>0.72414429999999996</v>
      </c>
      <c r="W39">
        <v>0.2477869</v>
      </c>
      <c r="X39">
        <v>0.48041400000000001</v>
      </c>
      <c r="Y39">
        <v>0.26096770000000002</v>
      </c>
      <c r="Z39">
        <v>-0.96231290000000003</v>
      </c>
      <c r="AA39">
        <v>0.25614809999999999</v>
      </c>
      <c r="AB39">
        <v>0.70956439999999998</v>
      </c>
      <c r="AC39">
        <v>0.2463129</v>
      </c>
      <c r="AD39">
        <v>-0.19332379999999999</v>
      </c>
      <c r="AE39">
        <v>0.23490150000000001</v>
      </c>
      <c r="AF39">
        <v>1.5047740000000001</v>
      </c>
      <c r="AG39">
        <v>0.24620310000000001</v>
      </c>
      <c r="AH39">
        <v>1.565313</v>
      </c>
      <c r="AI39">
        <v>0.2367042</v>
      </c>
      <c r="AJ39">
        <v>1.6187309999999999</v>
      </c>
      <c r="AK39">
        <v>0.2316126</v>
      </c>
      <c r="AL39">
        <v>1.6332990000000001</v>
      </c>
      <c r="AM39">
        <v>0.23711370000000001</v>
      </c>
      <c r="AN39">
        <v>2.8793820000000001</v>
      </c>
      <c r="AO39">
        <v>0.24470929999999999</v>
      </c>
    </row>
    <row r="40" spans="1:41" x14ac:dyDescent="0.25">
      <c r="A40" s="20">
        <f>0.0000002075*10^9</f>
        <v>207.5</v>
      </c>
      <c r="B40">
        <v>2.470602</v>
      </c>
      <c r="C40">
        <v>0.23731250000000001</v>
      </c>
      <c r="D40">
        <v>0.25002390000000002</v>
      </c>
      <c r="E40">
        <v>0.24025540000000001</v>
      </c>
      <c r="F40">
        <v>2.0053930000000002</v>
      </c>
      <c r="G40">
        <v>0.24154239999999999</v>
      </c>
      <c r="H40">
        <v>-0.66412230000000005</v>
      </c>
      <c r="I40">
        <v>0.2434819</v>
      </c>
      <c r="J40">
        <v>2.386784</v>
      </c>
      <c r="K40">
        <v>0.24682200000000001</v>
      </c>
      <c r="L40">
        <v>0.53463249999999995</v>
      </c>
      <c r="M40">
        <v>0.24159149999999999</v>
      </c>
      <c r="N40">
        <v>1.073332</v>
      </c>
      <c r="O40">
        <v>0.2427397</v>
      </c>
      <c r="P40">
        <v>0.6050818</v>
      </c>
      <c r="Q40">
        <v>0.24634929999999999</v>
      </c>
      <c r="R40">
        <v>-0.30557420000000002</v>
      </c>
      <c r="S40">
        <v>0.24563289999999999</v>
      </c>
      <c r="T40">
        <v>0.85102120000000003</v>
      </c>
      <c r="U40">
        <v>0.24114569999999999</v>
      </c>
      <c r="V40">
        <v>1.20207</v>
      </c>
      <c r="W40">
        <v>0.24685289999999999</v>
      </c>
      <c r="X40">
        <v>0.60321979999999997</v>
      </c>
      <c r="Y40">
        <v>0.25178840000000002</v>
      </c>
      <c r="Z40">
        <v>-0.31249270000000001</v>
      </c>
      <c r="AA40">
        <v>0.25898680000000002</v>
      </c>
      <c r="AB40">
        <v>0.38083499999999998</v>
      </c>
      <c r="AC40">
        <v>0.24184069999999999</v>
      </c>
      <c r="AD40">
        <v>-1.6790719999999999</v>
      </c>
      <c r="AE40">
        <v>0.24053369999999999</v>
      </c>
      <c r="AF40">
        <v>1.9663219999999999</v>
      </c>
      <c r="AG40">
        <v>0.2387524</v>
      </c>
      <c r="AH40">
        <v>1.1525890000000001</v>
      </c>
      <c r="AI40">
        <v>0.2429656</v>
      </c>
      <c r="AJ40">
        <v>0.19401170000000001</v>
      </c>
      <c r="AK40">
        <v>0.2520559</v>
      </c>
      <c r="AL40">
        <v>1.565823</v>
      </c>
      <c r="AM40">
        <v>0.24314150000000001</v>
      </c>
      <c r="AN40">
        <v>3.636749</v>
      </c>
      <c r="AO40">
        <v>0.2374993</v>
      </c>
    </row>
    <row r="41" spans="1:41" x14ac:dyDescent="0.25">
      <c r="A41" s="20">
        <f>0.0000002125*10^9</f>
        <v>212.5</v>
      </c>
      <c r="B41">
        <v>2.0659459999999998</v>
      </c>
      <c r="C41">
        <v>0.23313639999999999</v>
      </c>
      <c r="D41">
        <v>-0.3280187</v>
      </c>
      <c r="E41">
        <v>0.22784019999999999</v>
      </c>
      <c r="F41">
        <v>0.77406319999999995</v>
      </c>
      <c r="G41">
        <v>0.23588020000000001</v>
      </c>
      <c r="H41">
        <v>-0.4638158</v>
      </c>
      <c r="I41">
        <v>0.24428910000000001</v>
      </c>
      <c r="J41">
        <v>2.0313819999999998</v>
      </c>
      <c r="K41">
        <v>0.23840020000000001</v>
      </c>
      <c r="L41">
        <v>0.81306239999999996</v>
      </c>
      <c r="M41">
        <v>0.2457387</v>
      </c>
      <c r="N41">
        <v>-1.8164179999999999E-2</v>
      </c>
      <c r="O41">
        <v>0.25558189999999997</v>
      </c>
      <c r="P41">
        <v>-0.65007689999999996</v>
      </c>
      <c r="Q41">
        <v>0.2436306</v>
      </c>
      <c r="R41">
        <v>-0.1227245</v>
      </c>
      <c r="S41">
        <v>0.23807449999999999</v>
      </c>
      <c r="T41">
        <v>0.27540439999999999</v>
      </c>
      <c r="U41">
        <v>0.24776970000000001</v>
      </c>
      <c r="V41">
        <v>0.64436709999999997</v>
      </c>
      <c r="W41">
        <v>0.244639</v>
      </c>
      <c r="X41">
        <v>-0.36238559999999997</v>
      </c>
      <c r="Y41">
        <v>0.2487105</v>
      </c>
      <c r="Z41">
        <v>0.43237029999999999</v>
      </c>
      <c r="AA41">
        <v>0.25435279999999999</v>
      </c>
      <c r="AB41">
        <v>-0.51985510000000001</v>
      </c>
      <c r="AC41">
        <v>0.2381095</v>
      </c>
      <c r="AD41">
        <v>-0.63349339999999998</v>
      </c>
      <c r="AE41">
        <v>0.2557799</v>
      </c>
      <c r="AF41">
        <v>0.71758100000000002</v>
      </c>
      <c r="AG41">
        <v>0.2307622</v>
      </c>
      <c r="AH41">
        <v>1.164193</v>
      </c>
      <c r="AI41">
        <v>0.2365015</v>
      </c>
      <c r="AJ41">
        <v>-1.031641</v>
      </c>
      <c r="AK41">
        <v>0.25891009999999998</v>
      </c>
      <c r="AL41">
        <v>1.6618790000000001</v>
      </c>
      <c r="AM41">
        <v>0.2477097</v>
      </c>
      <c r="AN41">
        <v>1.791504</v>
      </c>
      <c r="AO41">
        <v>0.22517000000000001</v>
      </c>
    </row>
    <row r="42" spans="1:41" x14ac:dyDescent="0.25">
      <c r="A42" s="20">
        <f>0.0000002175*10^9</f>
        <v>217.5</v>
      </c>
      <c r="B42">
        <v>1.0727819999999999</v>
      </c>
      <c r="C42">
        <v>0.23495569999999999</v>
      </c>
      <c r="D42">
        <v>-0.30296529999999999</v>
      </c>
      <c r="E42">
        <v>0.23720640000000001</v>
      </c>
      <c r="F42">
        <v>-0.42867480000000002</v>
      </c>
      <c r="G42">
        <v>0.23352149999999999</v>
      </c>
      <c r="H42">
        <v>0.51783539999999995</v>
      </c>
      <c r="I42">
        <v>0.2466865</v>
      </c>
      <c r="J42">
        <v>0.95978669999999999</v>
      </c>
      <c r="K42">
        <v>0.230265</v>
      </c>
      <c r="L42">
        <v>0.3614134</v>
      </c>
      <c r="M42">
        <v>0.247447</v>
      </c>
      <c r="N42">
        <v>0.2493785</v>
      </c>
      <c r="O42">
        <v>0.25701259999999998</v>
      </c>
      <c r="P42">
        <v>-0.52305310000000005</v>
      </c>
      <c r="Q42">
        <v>0.2513225</v>
      </c>
      <c r="R42">
        <v>-0.55482790000000004</v>
      </c>
      <c r="S42">
        <v>0.23717460000000001</v>
      </c>
      <c r="T42">
        <v>-0.54368179999999999</v>
      </c>
      <c r="U42">
        <v>0.2465956</v>
      </c>
      <c r="V42">
        <v>0.26456740000000001</v>
      </c>
      <c r="W42">
        <v>0.24065639999999999</v>
      </c>
      <c r="X42">
        <v>-0.32131900000000002</v>
      </c>
      <c r="Y42">
        <v>0.25492019999999999</v>
      </c>
      <c r="Z42">
        <v>8.3604429999999993E-2</v>
      </c>
      <c r="AA42">
        <v>0.2387078</v>
      </c>
      <c r="AB42">
        <v>-0.16894629999999999</v>
      </c>
      <c r="AC42">
        <v>0.232736</v>
      </c>
      <c r="AD42">
        <v>1.0701639999999999</v>
      </c>
      <c r="AE42">
        <v>0.26632990000000001</v>
      </c>
      <c r="AF42">
        <v>-1.0205740000000001</v>
      </c>
      <c r="AG42">
        <v>0.23725640000000001</v>
      </c>
      <c r="AH42">
        <v>1.63717</v>
      </c>
      <c r="AI42">
        <v>0.2272122</v>
      </c>
      <c r="AJ42">
        <v>-0.13127949999999999</v>
      </c>
      <c r="AK42">
        <v>0.2443409</v>
      </c>
      <c r="AL42">
        <v>1.0297670000000001</v>
      </c>
      <c r="AM42">
        <v>0.24058479999999999</v>
      </c>
      <c r="AN42">
        <v>0.8011568</v>
      </c>
      <c r="AO42">
        <v>0.21779689999999999</v>
      </c>
    </row>
    <row r="43" spans="1:41" x14ac:dyDescent="0.25">
      <c r="A43" s="20">
        <f>0.0000002225*10^9</f>
        <v>222.5</v>
      </c>
      <c r="B43">
        <v>0.3708822</v>
      </c>
      <c r="C43">
        <v>0.24069450000000001</v>
      </c>
      <c r="D43">
        <v>0.1189369</v>
      </c>
      <c r="E43">
        <v>0.2358053</v>
      </c>
      <c r="F43">
        <v>0.1254257</v>
      </c>
      <c r="G43">
        <v>0.2334986</v>
      </c>
      <c r="H43">
        <v>1.411149</v>
      </c>
      <c r="I43">
        <v>0.245389</v>
      </c>
      <c r="J43">
        <v>0.22901050000000001</v>
      </c>
      <c r="K43">
        <v>0.23256450000000001</v>
      </c>
      <c r="L43">
        <v>1.273042</v>
      </c>
      <c r="M43">
        <v>0.23689660000000001</v>
      </c>
      <c r="N43">
        <v>1.1510130000000001</v>
      </c>
      <c r="O43">
        <v>0.2405639</v>
      </c>
      <c r="P43">
        <v>0.47279589999999999</v>
      </c>
      <c r="Q43">
        <v>0.25229469999999998</v>
      </c>
      <c r="R43">
        <v>-0.23254920000000001</v>
      </c>
      <c r="S43">
        <v>0.2368006</v>
      </c>
      <c r="T43">
        <v>-0.68043759999999998</v>
      </c>
      <c r="U43">
        <v>0.24401780000000001</v>
      </c>
      <c r="V43">
        <v>0.93969040000000004</v>
      </c>
      <c r="W43">
        <v>0.24382670000000001</v>
      </c>
      <c r="X43">
        <v>0.99292760000000002</v>
      </c>
      <c r="Y43">
        <v>0.24470800000000001</v>
      </c>
      <c r="Z43">
        <v>-0.42772969999999999</v>
      </c>
      <c r="AA43">
        <v>0.23587559999999999</v>
      </c>
      <c r="AB43">
        <v>1.276464</v>
      </c>
      <c r="AC43">
        <v>0.22356300000000001</v>
      </c>
      <c r="AD43">
        <v>1.9176770000000001</v>
      </c>
      <c r="AE43">
        <v>0.25372860000000003</v>
      </c>
      <c r="AF43">
        <v>-1.3672789999999999</v>
      </c>
      <c r="AG43">
        <v>0.24989210000000001</v>
      </c>
      <c r="AH43">
        <v>1.9932639999999999</v>
      </c>
      <c r="AI43">
        <v>0.22514020000000001</v>
      </c>
      <c r="AJ43">
        <v>0.59654770000000001</v>
      </c>
      <c r="AK43">
        <v>0.2399232</v>
      </c>
      <c r="AL43">
        <v>1.0455570000000001</v>
      </c>
      <c r="AM43">
        <v>0.23854449999999999</v>
      </c>
      <c r="AN43">
        <v>1.4726189999999999</v>
      </c>
      <c r="AO43">
        <v>0.21793789999999999</v>
      </c>
    </row>
    <row r="44" spans="1:41" x14ac:dyDescent="0.25">
      <c r="A44" s="20">
        <f>0.0000002275*10^9</f>
        <v>227.5</v>
      </c>
      <c r="B44">
        <v>0.88078679999999998</v>
      </c>
      <c r="C44">
        <v>0.2407184</v>
      </c>
      <c r="D44">
        <v>-0.25206289999999998</v>
      </c>
      <c r="E44">
        <v>0.22175990000000001</v>
      </c>
      <c r="F44">
        <v>2.067469</v>
      </c>
      <c r="G44">
        <v>0.23041</v>
      </c>
      <c r="H44">
        <v>1.8918699999999999</v>
      </c>
      <c r="I44">
        <v>0.24091979999999999</v>
      </c>
      <c r="J44">
        <v>0.1513844</v>
      </c>
      <c r="K44">
        <v>0.24190400000000001</v>
      </c>
      <c r="L44">
        <v>2.4918170000000002</v>
      </c>
      <c r="M44">
        <v>0.22464029999999999</v>
      </c>
      <c r="N44">
        <v>1.2202729999999999</v>
      </c>
      <c r="O44">
        <v>0.2277651</v>
      </c>
      <c r="P44">
        <v>0.76774310000000001</v>
      </c>
      <c r="Q44">
        <v>0.24026120000000001</v>
      </c>
      <c r="R44">
        <v>0.94836330000000002</v>
      </c>
      <c r="S44">
        <v>0.2339405</v>
      </c>
      <c r="T44">
        <v>0.62425949999999997</v>
      </c>
      <c r="U44">
        <v>0.24134700000000001</v>
      </c>
      <c r="V44">
        <v>1.8742129999999999</v>
      </c>
      <c r="W44">
        <v>0.245786</v>
      </c>
      <c r="X44">
        <v>1.812306</v>
      </c>
      <c r="Y44">
        <v>0.22870470000000001</v>
      </c>
      <c r="Z44">
        <v>0.21118709999999999</v>
      </c>
      <c r="AA44">
        <v>0.24752250000000001</v>
      </c>
      <c r="AB44">
        <v>2.0605730000000002</v>
      </c>
      <c r="AC44">
        <v>0.22256509999999999</v>
      </c>
      <c r="AD44">
        <v>1.8706069999999999</v>
      </c>
      <c r="AE44">
        <v>0.23714959999999999</v>
      </c>
      <c r="AF44">
        <v>-0.37105139999999998</v>
      </c>
      <c r="AG44">
        <v>0.25168990000000002</v>
      </c>
      <c r="AH44">
        <v>1.5148170000000001</v>
      </c>
      <c r="AI44">
        <v>0.22207070000000001</v>
      </c>
      <c r="AJ44">
        <v>7.6558570000000006E-2</v>
      </c>
      <c r="AK44">
        <v>0.2474412</v>
      </c>
      <c r="AL44">
        <v>1.045712</v>
      </c>
      <c r="AM44">
        <v>0.24470749999999999</v>
      </c>
      <c r="AN44">
        <v>1.70645</v>
      </c>
      <c r="AO44">
        <v>0.2270412</v>
      </c>
    </row>
    <row r="45" spans="1:41" x14ac:dyDescent="0.25">
      <c r="A45" s="20">
        <f>0.0000002325*10^9</f>
        <v>232.5</v>
      </c>
      <c r="B45">
        <v>1.6551629999999999</v>
      </c>
      <c r="C45">
        <v>0.2334918</v>
      </c>
      <c r="D45">
        <v>5.7414369999999999E-2</v>
      </c>
      <c r="E45">
        <v>0.2182595</v>
      </c>
      <c r="F45">
        <v>2.8214250000000001</v>
      </c>
      <c r="G45">
        <v>0.22134860000000001</v>
      </c>
      <c r="H45">
        <v>1.98902</v>
      </c>
      <c r="I45">
        <v>0.235343</v>
      </c>
      <c r="J45">
        <v>-0.20662</v>
      </c>
      <c r="K45">
        <v>0.24821960000000001</v>
      </c>
      <c r="L45">
        <v>1.929603</v>
      </c>
      <c r="M45">
        <v>0.22645029999999999</v>
      </c>
      <c r="N45">
        <v>1.061677</v>
      </c>
      <c r="O45">
        <v>0.23111180000000001</v>
      </c>
      <c r="P45">
        <v>0.44877020000000001</v>
      </c>
      <c r="Q45">
        <v>0.22888149999999999</v>
      </c>
      <c r="R45">
        <v>1.348711</v>
      </c>
      <c r="S45">
        <v>0.22897410000000001</v>
      </c>
      <c r="T45">
        <v>2.078649</v>
      </c>
      <c r="U45">
        <v>0.23218859999999999</v>
      </c>
      <c r="V45">
        <v>1.922031</v>
      </c>
      <c r="W45">
        <v>0.2367012</v>
      </c>
      <c r="X45">
        <v>1.586152</v>
      </c>
      <c r="Y45">
        <v>0.22812470000000001</v>
      </c>
      <c r="Z45">
        <v>0.77640299999999995</v>
      </c>
      <c r="AA45">
        <v>0.2457868</v>
      </c>
      <c r="AB45">
        <v>2.4021029999999999</v>
      </c>
      <c r="AC45">
        <v>0.22861580000000001</v>
      </c>
      <c r="AD45">
        <v>1.4628829999999999</v>
      </c>
      <c r="AE45">
        <v>0.23563390000000001</v>
      </c>
      <c r="AF45">
        <v>0.1207757</v>
      </c>
      <c r="AG45">
        <v>0.240319</v>
      </c>
      <c r="AH45">
        <v>1.3526279999999999</v>
      </c>
      <c r="AI45">
        <v>0.2192635</v>
      </c>
      <c r="AJ45">
        <v>0.28645399999999999</v>
      </c>
      <c r="AK45">
        <v>0.24601729999999999</v>
      </c>
      <c r="AL45">
        <v>-6.3066049999999998E-2</v>
      </c>
      <c r="AM45">
        <v>0.25083879999999997</v>
      </c>
      <c r="AN45">
        <v>1.246408</v>
      </c>
      <c r="AO45">
        <v>0.23388980000000001</v>
      </c>
    </row>
    <row r="46" spans="1:41" x14ac:dyDescent="0.25">
      <c r="A46" s="20">
        <f>0.0000002375*10^9</f>
        <v>237.5</v>
      </c>
      <c r="B46">
        <v>1.4159759999999999</v>
      </c>
      <c r="C46">
        <v>0.2327158</v>
      </c>
      <c r="D46">
        <v>1.5018009999999999</v>
      </c>
      <c r="E46">
        <v>0.2237343</v>
      </c>
      <c r="F46">
        <v>1.3957280000000001</v>
      </c>
      <c r="G46">
        <v>0.2223956</v>
      </c>
      <c r="H46">
        <v>2.0926269999999998</v>
      </c>
      <c r="I46">
        <v>0.2271069</v>
      </c>
      <c r="J46">
        <v>-0.63082249999999995</v>
      </c>
      <c r="K46">
        <v>0.25113669999999999</v>
      </c>
      <c r="L46">
        <v>0.93748520000000002</v>
      </c>
      <c r="M46">
        <v>0.23408509999999999</v>
      </c>
      <c r="N46">
        <v>1.6119840000000001</v>
      </c>
      <c r="O46">
        <v>0.23705470000000001</v>
      </c>
      <c r="P46">
        <v>0.34936139999999999</v>
      </c>
      <c r="Q46">
        <v>0.2301154</v>
      </c>
      <c r="R46">
        <v>0.87385959999999996</v>
      </c>
      <c r="S46">
        <v>0.2244255</v>
      </c>
      <c r="T46">
        <v>2.6167790000000002</v>
      </c>
      <c r="U46">
        <v>0.2217314</v>
      </c>
      <c r="V46">
        <v>1.6804619999999999</v>
      </c>
      <c r="W46">
        <v>0.22879150000000001</v>
      </c>
      <c r="X46">
        <v>1.331175</v>
      </c>
      <c r="Y46">
        <v>0.23427339999999999</v>
      </c>
      <c r="Z46">
        <v>1.582481</v>
      </c>
      <c r="AA46">
        <v>0.23474030000000001</v>
      </c>
      <c r="AB46">
        <v>2.349904</v>
      </c>
      <c r="AC46">
        <v>0.22521620000000001</v>
      </c>
      <c r="AD46">
        <v>1.596638</v>
      </c>
      <c r="AE46">
        <v>0.2392019</v>
      </c>
      <c r="AF46">
        <v>-0.45625120000000002</v>
      </c>
      <c r="AG46">
        <v>0.22773080000000001</v>
      </c>
      <c r="AH46">
        <v>1.2598940000000001</v>
      </c>
      <c r="AI46">
        <v>0.22272169999999999</v>
      </c>
      <c r="AJ46">
        <v>1.808713</v>
      </c>
      <c r="AK46">
        <v>0.24104339999999999</v>
      </c>
      <c r="AL46">
        <v>-0.2945797</v>
      </c>
      <c r="AM46">
        <v>0.24978349999999999</v>
      </c>
      <c r="AN46">
        <v>1.1435759999999999</v>
      </c>
      <c r="AO46">
        <v>0.23362260000000001</v>
      </c>
    </row>
    <row r="47" spans="1:41" x14ac:dyDescent="0.25">
      <c r="A47" s="20">
        <f>0.0000002425*10^9</f>
        <v>242.5</v>
      </c>
      <c r="B47">
        <v>0.66039219999999998</v>
      </c>
      <c r="C47">
        <v>0.2310055</v>
      </c>
      <c r="D47">
        <v>2.058478</v>
      </c>
      <c r="E47">
        <v>0.22568679999999999</v>
      </c>
      <c r="F47">
        <v>-5.5594419999999999E-2</v>
      </c>
      <c r="G47">
        <v>0.2358333</v>
      </c>
      <c r="H47">
        <v>2.3569680000000002</v>
      </c>
      <c r="I47">
        <v>0.2185069</v>
      </c>
      <c r="J47">
        <v>-4.2421010000000002E-2</v>
      </c>
      <c r="K47">
        <v>0.24932409999999999</v>
      </c>
      <c r="L47">
        <v>0.98375500000000005</v>
      </c>
      <c r="M47">
        <v>0.2354068</v>
      </c>
      <c r="N47">
        <v>1.9386490000000001</v>
      </c>
      <c r="O47">
        <v>0.23656579999999999</v>
      </c>
      <c r="P47">
        <v>0.26634180000000002</v>
      </c>
      <c r="Q47">
        <v>0.23764250000000001</v>
      </c>
      <c r="R47">
        <v>0.31652269999999999</v>
      </c>
      <c r="S47">
        <v>0.23018810000000001</v>
      </c>
      <c r="T47">
        <v>2.3007309999999999</v>
      </c>
      <c r="U47">
        <v>0.22711709999999999</v>
      </c>
      <c r="V47">
        <v>1.2394130000000001</v>
      </c>
      <c r="W47">
        <v>0.23056760000000001</v>
      </c>
      <c r="X47">
        <v>1.584517</v>
      </c>
      <c r="Y47">
        <v>0.2382937</v>
      </c>
      <c r="Z47">
        <v>3.7251110000000001</v>
      </c>
      <c r="AA47">
        <v>0.22329889999999999</v>
      </c>
      <c r="AB47">
        <v>1.546414</v>
      </c>
      <c r="AC47">
        <v>0.22267680000000001</v>
      </c>
      <c r="AD47">
        <v>1.084293</v>
      </c>
      <c r="AE47">
        <v>0.232437</v>
      </c>
      <c r="AF47">
        <v>-0.66551070000000001</v>
      </c>
      <c r="AG47">
        <v>0.2244795</v>
      </c>
      <c r="AH47">
        <v>0.1143636</v>
      </c>
      <c r="AI47">
        <v>0.227076</v>
      </c>
      <c r="AJ47">
        <v>2.2301820000000001</v>
      </c>
      <c r="AK47">
        <v>0.24364179999999999</v>
      </c>
      <c r="AL47">
        <v>0.87636519999999996</v>
      </c>
      <c r="AM47">
        <v>0.24149190000000001</v>
      </c>
      <c r="AN47">
        <v>1.1493990000000001</v>
      </c>
      <c r="AO47">
        <v>0.23341600000000001</v>
      </c>
    </row>
    <row r="48" spans="1:41" x14ac:dyDescent="0.25">
      <c r="A48" s="20">
        <f>0.0000002475*10^9</f>
        <v>247.5</v>
      </c>
      <c r="B48">
        <v>0.79332369999999997</v>
      </c>
      <c r="C48">
        <v>0.2221988</v>
      </c>
      <c r="D48">
        <v>0.98955979999999999</v>
      </c>
      <c r="E48">
        <v>0.22551089999999999</v>
      </c>
      <c r="F48">
        <v>0.40170869999999997</v>
      </c>
      <c r="G48">
        <v>0.23997959999999999</v>
      </c>
      <c r="H48">
        <v>2.9252039999999999</v>
      </c>
      <c r="I48">
        <v>0.21427499999999999</v>
      </c>
      <c r="J48">
        <v>0.38127270000000002</v>
      </c>
      <c r="K48">
        <v>0.2434886</v>
      </c>
      <c r="L48">
        <v>1.0847910000000001</v>
      </c>
      <c r="M48">
        <v>0.23192979999999999</v>
      </c>
      <c r="N48">
        <v>0.82133900000000004</v>
      </c>
      <c r="O48">
        <v>0.23609959999999999</v>
      </c>
      <c r="P48">
        <v>-0.2067803</v>
      </c>
      <c r="Q48">
        <v>0.23932329999999999</v>
      </c>
      <c r="R48">
        <v>-0.57507900000000001</v>
      </c>
      <c r="S48">
        <v>0.24158669999999999</v>
      </c>
      <c r="T48">
        <v>1.881969</v>
      </c>
      <c r="U48">
        <v>0.23948220000000001</v>
      </c>
      <c r="V48">
        <v>0.46035759999999998</v>
      </c>
      <c r="W48">
        <v>0.23508709999999999</v>
      </c>
      <c r="X48">
        <v>1.0037560000000001</v>
      </c>
      <c r="Y48">
        <v>0.23973839999999999</v>
      </c>
      <c r="Z48">
        <v>5.0150119999999996</v>
      </c>
      <c r="AA48">
        <v>0.21086199999999999</v>
      </c>
      <c r="AB48">
        <v>0.97869470000000003</v>
      </c>
      <c r="AC48">
        <v>0.2272284</v>
      </c>
      <c r="AD48">
        <v>1.6527360000000001E-2</v>
      </c>
      <c r="AE48">
        <v>0.2287196</v>
      </c>
      <c r="AF48">
        <v>-0.71547079999999996</v>
      </c>
      <c r="AG48">
        <v>0.23274880000000001</v>
      </c>
      <c r="AH48">
        <v>-0.74335419999999996</v>
      </c>
      <c r="AI48">
        <v>0.22627130000000001</v>
      </c>
      <c r="AJ48">
        <v>0.92892220000000003</v>
      </c>
      <c r="AK48">
        <v>0.24918180000000001</v>
      </c>
      <c r="AL48">
        <v>1.628784</v>
      </c>
      <c r="AM48">
        <v>0.23604810000000001</v>
      </c>
      <c r="AN48">
        <v>0.4223558</v>
      </c>
      <c r="AO48">
        <v>0.23803669999999999</v>
      </c>
    </row>
    <row r="49" spans="1:41" x14ac:dyDescent="0.25">
      <c r="A49" s="20">
        <f>0.0000002525*10^9</f>
        <v>252.50000000000003</v>
      </c>
      <c r="B49">
        <v>1.397295</v>
      </c>
      <c r="C49">
        <v>0.2178196</v>
      </c>
      <c r="D49">
        <v>3.1729640000000003E-2</v>
      </c>
      <c r="E49">
        <v>0.23226330000000001</v>
      </c>
      <c r="F49">
        <v>1.166631</v>
      </c>
      <c r="G49">
        <v>0.2347611</v>
      </c>
      <c r="H49">
        <v>3.4136389999999999</v>
      </c>
      <c r="I49">
        <v>0.217281</v>
      </c>
      <c r="J49">
        <v>-4.73938E-2</v>
      </c>
      <c r="K49">
        <v>0.2392589</v>
      </c>
      <c r="L49">
        <v>0.82845990000000003</v>
      </c>
      <c r="M49">
        <v>0.2298154</v>
      </c>
      <c r="N49">
        <v>-0.76979189999999997</v>
      </c>
      <c r="O49">
        <v>0.2358652</v>
      </c>
      <c r="P49">
        <v>-9.0658829999999996E-2</v>
      </c>
      <c r="Q49">
        <v>0.23733589999999999</v>
      </c>
      <c r="R49">
        <v>-0.63296549999999996</v>
      </c>
      <c r="S49">
        <v>0.24428639999999999</v>
      </c>
      <c r="T49">
        <v>1.4590959999999999</v>
      </c>
      <c r="U49">
        <v>0.23614679999999999</v>
      </c>
      <c r="V49">
        <v>0.54837579999999997</v>
      </c>
      <c r="W49">
        <v>0.2358643</v>
      </c>
      <c r="X49">
        <v>-0.1656347</v>
      </c>
      <c r="Y49">
        <v>0.2414113</v>
      </c>
      <c r="Z49">
        <v>4.0716679999999998</v>
      </c>
      <c r="AA49">
        <v>0.2093411</v>
      </c>
      <c r="AB49">
        <v>1.2109829999999999</v>
      </c>
      <c r="AC49">
        <v>0.22540070000000001</v>
      </c>
      <c r="AD49">
        <v>0.50415690000000002</v>
      </c>
      <c r="AE49">
        <v>0.23916879999999999</v>
      </c>
      <c r="AF49">
        <v>-1.1190089999999999</v>
      </c>
      <c r="AG49">
        <v>0.24230660000000001</v>
      </c>
      <c r="AH49">
        <v>-0.4862937</v>
      </c>
      <c r="AI49">
        <v>0.22254850000000001</v>
      </c>
      <c r="AJ49">
        <v>7.4421349999999997E-2</v>
      </c>
      <c r="AK49">
        <v>0.2465224</v>
      </c>
      <c r="AL49">
        <v>1.3327530000000001</v>
      </c>
      <c r="AM49">
        <v>0.2287652</v>
      </c>
      <c r="AN49">
        <v>-0.80677149999999997</v>
      </c>
      <c r="AO49">
        <v>0.24569859999999999</v>
      </c>
    </row>
    <row r="50" spans="1:41" x14ac:dyDescent="0.25">
      <c r="A50" s="20">
        <f>0.0000002575*10^9</f>
        <v>257.5</v>
      </c>
      <c r="B50">
        <v>0.93406290000000003</v>
      </c>
      <c r="C50">
        <v>0.2170753</v>
      </c>
      <c r="D50">
        <v>-0.19539599999999999</v>
      </c>
      <c r="E50">
        <v>0.24222969999999999</v>
      </c>
      <c r="F50">
        <v>0.64164540000000003</v>
      </c>
      <c r="G50">
        <v>0.23561889999999999</v>
      </c>
      <c r="H50">
        <v>2.5269400000000002</v>
      </c>
      <c r="I50">
        <v>0.22515289999999999</v>
      </c>
      <c r="J50">
        <v>-0.3737374</v>
      </c>
      <c r="K50">
        <v>0.23417569999999999</v>
      </c>
      <c r="L50">
        <v>0.68740210000000002</v>
      </c>
      <c r="M50">
        <v>0.2306694</v>
      </c>
      <c r="N50">
        <v>-0.73908620000000003</v>
      </c>
      <c r="O50">
        <v>0.22944780000000001</v>
      </c>
      <c r="P50">
        <v>0.31044519999999998</v>
      </c>
      <c r="Q50">
        <v>0.2355604</v>
      </c>
      <c r="R50">
        <v>0.98051140000000003</v>
      </c>
      <c r="S50">
        <v>0.23809630000000001</v>
      </c>
      <c r="T50">
        <v>0.72909639999999998</v>
      </c>
      <c r="U50">
        <v>0.2289822</v>
      </c>
      <c r="V50">
        <v>0.96398649999999997</v>
      </c>
      <c r="W50">
        <v>0.23110729999999999</v>
      </c>
      <c r="X50">
        <v>-0.15818599999999999</v>
      </c>
      <c r="Y50">
        <v>0.24172930000000001</v>
      </c>
      <c r="Z50">
        <v>1.7237720000000001</v>
      </c>
      <c r="AA50">
        <v>0.21580379999999999</v>
      </c>
      <c r="AB50">
        <v>1.4341680000000001</v>
      </c>
      <c r="AC50">
        <v>0.22269159999999999</v>
      </c>
      <c r="AD50">
        <v>0.56292319999999996</v>
      </c>
      <c r="AE50">
        <v>0.24137259999999999</v>
      </c>
      <c r="AF50">
        <v>-0.85101130000000003</v>
      </c>
      <c r="AG50">
        <v>0.23655899999999999</v>
      </c>
      <c r="AH50">
        <v>0.62293419999999999</v>
      </c>
      <c r="AI50">
        <v>0.22324430000000001</v>
      </c>
      <c r="AJ50">
        <v>0.1919409</v>
      </c>
      <c r="AK50">
        <v>0.23716870000000001</v>
      </c>
      <c r="AL50">
        <v>0.70820450000000001</v>
      </c>
      <c r="AM50">
        <v>0.2200829</v>
      </c>
      <c r="AN50">
        <v>-0.98690880000000003</v>
      </c>
      <c r="AO50">
        <v>0.2451324</v>
      </c>
    </row>
    <row r="51" spans="1:41" x14ac:dyDescent="0.25">
      <c r="A51" s="20">
        <f>0.0000002625*10^9</f>
        <v>262.5</v>
      </c>
      <c r="B51">
        <v>-0.27579369999999997</v>
      </c>
      <c r="C51">
        <v>0.21783559999999999</v>
      </c>
      <c r="D51">
        <v>-0.41459610000000002</v>
      </c>
      <c r="E51">
        <v>0.24324180000000001</v>
      </c>
      <c r="F51">
        <v>0.11345180000000001</v>
      </c>
      <c r="G51">
        <v>0.24029410000000001</v>
      </c>
      <c r="H51">
        <v>0.72684769999999999</v>
      </c>
      <c r="I51">
        <v>0.23329839999999999</v>
      </c>
      <c r="J51">
        <v>-0.92310749999999997</v>
      </c>
      <c r="K51">
        <v>0.22594529999999999</v>
      </c>
      <c r="L51">
        <v>0.3192489</v>
      </c>
      <c r="M51">
        <v>0.23049700000000001</v>
      </c>
      <c r="N51">
        <v>0.1076796</v>
      </c>
      <c r="O51">
        <v>0.2252972</v>
      </c>
      <c r="P51">
        <v>1.095117E-2</v>
      </c>
      <c r="Q51">
        <v>0.23365420000000001</v>
      </c>
      <c r="R51">
        <v>1.267606</v>
      </c>
      <c r="S51">
        <v>0.22770869999999999</v>
      </c>
      <c r="T51">
        <v>0.68719359999999996</v>
      </c>
      <c r="U51">
        <v>0.23139170000000001</v>
      </c>
      <c r="V51">
        <v>0.46182269999999997</v>
      </c>
      <c r="W51">
        <v>0.22427250000000001</v>
      </c>
      <c r="X51">
        <v>0.27838930000000001</v>
      </c>
      <c r="Y51">
        <v>0.2330602</v>
      </c>
      <c r="Z51">
        <v>-0.106724</v>
      </c>
      <c r="AA51">
        <v>0.2251553</v>
      </c>
      <c r="AB51">
        <v>1.01796</v>
      </c>
      <c r="AC51">
        <v>0.22181509999999999</v>
      </c>
      <c r="AD51">
        <v>-0.71275560000000004</v>
      </c>
      <c r="AE51">
        <v>0.23301910000000001</v>
      </c>
      <c r="AF51">
        <v>-0.50885530000000001</v>
      </c>
      <c r="AG51">
        <v>0.2239931</v>
      </c>
      <c r="AH51">
        <v>2.0463110000000002</v>
      </c>
      <c r="AI51">
        <v>0.22892580000000001</v>
      </c>
      <c r="AJ51">
        <v>5.596711E-2</v>
      </c>
      <c r="AK51">
        <v>0.23224149999999999</v>
      </c>
      <c r="AL51">
        <v>0.6535666</v>
      </c>
      <c r="AM51">
        <v>0.2261282</v>
      </c>
      <c r="AN51">
        <v>0.67517289999999996</v>
      </c>
      <c r="AO51">
        <v>0.2349049</v>
      </c>
    </row>
    <row r="52" spans="1:41" x14ac:dyDescent="0.25">
      <c r="A52" s="20">
        <f>0.0000002675*10^9</f>
        <v>267.5</v>
      </c>
      <c r="B52">
        <v>-0.58527090000000004</v>
      </c>
      <c r="C52">
        <v>0.22737199999999999</v>
      </c>
      <c r="D52">
        <v>-6.9231550000000003E-2</v>
      </c>
      <c r="E52">
        <v>0.2367514</v>
      </c>
      <c r="F52">
        <v>0.33544489999999999</v>
      </c>
      <c r="G52">
        <v>0.2423083</v>
      </c>
      <c r="H52">
        <v>-0.38426480000000002</v>
      </c>
      <c r="I52">
        <v>0.2381925</v>
      </c>
      <c r="J52">
        <v>-1.255776</v>
      </c>
      <c r="K52">
        <v>0.23128480000000001</v>
      </c>
      <c r="L52">
        <v>-0.15118819999999999</v>
      </c>
      <c r="M52">
        <v>0.22609319999999999</v>
      </c>
      <c r="N52">
        <v>0.1385931</v>
      </c>
      <c r="O52">
        <v>0.2288763</v>
      </c>
      <c r="P52">
        <v>7.9875109999999999E-2</v>
      </c>
      <c r="Q52">
        <v>0.22884460000000001</v>
      </c>
      <c r="R52">
        <v>-1.0177039999999999</v>
      </c>
      <c r="S52">
        <v>0.22341269999999999</v>
      </c>
      <c r="T52">
        <v>1.4520360000000001</v>
      </c>
      <c r="U52">
        <v>0.22994110000000001</v>
      </c>
      <c r="V52">
        <v>-0.66910080000000005</v>
      </c>
      <c r="W52">
        <v>0.22592709999999999</v>
      </c>
      <c r="X52">
        <v>0.65232199999999996</v>
      </c>
      <c r="Y52">
        <v>0.22062590000000001</v>
      </c>
      <c r="Z52">
        <v>0.7390698</v>
      </c>
      <c r="AA52">
        <v>0.23794409999999999</v>
      </c>
      <c r="AB52">
        <v>0.4958322</v>
      </c>
      <c r="AC52">
        <v>0.21869930000000001</v>
      </c>
      <c r="AD52">
        <v>-0.4289598</v>
      </c>
      <c r="AE52">
        <v>0.23030970000000001</v>
      </c>
      <c r="AF52">
        <v>-1.0714520000000001</v>
      </c>
      <c r="AG52">
        <v>0.22125649999999999</v>
      </c>
      <c r="AH52">
        <v>2.4827469999999998</v>
      </c>
      <c r="AI52">
        <v>0.2289118</v>
      </c>
      <c r="AJ52">
        <v>-0.32642710000000003</v>
      </c>
      <c r="AK52">
        <v>0.23078099999999999</v>
      </c>
      <c r="AL52">
        <v>1.1183909999999999</v>
      </c>
      <c r="AM52">
        <v>0.23700080000000001</v>
      </c>
      <c r="AN52">
        <v>2.040419</v>
      </c>
      <c r="AO52">
        <v>0.2248995</v>
      </c>
    </row>
    <row r="53" spans="1:41" x14ac:dyDescent="0.25">
      <c r="A53" s="20">
        <f>0.0000002725*10^9</f>
        <v>272.5</v>
      </c>
      <c r="B53">
        <v>0.30699480000000001</v>
      </c>
      <c r="C53">
        <v>0.23747579999999999</v>
      </c>
      <c r="D53">
        <v>0.3813011</v>
      </c>
      <c r="E53">
        <v>0.22740560000000001</v>
      </c>
      <c r="F53">
        <v>0.41488639999999999</v>
      </c>
      <c r="G53">
        <v>0.23743980000000001</v>
      </c>
      <c r="H53">
        <v>-0.33258860000000001</v>
      </c>
      <c r="I53">
        <v>0.23361280000000001</v>
      </c>
      <c r="J53">
        <v>-0.21785489999999999</v>
      </c>
      <c r="K53">
        <v>0.24554100000000001</v>
      </c>
      <c r="L53">
        <v>0.21799450000000001</v>
      </c>
      <c r="M53">
        <v>0.2254719</v>
      </c>
      <c r="N53">
        <v>5.5617050000000001E-2</v>
      </c>
      <c r="O53">
        <v>0.2278181</v>
      </c>
      <c r="P53">
        <v>0.30556410000000001</v>
      </c>
      <c r="Q53">
        <v>0.22000620000000001</v>
      </c>
      <c r="R53">
        <v>-2.3943629999999998</v>
      </c>
      <c r="S53">
        <v>0.2327169</v>
      </c>
      <c r="T53">
        <v>1.7968729999999999</v>
      </c>
      <c r="U53">
        <v>0.22397710000000001</v>
      </c>
      <c r="V53">
        <v>-1.2940339999999999</v>
      </c>
      <c r="W53">
        <v>0.23584840000000001</v>
      </c>
      <c r="X53">
        <v>1.112293</v>
      </c>
      <c r="Y53">
        <v>0.21496879999999999</v>
      </c>
      <c r="Z53">
        <v>2.6693790000000002</v>
      </c>
      <c r="AA53">
        <v>0.23551859999999999</v>
      </c>
      <c r="AB53">
        <v>-0.19355420000000001</v>
      </c>
      <c r="AC53">
        <v>0.2179709</v>
      </c>
      <c r="AD53">
        <v>0.14440320000000001</v>
      </c>
      <c r="AE53">
        <v>0.2268801</v>
      </c>
      <c r="AF53">
        <v>-1.1736359999999999</v>
      </c>
      <c r="AG53">
        <v>0.221715</v>
      </c>
      <c r="AH53">
        <v>1.9829540000000001</v>
      </c>
      <c r="AI53">
        <v>0.2178852</v>
      </c>
      <c r="AJ53">
        <v>-0.2400137</v>
      </c>
      <c r="AK53">
        <v>0.22844249999999999</v>
      </c>
      <c r="AL53">
        <v>1.2229099999999999</v>
      </c>
      <c r="AM53">
        <v>0.23073659999999999</v>
      </c>
      <c r="AN53">
        <v>1.1500760000000001</v>
      </c>
      <c r="AO53">
        <v>0.21801129999999999</v>
      </c>
    </row>
    <row r="54" spans="1:41" x14ac:dyDescent="0.25">
      <c r="A54" s="20">
        <f>0.0000002775*10^9</f>
        <v>277.5</v>
      </c>
      <c r="B54">
        <v>1.3023629999999999</v>
      </c>
      <c r="C54">
        <v>0.23400650000000001</v>
      </c>
      <c r="D54">
        <v>6.5659060000000005E-2</v>
      </c>
      <c r="E54">
        <v>0.21963959999999999</v>
      </c>
      <c r="F54">
        <v>0.22429660000000001</v>
      </c>
      <c r="G54">
        <v>0.2277496</v>
      </c>
      <c r="H54">
        <v>0.36747410000000003</v>
      </c>
      <c r="I54">
        <v>0.22450210000000001</v>
      </c>
      <c r="J54">
        <v>0.7904447</v>
      </c>
      <c r="K54">
        <v>0.23610780000000001</v>
      </c>
      <c r="L54">
        <v>0.58981249999999996</v>
      </c>
      <c r="M54">
        <v>0.22778909999999999</v>
      </c>
      <c r="N54">
        <v>-0.41304760000000001</v>
      </c>
      <c r="O54">
        <v>0.22076809999999999</v>
      </c>
      <c r="P54">
        <v>-0.62578290000000003</v>
      </c>
      <c r="Q54">
        <v>0.22011530000000001</v>
      </c>
      <c r="R54">
        <v>-0.94947239999999999</v>
      </c>
      <c r="S54">
        <v>0.2414944</v>
      </c>
      <c r="T54">
        <v>2.1000329999999998</v>
      </c>
      <c r="U54">
        <v>0.22099869999999999</v>
      </c>
      <c r="V54">
        <v>-0.83795430000000004</v>
      </c>
      <c r="W54">
        <v>0.23620060000000001</v>
      </c>
      <c r="X54">
        <v>0.68435710000000005</v>
      </c>
      <c r="Y54">
        <v>0.2153872</v>
      </c>
      <c r="Z54">
        <v>2.7132969999999998</v>
      </c>
      <c r="AA54">
        <v>0.21386659999999999</v>
      </c>
      <c r="AB54">
        <v>-1.2634190000000001</v>
      </c>
      <c r="AC54">
        <v>0.21893660000000001</v>
      </c>
      <c r="AD54">
        <v>-0.19080829999999999</v>
      </c>
      <c r="AE54">
        <v>0.22446360000000001</v>
      </c>
      <c r="AF54">
        <v>-3.010668E-2</v>
      </c>
      <c r="AG54">
        <v>0.22165219999999999</v>
      </c>
      <c r="AH54">
        <v>1.2403409999999999</v>
      </c>
      <c r="AI54">
        <v>0.2090294</v>
      </c>
      <c r="AJ54">
        <v>0.17670620000000001</v>
      </c>
      <c r="AK54">
        <v>0.2280423</v>
      </c>
      <c r="AL54">
        <v>1.05863</v>
      </c>
      <c r="AM54">
        <v>0.2195452</v>
      </c>
      <c r="AN54">
        <v>-0.38382939999999999</v>
      </c>
      <c r="AO54">
        <v>0.2181767</v>
      </c>
    </row>
    <row r="55" spans="1:41" x14ac:dyDescent="0.25">
      <c r="A55" s="20">
        <f>0.0000002825*10^9</f>
        <v>282.5</v>
      </c>
      <c r="B55">
        <v>1.499123</v>
      </c>
      <c r="C55">
        <v>0.22218080000000001</v>
      </c>
      <c r="D55">
        <v>0.61342980000000003</v>
      </c>
      <c r="E55">
        <v>0.22034309999999999</v>
      </c>
      <c r="F55">
        <v>0.3405494</v>
      </c>
      <c r="G55">
        <v>0.22577710000000001</v>
      </c>
      <c r="H55">
        <v>0.34683389999999997</v>
      </c>
      <c r="I55">
        <v>0.22379099999999999</v>
      </c>
      <c r="J55">
        <v>0.85961500000000002</v>
      </c>
      <c r="K55">
        <v>0.21471519999999999</v>
      </c>
      <c r="L55">
        <v>-0.18639559999999999</v>
      </c>
      <c r="M55">
        <v>0.22189800000000001</v>
      </c>
      <c r="N55">
        <v>-1.2462500000000001</v>
      </c>
      <c r="O55">
        <v>0.2190338</v>
      </c>
      <c r="P55">
        <v>-1.532144</v>
      </c>
      <c r="Q55">
        <v>0.23196739999999999</v>
      </c>
      <c r="R55">
        <v>0.63809850000000001</v>
      </c>
      <c r="S55">
        <v>0.2349417</v>
      </c>
      <c r="T55">
        <v>2.9474870000000002</v>
      </c>
      <c r="U55">
        <v>0.21654029999999999</v>
      </c>
      <c r="V55">
        <v>0.20988000000000001</v>
      </c>
      <c r="W55">
        <v>0.2263558</v>
      </c>
      <c r="X55">
        <v>0.47680430000000001</v>
      </c>
      <c r="Y55">
        <v>0.21637600000000001</v>
      </c>
      <c r="Z55">
        <v>1.5629040000000001</v>
      </c>
      <c r="AA55">
        <v>0.2041143</v>
      </c>
      <c r="AB55">
        <v>-1.1168229999999999</v>
      </c>
      <c r="AC55">
        <v>0.22425310000000001</v>
      </c>
      <c r="AD55">
        <v>1.192726</v>
      </c>
      <c r="AE55">
        <v>0.2283985</v>
      </c>
      <c r="AF55">
        <v>0.31554840000000001</v>
      </c>
      <c r="AG55">
        <v>0.21974379999999999</v>
      </c>
      <c r="AH55">
        <v>5.9049780000000003E-2</v>
      </c>
      <c r="AI55">
        <v>0.21240709999999999</v>
      </c>
      <c r="AJ55">
        <v>0.17378669999999999</v>
      </c>
      <c r="AK55">
        <v>0.22737209999999999</v>
      </c>
      <c r="AL55">
        <v>1.17919</v>
      </c>
      <c r="AM55">
        <v>0.2209332</v>
      </c>
      <c r="AN55">
        <v>-0.35438059999999999</v>
      </c>
      <c r="AO55">
        <v>0.22501860000000001</v>
      </c>
    </row>
    <row r="56" spans="1:41" x14ac:dyDescent="0.25">
      <c r="A56" s="20">
        <f>0.0000002875*10^9</f>
        <v>287.5</v>
      </c>
      <c r="B56">
        <v>1.1173090000000001</v>
      </c>
      <c r="C56">
        <v>0.21480089999999999</v>
      </c>
      <c r="D56">
        <v>1.6922140000000001</v>
      </c>
      <c r="E56">
        <v>0.2227257</v>
      </c>
      <c r="F56">
        <v>0.75262390000000001</v>
      </c>
      <c r="G56">
        <v>0.2279844</v>
      </c>
      <c r="H56">
        <v>-0.53734280000000001</v>
      </c>
      <c r="I56">
        <v>0.22730420000000001</v>
      </c>
      <c r="J56">
        <v>0.9208596</v>
      </c>
      <c r="K56">
        <v>0.2129866</v>
      </c>
      <c r="L56">
        <v>-0.69972060000000003</v>
      </c>
      <c r="M56">
        <v>0.2166373</v>
      </c>
      <c r="N56">
        <v>-0.4768482</v>
      </c>
      <c r="O56">
        <v>0.2229825</v>
      </c>
      <c r="P56">
        <v>-1.383229</v>
      </c>
      <c r="Q56">
        <v>0.23934069999999999</v>
      </c>
      <c r="R56">
        <v>0.50122580000000005</v>
      </c>
      <c r="S56">
        <v>0.2203746</v>
      </c>
      <c r="T56">
        <v>2.9076919999999999</v>
      </c>
      <c r="U56">
        <v>0.21688569999999999</v>
      </c>
      <c r="V56">
        <v>1.0636330000000001</v>
      </c>
      <c r="W56">
        <v>0.2209325</v>
      </c>
      <c r="X56">
        <v>1.2157370000000001</v>
      </c>
      <c r="Y56">
        <v>0.21647089999999999</v>
      </c>
      <c r="Z56">
        <v>1.0205820000000001</v>
      </c>
      <c r="AA56">
        <v>0.21758759999999999</v>
      </c>
      <c r="AB56">
        <v>-0.112757</v>
      </c>
      <c r="AC56">
        <v>0.22882150000000001</v>
      </c>
      <c r="AD56">
        <v>2.9058380000000001</v>
      </c>
      <c r="AE56">
        <v>0.2243636</v>
      </c>
      <c r="AF56">
        <v>-0.7396066</v>
      </c>
      <c r="AG56">
        <v>0.21526600000000001</v>
      </c>
      <c r="AH56">
        <v>-0.54282889999999995</v>
      </c>
      <c r="AI56">
        <v>0.21880269999999999</v>
      </c>
      <c r="AJ56">
        <v>-0.76926930000000004</v>
      </c>
      <c r="AK56">
        <v>0.22441549999999999</v>
      </c>
      <c r="AL56">
        <v>0.94051370000000001</v>
      </c>
      <c r="AM56">
        <v>0.22502710000000001</v>
      </c>
      <c r="AN56">
        <v>0.83779239999999999</v>
      </c>
      <c r="AO56">
        <v>0.22677059999999999</v>
      </c>
    </row>
    <row r="57" spans="1:41" x14ac:dyDescent="0.25">
      <c r="A57" s="20">
        <f>0.0000002925*10^9</f>
        <v>292.5</v>
      </c>
      <c r="B57">
        <v>0.60397080000000003</v>
      </c>
      <c r="C57">
        <v>0.21186450000000001</v>
      </c>
      <c r="D57">
        <v>1.4610540000000001</v>
      </c>
      <c r="E57">
        <v>0.22166259999999999</v>
      </c>
      <c r="F57">
        <v>0.91991080000000003</v>
      </c>
      <c r="G57">
        <v>0.2189229</v>
      </c>
      <c r="H57">
        <v>-0.5741136</v>
      </c>
      <c r="I57">
        <v>0.2269989</v>
      </c>
      <c r="J57">
        <v>1.338433</v>
      </c>
      <c r="K57">
        <v>0.22061449999999999</v>
      </c>
      <c r="L57">
        <v>6.7515489999999997E-2</v>
      </c>
      <c r="M57">
        <v>0.22299820000000001</v>
      </c>
      <c r="N57">
        <v>1.261973</v>
      </c>
      <c r="O57">
        <v>0.2233057</v>
      </c>
      <c r="P57">
        <v>-1.13767</v>
      </c>
      <c r="Q57">
        <v>0.23366529999999999</v>
      </c>
      <c r="R57">
        <v>-0.1594991</v>
      </c>
      <c r="S57">
        <v>0.2145514</v>
      </c>
      <c r="T57">
        <v>1.170874</v>
      </c>
      <c r="U57">
        <v>0.2280433</v>
      </c>
      <c r="V57">
        <v>0.92810459999999995</v>
      </c>
      <c r="W57">
        <v>0.22342509999999999</v>
      </c>
      <c r="X57">
        <v>0.9503414</v>
      </c>
      <c r="Y57">
        <v>0.21524070000000001</v>
      </c>
      <c r="Z57">
        <v>1.171386</v>
      </c>
      <c r="AA57">
        <v>0.23170479999999999</v>
      </c>
      <c r="AB57">
        <v>2.7741849999999998E-2</v>
      </c>
      <c r="AC57">
        <v>0.22609789999999999</v>
      </c>
      <c r="AD57">
        <v>2.5402140000000002</v>
      </c>
      <c r="AE57">
        <v>0.21583540000000001</v>
      </c>
      <c r="AF57">
        <v>-1.157103</v>
      </c>
      <c r="AG57">
        <v>0.21788940000000001</v>
      </c>
      <c r="AH57">
        <v>0.87560280000000001</v>
      </c>
      <c r="AI57">
        <v>0.2148825</v>
      </c>
      <c r="AJ57">
        <v>-1.571566</v>
      </c>
      <c r="AK57">
        <v>0.22441739999999999</v>
      </c>
      <c r="AL57">
        <v>0.24159410000000001</v>
      </c>
      <c r="AM57">
        <v>0.22785939999999999</v>
      </c>
      <c r="AN57">
        <v>1.1395390000000001</v>
      </c>
      <c r="AO57">
        <v>0.22142020000000001</v>
      </c>
    </row>
    <row r="58" spans="1:41" x14ac:dyDescent="0.25">
      <c r="A58" s="20">
        <f>0.0000002975*10^9</f>
        <v>297.5</v>
      </c>
      <c r="B58">
        <v>3.2843810000000001E-2</v>
      </c>
      <c r="C58">
        <v>0.20852090000000001</v>
      </c>
      <c r="D58">
        <v>0.82781329999999997</v>
      </c>
      <c r="E58">
        <v>0.21713850000000001</v>
      </c>
      <c r="F58">
        <v>1.198183</v>
      </c>
      <c r="G58">
        <v>0.20866119999999999</v>
      </c>
      <c r="H58">
        <v>0.4040067</v>
      </c>
      <c r="I58">
        <v>0.22446260000000001</v>
      </c>
      <c r="J58">
        <v>1.789142</v>
      </c>
      <c r="K58">
        <v>0.21618270000000001</v>
      </c>
      <c r="L58">
        <v>1.254159</v>
      </c>
      <c r="M58">
        <v>0.22846630000000001</v>
      </c>
      <c r="N58">
        <v>1.8994869999999999</v>
      </c>
      <c r="O58">
        <v>0.21837129999999999</v>
      </c>
      <c r="P58">
        <v>-0.87129000000000001</v>
      </c>
      <c r="Q58">
        <v>0.22590679999999999</v>
      </c>
      <c r="R58">
        <v>-0.26074009999999997</v>
      </c>
      <c r="S58">
        <v>0.2194149</v>
      </c>
      <c r="T58">
        <v>-0.1522087</v>
      </c>
      <c r="U58">
        <v>0.23289760000000001</v>
      </c>
      <c r="V58">
        <v>4.2651380000000003E-2</v>
      </c>
      <c r="W58">
        <v>0.22830590000000001</v>
      </c>
      <c r="X58">
        <v>0.143431</v>
      </c>
      <c r="Y58">
        <v>0.2140003</v>
      </c>
      <c r="Z58">
        <v>1.1914549999999999</v>
      </c>
      <c r="AA58">
        <v>0.23024430000000001</v>
      </c>
      <c r="AB58">
        <v>0.52141910000000002</v>
      </c>
      <c r="AC58">
        <v>0.22424379999999999</v>
      </c>
      <c r="AD58">
        <v>1.5960749999999999</v>
      </c>
      <c r="AE58">
        <v>0.21438409999999999</v>
      </c>
      <c r="AF58">
        <v>-0.29593249999999999</v>
      </c>
      <c r="AG58">
        <v>0.22372420000000001</v>
      </c>
      <c r="AH58">
        <v>2.2637</v>
      </c>
      <c r="AI58">
        <v>0.19997470000000001</v>
      </c>
      <c r="AJ58">
        <v>-1.255865</v>
      </c>
      <c r="AK58">
        <v>0.22929550000000001</v>
      </c>
      <c r="AL58">
        <v>3.9482259999999998E-2</v>
      </c>
      <c r="AM58">
        <v>0.22823550000000001</v>
      </c>
      <c r="AN58">
        <v>0.33532430000000002</v>
      </c>
      <c r="AO58">
        <v>0.21978800000000001</v>
      </c>
    </row>
    <row r="59" spans="1:41" x14ac:dyDescent="0.25">
      <c r="A59" s="20">
        <f>0.0000003025*10^9</f>
        <v>302.5</v>
      </c>
      <c r="B59">
        <v>0.58533060000000003</v>
      </c>
      <c r="C59">
        <v>0.20833979999999999</v>
      </c>
      <c r="D59">
        <v>0.69700099999999998</v>
      </c>
      <c r="E59">
        <v>0.2103729</v>
      </c>
      <c r="F59">
        <v>1.8366690000000001</v>
      </c>
      <c r="G59">
        <v>0.2143861</v>
      </c>
      <c r="H59">
        <v>1.177837</v>
      </c>
      <c r="I59">
        <v>0.21958250000000001</v>
      </c>
      <c r="J59">
        <v>1.4747950000000001</v>
      </c>
      <c r="K59">
        <v>0.2053545</v>
      </c>
      <c r="L59">
        <v>1.641904</v>
      </c>
      <c r="M59">
        <v>0.22248200000000001</v>
      </c>
      <c r="N59">
        <v>0.99299570000000004</v>
      </c>
      <c r="O59">
        <v>0.21967049999999999</v>
      </c>
      <c r="P59">
        <v>-5.7102239999999999E-2</v>
      </c>
      <c r="Q59">
        <v>0.22656970000000001</v>
      </c>
      <c r="R59">
        <v>0.2418015</v>
      </c>
      <c r="S59">
        <v>0.22261529999999999</v>
      </c>
      <c r="T59">
        <v>0.80520860000000005</v>
      </c>
      <c r="U59">
        <v>0.22576379999999999</v>
      </c>
      <c r="V59">
        <v>-0.50848070000000001</v>
      </c>
      <c r="W59">
        <v>0.22702610000000001</v>
      </c>
      <c r="X59">
        <v>0.48844660000000001</v>
      </c>
      <c r="Y59">
        <v>0.21849440000000001</v>
      </c>
      <c r="Z59">
        <v>0.74102789999999996</v>
      </c>
      <c r="AA59">
        <v>0.2152647</v>
      </c>
      <c r="AB59">
        <v>1.633316</v>
      </c>
      <c r="AC59">
        <v>0.22035189999999999</v>
      </c>
      <c r="AD59">
        <v>1.3072459999999999</v>
      </c>
      <c r="AE59">
        <v>0.21371670000000001</v>
      </c>
      <c r="AF59">
        <v>0.89736700000000003</v>
      </c>
      <c r="AG59">
        <v>0.2278492</v>
      </c>
      <c r="AH59">
        <v>1.408636</v>
      </c>
      <c r="AI59">
        <v>0.19378110000000001</v>
      </c>
      <c r="AJ59">
        <v>-0.71052490000000001</v>
      </c>
      <c r="AK59">
        <v>0.23756579999999999</v>
      </c>
      <c r="AL59">
        <v>6.5568340000000003E-2</v>
      </c>
      <c r="AM59">
        <v>0.21486920000000001</v>
      </c>
      <c r="AN59">
        <v>0.37781599999999999</v>
      </c>
      <c r="AO59">
        <v>0.2281706</v>
      </c>
    </row>
    <row r="60" spans="1:41" x14ac:dyDescent="0.25">
      <c r="A60" s="20">
        <f>0.0000003075*10^9</f>
        <v>307.5</v>
      </c>
      <c r="B60">
        <v>1.819331</v>
      </c>
      <c r="C60">
        <v>0.21010309999999999</v>
      </c>
      <c r="D60">
        <v>0.59536599999999995</v>
      </c>
      <c r="E60">
        <v>0.2148294</v>
      </c>
      <c r="F60">
        <v>1.220402</v>
      </c>
      <c r="G60">
        <v>0.22237419999999999</v>
      </c>
      <c r="H60">
        <v>1.262003</v>
      </c>
      <c r="I60">
        <v>0.2104608</v>
      </c>
      <c r="J60">
        <v>1.159022</v>
      </c>
      <c r="K60">
        <v>0.2075756</v>
      </c>
      <c r="L60">
        <v>1.266046</v>
      </c>
      <c r="M60">
        <v>0.21304419999999999</v>
      </c>
      <c r="N60">
        <v>-0.87500389999999995</v>
      </c>
      <c r="O60">
        <v>0.22993659999999999</v>
      </c>
      <c r="P60">
        <v>0.38501079999999999</v>
      </c>
      <c r="Q60">
        <v>0.2241474</v>
      </c>
      <c r="R60">
        <v>0.59938670000000005</v>
      </c>
      <c r="S60">
        <v>0.21881790000000001</v>
      </c>
      <c r="T60">
        <v>2.2731240000000001</v>
      </c>
      <c r="U60">
        <v>0.2171563</v>
      </c>
      <c r="V60">
        <v>-0.27793190000000001</v>
      </c>
      <c r="W60">
        <v>0.22229309999999999</v>
      </c>
      <c r="X60">
        <v>0.58818800000000004</v>
      </c>
      <c r="Y60">
        <v>0.2255674</v>
      </c>
      <c r="Z60">
        <v>0.62061619999999995</v>
      </c>
      <c r="AA60">
        <v>0.20387040000000001</v>
      </c>
      <c r="AB60">
        <v>1.887689</v>
      </c>
      <c r="AC60">
        <v>0.21178040000000001</v>
      </c>
      <c r="AD60">
        <v>2.2550479999999999</v>
      </c>
      <c r="AE60">
        <v>0.20960529999999999</v>
      </c>
      <c r="AF60">
        <v>0.99915189999999998</v>
      </c>
      <c r="AG60">
        <v>0.2307159</v>
      </c>
      <c r="AH60">
        <v>-9.2537140000000004E-2</v>
      </c>
      <c r="AI60">
        <v>0.20820050000000001</v>
      </c>
      <c r="AJ60">
        <v>-0.11369990000000001</v>
      </c>
      <c r="AK60">
        <v>0.2364695</v>
      </c>
      <c r="AL60">
        <v>-8.8256929999999997E-2</v>
      </c>
      <c r="AM60">
        <v>0.20136760000000001</v>
      </c>
      <c r="AN60">
        <v>1.3385130000000001</v>
      </c>
      <c r="AO60">
        <v>0.2321993</v>
      </c>
    </row>
    <row r="61" spans="1:41" x14ac:dyDescent="0.25">
      <c r="A61" s="20">
        <f>0.0000003125*10^9</f>
        <v>312.5</v>
      </c>
      <c r="B61">
        <v>1.2760849999999999</v>
      </c>
      <c r="C61">
        <v>0.2095033</v>
      </c>
      <c r="D61">
        <v>0.12702260000000001</v>
      </c>
      <c r="E61">
        <v>0.22490109999999999</v>
      </c>
      <c r="F61">
        <v>-0.4777053</v>
      </c>
      <c r="G61">
        <v>0.21922900000000001</v>
      </c>
      <c r="H61">
        <v>0.43850109999999998</v>
      </c>
      <c r="I61">
        <v>0.20180780000000001</v>
      </c>
      <c r="J61">
        <v>1.6313310000000001</v>
      </c>
      <c r="K61">
        <v>0.21827279999999999</v>
      </c>
      <c r="L61">
        <v>1.631478</v>
      </c>
      <c r="M61">
        <v>0.20814959999999999</v>
      </c>
      <c r="N61">
        <v>-1.357478</v>
      </c>
      <c r="O61">
        <v>0.23481179999999999</v>
      </c>
      <c r="P61">
        <v>-0.48621920000000002</v>
      </c>
      <c r="Q61">
        <v>0.21579690000000001</v>
      </c>
      <c r="R61">
        <v>0.1722718</v>
      </c>
      <c r="S61">
        <v>0.21307180000000001</v>
      </c>
      <c r="T61">
        <v>2.4307310000000002</v>
      </c>
      <c r="U61">
        <v>0.21182570000000001</v>
      </c>
      <c r="V61">
        <v>-2.5903889999999999E-2</v>
      </c>
      <c r="W61">
        <v>0.22197610000000001</v>
      </c>
      <c r="X61">
        <v>7.3235310000000003E-3</v>
      </c>
      <c r="Y61">
        <v>0.2249631</v>
      </c>
      <c r="Z61">
        <v>0.77432730000000005</v>
      </c>
      <c r="AA61">
        <v>0.20991290000000001</v>
      </c>
      <c r="AB61">
        <v>1.839942</v>
      </c>
      <c r="AC61">
        <v>0.2059445</v>
      </c>
      <c r="AD61">
        <v>3.2859630000000002</v>
      </c>
      <c r="AE61">
        <v>0.1968734</v>
      </c>
      <c r="AF61">
        <v>2.4470490000000001E-2</v>
      </c>
      <c r="AG61">
        <v>0.22492329999999999</v>
      </c>
      <c r="AH61">
        <v>-0.60401899999999997</v>
      </c>
      <c r="AI61">
        <v>0.22132450000000001</v>
      </c>
      <c r="AJ61">
        <v>0.98422339999999997</v>
      </c>
      <c r="AK61">
        <v>0.21308350000000001</v>
      </c>
      <c r="AL61">
        <v>0.13425339999999999</v>
      </c>
      <c r="AM61">
        <v>0.20585300000000001</v>
      </c>
      <c r="AN61">
        <v>1.6838</v>
      </c>
      <c r="AO61">
        <v>0.2128109</v>
      </c>
    </row>
    <row r="62" spans="1:41" x14ac:dyDescent="0.25">
      <c r="A62" s="20">
        <f>0.0000003175*10^9</f>
        <v>317.5</v>
      </c>
      <c r="B62">
        <v>0.35106789999999999</v>
      </c>
      <c r="C62">
        <v>0.2098865</v>
      </c>
      <c r="D62">
        <v>-0.22131970000000001</v>
      </c>
      <c r="E62">
        <v>0.21603240000000001</v>
      </c>
      <c r="F62">
        <v>-0.93764760000000003</v>
      </c>
      <c r="G62">
        <v>0.21776019999999999</v>
      </c>
      <c r="H62">
        <v>-0.13610659999999999</v>
      </c>
      <c r="I62">
        <v>0.2068149</v>
      </c>
      <c r="J62">
        <v>1.629982</v>
      </c>
      <c r="K62">
        <v>0.2191999</v>
      </c>
      <c r="L62">
        <v>1.857453</v>
      </c>
      <c r="M62">
        <v>0.2094666</v>
      </c>
      <c r="N62">
        <v>0.41765249999999998</v>
      </c>
      <c r="O62">
        <v>0.22673509999999999</v>
      </c>
      <c r="P62">
        <v>-1.5668390000000001</v>
      </c>
      <c r="Q62">
        <v>0.2163804</v>
      </c>
      <c r="R62">
        <v>-0.66163320000000003</v>
      </c>
      <c r="S62">
        <v>0.21255750000000001</v>
      </c>
      <c r="T62">
        <v>1.7095629999999999</v>
      </c>
      <c r="U62">
        <v>0.2138748</v>
      </c>
      <c r="V62">
        <v>-2.734288E-2</v>
      </c>
      <c r="W62">
        <v>0.22208040000000001</v>
      </c>
      <c r="X62">
        <v>0.4671188</v>
      </c>
      <c r="Y62">
        <v>0.21536569999999999</v>
      </c>
      <c r="Z62">
        <v>0.1959603</v>
      </c>
      <c r="AA62">
        <v>0.22149940000000001</v>
      </c>
      <c r="AB62">
        <v>2.2200669999999998</v>
      </c>
      <c r="AC62">
        <v>0.20491899999999999</v>
      </c>
      <c r="AD62">
        <v>1.7877909999999999</v>
      </c>
      <c r="AE62">
        <v>0.1836411</v>
      </c>
      <c r="AF62">
        <v>-0.61323799999999995</v>
      </c>
      <c r="AG62">
        <v>0.21339459999999999</v>
      </c>
      <c r="AH62">
        <v>-0.42333569999999998</v>
      </c>
      <c r="AI62">
        <v>0.217611</v>
      </c>
      <c r="AJ62">
        <v>1.5754589999999999</v>
      </c>
      <c r="AK62">
        <v>0.18785959999999999</v>
      </c>
      <c r="AL62">
        <v>0.39856029999999998</v>
      </c>
      <c r="AM62">
        <v>0.2170079</v>
      </c>
      <c r="AN62">
        <v>0.94302350000000001</v>
      </c>
      <c r="AO62">
        <v>0.18716640000000001</v>
      </c>
    </row>
    <row r="63" spans="1:41" x14ac:dyDescent="0.25">
      <c r="A63" s="20">
        <f>0.0000003225*10^9</f>
        <v>322.5</v>
      </c>
      <c r="B63">
        <v>1.093475</v>
      </c>
      <c r="C63">
        <v>0.21049019999999999</v>
      </c>
      <c r="D63">
        <v>0.61884620000000001</v>
      </c>
      <c r="E63">
        <v>0.19690969999999999</v>
      </c>
      <c r="F63">
        <v>-0.37940230000000003</v>
      </c>
      <c r="G63">
        <v>0.2233357</v>
      </c>
      <c r="H63">
        <v>0.65754100000000004</v>
      </c>
      <c r="I63">
        <v>0.22150020000000001</v>
      </c>
      <c r="J63">
        <v>0.94637490000000002</v>
      </c>
      <c r="K63">
        <v>0.21571009999999999</v>
      </c>
      <c r="L63">
        <v>0.63979750000000002</v>
      </c>
      <c r="M63">
        <v>0.2128872</v>
      </c>
      <c r="N63">
        <v>1.645348</v>
      </c>
      <c r="O63">
        <v>0.2162393</v>
      </c>
      <c r="P63">
        <v>-1.1097379999999999</v>
      </c>
      <c r="Q63">
        <v>0.22404389999999999</v>
      </c>
      <c r="R63">
        <v>-0.38764490000000001</v>
      </c>
      <c r="S63">
        <v>0.22042539999999999</v>
      </c>
      <c r="T63">
        <v>0.11806759999999999</v>
      </c>
      <c r="U63">
        <v>0.21830769999999999</v>
      </c>
      <c r="V63">
        <v>0.3721411</v>
      </c>
      <c r="W63">
        <v>0.21518519999999999</v>
      </c>
      <c r="X63">
        <v>1.3298350000000001</v>
      </c>
      <c r="Y63">
        <v>0.20710029999999999</v>
      </c>
      <c r="Z63">
        <v>-0.52433620000000003</v>
      </c>
      <c r="AA63">
        <v>0.2202076</v>
      </c>
      <c r="AB63">
        <v>2.1298530000000002</v>
      </c>
      <c r="AC63">
        <v>0.21084249999999999</v>
      </c>
      <c r="AD63">
        <v>-0.48068729999999998</v>
      </c>
      <c r="AE63">
        <v>0.19109010000000001</v>
      </c>
      <c r="AF63">
        <v>-0.98603580000000002</v>
      </c>
      <c r="AG63">
        <v>0.2088854</v>
      </c>
      <c r="AH63">
        <v>-7.8609899999999996E-2</v>
      </c>
      <c r="AI63">
        <v>0.21316869999999999</v>
      </c>
      <c r="AJ63">
        <v>0.9898903</v>
      </c>
      <c r="AK63">
        <v>0.19236590000000001</v>
      </c>
      <c r="AL63">
        <v>0.11501989999999999</v>
      </c>
      <c r="AM63">
        <v>0.2218977</v>
      </c>
      <c r="AN63">
        <v>0.18083389999999999</v>
      </c>
      <c r="AO63">
        <v>0.18790180000000001</v>
      </c>
    </row>
    <row r="64" spans="1:41" x14ac:dyDescent="0.25">
      <c r="A64" s="20">
        <f>0.0000003275*10^9</f>
        <v>327.5</v>
      </c>
      <c r="B64">
        <v>1.9057280000000001</v>
      </c>
      <c r="C64">
        <v>0.21128820000000001</v>
      </c>
      <c r="D64">
        <v>1.8533269999999999</v>
      </c>
      <c r="E64">
        <v>0.1901698</v>
      </c>
      <c r="F64">
        <v>-0.59657020000000005</v>
      </c>
      <c r="G64">
        <v>0.2273791</v>
      </c>
      <c r="H64">
        <v>1.05013</v>
      </c>
      <c r="I64">
        <v>0.22253999999999999</v>
      </c>
      <c r="J64">
        <v>-0.14954990000000001</v>
      </c>
      <c r="K64">
        <v>0.21791540000000001</v>
      </c>
      <c r="L64">
        <v>3.4018010000000001E-2</v>
      </c>
      <c r="M64">
        <v>0.21317130000000001</v>
      </c>
      <c r="N64">
        <v>1.0968929999999999</v>
      </c>
      <c r="O64">
        <v>0.21193629999999999</v>
      </c>
      <c r="P64">
        <v>0.73065950000000002</v>
      </c>
      <c r="Q64">
        <v>0.22430310000000001</v>
      </c>
      <c r="R64">
        <v>0.91247860000000003</v>
      </c>
      <c r="S64">
        <v>0.22544149999999999</v>
      </c>
      <c r="T64">
        <v>-0.72486810000000002</v>
      </c>
      <c r="U64">
        <v>0.22207389999999999</v>
      </c>
      <c r="V64">
        <v>0.84610209999999997</v>
      </c>
      <c r="W64">
        <v>0.2054831</v>
      </c>
      <c r="X64">
        <v>1.596314</v>
      </c>
      <c r="Y64">
        <v>0.206654</v>
      </c>
      <c r="Z64">
        <v>-0.10483679999999999</v>
      </c>
      <c r="AA64">
        <v>0.21330589999999999</v>
      </c>
      <c r="AB64">
        <v>0.83006639999999998</v>
      </c>
      <c r="AC64">
        <v>0.22022259999999999</v>
      </c>
      <c r="AD64">
        <v>-0.3814728</v>
      </c>
      <c r="AE64">
        <v>0.20702000000000001</v>
      </c>
      <c r="AF64">
        <v>-1.8596010000000001</v>
      </c>
      <c r="AG64">
        <v>0.21352860000000001</v>
      </c>
      <c r="AH64">
        <v>0.75719599999999998</v>
      </c>
      <c r="AI64">
        <v>0.21622910000000001</v>
      </c>
      <c r="AJ64">
        <v>0.24537349999999999</v>
      </c>
      <c r="AK64">
        <v>0.21510940000000001</v>
      </c>
      <c r="AL64">
        <v>-0.52341219999999999</v>
      </c>
      <c r="AM64">
        <v>0.22348399999999999</v>
      </c>
      <c r="AN64">
        <v>-0.2240703</v>
      </c>
      <c r="AO64">
        <v>0.2054713</v>
      </c>
    </row>
    <row r="65" spans="1:41" x14ac:dyDescent="0.25">
      <c r="A65" s="20">
        <f>0.0000003325*10^9</f>
        <v>332.5</v>
      </c>
      <c r="B65">
        <v>1.891953</v>
      </c>
      <c r="C65">
        <v>0.21486450000000001</v>
      </c>
      <c r="D65">
        <v>1.687243</v>
      </c>
      <c r="E65">
        <v>0.19317480000000001</v>
      </c>
      <c r="F65">
        <v>-1.2730729999999999</v>
      </c>
      <c r="G65">
        <v>0.2275102</v>
      </c>
      <c r="H65">
        <v>-0.1207609</v>
      </c>
      <c r="I65">
        <v>0.2133014</v>
      </c>
      <c r="J65">
        <v>-1.1452640000000001</v>
      </c>
      <c r="K65">
        <v>0.21846869999999999</v>
      </c>
      <c r="L65">
        <v>0.42029709999999998</v>
      </c>
      <c r="M65">
        <v>0.2097251</v>
      </c>
      <c r="N65">
        <v>0.16484499999999999</v>
      </c>
      <c r="O65">
        <v>0.2122425</v>
      </c>
      <c r="P65">
        <v>2.1466850000000002</v>
      </c>
      <c r="Q65">
        <v>0.21415600000000001</v>
      </c>
      <c r="R65">
        <v>1.0473250000000001</v>
      </c>
      <c r="S65">
        <v>0.21509229999999999</v>
      </c>
      <c r="T65">
        <v>0.50850580000000001</v>
      </c>
      <c r="U65">
        <v>0.22586999999999999</v>
      </c>
      <c r="V65">
        <v>0.66444890000000001</v>
      </c>
      <c r="W65">
        <v>0.2023288</v>
      </c>
      <c r="X65">
        <v>1.8152950000000001</v>
      </c>
      <c r="Y65">
        <v>0.20827850000000001</v>
      </c>
      <c r="Z65">
        <v>0.99511510000000003</v>
      </c>
      <c r="AA65">
        <v>0.21463489999999999</v>
      </c>
      <c r="AB65">
        <v>-0.4693408</v>
      </c>
      <c r="AC65">
        <v>0.2233475</v>
      </c>
      <c r="AD65">
        <v>0.64612570000000003</v>
      </c>
      <c r="AE65">
        <v>0.21302740000000001</v>
      </c>
      <c r="AF65">
        <v>-2.7833480000000002</v>
      </c>
      <c r="AG65">
        <v>0.21784609999999999</v>
      </c>
      <c r="AH65">
        <v>1.9542459999999999</v>
      </c>
      <c r="AI65">
        <v>0.2174874</v>
      </c>
      <c r="AJ65">
        <v>0.24289479999999999</v>
      </c>
      <c r="AK65">
        <v>0.2159007</v>
      </c>
      <c r="AL65">
        <v>-1.016157</v>
      </c>
      <c r="AM65">
        <v>0.22144559999999999</v>
      </c>
      <c r="AN65">
        <v>-0.8482229</v>
      </c>
      <c r="AO65">
        <v>0.21262510000000001</v>
      </c>
    </row>
    <row r="66" spans="1:41" x14ac:dyDescent="0.25">
      <c r="A66" s="20">
        <f>0.0000003375*10^9</f>
        <v>337.5</v>
      </c>
      <c r="B66">
        <v>1.253908</v>
      </c>
      <c r="C66">
        <v>0.2142182</v>
      </c>
      <c r="D66">
        <v>0.57881400000000005</v>
      </c>
      <c r="E66">
        <v>0.202155</v>
      </c>
      <c r="F66">
        <v>-1.3283400000000001</v>
      </c>
      <c r="G66">
        <v>0.22205659999999999</v>
      </c>
      <c r="H66">
        <v>-1.2372879999999999</v>
      </c>
      <c r="I66">
        <v>0.2162346</v>
      </c>
      <c r="J66">
        <v>-0.52098529999999998</v>
      </c>
      <c r="K66">
        <v>0.21038589999999999</v>
      </c>
      <c r="L66">
        <v>0.26544519999999999</v>
      </c>
      <c r="M66">
        <v>0.2071045</v>
      </c>
      <c r="N66">
        <v>-0.1437918</v>
      </c>
      <c r="O66">
        <v>0.21702659999999999</v>
      </c>
      <c r="P66">
        <v>1.76871</v>
      </c>
      <c r="Q66">
        <v>0.20579359999999999</v>
      </c>
      <c r="R66">
        <v>0.60014179999999995</v>
      </c>
      <c r="S66">
        <v>0.19972960000000001</v>
      </c>
      <c r="T66">
        <v>1.490297</v>
      </c>
      <c r="U66">
        <v>0.22033639999999999</v>
      </c>
      <c r="V66">
        <v>-7.5836180000000003E-2</v>
      </c>
      <c r="W66">
        <v>0.20610120000000001</v>
      </c>
      <c r="X66">
        <v>1.778016</v>
      </c>
      <c r="Y66">
        <v>0.21158350000000001</v>
      </c>
      <c r="Z66">
        <v>1.2904009999999999</v>
      </c>
      <c r="AA66">
        <v>0.2131218</v>
      </c>
      <c r="AB66">
        <v>-0.2005102</v>
      </c>
      <c r="AC66">
        <v>0.2198367</v>
      </c>
      <c r="AD66">
        <v>0.69184920000000005</v>
      </c>
      <c r="AE66">
        <v>0.21382860000000001</v>
      </c>
      <c r="AF66">
        <v>-2.3364639999999999</v>
      </c>
      <c r="AG66">
        <v>0.21700620000000001</v>
      </c>
      <c r="AH66">
        <v>2.1019990000000002</v>
      </c>
      <c r="AI66">
        <v>0.2170011</v>
      </c>
      <c r="AJ66">
        <v>0.9952744</v>
      </c>
      <c r="AK66">
        <v>0.1971792</v>
      </c>
      <c r="AL66">
        <v>0.13333829999999999</v>
      </c>
      <c r="AM66">
        <v>0.21391450000000001</v>
      </c>
      <c r="AN66">
        <v>-0.54970260000000004</v>
      </c>
      <c r="AO66">
        <v>0.21108730000000001</v>
      </c>
    </row>
    <row r="67" spans="1:41" x14ac:dyDescent="0.25">
      <c r="A67" s="20">
        <f>0.0000003425*10^9</f>
        <v>342.5</v>
      </c>
      <c r="B67">
        <v>0.57507909999999995</v>
      </c>
      <c r="C67">
        <v>0.20718059999999999</v>
      </c>
      <c r="D67">
        <v>0.19544690000000001</v>
      </c>
      <c r="E67">
        <v>0.21201590000000001</v>
      </c>
      <c r="F67">
        <v>-0.78855120000000001</v>
      </c>
      <c r="G67">
        <v>0.21371000000000001</v>
      </c>
      <c r="H67">
        <v>-0.82053900000000002</v>
      </c>
      <c r="I67">
        <v>0.2236496</v>
      </c>
      <c r="J67">
        <v>1.083796</v>
      </c>
      <c r="K67">
        <v>0.1998801</v>
      </c>
      <c r="L67">
        <v>0.51709430000000001</v>
      </c>
      <c r="M67">
        <v>0.21148990000000001</v>
      </c>
      <c r="N67">
        <v>0.30051359999999999</v>
      </c>
      <c r="O67">
        <v>0.2213958</v>
      </c>
      <c r="P67">
        <v>0.4736107</v>
      </c>
      <c r="Q67">
        <v>0.20996590000000001</v>
      </c>
      <c r="R67">
        <v>1.1968909999999999</v>
      </c>
      <c r="S67">
        <v>0.20131830000000001</v>
      </c>
      <c r="T67">
        <v>1.902911</v>
      </c>
      <c r="U67">
        <v>0.2093293</v>
      </c>
      <c r="V67">
        <v>-0.36596980000000001</v>
      </c>
      <c r="W67">
        <v>0.2108034</v>
      </c>
      <c r="X67">
        <v>1.8607400000000001</v>
      </c>
      <c r="Y67">
        <v>0.21141280000000001</v>
      </c>
      <c r="Z67">
        <v>0.52263519999999997</v>
      </c>
      <c r="AA67">
        <v>0.19882630000000001</v>
      </c>
      <c r="AB67">
        <v>0.54901540000000004</v>
      </c>
      <c r="AC67">
        <v>0.21718399999999999</v>
      </c>
      <c r="AD67">
        <v>0.74664450000000004</v>
      </c>
      <c r="AE67">
        <v>0.20444670000000001</v>
      </c>
      <c r="AF67">
        <v>-0.49979269999999998</v>
      </c>
      <c r="AG67">
        <v>0.21116689999999999</v>
      </c>
      <c r="AH67">
        <v>1.2190939999999999</v>
      </c>
      <c r="AI67">
        <v>0.21048449999999999</v>
      </c>
      <c r="AJ67">
        <v>1.814273</v>
      </c>
      <c r="AK67">
        <v>0.19353699999999999</v>
      </c>
      <c r="AL67">
        <v>2.1992799999999999</v>
      </c>
      <c r="AM67">
        <v>0.2084135</v>
      </c>
      <c r="AN67">
        <v>1.6627790000000001E-3</v>
      </c>
      <c r="AO67">
        <v>0.20984130000000001</v>
      </c>
    </row>
    <row r="68" spans="1:41" x14ac:dyDescent="0.25">
      <c r="A68" s="20">
        <f>0.0000003475*10^9</f>
        <v>347.5</v>
      </c>
      <c r="B68">
        <v>0.37632359999999998</v>
      </c>
      <c r="C68">
        <v>0.2034077</v>
      </c>
      <c r="D68">
        <v>0.61683509999999997</v>
      </c>
      <c r="E68">
        <v>0.20753450000000001</v>
      </c>
      <c r="F68">
        <v>0.72947379999999995</v>
      </c>
      <c r="G68">
        <v>0.21070330000000001</v>
      </c>
      <c r="H68">
        <v>0.92866939999999998</v>
      </c>
      <c r="I68">
        <v>0.2169748</v>
      </c>
      <c r="J68">
        <v>1.8613200000000001</v>
      </c>
      <c r="K68">
        <v>0.19271679999999999</v>
      </c>
      <c r="L68">
        <v>1.3285290000000001</v>
      </c>
      <c r="M68">
        <v>0.21725359999999999</v>
      </c>
      <c r="N68">
        <v>0.61645890000000003</v>
      </c>
      <c r="O68">
        <v>0.21802779999999999</v>
      </c>
      <c r="P68">
        <v>-0.27685870000000001</v>
      </c>
      <c r="Q68">
        <v>0.21596180000000001</v>
      </c>
      <c r="R68">
        <v>1.803274</v>
      </c>
      <c r="S68">
        <v>0.2186207</v>
      </c>
      <c r="T68">
        <v>2.5861730000000001</v>
      </c>
      <c r="U68">
        <v>0.20435220000000001</v>
      </c>
      <c r="V68">
        <v>8.8095279999999998E-2</v>
      </c>
      <c r="W68">
        <v>0.2117088</v>
      </c>
      <c r="X68">
        <v>2.4060969999999999</v>
      </c>
      <c r="Y68">
        <v>0.19933790000000001</v>
      </c>
      <c r="Z68">
        <v>-0.3467655</v>
      </c>
      <c r="AA68">
        <v>0.19241420000000001</v>
      </c>
      <c r="AB68">
        <v>0.1069922</v>
      </c>
      <c r="AC68">
        <v>0.22094159999999999</v>
      </c>
      <c r="AD68">
        <v>1.3334269999999999</v>
      </c>
      <c r="AE68">
        <v>0.19060779999999999</v>
      </c>
      <c r="AF68">
        <v>1.0605960000000001</v>
      </c>
      <c r="AG68">
        <v>0.20059170000000001</v>
      </c>
      <c r="AH68">
        <v>0.61014979999999996</v>
      </c>
      <c r="AI68">
        <v>0.19384199999999999</v>
      </c>
      <c r="AJ68">
        <v>2.155535</v>
      </c>
      <c r="AK68">
        <v>0.20632800000000001</v>
      </c>
      <c r="AL68">
        <v>1.522994</v>
      </c>
      <c r="AM68">
        <v>0.20516480000000001</v>
      </c>
      <c r="AN68">
        <v>-0.74551389999999995</v>
      </c>
      <c r="AO68">
        <v>0.21308669999999999</v>
      </c>
    </row>
    <row r="69" spans="1:41" x14ac:dyDescent="0.25">
      <c r="A69" s="20">
        <f>0.0000003525*10^9</f>
        <v>352.5</v>
      </c>
      <c r="B69">
        <v>0.1625315</v>
      </c>
      <c r="C69">
        <v>0.21051839999999999</v>
      </c>
      <c r="D69">
        <v>8.8387579999999993E-2</v>
      </c>
      <c r="E69">
        <v>0.19724920000000001</v>
      </c>
      <c r="F69">
        <v>2.3006190000000002</v>
      </c>
      <c r="G69">
        <v>0.21032239999999999</v>
      </c>
      <c r="H69">
        <v>2.2121949999999999</v>
      </c>
      <c r="I69">
        <v>0.20383789999999999</v>
      </c>
      <c r="J69">
        <v>1.6437580000000001</v>
      </c>
      <c r="K69">
        <v>0.18852430000000001</v>
      </c>
      <c r="L69">
        <v>0.92690329999999999</v>
      </c>
      <c r="M69">
        <v>0.21783050000000001</v>
      </c>
      <c r="N69">
        <v>0.68838840000000001</v>
      </c>
      <c r="O69">
        <v>0.2119017</v>
      </c>
      <c r="P69">
        <v>-0.59781660000000003</v>
      </c>
      <c r="Q69">
        <v>0.21281320000000001</v>
      </c>
      <c r="R69">
        <v>1.722586</v>
      </c>
      <c r="S69">
        <v>0.2259951</v>
      </c>
      <c r="T69">
        <v>2.307582</v>
      </c>
      <c r="U69">
        <v>0.20408399999999999</v>
      </c>
      <c r="V69">
        <v>0.90411339999999996</v>
      </c>
      <c r="W69">
        <v>0.2109492</v>
      </c>
      <c r="X69">
        <v>1.9736370000000001</v>
      </c>
      <c r="Y69">
        <v>0.19431999999999999</v>
      </c>
      <c r="Z69">
        <v>-0.71678980000000003</v>
      </c>
      <c r="AA69">
        <v>0.2078216</v>
      </c>
      <c r="AB69">
        <v>-0.37715690000000002</v>
      </c>
      <c r="AC69">
        <v>0.223056</v>
      </c>
      <c r="AD69">
        <v>1.035766</v>
      </c>
      <c r="AE69">
        <v>0.1930095</v>
      </c>
      <c r="AF69">
        <v>1.9408430000000001</v>
      </c>
      <c r="AG69">
        <v>0.19092239999999999</v>
      </c>
      <c r="AH69">
        <v>0.13915040000000001</v>
      </c>
      <c r="AI69">
        <v>0.18424760000000001</v>
      </c>
      <c r="AJ69">
        <v>2.1376240000000002</v>
      </c>
      <c r="AK69">
        <v>0.2108294</v>
      </c>
      <c r="AL69">
        <v>-0.62349699999999997</v>
      </c>
      <c r="AM69">
        <v>0.2079714</v>
      </c>
      <c r="AN69">
        <v>-0.69363090000000005</v>
      </c>
      <c r="AO69">
        <v>0.2168042</v>
      </c>
    </row>
    <row r="70" spans="1:41" x14ac:dyDescent="0.25">
      <c r="A70" s="20">
        <f>0.0000003575*10^9</f>
        <v>357.5</v>
      </c>
      <c r="B70">
        <v>0.1093891</v>
      </c>
      <c r="C70">
        <v>0.22044630000000001</v>
      </c>
      <c r="D70">
        <v>-1.4854620000000001</v>
      </c>
      <c r="E70">
        <v>0.20120950000000001</v>
      </c>
      <c r="F70">
        <v>1.485209</v>
      </c>
      <c r="G70">
        <v>0.2082032</v>
      </c>
      <c r="H70">
        <v>1.4885820000000001</v>
      </c>
      <c r="I70">
        <v>0.19365969999999999</v>
      </c>
      <c r="J70">
        <v>1.132566</v>
      </c>
      <c r="K70">
        <v>0.19298019999999999</v>
      </c>
      <c r="L70">
        <v>-0.32282290000000002</v>
      </c>
      <c r="M70">
        <v>0.21529319999999999</v>
      </c>
      <c r="N70">
        <v>1.6563239999999999</v>
      </c>
      <c r="O70">
        <v>0.20903330000000001</v>
      </c>
      <c r="P70">
        <v>-0.66337599999999997</v>
      </c>
      <c r="Q70">
        <v>0.21003540000000001</v>
      </c>
      <c r="R70">
        <v>1.2527280000000001</v>
      </c>
      <c r="S70">
        <v>0.213647</v>
      </c>
      <c r="T70">
        <v>1.1773819999999999</v>
      </c>
      <c r="U70">
        <v>0.20114029999999999</v>
      </c>
      <c r="V70">
        <v>2.0038840000000002</v>
      </c>
      <c r="W70">
        <v>0.20552680000000001</v>
      </c>
      <c r="X70">
        <v>0.72107019999999999</v>
      </c>
      <c r="Y70">
        <v>0.20435049999999999</v>
      </c>
      <c r="Z70">
        <v>-0.51053490000000001</v>
      </c>
      <c r="AA70">
        <v>0.22106390000000001</v>
      </c>
      <c r="AB70">
        <v>0.49317699999999998</v>
      </c>
      <c r="AC70">
        <v>0.20807539999999999</v>
      </c>
      <c r="AD70">
        <v>-0.12172719999999999</v>
      </c>
      <c r="AE70">
        <v>0.1987206</v>
      </c>
      <c r="AF70">
        <v>2.5383040000000001</v>
      </c>
      <c r="AG70">
        <v>0.18420039999999999</v>
      </c>
      <c r="AH70">
        <v>-0.45034689999999999</v>
      </c>
      <c r="AI70">
        <v>0.18878490000000001</v>
      </c>
      <c r="AJ70">
        <v>2.1868810000000001</v>
      </c>
      <c r="AK70">
        <v>0.1986154</v>
      </c>
      <c r="AL70">
        <v>-0.76132489999999997</v>
      </c>
      <c r="AM70">
        <v>0.21677350000000001</v>
      </c>
      <c r="AN70">
        <v>0.67318219999999995</v>
      </c>
      <c r="AO70">
        <v>0.21065429999999999</v>
      </c>
    </row>
    <row r="71" spans="1:41" x14ac:dyDescent="0.25">
      <c r="A71" s="20">
        <f>0.0000003625*10^9</f>
        <v>362.5</v>
      </c>
      <c r="B71">
        <v>0.38828790000000002</v>
      </c>
      <c r="C71">
        <v>0.21949669999999999</v>
      </c>
      <c r="D71">
        <v>-2.2322220000000002</v>
      </c>
      <c r="E71">
        <v>0.2096249</v>
      </c>
      <c r="F71">
        <v>-0.51209789999999999</v>
      </c>
      <c r="G71">
        <v>0.2110437</v>
      </c>
      <c r="H71">
        <v>0.19295419999999999</v>
      </c>
      <c r="I71">
        <v>0.19227379999999999</v>
      </c>
      <c r="J71">
        <v>0.8981654</v>
      </c>
      <c r="K71">
        <v>0.2037706</v>
      </c>
      <c r="L71">
        <v>-0.76988469999999998</v>
      </c>
      <c r="M71">
        <v>0.2113641</v>
      </c>
      <c r="N71">
        <v>2.244329</v>
      </c>
      <c r="O71">
        <v>0.19718250000000001</v>
      </c>
      <c r="P71">
        <v>-0.18688679999999999</v>
      </c>
      <c r="Q71">
        <v>0.21096709999999999</v>
      </c>
      <c r="R71">
        <v>-0.32529609999999998</v>
      </c>
      <c r="S71">
        <v>0.20037250000000001</v>
      </c>
      <c r="T71">
        <v>0.33079449999999999</v>
      </c>
      <c r="U71">
        <v>0.19538820000000001</v>
      </c>
      <c r="V71">
        <v>2.2028050000000001</v>
      </c>
      <c r="W71">
        <v>0.19121830000000001</v>
      </c>
      <c r="X71">
        <v>0.21727679999999999</v>
      </c>
      <c r="Y71">
        <v>0.2058739</v>
      </c>
      <c r="Z71">
        <v>0.37558730000000001</v>
      </c>
      <c r="AA71">
        <v>0.21518209999999999</v>
      </c>
      <c r="AB71">
        <v>1.475778</v>
      </c>
      <c r="AC71">
        <v>0.18727920000000001</v>
      </c>
      <c r="AD71">
        <v>-0.1884729</v>
      </c>
      <c r="AE71">
        <v>0.1935355</v>
      </c>
      <c r="AF71">
        <v>1.9526190000000001</v>
      </c>
      <c r="AG71">
        <v>0.18137900000000001</v>
      </c>
      <c r="AH71">
        <v>-0.34412949999999998</v>
      </c>
      <c r="AI71">
        <v>0.1982179</v>
      </c>
      <c r="AJ71">
        <v>2.4425189999999999</v>
      </c>
      <c r="AK71">
        <v>0.1865484</v>
      </c>
      <c r="AL71">
        <v>-0.56359060000000005</v>
      </c>
      <c r="AM71">
        <v>0.21581900000000001</v>
      </c>
      <c r="AN71">
        <v>1.264146</v>
      </c>
      <c r="AO71">
        <v>0.2046723</v>
      </c>
    </row>
    <row r="72" spans="1:41" x14ac:dyDescent="0.25">
      <c r="A72" s="20">
        <f>0.0000003675*10^9</f>
        <v>367.5</v>
      </c>
      <c r="B72">
        <v>1.1002590000000001</v>
      </c>
      <c r="C72">
        <v>0.21215999999999999</v>
      </c>
      <c r="D72">
        <v>-2.128571</v>
      </c>
      <c r="E72">
        <v>0.2130235</v>
      </c>
      <c r="F72">
        <v>-0.2179712</v>
      </c>
      <c r="G72">
        <v>0.2179352</v>
      </c>
      <c r="H72">
        <v>3.3968499999999999E-2</v>
      </c>
      <c r="I72">
        <v>0.20082410000000001</v>
      </c>
      <c r="J72">
        <v>0.34242089999999997</v>
      </c>
      <c r="K72">
        <v>0.20757349999999999</v>
      </c>
      <c r="L72">
        <v>-0.100961</v>
      </c>
      <c r="M72">
        <v>0.20968809999999999</v>
      </c>
      <c r="N72">
        <v>1.1103879999999999</v>
      </c>
      <c r="O72">
        <v>0.1769346</v>
      </c>
      <c r="P72">
        <v>0.53513330000000003</v>
      </c>
      <c r="Q72">
        <v>0.20998149999999999</v>
      </c>
      <c r="R72">
        <v>-2.0959099999999999</v>
      </c>
      <c r="S72">
        <v>0.2024048</v>
      </c>
      <c r="T72">
        <v>-7.1845129999999993E-2</v>
      </c>
      <c r="U72">
        <v>0.19851859999999999</v>
      </c>
      <c r="V72">
        <v>0.96549260000000003</v>
      </c>
      <c r="W72">
        <v>0.18408620000000001</v>
      </c>
      <c r="X72">
        <v>0.1967621</v>
      </c>
      <c r="Y72">
        <v>0.194938</v>
      </c>
      <c r="Z72">
        <v>1.28407</v>
      </c>
      <c r="AA72">
        <v>0.2024975</v>
      </c>
      <c r="AB72">
        <v>1.5958429999999999</v>
      </c>
      <c r="AC72">
        <v>0.18431049999999999</v>
      </c>
      <c r="AD72">
        <v>0.60104930000000001</v>
      </c>
      <c r="AE72">
        <v>0.1917787</v>
      </c>
      <c r="AF72">
        <v>0.42790319999999998</v>
      </c>
      <c r="AG72">
        <v>0.1873995</v>
      </c>
      <c r="AH72">
        <v>0.28142830000000002</v>
      </c>
      <c r="AI72">
        <v>0.20685990000000001</v>
      </c>
      <c r="AJ72">
        <v>2.188437</v>
      </c>
      <c r="AK72">
        <v>0.19064900000000001</v>
      </c>
      <c r="AL72">
        <v>-0.79001469999999996</v>
      </c>
      <c r="AM72">
        <v>0.2130563</v>
      </c>
      <c r="AN72">
        <v>0.87970040000000005</v>
      </c>
      <c r="AO72">
        <v>0.20138020000000001</v>
      </c>
    </row>
    <row r="73" spans="1:41" x14ac:dyDescent="0.25">
      <c r="A73" s="20">
        <f>0.0000003725*10^9</f>
        <v>372.5</v>
      </c>
      <c r="B73">
        <v>1.753358</v>
      </c>
      <c r="C73">
        <v>0.2049473</v>
      </c>
      <c r="D73">
        <v>-1.7676940000000001</v>
      </c>
      <c r="E73">
        <v>0.22050330000000001</v>
      </c>
      <c r="F73">
        <v>1.506419</v>
      </c>
      <c r="G73">
        <v>0.214946</v>
      </c>
      <c r="H73">
        <v>0.56679310000000005</v>
      </c>
      <c r="I73">
        <v>0.19893449999999999</v>
      </c>
      <c r="J73">
        <v>-0.64086869999999996</v>
      </c>
      <c r="K73">
        <v>0.20395279999999999</v>
      </c>
      <c r="L73">
        <v>0.48474119999999998</v>
      </c>
      <c r="M73">
        <v>0.207292</v>
      </c>
      <c r="N73">
        <v>0.32029770000000002</v>
      </c>
      <c r="O73">
        <v>0.17695759999999999</v>
      </c>
      <c r="P73">
        <v>0.59549189999999996</v>
      </c>
      <c r="Q73">
        <v>0.20628779999999999</v>
      </c>
      <c r="R73">
        <v>-1.7070160000000001</v>
      </c>
      <c r="S73">
        <v>0.20851159999999999</v>
      </c>
      <c r="T73">
        <v>6.7583019999999994E-2</v>
      </c>
      <c r="U73">
        <v>0.20439669999999999</v>
      </c>
      <c r="V73">
        <v>-0.30776219999999999</v>
      </c>
      <c r="W73">
        <v>0.19776589999999999</v>
      </c>
      <c r="X73">
        <v>-2.9914420000000001E-2</v>
      </c>
      <c r="Y73">
        <v>0.18704200000000001</v>
      </c>
      <c r="Z73">
        <v>0.85334379999999999</v>
      </c>
      <c r="AA73">
        <v>0.19594690000000001</v>
      </c>
      <c r="AB73">
        <v>1.549444</v>
      </c>
      <c r="AC73">
        <v>0.19328970000000001</v>
      </c>
      <c r="AD73">
        <v>0.78920590000000002</v>
      </c>
      <c r="AE73">
        <v>0.1974062</v>
      </c>
      <c r="AF73">
        <v>-0.13540350000000001</v>
      </c>
      <c r="AG73">
        <v>0.1969166</v>
      </c>
      <c r="AH73">
        <v>0.58016659999999998</v>
      </c>
      <c r="AI73">
        <v>0.20791029999999999</v>
      </c>
      <c r="AJ73">
        <v>2.196755</v>
      </c>
      <c r="AK73">
        <v>0.1992922</v>
      </c>
      <c r="AL73">
        <v>-0.18673780000000001</v>
      </c>
      <c r="AM73">
        <v>0.21637690000000001</v>
      </c>
      <c r="AN73">
        <v>0.42689240000000001</v>
      </c>
      <c r="AO73">
        <v>0.19751340000000001</v>
      </c>
    </row>
    <row r="74" spans="1:41" x14ac:dyDescent="0.25">
      <c r="A74" s="20">
        <f>0.0000003775*10^9</f>
        <v>377.5</v>
      </c>
      <c r="B74">
        <v>1.2988500000000001</v>
      </c>
      <c r="C74">
        <v>0.19657350000000001</v>
      </c>
      <c r="D74">
        <v>-0.96814800000000001</v>
      </c>
      <c r="E74">
        <v>0.22304180000000001</v>
      </c>
      <c r="F74">
        <v>1.2919039999999999</v>
      </c>
      <c r="G74">
        <v>0.20049500000000001</v>
      </c>
      <c r="H74">
        <v>1.4117820000000001</v>
      </c>
      <c r="I74">
        <v>0.18900629999999999</v>
      </c>
      <c r="J74">
        <v>-0.52217429999999998</v>
      </c>
      <c r="K74">
        <v>0.19632369999999999</v>
      </c>
      <c r="L74">
        <v>-4.126196E-2</v>
      </c>
      <c r="M74">
        <v>0.20188159999999999</v>
      </c>
      <c r="N74">
        <v>-0.1156957</v>
      </c>
      <c r="O74">
        <v>0.19267319999999999</v>
      </c>
      <c r="P74">
        <v>2.963791E-2</v>
      </c>
      <c r="Q74">
        <v>0.20323830000000001</v>
      </c>
      <c r="R74">
        <v>0.2330025</v>
      </c>
      <c r="S74">
        <v>0.20091580000000001</v>
      </c>
      <c r="T74">
        <v>0.78945520000000002</v>
      </c>
      <c r="U74">
        <v>0.19751289999999999</v>
      </c>
      <c r="V74">
        <v>-0.82045109999999999</v>
      </c>
      <c r="W74">
        <v>0.2166614</v>
      </c>
      <c r="X74">
        <v>-0.2939985</v>
      </c>
      <c r="Y74">
        <v>0.18821869999999999</v>
      </c>
      <c r="Z74">
        <v>8.7514709999999996E-2</v>
      </c>
      <c r="AA74">
        <v>0.19655639999999999</v>
      </c>
      <c r="AB74">
        <v>1.0163009999999999</v>
      </c>
      <c r="AC74">
        <v>0.1977912</v>
      </c>
      <c r="AD74">
        <v>1.192542</v>
      </c>
      <c r="AE74">
        <v>0.2003665</v>
      </c>
      <c r="AF74">
        <v>0.1468419</v>
      </c>
      <c r="AG74">
        <v>0.2015778</v>
      </c>
      <c r="AH74">
        <v>0.78463769999999999</v>
      </c>
      <c r="AI74">
        <v>0.20117850000000001</v>
      </c>
      <c r="AJ74">
        <v>2.7953410000000001</v>
      </c>
      <c r="AK74">
        <v>0.19653090000000001</v>
      </c>
      <c r="AL74">
        <v>-0.37448880000000001</v>
      </c>
      <c r="AM74">
        <v>0.2111529</v>
      </c>
      <c r="AN74">
        <v>0.76656190000000002</v>
      </c>
      <c r="AO74">
        <v>0.2044841</v>
      </c>
    </row>
    <row r="75" spans="1:41" x14ac:dyDescent="0.25">
      <c r="A75" s="20">
        <f>0.0000003825*10^9</f>
        <v>382.5</v>
      </c>
      <c r="B75">
        <v>0.67189319999999997</v>
      </c>
      <c r="C75">
        <v>0.19094140000000001</v>
      </c>
      <c r="D75">
        <v>-0.28076259999999997</v>
      </c>
      <c r="E75">
        <v>0.20963870000000001</v>
      </c>
      <c r="F75">
        <v>-2.6972719999999999E-2</v>
      </c>
      <c r="G75">
        <v>0.1900606</v>
      </c>
      <c r="H75">
        <v>1.501077</v>
      </c>
      <c r="I75">
        <v>0.1908041</v>
      </c>
      <c r="J75">
        <v>0.38732050000000001</v>
      </c>
      <c r="K75">
        <v>0.19048599999999999</v>
      </c>
      <c r="L75">
        <v>-0.74347790000000002</v>
      </c>
      <c r="M75">
        <v>0.20270440000000001</v>
      </c>
      <c r="N75">
        <v>-1.4117409999999999</v>
      </c>
      <c r="O75">
        <v>0.1976512</v>
      </c>
      <c r="P75">
        <v>-0.62176520000000002</v>
      </c>
      <c r="Q75">
        <v>0.20252700000000001</v>
      </c>
      <c r="R75">
        <v>1.4593389999999999</v>
      </c>
      <c r="S75">
        <v>0.1909701</v>
      </c>
      <c r="T75">
        <v>0.71555060000000004</v>
      </c>
      <c r="U75">
        <v>0.19066060000000001</v>
      </c>
      <c r="V75">
        <v>-0.31364570000000003</v>
      </c>
      <c r="W75">
        <v>0.22247720000000001</v>
      </c>
      <c r="X75">
        <v>-0.2746651</v>
      </c>
      <c r="Y75">
        <v>0.19533500000000001</v>
      </c>
      <c r="Z75">
        <v>1.21086</v>
      </c>
      <c r="AA75">
        <v>0.19770969999999999</v>
      </c>
      <c r="AB75">
        <v>-0.20082140000000001</v>
      </c>
      <c r="AC75">
        <v>0.19880200000000001</v>
      </c>
      <c r="AD75">
        <v>1.9500329999999999</v>
      </c>
      <c r="AE75">
        <v>0.18939310000000001</v>
      </c>
      <c r="AF75">
        <v>0.42230190000000001</v>
      </c>
      <c r="AG75">
        <v>0.20049620000000001</v>
      </c>
      <c r="AH75">
        <v>1.120714</v>
      </c>
      <c r="AI75">
        <v>0.19665469999999999</v>
      </c>
      <c r="AJ75">
        <v>1.680156</v>
      </c>
      <c r="AK75">
        <v>0.19500310000000001</v>
      </c>
      <c r="AL75">
        <v>-1.6909959999999999</v>
      </c>
      <c r="AM75">
        <v>0.20097190000000001</v>
      </c>
      <c r="AN75">
        <v>1.383276</v>
      </c>
      <c r="AO75">
        <v>0.20762829999999999</v>
      </c>
    </row>
    <row r="76" spans="1:41" x14ac:dyDescent="0.25">
      <c r="A76" s="20">
        <f>0.0000003875*10^9</f>
        <v>387.5</v>
      </c>
      <c r="B76">
        <v>0.89399960000000001</v>
      </c>
      <c r="C76">
        <v>0.19237889999999999</v>
      </c>
      <c r="D76">
        <v>-0.27990300000000001</v>
      </c>
      <c r="E76">
        <v>0.1974273</v>
      </c>
      <c r="F76">
        <v>0.16277759999999999</v>
      </c>
      <c r="G76">
        <v>0.194605</v>
      </c>
      <c r="H76">
        <v>0.24423249999999999</v>
      </c>
      <c r="I76">
        <v>0.1963617</v>
      </c>
      <c r="J76">
        <v>-0.32788010000000001</v>
      </c>
      <c r="K76">
        <v>0.19221830000000001</v>
      </c>
      <c r="L76">
        <v>-0.71852729999999998</v>
      </c>
      <c r="M76">
        <v>0.20798230000000001</v>
      </c>
      <c r="N76">
        <v>-1.493924</v>
      </c>
      <c r="O76">
        <v>0.20017309999999999</v>
      </c>
      <c r="P76">
        <v>-1.3834869999999999</v>
      </c>
      <c r="Q76">
        <v>0.20071430000000001</v>
      </c>
      <c r="R76">
        <v>0.92682850000000006</v>
      </c>
      <c r="S76">
        <v>0.19915930000000001</v>
      </c>
      <c r="T76">
        <v>-0.40278789999999998</v>
      </c>
      <c r="U76">
        <v>0.19600699999999999</v>
      </c>
      <c r="V76">
        <v>0.92341340000000005</v>
      </c>
      <c r="W76">
        <v>0.2175455</v>
      </c>
      <c r="X76">
        <v>0.54302289999999998</v>
      </c>
      <c r="Y76">
        <v>0.20200650000000001</v>
      </c>
      <c r="Z76">
        <v>2.5342709999999999</v>
      </c>
      <c r="AA76">
        <v>0.19818920000000001</v>
      </c>
      <c r="AB76">
        <v>-0.74008879999999999</v>
      </c>
      <c r="AC76">
        <v>0.2036422</v>
      </c>
      <c r="AD76">
        <v>1.3124830000000001</v>
      </c>
      <c r="AE76">
        <v>0.17666490000000001</v>
      </c>
      <c r="AF76">
        <v>0.60311320000000002</v>
      </c>
      <c r="AG76">
        <v>0.2015835</v>
      </c>
      <c r="AH76">
        <v>1.2658400000000001</v>
      </c>
      <c r="AI76">
        <v>0.1951717</v>
      </c>
      <c r="AJ76">
        <v>-0.3691604</v>
      </c>
      <c r="AK76">
        <v>0.20428979999999999</v>
      </c>
      <c r="AL76">
        <v>-1.3545469999999999</v>
      </c>
      <c r="AM76">
        <v>0.20299990000000001</v>
      </c>
      <c r="AN76">
        <v>0.69968850000000005</v>
      </c>
      <c r="AO76">
        <v>0.20195750000000001</v>
      </c>
    </row>
    <row r="77" spans="1:41" x14ac:dyDescent="0.25">
      <c r="A77" s="20">
        <f>0.0000003925*10^9</f>
        <v>392.5</v>
      </c>
      <c r="B77">
        <v>1.1297600000000001</v>
      </c>
      <c r="C77">
        <v>0.20161770000000001</v>
      </c>
      <c r="D77">
        <v>-0.59817169999999997</v>
      </c>
      <c r="E77">
        <v>0.20190559999999999</v>
      </c>
      <c r="F77">
        <v>1.4723409999999999</v>
      </c>
      <c r="G77">
        <v>0.2027388</v>
      </c>
      <c r="H77">
        <v>1.047149E-2</v>
      </c>
      <c r="I77">
        <v>0.2006657</v>
      </c>
      <c r="J77">
        <v>-2.5553050000000002</v>
      </c>
      <c r="K77">
        <v>0.19209789999999999</v>
      </c>
      <c r="L77">
        <v>-0.34431909999999999</v>
      </c>
      <c r="M77">
        <v>0.21123030000000001</v>
      </c>
      <c r="N77">
        <v>-0.24403949999999999</v>
      </c>
      <c r="O77">
        <v>0.2064781</v>
      </c>
      <c r="P77">
        <v>-0.92525610000000003</v>
      </c>
      <c r="Q77">
        <v>0.20203570000000001</v>
      </c>
      <c r="R77">
        <v>-0.17263709999999999</v>
      </c>
      <c r="S77">
        <v>0.21377779999999999</v>
      </c>
      <c r="T77">
        <v>-0.3440279</v>
      </c>
      <c r="U77">
        <v>0.2045535</v>
      </c>
      <c r="V77">
        <v>1.0546930000000001</v>
      </c>
      <c r="W77">
        <v>0.2091364</v>
      </c>
      <c r="X77">
        <v>1.5511999999999999</v>
      </c>
      <c r="Y77">
        <v>0.20612220000000001</v>
      </c>
      <c r="Z77">
        <v>1.1905509999999999</v>
      </c>
      <c r="AA77">
        <v>0.20001730000000001</v>
      </c>
      <c r="AB77">
        <v>-0.782474</v>
      </c>
      <c r="AC77">
        <v>0.20865690000000001</v>
      </c>
      <c r="AD77">
        <v>-8.9728359999999997E-3</v>
      </c>
      <c r="AE77">
        <v>0.191196</v>
      </c>
      <c r="AF77">
        <v>0.44786819999999999</v>
      </c>
      <c r="AG77">
        <v>0.2110466</v>
      </c>
      <c r="AH77">
        <v>1.486448</v>
      </c>
      <c r="AI77">
        <v>0.19128690000000001</v>
      </c>
      <c r="AJ77">
        <v>-0.60297650000000003</v>
      </c>
      <c r="AK77">
        <v>0.20742650000000001</v>
      </c>
      <c r="AL77">
        <v>0.32996449999999999</v>
      </c>
      <c r="AM77">
        <v>0.21180860000000001</v>
      </c>
      <c r="AN77">
        <v>-0.4060935</v>
      </c>
      <c r="AO77">
        <v>0.20561389999999999</v>
      </c>
    </row>
    <row r="78" spans="1:41" x14ac:dyDescent="0.25">
      <c r="A78" s="20">
        <f>0.0000003975*10^9</f>
        <v>397.5</v>
      </c>
      <c r="B78">
        <v>0.94330809999999998</v>
      </c>
      <c r="C78">
        <v>0.20850440000000001</v>
      </c>
      <c r="D78">
        <v>-0.68777889999999997</v>
      </c>
      <c r="E78">
        <v>0.20808219999999999</v>
      </c>
      <c r="F78">
        <v>2.342746</v>
      </c>
      <c r="G78">
        <v>0.20139270000000001</v>
      </c>
      <c r="H78">
        <v>1.3616410000000001</v>
      </c>
      <c r="I78">
        <v>0.20554239999999999</v>
      </c>
      <c r="J78">
        <v>-2.7272020000000001</v>
      </c>
      <c r="K78">
        <v>0.18991540000000001</v>
      </c>
      <c r="L78">
        <v>-0.1073114</v>
      </c>
      <c r="M78">
        <v>0.2127619</v>
      </c>
      <c r="N78">
        <v>0.52494130000000006</v>
      </c>
      <c r="O78">
        <v>0.204147</v>
      </c>
      <c r="P78">
        <v>0.74395029999999995</v>
      </c>
      <c r="Q78">
        <v>0.20541880000000001</v>
      </c>
      <c r="R78">
        <v>0.15085100000000001</v>
      </c>
      <c r="S78">
        <v>0.20892559999999999</v>
      </c>
      <c r="T78">
        <v>0.53233529999999996</v>
      </c>
      <c r="U78">
        <v>0.2042312</v>
      </c>
      <c r="V78">
        <v>0.11776209999999999</v>
      </c>
      <c r="W78">
        <v>0.2037002</v>
      </c>
      <c r="X78">
        <v>1.403259</v>
      </c>
      <c r="Y78">
        <v>0.20954819999999999</v>
      </c>
      <c r="Z78">
        <v>-0.67938399999999999</v>
      </c>
      <c r="AA78">
        <v>0.1969303</v>
      </c>
      <c r="AB78">
        <v>-1.0315399999999999</v>
      </c>
      <c r="AC78">
        <v>0.20745659999999999</v>
      </c>
      <c r="AD78">
        <v>3.135348E-3</v>
      </c>
      <c r="AE78">
        <v>0.21146590000000001</v>
      </c>
      <c r="AF78">
        <v>0.60013649999999996</v>
      </c>
      <c r="AG78">
        <v>0.21283450000000001</v>
      </c>
      <c r="AH78">
        <v>2.166595</v>
      </c>
      <c r="AI78">
        <v>0.18981580000000001</v>
      </c>
      <c r="AJ78">
        <v>-0.2821283</v>
      </c>
      <c r="AK78">
        <v>0.19894590000000001</v>
      </c>
      <c r="AL78">
        <v>0.33208759999999998</v>
      </c>
      <c r="AM78">
        <v>0.20706540000000001</v>
      </c>
      <c r="AN78">
        <v>-0.27539409999999998</v>
      </c>
      <c r="AO78">
        <v>0.2071721</v>
      </c>
    </row>
    <row r="79" spans="1:41" x14ac:dyDescent="0.25">
      <c r="A79" s="20">
        <f>0.0000004025*10^9</f>
        <v>402.5</v>
      </c>
      <c r="B79">
        <v>0.51127840000000002</v>
      </c>
      <c r="C79">
        <v>0.20123779999999999</v>
      </c>
      <c r="D79">
        <v>0.1086216</v>
      </c>
      <c r="E79">
        <v>0.2032457</v>
      </c>
      <c r="F79">
        <v>1.674995</v>
      </c>
      <c r="G79">
        <v>0.20237630000000001</v>
      </c>
      <c r="H79">
        <v>1.315966</v>
      </c>
      <c r="I79">
        <v>0.2006048</v>
      </c>
      <c r="J79">
        <v>-0.4220932</v>
      </c>
      <c r="K79">
        <v>0.19199079999999999</v>
      </c>
      <c r="L79">
        <v>1.343301E-2</v>
      </c>
      <c r="M79">
        <v>0.20992930000000001</v>
      </c>
      <c r="N79">
        <v>1.1404970000000001</v>
      </c>
      <c r="O79">
        <v>0.19657350000000001</v>
      </c>
      <c r="P79">
        <v>0.96510430000000003</v>
      </c>
      <c r="Q79">
        <v>0.20037650000000001</v>
      </c>
      <c r="R79">
        <v>0.89594339999999995</v>
      </c>
      <c r="S79">
        <v>0.19198380000000001</v>
      </c>
      <c r="T79">
        <v>0.65087839999999997</v>
      </c>
      <c r="U79">
        <v>0.18990770000000001</v>
      </c>
      <c r="V79">
        <v>3.6463269999999999E-2</v>
      </c>
      <c r="W79">
        <v>0.20002420000000001</v>
      </c>
      <c r="X79">
        <v>0.33424999999999999</v>
      </c>
      <c r="Y79">
        <v>0.21074850000000001</v>
      </c>
      <c r="Z79">
        <v>-5.3360039999999997E-2</v>
      </c>
      <c r="AA79">
        <v>0.18720249999999999</v>
      </c>
      <c r="AB79">
        <v>-0.58242499999999997</v>
      </c>
      <c r="AC79">
        <v>0.20448160000000001</v>
      </c>
      <c r="AD79">
        <v>0.87351089999999998</v>
      </c>
      <c r="AE79">
        <v>0.20093810000000001</v>
      </c>
      <c r="AF79">
        <v>0.68122950000000004</v>
      </c>
      <c r="AG79">
        <v>0.20207629999999999</v>
      </c>
      <c r="AH79">
        <v>2.5300310000000001</v>
      </c>
      <c r="AI79">
        <v>0.1962682</v>
      </c>
      <c r="AJ79">
        <v>-1.4724170000000001</v>
      </c>
      <c r="AK79">
        <v>0.1992083</v>
      </c>
      <c r="AL79">
        <v>-0.61376109999999995</v>
      </c>
      <c r="AM79">
        <v>0.1943513</v>
      </c>
      <c r="AN79">
        <v>0.94965319999999998</v>
      </c>
      <c r="AO79">
        <v>0.20228989999999999</v>
      </c>
    </row>
    <row r="80" spans="1:41" x14ac:dyDescent="0.25">
      <c r="A80" s="20">
        <f>0.0000004075*10^9</f>
        <v>407.5</v>
      </c>
      <c r="B80">
        <v>-8.5921049999999999E-2</v>
      </c>
      <c r="C80">
        <v>0.19511029999999999</v>
      </c>
      <c r="D80">
        <v>1.448305</v>
      </c>
      <c r="E80">
        <v>0.19635159999999999</v>
      </c>
      <c r="F80">
        <v>0.1148549</v>
      </c>
      <c r="G80">
        <v>0.20383760000000001</v>
      </c>
      <c r="H80">
        <v>-0.158387</v>
      </c>
      <c r="I80">
        <v>0.19009100000000001</v>
      </c>
      <c r="J80">
        <v>0.83638199999999996</v>
      </c>
      <c r="K80">
        <v>0.19400419999999999</v>
      </c>
      <c r="L80">
        <v>0.45306750000000001</v>
      </c>
      <c r="M80">
        <v>0.20256389999999999</v>
      </c>
      <c r="N80">
        <v>1.3212900000000001</v>
      </c>
      <c r="O80">
        <v>0.19162009999999999</v>
      </c>
      <c r="P80">
        <v>-0.65484759999999997</v>
      </c>
      <c r="Q80">
        <v>0.1918649</v>
      </c>
      <c r="R80">
        <v>0.49531399999999998</v>
      </c>
      <c r="S80">
        <v>0.1851476</v>
      </c>
      <c r="T80">
        <v>1.061437</v>
      </c>
      <c r="U80">
        <v>0.1781509</v>
      </c>
      <c r="V80">
        <v>0.3789747</v>
      </c>
      <c r="W80">
        <v>0.19011030000000001</v>
      </c>
      <c r="X80">
        <v>-0.28879549999999998</v>
      </c>
      <c r="Y80">
        <v>0.2069105</v>
      </c>
      <c r="Z80">
        <v>1.0439510000000001</v>
      </c>
      <c r="AA80">
        <v>0.18517910000000001</v>
      </c>
      <c r="AB80">
        <v>0.49301279999999997</v>
      </c>
      <c r="AC80">
        <v>0.20494499999999999</v>
      </c>
      <c r="AD80">
        <v>0.70635040000000004</v>
      </c>
      <c r="AE80">
        <v>0.18270800000000001</v>
      </c>
      <c r="AF80">
        <v>-0.36539070000000001</v>
      </c>
      <c r="AG80">
        <v>0.19809180000000001</v>
      </c>
      <c r="AH80">
        <v>1.837815</v>
      </c>
      <c r="AI80">
        <v>0.1987188</v>
      </c>
      <c r="AJ80">
        <v>-2.60968</v>
      </c>
      <c r="AK80">
        <v>0.21527199999999999</v>
      </c>
      <c r="AL80">
        <v>-0.28677859999999999</v>
      </c>
      <c r="AM80">
        <v>0.191834</v>
      </c>
      <c r="AN80">
        <v>1.6523969999999999</v>
      </c>
      <c r="AO80">
        <v>0.20246520000000001</v>
      </c>
    </row>
    <row r="81" spans="1:41" x14ac:dyDescent="0.25">
      <c r="A81" s="20">
        <f>0.0000004125*10^9</f>
        <v>412.5</v>
      </c>
      <c r="B81">
        <v>5.9794219999999999E-3</v>
      </c>
      <c r="C81">
        <v>0.20144339999999999</v>
      </c>
      <c r="D81">
        <v>1.1034040000000001</v>
      </c>
      <c r="E81">
        <v>0.19207689999999999</v>
      </c>
      <c r="F81">
        <v>-0.40071960000000001</v>
      </c>
      <c r="G81">
        <v>0.18974820000000001</v>
      </c>
      <c r="H81">
        <v>2.5114770000000002E-2</v>
      </c>
      <c r="I81">
        <v>0.1853167</v>
      </c>
      <c r="J81">
        <v>0.73933340000000003</v>
      </c>
      <c r="K81">
        <v>0.190973</v>
      </c>
      <c r="L81">
        <v>0.54375220000000002</v>
      </c>
      <c r="M81">
        <v>0.198023</v>
      </c>
      <c r="N81">
        <v>0.94315729999999998</v>
      </c>
      <c r="O81">
        <v>0.1908453</v>
      </c>
      <c r="P81">
        <v>-1.9066810000000001</v>
      </c>
      <c r="Q81">
        <v>0.1893292</v>
      </c>
      <c r="R81">
        <v>0.27312809999999998</v>
      </c>
      <c r="S81">
        <v>0.1854151</v>
      </c>
      <c r="T81">
        <v>1.456359</v>
      </c>
      <c r="U81">
        <v>0.18232809999999999</v>
      </c>
      <c r="V81">
        <v>-0.10978640000000001</v>
      </c>
      <c r="W81">
        <v>0.18015049999999999</v>
      </c>
      <c r="X81">
        <v>0.23254079999999999</v>
      </c>
      <c r="Y81">
        <v>0.1982688</v>
      </c>
      <c r="Z81">
        <v>1.1805600000000001</v>
      </c>
      <c r="AA81">
        <v>0.19684889999999999</v>
      </c>
      <c r="AB81">
        <v>1.590789</v>
      </c>
      <c r="AC81">
        <v>0.20259579999999999</v>
      </c>
      <c r="AD81">
        <v>-0.42600440000000001</v>
      </c>
      <c r="AE81">
        <v>0.18925710000000001</v>
      </c>
      <c r="AF81">
        <v>-0.99777150000000003</v>
      </c>
      <c r="AG81">
        <v>0.1958744</v>
      </c>
      <c r="AH81">
        <v>0.79820550000000001</v>
      </c>
      <c r="AI81">
        <v>0.18796889999999999</v>
      </c>
      <c r="AJ81">
        <v>-1.29735</v>
      </c>
      <c r="AK81">
        <v>0.22270719999999999</v>
      </c>
      <c r="AL81">
        <v>0.74754350000000003</v>
      </c>
      <c r="AM81">
        <v>0.19185669999999999</v>
      </c>
      <c r="AN81">
        <v>0.86399519999999996</v>
      </c>
      <c r="AO81">
        <v>0.20022280000000001</v>
      </c>
    </row>
    <row r="82" spans="1:41" x14ac:dyDescent="0.25">
      <c r="A82" s="20">
        <f>0.0000004175*10^9</f>
        <v>417.5</v>
      </c>
      <c r="B82">
        <v>0.84717799999999999</v>
      </c>
      <c r="C82">
        <v>0.19758890000000001</v>
      </c>
      <c r="D82">
        <v>-0.61038599999999998</v>
      </c>
      <c r="E82">
        <v>0.19546820000000001</v>
      </c>
      <c r="F82">
        <v>-7.6270519999999994E-2</v>
      </c>
      <c r="G82">
        <v>0.1807897</v>
      </c>
      <c r="H82">
        <v>1.5294129999999999</v>
      </c>
      <c r="I82">
        <v>0.1842974</v>
      </c>
      <c r="J82">
        <v>0.62681589999999998</v>
      </c>
      <c r="K82">
        <v>0.1830772</v>
      </c>
      <c r="L82">
        <v>0.16523879999999999</v>
      </c>
      <c r="M82">
        <v>0.2026927</v>
      </c>
      <c r="N82">
        <v>0.82959159999999998</v>
      </c>
      <c r="O82">
        <v>0.19296659999999999</v>
      </c>
      <c r="P82">
        <v>-1.3580479999999999</v>
      </c>
      <c r="Q82">
        <v>0.18971379999999999</v>
      </c>
      <c r="R82">
        <v>0.95301950000000002</v>
      </c>
      <c r="S82">
        <v>0.1873756</v>
      </c>
      <c r="T82">
        <v>0.92463810000000002</v>
      </c>
      <c r="U82">
        <v>0.18470549999999999</v>
      </c>
      <c r="V82">
        <v>-0.59624869999999996</v>
      </c>
      <c r="W82">
        <v>0.18187229999999999</v>
      </c>
      <c r="X82">
        <v>0.97844629999999999</v>
      </c>
      <c r="Y82">
        <v>0.1876198</v>
      </c>
      <c r="Z82">
        <v>1.96183</v>
      </c>
      <c r="AA82">
        <v>0.2041848</v>
      </c>
      <c r="AB82">
        <v>2.7051630000000002</v>
      </c>
      <c r="AC82">
        <v>0.19055739999999999</v>
      </c>
      <c r="AD82">
        <v>-0.60197199999999995</v>
      </c>
      <c r="AE82">
        <v>0.20104949999999999</v>
      </c>
      <c r="AF82">
        <v>-0.34057969999999999</v>
      </c>
      <c r="AG82">
        <v>0.18355779999999999</v>
      </c>
      <c r="AH82">
        <v>0.216922</v>
      </c>
      <c r="AI82">
        <v>0.1831274</v>
      </c>
      <c r="AJ82">
        <v>1.188601</v>
      </c>
      <c r="AK82">
        <v>0.2060293</v>
      </c>
      <c r="AL82">
        <v>1.042602</v>
      </c>
      <c r="AM82">
        <v>0.1828196</v>
      </c>
      <c r="AN82">
        <v>0.47130119999999998</v>
      </c>
      <c r="AO82">
        <v>0.1935094</v>
      </c>
    </row>
    <row r="83" spans="1:41" x14ac:dyDescent="0.25">
      <c r="A83" s="20">
        <f>0.0000004225*10^9</f>
        <v>422.5</v>
      </c>
      <c r="B83">
        <v>1.67239</v>
      </c>
      <c r="C83">
        <v>0.18058730000000001</v>
      </c>
      <c r="D83">
        <v>-0.71963379999999999</v>
      </c>
      <c r="E83">
        <v>0.20276379999999999</v>
      </c>
      <c r="F83">
        <v>7.8702170000000002E-2</v>
      </c>
      <c r="G83">
        <v>0.1896292</v>
      </c>
      <c r="H83">
        <v>2.054087</v>
      </c>
      <c r="I83">
        <v>0.19027769999999999</v>
      </c>
      <c r="J83">
        <v>9.1060569999999993E-2</v>
      </c>
      <c r="K83">
        <v>0.1822387</v>
      </c>
      <c r="L83">
        <v>0.30542659999999999</v>
      </c>
      <c r="M83">
        <v>0.20563500000000001</v>
      </c>
      <c r="N83">
        <v>0.40465719999999999</v>
      </c>
      <c r="O83">
        <v>0.19343189999999999</v>
      </c>
      <c r="P83">
        <v>0.1418198</v>
      </c>
      <c r="Q83">
        <v>0.1926409</v>
      </c>
      <c r="R83">
        <v>1.5743670000000001</v>
      </c>
      <c r="S83">
        <v>0.18978709999999999</v>
      </c>
      <c r="T83">
        <v>0.1181026</v>
      </c>
      <c r="U83">
        <v>0.1797665</v>
      </c>
      <c r="V83">
        <v>-6.5530660000000004E-2</v>
      </c>
      <c r="W83">
        <v>0.19234280000000001</v>
      </c>
      <c r="X83">
        <v>1.3435980000000001</v>
      </c>
      <c r="Y83">
        <v>0.17866370000000001</v>
      </c>
      <c r="Z83">
        <v>2.5227569999999999</v>
      </c>
      <c r="AA83">
        <v>0.19599610000000001</v>
      </c>
      <c r="AB83">
        <v>3.0977079999999999</v>
      </c>
      <c r="AC83">
        <v>0.1818582</v>
      </c>
      <c r="AD83">
        <v>0.38085540000000001</v>
      </c>
      <c r="AE83">
        <v>0.19301299999999999</v>
      </c>
      <c r="AF83">
        <v>0.30022470000000001</v>
      </c>
      <c r="AG83">
        <v>0.1723508</v>
      </c>
      <c r="AH83">
        <v>0.48303859999999998</v>
      </c>
      <c r="AI83">
        <v>0.1896516</v>
      </c>
      <c r="AJ83">
        <v>1.629284</v>
      </c>
      <c r="AK83">
        <v>0.185638</v>
      </c>
      <c r="AL83">
        <v>7.1638960000000002E-2</v>
      </c>
      <c r="AM83">
        <v>0.17259360000000001</v>
      </c>
      <c r="AN83">
        <v>0.99259520000000001</v>
      </c>
      <c r="AO83">
        <v>0.18807960000000001</v>
      </c>
    </row>
    <row r="84" spans="1:41" x14ac:dyDescent="0.25">
      <c r="A84" s="20">
        <f>0.0000004275*10^9</f>
        <v>427.5</v>
      </c>
      <c r="B84">
        <v>2.1722190000000001</v>
      </c>
      <c r="C84">
        <v>0.17385429999999999</v>
      </c>
      <c r="D84">
        <v>0.37447390000000003</v>
      </c>
      <c r="E84">
        <v>0.1951398</v>
      </c>
      <c r="F84">
        <v>-0.44268469999999999</v>
      </c>
      <c r="G84">
        <v>0.19305320000000001</v>
      </c>
      <c r="H84">
        <v>2.0904240000000001</v>
      </c>
      <c r="I84">
        <v>0.1992218</v>
      </c>
      <c r="J84">
        <v>-0.26099159999999999</v>
      </c>
      <c r="K84">
        <v>0.19250030000000001</v>
      </c>
      <c r="L84">
        <v>0.50870219999999999</v>
      </c>
      <c r="M84">
        <v>0.1959689</v>
      </c>
      <c r="N84">
        <v>0.35326049999999998</v>
      </c>
      <c r="O84">
        <v>0.19214600000000001</v>
      </c>
      <c r="P84">
        <v>1.2159930000000001</v>
      </c>
      <c r="Q84">
        <v>0.2042378</v>
      </c>
      <c r="R84">
        <v>1.7397309999999999</v>
      </c>
      <c r="S84">
        <v>0.18692210000000001</v>
      </c>
      <c r="T84">
        <v>-0.33913579999999999</v>
      </c>
      <c r="U84">
        <v>0.18597060000000001</v>
      </c>
      <c r="V84">
        <v>0.82868589999999998</v>
      </c>
      <c r="W84">
        <v>0.19738040000000001</v>
      </c>
      <c r="X84">
        <v>1.442939</v>
      </c>
      <c r="Y84">
        <v>0.1782878</v>
      </c>
      <c r="Z84">
        <v>1.2164600000000001</v>
      </c>
      <c r="AA84">
        <v>0.19014200000000001</v>
      </c>
      <c r="AB84">
        <v>2.3714879999999998</v>
      </c>
      <c r="AC84">
        <v>0.18872800000000001</v>
      </c>
      <c r="AD84">
        <v>1.535064</v>
      </c>
      <c r="AE84">
        <v>0.18488830000000001</v>
      </c>
      <c r="AF84">
        <v>0.98992539999999996</v>
      </c>
      <c r="AG84">
        <v>0.17218169999999999</v>
      </c>
      <c r="AH84">
        <v>1.3248439999999999</v>
      </c>
      <c r="AI84">
        <v>0.1881429</v>
      </c>
      <c r="AJ84">
        <v>8.2110050000000004E-2</v>
      </c>
      <c r="AK84">
        <v>0.18420310000000001</v>
      </c>
      <c r="AL84">
        <v>-1.18791</v>
      </c>
      <c r="AM84">
        <v>0.17432590000000001</v>
      </c>
      <c r="AN84">
        <v>0.66948770000000002</v>
      </c>
      <c r="AO84">
        <v>0.1823032</v>
      </c>
    </row>
    <row r="85" spans="1:41" x14ac:dyDescent="0.25">
      <c r="A85" s="20">
        <f>0.0000004325*10^9</f>
        <v>432.5</v>
      </c>
      <c r="B85">
        <v>1.4662459999999999</v>
      </c>
      <c r="C85">
        <v>0.17897440000000001</v>
      </c>
      <c r="D85">
        <v>0.98840640000000002</v>
      </c>
      <c r="E85">
        <v>0.18173439999999999</v>
      </c>
      <c r="F85">
        <v>-1.234248</v>
      </c>
      <c r="G85">
        <v>0.18970119999999999</v>
      </c>
      <c r="H85">
        <v>2.2847689999999998</v>
      </c>
      <c r="I85">
        <v>0.19163859999999999</v>
      </c>
      <c r="J85">
        <v>0.27006459999999999</v>
      </c>
      <c r="K85">
        <v>0.2005556</v>
      </c>
      <c r="L85">
        <v>0.90011030000000003</v>
      </c>
      <c r="M85">
        <v>0.18862860000000001</v>
      </c>
      <c r="N85">
        <v>0.92213840000000002</v>
      </c>
      <c r="O85">
        <v>0.18584680000000001</v>
      </c>
      <c r="P85">
        <v>1.544273</v>
      </c>
      <c r="Q85">
        <v>0.2113225</v>
      </c>
      <c r="R85">
        <v>1.336865</v>
      </c>
      <c r="S85">
        <v>0.1840658</v>
      </c>
      <c r="T85">
        <v>0.1428586</v>
      </c>
      <c r="U85">
        <v>0.2003037</v>
      </c>
      <c r="V85">
        <v>1.5063519999999999</v>
      </c>
      <c r="W85">
        <v>0.19206909999999999</v>
      </c>
      <c r="X85">
        <v>0.84767590000000004</v>
      </c>
      <c r="Y85">
        <v>0.19561519999999999</v>
      </c>
      <c r="Z85">
        <v>-0.67215519999999995</v>
      </c>
      <c r="AA85">
        <v>0.19812840000000001</v>
      </c>
      <c r="AB85">
        <v>1.0214099999999999</v>
      </c>
      <c r="AC85">
        <v>0.1985731</v>
      </c>
      <c r="AD85">
        <v>2.2516120000000002</v>
      </c>
      <c r="AE85">
        <v>0.18852379999999999</v>
      </c>
      <c r="AF85">
        <v>1.6714549999999999</v>
      </c>
      <c r="AG85">
        <v>0.18305440000000001</v>
      </c>
      <c r="AH85">
        <v>1.5454870000000001</v>
      </c>
      <c r="AI85">
        <v>0.1811005</v>
      </c>
      <c r="AJ85">
        <v>-0.77192439999999996</v>
      </c>
      <c r="AK85">
        <v>0.19605900000000001</v>
      </c>
      <c r="AL85">
        <v>-1.0140750000000001</v>
      </c>
      <c r="AM85">
        <v>0.18611730000000001</v>
      </c>
      <c r="AN85">
        <v>-0.1094157</v>
      </c>
      <c r="AO85">
        <v>0.18164569999999999</v>
      </c>
    </row>
    <row r="86" spans="1:41" x14ac:dyDescent="0.25">
      <c r="A86" s="20">
        <f>0.0000004375*10^9</f>
        <v>437.5</v>
      </c>
      <c r="B86">
        <v>0.3956635</v>
      </c>
      <c r="C86">
        <v>0.18680289999999999</v>
      </c>
      <c r="D86">
        <v>1.957228</v>
      </c>
      <c r="E86">
        <v>0.18611220000000001</v>
      </c>
      <c r="F86">
        <v>-0.45118409999999998</v>
      </c>
      <c r="G86">
        <v>0.19194130000000001</v>
      </c>
      <c r="H86">
        <v>1.2892669999999999</v>
      </c>
      <c r="I86">
        <v>0.17375109999999999</v>
      </c>
      <c r="J86">
        <v>1.0527759999999999</v>
      </c>
      <c r="K86">
        <v>0.19565189999999999</v>
      </c>
      <c r="L86">
        <v>1.7254689999999999</v>
      </c>
      <c r="M86">
        <v>0.19182350000000001</v>
      </c>
      <c r="N86">
        <v>0.31122119999999998</v>
      </c>
      <c r="O86">
        <v>0.17808860000000001</v>
      </c>
      <c r="P86">
        <v>1.2492129999999999</v>
      </c>
      <c r="Q86">
        <v>0.2005922</v>
      </c>
      <c r="R86">
        <v>0.70060299999999998</v>
      </c>
      <c r="S86">
        <v>0.1825919</v>
      </c>
      <c r="T86">
        <v>0.26389760000000001</v>
      </c>
      <c r="U86">
        <v>0.2035265</v>
      </c>
      <c r="V86">
        <v>1.721355</v>
      </c>
      <c r="W86">
        <v>0.1827799</v>
      </c>
      <c r="X86">
        <v>0.11272550000000001</v>
      </c>
      <c r="Y86">
        <v>0.21308579999999999</v>
      </c>
      <c r="Z86">
        <v>-0.96196800000000005</v>
      </c>
      <c r="AA86">
        <v>0.20466110000000001</v>
      </c>
      <c r="AB86">
        <v>6.496478E-2</v>
      </c>
      <c r="AC86">
        <v>0.19900599999999999</v>
      </c>
      <c r="AD86">
        <v>2.2841629999999999</v>
      </c>
      <c r="AE86">
        <v>0.18125050000000001</v>
      </c>
      <c r="AF86">
        <v>0.98769399999999996</v>
      </c>
      <c r="AG86">
        <v>0.18885879999999999</v>
      </c>
      <c r="AH86">
        <v>1.032619</v>
      </c>
      <c r="AI86">
        <v>0.17966550000000001</v>
      </c>
      <c r="AJ86">
        <v>-0.37857059999999998</v>
      </c>
      <c r="AK86">
        <v>0.19722909999999999</v>
      </c>
      <c r="AL86">
        <v>0.51000259999999997</v>
      </c>
      <c r="AM86">
        <v>0.18991810000000001</v>
      </c>
      <c r="AN86">
        <v>3.4608220000000002E-2</v>
      </c>
      <c r="AO86">
        <v>0.1879798</v>
      </c>
    </row>
    <row r="87" spans="1:41" x14ac:dyDescent="0.25">
      <c r="A87" s="20">
        <f>0.0000004425*10^9</f>
        <v>442.5</v>
      </c>
      <c r="B87">
        <v>0.78594310000000001</v>
      </c>
      <c r="C87">
        <v>0.18876209999999999</v>
      </c>
      <c r="D87">
        <v>2.8388979999999999</v>
      </c>
      <c r="E87">
        <v>0.19711590000000001</v>
      </c>
      <c r="F87">
        <v>0.98381589999999997</v>
      </c>
      <c r="G87">
        <v>0.1929215</v>
      </c>
      <c r="H87">
        <v>-0.22266079999999999</v>
      </c>
      <c r="I87">
        <v>0.17437430000000001</v>
      </c>
      <c r="J87">
        <v>1.5299529999999999</v>
      </c>
      <c r="K87">
        <v>0.18249019999999999</v>
      </c>
      <c r="L87">
        <v>2.0629819999999999</v>
      </c>
      <c r="M87">
        <v>0.19207150000000001</v>
      </c>
      <c r="N87">
        <v>-0.28310289999999999</v>
      </c>
      <c r="O87">
        <v>0.18074190000000001</v>
      </c>
      <c r="P87">
        <v>0.60198490000000004</v>
      </c>
      <c r="Q87">
        <v>0.19092290000000001</v>
      </c>
      <c r="R87">
        <v>0.62138309999999997</v>
      </c>
      <c r="S87">
        <v>0.17760100000000001</v>
      </c>
      <c r="T87">
        <v>-0.44890229999999998</v>
      </c>
      <c r="U87">
        <v>0.19965140000000001</v>
      </c>
      <c r="V87">
        <v>0.91719879999999998</v>
      </c>
      <c r="W87">
        <v>0.1809202</v>
      </c>
      <c r="X87">
        <v>0.29293970000000003</v>
      </c>
      <c r="Y87">
        <v>0.20381260000000001</v>
      </c>
      <c r="Z87">
        <v>0.84800960000000003</v>
      </c>
      <c r="AA87">
        <v>0.20211809999999999</v>
      </c>
      <c r="AB87">
        <v>0.71106219999999998</v>
      </c>
      <c r="AC87">
        <v>0.19235150000000001</v>
      </c>
      <c r="AD87">
        <v>1.371831</v>
      </c>
      <c r="AE87">
        <v>0.16527500000000001</v>
      </c>
      <c r="AF87">
        <v>-0.42369059999999997</v>
      </c>
      <c r="AG87">
        <v>0.18229999999999999</v>
      </c>
      <c r="AH87">
        <v>1.318176</v>
      </c>
      <c r="AI87">
        <v>0.1843022</v>
      </c>
      <c r="AJ87">
        <v>-0.43595610000000001</v>
      </c>
      <c r="AK87">
        <v>0.18166370000000001</v>
      </c>
      <c r="AL87">
        <v>1.366949</v>
      </c>
      <c r="AM87">
        <v>0.17908550000000001</v>
      </c>
      <c r="AN87">
        <v>1.264011</v>
      </c>
      <c r="AO87">
        <v>0.18819520000000001</v>
      </c>
    </row>
    <row r="88" spans="1:41" x14ac:dyDescent="0.25">
      <c r="A88" s="20">
        <f>0.0000004475*10^9</f>
        <v>447.5</v>
      </c>
      <c r="B88">
        <v>0.83267679999999999</v>
      </c>
      <c r="C88">
        <v>0.18589149999999999</v>
      </c>
      <c r="D88">
        <v>2.7647930000000001</v>
      </c>
      <c r="E88">
        <v>0.19482740000000001</v>
      </c>
      <c r="F88">
        <v>0.95412339999999995</v>
      </c>
      <c r="G88">
        <v>0.18500539999999999</v>
      </c>
      <c r="H88">
        <v>0.1698904</v>
      </c>
      <c r="I88">
        <v>0.18924879999999999</v>
      </c>
      <c r="J88">
        <v>1.142822</v>
      </c>
      <c r="K88">
        <v>0.17845659999999999</v>
      </c>
      <c r="L88">
        <v>1.986577</v>
      </c>
      <c r="M88">
        <v>0.1893881</v>
      </c>
      <c r="N88">
        <v>0.4015917</v>
      </c>
      <c r="O88">
        <v>0.18819140000000001</v>
      </c>
      <c r="P88">
        <v>0.49773499999999998</v>
      </c>
      <c r="Q88">
        <v>0.19323770000000001</v>
      </c>
      <c r="R88">
        <v>0.93340840000000003</v>
      </c>
      <c r="S88">
        <v>0.17458979999999999</v>
      </c>
      <c r="T88">
        <v>0.11658350000000001</v>
      </c>
      <c r="U88">
        <v>0.2011607</v>
      </c>
      <c r="V88">
        <v>-0.25765709999999997</v>
      </c>
      <c r="W88">
        <v>0.19284999999999999</v>
      </c>
      <c r="X88">
        <v>1.3489390000000001</v>
      </c>
      <c r="Y88">
        <v>0.18774750000000001</v>
      </c>
      <c r="Z88">
        <v>3.0064920000000002</v>
      </c>
      <c r="AA88">
        <v>0.19307569999999999</v>
      </c>
      <c r="AB88">
        <v>2.0711710000000001</v>
      </c>
      <c r="AC88">
        <v>0.18648999999999999</v>
      </c>
      <c r="AD88">
        <v>-0.24351539999999999</v>
      </c>
      <c r="AE88">
        <v>0.17234379999999999</v>
      </c>
      <c r="AF88">
        <v>-0.72469530000000004</v>
      </c>
      <c r="AG88">
        <v>0.18862300000000001</v>
      </c>
      <c r="AH88">
        <v>2.466056</v>
      </c>
      <c r="AI88">
        <v>0.18653220000000001</v>
      </c>
      <c r="AJ88">
        <v>-0.66367089999999995</v>
      </c>
      <c r="AK88">
        <v>0.1700227</v>
      </c>
      <c r="AL88">
        <v>1.044859</v>
      </c>
      <c r="AM88">
        <v>0.16935700000000001</v>
      </c>
      <c r="AN88">
        <v>2.5401009999999999</v>
      </c>
      <c r="AO88">
        <v>0.1770272</v>
      </c>
    </row>
    <row r="89" spans="1:41" x14ac:dyDescent="0.25">
      <c r="A89" s="20">
        <f>0.0000004525*10^9</f>
        <v>452.5</v>
      </c>
      <c r="B89">
        <v>-0.41313349999999999</v>
      </c>
      <c r="C89">
        <v>0.19591610000000001</v>
      </c>
      <c r="D89">
        <v>2.5053800000000002</v>
      </c>
      <c r="E89">
        <v>0.1851534</v>
      </c>
      <c r="F89">
        <v>-3.4458240000000001E-2</v>
      </c>
      <c r="G89">
        <v>0.17857870000000001</v>
      </c>
      <c r="H89">
        <v>1.7814540000000001</v>
      </c>
      <c r="I89">
        <v>0.19107209999999999</v>
      </c>
      <c r="J89">
        <v>0.3484988</v>
      </c>
      <c r="K89">
        <v>0.18284919999999999</v>
      </c>
      <c r="L89">
        <v>1.2282839999999999</v>
      </c>
      <c r="M89">
        <v>0.19086690000000001</v>
      </c>
      <c r="N89">
        <v>1.4178500000000001</v>
      </c>
      <c r="O89">
        <v>0.18887699999999999</v>
      </c>
      <c r="P89">
        <v>1.38113</v>
      </c>
      <c r="Q89">
        <v>0.1947014</v>
      </c>
      <c r="R89">
        <v>0.78930769999999995</v>
      </c>
      <c r="S89">
        <v>0.1783978</v>
      </c>
      <c r="T89">
        <v>1.350179</v>
      </c>
      <c r="U89">
        <v>0.19697790000000001</v>
      </c>
      <c r="V89">
        <v>-0.32732489999999997</v>
      </c>
      <c r="W89">
        <v>0.198905</v>
      </c>
      <c r="X89">
        <v>1.9176679999999999</v>
      </c>
      <c r="Y89">
        <v>0.18643129999999999</v>
      </c>
      <c r="Z89">
        <v>2.6304889999999999</v>
      </c>
      <c r="AA89">
        <v>0.18316060000000001</v>
      </c>
      <c r="AB89">
        <v>2.3170500000000001</v>
      </c>
      <c r="AC89">
        <v>0.17976719999999999</v>
      </c>
      <c r="AD89">
        <v>-0.62415200000000004</v>
      </c>
      <c r="AE89">
        <v>0.19622100000000001</v>
      </c>
      <c r="AF89">
        <v>0.42648209999999998</v>
      </c>
      <c r="AG89">
        <v>0.2073333</v>
      </c>
      <c r="AH89">
        <v>2.8626499999999999</v>
      </c>
      <c r="AI89">
        <v>0.17803250000000001</v>
      </c>
      <c r="AJ89">
        <v>0.32945940000000001</v>
      </c>
      <c r="AK89">
        <v>0.16799210000000001</v>
      </c>
      <c r="AL89">
        <v>0.88067229999999996</v>
      </c>
      <c r="AM89">
        <v>0.17166799999999999</v>
      </c>
      <c r="AN89">
        <v>2.5885660000000001</v>
      </c>
      <c r="AO89">
        <v>0.1657785</v>
      </c>
    </row>
    <row r="90" spans="1:41" x14ac:dyDescent="0.25">
      <c r="A90" s="20">
        <f>0.0000004575*10^9</f>
        <v>457.5</v>
      </c>
      <c r="B90">
        <v>-0.57402759999999997</v>
      </c>
      <c r="C90">
        <v>0.20663799999999999</v>
      </c>
      <c r="D90">
        <v>1.6576949999999999</v>
      </c>
      <c r="E90">
        <v>0.17829030000000001</v>
      </c>
      <c r="F90">
        <v>-0.12774920000000001</v>
      </c>
      <c r="G90">
        <v>0.18535190000000001</v>
      </c>
      <c r="H90">
        <v>2.4456349999999998</v>
      </c>
      <c r="I90">
        <v>0.18327089999999999</v>
      </c>
      <c r="J90">
        <v>0.34921489999999999</v>
      </c>
      <c r="K90">
        <v>0.18194940000000001</v>
      </c>
      <c r="L90">
        <v>0.63885749999999997</v>
      </c>
      <c r="M90">
        <v>0.19309519999999999</v>
      </c>
      <c r="N90">
        <v>2.2255280000000002</v>
      </c>
      <c r="O90">
        <v>0.18250749999999999</v>
      </c>
      <c r="P90">
        <v>1.9055789999999999</v>
      </c>
      <c r="Q90">
        <v>0.18975249999999999</v>
      </c>
      <c r="R90">
        <v>0.72414420000000002</v>
      </c>
      <c r="S90">
        <v>0.18224219999999999</v>
      </c>
      <c r="T90">
        <v>1.6794880000000001</v>
      </c>
      <c r="U90">
        <v>0.1790909</v>
      </c>
      <c r="V90">
        <v>0.55318009999999995</v>
      </c>
      <c r="W90">
        <v>0.18597350000000001</v>
      </c>
      <c r="X90">
        <v>0.91537109999999999</v>
      </c>
      <c r="Y90">
        <v>0.18288570000000001</v>
      </c>
      <c r="Z90">
        <v>-0.1876903</v>
      </c>
      <c r="AA90">
        <v>0.18103959999999999</v>
      </c>
      <c r="AB90">
        <v>1.050484</v>
      </c>
      <c r="AC90">
        <v>0.16573550000000001</v>
      </c>
      <c r="AD90">
        <v>0.73067219999999999</v>
      </c>
      <c r="AE90">
        <v>0.1986175</v>
      </c>
      <c r="AF90">
        <v>1.346587</v>
      </c>
      <c r="AG90">
        <v>0.20438029999999999</v>
      </c>
      <c r="AH90">
        <v>2.7801149999999999</v>
      </c>
      <c r="AI90">
        <v>0.17290340000000001</v>
      </c>
      <c r="AJ90">
        <v>1.0167710000000001</v>
      </c>
      <c r="AK90">
        <v>0.16856080000000001</v>
      </c>
      <c r="AL90">
        <v>1.182299</v>
      </c>
      <c r="AM90">
        <v>0.17818809999999999</v>
      </c>
      <c r="AN90">
        <v>1.5022930000000001</v>
      </c>
      <c r="AO90">
        <v>0.16310740000000001</v>
      </c>
    </row>
    <row r="91" spans="1:41" x14ac:dyDescent="0.25">
      <c r="A91" s="20">
        <f>0.0000004625*10^9</f>
        <v>462.5</v>
      </c>
      <c r="B91">
        <v>-5.7068930000000002E-3</v>
      </c>
      <c r="C91">
        <v>0.19341810000000001</v>
      </c>
      <c r="D91">
        <v>0.52706229999999998</v>
      </c>
      <c r="E91">
        <v>0.17725879999999999</v>
      </c>
      <c r="F91">
        <v>1.5968960000000001</v>
      </c>
      <c r="G91">
        <v>0.1939661</v>
      </c>
      <c r="H91">
        <v>2.3333379999999999</v>
      </c>
      <c r="I91">
        <v>0.1785534</v>
      </c>
      <c r="J91">
        <v>1.0703419999999999</v>
      </c>
      <c r="K91">
        <v>0.179503</v>
      </c>
      <c r="L91">
        <v>1.8188500000000001</v>
      </c>
      <c r="M91">
        <v>0.19094729999999999</v>
      </c>
      <c r="N91">
        <v>1.5688409999999999</v>
      </c>
      <c r="O91">
        <v>0.17542440000000001</v>
      </c>
      <c r="P91">
        <v>1.909481</v>
      </c>
      <c r="Q91">
        <v>0.17997260000000001</v>
      </c>
      <c r="R91">
        <v>1.5299590000000001</v>
      </c>
      <c r="S91">
        <v>0.18016940000000001</v>
      </c>
      <c r="T91">
        <v>1.816765</v>
      </c>
      <c r="U91">
        <v>0.17007739999999999</v>
      </c>
      <c r="V91">
        <v>0.79505990000000004</v>
      </c>
      <c r="W91">
        <v>0.17492930000000001</v>
      </c>
      <c r="X91">
        <v>-0.38121080000000002</v>
      </c>
      <c r="Y91">
        <v>0.17163809999999999</v>
      </c>
      <c r="Z91">
        <v>-1.6240410000000001</v>
      </c>
      <c r="AA91">
        <v>0.17877199999999999</v>
      </c>
      <c r="AB91">
        <v>-0.83801639999999999</v>
      </c>
      <c r="AC91">
        <v>0.1592713</v>
      </c>
      <c r="AD91">
        <v>1.4823500000000001</v>
      </c>
      <c r="AE91">
        <v>0.18239820000000001</v>
      </c>
      <c r="AF91">
        <v>0.67747979999999997</v>
      </c>
      <c r="AG91">
        <v>0.1855725</v>
      </c>
      <c r="AH91">
        <v>2.4786969999999999</v>
      </c>
      <c r="AI91">
        <v>0.1764666</v>
      </c>
      <c r="AJ91">
        <v>0.28538180000000002</v>
      </c>
      <c r="AK91">
        <v>0.1787919</v>
      </c>
      <c r="AL91">
        <v>1.343156</v>
      </c>
      <c r="AM91">
        <v>0.18071499999999999</v>
      </c>
      <c r="AN91">
        <v>-0.1546535</v>
      </c>
      <c r="AO91">
        <v>0.16952410000000001</v>
      </c>
    </row>
    <row r="92" spans="1:41" x14ac:dyDescent="0.25">
      <c r="A92" s="20">
        <f>0.0000004675*10^9</f>
        <v>467.5</v>
      </c>
      <c r="B92">
        <v>-0.35012739999999998</v>
      </c>
      <c r="C92">
        <v>0.17610770000000001</v>
      </c>
      <c r="D92">
        <v>0.61678100000000002</v>
      </c>
      <c r="E92">
        <v>0.1811827</v>
      </c>
      <c r="F92">
        <v>2.4726949999999999</v>
      </c>
      <c r="G92">
        <v>0.19234470000000001</v>
      </c>
      <c r="H92">
        <v>2.2211050000000001</v>
      </c>
      <c r="I92">
        <v>0.17417940000000001</v>
      </c>
      <c r="J92">
        <v>2.0356670000000001</v>
      </c>
      <c r="K92">
        <v>0.1835117</v>
      </c>
      <c r="L92">
        <v>2.1393879999999998</v>
      </c>
      <c r="M92">
        <v>0.1810716</v>
      </c>
      <c r="N92">
        <v>0.51648899999999998</v>
      </c>
      <c r="O92">
        <v>0.1754096</v>
      </c>
      <c r="P92">
        <v>1.7655989999999999</v>
      </c>
      <c r="Q92">
        <v>0.16890050000000001</v>
      </c>
      <c r="R92">
        <v>1.3164640000000001</v>
      </c>
      <c r="S92">
        <v>0.17760020000000001</v>
      </c>
      <c r="T92">
        <v>1.194834</v>
      </c>
      <c r="U92">
        <v>0.1817761</v>
      </c>
      <c r="V92">
        <v>0.35329670000000002</v>
      </c>
      <c r="W92">
        <v>0.17942379999999999</v>
      </c>
      <c r="X92">
        <v>-0.348078</v>
      </c>
      <c r="Y92">
        <v>0.1667903</v>
      </c>
      <c r="Z92">
        <v>-0.56458280000000005</v>
      </c>
      <c r="AA92">
        <v>0.17551820000000001</v>
      </c>
      <c r="AB92">
        <v>-1.208696</v>
      </c>
      <c r="AC92">
        <v>0.16722010000000001</v>
      </c>
      <c r="AD92">
        <v>0.4153849</v>
      </c>
      <c r="AE92">
        <v>0.17476659999999999</v>
      </c>
      <c r="AF92">
        <v>-2.8667700000000001E-2</v>
      </c>
      <c r="AG92">
        <v>0.18305109999999999</v>
      </c>
      <c r="AH92">
        <v>1.037272</v>
      </c>
      <c r="AI92">
        <v>0.1742051</v>
      </c>
      <c r="AJ92">
        <v>0.15556880000000001</v>
      </c>
      <c r="AK92">
        <v>0.19103800000000001</v>
      </c>
      <c r="AL92">
        <v>1.257201</v>
      </c>
      <c r="AM92">
        <v>0.18015030000000001</v>
      </c>
      <c r="AN92">
        <v>-1.7623340000000001</v>
      </c>
      <c r="AO92">
        <v>0.18300060000000001</v>
      </c>
    </row>
    <row r="93" spans="1:41" x14ac:dyDescent="0.25">
      <c r="A93" s="20">
        <f>0.0000004725*10^9</f>
        <v>472.5</v>
      </c>
      <c r="B93">
        <v>-0.50101150000000005</v>
      </c>
      <c r="C93">
        <v>0.17821590000000001</v>
      </c>
      <c r="D93">
        <v>0.98322010000000004</v>
      </c>
      <c r="E93">
        <v>0.17676629999999999</v>
      </c>
      <c r="F93">
        <v>1.1952799999999999</v>
      </c>
      <c r="G93">
        <v>0.18387429999999999</v>
      </c>
      <c r="H93">
        <v>1.4900819999999999</v>
      </c>
      <c r="I93">
        <v>0.17589940000000001</v>
      </c>
      <c r="J93">
        <v>2.3597700000000001</v>
      </c>
      <c r="K93">
        <v>0.1855349</v>
      </c>
      <c r="L93">
        <v>0.39377200000000001</v>
      </c>
      <c r="M93">
        <v>0.17398050000000001</v>
      </c>
      <c r="N93">
        <v>1.418498</v>
      </c>
      <c r="O93">
        <v>0.1764713</v>
      </c>
      <c r="P93">
        <v>0.24016090000000001</v>
      </c>
      <c r="Q93">
        <v>0.16924130000000001</v>
      </c>
      <c r="R93">
        <v>-0.54839709999999997</v>
      </c>
      <c r="S93">
        <v>0.17879619999999999</v>
      </c>
      <c r="T93">
        <v>-0.39545039999999998</v>
      </c>
      <c r="U93">
        <v>0.19336970000000001</v>
      </c>
      <c r="V93">
        <v>0.39355889999999999</v>
      </c>
      <c r="W93">
        <v>0.1870552</v>
      </c>
      <c r="X93">
        <v>0.71663679999999996</v>
      </c>
      <c r="Y93">
        <v>0.17167779999999999</v>
      </c>
      <c r="Z93">
        <v>0.43027330000000003</v>
      </c>
      <c r="AA93">
        <v>0.18430099999999999</v>
      </c>
      <c r="AB93">
        <v>0.80017850000000001</v>
      </c>
      <c r="AC93">
        <v>0.17081479999999999</v>
      </c>
      <c r="AD93">
        <v>-0.41741030000000001</v>
      </c>
      <c r="AE93">
        <v>0.1802318</v>
      </c>
      <c r="AF93">
        <v>0.44570900000000002</v>
      </c>
      <c r="AG93">
        <v>0.1880192</v>
      </c>
      <c r="AH93">
        <v>-0.79163490000000003</v>
      </c>
      <c r="AI93">
        <v>0.17055680000000001</v>
      </c>
      <c r="AJ93">
        <v>0.64830429999999994</v>
      </c>
      <c r="AK93">
        <v>0.18581439999999999</v>
      </c>
      <c r="AL93">
        <v>1.69923</v>
      </c>
      <c r="AM93">
        <v>0.1819346</v>
      </c>
      <c r="AN93">
        <v>-2.1346850000000002</v>
      </c>
      <c r="AO93">
        <v>0.18842010000000001</v>
      </c>
    </row>
    <row r="94" spans="1:41" x14ac:dyDescent="0.25">
      <c r="A94" s="20">
        <f>0.0000004775*10^9</f>
        <v>477.5</v>
      </c>
      <c r="B94">
        <v>-0.17788590000000001</v>
      </c>
      <c r="C94">
        <v>0.1808623</v>
      </c>
      <c r="D94">
        <v>8.2808709999999994E-2</v>
      </c>
      <c r="E94">
        <v>0.16541130000000001</v>
      </c>
      <c r="F94">
        <v>0.42503930000000001</v>
      </c>
      <c r="G94">
        <v>0.17384430000000001</v>
      </c>
      <c r="H94">
        <v>0.3758339</v>
      </c>
      <c r="I94">
        <v>0.18375749999999999</v>
      </c>
      <c r="J94">
        <v>1.147381</v>
      </c>
      <c r="K94">
        <v>0.17428950000000001</v>
      </c>
      <c r="L94">
        <v>-0.59391579999999999</v>
      </c>
      <c r="M94">
        <v>0.18009649999999999</v>
      </c>
      <c r="N94">
        <v>2.003965</v>
      </c>
      <c r="O94">
        <v>0.17095640000000001</v>
      </c>
      <c r="P94">
        <v>-1.441967</v>
      </c>
      <c r="Q94">
        <v>0.1872346</v>
      </c>
      <c r="R94">
        <v>-1.517153</v>
      </c>
      <c r="S94">
        <v>0.1857819</v>
      </c>
      <c r="T94">
        <v>-0.81520879999999996</v>
      </c>
      <c r="U94">
        <v>0.1936524</v>
      </c>
      <c r="V94">
        <v>0.59517379999999998</v>
      </c>
      <c r="W94">
        <v>0.18070539999999999</v>
      </c>
      <c r="X94">
        <v>1.875759</v>
      </c>
      <c r="Y94">
        <v>0.17534459999999999</v>
      </c>
      <c r="Z94">
        <v>0.15285760000000001</v>
      </c>
      <c r="AA94">
        <v>0.1898772</v>
      </c>
      <c r="AB94">
        <v>3.1678440000000001</v>
      </c>
      <c r="AC94">
        <v>0.16609450000000001</v>
      </c>
      <c r="AD94">
        <v>0.25870979999999999</v>
      </c>
      <c r="AE94">
        <v>0.18519289999999999</v>
      </c>
      <c r="AF94">
        <v>0.95098020000000005</v>
      </c>
      <c r="AG94">
        <v>0.17886769999999999</v>
      </c>
      <c r="AH94">
        <v>-1.716486</v>
      </c>
      <c r="AI94">
        <v>0.17655409999999999</v>
      </c>
      <c r="AJ94">
        <v>0.22741259999999999</v>
      </c>
      <c r="AK94">
        <v>0.17972850000000001</v>
      </c>
      <c r="AL94">
        <v>2.6753089999999999</v>
      </c>
      <c r="AM94">
        <v>0.1816323</v>
      </c>
      <c r="AN94">
        <v>-1.1157999999999999</v>
      </c>
      <c r="AO94">
        <v>0.17875579999999999</v>
      </c>
    </row>
    <row r="95" spans="1:41" x14ac:dyDescent="0.25">
      <c r="A95" s="20">
        <f>0.0000004825*10^9</f>
        <v>482.50000000000006</v>
      </c>
      <c r="B95">
        <v>-0.3342485</v>
      </c>
      <c r="C95">
        <v>0.17032410000000001</v>
      </c>
      <c r="D95">
        <v>-0.44239139999999999</v>
      </c>
      <c r="E95">
        <v>0.17168749999999999</v>
      </c>
      <c r="F95">
        <v>0.90916830000000004</v>
      </c>
      <c r="G95">
        <v>0.17278969999999999</v>
      </c>
      <c r="H95">
        <v>0.3620988</v>
      </c>
      <c r="I95">
        <v>0.18456339999999999</v>
      </c>
      <c r="J95">
        <v>-0.31648739999999997</v>
      </c>
      <c r="K95">
        <v>0.16457620000000001</v>
      </c>
      <c r="L95">
        <v>-0.4429728</v>
      </c>
      <c r="M95">
        <v>0.1871208</v>
      </c>
      <c r="N95">
        <v>0.37235479999999999</v>
      </c>
      <c r="O95">
        <v>0.1708712</v>
      </c>
      <c r="P95">
        <v>-0.63042500000000001</v>
      </c>
      <c r="Q95">
        <v>0.1989851</v>
      </c>
      <c r="R95">
        <v>-1.0068090000000001</v>
      </c>
      <c r="S95">
        <v>0.19318650000000001</v>
      </c>
      <c r="T95">
        <v>-0.31962879999999999</v>
      </c>
      <c r="U95">
        <v>0.18901960000000001</v>
      </c>
      <c r="V95">
        <v>0.35191430000000001</v>
      </c>
      <c r="W95">
        <v>0.1668809</v>
      </c>
      <c r="X95">
        <v>2.560978</v>
      </c>
      <c r="Y95">
        <v>0.16733590000000001</v>
      </c>
      <c r="Z95">
        <v>-0.22250590000000001</v>
      </c>
      <c r="AA95">
        <v>0.18106659999999999</v>
      </c>
      <c r="AB95">
        <v>3.4684189999999999</v>
      </c>
      <c r="AC95">
        <v>0.1611438</v>
      </c>
      <c r="AD95">
        <v>1.6833739999999999</v>
      </c>
      <c r="AE95">
        <v>0.17659369999999999</v>
      </c>
      <c r="AF95">
        <v>0.80789200000000005</v>
      </c>
      <c r="AG95">
        <v>0.16610749999999999</v>
      </c>
      <c r="AH95">
        <v>-1.2179089999999999</v>
      </c>
      <c r="AI95">
        <v>0.1859856</v>
      </c>
      <c r="AJ95">
        <v>0.367261</v>
      </c>
      <c r="AK95">
        <v>0.1875734</v>
      </c>
      <c r="AL95">
        <v>2.2425120000000001</v>
      </c>
      <c r="AM95">
        <v>0.1730228</v>
      </c>
      <c r="AN95">
        <v>1.9922430000000001E-2</v>
      </c>
      <c r="AO95">
        <v>0.17194709999999999</v>
      </c>
    </row>
    <row r="96" spans="1:41" x14ac:dyDescent="0.25">
      <c r="A96" s="20">
        <f>0.0000004875*10^9</f>
        <v>487.5</v>
      </c>
      <c r="B96">
        <v>-6.4841280000000001E-2</v>
      </c>
      <c r="C96">
        <v>0.16703989999999999</v>
      </c>
      <c r="D96">
        <v>0.56251390000000001</v>
      </c>
      <c r="E96">
        <v>0.18577859999999999</v>
      </c>
      <c r="F96">
        <v>1.1751910000000001</v>
      </c>
      <c r="G96">
        <v>0.18180250000000001</v>
      </c>
      <c r="H96">
        <v>1.2688839999999999</v>
      </c>
      <c r="I96">
        <v>0.18026049999999999</v>
      </c>
      <c r="J96">
        <v>-2.0074390000000002E-3</v>
      </c>
      <c r="K96">
        <v>0.17255280000000001</v>
      </c>
      <c r="L96">
        <v>0.1624399</v>
      </c>
      <c r="M96">
        <v>0.1857713</v>
      </c>
      <c r="N96">
        <v>-1.1387640000000001</v>
      </c>
      <c r="O96">
        <v>0.17563519999999999</v>
      </c>
      <c r="P96">
        <v>1.258823</v>
      </c>
      <c r="Q96">
        <v>0.18414510000000001</v>
      </c>
      <c r="R96">
        <v>0.23605950000000001</v>
      </c>
      <c r="S96">
        <v>0.18678230000000001</v>
      </c>
      <c r="T96">
        <v>-0.12946170000000001</v>
      </c>
      <c r="U96">
        <v>0.18296609999999999</v>
      </c>
      <c r="V96">
        <v>0.63137339999999997</v>
      </c>
      <c r="W96">
        <v>0.16854420000000001</v>
      </c>
      <c r="X96">
        <v>1.9458789999999999</v>
      </c>
      <c r="Y96">
        <v>0.15467069999999999</v>
      </c>
      <c r="Z96">
        <v>0.75335319999999995</v>
      </c>
      <c r="AA96">
        <v>0.17534430000000001</v>
      </c>
      <c r="AB96">
        <v>1.3105880000000001</v>
      </c>
      <c r="AC96">
        <v>0.16239700000000001</v>
      </c>
      <c r="AD96">
        <v>3.2776770000000002</v>
      </c>
      <c r="AE96">
        <v>0.1670751</v>
      </c>
      <c r="AF96">
        <v>1.0281439999999999</v>
      </c>
      <c r="AG96">
        <v>0.1633849</v>
      </c>
      <c r="AH96">
        <v>1.8104269999999999E-2</v>
      </c>
      <c r="AI96">
        <v>0.18890299999999999</v>
      </c>
      <c r="AJ96">
        <v>1.4899610000000001</v>
      </c>
      <c r="AK96">
        <v>0.18304190000000001</v>
      </c>
      <c r="AL96">
        <v>0.40509329999999999</v>
      </c>
      <c r="AM96">
        <v>0.17118920000000001</v>
      </c>
      <c r="AN96">
        <v>0.41814669999999998</v>
      </c>
      <c r="AO96">
        <v>0.17591799999999999</v>
      </c>
    </row>
    <row r="97" spans="1:41" x14ac:dyDescent="0.25">
      <c r="A97" s="20">
        <f>0.0000004925*10^9</f>
        <v>492.50000000000006</v>
      </c>
      <c r="B97">
        <v>0.73937540000000002</v>
      </c>
      <c r="C97">
        <v>0.17194380000000001</v>
      </c>
      <c r="D97">
        <v>1.134652</v>
      </c>
      <c r="E97">
        <v>0.18285280000000001</v>
      </c>
      <c r="F97">
        <v>0.26957579999999998</v>
      </c>
      <c r="G97">
        <v>0.1848658</v>
      </c>
      <c r="H97">
        <v>1.776141</v>
      </c>
      <c r="I97">
        <v>0.1747351</v>
      </c>
      <c r="J97">
        <v>1.3703080000000001</v>
      </c>
      <c r="K97">
        <v>0.17738300000000001</v>
      </c>
      <c r="L97">
        <v>0.30247619999999997</v>
      </c>
      <c r="M97">
        <v>0.18737970000000001</v>
      </c>
      <c r="N97">
        <v>-0.82695470000000004</v>
      </c>
      <c r="O97">
        <v>0.17346890000000001</v>
      </c>
      <c r="P97">
        <v>0.97763619999999996</v>
      </c>
      <c r="Q97">
        <v>0.16985710000000001</v>
      </c>
      <c r="R97">
        <v>1.7561960000000001</v>
      </c>
      <c r="S97">
        <v>0.1761537</v>
      </c>
      <c r="T97">
        <v>9.1796180000000005E-2</v>
      </c>
      <c r="U97">
        <v>0.1755476</v>
      </c>
      <c r="V97">
        <v>1.3556109999999999</v>
      </c>
      <c r="W97">
        <v>0.17564189999999999</v>
      </c>
      <c r="X97">
        <v>0.62865789999999999</v>
      </c>
      <c r="Y97">
        <v>0.1584064</v>
      </c>
      <c r="Z97">
        <v>1.7826660000000001</v>
      </c>
      <c r="AA97">
        <v>0.17321449999999999</v>
      </c>
      <c r="AB97">
        <v>-0.90877940000000001</v>
      </c>
      <c r="AC97">
        <v>0.173766</v>
      </c>
      <c r="AD97">
        <v>3.1190169999999999</v>
      </c>
      <c r="AE97">
        <v>0.17341139999999999</v>
      </c>
      <c r="AF97">
        <v>1.57992</v>
      </c>
      <c r="AG97">
        <v>0.16535720000000001</v>
      </c>
      <c r="AH97">
        <v>0.53738169999999996</v>
      </c>
      <c r="AI97">
        <v>0.1855716</v>
      </c>
      <c r="AJ97">
        <v>1.023242</v>
      </c>
      <c r="AK97">
        <v>0.16462060000000001</v>
      </c>
      <c r="AL97">
        <v>-0.46399299999999999</v>
      </c>
      <c r="AM97">
        <v>0.17972350000000001</v>
      </c>
      <c r="AN97">
        <v>0.83446549999999997</v>
      </c>
      <c r="AO97">
        <v>0.17976839999999999</v>
      </c>
    </row>
    <row r="98" spans="1:41" x14ac:dyDescent="0.25">
      <c r="A98" s="20">
        <f>0.0000004975*10^9</f>
        <v>497.5</v>
      </c>
      <c r="B98">
        <v>1.2649900000000001</v>
      </c>
      <c r="C98">
        <v>0.16488849999999999</v>
      </c>
      <c r="D98">
        <v>0.47026859999999998</v>
      </c>
      <c r="E98">
        <v>0.17226169999999999</v>
      </c>
      <c r="F98">
        <v>-0.68443799999999999</v>
      </c>
      <c r="G98">
        <v>0.17743139999999999</v>
      </c>
      <c r="H98">
        <v>1.592328</v>
      </c>
      <c r="I98">
        <v>0.1676067</v>
      </c>
      <c r="J98">
        <v>1.6485430000000001</v>
      </c>
      <c r="K98">
        <v>0.16656989999999999</v>
      </c>
      <c r="L98">
        <v>-0.91337679999999999</v>
      </c>
      <c r="M98">
        <v>0.1906426</v>
      </c>
      <c r="N98">
        <v>0.61669649999999998</v>
      </c>
      <c r="O98">
        <v>0.17051379999999999</v>
      </c>
      <c r="P98">
        <v>-0.32297920000000002</v>
      </c>
      <c r="Q98">
        <v>0.18145810000000001</v>
      </c>
      <c r="R98">
        <v>2.2995890000000001</v>
      </c>
      <c r="S98">
        <v>0.17901329999999999</v>
      </c>
      <c r="T98">
        <v>0.37837140000000002</v>
      </c>
      <c r="U98">
        <v>0.1731683</v>
      </c>
      <c r="V98">
        <v>1.0654520000000001</v>
      </c>
      <c r="W98">
        <v>0.16652310000000001</v>
      </c>
      <c r="X98">
        <v>1.6301670000000001E-2</v>
      </c>
      <c r="Y98">
        <v>0.1802433</v>
      </c>
      <c r="Z98">
        <v>0.8317601</v>
      </c>
      <c r="AA98">
        <v>0.16773179999999999</v>
      </c>
      <c r="AB98">
        <v>-0.57592620000000005</v>
      </c>
      <c r="AC98">
        <v>0.1797533</v>
      </c>
      <c r="AD98">
        <v>1.0029950000000001</v>
      </c>
      <c r="AE98">
        <v>0.1817966</v>
      </c>
      <c r="AF98">
        <v>1.4803809999999999</v>
      </c>
      <c r="AG98">
        <v>0.168792</v>
      </c>
      <c r="AH98">
        <v>0.40294839999999998</v>
      </c>
      <c r="AI98">
        <v>0.18211459999999999</v>
      </c>
      <c r="AJ98">
        <v>-0.73185940000000005</v>
      </c>
      <c r="AK98">
        <v>0.15801970000000001</v>
      </c>
      <c r="AL98">
        <v>-6.6272300000000006E-2</v>
      </c>
      <c r="AM98">
        <v>0.18196019999999999</v>
      </c>
      <c r="AN98">
        <v>1.563965</v>
      </c>
      <c r="AO98">
        <v>0.17556240000000001</v>
      </c>
    </row>
    <row r="99" spans="1:41" x14ac:dyDescent="0.25">
      <c r="A99" s="20">
        <f>0.0000005025*10^9</f>
        <v>502.49999999999994</v>
      </c>
      <c r="B99">
        <v>2.0496470000000002</v>
      </c>
      <c r="C99">
        <v>0.15444579999999999</v>
      </c>
      <c r="D99">
        <v>-0.33981309999999998</v>
      </c>
      <c r="E99">
        <v>0.1687941</v>
      </c>
      <c r="F99">
        <v>-0.74317829999999996</v>
      </c>
      <c r="G99">
        <v>0.16973050000000001</v>
      </c>
      <c r="H99">
        <v>1.3462639999999999</v>
      </c>
      <c r="I99">
        <v>0.16818079999999999</v>
      </c>
      <c r="J99">
        <v>1.297004</v>
      </c>
      <c r="K99">
        <v>0.164493</v>
      </c>
      <c r="L99">
        <v>-1.4791319999999999</v>
      </c>
      <c r="M99">
        <v>0.18076449999999999</v>
      </c>
      <c r="N99">
        <v>1.76447</v>
      </c>
      <c r="O99">
        <v>0.1706937</v>
      </c>
      <c r="P99">
        <v>-0.29569190000000001</v>
      </c>
      <c r="Q99">
        <v>0.19164919999999999</v>
      </c>
      <c r="R99">
        <v>1.1133789999999999</v>
      </c>
      <c r="S99">
        <v>0.18551200000000001</v>
      </c>
      <c r="T99">
        <v>0.68813299999999999</v>
      </c>
      <c r="U99">
        <v>0.17940809999999999</v>
      </c>
      <c r="V99">
        <v>0.31577379999999999</v>
      </c>
      <c r="W99">
        <v>0.15415780000000001</v>
      </c>
      <c r="X99">
        <v>-0.29574270000000003</v>
      </c>
      <c r="Y99">
        <v>0.19290209999999999</v>
      </c>
      <c r="Z99">
        <v>-0.35185250000000001</v>
      </c>
      <c r="AA99">
        <v>0.1683106</v>
      </c>
      <c r="AB99">
        <v>1.199989</v>
      </c>
      <c r="AC99">
        <v>0.17289160000000001</v>
      </c>
      <c r="AD99">
        <v>-0.1156427</v>
      </c>
      <c r="AE99">
        <v>0.17690310000000001</v>
      </c>
      <c r="AF99">
        <v>1.9721120000000001</v>
      </c>
      <c r="AG99">
        <v>0.17471220000000001</v>
      </c>
      <c r="AH99">
        <v>0.4831955</v>
      </c>
      <c r="AI99">
        <v>0.17831669999999999</v>
      </c>
      <c r="AJ99">
        <v>-1.165116</v>
      </c>
      <c r="AK99">
        <v>0.16649710000000001</v>
      </c>
      <c r="AL99">
        <v>-2.3507139999999999E-2</v>
      </c>
      <c r="AM99">
        <v>0.17760799999999999</v>
      </c>
      <c r="AN99">
        <v>1.5088220000000001</v>
      </c>
      <c r="AO99">
        <v>0.16973730000000001</v>
      </c>
    </row>
    <row r="100" spans="1:41" x14ac:dyDescent="0.25">
      <c r="A100" s="20">
        <f>0.0000005075*10^9</f>
        <v>507.5</v>
      </c>
      <c r="B100">
        <v>1.7911330000000001</v>
      </c>
      <c r="C100">
        <v>0.15730459999999999</v>
      </c>
      <c r="D100">
        <v>-0.2421382</v>
      </c>
      <c r="E100">
        <v>0.1699215</v>
      </c>
      <c r="F100">
        <v>-0.67665090000000006</v>
      </c>
      <c r="G100">
        <v>0.1727533</v>
      </c>
      <c r="H100">
        <v>1.1599740000000001</v>
      </c>
      <c r="I100">
        <v>0.1738913</v>
      </c>
      <c r="J100">
        <v>1.4397500000000001</v>
      </c>
      <c r="K100">
        <v>0.17275389999999999</v>
      </c>
      <c r="L100">
        <v>-0.92975010000000002</v>
      </c>
      <c r="M100">
        <v>0.17196980000000001</v>
      </c>
      <c r="N100">
        <v>1.622304</v>
      </c>
      <c r="O100">
        <v>0.17200080000000001</v>
      </c>
      <c r="P100">
        <v>-5.467031E-2</v>
      </c>
      <c r="Q100">
        <v>0.18118239999999999</v>
      </c>
      <c r="R100">
        <v>-1.0321309999999999</v>
      </c>
      <c r="S100">
        <v>0.18291399999999999</v>
      </c>
      <c r="T100">
        <v>0.50779470000000004</v>
      </c>
      <c r="U100">
        <v>0.18140319999999999</v>
      </c>
      <c r="V100">
        <v>-0.37712400000000001</v>
      </c>
      <c r="W100">
        <v>0.1572038</v>
      </c>
      <c r="X100">
        <v>-0.20928479999999999</v>
      </c>
      <c r="Y100">
        <v>0.1848224</v>
      </c>
      <c r="Z100">
        <v>0.1128702</v>
      </c>
      <c r="AA100">
        <v>0.18049219999999999</v>
      </c>
      <c r="AB100">
        <v>1.8817410000000001</v>
      </c>
      <c r="AC100">
        <v>0.16677649999999999</v>
      </c>
      <c r="AD100">
        <v>0.20365730000000001</v>
      </c>
      <c r="AE100">
        <v>0.16969100000000001</v>
      </c>
      <c r="AF100">
        <v>2.6963370000000002</v>
      </c>
      <c r="AG100">
        <v>0.17685419999999999</v>
      </c>
      <c r="AH100">
        <v>1.1623699999999999</v>
      </c>
      <c r="AI100">
        <v>0.1695566</v>
      </c>
      <c r="AJ100">
        <v>-0.67296180000000005</v>
      </c>
      <c r="AK100">
        <v>0.17571809999999999</v>
      </c>
      <c r="AL100">
        <v>-0.77862849999999995</v>
      </c>
      <c r="AM100">
        <v>0.17812130000000001</v>
      </c>
      <c r="AN100">
        <v>1.0299389999999999</v>
      </c>
      <c r="AO100">
        <v>0.16836110000000001</v>
      </c>
    </row>
    <row r="101" spans="1:41" x14ac:dyDescent="0.25">
      <c r="A101" s="20">
        <f>0.0000005125*10^9</f>
        <v>512.5</v>
      </c>
      <c r="B101">
        <v>-0.23546700000000001</v>
      </c>
      <c r="C101">
        <v>0.17307980000000001</v>
      </c>
      <c r="D101">
        <v>0.36103750000000001</v>
      </c>
      <c r="E101">
        <v>0.1653094</v>
      </c>
      <c r="F101">
        <v>-0.31449779999999999</v>
      </c>
      <c r="G101">
        <v>0.18022360000000001</v>
      </c>
      <c r="H101">
        <v>0.54222029999999999</v>
      </c>
      <c r="I101">
        <v>0.17388770000000001</v>
      </c>
      <c r="J101">
        <v>1.418766</v>
      </c>
      <c r="K101">
        <v>0.16798979999999999</v>
      </c>
      <c r="L101">
        <v>-0.82744870000000004</v>
      </c>
      <c r="M101">
        <v>0.1785429</v>
      </c>
      <c r="N101">
        <v>0.42637249999999999</v>
      </c>
      <c r="O101">
        <v>0.17480470000000001</v>
      </c>
      <c r="P101">
        <v>-0.25752239999999998</v>
      </c>
      <c r="Q101">
        <v>0.17489689999999999</v>
      </c>
      <c r="R101">
        <v>-1.9347019999999999</v>
      </c>
      <c r="S101">
        <v>0.17508779999999999</v>
      </c>
      <c r="T101">
        <v>0.1768025</v>
      </c>
      <c r="U101">
        <v>0.17556669999999999</v>
      </c>
      <c r="V101">
        <v>-1.1773579999999999</v>
      </c>
      <c r="W101">
        <v>0.17482929999999999</v>
      </c>
      <c r="X101">
        <v>0.82170650000000001</v>
      </c>
      <c r="Y101">
        <v>0.17518139999999999</v>
      </c>
      <c r="Z101">
        <v>0.46402500000000002</v>
      </c>
      <c r="AA101">
        <v>0.18413379999999999</v>
      </c>
      <c r="AB101">
        <v>1.3314870000000001</v>
      </c>
      <c r="AC101">
        <v>0.16025790000000001</v>
      </c>
      <c r="AD101">
        <v>4.2848440000000002E-2</v>
      </c>
      <c r="AE101">
        <v>0.16673270000000001</v>
      </c>
      <c r="AF101">
        <v>1.798476</v>
      </c>
      <c r="AG101">
        <v>0.17274919999999999</v>
      </c>
      <c r="AH101">
        <v>2.2543169999999999</v>
      </c>
      <c r="AI101">
        <v>0.15697839999999999</v>
      </c>
      <c r="AJ101">
        <v>-0.96903729999999999</v>
      </c>
      <c r="AK101">
        <v>0.16772210000000001</v>
      </c>
      <c r="AL101">
        <v>-0.74024480000000004</v>
      </c>
      <c r="AM101">
        <v>0.1866903</v>
      </c>
      <c r="AN101">
        <v>1.129445</v>
      </c>
      <c r="AO101">
        <v>0.16173889999999999</v>
      </c>
    </row>
    <row r="102" spans="1:41" x14ac:dyDescent="0.25">
      <c r="A102" s="20">
        <f>0.0000005175*10^9</f>
        <v>517.5</v>
      </c>
      <c r="B102">
        <v>-0.4501793</v>
      </c>
      <c r="C102">
        <v>0.19011539999999999</v>
      </c>
      <c r="D102">
        <v>0.69051989999999996</v>
      </c>
      <c r="E102">
        <v>0.16159090000000001</v>
      </c>
      <c r="F102">
        <v>-0.234176</v>
      </c>
      <c r="G102">
        <v>0.17507030000000001</v>
      </c>
      <c r="H102">
        <v>-6.5307550000000006E-2</v>
      </c>
      <c r="I102">
        <v>0.1663818</v>
      </c>
      <c r="J102">
        <v>0.89941409999999999</v>
      </c>
      <c r="K102">
        <v>0.15591869999999999</v>
      </c>
      <c r="L102">
        <v>-0.5491355</v>
      </c>
      <c r="M102">
        <v>0.18224499999999999</v>
      </c>
      <c r="N102">
        <v>-0.35307430000000001</v>
      </c>
      <c r="O102">
        <v>0.17752699999999999</v>
      </c>
      <c r="P102">
        <v>-0.52137540000000004</v>
      </c>
      <c r="Q102">
        <v>0.181591</v>
      </c>
      <c r="R102">
        <v>-0.99993770000000004</v>
      </c>
      <c r="S102">
        <v>0.17385410000000001</v>
      </c>
      <c r="T102">
        <v>0.85593790000000003</v>
      </c>
      <c r="U102">
        <v>0.16766420000000001</v>
      </c>
      <c r="V102">
        <v>-0.88664379999999998</v>
      </c>
      <c r="W102">
        <v>0.18956100000000001</v>
      </c>
      <c r="X102">
        <v>1.722194</v>
      </c>
      <c r="Y102">
        <v>0.1721617</v>
      </c>
      <c r="Z102">
        <v>-0.61698679999999995</v>
      </c>
      <c r="AA102">
        <v>0.16965540000000001</v>
      </c>
      <c r="AB102">
        <v>0.44636369999999997</v>
      </c>
      <c r="AC102">
        <v>0.15453259999999999</v>
      </c>
      <c r="AD102">
        <v>-0.27426489999999998</v>
      </c>
      <c r="AE102">
        <v>0.16227369999999999</v>
      </c>
      <c r="AF102">
        <v>0.89298509999999998</v>
      </c>
      <c r="AG102">
        <v>0.16150110000000001</v>
      </c>
      <c r="AH102">
        <v>2.7710729999999999</v>
      </c>
      <c r="AI102">
        <v>0.14985799999999999</v>
      </c>
      <c r="AJ102">
        <v>-1.4531750000000001</v>
      </c>
      <c r="AK102">
        <v>0.1570309</v>
      </c>
      <c r="AL102">
        <v>0.33850370000000002</v>
      </c>
      <c r="AM102">
        <v>0.1918841</v>
      </c>
      <c r="AN102">
        <v>0.90855699999999995</v>
      </c>
      <c r="AO102">
        <v>0.1538978</v>
      </c>
    </row>
    <row r="103" spans="1:41" x14ac:dyDescent="0.25">
      <c r="A103" s="20">
        <f>0.0000005225*10^9</f>
        <v>522.5</v>
      </c>
      <c r="B103">
        <v>1.610609</v>
      </c>
      <c r="C103">
        <v>0.1843418</v>
      </c>
      <c r="D103">
        <v>1.702914</v>
      </c>
      <c r="E103">
        <v>0.16289980000000001</v>
      </c>
      <c r="F103">
        <v>-1.1976119999999999</v>
      </c>
      <c r="G103">
        <v>0.17118929999999999</v>
      </c>
      <c r="H103">
        <v>0.1222361</v>
      </c>
      <c r="I103">
        <v>0.15711639999999999</v>
      </c>
      <c r="J103">
        <v>0.38579249999999998</v>
      </c>
      <c r="K103">
        <v>0.15259220000000001</v>
      </c>
      <c r="L103">
        <v>0.1094619</v>
      </c>
      <c r="M103">
        <v>0.17725489999999999</v>
      </c>
      <c r="N103">
        <v>-0.4889771</v>
      </c>
      <c r="O103">
        <v>0.17793999999999999</v>
      </c>
      <c r="P103">
        <v>-0.54610069999999999</v>
      </c>
      <c r="Q103">
        <v>0.18149080000000001</v>
      </c>
      <c r="R103">
        <v>-0.17143149999999999</v>
      </c>
      <c r="S103">
        <v>0.18184710000000001</v>
      </c>
      <c r="T103">
        <v>1.4140029999999999</v>
      </c>
      <c r="U103">
        <v>0.15991430000000001</v>
      </c>
      <c r="V103">
        <v>-9.6997590000000005E-3</v>
      </c>
      <c r="W103">
        <v>0.18647079999999999</v>
      </c>
      <c r="X103">
        <v>1.5340800000000001</v>
      </c>
      <c r="Y103">
        <v>0.1671299</v>
      </c>
      <c r="Z103">
        <v>-0.91525509999999999</v>
      </c>
      <c r="AA103">
        <v>0.16379389999999999</v>
      </c>
      <c r="AB103">
        <v>-6.4864089999999999E-2</v>
      </c>
      <c r="AC103">
        <v>0.1586061</v>
      </c>
      <c r="AD103">
        <v>0.62715600000000005</v>
      </c>
      <c r="AE103">
        <v>0.159026</v>
      </c>
      <c r="AF103">
        <v>0.68593479999999996</v>
      </c>
      <c r="AG103">
        <v>0.15433630000000001</v>
      </c>
      <c r="AH103">
        <v>2.6411380000000002</v>
      </c>
      <c r="AI103">
        <v>0.1555463</v>
      </c>
      <c r="AJ103">
        <v>-0.67910579999999998</v>
      </c>
      <c r="AK103">
        <v>0.17005919999999999</v>
      </c>
      <c r="AL103">
        <v>0.55919529999999995</v>
      </c>
      <c r="AM103">
        <v>0.1813864</v>
      </c>
      <c r="AN103">
        <v>-0.23403869999999999</v>
      </c>
      <c r="AO103">
        <v>0.16182009999999999</v>
      </c>
    </row>
    <row r="104" spans="1:41" x14ac:dyDescent="0.25">
      <c r="A104" s="20">
        <f>0.0000005275*10^9</f>
        <v>527.5</v>
      </c>
      <c r="B104">
        <v>2.3026010000000001</v>
      </c>
      <c r="C104">
        <v>0.1637865</v>
      </c>
      <c r="D104">
        <v>2.9779170000000001</v>
      </c>
      <c r="E104">
        <v>0.1556236</v>
      </c>
      <c r="F104">
        <v>-1.4237960000000001</v>
      </c>
      <c r="G104">
        <v>0.17799309999999999</v>
      </c>
      <c r="H104">
        <v>0.99228819999999995</v>
      </c>
      <c r="I104">
        <v>0.15925400000000001</v>
      </c>
      <c r="J104">
        <v>0.12157419999999999</v>
      </c>
      <c r="K104">
        <v>0.15490399999999999</v>
      </c>
      <c r="L104">
        <v>0.26565030000000001</v>
      </c>
      <c r="M104">
        <v>0.1755651</v>
      </c>
      <c r="N104">
        <v>-0.67821260000000005</v>
      </c>
      <c r="O104">
        <v>0.1692264</v>
      </c>
      <c r="P104">
        <v>-0.29425069999999998</v>
      </c>
      <c r="Q104">
        <v>0.17160410000000001</v>
      </c>
      <c r="R104">
        <v>-0.29931970000000002</v>
      </c>
      <c r="S104">
        <v>0.18350340000000001</v>
      </c>
      <c r="T104">
        <v>0.73996910000000005</v>
      </c>
      <c r="U104">
        <v>0.16069929999999999</v>
      </c>
      <c r="V104">
        <v>0.66106359999999997</v>
      </c>
      <c r="W104">
        <v>0.1793611</v>
      </c>
      <c r="X104">
        <v>1.048978</v>
      </c>
      <c r="Y104">
        <v>0.1651794</v>
      </c>
      <c r="Z104">
        <v>1.0682689999999999</v>
      </c>
      <c r="AA104">
        <v>0.16899110000000001</v>
      </c>
      <c r="AB104">
        <v>6.1971350000000001E-2</v>
      </c>
      <c r="AC104">
        <v>0.16433639999999999</v>
      </c>
      <c r="AD104">
        <v>1.566306</v>
      </c>
      <c r="AE104">
        <v>0.1559642</v>
      </c>
      <c r="AF104">
        <v>-7.017118E-2</v>
      </c>
      <c r="AG104">
        <v>0.16469639999999999</v>
      </c>
      <c r="AH104">
        <v>2.105988</v>
      </c>
      <c r="AI104">
        <v>0.16461219999999999</v>
      </c>
      <c r="AJ104">
        <v>0.73327759999999997</v>
      </c>
      <c r="AK104">
        <v>0.1836942</v>
      </c>
      <c r="AL104">
        <v>0.15010290000000001</v>
      </c>
      <c r="AM104">
        <v>0.1655401</v>
      </c>
      <c r="AN104">
        <v>-1.047769</v>
      </c>
      <c r="AO104">
        <v>0.17478879999999999</v>
      </c>
    </row>
    <row r="105" spans="1:41" x14ac:dyDescent="0.25">
      <c r="A105" s="20">
        <f>0.0000005325*10^9</f>
        <v>532.5</v>
      </c>
      <c r="B105">
        <v>1.934167</v>
      </c>
      <c r="C105">
        <v>0.15795619999999999</v>
      </c>
      <c r="D105">
        <v>2.5641850000000002</v>
      </c>
      <c r="E105">
        <v>0.14934249999999999</v>
      </c>
      <c r="F105">
        <v>-0.27905839999999998</v>
      </c>
      <c r="G105">
        <v>0.1702689</v>
      </c>
      <c r="H105">
        <v>1.4278420000000001</v>
      </c>
      <c r="I105">
        <v>0.168374</v>
      </c>
      <c r="J105">
        <v>-0.6041453</v>
      </c>
      <c r="K105">
        <v>0.1599874</v>
      </c>
      <c r="L105">
        <v>0.26161250000000003</v>
      </c>
      <c r="M105">
        <v>0.1732754</v>
      </c>
      <c r="N105">
        <v>0.22087010000000001</v>
      </c>
      <c r="O105">
        <v>0.15720329999999999</v>
      </c>
      <c r="P105">
        <v>-0.56433319999999998</v>
      </c>
      <c r="Q105">
        <v>0.16919970000000001</v>
      </c>
      <c r="R105">
        <v>-0.62330830000000004</v>
      </c>
      <c r="S105">
        <v>0.1772929</v>
      </c>
      <c r="T105">
        <v>0.32578689999999999</v>
      </c>
      <c r="U105">
        <v>0.1647931</v>
      </c>
      <c r="V105">
        <v>1.218653</v>
      </c>
      <c r="W105">
        <v>0.176125</v>
      </c>
      <c r="X105">
        <v>1.1075919999999999</v>
      </c>
      <c r="Y105">
        <v>0.17244719999999999</v>
      </c>
      <c r="Z105">
        <v>2.5396000000000001</v>
      </c>
      <c r="AA105">
        <v>0.1687546</v>
      </c>
      <c r="AB105">
        <v>0.3656604</v>
      </c>
      <c r="AC105">
        <v>0.1643927</v>
      </c>
      <c r="AD105">
        <v>1.4362029999999999</v>
      </c>
      <c r="AE105">
        <v>0.1566949</v>
      </c>
      <c r="AF105">
        <v>-0.55246700000000004</v>
      </c>
      <c r="AG105">
        <v>0.17052120000000001</v>
      </c>
      <c r="AH105">
        <v>1.0085660000000001</v>
      </c>
      <c r="AI105">
        <v>0.16363159999999999</v>
      </c>
      <c r="AJ105">
        <v>1.225044</v>
      </c>
      <c r="AK105">
        <v>0.17446729999999999</v>
      </c>
      <c r="AL105">
        <v>0.69521460000000002</v>
      </c>
      <c r="AM105">
        <v>0.16063350000000001</v>
      </c>
      <c r="AN105">
        <v>-0.42380800000000002</v>
      </c>
      <c r="AO105">
        <v>0.17754420000000001</v>
      </c>
    </row>
    <row r="106" spans="1:41" x14ac:dyDescent="0.25">
      <c r="A106" s="20">
        <f>0.0000005375*10^9</f>
        <v>537.5</v>
      </c>
      <c r="B106">
        <v>2.4039419999999998</v>
      </c>
      <c r="C106">
        <v>0.1559864</v>
      </c>
      <c r="D106">
        <v>1.2233769999999999</v>
      </c>
      <c r="E106">
        <v>0.1582799</v>
      </c>
      <c r="F106">
        <v>0.29938589999999998</v>
      </c>
      <c r="G106">
        <v>0.15261959999999999</v>
      </c>
      <c r="H106">
        <v>1.0150889999999999</v>
      </c>
      <c r="I106">
        <v>0.1689262</v>
      </c>
      <c r="J106">
        <v>-1.6691009999999999</v>
      </c>
      <c r="K106">
        <v>0.1709871</v>
      </c>
      <c r="L106">
        <v>0.71803589999999995</v>
      </c>
      <c r="M106">
        <v>0.1619042</v>
      </c>
      <c r="N106">
        <v>1.0444880000000001</v>
      </c>
      <c r="O106">
        <v>0.1589515</v>
      </c>
      <c r="P106">
        <v>-0.69431279999999995</v>
      </c>
      <c r="Q106">
        <v>0.1747544</v>
      </c>
      <c r="R106">
        <v>-0.220522</v>
      </c>
      <c r="S106">
        <v>0.17820810000000001</v>
      </c>
      <c r="T106">
        <v>1.1267940000000001</v>
      </c>
      <c r="U106">
        <v>0.15840650000000001</v>
      </c>
      <c r="V106">
        <v>0.33116180000000001</v>
      </c>
      <c r="W106">
        <v>0.16796079999999999</v>
      </c>
      <c r="X106">
        <v>1.210431</v>
      </c>
      <c r="Y106">
        <v>0.179093</v>
      </c>
      <c r="Z106">
        <v>1.4734069999999999</v>
      </c>
      <c r="AA106">
        <v>0.17178679999999999</v>
      </c>
      <c r="AB106">
        <v>0.24616250000000001</v>
      </c>
      <c r="AC106">
        <v>0.16032299999999999</v>
      </c>
      <c r="AD106">
        <v>1.0018800000000001</v>
      </c>
      <c r="AE106">
        <v>0.1659341</v>
      </c>
      <c r="AF106">
        <v>-1.6333770000000001E-2</v>
      </c>
      <c r="AG106">
        <v>0.15926390000000001</v>
      </c>
      <c r="AH106">
        <v>0.4601519</v>
      </c>
      <c r="AI106">
        <v>0.15654290000000001</v>
      </c>
      <c r="AJ106">
        <v>1.1755869999999999</v>
      </c>
      <c r="AK106">
        <v>0.1647612</v>
      </c>
      <c r="AL106">
        <v>1.4786729999999999</v>
      </c>
      <c r="AM106">
        <v>0.161464</v>
      </c>
      <c r="AN106">
        <v>0.72997579999999995</v>
      </c>
      <c r="AO106">
        <v>0.1689504</v>
      </c>
    </row>
    <row r="107" spans="1:41" x14ac:dyDescent="0.25">
      <c r="A107" s="20">
        <f>0.0000005425*10^9</f>
        <v>542.5</v>
      </c>
      <c r="B107">
        <v>1.9096420000000001</v>
      </c>
      <c r="C107">
        <v>0.14577960000000001</v>
      </c>
      <c r="D107">
        <v>0.79425920000000005</v>
      </c>
      <c r="E107">
        <v>0.1703334</v>
      </c>
      <c r="F107">
        <v>-0.35120649999999998</v>
      </c>
      <c r="G107">
        <v>0.15068239999999999</v>
      </c>
      <c r="H107">
        <v>0.4210354</v>
      </c>
      <c r="I107">
        <v>0.165377</v>
      </c>
      <c r="J107">
        <v>-1.6490260000000001</v>
      </c>
      <c r="K107">
        <v>0.1798033</v>
      </c>
      <c r="L107">
        <v>1.296719</v>
      </c>
      <c r="M107">
        <v>0.14936769999999999</v>
      </c>
      <c r="N107">
        <v>3.1053069999999999E-2</v>
      </c>
      <c r="O107">
        <v>0.17025670000000001</v>
      </c>
      <c r="P107">
        <v>-0.30675770000000002</v>
      </c>
      <c r="Q107">
        <v>0.17341029999999999</v>
      </c>
      <c r="R107">
        <v>0.81165500000000002</v>
      </c>
      <c r="S107">
        <v>0.17929929999999999</v>
      </c>
      <c r="T107">
        <v>1.456528</v>
      </c>
      <c r="U107">
        <v>0.15160960000000001</v>
      </c>
      <c r="V107">
        <v>-0.84155239999999998</v>
      </c>
      <c r="W107">
        <v>0.16726170000000001</v>
      </c>
      <c r="X107">
        <v>1.239244</v>
      </c>
      <c r="Y107">
        <v>0.17258219999999999</v>
      </c>
      <c r="Z107">
        <v>0.1947748</v>
      </c>
      <c r="AA107">
        <v>0.1766189</v>
      </c>
      <c r="AB107">
        <v>-0.26444489999999998</v>
      </c>
      <c r="AC107">
        <v>0.16005040000000001</v>
      </c>
      <c r="AD107">
        <v>0.49176340000000002</v>
      </c>
      <c r="AE107">
        <v>0.16945470000000001</v>
      </c>
      <c r="AF107">
        <v>0.6855945</v>
      </c>
      <c r="AG107">
        <v>0.14968380000000001</v>
      </c>
      <c r="AH107">
        <v>0.71870730000000005</v>
      </c>
      <c r="AI107">
        <v>0.15426229999999999</v>
      </c>
      <c r="AJ107">
        <v>1.4543299999999999</v>
      </c>
      <c r="AK107">
        <v>0.1644137</v>
      </c>
      <c r="AL107">
        <v>0.88595930000000001</v>
      </c>
      <c r="AM107">
        <v>0.15770999999999999</v>
      </c>
      <c r="AN107">
        <v>0.2394259</v>
      </c>
      <c r="AO107">
        <v>0.1541187</v>
      </c>
    </row>
    <row r="108" spans="1:41" x14ac:dyDescent="0.25">
      <c r="A108" s="20">
        <f>0.0000005475*10^9</f>
        <v>547.5</v>
      </c>
      <c r="B108">
        <v>-0.64475450000000001</v>
      </c>
      <c r="C108">
        <v>0.14468619999999999</v>
      </c>
      <c r="D108">
        <v>0.87605860000000002</v>
      </c>
      <c r="E108">
        <v>0.17596410000000001</v>
      </c>
      <c r="F108">
        <v>-0.52741680000000002</v>
      </c>
      <c r="G108">
        <v>0.15934509999999999</v>
      </c>
      <c r="H108">
        <v>-0.1790601</v>
      </c>
      <c r="I108">
        <v>0.1658973</v>
      </c>
      <c r="J108">
        <v>-1.1636230000000001</v>
      </c>
      <c r="K108">
        <v>0.1745411</v>
      </c>
      <c r="L108">
        <v>1.4067890000000001</v>
      </c>
      <c r="M108">
        <v>0.1514414</v>
      </c>
      <c r="N108">
        <v>1.4764649999999999E-3</v>
      </c>
      <c r="O108">
        <v>0.1743189</v>
      </c>
      <c r="P108">
        <v>0.34586139999999999</v>
      </c>
      <c r="Q108">
        <v>0.17054059999999999</v>
      </c>
      <c r="R108">
        <v>1.368876</v>
      </c>
      <c r="S108">
        <v>0.16670170000000001</v>
      </c>
      <c r="T108">
        <v>0.2276156</v>
      </c>
      <c r="U108">
        <v>0.15919050000000001</v>
      </c>
      <c r="V108">
        <v>-6.7245070000000004E-2</v>
      </c>
      <c r="W108">
        <v>0.17103679999999999</v>
      </c>
      <c r="X108">
        <v>1.187314</v>
      </c>
      <c r="Y108">
        <v>0.15263109999999999</v>
      </c>
      <c r="Z108">
        <v>-2.1068799999999999E-2</v>
      </c>
      <c r="AA108">
        <v>0.1666234</v>
      </c>
      <c r="AB108">
        <v>-8.3561590000000005E-2</v>
      </c>
      <c r="AC108">
        <v>0.1693566</v>
      </c>
      <c r="AD108">
        <v>-4.4522659999999999E-2</v>
      </c>
      <c r="AE108">
        <v>0.1627432</v>
      </c>
      <c r="AF108">
        <v>0.74454200000000004</v>
      </c>
      <c r="AG108">
        <v>0.1502048</v>
      </c>
      <c r="AH108">
        <v>1.2080280000000001</v>
      </c>
      <c r="AI108">
        <v>0.1566101</v>
      </c>
      <c r="AJ108">
        <v>1.9809270000000001</v>
      </c>
      <c r="AK108">
        <v>0.1539335</v>
      </c>
      <c r="AL108">
        <v>-0.29979620000000001</v>
      </c>
      <c r="AM108">
        <v>0.1585433</v>
      </c>
      <c r="AN108">
        <v>-1.7265379999999999</v>
      </c>
      <c r="AO108">
        <v>0.15285009999999999</v>
      </c>
    </row>
    <row r="109" spans="1:41" x14ac:dyDescent="0.25">
      <c r="A109" s="20">
        <f>0.0000005525*10^9</f>
        <v>552.5</v>
      </c>
      <c r="B109">
        <v>-2.236443</v>
      </c>
      <c r="C109">
        <v>0.16104089999999999</v>
      </c>
      <c r="D109">
        <v>1.1912339999999999</v>
      </c>
      <c r="E109">
        <v>0.17490020000000001</v>
      </c>
      <c r="F109">
        <v>0.34305730000000001</v>
      </c>
      <c r="G109">
        <v>0.15955030000000001</v>
      </c>
      <c r="H109">
        <v>0.287165</v>
      </c>
      <c r="I109">
        <v>0.1682602</v>
      </c>
      <c r="J109">
        <v>-0.95673019999999998</v>
      </c>
      <c r="K109">
        <v>0.15986349999999999</v>
      </c>
      <c r="L109">
        <v>1.648182</v>
      </c>
      <c r="M109">
        <v>0.16529379999999999</v>
      </c>
      <c r="N109">
        <v>1.5040279999999999</v>
      </c>
      <c r="O109">
        <v>0.1644864</v>
      </c>
      <c r="P109">
        <v>1.4524729999999999</v>
      </c>
      <c r="Q109">
        <v>0.1722736</v>
      </c>
      <c r="R109">
        <v>1.1417379999999999</v>
      </c>
      <c r="S109">
        <v>0.1521207</v>
      </c>
      <c r="T109">
        <v>-0.73444469999999995</v>
      </c>
      <c r="U109">
        <v>0.17037169999999999</v>
      </c>
      <c r="V109">
        <v>1.230612</v>
      </c>
      <c r="W109">
        <v>0.16204470000000001</v>
      </c>
      <c r="X109">
        <v>0.50929480000000005</v>
      </c>
      <c r="Y109">
        <v>0.14233789999999999</v>
      </c>
      <c r="Z109">
        <v>-0.57762480000000005</v>
      </c>
      <c r="AA109">
        <v>0.1554923</v>
      </c>
      <c r="AB109">
        <v>1.017128</v>
      </c>
      <c r="AC109">
        <v>0.17235049999999999</v>
      </c>
      <c r="AD109">
        <v>-0.32320910000000003</v>
      </c>
      <c r="AE109">
        <v>0.1598696</v>
      </c>
      <c r="AF109">
        <v>5.2675909999999999E-2</v>
      </c>
      <c r="AG109">
        <v>0.1560279</v>
      </c>
      <c r="AH109">
        <v>2.2068180000000002</v>
      </c>
      <c r="AI109">
        <v>0.15434210000000001</v>
      </c>
      <c r="AJ109">
        <v>2.0797759999999998</v>
      </c>
      <c r="AK109">
        <v>0.13906009999999999</v>
      </c>
      <c r="AL109">
        <v>-0.2560154</v>
      </c>
      <c r="AM109">
        <v>0.17066039999999999</v>
      </c>
      <c r="AN109">
        <v>-2.768548</v>
      </c>
      <c r="AO109">
        <v>0.16435959999999999</v>
      </c>
    </row>
    <row r="110" spans="1:41" x14ac:dyDescent="0.25">
      <c r="A110" s="20">
        <f>0.0000005575*10^9</f>
        <v>557.5</v>
      </c>
      <c r="B110">
        <v>-1.0510949999999999</v>
      </c>
      <c r="C110">
        <v>0.17461070000000001</v>
      </c>
      <c r="D110">
        <v>2.1645530000000002</v>
      </c>
      <c r="E110">
        <v>0.16253029999999999</v>
      </c>
      <c r="F110">
        <v>-3.007806E-2</v>
      </c>
      <c r="G110">
        <v>0.1513861</v>
      </c>
      <c r="H110">
        <v>1.4571179999999999</v>
      </c>
      <c r="I110">
        <v>0.1667864</v>
      </c>
      <c r="J110">
        <v>-0.18031240000000001</v>
      </c>
      <c r="K110">
        <v>0.15218599999999999</v>
      </c>
      <c r="L110">
        <v>2.2374399999999999</v>
      </c>
      <c r="M110">
        <v>0.16993</v>
      </c>
      <c r="N110">
        <v>1.9252929999999999</v>
      </c>
      <c r="O110">
        <v>0.14945240000000001</v>
      </c>
      <c r="P110">
        <v>1.608473</v>
      </c>
      <c r="Q110">
        <v>0.1690065</v>
      </c>
      <c r="R110">
        <v>0.83426160000000005</v>
      </c>
      <c r="S110">
        <v>0.15768960000000001</v>
      </c>
      <c r="T110">
        <v>9.7149780000000005E-2</v>
      </c>
      <c r="U110">
        <v>0.16495580000000001</v>
      </c>
      <c r="V110">
        <v>1.5668059999999999</v>
      </c>
      <c r="W110">
        <v>0.1545579</v>
      </c>
      <c r="X110">
        <v>-0.51410400000000001</v>
      </c>
      <c r="Y110">
        <v>0.15837390000000001</v>
      </c>
      <c r="Z110">
        <v>-0.75979300000000005</v>
      </c>
      <c r="AA110">
        <v>0.1614592</v>
      </c>
      <c r="AB110">
        <v>1.4079790000000001</v>
      </c>
      <c r="AC110">
        <v>0.16215209999999999</v>
      </c>
      <c r="AD110">
        <v>-7.464076E-2</v>
      </c>
      <c r="AE110">
        <v>0.16602520000000001</v>
      </c>
      <c r="AF110">
        <v>-0.64814419999999995</v>
      </c>
      <c r="AG110">
        <v>0.15894610000000001</v>
      </c>
      <c r="AH110">
        <v>2.7443010000000001</v>
      </c>
      <c r="AI110">
        <v>0.14830380000000001</v>
      </c>
      <c r="AJ110">
        <v>1.2220040000000001</v>
      </c>
      <c r="AK110">
        <v>0.1428719</v>
      </c>
      <c r="AL110">
        <v>0.36195840000000001</v>
      </c>
      <c r="AM110">
        <v>0.17529429999999999</v>
      </c>
      <c r="AN110">
        <v>-1.660102</v>
      </c>
      <c r="AO110">
        <v>0.1675963</v>
      </c>
    </row>
    <row r="111" spans="1:41" x14ac:dyDescent="0.25">
      <c r="A111" s="20">
        <f>0.0000005625*10^9</f>
        <v>562.5</v>
      </c>
      <c r="B111">
        <v>1.0133810000000001</v>
      </c>
      <c r="C111">
        <v>0.16820830000000001</v>
      </c>
      <c r="D111">
        <v>2.6175090000000001</v>
      </c>
      <c r="E111">
        <v>0.14654900000000001</v>
      </c>
      <c r="F111">
        <v>-1.0772820000000001</v>
      </c>
      <c r="G111">
        <v>0.15309790000000001</v>
      </c>
      <c r="H111">
        <v>1.348625</v>
      </c>
      <c r="I111">
        <v>0.16120799999999999</v>
      </c>
      <c r="J111">
        <v>0.42504720000000001</v>
      </c>
      <c r="K111">
        <v>0.15734609999999999</v>
      </c>
      <c r="L111">
        <v>2.75223</v>
      </c>
      <c r="M111">
        <v>0.1598455</v>
      </c>
      <c r="N111">
        <v>1.2879620000000001</v>
      </c>
      <c r="O111">
        <v>0.14395330000000001</v>
      </c>
      <c r="P111">
        <v>0.75182420000000005</v>
      </c>
      <c r="Q111">
        <v>0.16232920000000001</v>
      </c>
      <c r="R111">
        <v>0.91489030000000005</v>
      </c>
      <c r="S111">
        <v>0.17361840000000001</v>
      </c>
      <c r="T111">
        <v>1.6135200000000001</v>
      </c>
      <c r="U111">
        <v>0.14732529999999999</v>
      </c>
      <c r="V111">
        <v>1.3160099999999999</v>
      </c>
      <c r="W111">
        <v>0.15763550000000001</v>
      </c>
      <c r="X111">
        <v>-0.90441269999999996</v>
      </c>
      <c r="Y111">
        <v>0.1804656</v>
      </c>
      <c r="Z111">
        <v>0.20055609999999999</v>
      </c>
      <c r="AA111">
        <v>0.1618435</v>
      </c>
      <c r="AB111">
        <v>0.81910570000000005</v>
      </c>
      <c r="AC111">
        <v>0.15705920000000001</v>
      </c>
      <c r="AD111">
        <v>0.49258479999999999</v>
      </c>
      <c r="AE111">
        <v>0.16780010000000001</v>
      </c>
      <c r="AF111">
        <v>-0.59582999999999997</v>
      </c>
      <c r="AG111">
        <v>0.1618367</v>
      </c>
      <c r="AH111">
        <v>1.5458209999999999</v>
      </c>
      <c r="AI111">
        <v>0.15242130000000001</v>
      </c>
      <c r="AJ111">
        <v>0.79739680000000002</v>
      </c>
      <c r="AK111">
        <v>0.15927469999999999</v>
      </c>
      <c r="AL111">
        <v>1.034727</v>
      </c>
      <c r="AM111">
        <v>0.1653995</v>
      </c>
      <c r="AN111">
        <v>0.23850150000000001</v>
      </c>
      <c r="AO111">
        <v>0.16096260000000001</v>
      </c>
    </row>
    <row r="112" spans="1:41" x14ac:dyDescent="0.25">
      <c r="A112" s="20">
        <f>0.0000005675*10^9</f>
        <v>567.5</v>
      </c>
      <c r="B112">
        <v>1.7147410000000001</v>
      </c>
      <c r="C112">
        <v>0.15412300000000001</v>
      </c>
      <c r="D112">
        <v>1.9245749999999999</v>
      </c>
      <c r="E112">
        <v>0.1429877</v>
      </c>
      <c r="F112">
        <v>0.42921429999999999</v>
      </c>
      <c r="G112">
        <v>0.15641440000000001</v>
      </c>
      <c r="H112">
        <v>1.4663600000000001</v>
      </c>
      <c r="I112">
        <v>0.15665850000000001</v>
      </c>
      <c r="J112">
        <v>0.20268849999999999</v>
      </c>
      <c r="K112">
        <v>0.16142280000000001</v>
      </c>
      <c r="L112">
        <v>2.6718989999999998</v>
      </c>
      <c r="M112">
        <v>0.15207670000000001</v>
      </c>
      <c r="N112">
        <v>0.67424949999999995</v>
      </c>
      <c r="O112">
        <v>0.15148610000000001</v>
      </c>
      <c r="P112">
        <v>0.32011410000000001</v>
      </c>
      <c r="Q112">
        <v>0.15971740000000001</v>
      </c>
      <c r="R112">
        <v>0.56362420000000002</v>
      </c>
      <c r="S112">
        <v>0.1709484</v>
      </c>
      <c r="T112">
        <v>2.2114750000000001</v>
      </c>
      <c r="U112">
        <v>0.14258199999999999</v>
      </c>
      <c r="V112">
        <v>0.96265000000000001</v>
      </c>
      <c r="W112">
        <v>0.16136500000000001</v>
      </c>
      <c r="X112">
        <v>-0.70987849999999997</v>
      </c>
      <c r="Y112">
        <v>0.18220910000000001</v>
      </c>
      <c r="Z112">
        <v>0.19762779999999999</v>
      </c>
      <c r="AA112">
        <v>0.14750269999999999</v>
      </c>
      <c r="AB112">
        <v>0.95437989999999995</v>
      </c>
      <c r="AC112">
        <v>0.15818470000000001</v>
      </c>
      <c r="AD112">
        <v>0.54654049999999998</v>
      </c>
      <c r="AE112">
        <v>0.1590675</v>
      </c>
      <c r="AF112">
        <v>0.1397333</v>
      </c>
      <c r="AG112">
        <v>0.17163729999999999</v>
      </c>
      <c r="AH112">
        <v>-0.38980920000000002</v>
      </c>
      <c r="AI112">
        <v>0.1662728</v>
      </c>
      <c r="AJ112">
        <v>1.0654459999999999</v>
      </c>
      <c r="AK112">
        <v>0.16252</v>
      </c>
      <c r="AL112">
        <v>2.5967199999999999</v>
      </c>
      <c r="AM112">
        <v>0.15565799999999999</v>
      </c>
      <c r="AN112">
        <v>0.65881979999999996</v>
      </c>
      <c r="AO112">
        <v>0.15404180000000001</v>
      </c>
    </row>
    <row r="113" spans="1:41" x14ac:dyDescent="0.25">
      <c r="A113" s="20">
        <f>5.72499999999999E-07*10^9</f>
        <v>572.49999999999898</v>
      </c>
      <c r="B113">
        <v>0.92793910000000002</v>
      </c>
      <c r="C113">
        <v>0.14966209999999999</v>
      </c>
      <c r="D113">
        <v>1.2268870000000001</v>
      </c>
      <c r="E113">
        <v>0.14824309999999999</v>
      </c>
      <c r="F113">
        <v>2.5558070000000002</v>
      </c>
      <c r="G113">
        <v>0.14123060000000001</v>
      </c>
      <c r="H113">
        <v>2.4817170000000002</v>
      </c>
      <c r="I113">
        <v>0.15455669999999999</v>
      </c>
      <c r="J113">
        <v>0.1478275</v>
      </c>
      <c r="K113">
        <v>0.1568688</v>
      </c>
      <c r="L113">
        <v>0.99716800000000005</v>
      </c>
      <c r="M113">
        <v>0.15619720000000001</v>
      </c>
      <c r="N113">
        <v>0.50907979999999997</v>
      </c>
      <c r="O113">
        <v>0.16363220000000001</v>
      </c>
      <c r="P113">
        <v>0.40203290000000003</v>
      </c>
      <c r="Q113">
        <v>0.1632808</v>
      </c>
      <c r="R113">
        <v>-0.44245879999999999</v>
      </c>
      <c r="S113">
        <v>0.16008729999999999</v>
      </c>
      <c r="T113">
        <v>1.4644839999999999</v>
      </c>
      <c r="U113">
        <v>0.15528400000000001</v>
      </c>
      <c r="V113">
        <v>0.78479200000000005</v>
      </c>
      <c r="W113">
        <v>0.1633704</v>
      </c>
      <c r="X113">
        <v>-0.6944034</v>
      </c>
      <c r="Y113">
        <v>0.16968800000000001</v>
      </c>
      <c r="Z113">
        <v>-0.84437960000000001</v>
      </c>
      <c r="AA113">
        <v>0.14834610000000001</v>
      </c>
      <c r="AB113">
        <v>1.7421390000000001</v>
      </c>
      <c r="AC113">
        <v>0.15709690000000001</v>
      </c>
      <c r="AD113">
        <v>0.44006010000000001</v>
      </c>
      <c r="AE113">
        <v>0.15304490000000001</v>
      </c>
      <c r="AF113">
        <v>0.61392360000000001</v>
      </c>
      <c r="AG113">
        <v>0.17423939999999999</v>
      </c>
      <c r="AH113">
        <v>-0.97206789999999998</v>
      </c>
      <c r="AI113">
        <v>0.16861599999999999</v>
      </c>
      <c r="AJ113">
        <v>0.68840820000000003</v>
      </c>
      <c r="AK113">
        <v>0.1535184</v>
      </c>
      <c r="AL113">
        <v>2.8763290000000001</v>
      </c>
      <c r="AM113">
        <v>0.1494433</v>
      </c>
      <c r="AN113">
        <v>0.4058158</v>
      </c>
      <c r="AO113">
        <v>0.14996229999999999</v>
      </c>
    </row>
    <row r="114" spans="1:41" x14ac:dyDescent="0.25">
      <c r="A114" s="20">
        <f>5.77499999999999E-07*10^9</f>
        <v>577.49999999999898</v>
      </c>
      <c r="B114">
        <v>0.53783409999999998</v>
      </c>
      <c r="C114">
        <v>0.1509808</v>
      </c>
      <c r="D114">
        <v>1.085213</v>
      </c>
      <c r="E114">
        <v>0.15564330000000001</v>
      </c>
      <c r="F114">
        <v>2.4225490000000001</v>
      </c>
      <c r="G114">
        <v>0.13113259999999999</v>
      </c>
      <c r="H114">
        <v>1.9530240000000001</v>
      </c>
      <c r="I114">
        <v>0.15638730000000001</v>
      </c>
      <c r="J114">
        <v>0.46309660000000002</v>
      </c>
      <c r="K114">
        <v>0.1554026</v>
      </c>
      <c r="L114">
        <v>-0.2248986</v>
      </c>
      <c r="M114">
        <v>0.1618793</v>
      </c>
      <c r="N114">
        <v>0.68100539999999998</v>
      </c>
      <c r="O114">
        <v>0.1701259</v>
      </c>
      <c r="P114">
        <v>1.1413979999999999</v>
      </c>
      <c r="Q114">
        <v>0.16663500000000001</v>
      </c>
      <c r="R114">
        <v>-0.2605536</v>
      </c>
      <c r="S114">
        <v>0.1615077</v>
      </c>
      <c r="T114">
        <v>0.21076980000000001</v>
      </c>
      <c r="U114">
        <v>0.16495570000000001</v>
      </c>
      <c r="V114">
        <v>0.34489799999999998</v>
      </c>
      <c r="W114">
        <v>0.16417080000000001</v>
      </c>
      <c r="X114">
        <v>-0.73332010000000003</v>
      </c>
      <c r="Y114">
        <v>0.1612143</v>
      </c>
      <c r="Z114">
        <v>-0.76349089999999997</v>
      </c>
      <c r="AA114">
        <v>0.1669021</v>
      </c>
      <c r="AB114">
        <v>1.221104</v>
      </c>
      <c r="AC114">
        <v>0.1573879</v>
      </c>
      <c r="AD114">
        <v>0.89342100000000002</v>
      </c>
      <c r="AE114">
        <v>0.1530716</v>
      </c>
      <c r="AF114">
        <v>0.28999150000000001</v>
      </c>
      <c r="AG114">
        <v>0.16288159999999999</v>
      </c>
      <c r="AH114">
        <v>3.5373179999999997E-2</v>
      </c>
      <c r="AI114">
        <v>0.1542789</v>
      </c>
      <c r="AJ114">
        <v>0.3277854</v>
      </c>
      <c r="AK114">
        <v>0.1505821</v>
      </c>
      <c r="AL114">
        <v>0.59359930000000005</v>
      </c>
      <c r="AM114">
        <v>0.14763799999999999</v>
      </c>
      <c r="AN114">
        <v>0.83436469999999996</v>
      </c>
      <c r="AO114">
        <v>0.14629539999999999</v>
      </c>
    </row>
    <row r="115" spans="1:41" x14ac:dyDescent="0.25">
      <c r="A115" s="20">
        <f>5.82499999999999E-07*10^9</f>
        <v>582.49999999999898</v>
      </c>
      <c r="B115">
        <v>0.49283470000000001</v>
      </c>
      <c r="C115">
        <v>0.14450979999999999</v>
      </c>
      <c r="D115">
        <v>1.032405</v>
      </c>
      <c r="E115">
        <v>0.1638888</v>
      </c>
      <c r="F115">
        <v>1.500653</v>
      </c>
      <c r="G115">
        <v>0.14471229999999999</v>
      </c>
      <c r="H115">
        <v>0.79402439999999996</v>
      </c>
      <c r="I115">
        <v>0.16145499999999999</v>
      </c>
      <c r="J115">
        <v>1.186777</v>
      </c>
      <c r="K115">
        <v>0.15969649999999999</v>
      </c>
      <c r="L115">
        <v>1.1301190000000001</v>
      </c>
      <c r="M115">
        <v>0.16040550000000001</v>
      </c>
      <c r="N115">
        <v>0.26618940000000002</v>
      </c>
      <c r="O115">
        <v>0.16778119999999999</v>
      </c>
      <c r="P115">
        <v>1.66212</v>
      </c>
      <c r="Q115">
        <v>0.15671470000000001</v>
      </c>
      <c r="R115">
        <v>0.79835350000000005</v>
      </c>
      <c r="S115">
        <v>0.1637004</v>
      </c>
      <c r="T115">
        <v>1.515159E-2</v>
      </c>
      <c r="U115">
        <v>0.16177730000000001</v>
      </c>
      <c r="V115">
        <v>-0.84813700000000003</v>
      </c>
      <c r="W115">
        <v>0.16255230000000001</v>
      </c>
      <c r="X115">
        <v>-0.87791019999999997</v>
      </c>
      <c r="Y115">
        <v>0.15528349999999999</v>
      </c>
      <c r="Z115">
        <v>0.83932289999999998</v>
      </c>
      <c r="AA115">
        <v>0.17618819999999999</v>
      </c>
      <c r="AB115">
        <v>-0.2133997</v>
      </c>
      <c r="AC115">
        <v>0.15598239999999999</v>
      </c>
      <c r="AD115">
        <v>1.2206649999999999</v>
      </c>
      <c r="AE115">
        <v>0.14989350000000001</v>
      </c>
      <c r="AF115">
        <v>0.35875059999999998</v>
      </c>
      <c r="AG115">
        <v>0.155552</v>
      </c>
      <c r="AH115">
        <v>0.89001140000000001</v>
      </c>
      <c r="AI115">
        <v>0.148063</v>
      </c>
      <c r="AJ115">
        <v>-5.9705010000000003E-2</v>
      </c>
      <c r="AK115">
        <v>0.15141879999999999</v>
      </c>
      <c r="AL115">
        <v>-0.7717543</v>
      </c>
      <c r="AM115">
        <v>0.15728210000000001</v>
      </c>
      <c r="AN115">
        <v>1.0993999999999999</v>
      </c>
      <c r="AO115">
        <v>0.14996860000000001</v>
      </c>
    </row>
    <row r="116" spans="1:41" x14ac:dyDescent="0.25">
      <c r="A116" s="20">
        <f>5.87499999999999E-07*10^9</f>
        <v>587.49999999999909</v>
      </c>
      <c r="B116">
        <v>-7.4892390000000003E-2</v>
      </c>
      <c r="C116">
        <v>0.14294490000000001</v>
      </c>
      <c r="D116">
        <v>0.63220889999999996</v>
      </c>
      <c r="E116">
        <v>0.16114310000000001</v>
      </c>
      <c r="F116">
        <v>1.030132</v>
      </c>
      <c r="G116">
        <v>0.1577838</v>
      </c>
      <c r="H116">
        <v>0.77799099999999999</v>
      </c>
      <c r="I116">
        <v>0.1584855</v>
      </c>
      <c r="J116">
        <v>2.1469879999999999</v>
      </c>
      <c r="K116">
        <v>0.1578917</v>
      </c>
      <c r="L116">
        <v>2.1045959999999999</v>
      </c>
      <c r="M116">
        <v>0.15372230000000001</v>
      </c>
      <c r="N116">
        <v>-0.52201799999999998</v>
      </c>
      <c r="O116">
        <v>0.1626532</v>
      </c>
      <c r="P116">
        <v>9.9430329999999997E-2</v>
      </c>
      <c r="Q116">
        <v>0.14185020000000001</v>
      </c>
      <c r="R116">
        <v>0.37774190000000002</v>
      </c>
      <c r="S116">
        <v>0.154443</v>
      </c>
      <c r="T116">
        <v>0.74246330000000005</v>
      </c>
      <c r="U116">
        <v>0.1523803</v>
      </c>
      <c r="V116">
        <v>-1.942569</v>
      </c>
      <c r="W116">
        <v>0.1599892</v>
      </c>
      <c r="X116">
        <v>-1.287674</v>
      </c>
      <c r="Y116">
        <v>0.1558619</v>
      </c>
      <c r="Z116">
        <v>2.5532180000000002</v>
      </c>
      <c r="AA116">
        <v>0.1642836</v>
      </c>
      <c r="AB116">
        <v>-0.1224932</v>
      </c>
      <c r="AC116">
        <v>0.15203320000000001</v>
      </c>
      <c r="AD116">
        <v>0.70974429999999999</v>
      </c>
      <c r="AE116">
        <v>0.14607220000000001</v>
      </c>
      <c r="AF116">
        <v>0.80025800000000002</v>
      </c>
      <c r="AG116">
        <v>0.15446480000000001</v>
      </c>
      <c r="AH116">
        <v>0.97329889999999997</v>
      </c>
      <c r="AI116">
        <v>0.1579536</v>
      </c>
      <c r="AJ116">
        <v>-1.210286</v>
      </c>
      <c r="AK116">
        <v>0.15876570000000001</v>
      </c>
      <c r="AL116">
        <v>-0.55293460000000005</v>
      </c>
      <c r="AM116">
        <v>0.16571250000000001</v>
      </c>
      <c r="AN116">
        <v>1.031317</v>
      </c>
      <c r="AO116">
        <v>0.16000700000000001</v>
      </c>
    </row>
    <row r="117" spans="1:41" x14ac:dyDescent="0.25">
      <c r="A117" s="20">
        <f>5.92499999999999E-07*10^9</f>
        <v>592.49999999999898</v>
      </c>
      <c r="B117">
        <v>-0.2303094</v>
      </c>
      <c r="C117">
        <v>0.1566903</v>
      </c>
      <c r="D117">
        <v>-8.7510030000000003E-2</v>
      </c>
      <c r="E117">
        <v>0.15173420000000001</v>
      </c>
      <c r="F117">
        <v>0.75801529999999995</v>
      </c>
      <c r="G117">
        <v>0.15630669999999999</v>
      </c>
      <c r="H117">
        <v>0.3449277</v>
      </c>
      <c r="I117">
        <v>0.14727750000000001</v>
      </c>
      <c r="J117">
        <v>1.337963</v>
      </c>
      <c r="K117">
        <v>0.15467059999999999</v>
      </c>
      <c r="L117">
        <v>0.7280141</v>
      </c>
      <c r="M117">
        <v>0.1500628</v>
      </c>
      <c r="N117">
        <v>-0.27887679999999998</v>
      </c>
      <c r="O117">
        <v>0.16123290000000001</v>
      </c>
      <c r="P117">
        <v>-1.8909279999999999</v>
      </c>
      <c r="Q117">
        <v>0.1424762</v>
      </c>
      <c r="R117">
        <v>-0.79523920000000003</v>
      </c>
      <c r="S117">
        <v>0.14212820000000001</v>
      </c>
      <c r="T117">
        <v>0.86162720000000004</v>
      </c>
      <c r="U117">
        <v>0.1475988</v>
      </c>
      <c r="V117">
        <v>-1.7130590000000001</v>
      </c>
      <c r="W117">
        <v>0.1585416</v>
      </c>
      <c r="X117">
        <v>-0.9436407</v>
      </c>
      <c r="Y117">
        <v>0.1676675</v>
      </c>
      <c r="Z117">
        <v>2.4243649999999999</v>
      </c>
      <c r="AA117">
        <v>0.1475138</v>
      </c>
      <c r="AB117">
        <v>1.3586240000000001</v>
      </c>
      <c r="AC117">
        <v>0.15168229999999999</v>
      </c>
      <c r="AD117">
        <v>-0.1779995</v>
      </c>
      <c r="AE117">
        <v>0.15187970000000001</v>
      </c>
      <c r="AF117">
        <v>0.459173</v>
      </c>
      <c r="AG117">
        <v>0.14843149999999999</v>
      </c>
      <c r="AH117">
        <v>1.0154049999999999</v>
      </c>
      <c r="AI117">
        <v>0.16002820000000001</v>
      </c>
      <c r="AJ117">
        <v>-1.951438</v>
      </c>
      <c r="AK117">
        <v>0.16913810000000001</v>
      </c>
      <c r="AL117">
        <v>-1.104617</v>
      </c>
      <c r="AM117">
        <v>0.15650620000000001</v>
      </c>
      <c r="AN117">
        <v>0.67876000000000003</v>
      </c>
      <c r="AO117">
        <v>0.1592712</v>
      </c>
    </row>
    <row r="118" spans="1:41" x14ac:dyDescent="0.25">
      <c r="A118" s="20">
        <f>5.97499999999999E-07*10^9</f>
        <v>597.49999999999909</v>
      </c>
      <c r="B118">
        <v>-7.7604099999999995E-2</v>
      </c>
      <c r="C118">
        <v>0.16078129999999999</v>
      </c>
      <c r="D118">
        <v>-0.50172720000000004</v>
      </c>
      <c r="E118">
        <v>0.1530232</v>
      </c>
      <c r="F118">
        <v>0.47743059999999998</v>
      </c>
      <c r="G118">
        <v>0.1507916</v>
      </c>
      <c r="H118">
        <v>7.1255470000000001E-2</v>
      </c>
      <c r="I118">
        <v>0.14234749999999999</v>
      </c>
      <c r="J118">
        <v>-0.66550509999999996</v>
      </c>
      <c r="K118">
        <v>0.15627769999999999</v>
      </c>
      <c r="L118">
        <v>-0.74378739999999999</v>
      </c>
      <c r="M118">
        <v>0.15177280000000001</v>
      </c>
      <c r="N118">
        <v>0.34160970000000002</v>
      </c>
      <c r="O118">
        <v>0.16218070000000001</v>
      </c>
      <c r="P118">
        <v>-1.1737770000000001</v>
      </c>
      <c r="Q118">
        <v>0.15345929999999999</v>
      </c>
      <c r="R118">
        <v>-1.2803059999999999</v>
      </c>
      <c r="S118">
        <v>0.1450352</v>
      </c>
      <c r="T118">
        <v>0.65837950000000001</v>
      </c>
      <c r="U118">
        <v>0.15362049999999999</v>
      </c>
      <c r="V118">
        <v>-0.58655299999999999</v>
      </c>
      <c r="W118">
        <v>0.15907979999999999</v>
      </c>
      <c r="X118">
        <v>0.36749150000000003</v>
      </c>
      <c r="Y118">
        <v>0.17226350000000001</v>
      </c>
      <c r="Z118">
        <v>0.95858860000000001</v>
      </c>
      <c r="AA118">
        <v>0.1492011</v>
      </c>
      <c r="AB118">
        <v>2.06717</v>
      </c>
      <c r="AC118">
        <v>0.15295020000000001</v>
      </c>
      <c r="AD118">
        <v>-0.83393200000000001</v>
      </c>
      <c r="AE118">
        <v>0.1595801</v>
      </c>
      <c r="AF118">
        <v>-1.833809E-3</v>
      </c>
      <c r="AG118">
        <v>0.14714450000000001</v>
      </c>
      <c r="AH118">
        <v>1.148719</v>
      </c>
      <c r="AI118">
        <v>0.1488505</v>
      </c>
      <c r="AJ118">
        <v>-1.283785</v>
      </c>
      <c r="AK118">
        <v>0.16535130000000001</v>
      </c>
      <c r="AL118">
        <v>-1.185767</v>
      </c>
      <c r="AM118">
        <v>0.1432157</v>
      </c>
      <c r="AN118">
        <v>0.58282719999999999</v>
      </c>
      <c r="AO118">
        <v>0.14665020000000001</v>
      </c>
    </row>
    <row r="119" spans="1:41" x14ac:dyDescent="0.25">
      <c r="A119" s="20">
        <f>6.02499999999999E-07*10^9</f>
        <v>602.49999999999898</v>
      </c>
      <c r="B119">
        <v>6.8028469999999994E-2</v>
      </c>
      <c r="C119">
        <v>0.1491305</v>
      </c>
      <c r="D119">
        <v>-0.28486800000000001</v>
      </c>
      <c r="E119">
        <v>0.15768409999999999</v>
      </c>
      <c r="F119">
        <v>0.36503910000000001</v>
      </c>
      <c r="G119">
        <v>0.1525736</v>
      </c>
      <c r="H119">
        <v>1.467303</v>
      </c>
      <c r="I119">
        <v>0.13871720000000001</v>
      </c>
      <c r="J119">
        <v>-0.55300590000000005</v>
      </c>
      <c r="K119">
        <v>0.14967250000000001</v>
      </c>
      <c r="L119">
        <v>-0.6181546</v>
      </c>
      <c r="M119">
        <v>0.15085090000000001</v>
      </c>
      <c r="N119">
        <v>0.3955515</v>
      </c>
      <c r="O119">
        <v>0.1614582</v>
      </c>
      <c r="P119">
        <v>0.99129239999999996</v>
      </c>
      <c r="Q119">
        <v>0.15533459999999999</v>
      </c>
      <c r="R119">
        <v>-1.6393530000000001</v>
      </c>
      <c r="S119">
        <v>0.1645402</v>
      </c>
      <c r="T119">
        <v>0.87482470000000001</v>
      </c>
      <c r="U119">
        <v>0.15867010000000001</v>
      </c>
      <c r="V119">
        <v>1.7307900000000001E-2</v>
      </c>
      <c r="W119">
        <v>0.15778210000000001</v>
      </c>
      <c r="X119">
        <v>0.87865119999999997</v>
      </c>
      <c r="Y119">
        <v>0.16061139999999999</v>
      </c>
      <c r="Z119">
        <v>0.4995097</v>
      </c>
      <c r="AA119">
        <v>0.15520900000000001</v>
      </c>
      <c r="AB119">
        <v>1.044537</v>
      </c>
      <c r="AC119">
        <v>0.1542385</v>
      </c>
      <c r="AD119">
        <v>-0.62418240000000003</v>
      </c>
      <c r="AE119">
        <v>0.153776</v>
      </c>
      <c r="AF119">
        <v>7.1344439999999995E-2</v>
      </c>
      <c r="AG119">
        <v>0.15635789999999999</v>
      </c>
      <c r="AH119">
        <v>0.65367710000000001</v>
      </c>
      <c r="AI119">
        <v>0.1400237</v>
      </c>
      <c r="AJ119">
        <v>0.22212570000000001</v>
      </c>
      <c r="AK119">
        <v>0.1596496</v>
      </c>
      <c r="AL119">
        <v>0.3491476</v>
      </c>
      <c r="AM119">
        <v>0.13663980000000001</v>
      </c>
      <c r="AN119">
        <v>1.120754</v>
      </c>
      <c r="AO119">
        <v>0.13363439999999999</v>
      </c>
    </row>
    <row r="120" spans="1:41" x14ac:dyDescent="0.25">
      <c r="B120">
        <v>0.45519310000000002</v>
      </c>
      <c r="C120">
        <v>0.14164959999999999</v>
      </c>
      <c r="D120">
        <v>-3.3086949999999997E-2</v>
      </c>
      <c r="E120">
        <v>0.1560366</v>
      </c>
      <c r="F120">
        <v>0.33624910000000002</v>
      </c>
      <c r="G120">
        <v>0.1579835</v>
      </c>
      <c r="H120">
        <v>2.1896119999999999</v>
      </c>
      <c r="I120">
        <v>0.1306301</v>
      </c>
      <c r="J120">
        <v>0.55088280000000001</v>
      </c>
      <c r="K120">
        <v>0.14360029999999999</v>
      </c>
      <c r="L120">
        <v>0.44773649999999998</v>
      </c>
      <c r="M120">
        <v>0.149197</v>
      </c>
      <c r="N120">
        <v>0.66934899999999997</v>
      </c>
      <c r="O120">
        <v>0.15625910000000001</v>
      </c>
      <c r="P120">
        <v>1.7486360000000001</v>
      </c>
      <c r="Q120">
        <v>0.14661460000000001</v>
      </c>
      <c r="R120">
        <v>-1.9126860000000001</v>
      </c>
      <c r="S120">
        <v>0.1772763</v>
      </c>
      <c r="T120">
        <v>1.0569660000000001</v>
      </c>
      <c r="U120">
        <v>0.1505823</v>
      </c>
      <c r="V120">
        <v>0.17523540000000001</v>
      </c>
      <c r="W120">
        <v>0.1505609</v>
      </c>
      <c r="X120">
        <v>0.25787840000000001</v>
      </c>
      <c r="Y120">
        <v>0.14685490000000001</v>
      </c>
      <c r="Z120">
        <v>1.006874</v>
      </c>
      <c r="AA120">
        <v>0.14912220000000001</v>
      </c>
      <c r="AB120">
        <v>-0.65702260000000001</v>
      </c>
      <c r="AC120">
        <v>0.15567030000000001</v>
      </c>
      <c r="AD120">
        <v>0.72760150000000001</v>
      </c>
      <c r="AE120">
        <v>0.1443132</v>
      </c>
      <c r="AF120">
        <v>0.61110509999999996</v>
      </c>
      <c r="AG120">
        <v>0.1574971</v>
      </c>
      <c r="AH120">
        <v>-0.1386416</v>
      </c>
      <c r="AI120">
        <v>0.14249290000000001</v>
      </c>
      <c r="AJ120">
        <v>0.38593040000000001</v>
      </c>
      <c r="AK120">
        <v>0.16058620000000001</v>
      </c>
      <c r="AL120">
        <v>1.856743</v>
      </c>
      <c r="AM120">
        <v>0.1354419</v>
      </c>
      <c r="AN120">
        <v>1.133154</v>
      </c>
      <c r="AO120">
        <v>0.1336484</v>
      </c>
    </row>
    <row r="121" spans="1:41" x14ac:dyDescent="0.25">
      <c r="B121">
        <v>0.90812020000000004</v>
      </c>
      <c r="C121">
        <v>0.14064969999999999</v>
      </c>
      <c r="D121">
        <v>3.8086019999999998E-2</v>
      </c>
      <c r="E121">
        <v>0.15773499999999999</v>
      </c>
      <c r="F121">
        <v>-7.0848110000000006E-2</v>
      </c>
      <c r="G121">
        <v>0.15473770000000001</v>
      </c>
      <c r="H121">
        <v>1.0943290000000001</v>
      </c>
      <c r="I121">
        <v>0.1299592</v>
      </c>
      <c r="J121">
        <v>0.6348123</v>
      </c>
      <c r="K121">
        <v>0.1483952</v>
      </c>
      <c r="L121">
        <v>1.0968070000000001</v>
      </c>
      <c r="M121">
        <v>0.1477762</v>
      </c>
      <c r="N121">
        <v>1.027927</v>
      </c>
      <c r="O121">
        <v>0.14555489999999999</v>
      </c>
      <c r="P121">
        <v>1.2890699999999999</v>
      </c>
      <c r="Q121">
        <v>0.14288890000000001</v>
      </c>
      <c r="R121">
        <v>-1.5694900000000001</v>
      </c>
      <c r="S121">
        <v>0.166432</v>
      </c>
      <c r="T121">
        <v>1.4782690000000001</v>
      </c>
      <c r="U121">
        <v>0.1367555</v>
      </c>
      <c r="V121">
        <v>0.55068510000000004</v>
      </c>
      <c r="W121">
        <v>0.14053350000000001</v>
      </c>
      <c r="X121">
        <v>-0.2568511</v>
      </c>
      <c r="Y121">
        <v>0.14619489999999999</v>
      </c>
      <c r="Z121">
        <v>0.95577749999999995</v>
      </c>
      <c r="AA121">
        <v>0.1484174</v>
      </c>
      <c r="AB121">
        <v>-1.1076429999999999</v>
      </c>
      <c r="AC121">
        <v>0.15109510000000001</v>
      </c>
      <c r="AD121">
        <v>1.9173849999999999</v>
      </c>
      <c r="AE121">
        <v>0.14562839999999999</v>
      </c>
      <c r="AF121">
        <v>0.83822189999999996</v>
      </c>
      <c r="AG121">
        <v>0.14211979999999999</v>
      </c>
      <c r="AH121">
        <v>0.57281029999999999</v>
      </c>
      <c r="AI121">
        <v>0.15404029999999999</v>
      </c>
      <c r="AJ121">
        <v>-1.4658040000000001</v>
      </c>
      <c r="AK121">
        <v>0.157224</v>
      </c>
      <c r="AL121">
        <v>2.5957479999999999</v>
      </c>
      <c r="AM121">
        <v>0.14152300000000001</v>
      </c>
      <c r="AN121">
        <v>0.88196019999999997</v>
      </c>
      <c r="AO121">
        <v>0.14853450000000001</v>
      </c>
    </row>
    <row r="122" spans="1:41" x14ac:dyDescent="0.25">
      <c r="B122">
        <v>0.98629860000000003</v>
      </c>
      <c r="C122">
        <v>0.1380817</v>
      </c>
      <c r="D122">
        <v>-0.32266630000000002</v>
      </c>
      <c r="E122">
        <v>0.16183829999999999</v>
      </c>
      <c r="F122">
        <v>-0.15390909999999999</v>
      </c>
      <c r="G122">
        <v>0.1466829</v>
      </c>
      <c r="H122">
        <v>-9.6107369999999994E-3</v>
      </c>
      <c r="I122">
        <v>0.13891909999999999</v>
      </c>
      <c r="J122">
        <v>1.4155219999999999</v>
      </c>
      <c r="K122">
        <v>0.141653</v>
      </c>
      <c r="L122">
        <v>1.194806</v>
      </c>
      <c r="M122">
        <v>0.14208019999999999</v>
      </c>
      <c r="N122">
        <v>0.5718664</v>
      </c>
      <c r="O122">
        <v>0.13696900000000001</v>
      </c>
      <c r="P122">
        <v>1.1072379999999999</v>
      </c>
      <c r="Q122">
        <v>0.1510099</v>
      </c>
      <c r="R122">
        <v>-0.95658849999999995</v>
      </c>
      <c r="S122">
        <v>0.14886659999999999</v>
      </c>
      <c r="T122">
        <v>1.610876</v>
      </c>
      <c r="U122">
        <v>0.12980149999999999</v>
      </c>
      <c r="V122">
        <v>0.47041060000000001</v>
      </c>
      <c r="W122">
        <v>0.1293503</v>
      </c>
      <c r="X122">
        <v>-0.54033160000000002</v>
      </c>
      <c r="Y122">
        <v>0.15171999999999999</v>
      </c>
      <c r="Z122">
        <v>8.4640590000000002E-2</v>
      </c>
      <c r="AA122">
        <v>0.1499269</v>
      </c>
      <c r="AB122">
        <v>-9.0281910000000007E-2</v>
      </c>
      <c r="AC122">
        <v>0.13806930000000001</v>
      </c>
      <c r="AD122">
        <v>2.0518369999999999</v>
      </c>
      <c r="AE122">
        <v>0.14505760000000001</v>
      </c>
      <c r="AF122">
        <v>-0.2912286</v>
      </c>
      <c r="AG122">
        <v>0.1318366</v>
      </c>
      <c r="AH122">
        <v>1.8487130000000001</v>
      </c>
      <c r="AI122">
        <v>0.15633559999999999</v>
      </c>
      <c r="AJ122">
        <v>-1.8755820000000001</v>
      </c>
      <c r="AK122">
        <v>0.1471036</v>
      </c>
      <c r="AL122">
        <v>2.3829030000000002</v>
      </c>
      <c r="AM122">
        <v>0.1421876</v>
      </c>
      <c r="AN122">
        <v>1.017479</v>
      </c>
      <c r="AO122">
        <v>0.15575649999999999</v>
      </c>
    </row>
    <row r="123" spans="1:41" x14ac:dyDescent="0.25">
      <c r="B123">
        <v>0.67838730000000003</v>
      </c>
      <c r="C123">
        <v>0.135463</v>
      </c>
      <c r="D123">
        <v>-1.275318</v>
      </c>
      <c r="E123">
        <v>0.1585522</v>
      </c>
      <c r="F123">
        <v>0.74575709999999995</v>
      </c>
      <c r="G123">
        <v>0.14683399999999999</v>
      </c>
      <c r="H123">
        <v>-9.8552490000000006E-2</v>
      </c>
      <c r="I123">
        <v>0.1497734</v>
      </c>
      <c r="J123">
        <v>2.5438070000000002</v>
      </c>
      <c r="K123">
        <v>0.12648529999999999</v>
      </c>
      <c r="L123">
        <v>0.80007059999999997</v>
      </c>
      <c r="M123">
        <v>0.13934559999999999</v>
      </c>
      <c r="N123">
        <v>-0.76486659999999995</v>
      </c>
      <c r="O123">
        <v>0.13683480000000001</v>
      </c>
      <c r="P123">
        <v>1.5871280000000001</v>
      </c>
      <c r="Q123">
        <v>0.16200049999999999</v>
      </c>
      <c r="R123">
        <v>-1.0867059999999999</v>
      </c>
      <c r="S123">
        <v>0.1451191</v>
      </c>
      <c r="T123">
        <v>0.61923289999999998</v>
      </c>
      <c r="U123">
        <v>0.13874500000000001</v>
      </c>
      <c r="V123">
        <v>-9.1931389999999995E-3</v>
      </c>
      <c r="W123">
        <v>0.1285114</v>
      </c>
      <c r="X123">
        <v>8.517081E-2</v>
      </c>
      <c r="Y123">
        <v>0.1461025</v>
      </c>
      <c r="Z123">
        <v>-0.37062260000000002</v>
      </c>
      <c r="AA123">
        <v>0.14355499999999999</v>
      </c>
      <c r="AB123">
        <v>1.0349139999999999</v>
      </c>
      <c r="AC123">
        <v>0.1276873</v>
      </c>
      <c r="AD123">
        <v>1.536338</v>
      </c>
      <c r="AE123">
        <v>0.1311261</v>
      </c>
      <c r="AF123">
        <v>-1.4768490000000001</v>
      </c>
      <c r="AG123">
        <v>0.14417440000000001</v>
      </c>
      <c r="AH123">
        <v>1.8748020000000001</v>
      </c>
      <c r="AI123">
        <v>0.14850720000000001</v>
      </c>
      <c r="AJ123">
        <v>0.47182249999999998</v>
      </c>
      <c r="AK123">
        <v>0.13650660000000001</v>
      </c>
      <c r="AL123">
        <v>1.119605</v>
      </c>
      <c r="AM123">
        <v>0.13512289999999999</v>
      </c>
      <c r="AN123">
        <v>1.113453</v>
      </c>
      <c r="AO123">
        <v>0.1480477</v>
      </c>
    </row>
    <row r="124" spans="1:41" x14ac:dyDescent="0.25">
      <c r="B124">
        <v>0.31619239999999998</v>
      </c>
      <c r="C124">
        <v>0.13745070000000001</v>
      </c>
      <c r="D124">
        <v>-1.53217</v>
      </c>
      <c r="E124">
        <v>0.15698580000000001</v>
      </c>
      <c r="F124">
        <v>1.7674479999999999</v>
      </c>
      <c r="G124">
        <v>0.15428810000000001</v>
      </c>
      <c r="H124">
        <v>0.42494530000000003</v>
      </c>
      <c r="I124">
        <v>0.14982909999999999</v>
      </c>
      <c r="J124">
        <v>2.0306519999999999</v>
      </c>
      <c r="K124">
        <v>0.12554979999999999</v>
      </c>
      <c r="L124">
        <v>3.7841819999999998E-2</v>
      </c>
      <c r="M124">
        <v>0.14256559999999999</v>
      </c>
      <c r="N124">
        <v>-1.148074</v>
      </c>
      <c r="O124">
        <v>0.1414204</v>
      </c>
      <c r="P124">
        <v>2.0166439999999999</v>
      </c>
      <c r="Q124">
        <v>0.1594798</v>
      </c>
      <c r="R124">
        <v>-1.043283</v>
      </c>
      <c r="S124">
        <v>0.14825820000000001</v>
      </c>
      <c r="T124">
        <v>0.78801670000000001</v>
      </c>
      <c r="U124">
        <v>0.15434819999999999</v>
      </c>
      <c r="V124">
        <v>-0.23077259999999999</v>
      </c>
      <c r="W124">
        <v>0.14573059999999999</v>
      </c>
      <c r="X124">
        <v>1.3468899999999999</v>
      </c>
      <c r="Y124">
        <v>0.1339863</v>
      </c>
      <c r="Z124">
        <v>0.2600383</v>
      </c>
      <c r="AA124">
        <v>0.14399989999999999</v>
      </c>
      <c r="AB124">
        <v>1.2759860000000001</v>
      </c>
      <c r="AC124">
        <v>0.12820480000000001</v>
      </c>
      <c r="AD124">
        <v>0.71275370000000005</v>
      </c>
      <c r="AE124">
        <v>0.12596570000000001</v>
      </c>
      <c r="AF124">
        <v>-1.3507439999999999</v>
      </c>
      <c r="AG124">
        <v>0.16021840000000001</v>
      </c>
      <c r="AH124">
        <v>2.1845219999999999</v>
      </c>
      <c r="AI124">
        <v>0.1487009</v>
      </c>
      <c r="AJ124">
        <v>2.2893119999999998</v>
      </c>
      <c r="AK124">
        <v>0.1322567</v>
      </c>
      <c r="AL124">
        <v>0.2259118</v>
      </c>
      <c r="AM124">
        <v>0.13933719999999999</v>
      </c>
      <c r="AN124">
        <v>0.7046618</v>
      </c>
      <c r="AO124">
        <v>0.14083499999999999</v>
      </c>
    </row>
    <row r="125" spans="1:41" x14ac:dyDescent="0.25">
      <c r="B125">
        <v>-0.1987139</v>
      </c>
      <c r="C125">
        <v>0.14454059999999999</v>
      </c>
      <c r="D125">
        <v>4.9002299999999999E-2</v>
      </c>
      <c r="E125">
        <v>0.16224340000000001</v>
      </c>
      <c r="F125">
        <v>1.4547000000000001</v>
      </c>
      <c r="G125">
        <v>0.1532538</v>
      </c>
      <c r="H125">
        <v>0.61121499999999995</v>
      </c>
      <c r="I125">
        <v>0.13823540000000001</v>
      </c>
      <c r="J125">
        <v>0.69928060000000003</v>
      </c>
      <c r="K125">
        <v>0.12573590000000001</v>
      </c>
      <c r="L125">
        <v>8.1513020000000005E-2</v>
      </c>
      <c r="M125">
        <v>0.1457108</v>
      </c>
      <c r="N125">
        <v>0.86602120000000005</v>
      </c>
      <c r="O125">
        <v>0.14534900000000001</v>
      </c>
      <c r="P125">
        <v>1.4323680000000001</v>
      </c>
      <c r="Q125">
        <v>0.1423075</v>
      </c>
      <c r="R125">
        <v>-0.123459</v>
      </c>
      <c r="S125">
        <v>0.14379400000000001</v>
      </c>
      <c r="T125">
        <v>2.6202030000000001</v>
      </c>
      <c r="U125">
        <v>0.1529268</v>
      </c>
      <c r="V125">
        <v>-0.7499304</v>
      </c>
      <c r="W125">
        <v>0.15686549999999999</v>
      </c>
      <c r="X125">
        <v>0.76278299999999999</v>
      </c>
      <c r="Y125">
        <v>0.12919949999999999</v>
      </c>
      <c r="Z125">
        <v>1.176731</v>
      </c>
      <c r="AA125">
        <v>0.1525185</v>
      </c>
      <c r="AB125">
        <v>0.56608800000000004</v>
      </c>
      <c r="AC125">
        <v>0.13200799999999999</v>
      </c>
      <c r="AD125">
        <v>0.22111739999999999</v>
      </c>
      <c r="AE125">
        <v>0.14541119999999999</v>
      </c>
      <c r="AF125">
        <v>-0.7090341</v>
      </c>
      <c r="AG125">
        <v>0.16388949999999999</v>
      </c>
      <c r="AH125">
        <v>2.7853110000000001</v>
      </c>
      <c r="AI125">
        <v>0.1496324</v>
      </c>
      <c r="AJ125">
        <v>2.2733210000000001</v>
      </c>
      <c r="AK125">
        <v>0.13233739999999999</v>
      </c>
      <c r="AL125">
        <v>0.75692700000000002</v>
      </c>
      <c r="AM125">
        <v>0.15045990000000001</v>
      </c>
      <c r="AN125">
        <v>-0.23972209999999999</v>
      </c>
      <c r="AO125">
        <v>0.1369216</v>
      </c>
    </row>
    <row r="126" spans="1:41" x14ac:dyDescent="0.25">
      <c r="B126">
        <v>0.31946439999999998</v>
      </c>
      <c r="C126">
        <v>0.150697</v>
      </c>
      <c r="D126">
        <v>2.1623830000000002</v>
      </c>
      <c r="E126">
        <v>0.15894230000000001</v>
      </c>
      <c r="F126">
        <v>-4.5117450000000003E-2</v>
      </c>
      <c r="G126">
        <v>0.1440912</v>
      </c>
      <c r="H126">
        <v>-2.4473129999999999E-2</v>
      </c>
      <c r="I126">
        <v>0.13273879999999999</v>
      </c>
      <c r="J126">
        <v>0.54448920000000001</v>
      </c>
      <c r="K126">
        <v>0.12223779999999999</v>
      </c>
      <c r="L126">
        <v>0.43087150000000002</v>
      </c>
      <c r="M126">
        <v>0.1470948</v>
      </c>
      <c r="N126">
        <v>2.2003979999999999</v>
      </c>
      <c r="O126">
        <v>0.14157110000000001</v>
      </c>
      <c r="P126">
        <v>1.716731E-3</v>
      </c>
      <c r="Q126">
        <v>0.13693959999999999</v>
      </c>
      <c r="R126">
        <v>-0.6640083</v>
      </c>
      <c r="S126">
        <v>0.1382053</v>
      </c>
      <c r="T126">
        <v>3.5460820000000002</v>
      </c>
      <c r="U126">
        <v>0.13765479999999999</v>
      </c>
      <c r="V126">
        <v>-0.89516410000000002</v>
      </c>
      <c r="W126">
        <v>0.14870449999999999</v>
      </c>
      <c r="X126">
        <v>-1.0164439999999999</v>
      </c>
      <c r="Y126">
        <v>0.13351160000000001</v>
      </c>
      <c r="Z126">
        <v>1.6685890000000001</v>
      </c>
      <c r="AA126">
        <v>0.1545213</v>
      </c>
      <c r="AB126">
        <v>6.8301890000000004E-2</v>
      </c>
      <c r="AC126">
        <v>0.13386970000000001</v>
      </c>
      <c r="AD126">
        <v>0.47993649999999999</v>
      </c>
      <c r="AE126">
        <v>0.16063530000000001</v>
      </c>
      <c r="AF126">
        <v>0.14060239999999999</v>
      </c>
      <c r="AG126">
        <v>0.1599614</v>
      </c>
      <c r="AH126">
        <v>1.5576669999999999</v>
      </c>
      <c r="AI126">
        <v>0.14249709999999999</v>
      </c>
      <c r="AJ126">
        <v>1.577577</v>
      </c>
      <c r="AK126">
        <v>0.13835249999999999</v>
      </c>
      <c r="AL126">
        <v>1.7261850000000001</v>
      </c>
      <c r="AM126">
        <v>0.14515919999999999</v>
      </c>
      <c r="AN126">
        <v>7.5828729999999997E-2</v>
      </c>
      <c r="AO126">
        <v>0.13270280000000001</v>
      </c>
    </row>
    <row r="127" spans="1:41" x14ac:dyDescent="0.25">
      <c r="B127">
        <v>1.750205</v>
      </c>
      <c r="C127">
        <v>0.14654700000000001</v>
      </c>
      <c r="D127">
        <v>2.4327580000000002</v>
      </c>
      <c r="E127">
        <v>0.14625949999999999</v>
      </c>
      <c r="F127">
        <v>-0.71338570000000001</v>
      </c>
      <c r="G127">
        <v>0.1433017</v>
      </c>
      <c r="H127">
        <v>-0.75999669999999997</v>
      </c>
      <c r="I127">
        <v>0.13582069999999999</v>
      </c>
      <c r="J127">
        <v>1.5974600000000001</v>
      </c>
      <c r="K127">
        <v>0.1290607</v>
      </c>
      <c r="L127">
        <v>0.27866829999999998</v>
      </c>
      <c r="M127">
        <v>0.14882889999999999</v>
      </c>
      <c r="N127">
        <v>0.69668509999999995</v>
      </c>
      <c r="O127">
        <v>0.13586239999999999</v>
      </c>
      <c r="P127">
        <v>-1.0700959999999999</v>
      </c>
      <c r="Q127">
        <v>0.14652989999999999</v>
      </c>
      <c r="R127">
        <v>-2.0200550000000002</v>
      </c>
      <c r="S127">
        <v>0.1450497</v>
      </c>
      <c r="T127">
        <v>3.5786720000000001</v>
      </c>
      <c r="U127">
        <v>0.1272953</v>
      </c>
      <c r="V127">
        <v>0.22855790000000001</v>
      </c>
      <c r="W127">
        <v>0.13801659999999999</v>
      </c>
      <c r="X127">
        <v>-0.9228864</v>
      </c>
      <c r="Y127">
        <v>0.14282690000000001</v>
      </c>
      <c r="Z127">
        <v>1.1991780000000001</v>
      </c>
      <c r="AA127">
        <v>0.14442070000000001</v>
      </c>
      <c r="AB127">
        <v>0.72695209999999999</v>
      </c>
      <c r="AC127">
        <v>0.13673250000000001</v>
      </c>
      <c r="AD127">
        <v>1.0816349999999999</v>
      </c>
      <c r="AE127">
        <v>0.15533230000000001</v>
      </c>
      <c r="AF127">
        <v>0.81918599999999997</v>
      </c>
      <c r="AG127">
        <v>0.14512369999999999</v>
      </c>
      <c r="AH127">
        <v>-0.73160709999999995</v>
      </c>
      <c r="AI127">
        <v>0.14208960000000001</v>
      </c>
      <c r="AJ127">
        <v>0.83818839999999994</v>
      </c>
      <c r="AK127">
        <v>0.14366960000000001</v>
      </c>
      <c r="AL127">
        <v>2.3512870000000001</v>
      </c>
      <c r="AM127">
        <v>0.1322323</v>
      </c>
      <c r="AN127">
        <v>1.516429</v>
      </c>
      <c r="AO127">
        <v>0.1305876</v>
      </c>
    </row>
    <row r="128" spans="1:41" x14ac:dyDescent="0.25">
      <c r="B128">
        <v>1.400647</v>
      </c>
      <c r="C128">
        <v>0.133796</v>
      </c>
      <c r="D128">
        <v>1.252362</v>
      </c>
      <c r="E128">
        <v>0.14440149999999999</v>
      </c>
      <c r="F128">
        <v>-1.6090790000000001E-2</v>
      </c>
      <c r="G128">
        <v>0.14353560000000001</v>
      </c>
      <c r="H128">
        <v>-0.38464769999999998</v>
      </c>
      <c r="I128">
        <v>0.13849139999999999</v>
      </c>
      <c r="J128">
        <v>2.203001</v>
      </c>
      <c r="K128">
        <v>0.1342516</v>
      </c>
      <c r="L128">
        <v>0.27392650000000002</v>
      </c>
      <c r="M128">
        <v>0.1509742</v>
      </c>
      <c r="N128">
        <v>-0.3339182</v>
      </c>
      <c r="O128">
        <v>0.14063500000000001</v>
      </c>
      <c r="P128">
        <v>-1.4423919999999999</v>
      </c>
      <c r="Q128">
        <v>0.1468518</v>
      </c>
      <c r="R128">
        <v>-1.4932669999999999</v>
      </c>
      <c r="S128">
        <v>0.15013770000000001</v>
      </c>
      <c r="T128">
        <v>3.0639799999999999</v>
      </c>
      <c r="U128">
        <v>0.12605340000000001</v>
      </c>
      <c r="V128">
        <v>0.65153539999999999</v>
      </c>
      <c r="W128">
        <v>0.13811129999999999</v>
      </c>
      <c r="X128">
        <v>9.7572800000000001E-2</v>
      </c>
      <c r="Y128">
        <v>0.1492568</v>
      </c>
      <c r="Z128">
        <v>0.4305969</v>
      </c>
      <c r="AA128">
        <v>0.13965630000000001</v>
      </c>
      <c r="AB128">
        <v>1.5916060000000001</v>
      </c>
      <c r="AC128">
        <v>0.14197219999999999</v>
      </c>
      <c r="AD128">
        <v>1.0257620000000001</v>
      </c>
      <c r="AE128">
        <v>0.1482831</v>
      </c>
      <c r="AF128">
        <v>0.36048540000000001</v>
      </c>
      <c r="AG128">
        <v>0.1260406</v>
      </c>
      <c r="AH128">
        <v>-1.467176</v>
      </c>
      <c r="AI128">
        <v>0.1482782</v>
      </c>
      <c r="AJ128">
        <v>0.66868720000000004</v>
      </c>
      <c r="AK128">
        <v>0.13296150000000001</v>
      </c>
      <c r="AL128">
        <v>2.1773889999999998</v>
      </c>
      <c r="AM128">
        <v>0.13405700000000001</v>
      </c>
      <c r="AN128">
        <v>1.4492210000000001</v>
      </c>
      <c r="AO128">
        <v>0.1357747</v>
      </c>
    </row>
    <row r="129" spans="2:41" x14ac:dyDescent="0.25">
      <c r="B129">
        <v>-0.85379119999999997</v>
      </c>
      <c r="C129">
        <v>0.1240738</v>
      </c>
      <c r="D129">
        <v>0.18229860000000001</v>
      </c>
      <c r="E129">
        <v>0.15412799999999999</v>
      </c>
      <c r="F129">
        <v>0.62420220000000004</v>
      </c>
      <c r="G129">
        <v>0.13626640000000001</v>
      </c>
      <c r="H129">
        <v>0.83926940000000005</v>
      </c>
      <c r="I129">
        <v>0.14010120000000001</v>
      </c>
      <c r="J129">
        <v>2.1982810000000002</v>
      </c>
      <c r="K129">
        <v>0.13189429999999999</v>
      </c>
      <c r="L129">
        <v>0.27500849999999999</v>
      </c>
      <c r="M129">
        <v>0.15317049999999999</v>
      </c>
      <c r="N129">
        <v>0.73280679999999998</v>
      </c>
      <c r="O129">
        <v>0.14388809999999999</v>
      </c>
      <c r="P129">
        <v>-1.27765</v>
      </c>
      <c r="Q129">
        <v>0.14124010000000001</v>
      </c>
      <c r="R129">
        <v>-5.1096190000000001E-3</v>
      </c>
      <c r="S129">
        <v>0.14473820000000001</v>
      </c>
      <c r="T129">
        <v>1.2641770000000001</v>
      </c>
      <c r="U129">
        <v>0.1363056</v>
      </c>
      <c r="V129">
        <v>-0.48282360000000002</v>
      </c>
      <c r="W129">
        <v>0.1454886</v>
      </c>
      <c r="X129">
        <v>-0.39558290000000002</v>
      </c>
      <c r="Y129">
        <v>0.1470938</v>
      </c>
      <c r="Z129">
        <v>0.91986760000000001</v>
      </c>
      <c r="AA129">
        <v>0.15096100000000001</v>
      </c>
      <c r="AB129">
        <v>1.423262</v>
      </c>
      <c r="AC129">
        <v>0.1467029</v>
      </c>
      <c r="AD129">
        <v>0.31753399999999998</v>
      </c>
      <c r="AE129">
        <v>0.1463023</v>
      </c>
      <c r="AF129">
        <v>-0.20253350000000001</v>
      </c>
      <c r="AG129">
        <v>0.1205222</v>
      </c>
      <c r="AH129">
        <v>-0.36209039999999998</v>
      </c>
      <c r="AI129">
        <v>0.14060780000000001</v>
      </c>
      <c r="AJ129">
        <v>0.77389010000000003</v>
      </c>
      <c r="AK129">
        <v>0.12328699999999999</v>
      </c>
      <c r="AL129">
        <v>0.57445639999999998</v>
      </c>
      <c r="AM129">
        <v>0.14101140000000001</v>
      </c>
      <c r="AN129">
        <v>0.66832639999999999</v>
      </c>
      <c r="AO129">
        <v>0.14142109999999999</v>
      </c>
    </row>
    <row r="130" spans="2:41" x14ac:dyDescent="0.25">
      <c r="B130">
        <v>-2.4375179999999999</v>
      </c>
      <c r="C130">
        <v>0.12853339999999999</v>
      </c>
      <c r="D130">
        <v>-0.83340170000000002</v>
      </c>
      <c r="E130">
        <v>0.15327950000000001</v>
      </c>
      <c r="F130">
        <v>0.79538330000000002</v>
      </c>
      <c r="G130">
        <v>0.13477120000000001</v>
      </c>
      <c r="H130">
        <v>1.410112</v>
      </c>
      <c r="I130">
        <v>0.13658890000000001</v>
      </c>
      <c r="J130">
        <v>1.2132400000000001</v>
      </c>
      <c r="K130">
        <v>0.13037660000000001</v>
      </c>
      <c r="L130">
        <v>-0.1543417</v>
      </c>
      <c r="M130">
        <v>0.1536477</v>
      </c>
      <c r="N130">
        <v>1.435748</v>
      </c>
      <c r="O130">
        <v>0.14087440000000001</v>
      </c>
      <c r="P130">
        <v>-0.82049950000000005</v>
      </c>
      <c r="Q130">
        <v>0.13831650000000001</v>
      </c>
      <c r="R130">
        <v>0.130132</v>
      </c>
      <c r="S130">
        <v>0.1435727</v>
      </c>
      <c r="T130">
        <v>-0.2388699</v>
      </c>
      <c r="U130">
        <v>0.15197820000000001</v>
      </c>
      <c r="V130">
        <v>-0.2083555</v>
      </c>
      <c r="W130">
        <v>0.14745510000000001</v>
      </c>
      <c r="X130">
        <v>-0.64435540000000002</v>
      </c>
      <c r="Y130">
        <v>0.14372299999999999</v>
      </c>
      <c r="Z130">
        <v>1.9435720000000001</v>
      </c>
      <c r="AA130">
        <v>0.15507840000000001</v>
      </c>
      <c r="AB130">
        <v>0.80110570000000003</v>
      </c>
      <c r="AC130">
        <v>0.14881140000000001</v>
      </c>
      <c r="AD130">
        <v>0.84368969999999999</v>
      </c>
      <c r="AE130">
        <v>0.1439627</v>
      </c>
      <c r="AF130">
        <v>0.15976380000000001</v>
      </c>
      <c r="AG130">
        <v>0.12839709999999999</v>
      </c>
      <c r="AH130">
        <v>0.39754810000000002</v>
      </c>
      <c r="AI130">
        <v>0.12624540000000001</v>
      </c>
      <c r="AJ130">
        <v>0.50532909999999998</v>
      </c>
      <c r="AK130">
        <v>0.1318143</v>
      </c>
      <c r="AL130">
        <v>-0.61585330000000005</v>
      </c>
      <c r="AM130">
        <v>0.13567319999999999</v>
      </c>
      <c r="AN130">
        <v>0.82338259999999996</v>
      </c>
      <c r="AO130">
        <v>0.1350539</v>
      </c>
    </row>
    <row r="131" spans="2:41" x14ac:dyDescent="0.25">
      <c r="B131">
        <v>-1.3921110000000001</v>
      </c>
      <c r="C131">
        <v>0.14380850000000001</v>
      </c>
      <c r="D131">
        <v>-1.3035639999999999</v>
      </c>
      <c r="E131">
        <v>0.1421772</v>
      </c>
      <c r="F131">
        <v>0.84611990000000004</v>
      </c>
      <c r="G131">
        <v>0.13860639999999999</v>
      </c>
      <c r="H131">
        <v>1.074808</v>
      </c>
      <c r="I131">
        <v>0.1243556</v>
      </c>
      <c r="J131">
        <v>-1.161673</v>
      </c>
      <c r="K131">
        <v>0.1284052</v>
      </c>
      <c r="L131">
        <v>-0.87341089999999999</v>
      </c>
      <c r="M131">
        <v>0.14857860000000001</v>
      </c>
      <c r="N131">
        <v>0.82710439999999996</v>
      </c>
      <c r="O131">
        <v>0.14632809999999999</v>
      </c>
      <c r="P131">
        <v>-0.57018060000000004</v>
      </c>
      <c r="Q131">
        <v>0.1311428</v>
      </c>
      <c r="R131">
        <v>-1.2438990000000001</v>
      </c>
      <c r="S131">
        <v>0.1489018</v>
      </c>
      <c r="T131">
        <v>0.14100550000000001</v>
      </c>
      <c r="U131">
        <v>0.1548456</v>
      </c>
      <c r="V131">
        <v>1.858133</v>
      </c>
      <c r="W131">
        <v>0.1343608</v>
      </c>
      <c r="X131">
        <v>0.60350510000000002</v>
      </c>
      <c r="Y131">
        <v>0.14226530000000001</v>
      </c>
      <c r="Z131">
        <v>1.7354750000000001</v>
      </c>
      <c r="AA131">
        <v>0.14419799999999999</v>
      </c>
      <c r="AB131">
        <v>0.78438300000000005</v>
      </c>
      <c r="AC131">
        <v>0.14727029999999999</v>
      </c>
      <c r="AD131">
        <v>1.817833</v>
      </c>
      <c r="AE131">
        <v>0.1368048</v>
      </c>
      <c r="AF131">
        <v>0.67947570000000002</v>
      </c>
      <c r="AG131">
        <v>0.1367729</v>
      </c>
      <c r="AH131">
        <v>0.12943009999999999</v>
      </c>
      <c r="AI131">
        <v>0.12566469999999999</v>
      </c>
      <c r="AJ131">
        <v>0.84592849999999997</v>
      </c>
      <c r="AK131">
        <v>0.1395323</v>
      </c>
      <c r="AL131">
        <v>-0.259878</v>
      </c>
      <c r="AM131">
        <v>0.12399209999999999</v>
      </c>
      <c r="AN131">
        <v>1.0026630000000001</v>
      </c>
      <c r="AO131">
        <v>0.13044559999999999</v>
      </c>
    </row>
    <row r="132" spans="2:41" x14ac:dyDescent="0.25">
      <c r="B132">
        <v>1.453524</v>
      </c>
      <c r="C132">
        <v>0.1490274</v>
      </c>
      <c r="D132">
        <v>-0.46839930000000002</v>
      </c>
      <c r="E132">
        <v>0.1412968</v>
      </c>
      <c r="F132">
        <v>0.1028401</v>
      </c>
      <c r="G132">
        <v>0.1402996</v>
      </c>
      <c r="H132">
        <v>0.79394609999999999</v>
      </c>
      <c r="I132">
        <v>0.11689339999999999</v>
      </c>
      <c r="J132">
        <v>-2.1296710000000001</v>
      </c>
      <c r="K132">
        <v>0.13264899999999999</v>
      </c>
      <c r="L132">
        <v>-1.2947550000000001</v>
      </c>
      <c r="M132">
        <v>0.1463265</v>
      </c>
      <c r="N132">
        <v>0.3499582</v>
      </c>
      <c r="O132">
        <v>0.15150730000000001</v>
      </c>
      <c r="P132">
        <v>-0.27362769999999997</v>
      </c>
      <c r="Q132">
        <v>0.1300615</v>
      </c>
      <c r="R132">
        <v>-1.7776959999999999</v>
      </c>
      <c r="S132">
        <v>0.14664469999999999</v>
      </c>
      <c r="T132">
        <v>1.2512589999999999</v>
      </c>
      <c r="U132">
        <v>0.14325280000000001</v>
      </c>
      <c r="V132">
        <v>2.157931</v>
      </c>
      <c r="W132">
        <v>0.11897149999999999</v>
      </c>
      <c r="X132">
        <v>0.91770399999999996</v>
      </c>
      <c r="Y132">
        <v>0.13894490000000001</v>
      </c>
      <c r="Z132">
        <v>1.1298779999999999</v>
      </c>
      <c r="AA132">
        <v>0.13248570000000001</v>
      </c>
      <c r="AB132">
        <v>0.64713639999999995</v>
      </c>
      <c r="AC132">
        <v>0.14272879999999999</v>
      </c>
      <c r="AD132">
        <v>0.99230260000000003</v>
      </c>
      <c r="AE132">
        <v>0.13507040000000001</v>
      </c>
      <c r="AF132">
        <v>0.52860019999999996</v>
      </c>
      <c r="AG132">
        <v>0.13620370000000001</v>
      </c>
      <c r="AH132">
        <v>-0.59437930000000005</v>
      </c>
      <c r="AI132">
        <v>0.13039690000000001</v>
      </c>
      <c r="AJ132">
        <v>2.1562209999999999</v>
      </c>
      <c r="AK132">
        <v>0.13169910000000001</v>
      </c>
      <c r="AL132">
        <v>0.33091409999999999</v>
      </c>
      <c r="AM132">
        <v>0.1310983</v>
      </c>
      <c r="AN132">
        <v>0.35186489999999998</v>
      </c>
      <c r="AO132">
        <v>0.1370294</v>
      </c>
    </row>
    <row r="133" spans="2:41" x14ac:dyDescent="0.25">
      <c r="B133">
        <v>2.7528429999999999</v>
      </c>
      <c r="C133">
        <v>0.13616349999999999</v>
      </c>
      <c r="D133">
        <v>0.43559629999999999</v>
      </c>
      <c r="E133">
        <v>0.14817089999999999</v>
      </c>
      <c r="F133">
        <v>-0.91590229999999995</v>
      </c>
      <c r="G133">
        <v>0.14361750000000001</v>
      </c>
      <c r="H133">
        <v>0.71207759999999998</v>
      </c>
      <c r="I133">
        <v>0.124463</v>
      </c>
      <c r="J133">
        <v>-0.87938950000000005</v>
      </c>
      <c r="K133">
        <v>0.14349909999999999</v>
      </c>
      <c r="L133">
        <v>-0.27449079999999998</v>
      </c>
      <c r="M133">
        <v>0.15375469999999999</v>
      </c>
      <c r="N133">
        <v>0.85263829999999996</v>
      </c>
      <c r="O133">
        <v>0.14102770000000001</v>
      </c>
      <c r="P133">
        <v>-0.1603821</v>
      </c>
      <c r="Q133">
        <v>0.1375518</v>
      </c>
      <c r="R133">
        <v>-0.84399469999999999</v>
      </c>
      <c r="S133">
        <v>0.12892110000000001</v>
      </c>
      <c r="T133">
        <v>1.770743</v>
      </c>
      <c r="U133">
        <v>0.13001879999999999</v>
      </c>
      <c r="V133">
        <v>0.22727149999999999</v>
      </c>
      <c r="W133">
        <v>0.1250812</v>
      </c>
      <c r="X133">
        <v>-0.3647243</v>
      </c>
      <c r="Y133">
        <v>0.14063120000000001</v>
      </c>
      <c r="Z133">
        <v>1.798948</v>
      </c>
      <c r="AA133">
        <v>0.12675410000000001</v>
      </c>
      <c r="AB133">
        <v>3.2464079999999999E-2</v>
      </c>
      <c r="AC133">
        <v>0.13711219999999999</v>
      </c>
      <c r="AD133">
        <v>0.13070619999999999</v>
      </c>
      <c r="AE133">
        <v>0.14779980000000001</v>
      </c>
      <c r="AF133">
        <v>-0.57384270000000004</v>
      </c>
      <c r="AG133">
        <v>0.1269035</v>
      </c>
      <c r="AH133">
        <v>-1.243358</v>
      </c>
      <c r="AI133">
        <v>0.13556499999999999</v>
      </c>
      <c r="AJ133">
        <v>2.5756139999999998</v>
      </c>
      <c r="AK133">
        <v>0.1173124</v>
      </c>
      <c r="AL133">
        <v>1.628987</v>
      </c>
      <c r="AM133">
        <v>0.15133240000000001</v>
      </c>
      <c r="AN133">
        <v>-0.84899690000000005</v>
      </c>
      <c r="AO133">
        <v>0.1409696</v>
      </c>
    </row>
    <row r="134" spans="2:41" x14ac:dyDescent="0.25">
      <c r="B134">
        <v>1.3724719999999999</v>
      </c>
      <c r="C134">
        <v>0.1172137</v>
      </c>
      <c r="D134">
        <v>0.4337821</v>
      </c>
      <c r="E134">
        <v>0.15000359999999999</v>
      </c>
      <c r="F134">
        <v>-0.22119249999999999</v>
      </c>
      <c r="G134">
        <v>0.1472292</v>
      </c>
      <c r="H134">
        <v>0.45504489999999997</v>
      </c>
      <c r="I134">
        <v>0.13696040000000001</v>
      </c>
      <c r="J134">
        <v>4.3293619999999998E-2</v>
      </c>
      <c r="K134">
        <v>0.1412178</v>
      </c>
      <c r="L134">
        <v>1.8903730000000001</v>
      </c>
      <c r="M134">
        <v>0.1536979</v>
      </c>
      <c r="N134">
        <v>0.85224670000000002</v>
      </c>
      <c r="O134">
        <v>0.12676580000000001</v>
      </c>
      <c r="P134">
        <v>-0.54235599999999995</v>
      </c>
      <c r="Q134">
        <v>0.13573879999999999</v>
      </c>
      <c r="R134">
        <v>-0.2374029</v>
      </c>
      <c r="S134">
        <v>0.12102499999999999</v>
      </c>
      <c r="T134">
        <v>1.625229</v>
      </c>
      <c r="U134">
        <v>0.1238283</v>
      </c>
      <c r="V134">
        <v>-1.846536</v>
      </c>
      <c r="W134">
        <v>0.13433339999999999</v>
      </c>
      <c r="X134">
        <v>-1.3605799999999999</v>
      </c>
      <c r="Y134">
        <v>0.14356640000000001</v>
      </c>
      <c r="Z134">
        <v>2.1628599999999998</v>
      </c>
      <c r="AA134">
        <v>0.1297423</v>
      </c>
      <c r="AB134">
        <v>0.24805569999999999</v>
      </c>
      <c r="AC134">
        <v>0.12403550000000001</v>
      </c>
      <c r="AD134">
        <v>0.20522770000000001</v>
      </c>
      <c r="AE134">
        <v>0.15146789999999999</v>
      </c>
      <c r="AF134">
        <v>-1.252615</v>
      </c>
      <c r="AG134">
        <v>0.1230956</v>
      </c>
      <c r="AH134">
        <v>-0.55036819999999997</v>
      </c>
      <c r="AI134">
        <v>0.1479106</v>
      </c>
      <c r="AJ134">
        <v>1.2311460000000001</v>
      </c>
      <c r="AK134">
        <v>0.11523360000000001</v>
      </c>
      <c r="AL134">
        <v>2.91242</v>
      </c>
      <c r="AM134">
        <v>0.14581820000000001</v>
      </c>
      <c r="AN134">
        <v>-1.1126259999999999</v>
      </c>
      <c r="AO134">
        <v>0.1384263</v>
      </c>
    </row>
    <row r="135" spans="2:41" x14ac:dyDescent="0.25">
      <c r="B135">
        <v>0.27595190000000003</v>
      </c>
      <c r="C135">
        <v>0.1090313</v>
      </c>
      <c r="D135">
        <v>0.60190299999999997</v>
      </c>
      <c r="E135">
        <v>0.14623130000000001</v>
      </c>
      <c r="F135">
        <v>2.066557</v>
      </c>
      <c r="G135">
        <v>0.14596400000000001</v>
      </c>
      <c r="H135">
        <v>6.3274440000000001E-2</v>
      </c>
      <c r="I135">
        <v>0.143258</v>
      </c>
      <c r="J135">
        <v>0.36069279999999998</v>
      </c>
      <c r="K135">
        <v>0.12913230000000001</v>
      </c>
      <c r="L135">
        <v>2.9245489999999998</v>
      </c>
      <c r="M135">
        <v>0.13599249999999999</v>
      </c>
      <c r="N135">
        <v>-0.38201059999999998</v>
      </c>
      <c r="O135">
        <v>0.1246608</v>
      </c>
      <c r="P135">
        <v>-0.42612499999999998</v>
      </c>
      <c r="Q135">
        <v>0.1314256</v>
      </c>
      <c r="R135">
        <v>-0.15263180000000001</v>
      </c>
      <c r="S135">
        <v>0.14035829999999999</v>
      </c>
      <c r="T135">
        <v>0.9152458</v>
      </c>
      <c r="U135">
        <v>0.12762209999999999</v>
      </c>
      <c r="V135">
        <v>-2.671036</v>
      </c>
      <c r="W135">
        <v>0.12603809999999999</v>
      </c>
      <c r="X135">
        <v>-1.1153679999999999</v>
      </c>
      <c r="Y135">
        <v>0.13767740000000001</v>
      </c>
      <c r="Z135">
        <v>1.179298</v>
      </c>
      <c r="AA135">
        <v>0.13255549999999999</v>
      </c>
      <c r="AB135">
        <v>1.088171</v>
      </c>
      <c r="AC135">
        <v>0.1127151</v>
      </c>
      <c r="AD135">
        <v>-0.74542799999999998</v>
      </c>
      <c r="AE135">
        <v>0.140844</v>
      </c>
      <c r="AF135">
        <v>-0.38235279999999999</v>
      </c>
      <c r="AG135">
        <v>0.13568240000000001</v>
      </c>
      <c r="AH135">
        <v>0.63485460000000005</v>
      </c>
      <c r="AI135">
        <v>0.1491596</v>
      </c>
      <c r="AJ135">
        <v>-0.17191709999999999</v>
      </c>
      <c r="AK135">
        <v>0.12955359999999999</v>
      </c>
      <c r="AL135">
        <v>2.3522340000000002</v>
      </c>
      <c r="AM135">
        <v>0.1209307</v>
      </c>
      <c r="AN135">
        <v>0.31029030000000002</v>
      </c>
      <c r="AO135">
        <v>0.12810550000000001</v>
      </c>
    </row>
    <row r="136" spans="2:41" x14ac:dyDescent="0.25">
      <c r="B136">
        <v>0.83535479999999995</v>
      </c>
      <c r="C136">
        <v>0.1230961</v>
      </c>
      <c r="D136">
        <v>1.276969</v>
      </c>
      <c r="E136">
        <v>0.1369293</v>
      </c>
      <c r="F136">
        <v>3.4411</v>
      </c>
      <c r="G136">
        <v>0.13502030000000001</v>
      </c>
      <c r="H136">
        <v>0.14135980000000001</v>
      </c>
      <c r="I136">
        <v>0.13722809999999999</v>
      </c>
      <c r="J136">
        <v>0.98586010000000002</v>
      </c>
      <c r="K136">
        <v>0.12812209999999999</v>
      </c>
      <c r="L136">
        <v>2.1648149999999999</v>
      </c>
      <c r="M136">
        <v>0.1237555</v>
      </c>
      <c r="N136">
        <v>-0.51477910000000004</v>
      </c>
      <c r="O136">
        <v>0.13031129999999999</v>
      </c>
      <c r="P136">
        <v>0.49609320000000001</v>
      </c>
      <c r="Q136">
        <v>0.1367111</v>
      </c>
      <c r="R136">
        <v>0.30284440000000001</v>
      </c>
      <c r="S136">
        <v>0.15284739999999999</v>
      </c>
      <c r="T136">
        <v>-0.2328046</v>
      </c>
      <c r="U136">
        <v>0.13543910000000001</v>
      </c>
      <c r="V136">
        <v>-1.553091</v>
      </c>
      <c r="W136">
        <v>0.1223472</v>
      </c>
      <c r="X136">
        <v>-0.86986129999999995</v>
      </c>
      <c r="Y136">
        <v>0.13432150000000001</v>
      </c>
      <c r="Z136">
        <v>0.80537239999999999</v>
      </c>
      <c r="AA136">
        <v>0.13236310000000001</v>
      </c>
      <c r="AB136">
        <v>1.1294919999999999</v>
      </c>
      <c r="AC136">
        <v>0.11996130000000001</v>
      </c>
      <c r="AD136">
        <v>-1.730472</v>
      </c>
      <c r="AE136">
        <v>0.13982430000000001</v>
      </c>
      <c r="AF136">
        <v>0.92319030000000002</v>
      </c>
      <c r="AG136">
        <v>0.15051300000000001</v>
      </c>
      <c r="AH136">
        <v>0.72768880000000002</v>
      </c>
      <c r="AI136">
        <v>0.12974189999999999</v>
      </c>
      <c r="AJ136">
        <v>-0.59270109999999998</v>
      </c>
      <c r="AK136">
        <v>0.1381077</v>
      </c>
      <c r="AL136">
        <v>1.2443630000000001</v>
      </c>
      <c r="AM136">
        <v>0.1137843</v>
      </c>
      <c r="AN136">
        <v>1.954583</v>
      </c>
      <c r="AO136">
        <v>0.1149415</v>
      </c>
    </row>
    <row r="137" spans="2:41" x14ac:dyDescent="0.25">
      <c r="B137">
        <v>1.366158</v>
      </c>
      <c r="C137">
        <v>0.14302619999999999</v>
      </c>
      <c r="D137">
        <v>1.1050580000000001</v>
      </c>
      <c r="E137">
        <v>0.1269248</v>
      </c>
      <c r="F137">
        <v>2.2200359999999999</v>
      </c>
      <c r="G137">
        <v>0.1200046</v>
      </c>
      <c r="H137">
        <v>0.94699009999999995</v>
      </c>
      <c r="I137">
        <v>0.1228741</v>
      </c>
      <c r="J137">
        <v>1.155065</v>
      </c>
      <c r="K137">
        <v>0.12987960000000001</v>
      </c>
      <c r="L137">
        <v>0.82029240000000003</v>
      </c>
      <c r="M137">
        <v>0.1315587</v>
      </c>
      <c r="N137">
        <v>0.41099140000000001</v>
      </c>
      <c r="O137">
        <v>0.13162989999999999</v>
      </c>
      <c r="P137">
        <v>1.404128</v>
      </c>
      <c r="Q137">
        <v>0.14228250000000001</v>
      </c>
      <c r="R137">
        <v>0.91723370000000004</v>
      </c>
      <c r="S137">
        <v>0.1384166</v>
      </c>
      <c r="T137">
        <v>-1.1532210000000001</v>
      </c>
      <c r="U137">
        <v>0.1367459</v>
      </c>
      <c r="V137">
        <v>0.27789059999999999</v>
      </c>
      <c r="W137">
        <v>0.12647520000000001</v>
      </c>
      <c r="X137">
        <v>-1.297844</v>
      </c>
      <c r="Y137">
        <v>0.1403654</v>
      </c>
      <c r="Z137">
        <v>0.83322260000000004</v>
      </c>
      <c r="AA137">
        <v>0.13484389999999999</v>
      </c>
      <c r="AB137">
        <v>0.29273660000000001</v>
      </c>
      <c r="AC137">
        <v>0.134657</v>
      </c>
      <c r="AD137">
        <v>-1.0751470000000001</v>
      </c>
      <c r="AE137">
        <v>0.14221929999999999</v>
      </c>
      <c r="AF137">
        <v>1.1772260000000001</v>
      </c>
      <c r="AG137">
        <v>0.14627809999999999</v>
      </c>
      <c r="AH137">
        <v>0.87294020000000005</v>
      </c>
      <c r="AI137">
        <v>0.1188095</v>
      </c>
      <c r="AJ137">
        <v>-0.40417950000000002</v>
      </c>
      <c r="AK137">
        <v>0.1321465</v>
      </c>
      <c r="AL137">
        <v>0.51765419999999995</v>
      </c>
      <c r="AM137">
        <v>0.12551570000000001</v>
      </c>
      <c r="AN137">
        <v>2.7382249999999999</v>
      </c>
      <c r="AO137">
        <v>0.11197600000000001</v>
      </c>
    </row>
    <row r="138" spans="2:41" x14ac:dyDescent="0.25">
      <c r="B138">
        <v>1.2237830000000001</v>
      </c>
      <c r="C138">
        <v>0.14178650000000001</v>
      </c>
      <c r="D138">
        <v>-0.25342490000000001</v>
      </c>
      <c r="E138">
        <v>0.12569939999999999</v>
      </c>
      <c r="F138">
        <v>0.17843970000000001</v>
      </c>
      <c r="G138">
        <v>0.1190551</v>
      </c>
      <c r="H138">
        <v>1.28451</v>
      </c>
      <c r="I138">
        <v>0.11762649999999999</v>
      </c>
      <c r="J138">
        <v>0.6069215</v>
      </c>
      <c r="K138">
        <v>0.1262828</v>
      </c>
      <c r="L138">
        <v>-0.48903839999999998</v>
      </c>
      <c r="M138">
        <v>0.13571759999999999</v>
      </c>
      <c r="N138">
        <v>0.20764940000000001</v>
      </c>
      <c r="O138">
        <v>0.12715779999999999</v>
      </c>
      <c r="P138">
        <v>1.001641</v>
      </c>
      <c r="Q138">
        <v>0.1378258</v>
      </c>
      <c r="R138">
        <v>0.91505449999999999</v>
      </c>
      <c r="S138">
        <v>0.12329080000000001</v>
      </c>
      <c r="T138">
        <v>-0.99592049999999999</v>
      </c>
      <c r="U138">
        <v>0.1307844</v>
      </c>
      <c r="V138">
        <v>0.93050909999999998</v>
      </c>
      <c r="W138">
        <v>0.1261709</v>
      </c>
      <c r="X138">
        <v>-0.31085849999999998</v>
      </c>
      <c r="Y138">
        <v>0.14561289999999999</v>
      </c>
      <c r="Z138">
        <v>0.90395009999999998</v>
      </c>
      <c r="AA138">
        <v>0.13322500000000001</v>
      </c>
      <c r="AB138">
        <v>-0.12425990000000001</v>
      </c>
      <c r="AC138">
        <v>0.13945969999999999</v>
      </c>
      <c r="AD138">
        <v>-0.51555799999999996</v>
      </c>
      <c r="AE138">
        <v>0.1345102</v>
      </c>
      <c r="AF138">
        <v>-1.606366E-2</v>
      </c>
      <c r="AG138">
        <v>0.1240961</v>
      </c>
      <c r="AH138">
        <v>1.7844599999999999</v>
      </c>
      <c r="AI138">
        <v>0.1290664</v>
      </c>
      <c r="AJ138">
        <v>-0.15365190000000001</v>
      </c>
      <c r="AK138">
        <v>0.127577</v>
      </c>
      <c r="AL138">
        <v>0.28152919999999998</v>
      </c>
      <c r="AM138">
        <v>0.13246910000000001</v>
      </c>
      <c r="AN138">
        <v>2.5179860000000001</v>
      </c>
      <c r="AO138">
        <v>0.1101487</v>
      </c>
    </row>
    <row r="139" spans="2:41" x14ac:dyDescent="0.25">
      <c r="B139">
        <v>0.83677199999999996</v>
      </c>
      <c r="C139">
        <v>0.1232892</v>
      </c>
      <c r="D139">
        <v>-0.97239229999999999</v>
      </c>
      <c r="E139">
        <v>0.13022980000000001</v>
      </c>
      <c r="F139">
        <v>-0.32288470000000002</v>
      </c>
      <c r="G139">
        <v>0.1274873</v>
      </c>
      <c r="H139">
        <v>1.0190900000000001</v>
      </c>
      <c r="I139">
        <v>0.1240371</v>
      </c>
      <c r="J139">
        <v>0.35033769999999997</v>
      </c>
      <c r="K139">
        <v>0.12906899999999999</v>
      </c>
      <c r="L139">
        <v>-1.1797660000000001</v>
      </c>
      <c r="M139">
        <v>0.1255626</v>
      </c>
      <c r="N139">
        <v>-0.13335340000000001</v>
      </c>
      <c r="O139">
        <v>0.1229484</v>
      </c>
      <c r="P139">
        <v>-0.44055159999999999</v>
      </c>
      <c r="Q139">
        <v>0.13023950000000001</v>
      </c>
      <c r="R139">
        <v>0.21426220000000001</v>
      </c>
      <c r="S139">
        <v>0.1236194</v>
      </c>
      <c r="T139">
        <v>0.24332019999999999</v>
      </c>
      <c r="U139">
        <v>0.12883169999999999</v>
      </c>
      <c r="V139">
        <v>0.4638601</v>
      </c>
      <c r="W139">
        <v>0.12856490000000001</v>
      </c>
      <c r="X139">
        <v>1.728078</v>
      </c>
      <c r="Y139">
        <v>0.13720470000000001</v>
      </c>
      <c r="Z139">
        <v>2.1380979999999998</v>
      </c>
      <c r="AA139">
        <v>0.1245383</v>
      </c>
      <c r="AB139">
        <v>0.53542120000000004</v>
      </c>
      <c r="AC139">
        <v>0.13317100000000001</v>
      </c>
      <c r="AD139">
        <v>-0.72926500000000005</v>
      </c>
      <c r="AE139">
        <v>0.13075539999999999</v>
      </c>
      <c r="AF139">
        <v>-0.85418000000000005</v>
      </c>
      <c r="AG139">
        <v>0.1111429</v>
      </c>
      <c r="AH139">
        <v>1.7553289999999999</v>
      </c>
      <c r="AI139">
        <v>0.13954730000000001</v>
      </c>
      <c r="AJ139">
        <v>-0.75842639999999995</v>
      </c>
      <c r="AK139">
        <v>0.13528409999999999</v>
      </c>
      <c r="AL139">
        <v>0.42434569999999999</v>
      </c>
      <c r="AM139">
        <v>0.1267133</v>
      </c>
      <c r="AN139">
        <v>1.501906</v>
      </c>
      <c r="AO139">
        <v>0.1082935</v>
      </c>
    </row>
    <row r="140" spans="2:41" x14ac:dyDescent="0.25">
      <c r="B140">
        <v>1.3306370000000001</v>
      </c>
      <c r="C140">
        <v>0.1111506</v>
      </c>
      <c r="D140">
        <v>-9.0037889999999999E-3</v>
      </c>
      <c r="E140">
        <v>0.13199959999999999</v>
      </c>
      <c r="F140">
        <v>0.30400539999999998</v>
      </c>
      <c r="G140">
        <v>0.1229203</v>
      </c>
      <c r="H140">
        <v>1.460099</v>
      </c>
      <c r="I140">
        <v>0.12953970000000001</v>
      </c>
      <c r="J140">
        <v>0.61849799999999999</v>
      </c>
      <c r="K140">
        <v>0.1349447</v>
      </c>
      <c r="L140">
        <v>-0.63827199999999995</v>
      </c>
      <c r="M140">
        <v>0.12708120000000001</v>
      </c>
      <c r="N140">
        <v>0.53750019999999998</v>
      </c>
      <c r="O140">
        <v>0.12030100000000001</v>
      </c>
      <c r="P140">
        <v>-0.66660609999999998</v>
      </c>
      <c r="Q140">
        <v>0.13004669999999999</v>
      </c>
      <c r="R140">
        <v>-0.56353439999999999</v>
      </c>
      <c r="S140">
        <v>0.12824650000000001</v>
      </c>
      <c r="T140">
        <v>1.5485390000000001</v>
      </c>
      <c r="U140">
        <v>0.13166030000000001</v>
      </c>
      <c r="V140">
        <v>0.2261203</v>
      </c>
      <c r="W140">
        <v>0.1325057</v>
      </c>
      <c r="X140">
        <v>2.199465</v>
      </c>
      <c r="Y140">
        <v>0.1190885</v>
      </c>
      <c r="Z140">
        <v>2.5951629999999999</v>
      </c>
      <c r="AA140">
        <v>0.115408</v>
      </c>
      <c r="AB140">
        <v>1.2284619999999999</v>
      </c>
      <c r="AC140">
        <v>0.13164149999999999</v>
      </c>
      <c r="AD140">
        <v>-0.2620844</v>
      </c>
      <c r="AE140">
        <v>0.13961999999999999</v>
      </c>
      <c r="AF140">
        <v>-0.55083990000000005</v>
      </c>
      <c r="AG140">
        <v>0.1211762</v>
      </c>
      <c r="AH140">
        <v>0.1247867</v>
      </c>
      <c r="AI140">
        <v>0.13458110000000001</v>
      </c>
      <c r="AJ140">
        <v>-1.3270390000000001</v>
      </c>
      <c r="AK140">
        <v>0.14504790000000001</v>
      </c>
      <c r="AL140">
        <v>-9.3248780000000003E-2</v>
      </c>
      <c r="AM140">
        <v>0.1224611</v>
      </c>
      <c r="AN140">
        <v>0.42963829999999997</v>
      </c>
      <c r="AO140">
        <v>0.11932769999999999</v>
      </c>
    </row>
    <row r="141" spans="2:41" x14ac:dyDescent="0.25">
      <c r="B141">
        <v>2.2089780000000001</v>
      </c>
      <c r="C141">
        <v>0.1148594</v>
      </c>
      <c r="D141">
        <v>0.9406639</v>
      </c>
      <c r="E141">
        <v>0.13315440000000001</v>
      </c>
      <c r="F141">
        <v>1.143829</v>
      </c>
      <c r="G141">
        <v>0.110002</v>
      </c>
      <c r="H141">
        <v>1.879038</v>
      </c>
      <c r="I141">
        <v>0.13356270000000001</v>
      </c>
      <c r="J141">
        <v>0.90443879999999999</v>
      </c>
      <c r="K141">
        <v>0.13285930000000001</v>
      </c>
      <c r="L141">
        <v>-3.908727E-2</v>
      </c>
      <c r="M141">
        <v>0.1419956</v>
      </c>
      <c r="N141">
        <v>1.005412</v>
      </c>
      <c r="O141">
        <v>0.1196574</v>
      </c>
      <c r="P141">
        <v>-0.2383139</v>
      </c>
      <c r="Q141">
        <v>0.12801029999999999</v>
      </c>
      <c r="R141">
        <v>-0.85008159999999999</v>
      </c>
      <c r="S141">
        <v>0.1270105</v>
      </c>
      <c r="T141">
        <v>0.96012960000000003</v>
      </c>
      <c r="U141">
        <v>0.12718840000000001</v>
      </c>
      <c r="V141">
        <v>-0.30031750000000001</v>
      </c>
      <c r="W141">
        <v>0.1255839</v>
      </c>
      <c r="X141">
        <v>1.7996110000000001</v>
      </c>
      <c r="Y141">
        <v>0.1180148</v>
      </c>
      <c r="Z141">
        <v>1.2730619999999999</v>
      </c>
      <c r="AA141">
        <v>0.1118281</v>
      </c>
      <c r="AB141">
        <v>1.1597740000000001</v>
      </c>
      <c r="AC141">
        <v>0.13456199999999999</v>
      </c>
      <c r="AD141">
        <v>0.63860419999999996</v>
      </c>
      <c r="AE141">
        <v>0.1500698</v>
      </c>
      <c r="AF141">
        <v>-0.23699990000000001</v>
      </c>
      <c r="AG141">
        <v>0.13100870000000001</v>
      </c>
      <c r="AH141">
        <v>-1.2142459999999999</v>
      </c>
      <c r="AI141">
        <v>0.11811149999999999</v>
      </c>
      <c r="AJ141">
        <v>-0.64143890000000003</v>
      </c>
      <c r="AK141">
        <v>0.13820950000000001</v>
      </c>
      <c r="AL141">
        <v>-0.68162109999999998</v>
      </c>
      <c r="AM141">
        <v>0.1235021</v>
      </c>
      <c r="AN141">
        <v>-0.38014379999999998</v>
      </c>
      <c r="AO141">
        <v>0.13027839999999999</v>
      </c>
    </row>
    <row r="142" spans="2:41" x14ac:dyDescent="0.25">
      <c r="B142">
        <v>1.0316419999999999</v>
      </c>
      <c r="C142">
        <v>0.1205208</v>
      </c>
      <c r="D142">
        <v>0.1621292</v>
      </c>
      <c r="E142">
        <v>0.13819329999999999</v>
      </c>
      <c r="F142">
        <v>1.161486</v>
      </c>
      <c r="G142">
        <v>0.111306</v>
      </c>
      <c r="H142">
        <v>0.70898470000000002</v>
      </c>
      <c r="I142">
        <v>0.1365673</v>
      </c>
      <c r="J142">
        <v>1.130884</v>
      </c>
      <c r="K142">
        <v>0.12227979999999999</v>
      </c>
      <c r="L142">
        <v>-0.34076459999999997</v>
      </c>
      <c r="M142">
        <v>0.1383083</v>
      </c>
      <c r="N142">
        <v>1.3273079999999999</v>
      </c>
      <c r="O142">
        <v>0.12372569999999999</v>
      </c>
      <c r="P142">
        <v>-0.27320230000000001</v>
      </c>
      <c r="Q142">
        <v>0.12830169999999999</v>
      </c>
      <c r="R142">
        <v>-1.033658</v>
      </c>
      <c r="S142">
        <v>0.1224469</v>
      </c>
      <c r="T142">
        <v>-0.83664499999999997</v>
      </c>
      <c r="U142">
        <v>0.1222142</v>
      </c>
      <c r="V142">
        <v>-1.712188</v>
      </c>
      <c r="W142">
        <v>0.1193602</v>
      </c>
      <c r="X142">
        <v>1.9302889999999999</v>
      </c>
      <c r="Y142">
        <v>0.1311301</v>
      </c>
      <c r="Z142">
        <v>0.35009319999999999</v>
      </c>
      <c r="AA142">
        <v>0.11475779999999999</v>
      </c>
      <c r="AB142">
        <v>0.64151250000000004</v>
      </c>
      <c r="AC142">
        <v>0.1215074</v>
      </c>
      <c r="AD142">
        <v>1.1944900000000001</v>
      </c>
      <c r="AE142">
        <v>0.15004780000000001</v>
      </c>
      <c r="AF142">
        <v>0.51757410000000004</v>
      </c>
      <c r="AG142">
        <v>0.1201681</v>
      </c>
      <c r="AH142">
        <v>-0.60441900000000004</v>
      </c>
      <c r="AI142">
        <v>0.1114713</v>
      </c>
      <c r="AJ142">
        <v>-0.31356139999999999</v>
      </c>
      <c r="AK142">
        <v>0.1233322</v>
      </c>
      <c r="AL142">
        <v>-0.64157010000000003</v>
      </c>
      <c r="AM142">
        <v>0.1196498</v>
      </c>
      <c r="AN142">
        <v>-0.85339310000000002</v>
      </c>
      <c r="AO142">
        <v>0.12942419999999999</v>
      </c>
    </row>
    <row r="143" spans="2:41" x14ac:dyDescent="0.25">
      <c r="B143">
        <v>-0.49960949999999998</v>
      </c>
      <c r="C143">
        <v>0.1175158</v>
      </c>
      <c r="D143">
        <v>-1.0620039999999999</v>
      </c>
      <c r="E143">
        <v>0.13996220000000001</v>
      </c>
      <c r="F143">
        <v>-0.1813775</v>
      </c>
      <c r="G143">
        <v>0.12818450000000001</v>
      </c>
      <c r="H143">
        <v>-0.76672720000000005</v>
      </c>
      <c r="I143">
        <v>0.13272400000000001</v>
      </c>
      <c r="J143">
        <v>1.4293340000000001</v>
      </c>
      <c r="K143">
        <v>0.11557920000000001</v>
      </c>
      <c r="L143">
        <v>-0.32094519999999999</v>
      </c>
      <c r="M143">
        <v>0.117649</v>
      </c>
      <c r="N143">
        <v>1.9087959999999999</v>
      </c>
      <c r="O143">
        <v>0.12821099999999999</v>
      </c>
      <c r="P143">
        <v>0.96496559999999998</v>
      </c>
      <c r="Q143">
        <v>0.13521040000000001</v>
      </c>
      <c r="R143">
        <v>-1.2526569999999999</v>
      </c>
      <c r="S143">
        <v>0.1220169</v>
      </c>
      <c r="T143">
        <v>-0.3716159</v>
      </c>
      <c r="U143">
        <v>0.1260259</v>
      </c>
      <c r="V143">
        <v>-1.690442</v>
      </c>
      <c r="W143">
        <v>0.1296486</v>
      </c>
      <c r="X143">
        <v>2.4669599999999998</v>
      </c>
      <c r="Y143">
        <v>0.12756049999999999</v>
      </c>
      <c r="Z143">
        <v>0.60224100000000003</v>
      </c>
      <c r="AA143">
        <v>0.1232499</v>
      </c>
      <c r="AB143">
        <v>0.22598219999999999</v>
      </c>
      <c r="AC143">
        <v>0.1069007</v>
      </c>
      <c r="AD143">
        <v>1.6452500000000001</v>
      </c>
      <c r="AE143">
        <v>0.13859920000000001</v>
      </c>
      <c r="AF143">
        <v>1.4836339999999999</v>
      </c>
      <c r="AG143">
        <v>0.1002813</v>
      </c>
      <c r="AH143">
        <v>1.180258</v>
      </c>
      <c r="AI143">
        <v>0.1164066</v>
      </c>
      <c r="AJ143">
        <v>-0.98681039999999998</v>
      </c>
      <c r="AK143">
        <v>0.1217414</v>
      </c>
      <c r="AL143">
        <v>9.3499929999999995E-2</v>
      </c>
      <c r="AM143">
        <v>0.1173685</v>
      </c>
      <c r="AN143">
        <v>-0.22461210000000001</v>
      </c>
      <c r="AO143">
        <v>0.1254111</v>
      </c>
    </row>
    <row r="144" spans="2:41" x14ac:dyDescent="0.25">
      <c r="B144">
        <v>0.49158859999999999</v>
      </c>
      <c r="C144">
        <v>0.1143482</v>
      </c>
      <c r="D144">
        <v>-0.40563870000000002</v>
      </c>
      <c r="E144">
        <v>0.12999289999999999</v>
      </c>
      <c r="F144">
        <v>-1.0022180000000001</v>
      </c>
      <c r="G144">
        <v>0.1364474</v>
      </c>
      <c r="H144">
        <v>-0.92106589999999999</v>
      </c>
      <c r="I144">
        <v>0.12629119999999999</v>
      </c>
      <c r="J144">
        <v>1.411805</v>
      </c>
      <c r="K144">
        <v>0.1232391</v>
      </c>
      <c r="L144">
        <v>-6.1472409999999998E-2</v>
      </c>
      <c r="M144">
        <v>0.1134965</v>
      </c>
      <c r="N144">
        <v>1.567631</v>
      </c>
      <c r="O144">
        <v>0.12567</v>
      </c>
      <c r="P144">
        <v>2.6874639999999999</v>
      </c>
      <c r="Q144">
        <v>0.1232034</v>
      </c>
      <c r="R144">
        <v>-0.349493</v>
      </c>
      <c r="S144">
        <v>0.12206880000000001</v>
      </c>
      <c r="T144">
        <v>0.80256510000000003</v>
      </c>
      <c r="U144">
        <v>0.1256495</v>
      </c>
      <c r="V144">
        <v>-0.1007386</v>
      </c>
      <c r="W144">
        <v>0.13812769999999999</v>
      </c>
      <c r="X144">
        <v>2.5923989999999999</v>
      </c>
      <c r="Y144">
        <v>0.1069249</v>
      </c>
      <c r="Z144">
        <v>1.5331399999999999</v>
      </c>
      <c r="AA144">
        <v>0.13113169999999999</v>
      </c>
      <c r="AB144">
        <v>0.33299499999999999</v>
      </c>
      <c r="AC144">
        <v>0.1104339</v>
      </c>
      <c r="AD144">
        <v>1.539919</v>
      </c>
      <c r="AE144">
        <v>0.1245617</v>
      </c>
      <c r="AF144">
        <v>0.85854509999999995</v>
      </c>
      <c r="AG144">
        <v>9.7049800000000006E-2</v>
      </c>
      <c r="AH144">
        <v>1.3027409999999999</v>
      </c>
      <c r="AI144">
        <v>0.1121028</v>
      </c>
      <c r="AJ144">
        <v>-1.0521259999999999</v>
      </c>
      <c r="AK144">
        <v>0.1282411</v>
      </c>
      <c r="AL144">
        <v>1.0890930000000001</v>
      </c>
      <c r="AM144">
        <v>0.1224416</v>
      </c>
      <c r="AN144">
        <v>1.5013110000000001</v>
      </c>
      <c r="AO144">
        <v>0.1218143</v>
      </c>
    </row>
    <row r="145" spans="2:41" x14ac:dyDescent="0.25">
      <c r="B145">
        <v>1.7873000000000001</v>
      </c>
      <c r="C145">
        <v>0.1184982</v>
      </c>
      <c r="D145">
        <v>0.57120499999999996</v>
      </c>
      <c r="E145">
        <v>0.1181436</v>
      </c>
      <c r="F145">
        <v>-0.1203066</v>
      </c>
      <c r="G145">
        <v>0.1291371</v>
      </c>
      <c r="H145">
        <v>-0.86700940000000004</v>
      </c>
      <c r="I145">
        <v>0.1264854</v>
      </c>
      <c r="J145">
        <v>0.76206499999999999</v>
      </c>
      <c r="K145">
        <v>0.12700449999999999</v>
      </c>
      <c r="L145">
        <v>-1.6912630000000001E-2</v>
      </c>
      <c r="M145">
        <v>0.1242419</v>
      </c>
      <c r="N145">
        <v>0.85339200000000004</v>
      </c>
      <c r="O145">
        <v>0.11983779999999999</v>
      </c>
      <c r="P145">
        <v>2.3758119999999998</v>
      </c>
      <c r="Q145">
        <v>0.1018554</v>
      </c>
      <c r="R145">
        <v>1.1075710000000001</v>
      </c>
      <c r="S145">
        <v>0.1125496</v>
      </c>
      <c r="T145">
        <v>-0.25109290000000001</v>
      </c>
      <c r="U145">
        <v>0.121432</v>
      </c>
      <c r="V145">
        <v>0.37705319999999998</v>
      </c>
      <c r="W145">
        <v>0.13289020000000001</v>
      </c>
      <c r="X145">
        <v>1.644871</v>
      </c>
      <c r="Y145">
        <v>9.639694E-2</v>
      </c>
      <c r="Z145">
        <v>1.615191</v>
      </c>
      <c r="AA145">
        <v>0.1282479</v>
      </c>
      <c r="AB145">
        <v>1.227541</v>
      </c>
      <c r="AC145">
        <v>0.1128744</v>
      </c>
      <c r="AD145">
        <v>0.91929170000000004</v>
      </c>
      <c r="AE145">
        <v>0.120384</v>
      </c>
      <c r="AF145">
        <v>-0.69913939999999997</v>
      </c>
      <c r="AG145">
        <v>0.1131355</v>
      </c>
      <c r="AH145">
        <v>0.28548390000000001</v>
      </c>
      <c r="AI145">
        <v>0.1070781</v>
      </c>
      <c r="AJ145">
        <v>-0.60746440000000002</v>
      </c>
      <c r="AK145">
        <v>0.12531900000000001</v>
      </c>
      <c r="AL145">
        <v>0.5051831</v>
      </c>
      <c r="AM145">
        <v>0.12597159999999999</v>
      </c>
      <c r="AN145">
        <v>1.903316</v>
      </c>
      <c r="AO145">
        <v>0.1173447</v>
      </c>
    </row>
    <row r="146" spans="2:41" x14ac:dyDescent="0.25">
      <c r="B146">
        <v>1.2009399999999999</v>
      </c>
      <c r="C146">
        <v>0.12662789999999999</v>
      </c>
      <c r="D146">
        <v>-0.51987629999999996</v>
      </c>
      <c r="E146">
        <v>0.1182315</v>
      </c>
      <c r="F146">
        <v>1.1689229999999999</v>
      </c>
      <c r="G146">
        <v>0.12575620000000001</v>
      </c>
      <c r="H146">
        <v>-0.89575700000000003</v>
      </c>
      <c r="I146">
        <v>0.13122919999999999</v>
      </c>
      <c r="J146">
        <v>0.420041</v>
      </c>
      <c r="K146">
        <v>0.11561440000000001</v>
      </c>
      <c r="L146">
        <v>0.35144449999999999</v>
      </c>
      <c r="M146">
        <v>0.1250578</v>
      </c>
      <c r="N146">
        <v>0.5030715</v>
      </c>
      <c r="O146">
        <v>0.1191749</v>
      </c>
      <c r="P146">
        <v>0.45264070000000001</v>
      </c>
      <c r="Q146">
        <v>0.105599</v>
      </c>
      <c r="R146">
        <v>0.73480520000000005</v>
      </c>
      <c r="S146">
        <v>0.1019021</v>
      </c>
      <c r="T146">
        <v>-0.81011319999999998</v>
      </c>
      <c r="U146">
        <v>0.1232092</v>
      </c>
      <c r="V146">
        <v>-3.6153769999999999E-3</v>
      </c>
      <c r="W146">
        <v>0.12891630000000001</v>
      </c>
      <c r="X146">
        <v>0.41986760000000001</v>
      </c>
      <c r="Y146">
        <v>0.11128490000000001</v>
      </c>
      <c r="Z146">
        <v>0.18863959999999999</v>
      </c>
      <c r="AA146">
        <v>0.1205734</v>
      </c>
      <c r="AB146">
        <v>1.829537</v>
      </c>
      <c r="AC146">
        <v>0.1035026</v>
      </c>
      <c r="AD146">
        <v>0.64950350000000001</v>
      </c>
      <c r="AE146">
        <v>0.1268137</v>
      </c>
      <c r="AF146">
        <v>-0.67412369999999999</v>
      </c>
      <c r="AG146">
        <v>0.1237245</v>
      </c>
      <c r="AH146">
        <v>1.053884</v>
      </c>
      <c r="AI146">
        <v>0.1109195</v>
      </c>
      <c r="AJ146">
        <v>-0.65487640000000003</v>
      </c>
      <c r="AK146">
        <v>0.11882959999999999</v>
      </c>
      <c r="AL146">
        <v>-1.0918680000000001</v>
      </c>
      <c r="AM146">
        <v>0.130575</v>
      </c>
      <c r="AN146">
        <v>0.32147249999999999</v>
      </c>
      <c r="AO146">
        <v>0.1149598</v>
      </c>
    </row>
    <row r="147" spans="2:41" x14ac:dyDescent="0.25">
      <c r="B147">
        <v>0.78768280000000002</v>
      </c>
      <c r="C147">
        <v>0.12645600000000001</v>
      </c>
      <c r="D147">
        <v>-1.460909</v>
      </c>
      <c r="E147">
        <v>0.1231175</v>
      </c>
      <c r="F147">
        <v>0.93763379999999996</v>
      </c>
      <c r="G147">
        <v>0.1237859</v>
      </c>
      <c r="H147">
        <v>-0.29514119999999999</v>
      </c>
      <c r="I147">
        <v>0.1253734</v>
      </c>
      <c r="J147">
        <v>0.88601920000000001</v>
      </c>
      <c r="K147">
        <v>0.1058849</v>
      </c>
      <c r="L147">
        <v>-0.16008320000000001</v>
      </c>
      <c r="M147">
        <v>0.1181286</v>
      </c>
      <c r="N147">
        <v>0.1832059</v>
      </c>
      <c r="O147">
        <v>0.1204863</v>
      </c>
      <c r="P147">
        <v>-1.4913970000000001</v>
      </c>
      <c r="Q147">
        <v>0.12596599999999999</v>
      </c>
      <c r="R147">
        <v>-0.69215879999999996</v>
      </c>
      <c r="S147">
        <v>0.1060078</v>
      </c>
      <c r="T147">
        <v>0.70430420000000005</v>
      </c>
      <c r="U147">
        <v>0.11907420000000001</v>
      </c>
      <c r="V147">
        <v>0.312419</v>
      </c>
      <c r="W147">
        <v>0.13458990000000001</v>
      </c>
      <c r="X147">
        <v>-1.9335959999999999E-2</v>
      </c>
      <c r="Y147">
        <v>0.12926979999999999</v>
      </c>
      <c r="Z147">
        <v>-0.28929559999999999</v>
      </c>
      <c r="AA147">
        <v>0.1156247</v>
      </c>
      <c r="AB147">
        <v>1.1455850000000001</v>
      </c>
      <c r="AC147">
        <v>9.9906019999999998E-2</v>
      </c>
      <c r="AD147">
        <v>0.53839630000000005</v>
      </c>
      <c r="AE147">
        <v>0.13190959999999999</v>
      </c>
      <c r="AF147">
        <v>0.34004000000000001</v>
      </c>
      <c r="AG147">
        <v>0.1181517</v>
      </c>
      <c r="AH147">
        <v>1.7829159999999999</v>
      </c>
      <c r="AI147">
        <v>0.1108523</v>
      </c>
      <c r="AJ147">
        <v>-0.79395300000000002</v>
      </c>
      <c r="AK147">
        <v>0.1222727</v>
      </c>
      <c r="AL147">
        <v>-0.89547469999999996</v>
      </c>
      <c r="AM147">
        <v>0.1347737</v>
      </c>
      <c r="AN147">
        <v>-1.16679</v>
      </c>
      <c r="AO147">
        <v>0.11391419999999999</v>
      </c>
    </row>
    <row r="148" spans="2:41" x14ac:dyDescent="0.25">
      <c r="B148">
        <v>1.4877130000000001</v>
      </c>
      <c r="C148">
        <v>0.1169079</v>
      </c>
      <c r="D148">
        <v>-8.4378359999999999E-2</v>
      </c>
      <c r="E148">
        <v>0.1218248</v>
      </c>
      <c r="F148">
        <v>-0.61687270000000005</v>
      </c>
      <c r="G148">
        <v>0.1176705</v>
      </c>
      <c r="H148">
        <v>0.31809660000000001</v>
      </c>
      <c r="I148">
        <v>0.1100203</v>
      </c>
      <c r="J148">
        <v>1.1095390000000001</v>
      </c>
      <c r="K148">
        <v>0.1056314</v>
      </c>
      <c r="L148">
        <v>-1.4118390000000001</v>
      </c>
      <c r="M148">
        <v>0.1141557</v>
      </c>
      <c r="N148">
        <v>0.55263079999999998</v>
      </c>
      <c r="O148">
        <v>0.1172657</v>
      </c>
      <c r="P148">
        <v>-1.915907</v>
      </c>
      <c r="Q148">
        <v>0.1371434</v>
      </c>
      <c r="R148">
        <v>-0.26604800000000001</v>
      </c>
      <c r="S148">
        <v>0.1134882</v>
      </c>
      <c r="T148">
        <v>1.583099</v>
      </c>
      <c r="U148">
        <v>0.1104349</v>
      </c>
      <c r="V148">
        <v>1.013444</v>
      </c>
      <c r="W148">
        <v>0.13405990000000001</v>
      </c>
      <c r="X148">
        <v>0.33662150000000002</v>
      </c>
      <c r="Y148">
        <v>0.13003400000000001</v>
      </c>
      <c r="Z148">
        <v>0.68791519999999995</v>
      </c>
      <c r="AA148">
        <v>0.1107523</v>
      </c>
      <c r="AB148">
        <v>0.40701609999999999</v>
      </c>
      <c r="AC148">
        <v>0.109407</v>
      </c>
      <c r="AD148">
        <v>0.11963550000000001</v>
      </c>
      <c r="AE148">
        <v>0.13198029999999999</v>
      </c>
      <c r="AF148">
        <v>0.5463827</v>
      </c>
      <c r="AG148">
        <v>0.11398270000000001</v>
      </c>
      <c r="AH148">
        <v>0.73899649999999995</v>
      </c>
      <c r="AI148">
        <v>0.1079566</v>
      </c>
      <c r="AJ148">
        <v>-0.751525</v>
      </c>
      <c r="AK148">
        <v>0.12940109999999999</v>
      </c>
      <c r="AL148">
        <v>0.96431929999999999</v>
      </c>
      <c r="AM148">
        <v>0.12673309999999999</v>
      </c>
      <c r="AN148">
        <v>-1.8185560000000001</v>
      </c>
      <c r="AO148">
        <v>0.11242099999999999</v>
      </c>
    </row>
    <row r="149" spans="2:41" x14ac:dyDescent="0.25">
      <c r="B149">
        <v>1.121572</v>
      </c>
      <c r="C149">
        <v>0.11536109999999999</v>
      </c>
      <c r="D149">
        <v>1.9390179999999999</v>
      </c>
      <c r="E149">
        <v>0.1184793</v>
      </c>
      <c r="F149">
        <v>-1.4127350000000001</v>
      </c>
      <c r="G149">
        <v>0.1198514</v>
      </c>
      <c r="H149">
        <v>1.0497970000000001</v>
      </c>
      <c r="I149">
        <v>0.1041929</v>
      </c>
      <c r="J149">
        <v>0.98550729999999997</v>
      </c>
      <c r="K149">
        <v>0.1144931</v>
      </c>
      <c r="L149">
        <v>-1.7265999999999999</v>
      </c>
      <c r="M149">
        <v>0.1156257</v>
      </c>
      <c r="N149">
        <v>1.638539</v>
      </c>
      <c r="O149">
        <v>0.1119042</v>
      </c>
      <c r="P149">
        <v>-0.35620810000000003</v>
      </c>
      <c r="Q149">
        <v>0.13223660000000001</v>
      </c>
      <c r="R149">
        <v>0.92779599999999995</v>
      </c>
      <c r="S149">
        <v>0.10868079999999999</v>
      </c>
      <c r="T149">
        <v>0.76071080000000002</v>
      </c>
      <c r="U149">
        <v>0.1141278</v>
      </c>
      <c r="V149">
        <v>1.209865</v>
      </c>
      <c r="W149">
        <v>0.1148039</v>
      </c>
      <c r="X149">
        <v>0.38474989999999998</v>
      </c>
      <c r="Y149">
        <v>0.1281513</v>
      </c>
      <c r="Z149">
        <v>0.73816519999999997</v>
      </c>
      <c r="AA149">
        <v>0.11257060000000001</v>
      </c>
      <c r="AB149">
        <v>0.35583589999999998</v>
      </c>
      <c r="AC149">
        <v>0.11931750000000001</v>
      </c>
      <c r="AD149">
        <v>-0.84253199999999995</v>
      </c>
      <c r="AE149">
        <v>0.13037080000000001</v>
      </c>
      <c r="AF149">
        <v>0.38831260000000001</v>
      </c>
      <c r="AG149">
        <v>0.1150655</v>
      </c>
      <c r="AH149">
        <v>-0.25003599999999998</v>
      </c>
      <c r="AI149">
        <v>0.1076194</v>
      </c>
      <c r="AJ149">
        <v>-0.5457748</v>
      </c>
      <c r="AK149">
        <v>0.13144110000000001</v>
      </c>
      <c r="AL149">
        <v>2.2519230000000001</v>
      </c>
      <c r="AM149">
        <v>0.1109681</v>
      </c>
      <c r="AN149">
        <v>-0.9433338</v>
      </c>
      <c r="AO149">
        <v>0.1119957</v>
      </c>
    </row>
    <row r="150" spans="2:41" x14ac:dyDescent="0.25">
      <c r="B150">
        <v>-3.1409029999999998E-2</v>
      </c>
      <c r="C150">
        <v>0.1231502</v>
      </c>
      <c r="D150">
        <v>1.869845</v>
      </c>
      <c r="E150">
        <v>0.11927310000000001</v>
      </c>
      <c r="F150">
        <v>-0.70945340000000001</v>
      </c>
      <c r="G150">
        <v>0.12741710000000001</v>
      </c>
      <c r="H150">
        <v>1.866401</v>
      </c>
      <c r="I150">
        <v>0.1090619</v>
      </c>
      <c r="J150">
        <v>0.58671479999999998</v>
      </c>
      <c r="K150">
        <v>0.1243021</v>
      </c>
      <c r="L150">
        <v>-1.156936</v>
      </c>
      <c r="M150">
        <v>0.1223585</v>
      </c>
      <c r="N150">
        <v>2.3220610000000002</v>
      </c>
      <c r="O150">
        <v>0.1064746</v>
      </c>
      <c r="P150">
        <v>0.51828050000000003</v>
      </c>
      <c r="Q150">
        <v>0.1218236</v>
      </c>
      <c r="R150">
        <v>0.17789659999999999</v>
      </c>
      <c r="S150">
        <v>0.1064976</v>
      </c>
      <c r="T150">
        <v>0.4373937</v>
      </c>
      <c r="U150">
        <v>0.11985319999999999</v>
      </c>
      <c r="V150">
        <v>0.46527400000000002</v>
      </c>
      <c r="W150">
        <v>0.10006130000000001</v>
      </c>
      <c r="X150">
        <v>-0.15041180000000001</v>
      </c>
      <c r="Y150">
        <v>0.12916649999999999</v>
      </c>
      <c r="Z150">
        <v>-0.38987549999999999</v>
      </c>
      <c r="AA150">
        <v>0.12151090000000001</v>
      </c>
      <c r="AB150">
        <v>1.060489</v>
      </c>
      <c r="AC150">
        <v>0.1204911</v>
      </c>
      <c r="AD150">
        <v>-1.417786</v>
      </c>
      <c r="AE150">
        <v>0.13286439999999999</v>
      </c>
      <c r="AF150">
        <v>-0.2208369</v>
      </c>
      <c r="AG150">
        <v>0.109391</v>
      </c>
      <c r="AH150">
        <v>-0.88641309999999995</v>
      </c>
      <c r="AI150">
        <v>0.1150129</v>
      </c>
      <c r="AJ150">
        <v>-0.238451</v>
      </c>
      <c r="AK150">
        <v>0.1254825</v>
      </c>
      <c r="AL150">
        <v>2.5249380000000001</v>
      </c>
      <c r="AM150">
        <v>9.76659E-2</v>
      </c>
      <c r="AN150">
        <v>0.67527839999999995</v>
      </c>
      <c r="AO150">
        <v>0.1124328</v>
      </c>
    </row>
    <row r="151" spans="2:41" x14ac:dyDescent="0.25">
      <c r="B151">
        <v>-0.5602741</v>
      </c>
      <c r="C151">
        <v>0.1227193</v>
      </c>
      <c r="D151">
        <v>-0.1585945</v>
      </c>
      <c r="E151">
        <v>0.123084</v>
      </c>
      <c r="F151">
        <v>0.52807649999999995</v>
      </c>
      <c r="G151">
        <v>0.1296552</v>
      </c>
      <c r="H151">
        <v>1.9642580000000001</v>
      </c>
      <c r="I151">
        <v>0.1143132</v>
      </c>
      <c r="J151">
        <v>-0.27568880000000001</v>
      </c>
      <c r="K151">
        <v>0.1238803</v>
      </c>
      <c r="L151">
        <v>0.3934938</v>
      </c>
      <c r="M151">
        <v>0.124292</v>
      </c>
      <c r="N151">
        <v>1.886725</v>
      </c>
      <c r="O151">
        <v>9.7045469999999995E-2</v>
      </c>
      <c r="P151">
        <v>-0.50766679999999997</v>
      </c>
      <c r="Q151">
        <v>0.1204374</v>
      </c>
      <c r="R151">
        <v>-1.1064780000000001</v>
      </c>
      <c r="S151">
        <v>0.11651839999999999</v>
      </c>
      <c r="T151">
        <v>1.4295100000000001</v>
      </c>
      <c r="U151">
        <v>0.11628570000000001</v>
      </c>
      <c r="V151">
        <v>-0.43089240000000001</v>
      </c>
      <c r="W151">
        <v>0.1015469</v>
      </c>
      <c r="X151">
        <v>-0.15164830000000001</v>
      </c>
      <c r="Y151">
        <v>0.1226594</v>
      </c>
      <c r="Z151">
        <v>-1.1673180000000001</v>
      </c>
      <c r="AA151">
        <v>0.1263396</v>
      </c>
      <c r="AB151">
        <v>2.0642550000000002</v>
      </c>
      <c r="AC151">
        <v>0.1134145</v>
      </c>
      <c r="AD151">
        <v>-0.77248459999999997</v>
      </c>
      <c r="AE151">
        <v>0.1360287</v>
      </c>
      <c r="AF151">
        <v>-0.95129090000000005</v>
      </c>
      <c r="AG151">
        <v>0.1074098</v>
      </c>
      <c r="AH151">
        <v>-1.754713</v>
      </c>
      <c r="AI151">
        <v>0.13012840000000001</v>
      </c>
      <c r="AJ151">
        <v>-0.67892640000000004</v>
      </c>
      <c r="AK151">
        <v>0.1240528</v>
      </c>
      <c r="AL151">
        <v>1.91153</v>
      </c>
      <c r="AM151">
        <v>9.540303E-2</v>
      </c>
      <c r="AN151">
        <v>0.13943140000000001</v>
      </c>
      <c r="AO151">
        <v>0.1139553</v>
      </c>
    </row>
    <row r="152" spans="2:41" x14ac:dyDescent="0.25">
      <c r="B152">
        <v>-1.401904</v>
      </c>
      <c r="C152">
        <v>0.1140063</v>
      </c>
      <c r="D152">
        <v>-0.89639310000000005</v>
      </c>
      <c r="E152">
        <v>0.1241558</v>
      </c>
      <c r="F152">
        <v>1.039801</v>
      </c>
      <c r="G152">
        <v>0.1219744</v>
      </c>
      <c r="H152">
        <v>1.747466</v>
      </c>
      <c r="I152">
        <v>0.10892350000000001</v>
      </c>
      <c r="J152">
        <v>-0.28437509999999999</v>
      </c>
      <c r="K152">
        <v>0.1201247</v>
      </c>
      <c r="L152">
        <v>1.4463999999999999</v>
      </c>
      <c r="M152">
        <v>0.11863650000000001</v>
      </c>
      <c r="N152">
        <v>1.408183</v>
      </c>
      <c r="O152">
        <v>9.3975459999999997E-2</v>
      </c>
      <c r="P152">
        <v>-0.32793810000000001</v>
      </c>
      <c r="Q152">
        <v>0.12579750000000001</v>
      </c>
      <c r="R152">
        <v>-0.77488610000000002</v>
      </c>
      <c r="S152">
        <v>0.1215358</v>
      </c>
      <c r="T152">
        <v>1.585996</v>
      </c>
      <c r="U152">
        <v>0.1129203</v>
      </c>
      <c r="V152">
        <v>4.1537739999999997E-2</v>
      </c>
      <c r="W152">
        <v>0.10403560000000001</v>
      </c>
      <c r="X152">
        <v>0.77460079999999998</v>
      </c>
      <c r="Y152">
        <v>0.1117518</v>
      </c>
      <c r="Z152">
        <v>-0.74484589999999995</v>
      </c>
      <c r="AA152">
        <v>0.1240723</v>
      </c>
      <c r="AB152">
        <v>1.695684</v>
      </c>
      <c r="AC152">
        <v>0.1005004</v>
      </c>
      <c r="AD152">
        <v>6.6237000000000004E-2</v>
      </c>
      <c r="AE152">
        <v>0.1283369</v>
      </c>
      <c r="AF152">
        <v>-0.27609250000000002</v>
      </c>
      <c r="AG152">
        <v>0.1168177</v>
      </c>
      <c r="AH152">
        <v>-1.6853880000000001</v>
      </c>
      <c r="AI152">
        <v>0.13560179999999999</v>
      </c>
      <c r="AJ152">
        <v>-0.87160890000000002</v>
      </c>
      <c r="AK152">
        <v>0.1339631</v>
      </c>
      <c r="AL152">
        <v>0.31279430000000003</v>
      </c>
      <c r="AM152">
        <v>0.105536</v>
      </c>
      <c r="AN152">
        <v>-0.94897509999999996</v>
      </c>
      <c r="AO152">
        <v>0.11719599999999999</v>
      </c>
    </row>
    <row r="153" spans="2:41" x14ac:dyDescent="0.25">
      <c r="B153">
        <v>-1.710774</v>
      </c>
      <c r="C153">
        <v>0.11583830000000001</v>
      </c>
      <c r="D153">
        <v>8.6215589999999995E-2</v>
      </c>
      <c r="E153">
        <v>0.122169</v>
      </c>
      <c r="F153">
        <v>1.0526219999999999</v>
      </c>
      <c r="G153">
        <v>0.1099369</v>
      </c>
      <c r="H153">
        <v>1.5099370000000001</v>
      </c>
      <c r="I153">
        <v>9.4591960000000003E-2</v>
      </c>
      <c r="J153">
        <v>0.76426640000000001</v>
      </c>
      <c r="K153">
        <v>0.1133643</v>
      </c>
      <c r="L153">
        <v>0.10863490000000001</v>
      </c>
      <c r="M153">
        <v>0.1198225</v>
      </c>
      <c r="N153">
        <v>1.5329330000000001</v>
      </c>
      <c r="O153">
        <v>0.10914160000000001</v>
      </c>
      <c r="P153">
        <v>1.498624</v>
      </c>
      <c r="Q153">
        <v>0.1225513</v>
      </c>
      <c r="R153">
        <v>0.39055279999999998</v>
      </c>
      <c r="S153">
        <v>0.1119129</v>
      </c>
      <c r="T153">
        <v>0.47366829999999999</v>
      </c>
      <c r="U153">
        <v>0.1117026</v>
      </c>
      <c r="V153">
        <v>0.91460889999999995</v>
      </c>
      <c r="W153">
        <v>0.10830140000000001</v>
      </c>
      <c r="X153">
        <v>1.8463020000000001</v>
      </c>
      <c r="Y153">
        <v>0.108053</v>
      </c>
      <c r="Z153">
        <v>0.16290089999999999</v>
      </c>
      <c r="AA153">
        <v>0.1189014</v>
      </c>
      <c r="AB153">
        <v>8.6815799999999999E-2</v>
      </c>
      <c r="AC153">
        <v>9.131997E-2</v>
      </c>
      <c r="AD153">
        <v>0.88115410000000005</v>
      </c>
      <c r="AE153">
        <v>0.119572</v>
      </c>
      <c r="AF153">
        <v>0.8551841</v>
      </c>
      <c r="AG153">
        <v>0.1218537</v>
      </c>
      <c r="AH153">
        <v>-0.67714479999999999</v>
      </c>
      <c r="AI153">
        <v>0.1281149</v>
      </c>
      <c r="AJ153">
        <v>0.9016672</v>
      </c>
      <c r="AK153">
        <v>0.12853329999999999</v>
      </c>
      <c r="AL153">
        <v>-0.79432130000000001</v>
      </c>
      <c r="AM153">
        <v>0.11288040000000001</v>
      </c>
      <c r="AN153">
        <v>0.48081980000000002</v>
      </c>
      <c r="AO153">
        <v>0.1199634</v>
      </c>
    </row>
    <row r="154" spans="2:41" x14ac:dyDescent="0.25">
      <c r="B154">
        <v>0.21209810000000001</v>
      </c>
      <c r="C154">
        <v>0.1213933</v>
      </c>
      <c r="D154">
        <v>0.41023789999999999</v>
      </c>
      <c r="E154">
        <v>0.1202728</v>
      </c>
      <c r="F154">
        <v>0.9548664</v>
      </c>
      <c r="G154">
        <v>0.1089417</v>
      </c>
      <c r="H154">
        <v>0.77059149999999998</v>
      </c>
      <c r="I154">
        <v>8.9485850000000006E-2</v>
      </c>
      <c r="J154">
        <v>0.97272959999999997</v>
      </c>
      <c r="K154">
        <v>0.1026511</v>
      </c>
      <c r="L154">
        <v>-0.82834399999999997</v>
      </c>
      <c r="M154">
        <v>0.1232867</v>
      </c>
      <c r="N154">
        <v>1.2744040000000001</v>
      </c>
      <c r="O154">
        <v>0.1213964</v>
      </c>
      <c r="P154">
        <v>2.0446309999999999</v>
      </c>
      <c r="Q154">
        <v>0.1131675</v>
      </c>
      <c r="R154">
        <v>1.0354319999999999</v>
      </c>
      <c r="S154">
        <v>0.1027353</v>
      </c>
      <c r="T154">
        <v>-5.1822430000000003E-2</v>
      </c>
      <c r="U154">
        <v>0.1066733</v>
      </c>
      <c r="V154">
        <v>0.18511569999999999</v>
      </c>
      <c r="W154">
        <v>0.1135885</v>
      </c>
      <c r="X154">
        <v>1.3357650000000001</v>
      </c>
      <c r="Y154">
        <v>0.110863</v>
      </c>
      <c r="Z154">
        <v>1.029422E-2</v>
      </c>
      <c r="AA154">
        <v>0.118505</v>
      </c>
      <c r="AB154">
        <v>-1.4851970000000001</v>
      </c>
      <c r="AC154">
        <v>9.7475619999999999E-2</v>
      </c>
      <c r="AD154">
        <v>1.4238459999999999</v>
      </c>
      <c r="AE154">
        <v>0.1224234</v>
      </c>
      <c r="AF154">
        <v>0.79314110000000004</v>
      </c>
      <c r="AG154">
        <v>0.1153348</v>
      </c>
      <c r="AH154">
        <v>-0.96436809999999995</v>
      </c>
      <c r="AI154">
        <v>0.11890580000000001</v>
      </c>
      <c r="AJ154">
        <v>1.8833800000000001</v>
      </c>
      <c r="AK154">
        <v>0.1093146</v>
      </c>
      <c r="AL154">
        <v>-0.60792489999999999</v>
      </c>
      <c r="AM154">
        <v>0.1072372</v>
      </c>
      <c r="AN154">
        <v>1.7446710000000001</v>
      </c>
      <c r="AO154">
        <v>0.11444559999999999</v>
      </c>
    </row>
    <row r="155" spans="2:41" x14ac:dyDescent="0.25">
      <c r="B155">
        <v>2.279979</v>
      </c>
      <c r="C155">
        <v>0.11090709999999999</v>
      </c>
      <c r="D155">
        <v>6.6906640000000003E-2</v>
      </c>
      <c r="E155">
        <v>0.1137822</v>
      </c>
      <c r="F155">
        <v>-0.23102320000000001</v>
      </c>
      <c r="G155">
        <v>0.1196831</v>
      </c>
      <c r="H155">
        <v>1.08602E-2</v>
      </c>
      <c r="I155">
        <v>9.2694979999999996E-2</v>
      </c>
      <c r="J155">
        <v>9.8853259999999998E-2</v>
      </c>
      <c r="K155">
        <v>0.1061</v>
      </c>
      <c r="L155">
        <v>0.2619377</v>
      </c>
      <c r="M155">
        <v>0.1083327</v>
      </c>
      <c r="N155">
        <v>0.18937090000000001</v>
      </c>
      <c r="O155">
        <v>0.1156229</v>
      </c>
      <c r="P155">
        <v>1.120322</v>
      </c>
      <c r="Q155">
        <v>0.1107223</v>
      </c>
      <c r="R155">
        <v>0.66820429999999997</v>
      </c>
      <c r="S155">
        <v>0.1082212</v>
      </c>
      <c r="T155">
        <v>0.24704580000000001</v>
      </c>
      <c r="U155">
        <v>0.1002234</v>
      </c>
      <c r="V155">
        <v>-0.45910030000000002</v>
      </c>
      <c r="W155">
        <v>0.11064839999999999</v>
      </c>
      <c r="X155">
        <v>-0.38323770000000001</v>
      </c>
      <c r="Y155">
        <v>0.1136416</v>
      </c>
      <c r="Z155">
        <v>-1.1555489999999999</v>
      </c>
      <c r="AA155">
        <v>0.12091440000000001</v>
      </c>
      <c r="AB155">
        <v>-1.9683980000000001</v>
      </c>
      <c r="AC155">
        <v>0.11619889999999999</v>
      </c>
      <c r="AD155">
        <v>1.1460060000000001</v>
      </c>
      <c r="AE155">
        <v>0.1230562</v>
      </c>
      <c r="AF155">
        <v>0.27345009999999997</v>
      </c>
      <c r="AG155">
        <v>0.11199389999999999</v>
      </c>
      <c r="AH155">
        <v>-2.3916729999999999</v>
      </c>
      <c r="AI155">
        <v>0.1186532</v>
      </c>
      <c r="AJ155">
        <v>0.5466936</v>
      </c>
      <c r="AK155">
        <v>0.1081988</v>
      </c>
      <c r="AL155">
        <v>4.7624069999999998E-2</v>
      </c>
      <c r="AM155">
        <v>9.9431800000000001E-2</v>
      </c>
      <c r="AN155">
        <v>0.74290389999999995</v>
      </c>
      <c r="AO155">
        <v>0.1024621</v>
      </c>
    </row>
    <row r="156" spans="2:41" x14ac:dyDescent="0.25">
      <c r="B156">
        <v>1.927643</v>
      </c>
      <c r="C156">
        <v>0.1057715</v>
      </c>
      <c r="D156">
        <v>-0.1013648</v>
      </c>
      <c r="E156">
        <v>0.1063632</v>
      </c>
      <c r="F156">
        <v>-1.8297570000000001</v>
      </c>
      <c r="G156">
        <v>0.125389</v>
      </c>
      <c r="H156">
        <v>3.4559960000000001E-2</v>
      </c>
      <c r="I156">
        <v>9.5731899999999995E-2</v>
      </c>
      <c r="J156">
        <v>-0.14275309999999999</v>
      </c>
      <c r="K156">
        <v>0.1187738</v>
      </c>
      <c r="L156">
        <v>0.93638100000000002</v>
      </c>
      <c r="M156">
        <v>9.4626619999999995E-2</v>
      </c>
      <c r="N156">
        <v>-0.67008529999999999</v>
      </c>
      <c r="O156">
        <v>0.10947709999999999</v>
      </c>
      <c r="P156">
        <v>0.34502149999999998</v>
      </c>
      <c r="Q156">
        <v>0.10849350000000001</v>
      </c>
      <c r="R156">
        <v>0.33148070000000002</v>
      </c>
      <c r="S156">
        <v>0.1160405</v>
      </c>
      <c r="T156">
        <v>0.2536601</v>
      </c>
      <c r="U156">
        <v>0.1034481</v>
      </c>
      <c r="V156">
        <v>0.90700320000000001</v>
      </c>
      <c r="W156">
        <v>0.1029828</v>
      </c>
      <c r="X156">
        <v>-9.0058059999999995E-2</v>
      </c>
      <c r="Y156">
        <v>0.11359610000000001</v>
      </c>
      <c r="Z156">
        <v>-1.8544670000000001</v>
      </c>
      <c r="AA156">
        <v>0.1190722</v>
      </c>
      <c r="AB156">
        <v>-0.72436149999999999</v>
      </c>
      <c r="AC156">
        <v>0.12986039999999999</v>
      </c>
      <c r="AD156">
        <v>0.98067760000000004</v>
      </c>
      <c r="AE156">
        <v>0.11292870000000001</v>
      </c>
      <c r="AF156">
        <v>0.2774488</v>
      </c>
      <c r="AG156">
        <v>0.1204037</v>
      </c>
      <c r="AH156">
        <v>-2.1239249999999998</v>
      </c>
      <c r="AI156">
        <v>0.12831380000000001</v>
      </c>
      <c r="AJ156">
        <v>0.26466279999999998</v>
      </c>
      <c r="AK156">
        <v>0.1165202</v>
      </c>
      <c r="AL156">
        <v>0.85123559999999998</v>
      </c>
      <c r="AM156">
        <v>0.1037608</v>
      </c>
      <c r="AN156">
        <v>-6.0604159999999997E-2</v>
      </c>
      <c r="AO156">
        <v>9.9121580000000001E-2</v>
      </c>
    </row>
    <row r="157" spans="2:41" x14ac:dyDescent="0.25">
      <c r="B157">
        <v>0.31399860000000002</v>
      </c>
      <c r="C157">
        <v>0.1174743</v>
      </c>
      <c r="D157">
        <v>-0.1123333</v>
      </c>
      <c r="E157">
        <v>0.1100928</v>
      </c>
      <c r="F157">
        <v>-2.0230030000000001</v>
      </c>
      <c r="G157">
        <v>0.1183623</v>
      </c>
      <c r="H157">
        <v>6.7431030000000003E-2</v>
      </c>
      <c r="I157">
        <v>0.1036793</v>
      </c>
      <c r="J157">
        <v>5.3535100000000002E-2</v>
      </c>
      <c r="K157">
        <v>0.1181079</v>
      </c>
      <c r="L157">
        <v>0.27855340000000001</v>
      </c>
      <c r="M157">
        <v>0.10905049999999999</v>
      </c>
      <c r="N157">
        <v>0.60160250000000004</v>
      </c>
      <c r="O157">
        <v>0.10782600000000001</v>
      </c>
      <c r="P157">
        <v>-0.22676650000000001</v>
      </c>
      <c r="Q157">
        <v>0.10428179999999999</v>
      </c>
      <c r="R157">
        <v>0.50739299999999998</v>
      </c>
      <c r="S157">
        <v>0.10925600000000001</v>
      </c>
      <c r="T157">
        <v>6.2232299999999997E-2</v>
      </c>
      <c r="U157">
        <v>0.1177048</v>
      </c>
      <c r="V157">
        <v>2.2085240000000002</v>
      </c>
      <c r="W157">
        <v>0.1030069</v>
      </c>
      <c r="X157">
        <v>1.7643979999999999</v>
      </c>
      <c r="Y157">
        <v>0.10581169999999999</v>
      </c>
      <c r="Z157">
        <v>-1.37178</v>
      </c>
      <c r="AA157">
        <v>0.1173405</v>
      </c>
      <c r="AB157">
        <v>0.4522777</v>
      </c>
      <c r="AC157">
        <v>0.1229137</v>
      </c>
      <c r="AD157">
        <v>0.50497510000000001</v>
      </c>
      <c r="AE157">
        <v>0.1101292</v>
      </c>
      <c r="AF157">
        <v>0.2327494</v>
      </c>
      <c r="AG157">
        <v>0.11861969999999999</v>
      </c>
      <c r="AH157">
        <v>-6.3936729999999997E-2</v>
      </c>
      <c r="AI157">
        <v>0.1276795</v>
      </c>
      <c r="AJ157">
        <v>1.2943579999999999</v>
      </c>
      <c r="AK157">
        <v>0.1103778</v>
      </c>
      <c r="AL157">
        <v>1.2463299999999999</v>
      </c>
      <c r="AM157">
        <v>0.1135309</v>
      </c>
      <c r="AN157">
        <v>0.1295123</v>
      </c>
      <c r="AO157">
        <v>0.10423549999999999</v>
      </c>
    </row>
    <row r="158" spans="2:41" x14ac:dyDescent="0.25">
      <c r="B158">
        <v>-0.39269579999999998</v>
      </c>
      <c r="C158">
        <v>0.1168981</v>
      </c>
      <c r="D158">
        <v>5.502547E-2</v>
      </c>
      <c r="E158">
        <v>0.11485819999999999</v>
      </c>
      <c r="F158">
        <v>-1.2163539999999999</v>
      </c>
      <c r="G158">
        <v>0.1083103</v>
      </c>
      <c r="H158">
        <v>-0.25704719999999998</v>
      </c>
      <c r="I158">
        <v>0.11910220000000001</v>
      </c>
      <c r="J158">
        <v>0.1304787</v>
      </c>
      <c r="K158">
        <v>0.1102737</v>
      </c>
      <c r="L158">
        <v>-0.46809000000000001</v>
      </c>
      <c r="M158">
        <v>0.1294681</v>
      </c>
      <c r="N158">
        <v>2.3572739999999999</v>
      </c>
      <c r="O158">
        <v>9.9375099999999994E-2</v>
      </c>
      <c r="P158">
        <v>-1.0402309999999999</v>
      </c>
      <c r="Q158">
        <v>0.11016579999999999</v>
      </c>
      <c r="R158">
        <v>-0.1895966</v>
      </c>
      <c r="S158">
        <v>9.9972500000000006E-2</v>
      </c>
      <c r="T158">
        <v>0.40842689999999998</v>
      </c>
      <c r="U158">
        <v>0.1227736</v>
      </c>
      <c r="V158">
        <v>1.3068</v>
      </c>
      <c r="W158">
        <v>0.1107722</v>
      </c>
      <c r="X158">
        <v>2.0026649999999999</v>
      </c>
      <c r="Y158">
        <v>9.7893069999999999E-2</v>
      </c>
      <c r="Z158">
        <v>-0.28408610000000001</v>
      </c>
      <c r="AA158">
        <v>0.1187824</v>
      </c>
      <c r="AB158">
        <v>0.74221139999999997</v>
      </c>
      <c r="AC158">
        <v>0.1073781</v>
      </c>
      <c r="AD158">
        <v>-0.74434109999999998</v>
      </c>
      <c r="AE158">
        <v>0.1179185</v>
      </c>
      <c r="AF158">
        <v>-0.70354229999999995</v>
      </c>
      <c r="AG158">
        <v>0.1019651</v>
      </c>
      <c r="AH158">
        <v>0.99128119999999997</v>
      </c>
      <c r="AI158">
        <v>0.1131182</v>
      </c>
      <c r="AJ158">
        <v>1.588913</v>
      </c>
      <c r="AK158">
        <v>0.1007798</v>
      </c>
      <c r="AL158">
        <v>0.8137065</v>
      </c>
      <c r="AM158">
        <v>0.11536780000000001</v>
      </c>
      <c r="AN158">
        <v>0.1581168</v>
      </c>
      <c r="AO158">
        <v>0.1062816</v>
      </c>
    </row>
    <row r="159" spans="2:41" x14ac:dyDescent="0.25">
      <c r="B159">
        <v>-6.7271999999999998E-2</v>
      </c>
      <c r="C159">
        <v>0.10556939999999999</v>
      </c>
      <c r="D159">
        <v>0.1772601</v>
      </c>
      <c r="E159">
        <v>0.10619199999999999</v>
      </c>
      <c r="F159">
        <v>-1.0473619999999999</v>
      </c>
      <c r="G159">
        <v>0.108376</v>
      </c>
      <c r="H159">
        <v>-0.32353080000000001</v>
      </c>
      <c r="I159">
        <v>0.13165779999999999</v>
      </c>
      <c r="J159">
        <v>0.84873520000000002</v>
      </c>
      <c r="K159">
        <v>0.1067342</v>
      </c>
      <c r="L159">
        <v>-0.27824399999999999</v>
      </c>
      <c r="M159">
        <v>0.13059680000000001</v>
      </c>
      <c r="N159">
        <v>1.4505699999999999</v>
      </c>
      <c r="O159">
        <v>9.5460550000000005E-2</v>
      </c>
      <c r="P159">
        <v>-1.1986349999999999</v>
      </c>
      <c r="Q159">
        <v>0.1195185</v>
      </c>
      <c r="R159">
        <v>-1.2022740000000001</v>
      </c>
      <c r="S159">
        <v>0.1080089</v>
      </c>
      <c r="T159">
        <v>1.0823389999999999</v>
      </c>
      <c r="U159">
        <v>0.11366320000000001</v>
      </c>
      <c r="V159">
        <v>-0.2360662</v>
      </c>
      <c r="W159">
        <v>0.1109487</v>
      </c>
      <c r="X159">
        <v>0.94515640000000001</v>
      </c>
      <c r="Y159">
        <v>0.1016934</v>
      </c>
      <c r="Z159">
        <v>0.43967909999999999</v>
      </c>
      <c r="AA159">
        <v>0.11879140000000001</v>
      </c>
      <c r="AB159">
        <v>1.2360739999999999</v>
      </c>
      <c r="AC159">
        <v>0.100915</v>
      </c>
      <c r="AD159">
        <v>-0.96056169999999996</v>
      </c>
      <c r="AE159">
        <v>0.12015430000000001</v>
      </c>
      <c r="AF159">
        <v>-1.7764150000000001</v>
      </c>
      <c r="AG159">
        <v>0.10141169999999999</v>
      </c>
      <c r="AH159">
        <v>0.53019289999999997</v>
      </c>
      <c r="AI159">
        <v>0.10535949999999999</v>
      </c>
      <c r="AJ159">
        <v>1.0645519999999999</v>
      </c>
      <c r="AK159">
        <v>0.10387449999999999</v>
      </c>
      <c r="AL159">
        <v>0.74759089999999995</v>
      </c>
      <c r="AM159">
        <v>0.1107935</v>
      </c>
      <c r="AN159">
        <v>-9.3043269999999997E-2</v>
      </c>
      <c r="AO159">
        <v>0.1032019</v>
      </c>
    </row>
    <row r="160" spans="2:41" x14ac:dyDescent="0.25">
      <c r="B160">
        <v>0.32136409999999999</v>
      </c>
      <c r="C160">
        <v>0.10854229999999999</v>
      </c>
      <c r="D160">
        <v>0.80160640000000005</v>
      </c>
      <c r="E160">
        <v>9.8578390000000002E-2</v>
      </c>
      <c r="F160">
        <v>-1.489196</v>
      </c>
      <c r="G160">
        <v>0.11738949999999999</v>
      </c>
      <c r="H160">
        <v>-0.92585139999999999</v>
      </c>
      <c r="I160">
        <v>0.1294768</v>
      </c>
      <c r="J160">
        <v>1.235711</v>
      </c>
      <c r="K160">
        <v>0.1064657</v>
      </c>
      <c r="L160">
        <v>7.4575089999999997E-2</v>
      </c>
      <c r="M160">
        <v>0.1192105</v>
      </c>
      <c r="N160">
        <v>-0.113659</v>
      </c>
      <c r="O160">
        <v>0.108737</v>
      </c>
      <c r="P160">
        <v>-0.80986089999999999</v>
      </c>
      <c r="Q160">
        <v>0.1119516</v>
      </c>
      <c r="R160">
        <v>-1.00362</v>
      </c>
      <c r="S160">
        <v>0.1212063</v>
      </c>
      <c r="T160">
        <v>1.631642</v>
      </c>
      <c r="U160">
        <v>0.10913879999999999</v>
      </c>
      <c r="V160">
        <v>-0.41945440000000001</v>
      </c>
      <c r="W160">
        <v>0.10759390000000001</v>
      </c>
      <c r="X160">
        <v>0.94033429999999996</v>
      </c>
      <c r="Y160">
        <v>0.1116028</v>
      </c>
      <c r="Z160">
        <v>0.43545889999999998</v>
      </c>
      <c r="AA160">
        <v>0.11595229999999999</v>
      </c>
      <c r="AB160">
        <v>1.2050050000000001</v>
      </c>
      <c r="AC160">
        <v>9.8005099999999998E-2</v>
      </c>
      <c r="AD160">
        <v>-0.10728119999999999</v>
      </c>
      <c r="AE160">
        <v>0.1192231</v>
      </c>
      <c r="AF160">
        <v>-2.023609</v>
      </c>
      <c r="AG160">
        <v>0.1181852</v>
      </c>
      <c r="AH160">
        <v>-0.1770833</v>
      </c>
      <c r="AI160">
        <v>0.1092938</v>
      </c>
      <c r="AJ160">
        <v>0.35197529999999999</v>
      </c>
      <c r="AK160">
        <v>0.109456</v>
      </c>
      <c r="AL160">
        <v>1.7007669999999999</v>
      </c>
      <c r="AM160">
        <v>0.1076091</v>
      </c>
      <c r="AN160">
        <v>0.25029119999999999</v>
      </c>
      <c r="AO160">
        <v>0.1031716</v>
      </c>
    </row>
    <row r="161" spans="2:41" x14ac:dyDescent="0.25">
      <c r="B161">
        <v>0.29722490000000001</v>
      </c>
      <c r="C161">
        <v>0.1228498</v>
      </c>
      <c r="D161">
        <v>1.8131379999999999</v>
      </c>
      <c r="E161">
        <v>9.8934460000000002E-2</v>
      </c>
      <c r="F161">
        <v>-0.7948153</v>
      </c>
      <c r="G161">
        <v>0.1157435</v>
      </c>
      <c r="H161">
        <v>-1.5920430000000001</v>
      </c>
      <c r="I161">
        <v>0.1207095</v>
      </c>
      <c r="J161">
        <v>0.83711970000000002</v>
      </c>
      <c r="K161">
        <v>0.1074142</v>
      </c>
      <c r="L161">
        <v>-1.7643120000000002E-2</v>
      </c>
      <c r="M161">
        <v>0.1151278</v>
      </c>
      <c r="N161">
        <v>3.0159600000000002E-2</v>
      </c>
      <c r="O161">
        <v>0.11749759999999999</v>
      </c>
      <c r="P161">
        <v>-1.025552</v>
      </c>
      <c r="Q161">
        <v>9.8471210000000003E-2</v>
      </c>
      <c r="R161">
        <v>-0.1005904</v>
      </c>
      <c r="S161">
        <v>0.1185572</v>
      </c>
      <c r="T161">
        <v>1.3674280000000001</v>
      </c>
      <c r="U161">
        <v>0.10850319999999999</v>
      </c>
      <c r="V161">
        <v>-8.0585980000000001E-2</v>
      </c>
      <c r="W161">
        <v>0.10649500000000001</v>
      </c>
      <c r="X161">
        <v>1.659737</v>
      </c>
      <c r="Y161">
        <v>0.1117046</v>
      </c>
      <c r="Z161">
        <v>-9.371314E-2</v>
      </c>
      <c r="AA161">
        <v>0.117135</v>
      </c>
      <c r="AB161">
        <v>0.40961599999999998</v>
      </c>
      <c r="AC161">
        <v>9.7131700000000001E-2</v>
      </c>
      <c r="AD161">
        <v>-5.8666240000000001E-2</v>
      </c>
      <c r="AE161">
        <v>0.123152</v>
      </c>
      <c r="AF161">
        <v>-2.2832509999999999</v>
      </c>
      <c r="AG161">
        <v>0.12532070000000001</v>
      </c>
      <c r="AH161">
        <v>-1.0509809999999999</v>
      </c>
      <c r="AI161">
        <v>0.1136853</v>
      </c>
      <c r="AJ161">
        <v>0.54014419999999996</v>
      </c>
      <c r="AK161">
        <v>0.10462109999999999</v>
      </c>
      <c r="AL161">
        <v>2.5097589999999999</v>
      </c>
      <c r="AM161">
        <v>0.10413939999999999</v>
      </c>
      <c r="AN161">
        <v>1.3509340000000001</v>
      </c>
      <c r="AO161">
        <v>0.10682419999999999</v>
      </c>
    </row>
    <row r="162" spans="2:41" x14ac:dyDescent="0.25">
      <c r="B162">
        <v>-3.221036E-2</v>
      </c>
      <c r="C162">
        <v>0.1258495</v>
      </c>
      <c r="D162">
        <v>1.0743560000000001</v>
      </c>
      <c r="E162">
        <v>9.1485999999999998E-2</v>
      </c>
      <c r="F162">
        <v>0.54770169999999996</v>
      </c>
      <c r="G162">
        <v>0.1061518</v>
      </c>
      <c r="H162">
        <v>-0.91921470000000005</v>
      </c>
      <c r="I162">
        <v>0.11877459999999999</v>
      </c>
      <c r="J162">
        <v>0.70844030000000002</v>
      </c>
      <c r="K162">
        <v>0.10387109999999999</v>
      </c>
      <c r="L162">
        <v>5.3460689999999998E-2</v>
      </c>
      <c r="M162">
        <v>0.11752170000000001</v>
      </c>
      <c r="N162">
        <v>0.35519149999999999</v>
      </c>
      <c r="O162">
        <v>0.1117491</v>
      </c>
      <c r="P162">
        <v>-1.343599</v>
      </c>
      <c r="Q162">
        <v>0.1094444</v>
      </c>
      <c r="R162">
        <v>-0.12354370000000001</v>
      </c>
      <c r="S162">
        <v>0.1104139</v>
      </c>
      <c r="T162">
        <v>0.52007380000000003</v>
      </c>
      <c r="U162">
        <v>0.1037145</v>
      </c>
      <c r="V162">
        <v>-0.2276051</v>
      </c>
      <c r="W162">
        <v>0.1012294</v>
      </c>
      <c r="X162">
        <v>0.56190839999999997</v>
      </c>
      <c r="Y162">
        <v>0.10221</v>
      </c>
      <c r="Z162">
        <v>-0.52406430000000004</v>
      </c>
      <c r="AA162">
        <v>0.1188221</v>
      </c>
      <c r="AB162">
        <v>-0.44060359999999998</v>
      </c>
      <c r="AC162">
        <v>9.9163780000000007E-2</v>
      </c>
      <c r="AD162">
        <v>-0.43496269999999998</v>
      </c>
      <c r="AE162">
        <v>0.12843640000000001</v>
      </c>
      <c r="AF162">
        <v>-1.811685</v>
      </c>
      <c r="AG162">
        <v>0.121812</v>
      </c>
      <c r="AH162">
        <v>-1.6934279999999999</v>
      </c>
      <c r="AI162">
        <v>0.1121327</v>
      </c>
      <c r="AJ162">
        <v>0.97354359999999995</v>
      </c>
      <c r="AK162">
        <v>9.5675029999999994E-2</v>
      </c>
      <c r="AL162">
        <v>2.3609079999999998</v>
      </c>
      <c r="AM162">
        <v>9.3176480000000006E-2</v>
      </c>
      <c r="AN162">
        <v>1.8474790000000001</v>
      </c>
      <c r="AO162">
        <v>0.10441300000000001</v>
      </c>
    </row>
    <row r="163" spans="2:41" x14ac:dyDescent="0.25">
      <c r="B163">
        <v>-1.05436</v>
      </c>
      <c r="C163">
        <v>0.1124443</v>
      </c>
      <c r="D163">
        <v>-0.71438349999999995</v>
      </c>
      <c r="E163">
        <v>8.6484000000000005E-2</v>
      </c>
      <c r="F163">
        <v>0.45159579999999999</v>
      </c>
      <c r="G163">
        <v>0.1154414</v>
      </c>
      <c r="H163">
        <v>-0.1573707</v>
      </c>
      <c r="I163">
        <v>0.1175784</v>
      </c>
      <c r="J163">
        <v>0.47953059999999997</v>
      </c>
      <c r="K163">
        <v>0.1015276</v>
      </c>
      <c r="L163">
        <v>0.42119869999999998</v>
      </c>
      <c r="M163">
        <v>0.10864740000000001</v>
      </c>
      <c r="N163">
        <v>0.35269460000000002</v>
      </c>
      <c r="O163">
        <v>0.1074189</v>
      </c>
      <c r="P163">
        <v>-1.0695650000000001</v>
      </c>
      <c r="Q163">
        <v>0.1259817</v>
      </c>
      <c r="R163">
        <v>-1.2793140000000001</v>
      </c>
      <c r="S163">
        <v>0.1127541</v>
      </c>
      <c r="T163">
        <v>0.30337540000000002</v>
      </c>
      <c r="U163">
        <v>0.10299759999999999</v>
      </c>
      <c r="V163">
        <v>-0.78549139999999995</v>
      </c>
      <c r="W163">
        <v>0.1038748</v>
      </c>
      <c r="X163">
        <v>-0.9348687</v>
      </c>
      <c r="Y163">
        <v>0.1034409</v>
      </c>
      <c r="Z163">
        <v>0.418215</v>
      </c>
      <c r="AA163">
        <v>0.1107027</v>
      </c>
      <c r="AB163">
        <v>-1.4052230000000001</v>
      </c>
      <c r="AC163">
        <v>0.1025624</v>
      </c>
      <c r="AD163">
        <v>6.0301069999999998E-2</v>
      </c>
      <c r="AE163">
        <v>0.12851560000000001</v>
      </c>
      <c r="AF163">
        <v>0.46295969999999997</v>
      </c>
      <c r="AG163">
        <v>0.11567910000000001</v>
      </c>
      <c r="AH163">
        <v>-0.92547299999999999</v>
      </c>
      <c r="AI163">
        <v>0.10342610000000001</v>
      </c>
      <c r="AJ163">
        <v>4.0182890000000004E-3</v>
      </c>
      <c r="AK163">
        <v>9.7582440000000006E-2</v>
      </c>
      <c r="AL163">
        <v>1.5549459999999999</v>
      </c>
      <c r="AM163">
        <v>8.1546160000000006E-2</v>
      </c>
      <c r="AN163">
        <v>1.336362</v>
      </c>
      <c r="AO163">
        <v>9.7847050000000005E-2</v>
      </c>
    </row>
    <row r="164" spans="2:41" x14ac:dyDescent="0.25">
      <c r="B164">
        <v>-1.767282</v>
      </c>
      <c r="C164">
        <v>0.10838390000000001</v>
      </c>
      <c r="D164">
        <v>-0.50619550000000002</v>
      </c>
      <c r="E164">
        <v>9.9343890000000004E-2</v>
      </c>
      <c r="F164">
        <v>-0.2442811</v>
      </c>
      <c r="G164">
        <v>0.12746969999999999</v>
      </c>
      <c r="H164">
        <v>0.2866533</v>
      </c>
      <c r="I164">
        <v>0.1055077</v>
      </c>
      <c r="J164">
        <v>-0.30285260000000003</v>
      </c>
      <c r="K164">
        <v>0.10689709999999999</v>
      </c>
      <c r="L164">
        <v>1.0233760000000001</v>
      </c>
      <c r="M164">
        <v>9.0330450000000007E-2</v>
      </c>
      <c r="N164">
        <v>1.0702449999999999</v>
      </c>
      <c r="O164">
        <v>0.10102079999999999</v>
      </c>
      <c r="P164">
        <v>8.7460769999999993E-2</v>
      </c>
      <c r="Q164">
        <v>0.115259</v>
      </c>
      <c r="R164">
        <v>-1.9752160000000001</v>
      </c>
      <c r="S164">
        <v>0.1146831</v>
      </c>
      <c r="T164">
        <v>-5.868309E-2</v>
      </c>
      <c r="U164">
        <v>0.1132973</v>
      </c>
      <c r="V164">
        <v>-1.245044</v>
      </c>
      <c r="W164">
        <v>0.1175379</v>
      </c>
      <c r="X164">
        <v>0.23060459999999999</v>
      </c>
      <c r="Y164">
        <v>0.1124209</v>
      </c>
      <c r="Z164">
        <v>1.154072</v>
      </c>
      <c r="AA164">
        <v>0.10248210000000001</v>
      </c>
      <c r="AB164">
        <v>-2.0031129999999999</v>
      </c>
      <c r="AC164">
        <v>0.11658739999999999</v>
      </c>
      <c r="AD164">
        <v>0.76678579999999996</v>
      </c>
      <c r="AE164">
        <v>0.12407360000000001</v>
      </c>
      <c r="AF164">
        <v>1.405432</v>
      </c>
      <c r="AG164">
        <v>0.1035847</v>
      </c>
      <c r="AH164">
        <v>0.46588039999999997</v>
      </c>
      <c r="AI164">
        <v>8.9448169999999994E-2</v>
      </c>
      <c r="AJ164">
        <v>-0.95310589999999995</v>
      </c>
      <c r="AK164">
        <v>0.1117578</v>
      </c>
      <c r="AL164">
        <v>0.43686700000000001</v>
      </c>
      <c r="AM164">
        <v>8.265219E-2</v>
      </c>
      <c r="AN164">
        <v>0.39958660000000001</v>
      </c>
      <c r="AO164">
        <v>9.2088149999999994E-2</v>
      </c>
    </row>
    <row r="165" spans="2:41" x14ac:dyDescent="0.25">
      <c r="B165">
        <v>-0.3609328</v>
      </c>
      <c r="C165">
        <v>0.1209011</v>
      </c>
      <c r="D165">
        <v>0.68502700000000005</v>
      </c>
      <c r="E165">
        <v>0.1080914</v>
      </c>
      <c r="F165">
        <v>-0.22916520000000001</v>
      </c>
      <c r="G165">
        <v>0.1155205</v>
      </c>
      <c r="H165">
        <v>0.7185203</v>
      </c>
      <c r="I165">
        <v>8.9685000000000001E-2</v>
      </c>
      <c r="J165">
        <v>-0.73879930000000005</v>
      </c>
      <c r="K165">
        <v>0.1083916</v>
      </c>
      <c r="L165">
        <v>0.89640059999999999</v>
      </c>
      <c r="M165">
        <v>8.1993720000000006E-2</v>
      </c>
      <c r="N165">
        <v>1.851491</v>
      </c>
      <c r="O165">
        <v>9.4094739999999996E-2</v>
      </c>
      <c r="P165">
        <v>1.5430219999999999</v>
      </c>
      <c r="Q165">
        <v>9.3178189999999994E-2</v>
      </c>
      <c r="R165">
        <v>-1.1609799999999999</v>
      </c>
      <c r="S165">
        <v>0.1060685</v>
      </c>
      <c r="T165">
        <v>-0.59478229999999999</v>
      </c>
      <c r="U165">
        <v>0.12718370000000001</v>
      </c>
      <c r="V165">
        <v>-1.1216079999999999</v>
      </c>
      <c r="W165">
        <v>0.1245279</v>
      </c>
      <c r="X165">
        <v>1.739873</v>
      </c>
      <c r="Y165">
        <v>0.1132811</v>
      </c>
      <c r="Z165">
        <v>-1.6649799999999999</v>
      </c>
      <c r="AA165">
        <v>0.1065893</v>
      </c>
      <c r="AB165">
        <v>-0.97180739999999999</v>
      </c>
      <c r="AC165">
        <v>0.12806219999999999</v>
      </c>
      <c r="AD165">
        <v>1.012356</v>
      </c>
      <c r="AE165">
        <v>0.1246858</v>
      </c>
      <c r="AF165">
        <v>0.16012399999999999</v>
      </c>
      <c r="AG165">
        <v>9.4439800000000004E-2</v>
      </c>
      <c r="AH165">
        <v>9.7523029999999997E-2</v>
      </c>
      <c r="AI165">
        <v>8.4292989999999998E-2</v>
      </c>
      <c r="AJ165">
        <v>-5.7005340000000002E-2</v>
      </c>
      <c r="AK165">
        <v>0.11676930000000001</v>
      </c>
      <c r="AL165">
        <v>-0.4741668</v>
      </c>
      <c r="AM165">
        <v>9.698408E-2</v>
      </c>
      <c r="AN165">
        <v>-0.29818109999999998</v>
      </c>
      <c r="AO165">
        <v>9.0970930000000005E-2</v>
      </c>
    </row>
    <row r="166" spans="2:41" x14ac:dyDescent="0.25">
      <c r="B166">
        <v>0.56264510000000001</v>
      </c>
      <c r="C166">
        <v>0.12353069999999999</v>
      </c>
      <c r="D166">
        <v>0.13812379999999999</v>
      </c>
      <c r="E166">
        <v>0.1021734</v>
      </c>
      <c r="F166">
        <v>0.20226160000000001</v>
      </c>
      <c r="G166">
        <v>0.1000624</v>
      </c>
      <c r="H166">
        <v>-0.1577153</v>
      </c>
      <c r="I166">
        <v>8.9233889999999996E-2</v>
      </c>
      <c r="J166">
        <v>-0.29735119999999998</v>
      </c>
      <c r="K166">
        <v>0.1005532</v>
      </c>
      <c r="L166">
        <v>0.1533109</v>
      </c>
      <c r="M166">
        <v>9.8017069999999998E-2</v>
      </c>
      <c r="N166">
        <v>1.055196</v>
      </c>
      <c r="O166">
        <v>0.1018886</v>
      </c>
      <c r="P166">
        <v>1.311361</v>
      </c>
      <c r="Q166">
        <v>8.7834809999999999E-2</v>
      </c>
      <c r="R166">
        <v>0.39680880000000002</v>
      </c>
      <c r="S166">
        <v>9.6798079999999995E-2</v>
      </c>
      <c r="T166">
        <v>0.2478834</v>
      </c>
      <c r="U166">
        <v>0.1249984</v>
      </c>
      <c r="V166">
        <v>-0.87619429999999998</v>
      </c>
      <c r="W166">
        <v>0.1184813</v>
      </c>
      <c r="X166">
        <v>0.89031179999999999</v>
      </c>
      <c r="Y166">
        <v>0.115441</v>
      </c>
      <c r="Z166">
        <v>-4.4259810000000002</v>
      </c>
      <c r="AA166">
        <v>0.1172272</v>
      </c>
      <c r="AB166">
        <v>1.6355949999999999</v>
      </c>
      <c r="AC166">
        <v>0.1124637</v>
      </c>
      <c r="AD166">
        <v>0.66392949999999995</v>
      </c>
      <c r="AE166">
        <v>0.1274612</v>
      </c>
      <c r="AF166">
        <v>-0.1091419</v>
      </c>
      <c r="AG166">
        <v>9.4740610000000003E-2</v>
      </c>
      <c r="AH166">
        <v>-1.1726300000000001</v>
      </c>
      <c r="AI166">
        <v>9.4602619999999998E-2</v>
      </c>
      <c r="AJ166">
        <v>1.0995029999999999</v>
      </c>
      <c r="AK166">
        <v>9.9311830000000004E-2</v>
      </c>
      <c r="AL166">
        <v>-0.58476410000000001</v>
      </c>
      <c r="AM166">
        <v>0.11321929999999999</v>
      </c>
      <c r="AN166">
        <v>-0.20247660000000001</v>
      </c>
      <c r="AO166">
        <v>9.3927730000000001E-2</v>
      </c>
    </row>
    <row r="167" spans="2:41" x14ac:dyDescent="0.25">
      <c r="B167">
        <v>-0.42077340000000002</v>
      </c>
      <c r="C167">
        <v>0.1114464</v>
      </c>
      <c r="D167">
        <v>-0.85030479999999997</v>
      </c>
      <c r="E167">
        <v>9.8732070000000005E-2</v>
      </c>
      <c r="F167">
        <v>0.45409559999999999</v>
      </c>
      <c r="G167">
        <v>9.9159960000000005E-2</v>
      </c>
      <c r="H167">
        <v>-1.2345360000000001</v>
      </c>
      <c r="I167">
        <v>9.9651859999999995E-2</v>
      </c>
      <c r="J167">
        <v>-0.18518970000000001</v>
      </c>
      <c r="K167">
        <v>9.3229549999999994E-2</v>
      </c>
      <c r="L167">
        <v>0.43291350000000001</v>
      </c>
      <c r="M167">
        <v>0.1184032</v>
      </c>
      <c r="N167">
        <v>-0.57815989999999995</v>
      </c>
      <c r="O167">
        <v>0.1116538</v>
      </c>
      <c r="P167">
        <v>-0.36108289999999998</v>
      </c>
      <c r="Q167">
        <v>0.1021509</v>
      </c>
      <c r="R167">
        <v>0.77950620000000004</v>
      </c>
      <c r="S167">
        <v>9.7111199999999995E-2</v>
      </c>
      <c r="T167">
        <v>1.281879</v>
      </c>
      <c r="U167">
        <v>0.1109281</v>
      </c>
      <c r="V167">
        <v>-1.1393040000000001</v>
      </c>
      <c r="W167">
        <v>0.10790859999999999</v>
      </c>
      <c r="X167">
        <v>0.12072090000000001</v>
      </c>
      <c r="Y167">
        <v>0.1166204</v>
      </c>
      <c r="Z167">
        <v>-2.0253990000000002</v>
      </c>
      <c r="AA167">
        <v>0.11772299999999999</v>
      </c>
      <c r="AB167">
        <v>2.6395620000000002</v>
      </c>
      <c r="AC167">
        <v>8.7720759999999995E-2</v>
      </c>
      <c r="AD167">
        <v>-0.54333509999999996</v>
      </c>
      <c r="AE167">
        <v>0.1220454</v>
      </c>
      <c r="AF167">
        <v>0.35556599999999999</v>
      </c>
      <c r="AG167">
        <v>9.9253889999999997E-2</v>
      </c>
      <c r="AH167">
        <v>-1.0625929999999999</v>
      </c>
      <c r="AI167">
        <v>0.1041754</v>
      </c>
      <c r="AJ167">
        <v>0.94344399999999995</v>
      </c>
      <c r="AK167">
        <v>8.6160130000000001E-2</v>
      </c>
      <c r="AL167">
        <v>-0.19617009999999999</v>
      </c>
      <c r="AM167">
        <v>0.11867750000000001</v>
      </c>
      <c r="AN167">
        <v>0.16358039999999999</v>
      </c>
      <c r="AO167">
        <v>9.1831070000000001E-2</v>
      </c>
    </row>
    <row r="168" spans="2:41" x14ac:dyDescent="0.25">
      <c r="B168">
        <v>-0.31226739999999997</v>
      </c>
      <c r="C168">
        <v>0.1018303</v>
      </c>
      <c r="D168">
        <v>-0.1636331</v>
      </c>
      <c r="E168">
        <v>9.889481E-2</v>
      </c>
      <c r="F168">
        <v>0.47002579999999999</v>
      </c>
      <c r="G168">
        <v>0.1052763</v>
      </c>
      <c r="H168">
        <v>-0.66343510000000006</v>
      </c>
      <c r="I168">
        <v>9.7223809999999994E-2</v>
      </c>
      <c r="J168">
        <v>-0.87458979999999997</v>
      </c>
      <c r="K168">
        <v>9.3649739999999995E-2</v>
      </c>
      <c r="L168">
        <v>1.216871</v>
      </c>
      <c r="M168">
        <v>0.1155175</v>
      </c>
      <c r="N168">
        <v>-1.2107889999999999</v>
      </c>
      <c r="O168">
        <v>0.1063747</v>
      </c>
      <c r="P168">
        <v>-0.49256220000000001</v>
      </c>
      <c r="Q168">
        <v>0.1104434</v>
      </c>
      <c r="R168">
        <v>-2.810375E-2</v>
      </c>
      <c r="S168">
        <v>0.1052471</v>
      </c>
      <c r="T168">
        <v>1.206893</v>
      </c>
      <c r="U168">
        <v>0.10877870000000001</v>
      </c>
      <c r="V168">
        <v>-1.782518</v>
      </c>
      <c r="W168">
        <v>0.1015875</v>
      </c>
      <c r="X168">
        <v>1.345288</v>
      </c>
      <c r="Y168">
        <v>0.10127029999999999</v>
      </c>
      <c r="Z168">
        <v>0.88116050000000001</v>
      </c>
      <c r="AA168">
        <v>0.1056264</v>
      </c>
      <c r="AB168">
        <v>0.38245319999999999</v>
      </c>
      <c r="AC168">
        <v>8.8595380000000001E-2</v>
      </c>
      <c r="AD168">
        <v>-1.5211159999999999</v>
      </c>
      <c r="AE168">
        <v>0.11326360000000001</v>
      </c>
      <c r="AF168">
        <v>-0.44190829999999998</v>
      </c>
      <c r="AG168">
        <v>0.10599459999999999</v>
      </c>
      <c r="AH168">
        <v>-0.55033410000000005</v>
      </c>
      <c r="AI168">
        <v>0.10402649999999999</v>
      </c>
      <c r="AJ168">
        <v>-0.17443159999999999</v>
      </c>
      <c r="AK168">
        <v>9.5299110000000006E-2</v>
      </c>
      <c r="AL168">
        <v>-0.40349160000000001</v>
      </c>
      <c r="AM168">
        <v>0.1161652</v>
      </c>
      <c r="AN168">
        <v>-5.7000439999999999E-2</v>
      </c>
      <c r="AO168">
        <v>9.4187989999999999E-2</v>
      </c>
    </row>
    <row r="169" spans="2:41" x14ac:dyDescent="0.25">
      <c r="B169">
        <v>0.20699100000000001</v>
      </c>
      <c r="C169">
        <v>9.9809120000000001E-2</v>
      </c>
      <c r="D169">
        <v>0.63794300000000004</v>
      </c>
      <c r="E169">
        <v>9.6413540000000006E-2</v>
      </c>
      <c r="F169">
        <v>0.76104510000000003</v>
      </c>
      <c r="G169">
        <v>0.1098561</v>
      </c>
      <c r="H169">
        <v>0.16706799999999999</v>
      </c>
      <c r="I169">
        <v>8.9758000000000004E-2</v>
      </c>
      <c r="J169">
        <v>-1.4907950000000001</v>
      </c>
      <c r="K169">
        <v>9.8367999999999997E-2</v>
      </c>
      <c r="L169">
        <v>1.7063809999999999</v>
      </c>
      <c r="M169">
        <v>0.10187300000000001</v>
      </c>
      <c r="N169">
        <v>-1.3394870000000001</v>
      </c>
      <c r="O169">
        <v>0.1009816</v>
      </c>
      <c r="P169">
        <v>0.87144980000000005</v>
      </c>
      <c r="Q169">
        <v>9.5425159999999995E-2</v>
      </c>
      <c r="R169">
        <v>-0.46786169999999999</v>
      </c>
      <c r="S169">
        <v>0.1097327</v>
      </c>
      <c r="T169">
        <v>1.4258310000000001</v>
      </c>
      <c r="U169">
        <v>0.11063190000000001</v>
      </c>
      <c r="V169">
        <v>-1.9256450000000001</v>
      </c>
      <c r="W169">
        <v>9.6513050000000003E-2</v>
      </c>
      <c r="X169">
        <v>1.9759450000000001</v>
      </c>
      <c r="Y169">
        <v>8.8766609999999996E-2</v>
      </c>
      <c r="Z169">
        <v>-0.12647420000000001</v>
      </c>
      <c r="AA169">
        <v>0.1019249</v>
      </c>
      <c r="AB169">
        <v>-1.936118</v>
      </c>
      <c r="AC169">
        <v>0.1090666</v>
      </c>
      <c r="AD169">
        <v>-1.3358509999999999</v>
      </c>
      <c r="AE169">
        <v>0.1147913</v>
      </c>
      <c r="AF169">
        <v>-1.240928</v>
      </c>
      <c r="AG169">
        <v>0.1095826</v>
      </c>
      <c r="AH169">
        <v>-0.16838310000000001</v>
      </c>
      <c r="AI169">
        <v>0.10039240000000001</v>
      </c>
      <c r="AJ169">
        <v>-1.40384</v>
      </c>
      <c r="AK169">
        <v>0.104977</v>
      </c>
      <c r="AL169">
        <v>-0.80580879999999999</v>
      </c>
      <c r="AM169">
        <v>0.11844789999999999</v>
      </c>
      <c r="AN169">
        <v>-0.53670600000000002</v>
      </c>
      <c r="AO169">
        <v>0.105241</v>
      </c>
    </row>
    <row r="170" spans="2:41" x14ac:dyDescent="0.25">
      <c r="B170">
        <v>-0.23052039999999999</v>
      </c>
      <c r="C170">
        <v>9.6786819999999996E-2</v>
      </c>
      <c r="D170">
        <v>0.38865070000000002</v>
      </c>
      <c r="E170">
        <v>9.6645679999999998E-2</v>
      </c>
      <c r="F170">
        <v>0.6210523</v>
      </c>
      <c r="G170">
        <v>0.1105452</v>
      </c>
      <c r="H170">
        <v>-0.27790169999999997</v>
      </c>
      <c r="I170">
        <v>0.1001499</v>
      </c>
      <c r="J170">
        <v>-1.4067780000000001</v>
      </c>
      <c r="K170">
        <v>0.1058405</v>
      </c>
      <c r="L170">
        <v>1.915049</v>
      </c>
      <c r="M170">
        <v>9.7637639999999998E-2</v>
      </c>
      <c r="N170">
        <v>-1.0960080000000001</v>
      </c>
      <c r="O170">
        <v>0.1052297</v>
      </c>
      <c r="P170">
        <v>0.53483040000000004</v>
      </c>
      <c r="Q170">
        <v>8.4789829999999997E-2</v>
      </c>
      <c r="R170">
        <v>-0.1739376</v>
      </c>
      <c r="S170">
        <v>0.1063026</v>
      </c>
      <c r="T170">
        <v>2.425637</v>
      </c>
      <c r="U170">
        <v>0.10218099999999999</v>
      </c>
      <c r="V170">
        <v>-1.518132</v>
      </c>
      <c r="W170">
        <v>8.8664259999999995E-2</v>
      </c>
      <c r="X170">
        <v>0.77814000000000005</v>
      </c>
      <c r="Y170">
        <v>9.5233449999999997E-2</v>
      </c>
      <c r="Z170">
        <v>-0.99376339999999996</v>
      </c>
      <c r="AA170">
        <v>0.1063938</v>
      </c>
      <c r="AB170">
        <v>-1.8003</v>
      </c>
      <c r="AC170">
        <v>0.11920559999999999</v>
      </c>
      <c r="AD170">
        <v>-0.78329890000000002</v>
      </c>
      <c r="AE170">
        <v>0.12536140000000001</v>
      </c>
      <c r="AF170">
        <v>0.17015559999999999</v>
      </c>
      <c r="AG170">
        <v>0.1060321</v>
      </c>
      <c r="AH170">
        <v>0.80196999999999996</v>
      </c>
      <c r="AI170">
        <v>9.7410830000000004E-2</v>
      </c>
      <c r="AJ170">
        <v>-0.89302780000000004</v>
      </c>
      <c r="AK170">
        <v>0.1079828</v>
      </c>
      <c r="AL170">
        <v>0.44025110000000001</v>
      </c>
      <c r="AM170">
        <v>0.11903279999999999</v>
      </c>
      <c r="AN170">
        <v>4.6906330000000003E-2</v>
      </c>
      <c r="AO170">
        <v>0.1045739</v>
      </c>
    </row>
    <row r="171" spans="2:41" x14ac:dyDescent="0.25">
      <c r="B171">
        <v>0.12140720000000001</v>
      </c>
      <c r="C171">
        <v>8.485152E-2</v>
      </c>
      <c r="D171">
        <v>0.65593809999999997</v>
      </c>
      <c r="E171">
        <v>9.8342730000000003E-2</v>
      </c>
      <c r="F171">
        <v>2.178221E-2</v>
      </c>
      <c r="G171">
        <v>0.1051026</v>
      </c>
      <c r="H171">
        <v>-1.308481</v>
      </c>
      <c r="I171">
        <v>0.1155494</v>
      </c>
      <c r="J171">
        <v>0.13635710000000001</v>
      </c>
      <c r="K171">
        <v>0.112389</v>
      </c>
      <c r="L171">
        <v>1.6779459999999999</v>
      </c>
      <c r="M171">
        <v>9.9516010000000002E-2</v>
      </c>
      <c r="N171">
        <v>-3.9727020000000002E-2</v>
      </c>
      <c r="O171">
        <v>0.10394150000000001</v>
      </c>
      <c r="P171">
        <v>-0.89158630000000005</v>
      </c>
      <c r="Q171">
        <v>9.8400669999999996E-2</v>
      </c>
      <c r="R171">
        <v>0.57421699999999998</v>
      </c>
      <c r="S171">
        <v>0.1029381</v>
      </c>
      <c r="T171">
        <v>2.8303240000000001</v>
      </c>
      <c r="U171">
        <v>8.9462570000000005E-2</v>
      </c>
      <c r="V171">
        <v>-0.77941079999999996</v>
      </c>
      <c r="W171">
        <v>8.6701500000000001E-2</v>
      </c>
      <c r="X171">
        <v>4.143346E-3</v>
      </c>
      <c r="Y171">
        <v>0.10079100000000001</v>
      </c>
      <c r="Z171">
        <v>0.41350629999999999</v>
      </c>
      <c r="AA171">
        <v>9.3542219999999995E-2</v>
      </c>
      <c r="AB171">
        <v>-0.2610208</v>
      </c>
      <c r="AC171">
        <v>0.11648840000000001</v>
      </c>
      <c r="AD171">
        <v>-7.7680410000000005E-2</v>
      </c>
      <c r="AE171">
        <v>0.1212501</v>
      </c>
      <c r="AF171">
        <v>1.999015</v>
      </c>
      <c r="AG171">
        <v>9.8887859999999994E-2</v>
      </c>
      <c r="AH171">
        <v>1.0534559999999999</v>
      </c>
      <c r="AI171">
        <v>9.1783400000000001E-2</v>
      </c>
      <c r="AJ171">
        <v>0.2235944</v>
      </c>
      <c r="AK171">
        <v>0.1115902</v>
      </c>
      <c r="AL171">
        <v>2.0831170000000001</v>
      </c>
      <c r="AM171">
        <v>0.1052859</v>
      </c>
      <c r="AN171">
        <v>0.75892360000000003</v>
      </c>
      <c r="AO171">
        <v>9.7174640000000007E-2</v>
      </c>
    </row>
    <row r="172" spans="2:41" x14ac:dyDescent="0.25">
      <c r="B172">
        <v>0.59647220000000001</v>
      </c>
      <c r="C172">
        <v>7.7147380000000002E-2</v>
      </c>
      <c r="D172">
        <v>1.4702170000000001</v>
      </c>
      <c r="E172">
        <v>9.3178999999999998E-2</v>
      </c>
      <c r="F172">
        <v>8.5176500000000002E-2</v>
      </c>
      <c r="G172">
        <v>9.4128080000000003E-2</v>
      </c>
      <c r="H172">
        <v>-1.550856</v>
      </c>
      <c r="I172">
        <v>0.11338280000000001</v>
      </c>
      <c r="J172">
        <v>1.6160410000000001</v>
      </c>
      <c r="K172">
        <v>0.1067731</v>
      </c>
      <c r="L172">
        <v>1.170323</v>
      </c>
      <c r="M172">
        <v>9.1712710000000003E-2</v>
      </c>
      <c r="N172">
        <v>0.33943630000000002</v>
      </c>
      <c r="O172">
        <v>9.8839460000000004E-2</v>
      </c>
      <c r="P172">
        <v>-0.79878260000000001</v>
      </c>
      <c r="Q172">
        <v>0.1120773</v>
      </c>
      <c r="R172">
        <v>1.2859510000000001</v>
      </c>
      <c r="S172">
        <v>9.9507090000000006E-2</v>
      </c>
      <c r="T172">
        <v>1.675786</v>
      </c>
      <c r="U172">
        <v>8.1703709999999999E-2</v>
      </c>
      <c r="V172">
        <v>0.3063998</v>
      </c>
      <c r="W172">
        <v>9.0911359999999997E-2</v>
      </c>
      <c r="X172">
        <v>0.31100749999999999</v>
      </c>
      <c r="Y172">
        <v>9.7410679999999999E-2</v>
      </c>
      <c r="Z172">
        <v>1.2992809999999999</v>
      </c>
      <c r="AA172">
        <v>7.4086269999999996E-2</v>
      </c>
      <c r="AB172">
        <v>0.80098460000000005</v>
      </c>
      <c r="AC172">
        <v>0.1107202</v>
      </c>
      <c r="AD172">
        <v>0.62020319999999995</v>
      </c>
      <c r="AE172">
        <v>0.1025657</v>
      </c>
      <c r="AF172">
        <v>1.4996309999999999</v>
      </c>
      <c r="AG172">
        <v>9.8544690000000004E-2</v>
      </c>
      <c r="AH172">
        <v>0.41515079999999999</v>
      </c>
      <c r="AI172">
        <v>8.1161349999999993E-2</v>
      </c>
      <c r="AJ172">
        <v>-0.1547781</v>
      </c>
      <c r="AK172">
        <v>0.1102602</v>
      </c>
      <c r="AL172">
        <v>1.6313070000000001</v>
      </c>
      <c r="AM172">
        <v>8.9292579999999996E-2</v>
      </c>
      <c r="AN172">
        <v>0.16697020000000001</v>
      </c>
      <c r="AO172">
        <v>0.10418570000000001</v>
      </c>
    </row>
    <row r="173" spans="2:41" x14ac:dyDescent="0.25">
      <c r="B173">
        <v>-0.28391189999999999</v>
      </c>
      <c r="C173">
        <v>8.9831999999999995E-2</v>
      </c>
      <c r="D173">
        <v>1.416234</v>
      </c>
      <c r="E173">
        <v>8.4143289999999996E-2</v>
      </c>
      <c r="F173">
        <v>-5.7246720000000001E-2</v>
      </c>
      <c r="G173">
        <v>8.9860289999999995E-2</v>
      </c>
      <c r="H173">
        <v>-1.1135470000000001</v>
      </c>
      <c r="I173">
        <v>9.9778469999999994E-2</v>
      </c>
      <c r="J173">
        <v>1.0409189999999999</v>
      </c>
      <c r="K173">
        <v>9.5642840000000007E-2</v>
      </c>
      <c r="L173">
        <v>6.5744479999999994E-2</v>
      </c>
      <c r="M173">
        <v>8.2756609999999994E-2</v>
      </c>
      <c r="N173">
        <v>-0.50727259999999996</v>
      </c>
      <c r="O173">
        <v>0.1039626</v>
      </c>
      <c r="P173">
        <v>0.1472107</v>
      </c>
      <c r="Q173">
        <v>0.1114607</v>
      </c>
      <c r="R173">
        <v>1.3587370000000001</v>
      </c>
      <c r="S173">
        <v>9.1569360000000002E-2</v>
      </c>
      <c r="T173">
        <v>-0.18002080000000001</v>
      </c>
      <c r="U173">
        <v>8.3441790000000002E-2</v>
      </c>
      <c r="V173">
        <v>0.2149597</v>
      </c>
      <c r="W173">
        <v>9.2280420000000002E-2</v>
      </c>
      <c r="X173">
        <v>0.2160398</v>
      </c>
      <c r="Y173">
        <v>9.7761310000000004E-2</v>
      </c>
      <c r="Z173">
        <v>0.76840850000000005</v>
      </c>
      <c r="AA173">
        <v>8.2452899999999996E-2</v>
      </c>
      <c r="AB173">
        <v>0.80906009999999995</v>
      </c>
      <c r="AC173">
        <v>0.1022241</v>
      </c>
      <c r="AD173">
        <v>-2.5981219999999999E-2</v>
      </c>
      <c r="AE173">
        <v>0.1042806</v>
      </c>
      <c r="AF173">
        <v>0.1211594</v>
      </c>
      <c r="AG173">
        <v>0.1081931</v>
      </c>
      <c r="AH173">
        <v>0.85935059999999996</v>
      </c>
      <c r="AI173">
        <v>7.6285130000000007E-2</v>
      </c>
      <c r="AJ173">
        <v>5.0135470000000001E-2</v>
      </c>
      <c r="AK173">
        <v>9.9258879999999994E-2</v>
      </c>
      <c r="AL173">
        <v>0.63845229999999997</v>
      </c>
      <c r="AM173">
        <v>8.7890579999999996E-2</v>
      </c>
      <c r="AN173">
        <v>-0.23355429999999999</v>
      </c>
      <c r="AO173">
        <v>0.1114425</v>
      </c>
    </row>
    <row r="174" spans="2:41" x14ac:dyDescent="0.25">
      <c r="B174">
        <v>-1.42679</v>
      </c>
      <c r="C174">
        <v>0.1074755</v>
      </c>
      <c r="D174">
        <v>0.15302199999999999</v>
      </c>
      <c r="E174">
        <v>8.0452499999999996E-2</v>
      </c>
      <c r="F174">
        <v>-0.77807420000000005</v>
      </c>
      <c r="G174">
        <v>9.7069199999999994E-2</v>
      </c>
      <c r="H174">
        <v>-1.020867</v>
      </c>
      <c r="I174">
        <v>9.487276E-2</v>
      </c>
      <c r="J174">
        <v>0.33570070000000002</v>
      </c>
      <c r="K174">
        <v>9.2583990000000005E-2</v>
      </c>
      <c r="L174">
        <v>-1.005282</v>
      </c>
      <c r="M174">
        <v>9.2421320000000001E-2</v>
      </c>
      <c r="N174">
        <v>-0.39783170000000001</v>
      </c>
      <c r="O174">
        <v>0.1118495</v>
      </c>
      <c r="P174">
        <v>0.51434659999999999</v>
      </c>
      <c r="Q174">
        <v>0.1072261</v>
      </c>
      <c r="R174">
        <v>1.0799810000000001</v>
      </c>
      <c r="S174">
        <v>8.7656499999999998E-2</v>
      </c>
      <c r="T174">
        <v>-0.60351860000000002</v>
      </c>
      <c r="U174">
        <v>8.4828189999999998E-2</v>
      </c>
      <c r="V174">
        <v>-0.5024402</v>
      </c>
      <c r="W174">
        <v>9.6460900000000002E-2</v>
      </c>
      <c r="X174">
        <v>-0.56603749999999997</v>
      </c>
      <c r="Y174">
        <v>0.1019576</v>
      </c>
      <c r="Z174">
        <v>0.22471820000000001</v>
      </c>
      <c r="AA174">
        <v>0.1057308</v>
      </c>
      <c r="AB174">
        <v>0.84453719999999999</v>
      </c>
      <c r="AC174">
        <v>9.6171519999999996E-2</v>
      </c>
      <c r="AD174">
        <v>-1.626101</v>
      </c>
      <c r="AE174">
        <v>0.123184</v>
      </c>
      <c r="AF174">
        <v>-0.49481140000000001</v>
      </c>
      <c r="AG174">
        <v>0.1068124</v>
      </c>
      <c r="AH174">
        <v>1.9341680000000001</v>
      </c>
      <c r="AI174">
        <v>8.4751530000000005E-2</v>
      </c>
      <c r="AJ174">
        <v>0.38639190000000001</v>
      </c>
      <c r="AK174">
        <v>8.6774850000000001E-2</v>
      </c>
      <c r="AL174">
        <v>0.77567960000000002</v>
      </c>
      <c r="AM174">
        <v>8.870923E-2</v>
      </c>
      <c r="AN174">
        <v>-2.8374369999999999E-2</v>
      </c>
      <c r="AO174">
        <v>9.8539810000000005E-2</v>
      </c>
    </row>
    <row r="175" spans="2:41" x14ac:dyDescent="0.25">
      <c r="B175">
        <v>-2.5286209999999998</v>
      </c>
      <c r="C175">
        <v>0.1080792</v>
      </c>
      <c r="D175">
        <v>-0.7313655</v>
      </c>
      <c r="E175">
        <v>8.7282269999999995E-2</v>
      </c>
      <c r="F175">
        <v>-0.3837315</v>
      </c>
      <c r="G175">
        <v>0.1023534</v>
      </c>
      <c r="H175">
        <v>-0.83474619999999999</v>
      </c>
      <c r="I175">
        <v>9.8852739999999995E-2</v>
      </c>
      <c r="J175">
        <v>0.2114924</v>
      </c>
      <c r="K175">
        <v>9.2571879999999995E-2</v>
      </c>
      <c r="L175">
        <v>-0.64963859999999995</v>
      </c>
      <c r="M175">
        <v>0.1035339</v>
      </c>
      <c r="N175">
        <v>0.89914240000000001</v>
      </c>
      <c r="O175">
        <v>0.1071534</v>
      </c>
      <c r="P175">
        <v>0.33298739999999999</v>
      </c>
      <c r="Q175">
        <v>0.10491449999999999</v>
      </c>
      <c r="R175">
        <v>0.53324369999999999</v>
      </c>
      <c r="S175">
        <v>9.2104630000000007E-2</v>
      </c>
      <c r="T175">
        <v>0.24306800000000001</v>
      </c>
      <c r="U175">
        <v>8.2903099999999993E-2</v>
      </c>
      <c r="V175">
        <v>0.139186</v>
      </c>
      <c r="W175">
        <v>0.1033225</v>
      </c>
      <c r="X175">
        <v>-0.51313620000000004</v>
      </c>
      <c r="Y175">
        <v>0.1019795</v>
      </c>
      <c r="Z175">
        <v>0.38671040000000001</v>
      </c>
      <c r="AA175">
        <v>0.10618370000000001</v>
      </c>
      <c r="AB175">
        <v>1.1564779999999999</v>
      </c>
      <c r="AC175">
        <v>9.0597220000000006E-2</v>
      </c>
      <c r="AD175">
        <v>-2.8899949999999999</v>
      </c>
      <c r="AE175">
        <v>0.12537670000000001</v>
      </c>
      <c r="AF175">
        <v>-0.91352820000000001</v>
      </c>
      <c r="AG175">
        <v>8.8803350000000003E-2</v>
      </c>
      <c r="AH175">
        <v>1.797566</v>
      </c>
      <c r="AI175">
        <v>9.5550979999999994E-2</v>
      </c>
      <c r="AJ175">
        <v>-0.2920451</v>
      </c>
      <c r="AK175">
        <v>9.1073470000000004E-2</v>
      </c>
      <c r="AL175">
        <v>0.39007609999999998</v>
      </c>
      <c r="AM175">
        <v>7.8254219999999999E-2</v>
      </c>
      <c r="AN175">
        <v>-3.7694220000000001E-2</v>
      </c>
      <c r="AO175">
        <v>8.4674849999999996E-2</v>
      </c>
    </row>
    <row r="176" spans="2:41" x14ac:dyDescent="0.25">
      <c r="B176">
        <v>-2.7289150000000002</v>
      </c>
      <c r="C176">
        <v>0.1051237</v>
      </c>
      <c r="D176">
        <v>0.1077164</v>
      </c>
      <c r="E176">
        <v>9.2635510000000004E-2</v>
      </c>
      <c r="F176">
        <v>0.34275939999999999</v>
      </c>
      <c r="G176">
        <v>9.1806280000000004E-2</v>
      </c>
      <c r="H176">
        <v>-0.24777489999999999</v>
      </c>
      <c r="I176">
        <v>9.6478250000000002E-2</v>
      </c>
      <c r="J176">
        <v>-0.93602470000000004</v>
      </c>
      <c r="K176">
        <v>9.3934089999999998E-2</v>
      </c>
      <c r="L176">
        <v>0.20982219999999999</v>
      </c>
      <c r="M176">
        <v>9.9591479999999996E-2</v>
      </c>
      <c r="N176">
        <v>1.1153930000000001</v>
      </c>
      <c r="O176">
        <v>9.5903630000000004E-2</v>
      </c>
      <c r="P176">
        <v>0.27130769999999998</v>
      </c>
      <c r="Q176">
        <v>0.1037573</v>
      </c>
      <c r="R176">
        <v>-0.79187980000000002</v>
      </c>
      <c r="S176">
        <v>9.643844E-2</v>
      </c>
      <c r="T176">
        <v>7.0078039999999994E-2</v>
      </c>
      <c r="U176">
        <v>8.8731900000000002E-2</v>
      </c>
      <c r="V176">
        <v>2.9365599999999999E-2</v>
      </c>
      <c r="W176">
        <v>0.1011205</v>
      </c>
      <c r="X176">
        <v>0.65824479999999996</v>
      </c>
      <c r="Y176">
        <v>9.9154510000000001E-2</v>
      </c>
      <c r="Z176">
        <v>0.88738300000000003</v>
      </c>
      <c r="AA176">
        <v>8.9765919999999999E-2</v>
      </c>
      <c r="AB176">
        <v>0.32959769999999999</v>
      </c>
      <c r="AC176">
        <v>8.4231559999999997E-2</v>
      </c>
      <c r="AD176">
        <v>-3.1600100000000002</v>
      </c>
      <c r="AE176">
        <v>0.11890489999999999</v>
      </c>
      <c r="AF176">
        <v>-1.1724859999999999</v>
      </c>
      <c r="AG176">
        <v>8.3233489999999993E-2</v>
      </c>
      <c r="AH176">
        <v>0.96656359999999997</v>
      </c>
      <c r="AI176">
        <v>9.4583440000000005E-2</v>
      </c>
      <c r="AJ176">
        <v>0.1646629</v>
      </c>
      <c r="AK176">
        <v>0.10104059999999999</v>
      </c>
      <c r="AL176">
        <v>-0.77053919999999998</v>
      </c>
      <c r="AM176">
        <v>8.0318749999999994E-2</v>
      </c>
      <c r="AN176">
        <v>0.13912469999999999</v>
      </c>
      <c r="AO176">
        <v>8.9077379999999998E-2</v>
      </c>
    </row>
    <row r="177" spans="2:41" x14ac:dyDescent="0.25">
      <c r="B177">
        <v>-0.51052690000000001</v>
      </c>
      <c r="C177">
        <v>0.10921409999999999</v>
      </c>
      <c r="D177">
        <v>0.69109509999999996</v>
      </c>
      <c r="E177">
        <v>8.4571660000000007E-2</v>
      </c>
      <c r="F177">
        <v>-0.49047859999999999</v>
      </c>
      <c r="G177">
        <v>7.2342229999999993E-2</v>
      </c>
      <c r="H177">
        <v>-0.3111892</v>
      </c>
      <c r="I177">
        <v>9.1256409999999996E-2</v>
      </c>
      <c r="J177">
        <v>-1.780961</v>
      </c>
      <c r="K177">
        <v>0.101383</v>
      </c>
      <c r="L177">
        <v>0.52124440000000005</v>
      </c>
      <c r="M177">
        <v>8.9930129999999997E-2</v>
      </c>
      <c r="N177">
        <v>0.44989269999999998</v>
      </c>
      <c r="O177">
        <v>9.4986650000000006E-2</v>
      </c>
      <c r="P177">
        <v>0.48629020000000001</v>
      </c>
      <c r="Q177">
        <v>0.1012953</v>
      </c>
      <c r="R177">
        <v>-1.5895630000000001</v>
      </c>
      <c r="S177">
        <v>9.8051520000000003E-2</v>
      </c>
      <c r="T177">
        <v>-1.0171159999999999</v>
      </c>
      <c r="U177">
        <v>0.1029562</v>
      </c>
      <c r="V177">
        <v>-1.7492829999999999</v>
      </c>
      <c r="W177">
        <v>0.10009220000000001</v>
      </c>
      <c r="X177">
        <v>0.95681329999999998</v>
      </c>
      <c r="Y177">
        <v>9.4474500000000003E-2</v>
      </c>
      <c r="Z177">
        <v>0.61441259999999998</v>
      </c>
      <c r="AA177">
        <v>8.4094290000000002E-2</v>
      </c>
      <c r="AB177">
        <v>-1.10856</v>
      </c>
      <c r="AC177">
        <v>9.264348E-2</v>
      </c>
      <c r="AD177">
        <v>-1.8332090000000001</v>
      </c>
      <c r="AE177">
        <v>0.1230067</v>
      </c>
      <c r="AF177">
        <v>-1.32047</v>
      </c>
      <c r="AG177">
        <v>9.7947370000000006E-2</v>
      </c>
      <c r="AH177">
        <v>0.47168589999999999</v>
      </c>
      <c r="AI177">
        <v>8.4178020000000006E-2</v>
      </c>
      <c r="AJ177">
        <v>0.81618109999999999</v>
      </c>
      <c r="AK177">
        <v>9.3644080000000005E-2</v>
      </c>
      <c r="AL177">
        <v>-0.86734089999999997</v>
      </c>
      <c r="AM177">
        <v>9.9202799999999994E-2</v>
      </c>
      <c r="AN177">
        <v>-1.8590189999999999E-2</v>
      </c>
      <c r="AO177">
        <v>9.5364489999999996E-2</v>
      </c>
    </row>
    <row r="178" spans="2:41" x14ac:dyDescent="0.25">
      <c r="B178">
        <v>1.712761</v>
      </c>
      <c r="C178">
        <v>0.1008168</v>
      </c>
      <c r="D178">
        <v>0.35445559999999998</v>
      </c>
      <c r="E178">
        <v>8.1309149999999997E-2</v>
      </c>
      <c r="F178">
        <v>-1.0068159999999999</v>
      </c>
      <c r="G178">
        <v>7.0637630000000007E-2</v>
      </c>
      <c r="H178">
        <v>-0.67504470000000005</v>
      </c>
      <c r="I178">
        <v>9.3583680000000002E-2</v>
      </c>
      <c r="J178">
        <v>-0.63531280000000001</v>
      </c>
      <c r="K178">
        <v>0.1024253</v>
      </c>
      <c r="L178">
        <v>0.76887179999999999</v>
      </c>
      <c r="M178">
        <v>8.5910189999999997E-2</v>
      </c>
      <c r="N178">
        <v>-0.15120700000000001</v>
      </c>
      <c r="O178">
        <v>9.7447859999999997E-2</v>
      </c>
      <c r="P178">
        <v>0.40113579999999999</v>
      </c>
      <c r="Q178">
        <v>9.7318689999999999E-2</v>
      </c>
      <c r="R178">
        <v>-0.80506080000000002</v>
      </c>
      <c r="S178">
        <v>9.9501030000000004E-2</v>
      </c>
      <c r="T178">
        <v>-1.0386599999999999</v>
      </c>
      <c r="U178">
        <v>0.1125699</v>
      </c>
      <c r="V178">
        <v>-2.4250669999999999</v>
      </c>
      <c r="W178">
        <v>0.10889989999999999</v>
      </c>
      <c r="X178">
        <v>0.56253399999999998</v>
      </c>
      <c r="Y178">
        <v>9.196936E-2</v>
      </c>
      <c r="Z178">
        <v>-0.32316840000000002</v>
      </c>
      <c r="AA178">
        <v>9.1747449999999994E-2</v>
      </c>
      <c r="AB178">
        <v>-1.6281350000000001</v>
      </c>
      <c r="AC178">
        <v>0.1071119</v>
      </c>
      <c r="AD178">
        <v>-7.6785669999999999E-3</v>
      </c>
      <c r="AE178">
        <v>0.12817490000000001</v>
      </c>
      <c r="AF178">
        <v>-2.1064759999999998</v>
      </c>
      <c r="AG178">
        <v>0.11396249999999999</v>
      </c>
      <c r="AH178">
        <v>0.1088281</v>
      </c>
      <c r="AI178">
        <v>8.3633810000000003E-2</v>
      </c>
      <c r="AJ178">
        <v>0.95758390000000004</v>
      </c>
      <c r="AK178">
        <v>8.6917720000000004E-2</v>
      </c>
      <c r="AL178">
        <v>0.26543270000000002</v>
      </c>
      <c r="AM178">
        <v>9.58595E-2</v>
      </c>
      <c r="AN178">
        <v>-0.99235609999999996</v>
      </c>
      <c r="AO178">
        <v>9.1896119999999998E-2</v>
      </c>
    </row>
    <row r="179" spans="2:41" x14ac:dyDescent="0.25">
      <c r="B179">
        <v>1.9061509999999999</v>
      </c>
      <c r="C179">
        <v>8.5091470000000002E-2</v>
      </c>
      <c r="D179">
        <v>1.142439</v>
      </c>
      <c r="E179">
        <v>8.5965730000000004E-2</v>
      </c>
      <c r="F179">
        <v>-0.113593</v>
      </c>
      <c r="G179">
        <v>9.1788239999999993E-2</v>
      </c>
      <c r="H179">
        <v>-0.15107090000000001</v>
      </c>
      <c r="I179">
        <v>9.7596000000000002E-2</v>
      </c>
      <c r="J179">
        <v>1.245098</v>
      </c>
      <c r="K179">
        <v>9.2305659999999998E-2</v>
      </c>
      <c r="L179">
        <v>0.46007710000000002</v>
      </c>
      <c r="M179">
        <v>8.7973830000000003E-2</v>
      </c>
      <c r="N179">
        <v>-7.3852070000000006E-2</v>
      </c>
      <c r="O179">
        <v>9.0375230000000001E-2</v>
      </c>
      <c r="P179">
        <v>9.7247269999999997E-2</v>
      </c>
      <c r="Q179">
        <v>9.631729E-2</v>
      </c>
      <c r="R179">
        <v>-0.229689</v>
      </c>
      <c r="S179">
        <v>0.10291839999999999</v>
      </c>
      <c r="T179">
        <v>0.1036604</v>
      </c>
      <c r="U179">
        <v>0.1078694</v>
      </c>
      <c r="V179">
        <v>-1.684728</v>
      </c>
      <c r="W179">
        <v>0.1106712</v>
      </c>
      <c r="X179">
        <v>1.74149</v>
      </c>
      <c r="Y179">
        <v>9.3396900000000005E-2</v>
      </c>
      <c r="Z179">
        <v>4.3476890000000001E-3</v>
      </c>
      <c r="AA179">
        <v>9.5533080000000006E-2</v>
      </c>
      <c r="AB179">
        <v>-1.3225979999999999</v>
      </c>
      <c r="AC179">
        <v>0.10147340000000001</v>
      </c>
      <c r="AD179">
        <v>1.317728</v>
      </c>
      <c r="AE179">
        <v>0.12145980000000001</v>
      </c>
      <c r="AF179">
        <v>-2.6165280000000002</v>
      </c>
      <c r="AG179">
        <v>0.1185818</v>
      </c>
      <c r="AH179">
        <v>-0.26146839999999999</v>
      </c>
      <c r="AI179">
        <v>9.8167489999999996E-2</v>
      </c>
      <c r="AJ179">
        <v>1.423556</v>
      </c>
      <c r="AK179">
        <v>9.0205789999999994E-2</v>
      </c>
      <c r="AL179">
        <v>1.0343960000000001</v>
      </c>
      <c r="AM179">
        <v>7.4111850000000007E-2</v>
      </c>
      <c r="AN179">
        <v>-1.274648</v>
      </c>
      <c r="AO179">
        <v>8.3792740000000004E-2</v>
      </c>
    </row>
    <row r="180" spans="2:41" x14ac:dyDescent="0.25">
      <c r="B180">
        <v>0.45050020000000002</v>
      </c>
      <c r="C180">
        <v>8.1012349999999997E-2</v>
      </c>
      <c r="D180">
        <v>1.9643900000000001</v>
      </c>
      <c r="E180">
        <v>8.2202570000000003E-2</v>
      </c>
      <c r="F180">
        <v>-5.7209959999999999E-3</v>
      </c>
      <c r="G180">
        <v>0.1056651</v>
      </c>
      <c r="H180">
        <v>0.89093089999999997</v>
      </c>
      <c r="I180">
        <v>9.3334849999999997E-2</v>
      </c>
      <c r="J180">
        <v>1.679532</v>
      </c>
      <c r="K180">
        <v>8.8113399999999995E-2</v>
      </c>
      <c r="L180">
        <v>-0.32030589999999998</v>
      </c>
      <c r="M180">
        <v>8.6978780000000006E-2</v>
      </c>
      <c r="N180">
        <v>1.1768989999999999</v>
      </c>
      <c r="O180">
        <v>8.0271439999999999E-2</v>
      </c>
      <c r="P180">
        <v>0.43602489999999999</v>
      </c>
      <c r="Q180">
        <v>9.7877259999999994E-2</v>
      </c>
      <c r="R180">
        <v>-0.7447667</v>
      </c>
      <c r="S180">
        <v>0.10417940000000001</v>
      </c>
      <c r="T180">
        <v>0.48846050000000002</v>
      </c>
      <c r="U180">
        <v>9.8246559999999997E-2</v>
      </c>
      <c r="V180">
        <v>-0.97647499999999998</v>
      </c>
      <c r="W180">
        <v>0.10276680000000001</v>
      </c>
      <c r="X180">
        <v>3.1864849999999998</v>
      </c>
      <c r="Y180">
        <v>8.5207779999999997E-2</v>
      </c>
      <c r="Z180">
        <v>1.4225840000000001</v>
      </c>
      <c r="AA180">
        <v>8.9698739999999999E-2</v>
      </c>
      <c r="AB180">
        <v>-0.53570980000000001</v>
      </c>
      <c r="AC180">
        <v>8.7189420000000004E-2</v>
      </c>
      <c r="AD180">
        <v>2.2732809999999999</v>
      </c>
      <c r="AE180">
        <v>9.9713720000000006E-2</v>
      </c>
      <c r="AF180">
        <v>-1.5783130000000001</v>
      </c>
      <c r="AG180">
        <v>0.1068658</v>
      </c>
      <c r="AH180">
        <v>-0.79122400000000004</v>
      </c>
      <c r="AI180">
        <v>0.1051571</v>
      </c>
      <c r="AJ180">
        <v>0.42344389999999998</v>
      </c>
      <c r="AK180">
        <v>9.1996889999999998E-2</v>
      </c>
      <c r="AL180">
        <v>0.3355593</v>
      </c>
      <c r="AM180">
        <v>7.2663450000000004E-2</v>
      </c>
      <c r="AN180">
        <v>-0.22607930000000001</v>
      </c>
      <c r="AO180">
        <v>7.9155199999999995E-2</v>
      </c>
    </row>
    <row r="181" spans="2:41" x14ac:dyDescent="0.25">
      <c r="B181">
        <v>-1.6238669999999999</v>
      </c>
      <c r="C181">
        <v>8.6193859999999997E-2</v>
      </c>
      <c r="D181">
        <v>0.63167419999999996</v>
      </c>
      <c r="E181">
        <v>8.5689989999999994E-2</v>
      </c>
      <c r="F181">
        <v>-0.4516425</v>
      </c>
      <c r="G181">
        <v>9.7729179999999999E-2</v>
      </c>
      <c r="H181">
        <v>1.2673829999999999</v>
      </c>
      <c r="I181">
        <v>7.9152570000000005E-2</v>
      </c>
      <c r="J181">
        <v>0.859684</v>
      </c>
      <c r="K181">
        <v>8.972012E-2</v>
      </c>
      <c r="L181">
        <v>-0.72883220000000004</v>
      </c>
      <c r="M181">
        <v>8.6348739999999993E-2</v>
      </c>
      <c r="N181">
        <v>1.4811909999999999</v>
      </c>
      <c r="O181">
        <v>7.6827919999999994E-2</v>
      </c>
      <c r="P181">
        <v>1.0244489999999999</v>
      </c>
      <c r="Q181">
        <v>9.5379510000000001E-2</v>
      </c>
      <c r="R181">
        <v>-0.58621049999999997</v>
      </c>
      <c r="S181">
        <v>9.1588340000000004E-2</v>
      </c>
      <c r="T181">
        <v>-0.45239620000000003</v>
      </c>
      <c r="U181">
        <v>9.6292820000000001E-2</v>
      </c>
      <c r="V181">
        <v>-0.38186330000000002</v>
      </c>
      <c r="W181">
        <v>9.6643610000000005E-2</v>
      </c>
      <c r="X181">
        <v>2.5294059999999998</v>
      </c>
      <c r="Y181">
        <v>7.1700479999999997E-2</v>
      </c>
      <c r="Z181">
        <v>1.0683819999999999</v>
      </c>
      <c r="AA181">
        <v>9.3479240000000005E-2</v>
      </c>
      <c r="AB181">
        <v>-8.6775710000000002E-3</v>
      </c>
      <c r="AC181">
        <v>8.0014210000000002E-2</v>
      </c>
      <c r="AD181">
        <v>2.5518450000000001</v>
      </c>
      <c r="AE181">
        <v>8.110887E-2</v>
      </c>
      <c r="AF181">
        <v>4.9910330000000003E-2</v>
      </c>
      <c r="AG181">
        <v>9.3575829999999999E-2</v>
      </c>
      <c r="AH181">
        <v>-1.1677150000000001</v>
      </c>
      <c r="AI181">
        <v>9.7159220000000004E-2</v>
      </c>
      <c r="AJ181">
        <v>-1.5149030000000001</v>
      </c>
      <c r="AK181">
        <v>9.8683740000000006E-2</v>
      </c>
      <c r="AL181">
        <v>-0.68223180000000005</v>
      </c>
      <c r="AM181">
        <v>8.6924920000000003E-2</v>
      </c>
      <c r="AN181">
        <v>0.15015729999999999</v>
      </c>
      <c r="AO181">
        <v>8.6711650000000001E-2</v>
      </c>
    </row>
    <row r="182" spans="2:41" x14ac:dyDescent="0.25">
      <c r="B182">
        <v>-1.86</v>
      </c>
      <c r="C182">
        <v>9.5222370000000001E-2</v>
      </c>
      <c r="D182">
        <v>-0.68414249999999999</v>
      </c>
      <c r="E182">
        <v>0.1012892</v>
      </c>
      <c r="F182">
        <v>0.128196</v>
      </c>
      <c r="G182">
        <v>8.9290240000000007E-2</v>
      </c>
      <c r="H182">
        <v>0.54124079999999997</v>
      </c>
      <c r="I182">
        <v>7.3028590000000004E-2</v>
      </c>
      <c r="J182">
        <v>0.56370759999999998</v>
      </c>
      <c r="K182">
        <v>8.8087479999999996E-2</v>
      </c>
      <c r="L182">
        <v>-1.292586</v>
      </c>
      <c r="M182">
        <v>9.4669729999999994E-2</v>
      </c>
      <c r="N182">
        <v>0.1190398</v>
      </c>
      <c r="O182">
        <v>8.6050940000000006E-2</v>
      </c>
      <c r="P182">
        <v>0.83168620000000004</v>
      </c>
      <c r="Q182">
        <v>9.1114619999999993E-2</v>
      </c>
      <c r="R182">
        <v>0.78152630000000001</v>
      </c>
      <c r="S182">
        <v>7.6378280000000007E-2</v>
      </c>
      <c r="T182">
        <v>-0.48080220000000001</v>
      </c>
      <c r="U182">
        <v>9.9585859999999998E-2</v>
      </c>
      <c r="V182">
        <v>6.7927680000000004E-2</v>
      </c>
      <c r="W182">
        <v>9.2573420000000003E-2</v>
      </c>
      <c r="X182">
        <v>1.4266319999999999</v>
      </c>
      <c r="Y182">
        <v>7.1994119999999995E-2</v>
      </c>
      <c r="Z182">
        <v>-1.375936</v>
      </c>
      <c r="AA182">
        <v>0.1073455</v>
      </c>
      <c r="AB182">
        <v>0.33371329999999999</v>
      </c>
      <c r="AC182">
        <v>7.5154929999999995E-2</v>
      </c>
      <c r="AD182">
        <v>1.542788</v>
      </c>
      <c r="AE182">
        <v>8.8931109999999994E-2</v>
      </c>
      <c r="AF182">
        <v>1.0932949999999999</v>
      </c>
      <c r="AG182">
        <v>9.1945890000000002E-2</v>
      </c>
      <c r="AH182">
        <v>-0.6515417</v>
      </c>
      <c r="AI182">
        <v>9.214522E-2</v>
      </c>
      <c r="AJ182">
        <v>-1.8633379999999999</v>
      </c>
      <c r="AK182">
        <v>0.10898190000000001</v>
      </c>
      <c r="AL182">
        <v>-0.79520360000000001</v>
      </c>
      <c r="AM182">
        <v>9.5261369999999998E-2</v>
      </c>
      <c r="AN182">
        <v>-1.0010589999999999</v>
      </c>
      <c r="AO182">
        <v>9.4139479999999998E-2</v>
      </c>
    </row>
    <row r="183" spans="2:41" x14ac:dyDescent="0.25">
      <c r="B183">
        <v>-0.16132340000000001</v>
      </c>
      <c r="C183">
        <v>9.7558259999999994E-2</v>
      </c>
      <c r="D183">
        <v>8.4561499999999998E-2</v>
      </c>
      <c r="E183">
        <v>9.6181420000000004E-2</v>
      </c>
      <c r="F183">
        <v>0.57518320000000001</v>
      </c>
      <c r="G183">
        <v>9.2459349999999996E-2</v>
      </c>
      <c r="H183">
        <v>0.12133720000000001</v>
      </c>
      <c r="I183">
        <v>8.8224650000000002E-2</v>
      </c>
      <c r="J183">
        <v>0.4111456</v>
      </c>
      <c r="K183">
        <v>9.1675329999999999E-2</v>
      </c>
      <c r="L183">
        <v>-0.75776759999999999</v>
      </c>
      <c r="M183">
        <v>0.1024273</v>
      </c>
      <c r="N183">
        <v>-0.79189019999999999</v>
      </c>
      <c r="O183">
        <v>9.8685540000000002E-2</v>
      </c>
      <c r="P183">
        <v>0.36276000000000003</v>
      </c>
      <c r="Q183">
        <v>9.4582269999999996E-2</v>
      </c>
      <c r="R183">
        <v>1.2770649999999999</v>
      </c>
      <c r="S183">
        <v>7.9460900000000001E-2</v>
      </c>
      <c r="T183">
        <v>0.72379210000000005</v>
      </c>
      <c r="U183">
        <v>9.7944180000000006E-2</v>
      </c>
      <c r="V183">
        <v>-0.76564049999999995</v>
      </c>
      <c r="W183">
        <v>9.1069499999999998E-2</v>
      </c>
      <c r="X183">
        <v>1.842244</v>
      </c>
      <c r="Y183">
        <v>8.2542580000000004E-2</v>
      </c>
      <c r="Z183">
        <v>-2.5816140000000001</v>
      </c>
      <c r="AA183">
        <v>0.1082665</v>
      </c>
      <c r="AB183">
        <v>0.60525839999999997</v>
      </c>
      <c r="AC183">
        <v>7.8849450000000001E-2</v>
      </c>
      <c r="AD183">
        <v>5.7355629999999998E-2</v>
      </c>
      <c r="AE183">
        <v>0.1129918</v>
      </c>
      <c r="AF183">
        <v>0.77837820000000002</v>
      </c>
      <c r="AG183">
        <v>9.0300779999999997E-2</v>
      </c>
      <c r="AH183">
        <v>6.3950770000000004E-2</v>
      </c>
      <c r="AI183">
        <v>9.3986500000000001E-2</v>
      </c>
      <c r="AJ183">
        <v>-0.91620820000000003</v>
      </c>
      <c r="AK183">
        <v>0.1130042</v>
      </c>
      <c r="AL183">
        <v>-0.1098417</v>
      </c>
      <c r="AM183">
        <v>9.6482739999999997E-2</v>
      </c>
      <c r="AN183">
        <v>-1.429273</v>
      </c>
      <c r="AO183">
        <v>8.7498880000000001E-2</v>
      </c>
    </row>
    <row r="184" spans="2:41" x14ac:dyDescent="0.25">
      <c r="B184">
        <v>1.113089</v>
      </c>
      <c r="C184">
        <v>9.0339790000000003E-2</v>
      </c>
      <c r="D184">
        <v>0.50967039999999997</v>
      </c>
      <c r="E184">
        <v>7.3695869999999997E-2</v>
      </c>
      <c r="F184">
        <v>-0.1957113</v>
      </c>
      <c r="G184">
        <v>9.8432710000000007E-2</v>
      </c>
      <c r="H184">
        <v>1.2659389999999999</v>
      </c>
      <c r="I184">
        <v>0.100754</v>
      </c>
      <c r="J184">
        <v>-0.34653610000000001</v>
      </c>
      <c r="K184">
        <v>0.10487340000000001</v>
      </c>
      <c r="L184">
        <v>1.719498</v>
      </c>
      <c r="M184">
        <v>9.5010170000000005E-2</v>
      </c>
      <c r="N184">
        <v>-0.31934099999999999</v>
      </c>
      <c r="O184">
        <v>9.5089359999999998E-2</v>
      </c>
      <c r="P184">
        <v>0.59406130000000001</v>
      </c>
      <c r="Q184">
        <v>0.100964</v>
      </c>
      <c r="R184">
        <v>0.1778093</v>
      </c>
      <c r="S184">
        <v>9.1842069999999998E-2</v>
      </c>
      <c r="T184">
        <v>0.64025849999999995</v>
      </c>
      <c r="U184">
        <v>9.3874120000000005E-2</v>
      </c>
      <c r="V184">
        <v>-1.9749639999999999</v>
      </c>
      <c r="W184">
        <v>9.3192990000000003E-2</v>
      </c>
      <c r="X184">
        <v>2.7771119999999998</v>
      </c>
      <c r="Y184">
        <v>8.6676550000000005E-2</v>
      </c>
      <c r="Z184">
        <v>-1.9210050000000001</v>
      </c>
      <c r="AA184">
        <v>0.1008179</v>
      </c>
      <c r="AB184">
        <v>-0.24677209999999999</v>
      </c>
      <c r="AC184">
        <v>9.3741249999999998E-2</v>
      </c>
      <c r="AD184">
        <v>0.53634079999999995</v>
      </c>
      <c r="AE184">
        <v>0.1216173</v>
      </c>
      <c r="AF184">
        <v>-0.65308759999999999</v>
      </c>
      <c r="AG184">
        <v>8.7872000000000006E-2</v>
      </c>
      <c r="AH184">
        <v>0.2684184</v>
      </c>
      <c r="AI184">
        <v>9.6029980000000001E-2</v>
      </c>
      <c r="AJ184">
        <v>0.34809630000000003</v>
      </c>
      <c r="AK184">
        <v>0.1056211</v>
      </c>
      <c r="AL184">
        <v>0.4019549</v>
      </c>
      <c r="AM184">
        <v>9.3086719999999998E-2</v>
      </c>
      <c r="AN184">
        <v>-0.6164037</v>
      </c>
      <c r="AO184">
        <v>7.8296950000000004E-2</v>
      </c>
    </row>
    <row r="185" spans="2:41" x14ac:dyDescent="0.25">
      <c r="B185">
        <v>0.87408300000000005</v>
      </c>
      <c r="C185">
        <v>8.4919309999999998E-2</v>
      </c>
      <c r="D185">
        <v>0.22909689999999999</v>
      </c>
      <c r="E185">
        <v>6.7921750000000003E-2</v>
      </c>
      <c r="F185">
        <v>-0.99691799999999997</v>
      </c>
      <c r="G185">
        <v>0.1012422</v>
      </c>
      <c r="H185">
        <v>2.101057</v>
      </c>
      <c r="I185">
        <v>9.27172E-2</v>
      </c>
      <c r="J185">
        <v>-0.56407030000000002</v>
      </c>
      <c r="K185">
        <v>0.11175119999999999</v>
      </c>
      <c r="L185">
        <v>2.724977</v>
      </c>
      <c r="M185">
        <v>8.1374370000000001E-2</v>
      </c>
      <c r="N185">
        <v>0.95665420000000001</v>
      </c>
      <c r="O185">
        <v>8.3616029999999994E-2</v>
      </c>
      <c r="P185">
        <v>0.99728720000000004</v>
      </c>
      <c r="Q185">
        <v>9.5915150000000005E-2</v>
      </c>
      <c r="R185">
        <v>-0.60059200000000001</v>
      </c>
      <c r="S185">
        <v>9.8974060000000003E-2</v>
      </c>
      <c r="T185">
        <v>-1.8119960000000001E-2</v>
      </c>
      <c r="U185">
        <v>9.27983E-2</v>
      </c>
      <c r="V185">
        <v>-1.4833339999999999</v>
      </c>
      <c r="W185">
        <v>9.3950900000000004E-2</v>
      </c>
      <c r="X185">
        <v>1.819251</v>
      </c>
      <c r="Y185">
        <v>8.1129090000000001E-2</v>
      </c>
      <c r="Z185">
        <v>-1.749109</v>
      </c>
      <c r="AA185">
        <v>9.7115220000000002E-2</v>
      </c>
      <c r="AB185">
        <v>-0.84520240000000002</v>
      </c>
      <c r="AC185">
        <v>0.1045275</v>
      </c>
      <c r="AD185">
        <v>1.679181</v>
      </c>
      <c r="AE185">
        <v>0.10813059999999999</v>
      </c>
      <c r="AF185">
        <v>-1.4805699999999999</v>
      </c>
      <c r="AG185">
        <v>9.2410110000000004E-2</v>
      </c>
      <c r="AH185">
        <v>-0.18684310000000001</v>
      </c>
      <c r="AI185">
        <v>9.3438289999999993E-2</v>
      </c>
      <c r="AJ185">
        <v>1.8827069999999999</v>
      </c>
      <c r="AK185">
        <v>8.6634840000000005E-2</v>
      </c>
      <c r="AL185">
        <v>-0.19351879999999999</v>
      </c>
      <c r="AM185">
        <v>8.9553179999999996E-2</v>
      </c>
      <c r="AN185">
        <v>-0.38971430000000001</v>
      </c>
      <c r="AO185">
        <v>8.0712010000000001E-2</v>
      </c>
    </row>
    <row r="186" spans="2:41" x14ac:dyDescent="0.25">
      <c r="B186">
        <v>-2.2784120000000001E-2</v>
      </c>
      <c r="C186">
        <v>8.4291030000000003E-2</v>
      </c>
      <c r="D186">
        <v>1.5093049999999999</v>
      </c>
      <c r="E186">
        <v>7.4307780000000004E-2</v>
      </c>
      <c r="F186">
        <v>-1.0536810000000001</v>
      </c>
      <c r="G186">
        <v>9.801646E-2</v>
      </c>
      <c r="H186">
        <v>1.151259</v>
      </c>
      <c r="I186">
        <v>8.120339E-2</v>
      </c>
      <c r="J186">
        <v>-4.9145069999999999E-2</v>
      </c>
      <c r="K186">
        <v>9.6316680000000002E-2</v>
      </c>
      <c r="L186">
        <v>1.6059920000000001</v>
      </c>
      <c r="M186">
        <v>8.0075729999999998E-2</v>
      </c>
      <c r="N186">
        <v>1.0959559999999999</v>
      </c>
      <c r="O186">
        <v>8.0798960000000003E-2</v>
      </c>
      <c r="P186">
        <v>0.58695209999999998</v>
      </c>
      <c r="Q186">
        <v>8.5341620000000007E-2</v>
      </c>
      <c r="R186">
        <v>-0.33018690000000001</v>
      </c>
      <c r="S186">
        <v>9.8315899999999998E-2</v>
      </c>
      <c r="T186">
        <v>0.7673141</v>
      </c>
      <c r="U186">
        <v>8.4448830000000003E-2</v>
      </c>
      <c r="V186">
        <v>-0.86943649999999995</v>
      </c>
      <c r="W186">
        <v>9.35116E-2</v>
      </c>
      <c r="X186">
        <v>-1.338139</v>
      </c>
      <c r="Y186">
        <v>8.1042110000000001E-2</v>
      </c>
      <c r="Z186">
        <v>-1.6942360000000001</v>
      </c>
      <c r="AA186">
        <v>8.7852700000000006E-2</v>
      </c>
      <c r="AB186">
        <v>-2.546582E-2</v>
      </c>
      <c r="AC186">
        <v>9.6464850000000005E-2</v>
      </c>
      <c r="AD186">
        <v>0.99077159999999997</v>
      </c>
      <c r="AE186">
        <v>9.8519679999999998E-2</v>
      </c>
      <c r="AF186">
        <v>-1.428061</v>
      </c>
      <c r="AG186">
        <v>9.4667680000000004E-2</v>
      </c>
      <c r="AH186">
        <v>-1.276837</v>
      </c>
      <c r="AI186">
        <v>8.7471300000000002E-2</v>
      </c>
      <c r="AJ186">
        <v>2.2875459999999999</v>
      </c>
      <c r="AK186">
        <v>7.1146180000000003E-2</v>
      </c>
      <c r="AL186">
        <v>-0.17214260000000001</v>
      </c>
      <c r="AM186">
        <v>9.0896900000000003E-2</v>
      </c>
      <c r="AN186">
        <v>-0.9130317</v>
      </c>
      <c r="AO186">
        <v>9.0190419999999993E-2</v>
      </c>
    </row>
    <row r="187" spans="2:41" x14ac:dyDescent="0.25">
      <c r="B187">
        <v>-0.64254180000000005</v>
      </c>
      <c r="C187">
        <v>8.5866890000000001E-2</v>
      </c>
      <c r="D187">
        <v>2.9892569999999998</v>
      </c>
      <c r="E187">
        <v>7.9525860000000004E-2</v>
      </c>
      <c r="F187">
        <v>-0.58293030000000001</v>
      </c>
      <c r="G187">
        <v>9.1459739999999998E-2</v>
      </c>
      <c r="H187">
        <v>-8.4674189999999996E-2</v>
      </c>
      <c r="I187">
        <v>8.0014799999999997E-2</v>
      </c>
      <c r="J187">
        <v>-0.277478</v>
      </c>
      <c r="K187">
        <v>7.4755970000000005E-2</v>
      </c>
      <c r="L187">
        <v>1.1787110000000001</v>
      </c>
      <c r="M187">
        <v>8.8628929999999995E-2</v>
      </c>
      <c r="N187">
        <v>-0.13840179999999999</v>
      </c>
      <c r="O187">
        <v>8.004994E-2</v>
      </c>
      <c r="P187">
        <v>0.1189023</v>
      </c>
      <c r="Q187">
        <v>8.6171310000000001E-2</v>
      </c>
      <c r="R187">
        <v>-0.14764459999999999</v>
      </c>
      <c r="S187">
        <v>9.4641139999999999E-2</v>
      </c>
      <c r="T187">
        <v>1.349424</v>
      </c>
      <c r="U187">
        <v>7.6915949999999997E-2</v>
      </c>
      <c r="V187">
        <v>-1.5936619999999999</v>
      </c>
      <c r="W187">
        <v>9.3524780000000002E-2</v>
      </c>
      <c r="X187">
        <v>-2.8478370000000002</v>
      </c>
      <c r="Y187">
        <v>9.0273709999999993E-2</v>
      </c>
      <c r="Z187">
        <v>-1.0641080000000001</v>
      </c>
      <c r="AA187">
        <v>7.5364470000000003E-2</v>
      </c>
      <c r="AB187">
        <v>1.379653</v>
      </c>
      <c r="AC187">
        <v>8.1464529999999993E-2</v>
      </c>
      <c r="AD187">
        <v>-1.7636929999999999E-2</v>
      </c>
      <c r="AE187">
        <v>0.1005547</v>
      </c>
      <c r="AF187">
        <v>-1.832498</v>
      </c>
      <c r="AG187">
        <v>8.9379819999999999E-2</v>
      </c>
      <c r="AH187">
        <v>-1.4794860000000001</v>
      </c>
      <c r="AI187">
        <v>9.3113039999999994E-2</v>
      </c>
      <c r="AJ187">
        <v>0.78149809999999997</v>
      </c>
      <c r="AK187">
        <v>7.4585730000000003E-2</v>
      </c>
      <c r="AL187">
        <v>1.419217</v>
      </c>
      <c r="AM187">
        <v>9.2217729999999998E-2</v>
      </c>
      <c r="AN187">
        <v>-1.142466</v>
      </c>
      <c r="AO187">
        <v>9.2857060000000005E-2</v>
      </c>
    </row>
    <row r="188" spans="2:41" x14ac:dyDescent="0.25">
      <c r="B188">
        <v>-0.97309579999999996</v>
      </c>
      <c r="C188">
        <v>8.6627170000000003E-2</v>
      </c>
      <c r="D188">
        <v>3.1703480000000002</v>
      </c>
      <c r="E188">
        <v>8.5241479999999994E-2</v>
      </c>
      <c r="F188">
        <v>0.34554420000000002</v>
      </c>
      <c r="G188">
        <v>8.9180780000000001E-2</v>
      </c>
      <c r="H188">
        <v>-0.69250290000000003</v>
      </c>
      <c r="I188">
        <v>8.3306909999999998E-2</v>
      </c>
      <c r="J188">
        <v>-1.2166060000000001</v>
      </c>
      <c r="K188">
        <v>7.1151679999999995E-2</v>
      </c>
      <c r="L188">
        <v>1.1803710000000001</v>
      </c>
      <c r="M188">
        <v>9.3327190000000004E-2</v>
      </c>
      <c r="N188">
        <v>-0.39197100000000001</v>
      </c>
      <c r="O188">
        <v>7.6775090000000004E-2</v>
      </c>
      <c r="P188">
        <v>0.26214290000000001</v>
      </c>
      <c r="Q188">
        <v>9.1844449999999994E-2</v>
      </c>
      <c r="R188">
        <v>-0.52785910000000003</v>
      </c>
      <c r="S188">
        <v>9.5523780000000003E-2</v>
      </c>
      <c r="T188">
        <v>0.52237520000000004</v>
      </c>
      <c r="U188">
        <v>8.7921319999999997E-2</v>
      </c>
      <c r="V188">
        <v>-2.1557010000000001</v>
      </c>
      <c r="W188">
        <v>8.94403E-2</v>
      </c>
      <c r="X188">
        <v>-1.1339170000000001</v>
      </c>
      <c r="Y188">
        <v>9.5223230000000006E-2</v>
      </c>
      <c r="Z188">
        <v>-0.91507700000000003</v>
      </c>
      <c r="AA188">
        <v>7.5179220000000005E-2</v>
      </c>
      <c r="AB188">
        <v>2.3378369999999999</v>
      </c>
      <c r="AC188">
        <v>7.6521519999999996E-2</v>
      </c>
      <c r="AD188">
        <v>-0.54840409999999995</v>
      </c>
      <c r="AE188">
        <v>0.1041745</v>
      </c>
      <c r="AF188">
        <v>-2.5807890000000002</v>
      </c>
      <c r="AG188">
        <v>8.7268540000000006E-2</v>
      </c>
      <c r="AH188">
        <v>-0.33988010000000002</v>
      </c>
      <c r="AI188">
        <v>0.1052078</v>
      </c>
      <c r="AJ188">
        <v>0.3696354</v>
      </c>
      <c r="AK188">
        <v>9.0204439999999997E-2</v>
      </c>
      <c r="AL188">
        <v>2.2497639999999999</v>
      </c>
      <c r="AM188">
        <v>9.0443469999999998E-2</v>
      </c>
      <c r="AN188">
        <v>-0.5194742</v>
      </c>
      <c r="AO188">
        <v>8.9074130000000001E-2</v>
      </c>
    </row>
    <row r="189" spans="2:41" x14ac:dyDescent="0.25">
      <c r="B189">
        <v>-0.2304542</v>
      </c>
      <c r="C189">
        <v>8.4219230000000006E-2</v>
      </c>
      <c r="D189">
        <v>2.7197819999999999</v>
      </c>
      <c r="E189">
        <v>8.1024490000000005E-2</v>
      </c>
      <c r="F189">
        <v>0.76573910000000001</v>
      </c>
      <c r="G189">
        <v>9.2165319999999995E-2</v>
      </c>
      <c r="H189">
        <v>-0.57662239999999998</v>
      </c>
      <c r="I189">
        <v>8.5191500000000003E-2</v>
      </c>
      <c r="J189">
        <v>-1.3884989999999999</v>
      </c>
      <c r="K189">
        <v>8.0592869999999997E-2</v>
      </c>
      <c r="L189">
        <v>0.3935071</v>
      </c>
      <c r="M189">
        <v>8.9004120000000006E-2</v>
      </c>
      <c r="N189">
        <v>0.28778629999999999</v>
      </c>
      <c r="O189">
        <v>7.9280400000000001E-2</v>
      </c>
      <c r="P189">
        <v>0.60257859999999996</v>
      </c>
      <c r="Q189">
        <v>9.0887990000000002E-2</v>
      </c>
      <c r="R189">
        <v>-1.1574880000000001</v>
      </c>
      <c r="S189">
        <v>9.2689339999999995E-2</v>
      </c>
      <c r="T189">
        <v>9.9772700000000006E-2</v>
      </c>
      <c r="U189">
        <v>0.1001812</v>
      </c>
      <c r="V189">
        <v>-1.826608</v>
      </c>
      <c r="W189">
        <v>8.6430069999999998E-2</v>
      </c>
      <c r="X189">
        <v>-0.10888929999999999</v>
      </c>
      <c r="Y189">
        <v>9.3986280000000005E-2</v>
      </c>
      <c r="Z189">
        <v>-0.53985799999999995</v>
      </c>
      <c r="AA189">
        <v>8.3389469999999993E-2</v>
      </c>
      <c r="AB189">
        <v>1.3879649999999999</v>
      </c>
      <c r="AC189">
        <v>7.4375140000000006E-2</v>
      </c>
      <c r="AD189">
        <v>-0.86826630000000005</v>
      </c>
      <c r="AE189">
        <v>0.1124161</v>
      </c>
      <c r="AF189">
        <v>-1.4512910000000001</v>
      </c>
      <c r="AG189">
        <v>9.2496739999999994E-2</v>
      </c>
      <c r="AH189">
        <v>1.0197130000000001</v>
      </c>
      <c r="AI189">
        <v>0.102935</v>
      </c>
      <c r="AJ189">
        <v>1.7223310000000001</v>
      </c>
      <c r="AK189">
        <v>9.0119099999999994E-2</v>
      </c>
      <c r="AL189">
        <v>1.39438</v>
      </c>
      <c r="AM189">
        <v>8.9752360000000003E-2</v>
      </c>
      <c r="AN189">
        <v>-0.16836400000000001</v>
      </c>
      <c r="AO189">
        <v>8.3959539999999999E-2</v>
      </c>
    </row>
    <row r="190" spans="2:41" x14ac:dyDescent="0.25">
      <c r="B190">
        <v>0.77828589999999997</v>
      </c>
      <c r="C190">
        <v>7.9997319999999997E-2</v>
      </c>
      <c r="D190">
        <v>1.4590380000000001</v>
      </c>
      <c r="E190">
        <v>7.0211159999999995E-2</v>
      </c>
      <c r="F190">
        <v>0.30808649999999999</v>
      </c>
      <c r="G190">
        <v>9.5169370000000003E-2</v>
      </c>
      <c r="H190">
        <v>8.4922689999999995E-2</v>
      </c>
      <c r="I190">
        <v>8.4481029999999999E-2</v>
      </c>
      <c r="J190">
        <v>-0.86853210000000003</v>
      </c>
      <c r="K190">
        <v>8.7661890000000006E-2</v>
      </c>
      <c r="L190">
        <v>-0.46988530000000001</v>
      </c>
      <c r="M190">
        <v>8.1963049999999996E-2</v>
      </c>
      <c r="N190">
        <v>0.87105730000000003</v>
      </c>
      <c r="O190">
        <v>8.9691370000000006E-2</v>
      </c>
      <c r="P190">
        <v>0.83706789999999998</v>
      </c>
      <c r="Q190">
        <v>8.7922970000000003E-2</v>
      </c>
      <c r="R190">
        <v>-1.795258</v>
      </c>
      <c r="S190">
        <v>8.4616609999999995E-2</v>
      </c>
      <c r="T190">
        <v>0.68887659999999995</v>
      </c>
      <c r="U190">
        <v>9.4176839999999998E-2</v>
      </c>
      <c r="V190">
        <v>-1.1601079999999999</v>
      </c>
      <c r="W190">
        <v>9.2554259999999999E-2</v>
      </c>
      <c r="X190">
        <v>-1.077661</v>
      </c>
      <c r="Y190">
        <v>9.2361020000000002E-2</v>
      </c>
      <c r="Z190">
        <v>0.58957890000000002</v>
      </c>
      <c r="AA190">
        <v>8.5359790000000005E-2</v>
      </c>
      <c r="AB190">
        <v>0.33197939999999998</v>
      </c>
      <c r="AC190">
        <v>7.7088749999999998E-2</v>
      </c>
      <c r="AD190">
        <v>-0.3222351</v>
      </c>
      <c r="AE190">
        <v>0.11597499999999999</v>
      </c>
      <c r="AF190">
        <v>1.0189699999999999</v>
      </c>
      <c r="AG190">
        <v>9.2501739999999999E-2</v>
      </c>
      <c r="AH190">
        <v>2.0499619999999998</v>
      </c>
      <c r="AI190">
        <v>8.978208E-2</v>
      </c>
      <c r="AJ190">
        <v>1.475482</v>
      </c>
      <c r="AK190">
        <v>7.4126869999999997E-2</v>
      </c>
      <c r="AL190">
        <v>0.41780240000000002</v>
      </c>
      <c r="AM190">
        <v>9.0586879999999995E-2</v>
      </c>
      <c r="AN190">
        <v>-0.50090829999999997</v>
      </c>
      <c r="AO190">
        <v>8.0255220000000002E-2</v>
      </c>
    </row>
    <row r="191" spans="2:41" x14ac:dyDescent="0.25">
      <c r="B191">
        <v>0.50658219999999998</v>
      </c>
      <c r="C191">
        <v>7.9495960000000004E-2</v>
      </c>
      <c r="D191">
        <v>0.16525780000000001</v>
      </c>
      <c r="E191">
        <v>7.0831329999999998E-2</v>
      </c>
      <c r="F191">
        <v>-9.2463459999999997E-2</v>
      </c>
      <c r="G191">
        <v>9.6807080000000004E-2</v>
      </c>
      <c r="H191">
        <v>0.44782309999999997</v>
      </c>
      <c r="I191">
        <v>7.8659660000000006E-2</v>
      </c>
      <c r="J191">
        <v>-0.4175624</v>
      </c>
      <c r="K191">
        <v>8.8655979999999995E-2</v>
      </c>
      <c r="L191">
        <v>-0.52404289999999998</v>
      </c>
      <c r="M191">
        <v>7.3653819999999995E-2</v>
      </c>
      <c r="N191">
        <v>0.88133309999999998</v>
      </c>
      <c r="O191">
        <v>8.7479639999999997E-2</v>
      </c>
      <c r="P191">
        <v>0.2945738</v>
      </c>
      <c r="Q191">
        <v>8.6822070000000001E-2</v>
      </c>
      <c r="R191">
        <v>-2.213854</v>
      </c>
      <c r="S191">
        <v>8.4789809999999993E-2</v>
      </c>
      <c r="T191">
        <v>0.61607429999999996</v>
      </c>
      <c r="U191">
        <v>7.961994E-2</v>
      </c>
      <c r="V191">
        <v>-0.15877649999999999</v>
      </c>
      <c r="W191">
        <v>9.8454429999999996E-2</v>
      </c>
      <c r="X191">
        <v>-1.373872</v>
      </c>
      <c r="Y191">
        <v>9.0196029999999996E-2</v>
      </c>
      <c r="Z191">
        <v>0.92511200000000005</v>
      </c>
      <c r="AA191">
        <v>8.3606040000000006E-2</v>
      </c>
      <c r="AB191">
        <v>1.089415</v>
      </c>
      <c r="AC191">
        <v>8.2839399999999994E-2</v>
      </c>
      <c r="AD191">
        <v>0.54933240000000005</v>
      </c>
      <c r="AE191">
        <v>0.1046376</v>
      </c>
      <c r="AF191">
        <v>1.338357</v>
      </c>
      <c r="AG191">
        <v>8.5455450000000002E-2</v>
      </c>
      <c r="AH191">
        <v>1.7039610000000001</v>
      </c>
      <c r="AI191">
        <v>8.0155870000000004E-2</v>
      </c>
      <c r="AJ191">
        <v>2.9664530000000001E-2</v>
      </c>
      <c r="AK191">
        <v>7.7103420000000006E-2</v>
      </c>
      <c r="AL191">
        <v>1.062223E-2</v>
      </c>
      <c r="AM191">
        <v>8.7949109999999997E-2</v>
      </c>
      <c r="AN191">
        <v>-8.7966719999999998E-2</v>
      </c>
      <c r="AO191">
        <v>7.6309109999999999E-2</v>
      </c>
    </row>
    <row r="192" spans="2:41" x14ac:dyDescent="0.25">
      <c r="B192">
        <v>0.42809239999999998</v>
      </c>
      <c r="C192">
        <v>8.4856109999999998E-2</v>
      </c>
      <c r="D192">
        <v>-5.2948710000000003E-2</v>
      </c>
      <c r="E192">
        <v>7.550171E-2</v>
      </c>
      <c r="F192">
        <v>3.5767840000000002E-2</v>
      </c>
      <c r="G192">
        <v>9.762382E-2</v>
      </c>
      <c r="H192">
        <v>0.81779749999999996</v>
      </c>
      <c r="I192">
        <v>7.4405310000000002E-2</v>
      </c>
      <c r="J192">
        <v>-9.5401130000000001E-2</v>
      </c>
      <c r="K192">
        <v>8.7595480000000003E-2</v>
      </c>
      <c r="L192">
        <v>-0.89587159999999999</v>
      </c>
      <c r="M192">
        <v>6.7544300000000002E-2</v>
      </c>
      <c r="N192">
        <v>0.23905219999999999</v>
      </c>
      <c r="O192">
        <v>6.6443530000000001E-2</v>
      </c>
      <c r="P192">
        <v>-0.50557569999999996</v>
      </c>
      <c r="Q192">
        <v>8.3068340000000004E-2</v>
      </c>
      <c r="R192">
        <v>-1.523396</v>
      </c>
      <c r="S192">
        <v>8.5469859999999995E-2</v>
      </c>
      <c r="T192">
        <v>-5.8015690000000002E-2</v>
      </c>
      <c r="U192">
        <v>7.3071460000000005E-2</v>
      </c>
      <c r="V192">
        <v>0.88595199999999996</v>
      </c>
      <c r="W192">
        <v>8.963277E-2</v>
      </c>
      <c r="X192">
        <v>-0.64986239999999995</v>
      </c>
      <c r="Y192">
        <v>8.4364830000000002E-2</v>
      </c>
      <c r="Z192">
        <v>0.13621459999999999</v>
      </c>
      <c r="AA192">
        <v>8.6642300000000005E-2</v>
      </c>
      <c r="AB192">
        <v>1.413449</v>
      </c>
      <c r="AC192">
        <v>8.0882640000000006E-2</v>
      </c>
      <c r="AD192">
        <v>0.96251399999999998</v>
      </c>
      <c r="AE192">
        <v>9.3494629999999995E-2</v>
      </c>
      <c r="AF192">
        <v>7.0514549999999995E-2</v>
      </c>
      <c r="AG192">
        <v>8.2172720000000005E-2</v>
      </c>
      <c r="AH192">
        <v>0.1760226</v>
      </c>
      <c r="AI192">
        <v>8.0797309999999997E-2</v>
      </c>
      <c r="AJ192">
        <v>-0.18003959999999999</v>
      </c>
      <c r="AK192">
        <v>9.3194849999999996E-2</v>
      </c>
      <c r="AL192">
        <v>-0.1775796</v>
      </c>
      <c r="AM192">
        <v>8.2321439999999996E-2</v>
      </c>
      <c r="AN192">
        <v>0.33869939999999998</v>
      </c>
      <c r="AO192">
        <v>6.5604399999999993E-2</v>
      </c>
    </row>
    <row r="193" spans="2:41" x14ac:dyDescent="0.25">
      <c r="B193">
        <v>0.77300559999999996</v>
      </c>
      <c r="C193">
        <v>8.7972789999999995E-2</v>
      </c>
      <c r="D193">
        <v>-0.4095106</v>
      </c>
      <c r="E193">
        <v>7.4799000000000004E-2</v>
      </c>
      <c r="F193">
        <v>0.6724173</v>
      </c>
      <c r="G193">
        <v>8.9367489999999994E-2</v>
      </c>
      <c r="H193">
        <v>0.86797100000000005</v>
      </c>
      <c r="I193">
        <v>7.5542830000000005E-2</v>
      </c>
      <c r="J193">
        <v>-0.30220900000000001</v>
      </c>
      <c r="K193">
        <v>8.2536739999999997E-2</v>
      </c>
      <c r="L193">
        <v>-1.7721119999999999</v>
      </c>
      <c r="M193">
        <v>8.016943E-2</v>
      </c>
      <c r="N193">
        <v>0.31366509999999997</v>
      </c>
      <c r="O193">
        <v>5.5469200000000003E-2</v>
      </c>
      <c r="P193">
        <v>-0.43602160000000001</v>
      </c>
      <c r="Q193">
        <v>7.5018799999999997E-2</v>
      </c>
      <c r="R193">
        <v>0.62912400000000002</v>
      </c>
      <c r="S193">
        <v>7.9356800000000005E-2</v>
      </c>
      <c r="T193">
        <v>-0.31706879999999998</v>
      </c>
      <c r="U193">
        <v>7.8184219999999999E-2</v>
      </c>
      <c r="V193">
        <v>0.87481569999999997</v>
      </c>
      <c r="W193">
        <v>7.1446399999999993E-2</v>
      </c>
      <c r="X193">
        <v>-0.1128634</v>
      </c>
      <c r="Y193">
        <v>7.9044210000000004E-2</v>
      </c>
      <c r="Z193">
        <v>-0.86491989999999996</v>
      </c>
      <c r="AA193">
        <v>9.0388560000000007E-2</v>
      </c>
      <c r="AB193">
        <v>0.85984070000000001</v>
      </c>
      <c r="AC193">
        <v>8.3005999999999996E-2</v>
      </c>
      <c r="AD193">
        <v>1.0547299999999999</v>
      </c>
      <c r="AE193">
        <v>9.216307E-2</v>
      </c>
      <c r="AF193">
        <v>-0.1072502</v>
      </c>
      <c r="AG193">
        <v>8.254744E-2</v>
      </c>
      <c r="AH193">
        <v>-0.40014660000000002</v>
      </c>
      <c r="AI193">
        <v>8.6019429999999994E-2</v>
      </c>
      <c r="AJ193">
        <v>0.2384346</v>
      </c>
      <c r="AK193">
        <v>8.9500070000000001E-2</v>
      </c>
      <c r="AL193">
        <v>0.13388420000000001</v>
      </c>
      <c r="AM193">
        <v>8.4445389999999995E-2</v>
      </c>
      <c r="AN193">
        <v>0.37306549999999999</v>
      </c>
      <c r="AO193">
        <v>6.3140719999999997E-2</v>
      </c>
    </row>
    <row r="194" spans="2:41" x14ac:dyDescent="0.25">
      <c r="B194">
        <v>-3.1713119999999997E-2</v>
      </c>
      <c r="C194">
        <v>8.820712E-2</v>
      </c>
      <c r="D194">
        <v>-0.9288206</v>
      </c>
      <c r="E194">
        <v>7.9388639999999996E-2</v>
      </c>
      <c r="F194">
        <v>0.80595600000000001</v>
      </c>
      <c r="G194">
        <v>7.2256360000000006E-2</v>
      </c>
      <c r="H194">
        <v>-5.5084389999999997E-2</v>
      </c>
      <c r="I194">
        <v>7.7699249999999997E-2</v>
      </c>
      <c r="J194">
        <v>-1.0296400000000001</v>
      </c>
      <c r="K194">
        <v>7.8482339999999998E-2</v>
      </c>
      <c r="L194">
        <v>-0.91898769999999996</v>
      </c>
      <c r="M194">
        <v>9.8441490000000006E-2</v>
      </c>
      <c r="N194">
        <v>0.39587729999999999</v>
      </c>
      <c r="O194">
        <v>7.0132050000000001E-2</v>
      </c>
      <c r="P194">
        <v>-0.1037349</v>
      </c>
      <c r="Q194">
        <v>7.8194420000000001E-2</v>
      </c>
      <c r="R194">
        <v>1.862989</v>
      </c>
      <c r="S194">
        <v>7.5056280000000003E-2</v>
      </c>
      <c r="T194">
        <v>-0.53492430000000002</v>
      </c>
      <c r="U194">
        <v>8.5758180000000003E-2</v>
      </c>
      <c r="V194">
        <v>0.2060341</v>
      </c>
      <c r="W194">
        <v>6.9042069999999997E-2</v>
      </c>
      <c r="X194">
        <v>0.30040280000000003</v>
      </c>
      <c r="Y194">
        <v>8.007939E-2</v>
      </c>
      <c r="Z194">
        <v>-1.467257</v>
      </c>
      <c r="AA194">
        <v>9.33118E-2</v>
      </c>
      <c r="AB194">
        <v>1.0069520000000001</v>
      </c>
      <c r="AC194">
        <v>8.8926839999999993E-2</v>
      </c>
      <c r="AD194">
        <v>0.53992490000000004</v>
      </c>
      <c r="AE194">
        <v>9.6155829999999998E-2</v>
      </c>
      <c r="AF194">
        <v>0.36053489999999999</v>
      </c>
      <c r="AG194">
        <v>8.9175959999999999E-2</v>
      </c>
      <c r="AH194">
        <v>0.1867299</v>
      </c>
      <c r="AI194">
        <v>8.4142350000000005E-2</v>
      </c>
      <c r="AJ194">
        <v>0.3074884</v>
      </c>
      <c r="AK194">
        <v>7.3256489999999994E-2</v>
      </c>
      <c r="AL194">
        <v>1.0511680000000001</v>
      </c>
      <c r="AM194">
        <v>8.9557540000000005E-2</v>
      </c>
      <c r="AN194">
        <v>1.386639</v>
      </c>
      <c r="AO194">
        <v>6.9357080000000002E-2</v>
      </c>
    </row>
    <row r="195" spans="2:41" x14ac:dyDescent="0.25">
      <c r="B195">
        <v>-0.33349269999999998</v>
      </c>
      <c r="C195">
        <v>8.9435249999999994E-2</v>
      </c>
      <c r="D195">
        <v>-0.36559839999999999</v>
      </c>
      <c r="E195">
        <v>8.4830970000000006E-2</v>
      </c>
      <c r="F195">
        <v>0.26568370000000002</v>
      </c>
      <c r="G195">
        <v>6.4749329999999994E-2</v>
      </c>
      <c r="H195">
        <v>-0.43490970000000001</v>
      </c>
      <c r="I195">
        <v>8.6929000000000006E-2</v>
      </c>
      <c r="J195">
        <v>-1.362814</v>
      </c>
      <c r="K195">
        <v>8.4676660000000001E-2</v>
      </c>
      <c r="L195">
        <v>0.50176849999999995</v>
      </c>
      <c r="M195">
        <v>8.9290930000000004E-2</v>
      </c>
      <c r="N195">
        <v>-0.33236189999999999</v>
      </c>
      <c r="O195">
        <v>9.2104290000000005E-2</v>
      </c>
      <c r="P195">
        <v>-0.22985990000000001</v>
      </c>
      <c r="Q195">
        <v>8.9285320000000001E-2</v>
      </c>
      <c r="R195">
        <v>0.69702730000000002</v>
      </c>
      <c r="S195">
        <v>7.3165800000000003E-2</v>
      </c>
      <c r="T195">
        <v>-8.9104909999999996E-2</v>
      </c>
      <c r="U195">
        <v>8.668613E-2</v>
      </c>
      <c r="V195">
        <v>0.2282959</v>
      </c>
      <c r="W195">
        <v>8.230838E-2</v>
      </c>
      <c r="X195">
        <v>1.0252349999999999</v>
      </c>
      <c r="Y195">
        <v>8.1155130000000006E-2</v>
      </c>
      <c r="Z195">
        <v>-1.153173</v>
      </c>
      <c r="AA195">
        <v>9.7438700000000003E-2</v>
      </c>
      <c r="AB195">
        <v>1.296621</v>
      </c>
      <c r="AC195">
        <v>8.3583149999999995E-2</v>
      </c>
      <c r="AD195">
        <v>-0.1928774</v>
      </c>
      <c r="AE195">
        <v>0.1007358</v>
      </c>
      <c r="AF195">
        <v>0.2174652</v>
      </c>
      <c r="AG195">
        <v>9.9051239999999999E-2</v>
      </c>
      <c r="AH195">
        <v>0.51202230000000004</v>
      </c>
      <c r="AI195">
        <v>7.7301099999999998E-2</v>
      </c>
      <c r="AJ195">
        <v>-2.9347089999999999E-2</v>
      </c>
      <c r="AK195">
        <v>6.5609429999999996E-2</v>
      </c>
      <c r="AL195">
        <v>1.617696</v>
      </c>
      <c r="AM195">
        <v>8.3142540000000001E-2</v>
      </c>
      <c r="AN195">
        <v>2.2654589999999999</v>
      </c>
      <c r="AO195">
        <v>6.2436159999999997E-2</v>
      </c>
    </row>
    <row r="196" spans="2:41" x14ac:dyDescent="0.25">
      <c r="B196">
        <v>1.5185150000000001</v>
      </c>
      <c r="C196">
        <v>8.0987310000000007E-2</v>
      </c>
      <c r="D196">
        <v>0.56192690000000001</v>
      </c>
      <c r="E196">
        <v>7.9853629999999995E-2</v>
      </c>
      <c r="F196">
        <v>0.10725129999999999</v>
      </c>
      <c r="G196">
        <v>7.3984709999999995E-2</v>
      </c>
      <c r="H196">
        <v>-0.18978990000000001</v>
      </c>
      <c r="I196">
        <v>9.3743709999999994E-2</v>
      </c>
      <c r="J196">
        <v>-0.85165009999999997</v>
      </c>
      <c r="K196">
        <v>9.1054659999999996E-2</v>
      </c>
      <c r="L196">
        <v>0.77894750000000001</v>
      </c>
      <c r="M196">
        <v>6.7740960000000003E-2</v>
      </c>
      <c r="N196">
        <v>-0.4348187</v>
      </c>
      <c r="O196">
        <v>9.097094E-2</v>
      </c>
      <c r="P196">
        <v>-0.49988080000000001</v>
      </c>
      <c r="Q196">
        <v>8.2122769999999998E-2</v>
      </c>
      <c r="R196">
        <v>-0.29276210000000003</v>
      </c>
      <c r="S196">
        <v>7.5974589999999995E-2</v>
      </c>
      <c r="T196">
        <v>0.81421299999999996</v>
      </c>
      <c r="U196">
        <v>8.337311E-2</v>
      </c>
      <c r="V196">
        <v>0.39020310000000002</v>
      </c>
      <c r="W196">
        <v>8.2133830000000005E-2</v>
      </c>
      <c r="X196">
        <v>1.6055889999999999</v>
      </c>
      <c r="Y196">
        <v>8.0145129999999995E-2</v>
      </c>
      <c r="Z196">
        <v>-0.67284299999999997</v>
      </c>
      <c r="AA196">
        <v>9.8458500000000004E-2</v>
      </c>
      <c r="AB196">
        <v>0.56478740000000005</v>
      </c>
      <c r="AC196">
        <v>7.4234869999999994E-2</v>
      </c>
      <c r="AD196">
        <v>0.29029070000000001</v>
      </c>
      <c r="AE196">
        <v>9.8532709999999996E-2</v>
      </c>
      <c r="AF196">
        <v>-8.87212E-2</v>
      </c>
      <c r="AG196">
        <v>9.6039449999999998E-2</v>
      </c>
      <c r="AH196">
        <v>0.21290890000000001</v>
      </c>
      <c r="AI196">
        <v>8.0619440000000001E-2</v>
      </c>
      <c r="AJ196">
        <v>-0.41428490000000001</v>
      </c>
      <c r="AK196">
        <v>6.8818420000000005E-2</v>
      </c>
      <c r="AL196">
        <v>1.134331</v>
      </c>
      <c r="AM196">
        <v>7.8073749999999997E-2</v>
      </c>
      <c r="AN196">
        <v>1.43984</v>
      </c>
      <c r="AO196">
        <v>6.1044540000000001E-2</v>
      </c>
    </row>
    <row r="197" spans="2:41" x14ac:dyDescent="0.25">
      <c r="B197">
        <v>2.5574089999999998</v>
      </c>
      <c r="C197">
        <v>6.3687809999999997E-2</v>
      </c>
      <c r="D197">
        <v>0.90899989999999997</v>
      </c>
      <c r="E197">
        <v>7.1776859999999998E-2</v>
      </c>
      <c r="F197">
        <v>0.14575750000000001</v>
      </c>
      <c r="G197">
        <v>8.4658159999999996E-2</v>
      </c>
      <c r="H197">
        <v>-8.1405660000000005E-2</v>
      </c>
      <c r="I197">
        <v>8.4158810000000001E-2</v>
      </c>
      <c r="J197">
        <v>-0.56588269999999996</v>
      </c>
      <c r="K197">
        <v>8.8860750000000002E-2</v>
      </c>
      <c r="L197">
        <v>1.1538489999999999</v>
      </c>
      <c r="M197">
        <v>6.5540879999999996E-2</v>
      </c>
      <c r="N197">
        <v>0.15861239999999999</v>
      </c>
      <c r="O197">
        <v>7.2064290000000003E-2</v>
      </c>
      <c r="P197">
        <v>-0.2058381</v>
      </c>
      <c r="Q197">
        <v>6.9568329999999998E-2</v>
      </c>
      <c r="R197">
        <v>0.10111920000000001</v>
      </c>
      <c r="S197">
        <v>7.9145699999999999E-2</v>
      </c>
      <c r="T197">
        <v>-2.662229E-2</v>
      </c>
      <c r="U197">
        <v>8.3424860000000003E-2</v>
      </c>
      <c r="V197">
        <v>-0.4357895</v>
      </c>
      <c r="W197">
        <v>7.2942000000000007E-2</v>
      </c>
      <c r="X197">
        <v>0.93800380000000005</v>
      </c>
      <c r="Y197">
        <v>8.6592600000000006E-2</v>
      </c>
      <c r="Z197">
        <v>-1.2176739999999999</v>
      </c>
      <c r="AA197">
        <v>9.4021510000000003E-2</v>
      </c>
      <c r="AB197">
        <v>-0.41610049999999998</v>
      </c>
      <c r="AC197">
        <v>7.6805010000000007E-2</v>
      </c>
      <c r="AD197">
        <v>1.542986</v>
      </c>
      <c r="AE197">
        <v>9.2573470000000005E-2</v>
      </c>
      <c r="AF197">
        <v>0.397899</v>
      </c>
      <c r="AG197">
        <v>8.0117469999999996E-2</v>
      </c>
      <c r="AH197">
        <v>0.1195166</v>
      </c>
      <c r="AI197">
        <v>8.9264560000000007E-2</v>
      </c>
      <c r="AJ197">
        <v>0.17147680000000001</v>
      </c>
      <c r="AK197">
        <v>7.8494830000000002E-2</v>
      </c>
      <c r="AL197">
        <v>0.55186250000000003</v>
      </c>
      <c r="AM197">
        <v>8.9298119999999995E-2</v>
      </c>
      <c r="AN197">
        <v>6.40434E-2</v>
      </c>
      <c r="AO197">
        <v>8.0321299999999998E-2</v>
      </c>
    </row>
    <row r="198" spans="2:41" x14ac:dyDescent="0.25">
      <c r="B198">
        <v>0.76910469999999997</v>
      </c>
      <c r="C198">
        <v>5.7358529999999998E-2</v>
      </c>
      <c r="D198">
        <v>0.6651861</v>
      </c>
      <c r="E198">
        <v>7.0335140000000004E-2</v>
      </c>
      <c r="F198">
        <v>-2.3815849999999999E-3</v>
      </c>
      <c r="G198">
        <v>8.313682E-2</v>
      </c>
      <c r="H198">
        <v>0.50347280000000005</v>
      </c>
      <c r="I198">
        <v>7.6387239999999995E-2</v>
      </c>
      <c r="J198">
        <v>-1.477069</v>
      </c>
      <c r="K198">
        <v>8.5821159999999994E-2</v>
      </c>
      <c r="L198">
        <v>1.4167160000000001</v>
      </c>
      <c r="M198">
        <v>7.16532E-2</v>
      </c>
      <c r="N198">
        <v>0.74951239999999997</v>
      </c>
      <c r="O198">
        <v>6.2016830000000002E-2</v>
      </c>
      <c r="P198">
        <v>0.24711830000000001</v>
      </c>
      <c r="Q198">
        <v>7.0857420000000004E-2</v>
      </c>
      <c r="R198">
        <v>0.1462531</v>
      </c>
      <c r="S198">
        <v>7.7256279999999997E-2</v>
      </c>
      <c r="T198">
        <v>-1.634998</v>
      </c>
      <c r="U198">
        <v>8.4585960000000002E-2</v>
      </c>
      <c r="V198">
        <v>-1.0801540000000001</v>
      </c>
      <c r="W198">
        <v>8.1071219999999999E-2</v>
      </c>
      <c r="X198">
        <v>-4.722051E-2</v>
      </c>
      <c r="Y198">
        <v>9.6297820000000006E-2</v>
      </c>
      <c r="Z198">
        <v>-1.719735</v>
      </c>
      <c r="AA198">
        <v>8.5903209999999994E-2</v>
      </c>
      <c r="AB198">
        <v>-0.25323010000000001</v>
      </c>
      <c r="AC198">
        <v>8.2734050000000003E-2</v>
      </c>
      <c r="AD198">
        <v>1.3173790000000001</v>
      </c>
      <c r="AE198">
        <v>9.5369910000000002E-2</v>
      </c>
      <c r="AF198">
        <v>0.81221160000000003</v>
      </c>
      <c r="AG198">
        <v>6.4807519999999993E-2</v>
      </c>
      <c r="AH198">
        <v>0.69150880000000003</v>
      </c>
      <c r="AI198">
        <v>7.8080709999999998E-2</v>
      </c>
      <c r="AJ198">
        <v>1.1246210000000001</v>
      </c>
      <c r="AK198">
        <v>8.1692280000000006E-2</v>
      </c>
      <c r="AL198">
        <v>0.49968889999999999</v>
      </c>
      <c r="AM198">
        <v>9.6350779999999997E-2</v>
      </c>
      <c r="AN198">
        <v>4.6232090000000003E-2</v>
      </c>
      <c r="AO198">
        <v>8.7112869999999995E-2</v>
      </c>
    </row>
    <row r="199" spans="2:41" x14ac:dyDescent="0.25">
      <c r="B199">
        <v>-1.2183580000000001</v>
      </c>
      <c r="C199">
        <v>6.6918560000000002E-2</v>
      </c>
      <c r="D199">
        <v>0.1621899</v>
      </c>
      <c r="E199">
        <v>7.7080700000000002E-2</v>
      </c>
      <c r="F199">
        <v>-0.57651399999999997</v>
      </c>
      <c r="G199">
        <v>7.6845380000000005E-2</v>
      </c>
      <c r="H199">
        <v>0.40409679999999998</v>
      </c>
      <c r="I199">
        <v>7.9454789999999997E-2</v>
      </c>
      <c r="J199">
        <v>-1.6805509999999999</v>
      </c>
      <c r="K199">
        <v>8.6704199999999995E-2</v>
      </c>
      <c r="L199">
        <v>1.305574</v>
      </c>
      <c r="M199">
        <v>6.9195549999999995E-2</v>
      </c>
      <c r="N199">
        <v>1.216073</v>
      </c>
      <c r="O199">
        <v>5.781874E-2</v>
      </c>
      <c r="P199">
        <v>-0.1689861</v>
      </c>
      <c r="Q199">
        <v>7.424087E-2</v>
      </c>
      <c r="R199">
        <v>-0.1725216</v>
      </c>
      <c r="S199">
        <v>8.2888500000000004E-2</v>
      </c>
      <c r="T199">
        <v>-1.069771</v>
      </c>
      <c r="U199">
        <v>7.9481060000000006E-2</v>
      </c>
      <c r="V199">
        <v>-0.27061049999999998</v>
      </c>
      <c r="W199">
        <v>9.3709710000000002E-2</v>
      </c>
      <c r="X199">
        <v>0.3473832</v>
      </c>
      <c r="Y199">
        <v>9.2103889999999994E-2</v>
      </c>
      <c r="Z199">
        <v>-0.51884300000000005</v>
      </c>
      <c r="AA199">
        <v>7.9671030000000004E-2</v>
      </c>
      <c r="AB199">
        <v>0.20637949999999999</v>
      </c>
      <c r="AC199">
        <v>7.8445409999999993E-2</v>
      </c>
      <c r="AD199">
        <v>-0.74833050000000001</v>
      </c>
      <c r="AE199">
        <v>0.10455059999999999</v>
      </c>
      <c r="AF199">
        <v>0.50033159999999999</v>
      </c>
      <c r="AG199">
        <v>6.2812839999999995E-2</v>
      </c>
      <c r="AH199">
        <v>0.8832797</v>
      </c>
      <c r="AI199">
        <v>6.3237249999999995E-2</v>
      </c>
      <c r="AJ199">
        <v>0.56370480000000001</v>
      </c>
      <c r="AK199">
        <v>7.3245909999999997E-2</v>
      </c>
      <c r="AL199">
        <v>0.6117456</v>
      </c>
      <c r="AM199">
        <v>7.9846550000000002E-2</v>
      </c>
      <c r="AN199">
        <v>1.1096029999999999</v>
      </c>
      <c r="AO199">
        <v>7.2155200000000003E-2</v>
      </c>
    </row>
    <row r="200" spans="2:41" x14ac:dyDescent="0.25">
      <c r="B200">
        <v>-0.6048576</v>
      </c>
      <c r="C200">
        <v>7.9852889999999996E-2</v>
      </c>
      <c r="D200">
        <v>-0.39897280000000002</v>
      </c>
      <c r="E200">
        <v>7.8943100000000002E-2</v>
      </c>
      <c r="F200">
        <v>-1.0963499999999999</v>
      </c>
      <c r="G200">
        <v>7.6612830000000007E-2</v>
      </c>
      <c r="H200">
        <v>-0.61550870000000002</v>
      </c>
      <c r="I200">
        <v>8.0455260000000001E-2</v>
      </c>
      <c r="J200">
        <v>-8.4521830000000006E-2</v>
      </c>
      <c r="K200">
        <v>8.2188499999999998E-2</v>
      </c>
      <c r="L200">
        <v>1.5849949999999999</v>
      </c>
      <c r="M200">
        <v>6.9313390000000002E-2</v>
      </c>
      <c r="N200">
        <v>1.697376</v>
      </c>
      <c r="O200">
        <v>5.9595259999999997E-2</v>
      </c>
      <c r="P200">
        <v>-7.7355530000000006E-2</v>
      </c>
      <c r="Q200">
        <v>7.1610720000000003E-2</v>
      </c>
      <c r="R200">
        <v>-0.62388120000000002</v>
      </c>
      <c r="S200">
        <v>9.0271370000000004E-2</v>
      </c>
      <c r="T200">
        <v>0.41812690000000002</v>
      </c>
      <c r="U200">
        <v>7.1036180000000004E-2</v>
      </c>
      <c r="V200">
        <v>0.6870155</v>
      </c>
      <c r="W200">
        <v>8.8683049999999999E-2</v>
      </c>
      <c r="X200">
        <v>0.34005970000000002</v>
      </c>
      <c r="Y200">
        <v>7.8910720000000004E-2</v>
      </c>
      <c r="Z200">
        <v>1.4133640000000001</v>
      </c>
      <c r="AA200">
        <v>7.4612319999999996E-2</v>
      </c>
      <c r="AB200">
        <v>0.41775210000000002</v>
      </c>
      <c r="AC200">
        <v>7.7136659999999996E-2</v>
      </c>
      <c r="AD200">
        <v>-1.9371480000000001</v>
      </c>
      <c r="AE200">
        <v>0.1087679</v>
      </c>
      <c r="AF200">
        <v>0.76452830000000005</v>
      </c>
      <c r="AG200">
        <v>7.6211269999999998E-2</v>
      </c>
      <c r="AH200">
        <v>0.30979269999999998</v>
      </c>
      <c r="AI200">
        <v>7.4794180000000002E-2</v>
      </c>
      <c r="AJ200">
        <v>-0.56935349999999996</v>
      </c>
      <c r="AK200">
        <v>7.1033239999999997E-2</v>
      </c>
      <c r="AL200">
        <v>0.72808969999999995</v>
      </c>
      <c r="AM200">
        <v>6.2607910000000003E-2</v>
      </c>
      <c r="AN200">
        <v>1.334867</v>
      </c>
      <c r="AO200">
        <v>6.2717629999999996E-2</v>
      </c>
    </row>
    <row r="201" spans="2:41" x14ac:dyDescent="0.25">
      <c r="B201">
        <v>1.0375760000000001</v>
      </c>
      <c r="C201">
        <v>8.1587709999999994E-2</v>
      </c>
      <c r="D201">
        <v>-0.67204280000000005</v>
      </c>
      <c r="E201">
        <v>7.0260840000000005E-2</v>
      </c>
      <c r="F201">
        <v>-0.52862310000000001</v>
      </c>
      <c r="G201">
        <v>7.6313829999999999E-2</v>
      </c>
      <c r="H201">
        <v>-0.58066180000000001</v>
      </c>
      <c r="I201">
        <v>8.0848600000000007E-2</v>
      </c>
      <c r="J201">
        <v>0.75387979999999999</v>
      </c>
      <c r="K201">
        <v>7.1080920000000006E-2</v>
      </c>
      <c r="L201">
        <v>1.870242</v>
      </c>
      <c r="M201">
        <v>7.9985860000000006E-2</v>
      </c>
      <c r="N201">
        <v>1.9688760000000001</v>
      </c>
      <c r="O201">
        <v>7.3836659999999998E-2</v>
      </c>
      <c r="P201">
        <v>1.378574</v>
      </c>
      <c r="Q201">
        <v>6.4625409999999994E-2</v>
      </c>
      <c r="R201">
        <v>-1.4098360000000001</v>
      </c>
      <c r="S201">
        <v>8.6515800000000004E-2</v>
      </c>
      <c r="T201">
        <v>0.32782600000000001</v>
      </c>
      <c r="U201">
        <v>6.4956710000000001E-2</v>
      </c>
      <c r="V201">
        <v>0.78362279999999995</v>
      </c>
      <c r="W201">
        <v>7.9905450000000003E-2</v>
      </c>
      <c r="X201">
        <v>-1.6283369999999999</v>
      </c>
      <c r="Y201">
        <v>7.6607850000000005E-2</v>
      </c>
      <c r="Z201">
        <v>1.8268720000000001</v>
      </c>
      <c r="AA201">
        <v>6.6126050000000006E-2</v>
      </c>
      <c r="AB201">
        <v>1.4195260000000001</v>
      </c>
      <c r="AC201">
        <v>7.9242469999999995E-2</v>
      </c>
      <c r="AD201">
        <v>-1.003728</v>
      </c>
      <c r="AE201">
        <v>0.1038234</v>
      </c>
      <c r="AF201">
        <v>1.910774</v>
      </c>
      <c r="AG201">
        <v>8.4907159999999995E-2</v>
      </c>
      <c r="AH201">
        <v>0.1883708</v>
      </c>
      <c r="AI201">
        <v>9.2339980000000002E-2</v>
      </c>
      <c r="AJ201">
        <v>-8.2980929999999994E-3</v>
      </c>
      <c r="AK201">
        <v>7.3157520000000004E-2</v>
      </c>
      <c r="AL201">
        <v>-6.7701999999999998E-2</v>
      </c>
      <c r="AM201">
        <v>6.5050380000000005E-2</v>
      </c>
      <c r="AN201">
        <v>0.2395119</v>
      </c>
      <c r="AO201">
        <v>6.140425E-2</v>
      </c>
    </row>
    <row r="202" spans="2:41" x14ac:dyDescent="0.25">
      <c r="B202">
        <v>0.39082820000000001</v>
      </c>
      <c r="C202">
        <v>7.9597210000000002E-2</v>
      </c>
      <c r="D202">
        <v>0.12935469999999999</v>
      </c>
      <c r="E202">
        <v>6.9585099999999997E-2</v>
      </c>
      <c r="F202">
        <v>0.44654539999999998</v>
      </c>
      <c r="G202">
        <v>7.4561409999999995E-2</v>
      </c>
      <c r="H202">
        <v>0.30112090000000002</v>
      </c>
      <c r="I202">
        <v>8.6348980000000006E-2</v>
      </c>
      <c r="J202">
        <v>0.54664009999999996</v>
      </c>
      <c r="K202">
        <v>6.8598119999999999E-2</v>
      </c>
      <c r="L202">
        <v>1.2292989999999999</v>
      </c>
      <c r="M202">
        <v>8.6521310000000004E-2</v>
      </c>
      <c r="N202">
        <v>0.99543789999999999</v>
      </c>
      <c r="O202">
        <v>8.261106E-2</v>
      </c>
      <c r="P202">
        <v>1.350641</v>
      </c>
      <c r="Q202">
        <v>6.7059770000000005E-2</v>
      </c>
      <c r="R202">
        <v>-1.2765470000000001</v>
      </c>
      <c r="S202">
        <v>8.3314360000000004E-2</v>
      </c>
      <c r="T202">
        <v>-0.42504629999999999</v>
      </c>
      <c r="U202">
        <v>6.4448409999999998E-2</v>
      </c>
      <c r="V202">
        <v>0.94858640000000005</v>
      </c>
      <c r="W202">
        <v>8.0706150000000004E-2</v>
      </c>
      <c r="X202">
        <v>-2.4310019999999999</v>
      </c>
      <c r="Y202">
        <v>8.3860450000000003E-2</v>
      </c>
      <c r="Z202">
        <v>0.85494840000000005</v>
      </c>
      <c r="AA202">
        <v>6.3139810000000005E-2</v>
      </c>
      <c r="AB202">
        <v>2.2600959999999999</v>
      </c>
      <c r="AC202">
        <v>6.7134719999999995E-2</v>
      </c>
      <c r="AD202">
        <v>-4.2774710000000001E-2</v>
      </c>
      <c r="AE202">
        <v>9.3164860000000002E-2</v>
      </c>
      <c r="AF202">
        <v>2.6972640000000001</v>
      </c>
      <c r="AG202">
        <v>6.9621359999999993E-2</v>
      </c>
      <c r="AH202">
        <v>0.53912230000000005</v>
      </c>
      <c r="AI202">
        <v>9.0224219999999994E-2</v>
      </c>
      <c r="AJ202">
        <v>0.80628060000000001</v>
      </c>
      <c r="AK202">
        <v>6.6424579999999997E-2</v>
      </c>
      <c r="AL202">
        <v>-1.7770030000000001</v>
      </c>
      <c r="AM202">
        <v>7.3464979999999999E-2</v>
      </c>
      <c r="AN202">
        <v>-1.1563369999999999</v>
      </c>
      <c r="AO202">
        <v>5.8555910000000003E-2</v>
      </c>
    </row>
    <row r="203" spans="2:41" x14ac:dyDescent="0.25">
      <c r="B203">
        <v>-0.95223369999999996</v>
      </c>
      <c r="C203">
        <v>8.3675550000000001E-2</v>
      </c>
      <c r="D203">
        <v>1.3795390000000001</v>
      </c>
      <c r="E203">
        <v>7.7653910000000007E-2</v>
      </c>
      <c r="F203">
        <v>0.35312329999999997</v>
      </c>
      <c r="G203">
        <v>7.118294E-2</v>
      </c>
      <c r="H203">
        <v>1.104887</v>
      </c>
      <c r="I203">
        <v>8.4857589999999997E-2</v>
      </c>
      <c r="J203">
        <v>0.97625039999999996</v>
      </c>
      <c r="K203">
        <v>7.3491249999999994E-2</v>
      </c>
      <c r="L203">
        <v>-0.11565449999999999</v>
      </c>
      <c r="M203">
        <v>7.9635510000000007E-2</v>
      </c>
      <c r="N203">
        <v>-0.82127910000000004</v>
      </c>
      <c r="O203">
        <v>7.4933089999999994E-2</v>
      </c>
      <c r="P203">
        <v>-0.78349250000000004</v>
      </c>
      <c r="Q203">
        <v>8.3110699999999996E-2</v>
      </c>
      <c r="R203">
        <v>-0.5891419</v>
      </c>
      <c r="S203">
        <v>8.9288480000000003E-2</v>
      </c>
      <c r="T203">
        <v>-0.14791270000000001</v>
      </c>
      <c r="U203">
        <v>7.6137590000000005E-2</v>
      </c>
      <c r="V203">
        <v>0.89929170000000003</v>
      </c>
      <c r="W203">
        <v>8.1258440000000001E-2</v>
      </c>
      <c r="X203">
        <v>0.2196284</v>
      </c>
      <c r="Y203">
        <v>8.1401950000000001E-2</v>
      </c>
      <c r="Z203">
        <v>6.1434509999999998E-2</v>
      </c>
      <c r="AA203">
        <v>6.9481329999999994E-2</v>
      </c>
      <c r="AB203">
        <v>1.9931179999999999</v>
      </c>
      <c r="AC203">
        <v>5.3973069999999998E-2</v>
      </c>
      <c r="AD203">
        <v>-0.3025679</v>
      </c>
      <c r="AE203">
        <v>8.7923050000000003E-2</v>
      </c>
      <c r="AF203">
        <v>2.1426729999999998</v>
      </c>
      <c r="AG203">
        <v>4.9402469999999997E-2</v>
      </c>
      <c r="AH203">
        <v>0.28089120000000001</v>
      </c>
      <c r="AI203">
        <v>7.3729569999999994E-2</v>
      </c>
      <c r="AJ203">
        <v>4.127753E-2</v>
      </c>
      <c r="AK203">
        <v>6.8071229999999996E-2</v>
      </c>
      <c r="AL203">
        <v>-2.2532640000000002</v>
      </c>
      <c r="AM203">
        <v>8.1933779999999998E-2</v>
      </c>
      <c r="AN203">
        <v>-1.547458</v>
      </c>
      <c r="AO203">
        <v>6.5112000000000003E-2</v>
      </c>
    </row>
    <row r="204" spans="2:41" x14ac:dyDescent="0.25">
      <c r="B204">
        <v>-0.97781370000000001</v>
      </c>
      <c r="C204">
        <v>7.8265689999999999E-2</v>
      </c>
      <c r="D204">
        <v>1.0547150000000001</v>
      </c>
      <c r="E204">
        <v>7.5166239999999995E-2</v>
      </c>
      <c r="F204">
        <v>-0.92038850000000005</v>
      </c>
      <c r="G204">
        <v>6.4540429999999996E-2</v>
      </c>
      <c r="H204">
        <v>1.4571890000000001</v>
      </c>
      <c r="I204">
        <v>6.5139639999999999E-2</v>
      </c>
      <c r="J204">
        <v>1.276354</v>
      </c>
      <c r="K204">
        <v>7.6197509999999996E-2</v>
      </c>
      <c r="L204">
        <v>-1.017547</v>
      </c>
      <c r="M204">
        <v>7.1617669999999994E-2</v>
      </c>
      <c r="N204">
        <v>-1.236291</v>
      </c>
      <c r="O204">
        <v>6.2834219999999996E-2</v>
      </c>
      <c r="P204">
        <v>-1.3767339999999999</v>
      </c>
      <c r="Q204">
        <v>9.0060550000000003E-2</v>
      </c>
      <c r="R204">
        <v>-0.35646879999999997</v>
      </c>
      <c r="S204">
        <v>9.6809820000000005E-2</v>
      </c>
      <c r="T204">
        <v>1.037399</v>
      </c>
      <c r="U204">
        <v>8.8961670000000007E-2</v>
      </c>
      <c r="V204">
        <v>-0.34816039999999998</v>
      </c>
      <c r="W204">
        <v>7.8424439999999998E-2</v>
      </c>
      <c r="X204">
        <v>2.8552119999999999</v>
      </c>
      <c r="Y204">
        <v>6.7295530000000006E-2</v>
      </c>
      <c r="Z204">
        <v>-0.30052859999999998</v>
      </c>
      <c r="AA204">
        <v>7.7727809999999994E-2</v>
      </c>
      <c r="AB204">
        <v>1.6410549999999999</v>
      </c>
      <c r="AC204">
        <v>5.6597189999999999E-2</v>
      </c>
      <c r="AD204">
        <v>-0.89156389999999996</v>
      </c>
      <c r="AE204">
        <v>9.2948240000000001E-2</v>
      </c>
      <c r="AF204">
        <v>0.32569730000000002</v>
      </c>
      <c r="AG204">
        <v>5.304656E-2</v>
      </c>
      <c r="AH204">
        <v>-0.42265570000000002</v>
      </c>
      <c r="AI204">
        <v>6.6053630000000002E-2</v>
      </c>
      <c r="AJ204">
        <v>-0.10564270000000001</v>
      </c>
      <c r="AK204">
        <v>7.9564460000000004E-2</v>
      </c>
      <c r="AL204">
        <v>-0.37622420000000001</v>
      </c>
      <c r="AM204">
        <v>8.9744920000000006E-2</v>
      </c>
      <c r="AN204">
        <v>-0.66806520000000003</v>
      </c>
      <c r="AO204">
        <v>8.464663E-2</v>
      </c>
    </row>
    <row r="205" spans="2:41" x14ac:dyDescent="0.25">
      <c r="B205">
        <v>-1.030764</v>
      </c>
      <c r="C205">
        <v>7.5106060000000002E-2</v>
      </c>
      <c r="D205">
        <v>-0.45162150000000001</v>
      </c>
      <c r="E205">
        <v>6.8247870000000002E-2</v>
      </c>
      <c r="F205">
        <v>-1.586956</v>
      </c>
      <c r="G205">
        <v>7.0067889999999994E-2</v>
      </c>
      <c r="H205">
        <v>1.0012019999999999</v>
      </c>
      <c r="I205">
        <v>4.8147479999999999E-2</v>
      </c>
      <c r="J205">
        <v>1.0895779999999999</v>
      </c>
      <c r="K205">
        <v>7.9271159999999993E-2</v>
      </c>
      <c r="L205">
        <v>-1.2860240000000001</v>
      </c>
      <c r="M205">
        <v>7.5586150000000005E-2</v>
      </c>
      <c r="N205">
        <v>0.1080769</v>
      </c>
      <c r="O205">
        <v>6.0711340000000003E-2</v>
      </c>
      <c r="P205">
        <v>0.45523029999999998</v>
      </c>
      <c r="Q205">
        <v>7.9596050000000002E-2</v>
      </c>
      <c r="R205">
        <v>-9.2497129999999997E-2</v>
      </c>
      <c r="S205">
        <v>9.2589619999999997E-2</v>
      </c>
      <c r="T205">
        <v>1.673197</v>
      </c>
      <c r="U205">
        <v>8.6879819999999996E-2</v>
      </c>
      <c r="V205">
        <v>-0.99284649999999997</v>
      </c>
      <c r="W205">
        <v>8.1633670000000005E-2</v>
      </c>
      <c r="X205">
        <v>2.3124229999999999</v>
      </c>
      <c r="Y205">
        <v>6.5585340000000006E-2</v>
      </c>
      <c r="Z205">
        <v>7.4836840000000002E-2</v>
      </c>
      <c r="AA205">
        <v>8.164217E-2</v>
      </c>
      <c r="AB205">
        <v>1.380304</v>
      </c>
      <c r="AC205">
        <v>6.3473639999999998E-2</v>
      </c>
      <c r="AD205">
        <v>-0.70947629999999995</v>
      </c>
      <c r="AE205">
        <v>9.4015070000000006E-2</v>
      </c>
      <c r="AF205">
        <v>-1.697756</v>
      </c>
      <c r="AG205">
        <v>7.0949380000000006E-2</v>
      </c>
      <c r="AH205">
        <v>-0.63300380000000001</v>
      </c>
      <c r="AI205">
        <v>7.5700749999999997E-2</v>
      </c>
      <c r="AJ205">
        <v>1.1597759999999999</v>
      </c>
      <c r="AK205">
        <v>7.9400360000000003E-2</v>
      </c>
      <c r="AL205">
        <v>2.16791</v>
      </c>
      <c r="AM205">
        <v>8.2178669999999995E-2</v>
      </c>
      <c r="AN205">
        <v>0.45437470000000002</v>
      </c>
      <c r="AO205">
        <v>9.1936829999999997E-2</v>
      </c>
    </row>
    <row r="206" spans="2:41" x14ac:dyDescent="0.25">
      <c r="B206">
        <v>-1.1967509999999999</v>
      </c>
      <c r="C206">
        <v>8.6782960000000006E-2</v>
      </c>
      <c r="D206">
        <v>-1.1428970000000001</v>
      </c>
      <c r="E206">
        <v>7.2907079999999999E-2</v>
      </c>
      <c r="F206">
        <v>-0.75395630000000002</v>
      </c>
      <c r="G206">
        <v>8.228452E-2</v>
      </c>
      <c r="H206">
        <v>0.40713820000000001</v>
      </c>
      <c r="I206">
        <v>5.664582E-2</v>
      </c>
      <c r="J206">
        <v>0.97698260000000003</v>
      </c>
      <c r="K206">
        <v>8.0624020000000005E-2</v>
      </c>
      <c r="L206">
        <v>-0.65504099999999998</v>
      </c>
      <c r="M206">
        <v>8.4393129999999997E-2</v>
      </c>
      <c r="N206">
        <v>0.73225099999999999</v>
      </c>
      <c r="O206">
        <v>7.1060929999999994E-2</v>
      </c>
      <c r="P206">
        <v>1.443551</v>
      </c>
      <c r="Q206">
        <v>6.8831649999999994E-2</v>
      </c>
      <c r="R206">
        <v>7.3405910000000005E-2</v>
      </c>
      <c r="S206">
        <v>8.0028940000000007E-2</v>
      </c>
      <c r="T206">
        <v>1.5829009999999999</v>
      </c>
      <c r="U206">
        <v>7.8508060000000005E-2</v>
      </c>
      <c r="V206">
        <v>-0.19665289999999999</v>
      </c>
      <c r="W206">
        <v>8.4752499999999995E-2</v>
      </c>
      <c r="X206">
        <v>0.95828950000000002</v>
      </c>
      <c r="Y206">
        <v>8.0732999999999999E-2</v>
      </c>
      <c r="Z206">
        <v>0.90579339999999997</v>
      </c>
      <c r="AA206">
        <v>7.8166970000000002E-2</v>
      </c>
      <c r="AB206">
        <v>1.0139530000000001</v>
      </c>
      <c r="AC206">
        <v>6.2593889999999999E-2</v>
      </c>
      <c r="AD206">
        <v>-0.18025720000000001</v>
      </c>
      <c r="AE206">
        <v>8.0540420000000001E-2</v>
      </c>
      <c r="AF206">
        <v>-2.3809019999999999</v>
      </c>
      <c r="AG206">
        <v>8.0914799999999995E-2</v>
      </c>
      <c r="AH206">
        <v>0.12927</v>
      </c>
      <c r="AI206">
        <v>7.6941480000000007E-2</v>
      </c>
      <c r="AJ206">
        <v>1.6576120000000001</v>
      </c>
      <c r="AK206">
        <v>7.3743790000000004E-2</v>
      </c>
      <c r="AL206">
        <v>3.286178</v>
      </c>
      <c r="AM206">
        <v>6.409107E-2</v>
      </c>
      <c r="AN206">
        <v>1.4631799999999999</v>
      </c>
      <c r="AO206">
        <v>7.4568490000000001E-2</v>
      </c>
    </row>
    <row r="207" spans="2:41" x14ac:dyDescent="0.25">
      <c r="B207">
        <v>-1.306416</v>
      </c>
      <c r="C207">
        <v>8.8253890000000002E-2</v>
      </c>
      <c r="D207">
        <v>-1.1549590000000001</v>
      </c>
      <c r="E207">
        <v>8.059935E-2</v>
      </c>
      <c r="F207">
        <v>4.7723550000000003E-2</v>
      </c>
      <c r="G207">
        <v>8.5820259999999995E-2</v>
      </c>
      <c r="H207">
        <v>0.36780380000000001</v>
      </c>
      <c r="I207">
        <v>7.3583040000000002E-2</v>
      </c>
      <c r="J207">
        <v>0.71196660000000001</v>
      </c>
      <c r="K207">
        <v>7.6736280000000004E-2</v>
      </c>
      <c r="L207">
        <v>0.36368850000000003</v>
      </c>
      <c r="M207">
        <v>8.2541119999999996E-2</v>
      </c>
      <c r="N207">
        <v>-0.5658088</v>
      </c>
      <c r="O207">
        <v>7.7353459999999999E-2</v>
      </c>
      <c r="P207">
        <v>0.86915889999999996</v>
      </c>
      <c r="Q207">
        <v>6.8674589999999994E-2</v>
      </c>
      <c r="R207">
        <v>-0.38785710000000001</v>
      </c>
      <c r="S207">
        <v>7.5093099999999996E-2</v>
      </c>
      <c r="T207">
        <v>1.193935</v>
      </c>
      <c r="U207">
        <v>7.4531819999999999E-2</v>
      </c>
      <c r="V207">
        <v>-0.38716729999999999</v>
      </c>
      <c r="W207">
        <v>7.6597479999999996E-2</v>
      </c>
      <c r="X207">
        <v>0.50899260000000002</v>
      </c>
      <c r="Y207">
        <v>8.6119290000000001E-2</v>
      </c>
      <c r="Z207">
        <v>0.54097289999999998</v>
      </c>
      <c r="AA207">
        <v>7.6524560000000005E-2</v>
      </c>
      <c r="AB207">
        <v>0.99361109999999997</v>
      </c>
      <c r="AC207">
        <v>6.0359679999999999E-2</v>
      </c>
      <c r="AD207">
        <v>-0.47912569999999999</v>
      </c>
      <c r="AE207">
        <v>6.8750500000000006E-2</v>
      </c>
      <c r="AF207">
        <v>-1.239873</v>
      </c>
      <c r="AG207">
        <v>7.9681650000000007E-2</v>
      </c>
      <c r="AH207">
        <v>0.75062609999999996</v>
      </c>
      <c r="AI207">
        <v>6.1425550000000002E-2</v>
      </c>
      <c r="AJ207">
        <v>0.77990919999999997</v>
      </c>
      <c r="AK207">
        <v>7.3379949999999999E-2</v>
      </c>
      <c r="AL207">
        <v>2.530122</v>
      </c>
      <c r="AM207">
        <v>5.962071E-2</v>
      </c>
      <c r="AN207">
        <v>1.8413790000000001</v>
      </c>
      <c r="AO207">
        <v>5.7698520000000003E-2</v>
      </c>
    </row>
    <row r="208" spans="2:41" x14ac:dyDescent="0.25">
      <c r="B208">
        <v>-1.839046</v>
      </c>
      <c r="C208">
        <v>7.7391470000000004E-2</v>
      </c>
      <c r="D208">
        <v>-0.61903600000000003</v>
      </c>
      <c r="E208">
        <v>7.7189400000000005E-2</v>
      </c>
      <c r="F208">
        <v>-7.8545370000000003E-2</v>
      </c>
      <c r="G208">
        <v>8.9626280000000003E-2</v>
      </c>
      <c r="H208">
        <v>0.57575779999999999</v>
      </c>
      <c r="I208">
        <v>7.705882E-2</v>
      </c>
      <c r="J208">
        <v>0.2266522</v>
      </c>
      <c r="K208">
        <v>7.6004740000000001E-2</v>
      </c>
      <c r="L208">
        <v>0.24147440000000001</v>
      </c>
      <c r="M208">
        <v>7.4700210000000003E-2</v>
      </c>
      <c r="N208">
        <v>-1.336052</v>
      </c>
      <c r="O208">
        <v>6.8883929999999996E-2</v>
      </c>
      <c r="P208">
        <v>1.1972430000000001</v>
      </c>
      <c r="Q208">
        <v>7.1581119999999998E-2</v>
      </c>
      <c r="R208">
        <v>-1.6111960000000001</v>
      </c>
      <c r="S208">
        <v>7.3016990000000004E-2</v>
      </c>
      <c r="T208">
        <v>-0.1019567</v>
      </c>
      <c r="U208">
        <v>7.5999150000000001E-2</v>
      </c>
      <c r="V208">
        <v>-1.6457090000000001</v>
      </c>
      <c r="W208">
        <v>7.4266789999999999E-2</v>
      </c>
      <c r="X208">
        <v>0.19064710000000001</v>
      </c>
      <c r="Y208">
        <v>8.1876560000000001E-2</v>
      </c>
      <c r="Z208">
        <v>-0.3873412</v>
      </c>
      <c r="AA208">
        <v>8.4112699999999999E-2</v>
      </c>
      <c r="AB208">
        <v>0.86361010000000005</v>
      </c>
      <c r="AC208">
        <v>6.9125119999999998E-2</v>
      </c>
      <c r="AD208">
        <v>-0.77578760000000002</v>
      </c>
      <c r="AE208">
        <v>7.9315159999999996E-2</v>
      </c>
      <c r="AF208">
        <v>-6.1304959999999999E-2</v>
      </c>
      <c r="AG208">
        <v>7.4386610000000006E-2</v>
      </c>
      <c r="AH208">
        <v>-0.41524509999999998</v>
      </c>
      <c r="AI208">
        <v>6.0190189999999998E-2</v>
      </c>
      <c r="AJ208">
        <v>5.0554340000000003E-2</v>
      </c>
      <c r="AK208">
        <v>7.4426220000000001E-2</v>
      </c>
      <c r="AL208">
        <v>1.1041749999999999</v>
      </c>
      <c r="AM208">
        <v>7.4736060000000007E-2</v>
      </c>
      <c r="AN208">
        <v>0.83448469999999997</v>
      </c>
      <c r="AO208">
        <v>5.8998639999999998E-2</v>
      </c>
    </row>
    <row r="209" spans="2:41" x14ac:dyDescent="0.25">
      <c r="B209">
        <v>-1.7230760000000001</v>
      </c>
      <c r="C209">
        <v>7.2258539999999996E-2</v>
      </c>
      <c r="D209">
        <v>0.34894399999999998</v>
      </c>
      <c r="E209">
        <v>6.7793160000000005E-2</v>
      </c>
      <c r="F209">
        <v>-0.57267769999999996</v>
      </c>
      <c r="G209">
        <v>8.7396280000000007E-2</v>
      </c>
      <c r="H209">
        <v>0.23910509999999999</v>
      </c>
      <c r="I209">
        <v>7.1282869999999998E-2</v>
      </c>
      <c r="J209">
        <v>-0.20975869999999999</v>
      </c>
      <c r="K209">
        <v>8.2010739999999999E-2</v>
      </c>
      <c r="L209">
        <v>-0.14049249999999999</v>
      </c>
      <c r="M209">
        <v>7.7550679999999997E-2</v>
      </c>
      <c r="N209">
        <v>-0.1582904</v>
      </c>
      <c r="O209">
        <v>5.6981770000000001E-2</v>
      </c>
      <c r="P209">
        <v>2.1731440000000002</v>
      </c>
      <c r="Q209">
        <v>7.1572990000000003E-2</v>
      </c>
      <c r="R209">
        <v>-2.007752</v>
      </c>
      <c r="S209">
        <v>6.6826650000000001E-2</v>
      </c>
      <c r="T209">
        <v>-1.127969</v>
      </c>
      <c r="U209">
        <v>7.7788389999999999E-2</v>
      </c>
      <c r="V209">
        <v>-1.6287640000000001</v>
      </c>
      <c r="W209">
        <v>8.6443039999999999E-2</v>
      </c>
      <c r="X209">
        <v>0.30211329999999997</v>
      </c>
      <c r="Y209">
        <v>8.74196E-2</v>
      </c>
      <c r="Z209">
        <v>-0.15430720000000001</v>
      </c>
      <c r="AA209">
        <v>9.2790570000000003E-2</v>
      </c>
      <c r="AB209">
        <v>0.1601194</v>
      </c>
      <c r="AC209">
        <v>8.5091940000000005E-2</v>
      </c>
      <c r="AD209">
        <v>0.24623590000000001</v>
      </c>
      <c r="AE209">
        <v>9.6338080000000006E-2</v>
      </c>
      <c r="AF209">
        <v>0.255444</v>
      </c>
      <c r="AG209">
        <v>7.1419650000000001E-2</v>
      </c>
      <c r="AH209">
        <v>-2.0924830000000001</v>
      </c>
      <c r="AI209">
        <v>7.8105640000000004E-2</v>
      </c>
      <c r="AJ209">
        <v>0.86855879999999996</v>
      </c>
      <c r="AK209">
        <v>7.1368870000000001E-2</v>
      </c>
      <c r="AL209">
        <v>0.95964660000000002</v>
      </c>
      <c r="AM209">
        <v>8.6456820000000004E-2</v>
      </c>
      <c r="AN209">
        <v>-0.8183975</v>
      </c>
      <c r="AO209">
        <v>6.9872909999999996E-2</v>
      </c>
    </row>
    <row r="210" spans="2:41" x14ac:dyDescent="0.25">
      <c r="B210">
        <v>4.7434120000000003E-2</v>
      </c>
      <c r="C210">
        <v>7.3032609999999998E-2</v>
      </c>
      <c r="D210">
        <v>0.56774190000000002</v>
      </c>
      <c r="E210">
        <v>6.6442959999999995E-2</v>
      </c>
      <c r="F210">
        <v>-0.27350790000000003</v>
      </c>
      <c r="G210">
        <v>7.274506E-2</v>
      </c>
      <c r="H210">
        <v>-7.1320679999999997E-2</v>
      </c>
      <c r="I210">
        <v>6.8799369999999999E-2</v>
      </c>
      <c r="J210">
        <v>-0.54836110000000005</v>
      </c>
      <c r="K210">
        <v>8.0714770000000005E-2</v>
      </c>
      <c r="L210">
        <v>0.44991750000000003</v>
      </c>
      <c r="M210">
        <v>9.1818319999999995E-2</v>
      </c>
      <c r="N210">
        <v>0.3173455</v>
      </c>
      <c r="O210">
        <v>5.7037730000000002E-2</v>
      </c>
      <c r="P210">
        <v>1.8747240000000001</v>
      </c>
      <c r="Q210">
        <v>7.1693859999999998E-2</v>
      </c>
      <c r="R210">
        <v>-0.4051477</v>
      </c>
      <c r="S210">
        <v>6.4800070000000001E-2</v>
      </c>
      <c r="T210">
        <v>-0.63377260000000002</v>
      </c>
      <c r="U210">
        <v>7.3581279999999999E-2</v>
      </c>
      <c r="V210">
        <v>-0.73931709999999995</v>
      </c>
      <c r="W210">
        <v>8.8838100000000003E-2</v>
      </c>
      <c r="X210">
        <v>1.9812639999999999E-2</v>
      </c>
      <c r="Y210">
        <v>9.0895119999999996E-2</v>
      </c>
      <c r="Z210">
        <v>0.82525360000000003</v>
      </c>
      <c r="AA210">
        <v>9.3000050000000001E-2</v>
      </c>
      <c r="AB210">
        <v>0.52505349999999995</v>
      </c>
      <c r="AC210">
        <v>9.4911969999999998E-2</v>
      </c>
      <c r="AD210">
        <v>1.4282280000000001</v>
      </c>
      <c r="AE210">
        <v>9.0048119999999995E-2</v>
      </c>
      <c r="AF210">
        <v>1.2312320000000001</v>
      </c>
      <c r="AG210">
        <v>6.8172350000000007E-2</v>
      </c>
      <c r="AH210">
        <v>-2.0268030000000001</v>
      </c>
      <c r="AI210">
        <v>8.2632209999999998E-2</v>
      </c>
      <c r="AJ210">
        <v>1.4509430000000001</v>
      </c>
      <c r="AK210">
        <v>6.3459539999999995E-2</v>
      </c>
      <c r="AL210">
        <v>1.4959070000000001</v>
      </c>
      <c r="AM210">
        <v>7.4456240000000007E-2</v>
      </c>
      <c r="AN210">
        <v>-1.7585440000000001</v>
      </c>
      <c r="AO210">
        <v>7.485356E-2</v>
      </c>
    </row>
    <row r="211" spans="2:41" x14ac:dyDescent="0.25">
      <c r="B211">
        <v>1.5997509999999999</v>
      </c>
      <c r="C211">
        <v>6.7835880000000001E-2</v>
      </c>
      <c r="D211">
        <v>0.25066480000000002</v>
      </c>
      <c r="E211">
        <v>6.97792E-2</v>
      </c>
      <c r="F211">
        <v>0.87494689999999997</v>
      </c>
      <c r="G211">
        <v>6.5680340000000004E-2</v>
      </c>
      <c r="H211">
        <v>0.46656730000000002</v>
      </c>
      <c r="I211">
        <v>6.7594600000000005E-2</v>
      </c>
      <c r="J211">
        <v>-0.60614920000000005</v>
      </c>
      <c r="K211">
        <v>7.2433419999999998E-2</v>
      </c>
      <c r="L211">
        <v>0.94291990000000003</v>
      </c>
      <c r="M211">
        <v>9.5459840000000004E-2</v>
      </c>
      <c r="N211">
        <v>-0.83936670000000002</v>
      </c>
      <c r="O211">
        <v>7.4718809999999997E-2</v>
      </c>
      <c r="P211">
        <v>0.42891889999999999</v>
      </c>
      <c r="Q211">
        <v>7.2470770000000004E-2</v>
      </c>
      <c r="R211">
        <v>0.93638330000000003</v>
      </c>
      <c r="S211">
        <v>7.1386530000000004E-2</v>
      </c>
      <c r="T211">
        <v>-0.24090790000000001</v>
      </c>
      <c r="U211">
        <v>6.3768699999999998E-2</v>
      </c>
      <c r="V211">
        <v>-0.87328099999999997</v>
      </c>
      <c r="W211">
        <v>7.5968259999999996E-2</v>
      </c>
      <c r="X211">
        <v>-0.27107389999999998</v>
      </c>
      <c r="Y211">
        <v>8.5262260000000006E-2</v>
      </c>
      <c r="Z211">
        <v>1.8020400000000001</v>
      </c>
      <c r="AA211">
        <v>8.1409300000000004E-2</v>
      </c>
      <c r="AB211">
        <v>1.9975959999999999</v>
      </c>
      <c r="AC211">
        <v>8.8009959999999998E-2</v>
      </c>
      <c r="AD211">
        <v>1.5808610000000001</v>
      </c>
      <c r="AE211">
        <v>7.3887789999999995E-2</v>
      </c>
      <c r="AF211">
        <v>2.4407079999999999</v>
      </c>
      <c r="AG211">
        <v>6.109034E-2</v>
      </c>
      <c r="AH211">
        <v>-1.1118110000000001</v>
      </c>
      <c r="AI211">
        <v>7.5621069999999999E-2</v>
      </c>
      <c r="AJ211">
        <v>0.3626781</v>
      </c>
      <c r="AK211">
        <v>6.4385730000000002E-2</v>
      </c>
      <c r="AL211">
        <v>0.78529530000000003</v>
      </c>
      <c r="AM211">
        <v>5.6991140000000003E-2</v>
      </c>
      <c r="AN211">
        <v>-0.87654799999999999</v>
      </c>
      <c r="AO211">
        <v>7.0921849999999995E-2</v>
      </c>
    </row>
    <row r="212" spans="2:41" x14ac:dyDescent="0.25">
      <c r="B212">
        <v>1.118671</v>
      </c>
      <c r="C212">
        <v>5.9643000000000002E-2</v>
      </c>
      <c r="D212">
        <v>0.2278182</v>
      </c>
      <c r="E212">
        <v>6.7884719999999996E-2</v>
      </c>
      <c r="F212">
        <v>0.7188814</v>
      </c>
      <c r="G212">
        <v>6.9435750000000004E-2</v>
      </c>
      <c r="H212">
        <v>1.1266339999999999</v>
      </c>
      <c r="I212">
        <v>6.2867939999999997E-2</v>
      </c>
      <c r="J212">
        <v>-8.8481770000000001E-2</v>
      </c>
      <c r="K212">
        <v>7.0445800000000003E-2</v>
      </c>
      <c r="L212">
        <v>0.68249269999999995</v>
      </c>
      <c r="M212">
        <v>8.1097559999999999E-2</v>
      </c>
      <c r="N212">
        <v>-1.490407</v>
      </c>
      <c r="O212">
        <v>8.7432599999999999E-2</v>
      </c>
      <c r="P212">
        <v>-0.37567080000000003</v>
      </c>
      <c r="Q212">
        <v>7.3392579999999999E-2</v>
      </c>
      <c r="R212">
        <v>1.376844</v>
      </c>
      <c r="S212">
        <v>7.7086909999999995E-2</v>
      </c>
      <c r="T212">
        <v>-0.39942230000000001</v>
      </c>
      <c r="U212">
        <v>5.8138450000000001E-2</v>
      </c>
      <c r="V212">
        <v>-1.054797</v>
      </c>
      <c r="W212">
        <v>6.9281620000000002E-2</v>
      </c>
      <c r="X212">
        <v>0.98663449999999997</v>
      </c>
      <c r="Y212">
        <v>8.1111169999999996E-2</v>
      </c>
      <c r="Z212">
        <v>1.856163</v>
      </c>
      <c r="AA212">
        <v>6.3222849999999997E-2</v>
      </c>
      <c r="AB212">
        <v>1.1535610000000001</v>
      </c>
      <c r="AC212">
        <v>7.0143449999999996E-2</v>
      </c>
      <c r="AD212">
        <v>1.290097</v>
      </c>
      <c r="AE212">
        <v>7.2566080000000005E-2</v>
      </c>
      <c r="AF212">
        <v>2.0916389999999998</v>
      </c>
      <c r="AG212">
        <v>5.8756849999999999E-2</v>
      </c>
      <c r="AH212">
        <v>-1.017549</v>
      </c>
      <c r="AI212">
        <v>7.8656249999999997E-2</v>
      </c>
      <c r="AJ212">
        <v>-0.22440160000000001</v>
      </c>
      <c r="AK212">
        <v>7.3902819999999994E-2</v>
      </c>
      <c r="AL212">
        <v>-0.28760530000000001</v>
      </c>
      <c r="AM212">
        <v>5.9705559999999998E-2</v>
      </c>
      <c r="AN212">
        <v>1.105974</v>
      </c>
      <c r="AO212">
        <v>6.892587E-2</v>
      </c>
    </row>
    <row r="213" spans="2:41" x14ac:dyDescent="0.25">
      <c r="B213">
        <v>0.1522184</v>
      </c>
      <c r="C213">
        <v>6.1405359999999999E-2</v>
      </c>
      <c r="D213">
        <v>0.11989619999999999</v>
      </c>
      <c r="E213">
        <v>6.6541729999999993E-2</v>
      </c>
      <c r="F213">
        <v>-0.1969186</v>
      </c>
      <c r="G213">
        <v>6.9300280000000006E-2</v>
      </c>
      <c r="H213">
        <v>1.4307110000000001</v>
      </c>
      <c r="I213">
        <v>6.3184409999999996E-2</v>
      </c>
      <c r="J213">
        <v>0.15224509999999999</v>
      </c>
      <c r="K213">
        <v>6.7903790000000006E-2</v>
      </c>
      <c r="L213">
        <v>0.49409350000000002</v>
      </c>
      <c r="M213">
        <v>6.9826550000000001E-2</v>
      </c>
      <c r="N213">
        <v>-0.70308740000000003</v>
      </c>
      <c r="O213">
        <v>7.8649629999999998E-2</v>
      </c>
      <c r="P213">
        <v>0.62132730000000003</v>
      </c>
      <c r="Q213">
        <v>6.8538639999999998E-2</v>
      </c>
      <c r="R213">
        <v>1.768119</v>
      </c>
      <c r="S213">
        <v>6.6247929999999997E-2</v>
      </c>
      <c r="T213">
        <v>0.18001890000000001</v>
      </c>
      <c r="U213">
        <v>6.2585589999999997E-2</v>
      </c>
      <c r="V213">
        <v>-0.21458740000000001</v>
      </c>
      <c r="W213">
        <v>7.1745439999999994E-2</v>
      </c>
      <c r="X213">
        <v>2.0749399999999998</v>
      </c>
      <c r="Y213">
        <v>7.6242550000000006E-2</v>
      </c>
      <c r="Z213">
        <v>0.40288459999999998</v>
      </c>
      <c r="AA213">
        <v>5.5953780000000002E-2</v>
      </c>
      <c r="AB213">
        <v>-1.1068290000000001</v>
      </c>
      <c r="AC213">
        <v>6.8642679999999998E-2</v>
      </c>
      <c r="AD213">
        <v>0.4607327</v>
      </c>
      <c r="AE213">
        <v>7.9038150000000001E-2</v>
      </c>
      <c r="AF213">
        <v>1.065768</v>
      </c>
      <c r="AG213">
        <v>6.4531740000000004E-2</v>
      </c>
      <c r="AH213">
        <v>-0.57303029999999999</v>
      </c>
      <c r="AI213">
        <v>7.8416219999999995E-2</v>
      </c>
      <c r="AJ213">
        <v>-9.8385139999999996E-2</v>
      </c>
      <c r="AK213">
        <v>6.9028770000000003E-2</v>
      </c>
      <c r="AL213">
        <v>-0.4568604</v>
      </c>
      <c r="AM213">
        <v>7.3772180000000007E-2</v>
      </c>
      <c r="AN213">
        <v>2.051552</v>
      </c>
      <c r="AO213">
        <v>6.6169169999999999E-2</v>
      </c>
    </row>
    <row r="214" spans="2:41" x14ac:dyDescent="0.25">
      <c r="B214">
        <v>0.47668300000000002</v>
      </c>
      <c r="C214">
        <v>6.6712229999999997E-2</v>
      </c>
      <c r="D214">
        <v>-0.46059070000000002</v>
      </c>
      <c r="E214">
        <v>6.8813650000000004E-2</v>
      </c>
      <c r="F214">
        <v>0.41656959999999998</v>
      </c>
      <c r="G214">
        <v>6.5201259999999997E-2</v>
      </c>
      <c r="H214">
        <v>1.2048239999999999</v>
      </c>
      <c r="I214">
        <v>6.7611379999999999E-2</v>
      </c>
      <c r="J214">
        <v>-2.9697939999999999E-2</v>
      </c>
      <c r="K214">
        <v>5.8718930000000003E-2</v>
      </c>
      <c r="L214">
        <v>6.8218249999999994E-2</v>
      </c>
      <c r="M214">
        <v>6.9306480000000004E-2</v>
      </c>
      <c r="N214">
        <v>0.5274143</v>
      </c>
      <c r="O214">
        <v>7.2904430000000006E-2</v>
      </c>
      <c r="P214">
        <v>1.7728360000000001</v>
      </c>
      <c r="Q214">
        <v>5.8239060000000002E-2</v>
      </c>
      <c r="R214">
        <v>0.78915970000000002</v>
      </c>
      <c r="S214">
        <v>5.0799579999999997E-2</v>
      </c>
      <c r="T214">
        <v>0.53935449999999996</v>
      </c>
      <c r="U214">
        <v>6.1343000000000002E-2</v>
      </c>
      <c r="V214">
        <v>-0.1593733</v>
      </c>
      <c r="W214">
        <v>6.9184679999999998E-2</v>
      </c>
      <c r="X214">
        <v>1.531857</v>
      </c>
      <c r="Y214">
        <v>7.1485220000000002E-2</v>
      </c>
      <c r="Z214">
        <v>-0.2364021</v>
      </c>
      <c r="AA214">
        <v>6.3673750000000001E-2</v>
      </c>
      <c r="AB214">
        <v>-1.1839280000000001</v>
      </c>
      <c r="AC214">
        <v>7.7735219999999994E-2</v>
      </c>
      <c r="AD214">
        <v>-0.89308259999999995</v>
      </c>
      <c r="AE214">
        <v>8.5070469999999995E-2</v>
      </c>
      <c r="AF214">
        <v>1.1252500000000001</v>
      </c>
      <c r="AG214">
        <v>6.70824E-2</v>
      </c>
      <c r="AH214">
        <v>0.58165339999999999</v>
      </c>
      <c r="AI214">
        <v>6.9072670000000003E-2</v>
      </c>
      <c r="AJ214">
        <v>-0.2296088</v>
      </c>
      <c r="AK214">
        <v>5.6991859999999998E-2</v>
      </c>
      <c r="AL214">
        <v>7.7738570000000007E-2</v>
      </c>
      <c r="AM214">
        <v>7.982388E-2</v>
      </c>
      <c r="AN214">
        <v>2.0281250000000002</v>
      </c>
      <c r="AO214">
        <v>5.5985890000000003E-2</v>
      </c>
    </row>
    <row r="215" spans="2:41" x14ac:dyDescent="0.25">
      <c r="B215">
        <v>1.5139279999999999</v>
      </c>
      <c r="C215">
        <v>6.5511910000000007E-2</v>
      </c>
      <c r="D215">
        <v>-0.46981050000000002</v>
      </c>
      <c r="E215">
        <v>6.4637410000000006E-2</v>
      </c>
      <c r="F215">
        <v>0.70329929999999996</v>
      </c>
      <c r="G215">
        <v>6.3773709999999997E-2</v>
      </c>
      <c r="H215">
        <v>0.69941359999999997</v>
      </c>
      <c r="I215">
        <v>7.0464429999999995E-2</v>
      </c>
      <c r="J215">
        <v>0.33881860000000003</v>
      </c>
      <c r="K215">
        <v>5.1429490000000001E-2</v>
      </c>
      <c r="L215">
        <v>-0.87822719999999999</v>
      </c>
      <c r="M215">
        <v>7.3834469999999999E-2</v>
      </c>
      <c r="N215">
        <v>0.62724270000000004</v>
      </c>
      <c r="O215">
        <v>7.6292390000000002E-2</v>
      </c>
      <c r="P215">
        <v>1.9023159999999999</v>
      </c>
      <c r="Q215">
        <v>5.8486570000000002E-2</v>
      </c>
      <c r="R215">
        <v>-0.88817250000000003</v>
      </c>
      <c r="S215">
        <v>5.8831040000000001E-2</v>
      </c>
      <c r="T215">
        <v>-0.28406490000000001</v>
      </c>
      <c r="U215">
        <v>5.2256169999999998E-2</v>
      </c>
      <c r="V215">
        <v>-1.136801</v>
      </c>
      <c r="W215">
        <v>5.7169419999999999E-2</v>
      </c>
      <c r="X215">
        <v>0.7553571</v>
      </c>
      <c r="Y215">
        <v>7.0907040000000005E-2</v>
      </c>
      <c r="Z215">
        <v>1.297625</v>
      </c>
      <c r="AA215">
        <v>6.7129770000000005E-2</v>
      </c>
      <c r="AB215">
        <v>-0.61166509999999996</v>
      </c>
      <c r="AC215">
        <v>7.3329259999999993E-2</v>
      </c>
      <c r="AD215">
        <v>-1.3822430000000001</v>
      </c>
      <c r="AE215">
        <v>8.9733170000000001E-2</v>
      </c>
      <c r="AF215">
        <v>1.6942010000000001</v>
      </c>
      <c r="AG215">
        <v>6.1690399999999999E-2</v>
      </c>
      <c r="AH215">
        <v>0.27292480000000002</v>
      </c>
      <c r="AI215">
        <v>6.9466840000000002E-2</v>
      </c>
      <c r="AJ215">
        <v>0.37730619999999998</v>
      </c>
      <c r="AK215">
        <v>6.171799E-2</v>
      </c>
      <c r="AL215">
        <v>0.92555770000000004</v>
      </c>
      <c r="AM215">
        <v>7.8936850000000003E-2</v>
      </c>
      <c r="AN215">
        <v>1.863416</v>
      </c>
      <c r="AO215">
        <v>4.42332E-2</v>
      </c>
    </row>
    <row r="216" spans="2:41" x14ac:dyDescent="0.25">
      <c r="B216">
        <v>1.836387</v>
      </c>
      <c r="C216">
        <v>6.144049E-2</v>
      </c>
      <c r="D216">
        <v>0.64165380000000005</v>
      </c>
      <c r="E216">
        <v>5.1112749999999998E-2</v>
      </c>
      <c r="F216">
        <v>-1.1110599999999999</v>
      </c>
      <c r="G216">
        <v>6.3733639999999994E-2</v>
      </c>
      <c r="H216">
        <v>0.57449530000000004</v>
      </c>
      <c r="I216">
        <v>7.2447490000000003E-2</v>
      </c>
      <c r="J216">
        <v>0.64641289999999996</v>
      </c>
      <c r="K216">
        <v>5.4731120000000001E-2</v>
      </c>
      <c r="L216">
        <v>-1.2366379999999999</v>
      </c>
      <c r="M216">
        <v>7.2762259999999995E-2</v>
      </c>
      <c r="N216">
        <v>9.225216E-2</v>
      </c>
      <c r="O216">
        <v>6.8350030000000006E-2</v>
      </c>
      <c r="P216">
        <v>1.1455249999999999</v>
      </c>
      <c r="Q216">
        <v>6.3804360000000004E-2</v>
      </c>
      <c r="R216">
        <v>-0.56726449999999995</v>
      </c>
      <c r="S216">
        <v>7.9476560000000002E-2</v>
      </c>
      <c r="T216">
        <v>-1.1694450000000001</v>
      </c>
      <c r="U216">
        <v>5.4048319999999997E-2</v>
      </c>
      <c r="V216">
        <v>-1.0024709999999999</v>
      </c>
      <c r="W216">
        <v>4.7391910000000002E-2</v>
      </c>
      <c r="X216">
        <v>1.14157</v>
      </c>
      <c r="Y216">
        <v>7.2764969999999998E-2</v>
      </c>
      <c r="Z216">
        <v>2.2896459999999998</v>
      </c>
      <c r="AA216">
        <v>6.4089339999999995E-2</v>
      </c>
      <c r="AB216">
        <v>-0.61280690000000004</v>
      </c>
      <c r="AC216">
        <v>6.8939399999999998E-2</v>
      </c>
      <c r="AD216">
        <v>-0.87036139999999995</v>
      </c>
      <c r="AE216">
        <v>9.3584840000000002E-2</v>
      </c>
      <c r="AF216">
        <v>1.1392580000000001</v>
      </c>
      <c r="AG216">
        <v>6.2483660000000003E-2</v>
      </c>
      <c r="AH216">
        <v>-0.95045489999999999</v>
      </c>
      <c r="AI216">
        <v>7.4138899999999994E-2</v>
      </c>
      <c r="AJ216">
        <v>1.4520109999999999</v>
      </c>
      <c r="AK216">
        <v>6.989853E-2</v>
      </c>
      <c r="AL216">
        <v>1.666442</v>
      </c>
      <c r="AM216">
        <v>7.6503870000000002E-2</v>
      </c>
      <c r="AN216">
        <v>1.487323</v>
      </c>
      <c r="AO216">
        <v>4.2355900000000002E-2</v>
      </c>
    </row>
    <row r="217" spans="2:41" x14ac:dyDescent="0.25">
      <c r="B217">
        <v>0.68707620000000003</v>
      </c>
      <c r="C217">
        <v>6.3847650000000006E-2</v>
      </c>
      <c r="D217">
        <v>1.5115209999999999</v>
      </c>
      <c r="E217">
        <v>4.083241E-2</v>
      </c>
      <c r="F217">
        <v>-2.0520100000000001</v>
      </c>
      <c r="G217">
        <v>6.4834779999999995E-2</v>
      </c>
      <c r="H217">
        <v>0.32951219999999998</v>
      </c>
      <c r="I217">
        <v>6.7769360000000001E-2</v>
      </c>
      <c r="J217">
        <v>1.0717909999999999</v>
      </c>
      <c r="K217">
        <v>6.622509E-2</v>
      </c>
      <c r="L217">
        <v>-0.91452800000000001</v>
      </c>
      <c r="M217">
        <v>6.3800800000000005E-2</v>
      </c>
      <c r="N217">
        <v>0.39086270000000001</v>
      </c>
      <c r="O217">
        <v>5.550153E-2</v>
      </c>
      <c r="P217">
        <v>-0.46451379999999998</v>
      </c>
      <c r="Q217">
        <v>6.1712469999999998E-2</v>
      </c>
      <c r="R217">
        <v>1.1902729999999999</v>
      </c>
      <c r="S217">
        <v>7.9739039999999997E-2</v>
      </c>
      <c r="T217">
        <v>-1.250319</v>
      </c>
      <c r="U217">
        <v>6.683973E-2</v>
      </c>
      <c r="V217">
        <v>0.37106489999999998</v>
      </c>
      <c r="W217">
        <v>5.7448619999999999E-2</v>
      </c>
      <c r="X217">
        <v>1.4953160000000001</v>
      </c>
      <c r="Y217">
        <v>7.3879E-2</v>
      </c>
      <c r="Z217">
        <v>1.273946</v>
      </c>
      <c r="AA217">
        <v>6.4671179999999995E-2</v>
      </c>
      <c r="AB217">
        <v>-4.1868909999999999E-3</v>
      </c>
      <c r="AC217">
        <v>6.8521670000000007E-2</v>
      </c>
      <c r="AD217">
        <v>-0.57604259999999996</v>
      </c>
      <c r="AE217">
        <v>9.9624740000000003E-2</v>
      </c>
      <c r="AF217">
        <v>6.3858270000000002E-3</v>
      </c>
      <c r="AG217">
        <v>7.4675409999999998E-2</v>
      </c>
      <c r="AH217">
        <v>-0.80870030000000004</v>
      </c>
      <c r="AI217">
        <v>6.3705449999999997E-2</v>
      </c>
      <c r="AJ217">
        <v>2.1125080000000001</v>
      </c>
      <c r="AK217">
        <v>6.5133769999999994E-2</v>
      </c>
      <c r="AL217">
        <v>2.1522519999999998</v>
      </c>
      <c r="AM217">
        <v>6.5296220000000002E-2</v>
      </c>
      <c r="AN217">
        <v>1.221347</v>
      </c>
      <c r="AO217">
        <v>5.4401669999999999E-2</v>
      </c>
    </row>
    <row r="218" spans="2:41" x14ac:dyDescent="0.25">
      <c r="B218">
        <v>-1.0707139999999999</v>
      </c>
      <c r="C218">
        <v>7.6599589999999995E-2</v>
      </c>
      <c r="D218">
        <v>1.338346</v>
      </c>
      <c r="E218">
        <v>4.5517830000000002E-2</v>
      </c>
      <c r="F218">
        <v>-0.44450640000000002</v>
      </c>
      <c r="G218">
        <v>6.9548330000000005E-2</v>
      </c>
      <c r="H218">
        <v>0.2345921</v>
      </c>
      <c r="I218">
        <v>6.1109980000000001E-2</v>
      </c>
      <c r="J218">
        <v>2.3655110000000001</v>
      </c>
      <c r="K218">
        <v>6.8959149999999997E-2</v>
      </c>
      <c r="L218">
        <v>-0.53610849999999999</v>
      </c>
      <c r="M218">
        <v>6.638587E-2</v>
      </c>
      <c r="N218">
        <v>0.60113000000000005</v>
      </c>
      <c r="O218">
        <v>5.7275479999999997E-2</v>
      </c>
      <c r="P218">
        <v>-0.99967609999999996</v>
      </c>
      <c r="Q218">
        <v>6.6517049999999994E-2</v>
      </c>
      <c r="R218">
        <v>1.7035149999999999</v>
      </c>
      <c r="S218">
        <v>5.9239109999999998E-2</v>
      </c>
      <c r="T218">
        <v>-0.3127239</v>
      </c>
      <c r="U218">
        <v>7.5227660000000002E-2</v>
      </c>
      <c r="V218">
        <v>1.350833</v>
      </c>
      <c r="W218">
        <v>7.6044780000000006E-2</v>
      </c>
      <c r="X218">
        <v>0.87488270000000001</v>
      </c>
      <c r="Y218">
        <v>7.4215429999999999E-2</v>
      </c>
      <c r="Z218">
        <v>9.5593880000000006E-2</v>
      </c>
      <c r="AA218">
        <v>6.6245470000000001E-2</v>
      </c>
      <c r="AB218">
        <v>0.54192879999999999</v>
      </c>
      <c r="AC218">
        <v>6.1874409999999998E-2</v>
      </c>
      <c r="AD218">
        <v>-0.52028680000000005</v>
      </c>
      <c r="AE218">
        <v>9.5127020000000007E-2</v>
      </c>
      <c r="AF218">
        <v>-0.24470529999999999</v>
      </c>
      <c r="AG218">
        <v>7.8940040000000003E-2</v>
      </c>
      <c r="AH218">
        <v>0.2354947</v>
      </c>
      <c r="AI218">
        <v>5.2509729999999998E-2</v>
      </c>
      <c r="AJ218">
        <v>2.1863549999999998</v>
      </c>
      <c r="AK218">
        <v>5.448687E-2</v>
      </c>
      <c r="AL218">
        <v>2.0148869999999999</v>
      </c>
      <c r="AM218">
        <v>4.5768499999999997E-2</v>
      </c>
      <c r="AN218">
        <v>0.71102710000000002</v>
      </c>
      <c r="AO218">
        <v>6.3853660000000007E-2</v>
      </c>
    </row>
    <row r="219" spans="2:41" x14ac:dyDescent="0.25">
      <c r="B219">
        <v>-1.023099</v>
      </c>
      <c r="C219">
        <v>8.3627839999999995E-2</v>
      </c>
      <c r="D219">
        <v>0.89304989999999995</v>
      </c>
      <c r="E219">
        <v>5.834889E-2</v>
      </c>
      <c r="F219">
        <v>0.61274600000000001</v>
      </c>
      <c r="G219">
        <v>7.4951359999999995E-2</v>
      </c>
      <c r="H219">
        <v>0.80755489999999996</v>
      </c>
      <c r="I219">
        <v>6.3098619999999994E-2</v>
      </c>
      <c r="J219">
        <v>2.5797970000000001</v>
      </c>
      <c r="K219">
        <v>5.9672660000000002E-2</v>
      </c>
      <c r="L219">
        <v>-0.44740239999999998</v>
      </c>
      <c r="M219">
        <v>7.3512279999999999E-2</v>
      </c>
      <c r="N219">
        <v>-3.3697669999999999E-2</v>
      </c>
      <c r="O219">
        <v>7.2727269999999997E-2</v>
      </c>
      <c r="P219">
        <v>-1.013944E-2</v>
      </c>
      <c r="Q219">
        <v>7.8871830000000004E-2</v>
      </c>
      <c r="R219">
        <v>1.0576730000000001</v>
      </c>
      <c r="S219">
        <v>4.9046739999999998E-2</v>
      </c>
      <c r="T219">
        <v>0.8936984</v>
      </c>
      <c r="U219">
        <v>7.1200070000000004E-2</v>
      </c>
      <c r="V219">
        <v>1.2977000000000001</v>
      </c>
      <c r="W219">
        <v>7.1398310000000006E-2</v>
      </c>
      <c r="X219">
        <v>1.3012859999999999</v>
      </c>
      <c r="Y219">
        <v>7.3366909999999994E-2</v>
      </c>
      <c r="Z219">
        <v>-0.16416849999999999</v>
      </c>
      <c r="AA219">
        <v>6.7053070000000006E-2</v>
      </c>
      <c r="AB219">
        <v>0.85658299999999998</v>
      </c>
      <c r="AC219">
        <v>5.6843989999999997E-2</v>
      </c>
      <c r="AD219">
        <v>0.3247353</v>
      </c>
      <c r="AE219">
        <v>7.3582419999999996E-2</v>
      </c>
      <c r="AF219">
        <v>-9.6080020000000002E-2</v>
      </c>
      <c r="AG219">
        <v>7.286049E-2</v>
      </c>
      <c r="AH219">
        <v>0.72063949999999999</v>
      </c>
      <c r="AI219">
        <v>6.0401389999999999E-2</v>
      </c>
      <c r="AJ219">
        <v>1.4340459999999999</v>
      </c>
      <c r="AK219">
        <v>5.1436879999999997E-2</v>
      </c>
      <c r="AL219">
        <v>1.298065</v>
      </c>
      <c r="AM219">
        <v>3.7408770000000001E-2</v>
      </c>
      <c r="AN219">
        <v>4.7212450000000003E-2</v>
      </c>
      <c r="AO219">
        <v>6.2847739999999999E-2</v>
      </c>
    </row>
    <row r="220" spans="2:41" x14ac:dyDescent="0.25">
      <c r="B220">
        <v>0.67416500000000001</v>
      </c>
      <c r="C220">
        <v>7.3137750000000001E-2</v>
      </c>
      <c r="D220">
        <v>0.80014289999999999</v>
      </c>
      <c r="E220">
        <v>6.3238890000000006E-2</v>
      </c>
      <c r="F220">
        <v>1.7808049999999999E-2</v>
      </c>
      <c r="G220">
        <v>7.6714909999999997E-2</v>
      </c>
      <c r="H220">
        <v>0.6924399</v>
      </c>
      <c r="I220">
        <v>6.8368419999999999E-2</v>
      </c>
      <c r="J220">
        <v>1.3125530000000001</v>
      </c>
      <c r="K220">
        <v>5.7978750000000003E-2</v>
      </c>
      <c r="L220">
        <v>-0.93927349999999998</v>
      </c>
      <c r="M220">
        <v>6.3597200000000007E-2</v>
      </c>
      <c r="N220">
        <v>0.22466359999999999</v>
      </c>
      <c r="O220">
        <v>8.6041419999999993E-2</v>
      </c>
      <c r="P220">
        <v>0.63701609999999997</v>
      </c>
      <c r="Q220">
        <v>7.9636769999999996E-2</v>
      </c>
      <c r="R220">
        <v>1.020499</v>
      </c>
      <c r="S220">
        <v>6.1850490000000001E-2</v>
      </c>
      <c r="T220">
        <v>1.048754</v>
      </c>
      <c r="U220">
        <v>6.4276559999999996E-2</v>
      </c>
      <c r="V220">
        <v>0.69737360000000004</v>
      </c>
      <c r="W220">
        <v>4.8607230000000001E-2</v>
      </c>
      <c r="X220">
        <v>2.776078</v>
      </c>
      <c r="Y220">
        <v>6.03746E-2</v>
      </c>
      <c r="Z220">
        <v>-0.34418389999999999</v>
      </c>
      <c r="AA220">
        <v>6.5209219999999998E-2</v>
      </c>
      <c r="AB220">
        <v>1.528699</v>
      </c>
      <c r="AC220">
        <v>5.8676359999999997E-2</v>
      </c>
      <c r="AD220">
        <v>0.79205890000000001</v>
      </c>
      <c r="AE220">
        <v>6.2713210000000005E-2</v>
      </c>
      <c r="AF220">
        <v>-0.97250550000000002</v>
      </c>
      <c r="AG220">
        <v>7.3639049999999998E-2</v>
      </c>
      <c r="AH220">
        <v>0.37147570000000002</v>
      </c>
      <c r="AI220">
        <v>6.8812349999999994E-2</v>
      </c>
      <c r="AJ220">
        <v>0.63811770000000001</v>
      </c>
      <c r="AK220">
        <v>6.2325659999999998E-2</v>
      </c>
      <c r="AL220">
        <v>0.27360760000000001</v>
      </c>
      <c r="AM220">
        <v>4.9387760000000003E-2</v>
      </c>
      <c r="AN220">
        <v>-0.12108629999999999</v>
      </c>
      <c r="AO220">
        <v>6.3093620000000003E-2</v>
      </c>
    </row>
    <row r="221" spans="2:41" x14ac:dyDescent="0.25">
      <c r="B221">
        <v>1.142965</v>
      </c>
      <c r="C221">
        <v>6.6212030000000005E-2</v>
      </c>
      <c r="D221">
        <v>0.96933809999999998</v>
      </c>
      <c r="E221">
        <v>5.8473829999999997E-2</v>
      </c>
      <c r="F221">
        <v>-0.2271618</v>
      </c>
      <c r="G221">
        <v>7.1229150000000005E-2</v>
      </c>
      <c r="H221">
        <v>0.34877150000000001</v>
      </c>
      <c r="I221">
        <v>7.0219139999999999E-2</v>
      </c>
      <c r="J221">
        <v>0.5069458</v>
      </c>
      <c r="K221">
        <v>6.8529049999999994E-2</v>
      </c>
      <c r="L221">
        <v>-1.666528</v>
      </c>
      <c r="M221">
        <v>5.271928E-2</v>
      </c>
      <c r="N221">
        <v>1.617499</v>
      </c>
      <c r="O221">
        <v>8.2892259999999995E-2</v>
      </c>
      <c r="P221">
        <v>0.3233415</v>
      </c>
      <c r="Q221">
        <v>6.8076310000000001E-2</v>
      </c>
      <c r="R221">
        <v>1.2670779999999999</v>
      </c>
      <c r="S221">
        <v>6.9012420000000005E-2</v>
      </c>
      <c r="T221">
        <v>0.50212789999999996</v>
      </c>
      <c r="U221">
        <v>6.4569329999999994E-2</v>
      </c>
      <c r="V221">
        <v>-8.7109010000000001E-2</v>
      </c>
      <c r="W221">
        <v>4.015113E-2</v>
      </c>
      <c r="X221">
        <v>2.4876330000000002</v>
      </c>
      <c r="Y221">
        <v>4.4336010000000002E-2</v>
      </c>
      <c r="Z221">
        <v>-1.2462709999999999</v>
      </c>
      <c r="AA221">
        <v>6.4274880000000006E-2</v>
      </c>
      <c r="AB221">
        <v>1.3864099999999999</v>
      </c>
      <c r="AC221">
        <v>6.4441509999999994E-2</v>
      </c>
      <c r="AD221">
        <v>-0.12812970000000001</v>
      </c>
      <c r="AE221">
        <v>8.1408350000000004E-2</v>
      </c>
      <c r="AF221">
        <v>-2.2234419999999999</v>
      </c>
      <c r="AG221">
        <v>8.1464430000000004E-2</v>
      </c>
      <c r="AH221">
        <v>-0.72497069999999997</v>
      </c>
      <c r="AI221">
        <v>6.54777E-2</v>
      </c>
      <c r="AJ221">
        <v>0.45246340000000002</v>
      </c>
      <c r="AK221">
        <v>7.1583049999999995E-2</v>
      </c>
      <c r="AL221">
        <v>-1.273889</v>
      </c>
      <c r="AM221">
        <v>6.5477519999999997E-2</v>
      </c>
      <c r="AN221">
        <v>-0.2440977</v>
      </c>
      <c r="AO221">
        <v>6.854644E-2</v>
      </c>
    </row>
    <row r="222" spans="2:41" x14ac:dyDescent="0.25">
      <c r="B222">
        <v>0.32234089999999999</v>
      </c>
      <c r="C222">
        <v>7.1161310000000005E-2</v>
      </c>
      <c r="D222">
        <v>0.98817719999999998</v>
      </c>
      <c r="E222">
        <v>5.2215810000000001E-2</v>
      </c>
      <c r="F222">
        <v>0.58066470000000003</v>
      </c>
      <c r="G222">
        <v>6.0813329999999999E-2</v>
      </c>
      <c r="H222">
        <v>1.055461</v>
      </c>
      <c r="I222">
        <v>6.7312460000000005E-2</v>
      </c>
      <c r="J222">
        <v>0.17294090000000001</v>
      </c>
      <c r="K222">
        <v>7.3403579999999996E-2</v>
      </c>
      <c r="L222">
        <v>-1.5635460000000001</v>
      </c>
      <c r="M222">
        <v>5.8679920000000003E-2</v>
      </c>
      <c r="N222">
        <v>2.0472419999999998</v>
      </c>
      <c r="O222">
        <v>6.7679299999999998E-2</v>
      </c>
      <c r="P222">
        <v>-0.42093269999999999</v>
      </c>
      <c r="Q222">
        <v>6.2696909999999995E-2</v>
      </c>
      <c r="R222">
        <v>0.53845929999999997</v>
      </c>
      <c r="S222">
        <v>5.9478540000000003E-2</v>
      </c>
      <c r="T222">
        <v>0.43041689999999999</v>
      </c>
      <c r="U222">
        <v>6.3796199999999997E-2</v>
      </c>
      <c r="V222">
        <v>-0.63913679999999995</v>
      </c>
      <c r="W222">
        <v>5.1729259999999999E-2</v>
      </c>
      <c r="X222">
        <v>0.71379000000000004</v>
      </c>
      <c r="Y222">
        <v>5.0472349999999999E-2</v>
      </c>
      <c r="Z222">
        <v>-1.6653830000000001</v>
      </c>
      <c r="AA222">
        <v>7.2246229999999995E-2</v>
      </c>
      <c r="AB222">
        <v>-8.2609929999999998E-2</v>
      </c>
      <c r="AC222">
        <v>6.611802E-2</v>
      </c>
      <c r="AD222">
        <v>0.24055760000000001</v>
      </c>
      <c r="AE222">
        <v>9.9500959999999999E-2</v>
      </c>
      <c r="AF222">
        <v>-1.99929</v>
      </c>
      <c r="AG222">
        <v>8.4197610000000006E-2</v>
      </c>
      <c r="AH222">
        <v>-1.652685</v>
      </c>
      <c r="AI222">
        <v>6.8748699999999996E-2</v>
      </c>
      <c r="AJ222">
        <v>0.16454940000000001</v>
      </c>
      <c r="AK222">
        <v>6.7269620000000002E-2</v>
      </c>
      <c r="AL222">
        <v>-1.7632209999999999</v>
      </c>
      <c r="AM222">
        <v>7.0991310000000002E-2</v>
      </c>
      <c r="AN222">
        <v>0.23058409999999999</v>
      </c>
      <c r="AO222">
        <v>7.3507690000000001E-2</v>
      </c>
    </row>
    <row r="223" spans="2:41" x14ac:dyDescent="0.25">
      <c r="B223">
        <v>0.37297730000000001</v>
      </c>
      <c r="C223">
        <v>6.8111089999999999E-2</v>
      </c>
      <c r="D223">
        <v>0.7522643</v>
      </c>
      <c r="E223">
        <v>4.8184900000000003E-2</v>
      </c>
      <c r="F223">
        <v>1.4384269999999999</v>
      </c>
      <c r="G223">
        <v>5.4209449999999999E-2</v>
      </c>
      <c r="H223">
        <v>1.2927930000000001</v>
      </c>
      <c r="I223">
        <v>6.2391530000000001E-2</v>
      </c>
      <c r="J223">
        <v>-0.59367570000000003</v>
      </c>
      <c r="K223">
        <v>6.7130570000000001E-2</v>
      </c>
      <c r="L223">
        <v>-1.065361</v>
      </c>
      <c r="M223">
        <v>6.8658269999999993E-2</v>
      </c>
      <c r="N223">
        <v>1.3429409999999999</v>
      </c>
      <c r="O223">
        <v>5.9758840000000001E-2</v>
      </c>
      <c r="P223">
        <v>-0.63819879999999996</v>
      </c>
      <c r="Q223">
        <v>7.1084309999999998E-2</v>
      </c>
      <c r="R223">
        <v>-0.68544950000000004</v>
      </c>
      <c r="S223">
        <v>6.2541089999999994E-2</v>
      </c>
      <c r="T223">
        <v>0.57318740000000001</v>
      </c>
      <c r="U223">
        <v>5.120653E-2</v>
      </c>
      <c r="V223">
        <v>-0.53058780000000005</v>
      </c>
      <c r="W223">
        <v>5.7288029999999997E-2</v>
      </c>
      <c r="X223">
        <v>0.1161827</v>
      </c>
      <c r="Y223">
        <v>6.6327059999999993E-2</v>
      </c>
      <c r="Z223">
        <v>-0.33847529999999998</v>
      </c>
      <c r="AA223">
        <v>7.4272060000000001E-2</v>
      </c>
      <c r="AB223">
        <v>-0.68436870000000005</v>
      </c>
      <c r="AC223">
        <v>6.1578529999999999E-2</v>
      </c>
      <c r="AD223">
        <v>1.5444180000000001</v>
      </c>
      <c r="AE223">
        <v>8.8582859999999999E-2</v>
      </c>
      <c r="AF223">
        <v>-0.84713579999999999</v>
      </c>
      <c r="AG223">
        <v>7.9646149999999999E-2</v>
      </c>
      <c r="AH223">
        <v>-1.249622</v>
      </c>
      <c r="AI223">
        <v>8.0331410000000006E-2</v>
      </c>
      <c r="AJ223">
        <v>-1.8864889999999999E-2</v>
      </c>
      <c r="AK223">
        <v>6.031069E-2</v>
      </c>
      <c r="AL223">
        <v>-0.4284191</v>
      </c>
      <c r="AM223">
        <v>6.8665920000000005E-2</v>
      </c>
      <c r="AN223">
        <v>1.4787060000000001</v>
      </c>
      <c r="AO223">
        <v>7.3374449999999994E-2</v>
      </c>
    </row>
    <row r="224" spans="2:41" x14ac:dyDescent="0.25">
      <c r="B224">
        <v>1.1961310000000001</v>
      </c>
      <c r="C224">
        <v>6.1965050000000001E-2</v>
      </c>
      <c r="D224">
        <v>0.47445310000000002</v>
      </c>
      <c r="E224">
        <v>4.804083E-2</v>
      </c>
      <c r="F224">
        <v>0.97359220000000002</v>
      </c>
      <c r="G224">
        <v>5.3198549999999997E-2</v>
      </c>
      <c r="H224">
        <v>0.39077070000000003</v>
      </c>
      <c r="I224">
        <v>6.7241750000000003E-2</v>
      </c>
      <c r="J224">
        <v>-1.7428170000000001</v>
      </c>
      <c r="K224">
        <v>6.6669359999999997E-2</v>
      </c>
      <c r="L224">
        <v>-1.672237</v>
      </c>
      <c r="M224">
        <v>7.1788279999999996E-2</v>
      </c>
      <c r="N224">
        <v>0.6930769</v>
      </c>
      <c r="O224">
        <v>5.9773369999999999E-2</v>
      </c>
      <c r="P224">
        <v>-0.49790770000000001</v>
      </c>
      <c r="Q224">
        <v>7.6286599999999996E-2</v>
      </c>
      <c r="R224">
        <v>-0.91259179999999995</v>
      </c>
      <c r="S224">
        <v>7.5402730000000001E-2</v>
      </c>
      <c r="T224">
        <v>0.11476649999999999</v>
      </c>
      <c r="U224">
        <v>4.2870739999999997E-2</v>
      </c>
      <c r="V224">
        <v>-0.17470939999999999</v>
      </c>
      <c r="W224">
        <v>5.0695030000000002E-2</v>
      </c>
      <c r="X224">
        <v>1.0579540000000001</v>
      </c>
      <c r="Y224">
        <v>7.0793060000000005E-2</v>
      </c>
      <c r="Z224">
        <v>0.66024130000000003</v>
      </c>
      <c r="AA224">
        <v>6.2920889999999993E-2</v>
      </c>
      <c r="AB224">
        <v>0.33384779999999997</v>
      </c>
      <c r="AC224">
        <v>6.0114870000000001E-2</v>
      </c>
      <c r="AD224">
        <v>1.12388</v>
      </c>
      <c r="AE224">
        <v>7.746169E-2</v>
      </c>
      <c r="AF224">
        <v>-0.1728925</v>
      </c>
      <c r="AG224">
        <v>7.3741500000000001E-2</v>
      </c>
      <c r="AH224">
        <v>-0.2389164</v>
      </c>
      <c r="AI224">
        <v>8.1585500000000005E-2</v>
      </c>
      <c r="AJ224">
        <v>0.32134839999999998</v>
      </c>
      <c r="AK224">
        <v>5.8764740000000003E-2</v>
      </c>
      <c r="AL224">
        <v>5.7448350000000002E-2</v>
      </c>
      <c r="AM224">
        <v>6.8995689999999998E-2</v>
      </c>
      <c r="AN224">
        <v>1.92499</v>
      </c>
      <c r="AO224">
        <v>6.9484260000000006E-2</v>
      </c>
    </row>
    <row r="225" spans="2:41" x14ac:dyDescent="0.25">
      <c r="B225">
        <v>1.334975</v>
      </c>
      <c r="C225">
        <v>6.9489250000000002E-2</v>
      </c>
      <c r="D225">
        <v>3.4870180000000001E-2</v>
      </c>
      <c r="E225">
        <v>5.0245520000000002E-2</v>
      </c>
      <c r="F225">
        <v>2.698387E-2</v>
      </c>
      <c r="G225">
        <v>5.8054969999999997E-2</v>
      </c>
      <c r="H225">
        <v>-3.1199370000000001E-2</v>
      </c>
      <c r="I225">
        <v>8.0205940000000003E-2</v>
      </c>
      <c r="J225">
        <v>-2.2138089999999999</v>
      </c>
      <c r="K225">
        <v>8.0014100000000005E-2</v>
      </c>
      <c r="L225">
        <v>-2.629203</v>
      </c>
      <c r="M225">
        <v>7.355768E-2</v>
      </c>
      <c r="N225">
        <v>0.40757759999999998</v>
      </c>
      <c r="O225">
        <v>5.8405390000000001E-2</v>
      </c>
      <c r="P225">
        <v>-0.40075349999999998</v>
      </c>
      <c r="Q225">
        <v>6.7956249999999996E-2</v>
      </c>
      <c r="R225">
        <v>0.13902590000000001</v>
      </c>
      <c r="S225">
        <v>7.1648439999999994E-2</v>
      </c>
      <c r="T225">
        <v>-0.79722919999999997</v>
      </c>
      <c r="U225">
        <v>5.550033E-2</v>
      </c>
      <c r="V225">
        <v>0.59451489999999996</v>
      </c>
      <c r="W225">
        <v>5.7909490000000001E-2</v>
      </c>
      <c r="X225">
        <v>1.57894</v>
      </c>
      <c r="Y225">
        <v>7.3998460000000002E-2</v>
      </c>
      <c r="Z225">
        <v>0.25631569999999998</v>
      </c>
      <c r="AA225">
        <v>6.2810160000000004E-2</v>
      </c>
      <c r="AB225">
        <v>0.48366039999999999</v>
      </c>
      <c r="AC225">
        <v>6.1643549999999998E-2</v>
      </c>
      <c r="AD225">
        <v>0.74519369999999996</v>
      </c>
      <c r="AE225">
        <v>8.4508730000000004E-2</v>
      </c>
      <c r="AF225">
        <v>6.8303900000000001E-2</v>
      </c>
      <c r="AG225">
        <v>6.5696470000000007E-2</v>
      </c>
      <c r="AH225">
        <v>0.45984829999999999</v>
      </c>
      <c r="AI225">
        <v>7.1526119999999999E-2</v>
      </c>
      <c r="AJ225">
        <v>0.15364059999999999</v>
      </c>
      <c r="AK225">
        <v>5.8691939999999998E-2</v>
      </c>
      <c r="AL225">
        <v>-1.3157369999999999</v>
      </c>
      <c r="AM225">
        <v>7.2521939999999993E-2</v>
      </c>
      <c r="AN225">
        <v>1.5384469999999999</v>
      </c>
      <c r="AO225">
        <v>6.5595819999999999E-2</v>
      </c>
    </row>
    <row r="226" spans="2:41" x14ac:dyDescent="0.25">
      <c r="B226">
        <v>0.72933550000000003</v>
      </c>
      <c r="C226">
        <v>7.6706510000000006E-2</v>
      </c>
      <c r="D226">
        <v>-0.60077349999999996</v>
      </c>
      <c r="E226">
        <v>5.227416E-2</v>
      </c>
      <c r="F226">
        <v>9.6860979999999999E-2</v>
      </c>
      <c r="G226">
        <v>6.7773299999999995E-2</v>
      </c>
      <c r="H226">
        <v>0.97854379999999996</v>
      </c>
      <c r="I226">
        <v>7.9102169999999999E-2</v>
      </c>
      <c r="J226">
        <v>-1.777704</v>
      </c>
      <c r="K226">
        <v>8.6559510000000006E-2</v>
      </c>
      <c r="L226">
        <v>-2.3187449999999998</v>
      </c>
      <c r="M226">
        <v>7.5402540000000004E-2</v>
      </c>
      <c r="N226">
        <v>0.49778869999999997</v>
      </c>
      <c r="O226">
        <v>6.3534439999999998E-2</v>
      </c>
      <c r="P226">
        <v>-7.4104690000000001E-2</v>
      </c>
      <c r="Q226">
        <v>5.8278580000000003E-2</v>
      </c>
      <c r="R226">
        <v>0.66659120000000005</v>
      </c>
      <c r="S226">
        <v>6.2853439999999997E-2</v>
      </c>
      <c r="T226">
        <v>-1.318622</v>
      </c>
      <c r="U226">
        <v>6.7722569999999996E-2</v>
      </c>
      <c r="V226">
        <v>1.4315370000000001</v>
      </c>
      <c r="W226">
        <v>6.9911329999999994E-2</v>
      </c>
      <c r="X226">
        <v>0.49851830000000003</v>
      </c>
      <c r="Y226">
        <v>7.354318E-2</v>
      </c>
      <c r="Z226">
        <v>0.15108969999999999</v>
      </c>
      <c r="AA226">
        <v>7.3373079999999993E-2</v>
      </c>
      <c r="AB226">
        <v>-0.29369299999999998</v>
      </c>
      <c r="AC226">
        <v>5.905175E-2</v>
      </c>
      <c r="AD226">
        <v>1.1364590000000001</v>
      </c>
      <c r="AE226">
        <v>8.0026719999999996E-2</v>
      </c>
      <c r="AF226">
        <v>0.21755859999999999</v>
      </c>
      <c r="AG226">
        <v>5.7063530000000001E-2</v>
      </c>
      <c r="AH226">
        <v>0.62428649999999997</v>
      </c>
      <c r="AI226">
        <v>6.3629430000000001E-2</v>
      </c>
      <c r="AJ226">
        <v>-0.33638299999999999</v>
      </c>
      <c r="AK226">
        <v>5.9251280000000003E-2</v>
      </c>
      <c r="AL226">
        <v>-2.2165599999999999</v>
      </c>
      <c r="AM226">
        <v>7.3269799999999996E-2</v>
      </c>
      <c r="AN226">
        <v>0.84664660000000003</v>
      </c>
      <c r="AO226">
        <v>5.7486500000000003E-2</v>
      </c>
    </row>
    <row r="227" spans="2:41" x14ac:dyDescent="0.25">
      <c r="B227">
        <v>0.19864989999999999</v>
      </c>
      <c r="C227">
        <v>6.7776420000000004E-2</v>
      </c>
      <c r="D227">
        <v>-1.3785559999999999</v>
      </c>
      <c r="E227">
        <v>5.665692E-2</v>
      </c>
      <c r="F227">
        <v>0.62566259999999996</v>
      </c>
      <c r="G227">
        <v>7.3595740000000007E-2</v>
      </c>
      <c r="H227">
        <v>1.9434929999999999</v>
      </c>
      <c r="I227">
        <v>6.0622799999999998E-2</v>
      </c>
      <c r="J227">
        <v>-0.90359619999999996</v>
      </c>
      <c r="K227">
        <v>7.3420230000000003E-2</v>
      </c>
      <c r="L227">
        <v>-0.8285498</v>
      </c>
      <c r="M227">
        <v>7.0605979999999999E-2</v>
      </c>
      <c r="N227">
        <v>1.0706549999999999</v>
      </c>
      <c r="O227">
        <v>7.166206E-2</v>
      </c>
      <c r="P227">
        <v>-0.2678181</v>
      </c>
      <c r="Q227">
        <v>5.8408120000000001E-2</v>
      </c>
      <c r="R227">
        <v>-0.9216839</v>
      </c>
      <c r="S227">
        <v>6.7611740000000004E-2</v>
      </c>
      <c r="T227">
        <v>-0.90802430000000001</v>
      </c>
      <c r="U227">
        <v>6.5787390000000001E-2</v>
      </c>
      <c r="V227">
        <v>1.1159840000000001</v>
      </c>
      <c r="W227">
        <v>5.9105310000000001E-2</v>
      </c>
      <c r="X227">
        <v>-0.70983410000000002</v>
      </c>
      <c r="Y227">
        <v>5.7565720000000001E-2</v>
      </c>
      <c r="Z227">
        <v>0.13131870000000001</v>
      </c>
      <c r="AA227">
        <v>6.8867349999999994E-2</v>
      </c>
      <c r="AB227">
        <v>-0.10693560000000001</v>
      </c>
      <c r="AC227">
        <v>5.6793150000000001E-2</v>
      </c>
      <c r="AD227">
        <v>0.67779429999999996</v>
      </c>
      <c r="AE227">
        <v>6.6254090000000002E-2</v>
      </c>
      <c r="AF227">
        <v>0.30319099999999999</v>
      </c>
      <c r="AG227">
        <v>5.2810290000000003E-2</v>
      </c>
      <c r="AH227">
        <v>-0.2894254</v>
      </c>
      <c r="AI227">
        <v>6.1515510000000002E-2</v>
      </c>
      <c r="AJ227">
        <v>-0.39529150000000002</v>
      </c>
      <c r="AK227">
        <v>6.0781269999999998E-2</v>
      </c>
      <c r="AL227">
        <v>-1.739994</v>
      </c>
      <c r="AM227">
        <v>7.0443069999999997E-2</v>
      </c>
      <c r="AN227">
        <v>-0.13340740000000001</v>
      </c>
      <c r="AO227">
        <v>4.69252E-2</v>
      </c>
    </row>
    <row r="228" spans="2:41" x14ac:dyDescent="0.25">
      <c r="B228">
        <v>0.46450760000000002</v>
      </c>
      <c r="C228">
        <v>5.5122589999999999E-2</v>
      </c>
      <c r="D228">
        <v>-1.695252</v>
      </c>
      <c r="E228">
        <v>6.6168959999999999E-2</v>
      </c>
      <c r="F228">
        <v>1.2748219999999999</v>
      </c>
      <c r="G228">
        <v>7.1094690000000002E-2</v>
      </c>
      <c r="H228">
        <v>1.2528779999999999</v>
      </c>
      <c r="I228">
        <v>5.0773260000000001E-2</v>
      </c>
      <c r="J228">
        <v>0.32993689999999998</v>
      </c>
      <c r="K228">
        <v>6.0045059999999997E-2</v>
      </c>
      <c r="L228">
        <v>0.43452629999999998</v>
      </c>
      <c r="M228">
        <v>5.8614890000000003E-2</v>
      </c>
      <c r="N228">
        <v>2.044686</v>
      </c>
      <c r="O228">
        <v>6.3447600000000007E-2</v>
      </c>
      <c r="P228">
        <v>-1.1523779999999999</v>
      </c>
      <c r="Q228">
        <v>6.2583E-2</v>
      </c>
      <c r="R228">
        <v>-2.4580440000000001</v>
      </c>
      <c r="S228">
        <v>7.5918849999999996E-2</v>
      </c>
      <c r="T228">
        <v>-0.1119308</v>
      </c>
      <c r="U228">
        <v>6.5236740000000001E-2</v>
      </c>
      <c r="V228">
        <v>0.89710210000000001</v>
      </c>
      <c r="W228">
        <v>4.2151330000000001E-2</v>
      </c>
      <c r="X228">
        <v>-0.45625100000000002</v>
      </c>
      <c r="Y228">
        <v>4.7666859999999998E-2</v>
      </c>
      <c r="Z228">
        <v>0.10682030000000001</v>
      </c>
      <c r="AA228">
        <v>5.7700550000000003E-2</v>
      </c>
      <c r="AB228">
        <v>1.577719E-2</v>
      </c>
      <c r="AC228">
        <v>6.1187320000000003E-2</v>
      </c>
      <c r="AD228">
        <v>8.2343520000000003E-2</v>
      </c>
      <c r="AE228">
        <v>6.8108009999999997E-2</v>
      </c>
      <c r="AF228">
        <v>0.15484010000000001</v>
      </c>
      <c r="AG228">
        <v>5.5574980000000003E-2</v>
      </c>
      <c r="AH228">
        <v>-0.93824790000000002</v>
      </c>
      <c r="AI228">
        <v>6.5627270000000001E-2</v>
      </c>
      <c r="AJ228">
        <v>-0.4105702</v>
      </c>
      <c r="AK228">
        <v>6.6519320000000007E-2</v>
      </c>
      <c r="AL228">
        <v>-1.51423</v>
      </c>
      <c r="AM228">
        <v>6.6066280000000005E-2</v>
      </c>
      <c r="AN228">
        <v>-0.63147470000000006</v>
      </c>
      <c r="AO228">
        <v>4.8112130000000003E-2</v>
      </c>
    </row>
    <row r="229" spans="2:41" x14ac:dyDescent="0.25">
      <c r="B229">
        <v>0.28715459999999998</v>
      </c>
      <c r="C229">
        <v>5.2400540000000002E-2</v>
      </c>
      <c r="D229">
        <v>-0.51489499999999999</v>
      </c>
      <c r="E229">
        <v>7.4995359999999997E-2</v>
      </c>
      <c r="F229">
        <v>1.368741</v>
      </c>
      <c r="G229">
        <v>6.1775259999999999E-2</v>
      </c>
      <c r="H229">
        <v>0.61696759999999995</v>
      </c>
      <c r="I229">
        <v>6.2528169999999994E-2</v>
      </c>
      <c r="J229">
        <v>0.71036489999999997</v>
      </c>
      <c r="K229">
        <v>6.0352419999999997E-2</v>
      </c>
      <c r="L229">
        <v>0.48611389999999999</v>
      </c>
      <c r="M229">
        <v>5.0841369999999997E-2</v>
      </c>
      <c r="N229">
        <v>2.2879230000000002</v>
      </c>
      <c r="O229">
        <v>4.819843E-2</v>
      </c>
      <c r="P229">
        <v>-1.3337410000000001</v>
      </c>
      <c r="Q229">
        <v>6.1159739999999997E-2</v>
      </c>
      <c r="R229">
        <v>-1.218904</v>
      </c>
      <c r="S229">
        <v>7.3562959999999997E-2</v>
      </c>
      <c r="T229">
        <v>0.65034599999999998</v>
      </c>
      <c r="U229">
        <v>6.9649600000000006E-2</v>
      </c>
      <c r="V229">
        <v>1.3081799999999999</v>
      </c>
      <c r="W229">
        <v>4.3852120000000001E-2</v>
      </c>
      <c r="X229">
        <v>3.837513E-2</v>
      </c>
      <c r="Y229">
        <v>5.6318470000000002E-2</v>
      </c>
      <c r="Z229">
        <v>0.70793119999999998</v>
      </c>
      <c r="AA229">
        <v>5.609811E-2</v>
      </c>
      <c r="AB229">
        <v>-0.31929259999999998</v>
      </c>
      <c r="AC229">
        <v>6.6486130000000004E-2</v>
      </c>
      <c r="AD229">
        <v>0.18056910000000001</v>
      </c>
      <c r="AE229">
        <v>7.6899380000000003E-2</v>
      </c>
      <c r="AF229">
        <v>-0.1671483</v>
      </c>
      <c r="AG229">
        <v>6.7424880000000006E-2</v>
      </c>
      <c r="AH229">
        <v>0.22054180000000001</v>
      </c>
      <c r="AI229">
        <v>7.1258450000000001E-2</v>
      </c>
      <c r="AJ229">
        <v>-0.12618499999999999</v>
      </c>
      <c r="AK229">
        <v>7.5061340000000004E-2</v>
      </c>
      <c r="AL229">
        <v>-1.719301</v>
      </c>
      <c r="AM229">
        <v>6.9349190000000005E-2</v>
      </c>
      <c r="AN229">
        <v>-0.3454026</v>
      </c>
      <c r="AO229">
        <v>5.8519960000000003E-2</v>
      </c>
    </row>
    <row r="230" spans="2:41" x14ac:dyDescent="0.25">
      <c r="B230">
        <v>-1.215708</v>
      </c>
      <c r="C230">
        <v>5.7661459999999998E-2</v>
      </c>
      <c r="D230">
        <v>0.93342259999999999</v>
      </c>
      <c r="E230">
        <v>7.2424649999999993E-2</v>
      </c>
      <c r="F230">
        <v>9.663679E-2</v>
      </c>
      <c r="G230">
        <v>5.4727640000000001E-2</v>
      </c>
      <c r="H230">
        <v>1.0646800000000001</v>
      </c>
      <c r="I230">
        <v>6.9051779999999993E-2</v>
      </c>
      <c r="J230">
        <v>0.39030189999999998</v>
      </c>
      <c r="K230">
        <v>6.3745410000000002E-2</v>
      </c>
      <c r="L230">
        <v>-5.8868379999999998E-2</v>
      </c>
      <c r="M230">
        <v>5.3276299999999999E-2</v>
      </c>
      <c r="N230">
        <v>0.86163610000000002</v>
      </c>
      <c r="O230">
        <v>4.6191320000000001E-2</v>
      </c>
      <c r="P230">
        <v>-0.34423720000000002</v>
      </c>
      <c r="Q230">
        <v>5.9576589999999999E-2</v>
      </c>
      <c r="R230">
        <v>1.160712</v>
      </c>
      <c r="S230">
        <v>6.3791959999999995E-2</v>
      </c>
      <c r="T230">
        <v>1.048656</v>
      </c>
      <c r="U230">
        <v>6.5700129999999995E-2</v>
      </c>
      <c r="V230">
        <v>0.21958240000000001</v>
      </c>
      <c r="W230">
        <v>6.0584369999999999E-2</v>
      </c>
      <c r="X230">
        <v>-0.33584910000000001</v>
      </c>
      <c r="Y230">
        <v>6.4681180000000005E-2</v>
      </c>
      <c r="Z230">
        <v>0.2397697</v>
      </c>
      <c r="AA230">
        <v>5.8573159999999999E-2</v>
      </c>
      <c r="AB230">
        <v>-0.1832038</v>
      </c>
      <c r="AC230">
        <v>6.2894270000000002E-2</v>
      </c>
      <c r="AD230">
        <v>0.62694680000000003</v>
      </c>
      <c r="AE230">
        <v>7.7593789999999996E-2</v>
      </c>
      <c r="AF230">
        <v>-0.25685400000000003</v>
      </c>
      <c r="AG230">
        <v>7.2807640000000007E-2</v>
      </c>
      <c r="AH230">
        <v>1.1768179999999999</v>
      </c>
      <c r="AI230">
        <v>7.0328989999999994E-2</v>
      </c>
      <c r="AJ230">
        <v>0.17164750000000001</v>
      </c>
      <c r="AK230">
        <v>7.424625E-2</v>
      </c>
      <c r="AL230">
        <v>-1.566198</v>
      </c>
      <c r="AM230">
        <v>7.9502169999999997E-2</v>
      </c>
      <c r="AN230">
        <v>-4.6139939999999997E-2</v>
      </c>
      <c r="AO230">
        <v>5.8121350000000002E-2</v>
      </c>
    </row>
    <row r="231" spans="2:41" x14ac:dyDescent="0.25">
      <c r="B231">
        <v>-1.4710270000000001</v>
      </c>
      <c r="C231">
        <v>6.2182719999999997E-2</v>
      </c>
      <c r="D231">
        <v>0.67271460000000005</v>
      </c>
      <c r="E231">
        <v>6.359223E-2</v>
      </c>
      <c r="F231">
        <v>-0.71553920000000004</v>
      </c>
      <c r="G231">
        <v>6.1424239999999998E-2</v>
      </c>
      <c r="H231">
        <v>0.73590650000000002</v>
      </c>
      <c r="I231">
        <v>5.4371360000000001E-2</v>
      </c>
      <c r="J231">
        <v>0.51654339999999999</v>
      </c>
      <c r="K231">
        <v>5.9885649999999999E-2</v>
      </c>
      <c r="L231">
        <v>-0.15490329999999999</v>
      </c>
      <c r="M231">
        <v>5.5441299999999999E-2</v>
      </c>
      <c r="N231">
        <v>-0.28423379999999998</v>
      </c>
      <c r="O231">
        <v>5.2143599999999998E-2</v>
      </c>
      <c r="P231">
        <v>0.37755689999999997</v>
      </c>
      <c r="Q231">
        <v>6.4985539999999994E-2</v>
      </c>
      <c r="R231">
        <v>1.6865429999999999</v>
      </c>
      <c r="S231">
        <v>5.2264199999999997E-2</v>
      </c>
      <c r="T231">
        <v>0.2484867</v>
      </c>
      <c r="U231">
        <v>5.3428690000000001E-2</v>
      </c>
      <c r="V231">
        <v>-1.4358979999999999</v>
      </c>
      <c r="W231">
        <v>7.3324639999999996E-2</v>
      </c>
      <c r="X231">
        <v>-0.46854200000000001</v>
      </c>
      <c r="Y231">
        <v>6.5841899999999995E-2</v>
      </c>
      <c r="Z231">
        <v>-1.002705</v>
      </c>
      <c r="AA231">
        <v>6.3042790000000001E-2</v>
      </c>
      <c r="AB231">
        <v>-0.30699799999999999</v>
      </c>
      <c r="AC231">
        <v>5.0629649999999998E-2</v>
      </c>
      <c r="AD231">
        <v>1.0712520000000001</v>
      </c>
      <c r="AE231">
        <v>7.0678160000000004E-2</v>
      </c>
      <c r="AF231">
        <v>-8.0354759999999997E-2</v>
      </c>
      <c r="AG231">
        <v>6.5897200000000003E-2</v>
      </c>
      <c r="AH231">
        <v>0.7515174</v>
      </c>
      <c r="AI231">
        <v>7.0909249999999993E-2</v>
      </c>
      <c r="AJ231">
        <v>7.2564459999999997E-2</v>
      </c>
      <c r="AK231">
        <v>7.0300979999999999E-2</v>
      </c>
      <c r="AL231">
        <v>-1.2659009999999999</v>
      </c>
      <c r="AM231">
        <v>7.9781290000000005E-2</v>
      </c>
      <c r="AN231">
        <v>-0.6682015</v>
      </c>
      <c r="AO231">
        <v>4.8226280000000003E-2</v>
      </c>
    </row>
    <row r="232" spans="2:41" x14ac:dyDescent="0.25">
      <c r="B232">
        <v>-0.15399280000000001</v>
      </c>
      <c r="C232">
        <v>5.664011E-2</v>
      </c>
      <c r="D232">
        <v>-6.228268E-2</v>
      </c>
      <c r="E232">
        <v>6.2457270000000002E-2</v>
      </c>
      <c r="F232">
        <v>0.29726360000000002</v>
      </c>
      <c r="G232">
        <v>7.2479009999999996E-2</v>
      </c>
      <c r="H232">
        <v>-0.1573407</v>
      </c>
      <c r="I232">
        <v>4.6991749999999999E-2</v>
      </c>
      <c r="J232">
        <v>0.1035302</v>
      </c>
      <c r="K232">
        <v>5.5916460000000001E-2</v>
      </c>
      <c r="L232">
        <v>0.1234316</v>
      </c>
      <c r="M232">
        <v>5.2047910000000003E-2</v>
      </c>
      <c r="N232">
        <v>0.2834064</v>
      </c>
      <c r="O232">
        <v>5.4641929999999998E-2</v>
      </c>
      <c r="P232">
        <v>0.25492429999999999</v>
      </c>
      <c r="Q232">
        <v>6.8805169999999999E-2</v>
      </c>
      <c r="R232">
        <v>0.43401610000000002</v>
      </c>
      <c r="S232">
        <v>4.2317090000000002E-2</v>
      </c>
      <c r="T232">
        <v>-0.56003910000000001</v>
      </c>
      <c r="U232">
        <v>5.4061249999999998E-2</v>
      </c>
      <c r="V232">
        <v>-1.2401470000000001</v>
      </c>
      <c r="W232">
        <v>7.2747870000000006E-2</v>
      </c>
      <c r="X232">
        <v>-0.1496219</v>
      </c>
      <c r="Y232">
        <v>6.1595329999999997E-2</v>
      </c>
      <c r="Z232">
        <v>-0.61295359999999999</v>
      </c>
      <c r="AA232">
        <v>6.8819290000000005E-2</v>
      </c>
      <c r="AB232">
        <v>-0.67520080000000005</v>
      </c>
      <c r="AC232">
        <v>4.4645459999999998E-2</v>
      </c>
      <c r="AD232">
        <v>1.3002549999999999</v>
      </c>
      <c r="AE232">
        <v>6.3681810000000005E-2</v>
      </c>
      <c r="AF232">
        <v>0.26871060000000002</v>
      </c>
      <c r="AG232">
        <v>6.5171370000000006E-2</v>
      </c>
      <c r="AH232">
        <v>0.37965320000000002</v>
      </c>
      <c r="AI232">
        <v>7.1776599999999996E-2</v>
      </c>
      <c r="AJ232">
        <v>0.50840750000000001</v>
      </c>
      <c r="AK232">
        <v>6.7524239999999999E-2</v>
      </c>
      <c r="AL232">
        <v>-0.41491499999999998</v>
      </c>
      <c r="AM232">
        <v>6.9226179999999998E-2</v>
      </c>
      <c r="AN232">
        <v>-1.339817</v>
      </c>
      <c r="AO232">
        <v>5.4401239999999997E-2</v>
      </c>
    </row>
    <row r="233" spans="2:41" x14ac:dyDescent="0.25">
      <c r="B233">
        <v>0.39553110000000002</v>
      </c>
      <c r="C233">
        <v>5.0210749999999998E-2</v>
      </c>
      <c r="D233">
        <v>0.20626720000000001</v>
      </c>
      <c r="E233">
        <v>6.7980760000000001E-2</v>
      </c>
      <c r="F233">
        <v>2.173171</v>
      </c>
      <c r="G233">
        <v>6.292942E-2</v>
      </c>
      <c r="H233">
        <v>4.2350100000000002E-2</v>
      </c>
      <c r="I233">
        <v>5.6795390000000001E-2</v>
      </c>
      <c r="J233">
        <v>-0.28922989999999998</v>
      </c>
      <c r="K233">
        <v>5.9168970000000001E-2</v>
      </c>
      <c r="L233">
        <v>0.2899274</v>
      </c>
      <c r="M233">
        <v>5.100702E-2</v>
      </c>
      <c r="N233">
        <v>9.4353640000000003E-2</v>
      </c>
      <c r="O233">
        <v>5.4080509999999998E-2</v>
      </c>
      <c r="P233">
        <v>0.37835980000000002</v>
      </c>
      <c r="Q233">
        <v>6.5582539999999995E-2</v>
      </c>
      <c r="R233">
        <v>-0.47218189999999999</v>
      </c>
      <c r="S233">
        <v>4.3801720000000002E-2</v>
      </c>
      <c r="T233">
        <v>-0.13456770000000001</v>
      </c>
      <c r="U233">
        <v>6.9435849999999993E-2</v>
      </c>
      <c r="V233">
        <v>-0.58719010000000005</v>
      </c>
      <c r="W233">
        <v>6.4756900000000006E-2</v>
      </c>
      <c r="X233">
        <v>-3.6895240000000003E-2</v>
      </c>
      <c r="Y233">
        <v>5.7874330000000002E-2</v>
      </c>
      <c r="Z233">
        <v>0.41378860000000001</v>
      </c>
      <c r="AA233">
        <v>7.1893750000000006E-2</v>
      </c>
      <c r="AB233">
        <v>-0.48290899999999998</v>
      </c>
      <c r="AC233">
        <v>5.167865E-2</v>
      </c>
      <c r="AD233">
        <v>0.73401050000000001</v>
      </c>
      <c r="AE233">
        <v>6.5370650000000002E-2</v>
      </c>
      <c r="AF233">
        <v>0.66937210000000003</v>
      </c>
      <c r="AG233">
        <v>6.8383219999999995E-2</v>
      </c>
      <c r="AH233">
        <v>0.31234879999999998</v>
      </c>
      <c r="AI233">
        <v>6.2279260000000003E-2</v>
      </c>
      <c r="AJ233">
        <v>0.73127370000000003</v>
      </c>
      <c r="AK233">
        <v>5.4480880000000002E-2</v>
      </c>
      <c r="AL233">
        <v>0.62925189999999998</v>
      </c>
      <c r="AM233">
        <v>6.2348569999999999E-2</v>
      </c>
      <c r="AN233">
        <v>-0.81554409999999999</v>
      </c>
      <c r="AO233">
        <v>7.1786970000000005E-2</v>
      </c>
    </row>
    <row r="234" spans="2:41" x14ac:dyDescent="0.25">
      <c r="B234">
        <v>0.44058510000000001</v>
      </c>
      <c r="C234">
        <v>5.7231560000000001E-2</v>
      </c>
      <c r="D234">
        <v>0.66763119999999998</v>
      </c>
      <c r="E234">
        <v>6.7839789999999997E-2</v>
      </c>
      <c r="F234">
        <v>3.0421520000000002</v>
      </c>
      <c r="G234">
        <v>3.4506210000000002E-2</v>
      </c>
      <c r="H234">
        <v>0.62763610000000003</v>
      </c>
      <c r="I234">
        <v>6.0226700000000001E-2</v>
      </c>
      <c r="J234">
        <v>0.68073629999999996</v>
      </c>
      <c r="K234">
        <v>6.0454330000000001E-2</v>
      </c>
      <c r="L234">
        <v>-1.7053370000000002E-2</v>
      </c>
      <c r="M234">
        <v>5.5687510000000003E-2</v>
      </c>
      <c r="N234">
        <v>-1.0088509999999999</v>
      </c>
      <c r="O234">
        <v>5.7681299999999998E-2</v>
      </c>
      <c r="P234">
        <v>0.52677079999999998</v>
      </c>
      <c r="Q234">
        <v>6.6183580000000006E-2</v>
      </c>
      <c r="R234">
        <v>-0.57151410000000002</v>
      </c>
      <c r="S234">
        <v>5.3574940000000001E-2</v>
      </c>
      <c r="T234">
        <v>-0.131329</v>
      </c>
      <c r="U234">
        <v>7.2355970000000006E-2</v>
      </c>
      <c r="V234">
        <v>-1.168005</v>
      </c>
      <c r="W234">
        <v>5.8376549999999999E-2</v>
      </c>
      <c r="X234">
        <v>0.56272060000000002</v>
      </c>
      <c r="Y234">
        <v>6.6210080000000004E-2</v>
      </c>
      <c r="Z234">
        <v>0.21921270000000001</v>
      </c>
      <c r="AA234">
        <v>6.9228310000000001E-2</v>
      </c>
      <c r="AB234">
        <v>0.17753189999999999</v>
      </c>
      <c r="AC234">
        <v>5.301749E-2</v>
      </c>
      <c r="AD234">
        <v>-0.7605497</v>
      </c>
      <c r="AE234">
        <v>7.44639E-2</v>
      </c>
      <c r="AF234">
        <v>1.065151</v>
      </c>
      <c r="AG234">
        <v>6.4082829999999993E-2</v>
      </c>
      <c r="AH234">
        <v>-0.2151382</v>
      </c>
      <c r="AI234">
        <v>5.4650379999999998E-2</v>
      </c>
      <c r="AJ234">
        <v>-0.1055623</v>
      </c>
      <c r="AK234">
        <v>4.371419E-2</v>
      </c>
      <c r="AL234">
        <v>0.56011829999999996</v>
      </c>
      <c r="AM234">
        <v>5.659289E-2</v>
      </c>
      <c r="AN234">
        <v>-0.15675420000000001</v>
      </c>
      <c r="AO234">
        <v>7.4913430000000003E-2</v>
      </c>
    </row>
    <row r="235" spans="2:41" x14ac:dyDescent="0.25">
      <c r="B235">
        <v>0.59627459999999999</v>
      </c>
      <c r="C235">
        <v>6.217176E-2</v>
      </c>
      <c r="D235">
        <v>0.80026419999999998</v>
      </c>
      <c r="E235">
        <v>5.597092E-2</v>
      </c>
      <c r="F235">
        <v>1.8607130000000001</v>
      </c>
      <c r="G235">
        <v>2.1155489999999999E-2</v>
      </c>
      <c r="H235">
        <v>0.1540088</v>
      </c>
      <c r="I235">
        <v>5.7448440000000003E-2</v>
      </c>
      <c r="J235">
        <v>0.8629462</v>
      </c>
      <c r="K235">
        <v>5.5168540000000002E-2</v>
      </c>
      <c r="L235">
        <v>-0.92048929999999995</v>
      </c>
      <c r="M235">
        <v>6.096331E-2</v>
      </c>
      <c r="N235">
        <v>-0.50091129999999995</v>
      </c>
      <c r="O235">
        <v>6.4351489999999997E-2</v>
      </c>
      <c r="P235">
        <v>0.1222297</v>
      </c>
      <c r="Q235">
        <v>7.2195060000000005E-2</v>
      </c>
      <c r="R235">
        <v>-0.42497849999999998</v>
      </c>
      <c r="S235">
        <v>5.6926369999999997E-2</v>
      </c>
      <c r="T235">
        <v>-1.238486</v>
      </c>
      <c r="U235">
        <v>6.1002029999999999E-2</v>
      </c>
      <c r="V235">
        <v>-1.670776</v>
      </c>
      <c r="W235">
        <v>6.0932569999999998E-2</v>
      </c>
      <c r="X235">
        <v>2.206696</v>
      </c>
      <c r="Y235">
        <v>6.9819030000000004E-2</v>
      </c>
      <c r="Z235">
        <v>-0.74695040000000001</v>
      </c>
      <c r="AA235">
        <v>6.1549130000000001E-2</v>
      </c>
      <c r="AB235">
        <v>0.30073319999999998</v>
      </c>
      <c r="AC235">
        <v>3.7664049999999998E-2</v>
      </c>
      <c r="AD235">
        <v>-1.3920429999999999</v>
      </c>
      <c r="AE235">
        <v>7.8861310000000004E-2</v>
      </c>
      <c r="AF235">
        <v>1.6706639999999999</v>
      </c>
      <c r="AG235">
        <v>5.8139259999999998E-2</v>
      </c>
      <c r="AH235">
        <v>-1.026206</v>
      </c>
      <c r="AI235">
        <v>6.3076110000000005E-2</v>
      </c>
      <c r="AJ235">
        <v>-0.6949147</v>
      </c>
      <c r="AK235">
        <v>5.1274409999999999E-2</v>
      </c>
      <c r="AL235">
        <v>-0.21545880000000001</v>
      </c>
      <c r="AM235">
        <v>4.9364440000000002E-2</v>
      </c>
      <c r="AN235">
        <v>7.6844640000000002E-3</v>
      </c>
      <c r="AO235">
        <v>6.6313709999999998E-2</v>
      </c>
    </row>
    <row r="236" spans="2:41" x14ac:dyDescent="0.25">
      <c r="B236">
        <v>0.36427730000000003</v>
      </c>
      <c r="C236">
        <v>5.5638430000000003E-2</v>
      </c>
      <c r="D236">
        <v>0.55155690000000002</v>
      </c>
      <c r="E236">
        <v>4.7809850000000001E-2</v>
      </c>
      <c r="F236">
        <v>0.74528839999999996</v>
      </c>
      <c r="G236">
        <v>3.2860100000000003E-2</v>
      </c>
      <c r="H236">
        <v>-0.37429990000000002</v>
      </c>
      <c r="I236">
        <v>6.1885589999999997E-2</v>
      </c>
      <c r="J236">
        <v>-0.75624840000000004</v>
      </c>
      <c r="K236">
        <v>5.5010379999999998E-2</v>
      </c>
      <c r="L236">
        <v>-1.3851659999999999</v>
      </c>
      <c r="M236">
        <v>6.227299E-2</v>
      </c>
      <c r="N236">
        <v>0.35689949999999998</v>
      </c>
      <c r="O236">
        <v>6.37823E-2</v>
      </c>
      <c r="P236">
        <v>-0.43908140000000001</v>
      </c>
      <c r="Q236">
        <v>6.4720490000000006E-2</v>
      </c>
      <c r="R236">
        <v>-0.22083030000000001</v>
      </c>
      <c r="S236">
        <v>5.3022039999999999E-2</v>
      </c>
      <c r="T236">
        <v>-1.875197</v>
      </c>
      <c r="U236">
        <v>6.2092969999999997E-2</v>
      </c>
      <c r="V236">
        <v>-0.95573900000000001</v>
      </c>
      <c r="W236">
        <v>6.5572400000000003E-2</v>
      </c>
      <c r="X236">
        <v>3.5673940000000002</v>
      </c>
      <c r="Y236">
        <v>5.6779660000000003E-2</v>
      </c>
      <c r="Z236">
        <v>-1.203144</v>
      </c>
      <c r="AA236">
        <v>5.891105E-2</v>
      </c>
      <c r="AB236">
        <v>-0.61848360000000002</v>
      </c>
      <c r="AC236">
        <v>3.084922E-2</v>
      </c>
      <c r="AD236">
        <v>-0.84761109999999995</v>
      </c>
      <c r="AE236">
        <v>7.2563619999999995E-2</v>
      </c>
      <c r="AF236">
        <v>1.6870579999999999</v>
      </c>
      <c r="AG236">
        <v>5.751875E-2</v>
      </c>
      <c r="AH236">
        <v>-0.92541309999999999</v>
      </c>
      <c r="AI236">
        <v>7.4837730000000005E-2</v>
      </c>
      <c r="AJ236">
        <v>-0.57984409999999997</v>
      </c>
      <c r="AK236">
        <v>6.1527709999999999E-2</v>
      </c>
      <c r="AL236">
        <v>-0.26889220000000003</v>
      </c>
      <c r="AM236">
        <v>6.1717769999999998E-2</v>
      </c>
      <c r="AN236">
        <v>0.58802980000000005</v>
      </c>
      <c r="AO236">
        <v>5.6642560000000002E-2</v>
      </c>
    </row>
    <row r="237" spans="2:41" x14ac:dyDescent="0.25">
      <c r="B237">
        <v>0.48321429999999999</v>
      </c>
      <c r="C237">
        <v>6.0099029999999998E-2</v>
      </c>
      <c r="D237">
        <v>0.41709619999999997</v>
      </c>
      <c r="E237">
        <v>5.7388040000000001E-2</v>
      </c>
      <c r="F237">
        <v>1.0044150000000001</v>
      </c>
      <c r="G237">
        <v>4.5722600000000002E-2</v>
      </c>
      <c r="H237">
        <v>1.047606</v>
      </c>
      <c r="I237">
        <v>5.8936000000000002E-2</v>
      </c>
      <c r="J237">
        <v>-1.562937</v>
      </c>
      <c r="K237">
        <v>6.5864190000000003E-2</v>
      </c>
      <c r="L237">
        <v>-0.71655230000000003</v>
      </c>
      <c r="M237">
        <v>5.9350060000000003E-2</v>
      </c>
      <c r="N237">
        <v>0.28178569999999997</v>
      </c>
      <c r="O237">
        <v>5.6728269999999997E-2</v>
      </c>
      <c r="P237">
        <v>-1.362169</v>
      </c>
      <c r="Q237">
        <v>5.3926120000000001E-2</v>
      </c>
      <c r="R237">
        <v>-0.67383879999999996</v>
      </c>
      <c r="S237">
        <v>5.3176460000000002E-2</v>
      </c>
      <c r="T237">
        <v>-1.2099489999999999</v>
      </c>
      <c r="U237">
        <v>7.3019169999999994E-2</v>
      </c>
      <c r="V237">
        <v>-0.35247590000000001</v>
      </c>
      <c r="W237">
        <v>6.3311590000000001E-2</v>
      </c>
      <c r="X237">
        <v>3.1536059999999999</v>
      </c>
      <c r="Y237">
        <v>4.9949979999999998E-2</v>
      </c>
      <c r="Z237">
        <v>-0.99767019999999995</v>
      </c>
      <c r="AA237">
        <v>6.5192479999999997E-2</v>
      </c>
      <c r="AB237">
        <v>-1.2158230000000001</v>
      </c>
      <c r="AC237">
        <v>4.8619900000000001E-2</v>
      </c>
      <c r="AD237">
        <v>-0.447073</v>
      </c>
      <c r="AE237">
        <v>6.6852930000000005E-2</v>
      </c>
      <c r="AF237">
        <v>0.63392749999999998</v>
      </c>
      <c r="AG237">
        <v>5.954885E-2</v>
      </c>
      <c r="AH237">
        <v>-0.13613149999999999</v>
      </c>
      <c r="AI237">
        <v>6.665596E-2</v>
      </c>
      <c r="AJ237">
        <v>-0.30053380000000002</v>
      </c>
      <c r="AK237">
        <v>5.9308769999999997E-2</v>
      </c>
      <c r="AL237">
        <v>1.1089150000000001</v>
      </c>
      <c r="AM237">
        <v>7.9018980000000003E-2</v>
      </c>
      <c r="AN237">
        <v>1.4539219999999999</v>
      </c>
      <c r="AO237">
        <v>5.3207440000000002E-2</v>
      </c>
    </row>
    <row r="238" spans="2:41" x14ac:dyDescent="0.25">
      <c r="B238">
        <v>1.321172</v>
      </c>
      <c r="C238">
        <v>7.2497569999999997E-2</v>
      </c>
      <c r="D238">
        <v>0.6527406</v>
      </c>
      <c r="E238">
        <v>6.9036180000000003E-2</v>
      </c>
      <c r="F238">
        <v>1.2246330000000001</v>
      </c>
      <c r="G238">
        <v>4.9545220000000001E-2</v>
      </c>
      <c r="H238">
        <v>2.9675060000000002</v>
      </c>
      <c r="I238">
        <v>4.0743040000000001E-2</v>
      </c>
      <c r="J238">
        <v>-0.8564427</v>
      </c>
      <c r="K238">
        <v>7.2893860000000005E-2</v>
      </c>
      <c r="L238">
        <v>-3.2931370000000001E-2</v>
      </c>
      <c r="M238">
        <v>5.8616120000000001E-2</v>
      </c>
      <c r="N238">
        <v>0.64588990000000002</v>
      </c>
      <c r="O238">
        <v>5.638406E-2</v>
      </c>
      <c r="P238">
        <v>-1.6356269999999999</v>
      </c>
      <c r="Q238">
        <v>7.3761610000000005E-2</v>
      </c>
      <c r="R238">
        <v>-1.212639</v>
      </c>
      <c r="S238">
        <v>5.9680230000000001E-2</v>
      </c>
      <c r="T238">
        <v>-0.15884699999999999</v>
      </c>
      <c r="U238">
        <v>6.8621059999999998E-2</v>
      </c>
      <c r="V238">
        <v>-0.82017779999999996</v>
      </c>
      <c r="W238">
        <v>6.5456429999999996E-2</v>
      </c>
      <c r="X238">
        <v>1.6291329999999999</v>
      </c>
      <c r="Y238">
        <v>5.520547E-2</v>
      </c>
      <c r="Z238">
        <v>-0.6740699</v>
      </c>
      <c r="AA238">
        <v>7.2901129999999995E-2</v>
      </c>
      <c r="AB238">
        <v>-0.74926079999999995</v>
      </c>
      <c r="AC238">
        <v>6.0672400000000001E-2</v>
      </c>
      <c r="AD238">
        <v>0.57895960000000002</v>
      </c>
      <c r="AE238">
        <v>7.1778889999999998E-2</v>
      </c>
      <c r="AF238">
        <v>-0.18246309999999999</v>
      </c>
      <c r="AG238">
        <v>5.831045E-2</v>
      </c>
      <c r="AH238">
        <v>-2.5374520000000001E-2</v>
      </c>
      <c r="AI238">
        <v>4.833701E-2</v>
      </c>
      <c r="AJ238">
        <v>-7.9778969999999994E-3</v>
      </c>
      <c r="AK238">
        <v>5.9070579999999998E-2</v>
      </c>
      <c r="AL238">
        <v>3.0870160000000002</v>
      </c>
      <c r="AM238">
        <v>5.9980060000000002E-2</v>
      </c>
      <c r="AN238">
        <v>1.74699</v>
      </c>
      <c r="AO238">
        <v>5.8375759999999999E-2</v>
      </c>
    </row>
    <row r="239" spans="2:41" x14ac:dyDescent="0.25">
      <c r="B239">
        <v>1.804022</v>
      </c>
      <c r="C239">
        <v>6.3948420000000006E-2</v>
      </c>
      <c r="D239">
        <v>0.25320399999999998</v>
      </c>
      <c r="E239">
        <v>6.6490949999999993E-2</v>
      </c>
      <c r="F239">
        <v>1.178917</v>
      </c>
      <c r="G239">
        <v>4.9772429999999999E-2</v>
      </c>
      <c r="H239">
        <v>2.63618</v>
      </c>
      <c r="I239">
        <v>3.3746949999999998E-2</v>
      </c>
      <c r="J239">
        <v>-0.17444309999999999</v>
      </c>
      <c r="K239">
        <v>6.7133460000000006E-2</v>
      </c>
      <c r="L239">
        <v>1.760863E-2</v>
      </c>
      <c r="M239">
        <v>6.3496670000000005E-2</v>
      </c>
      <c r="N239">
        <v>1.1777219999999999</v>
      </c>
      <c r="O239">
        <v>6.0436700000000003E-2</v>
      </c>
      <c r="P239">
        <v>-1.0329049999999999E-2</v>
      </c>
      <c r="Q239">
        <v>9.4162140000000005E-2</v>
      </c>
      <c r="R239">
        <v>-0.4770336</v>
      </c>
      <c r="S239">
        <v>6.5057420000000005E-2</v>
      </c>
      <c r="T239">
        <v>0.16109380000000001</v>
      </c>
      <c r="U239">
        <v>5.6185640000000002E-2</v>
      </c>
      <c r="V239">
        <v>-0.6955713</v>
      </c>
      <c r="W239">
        <v>7.3232359999999996E-2</v>
      </c>
      <c r="X239">
        <v>0.5300338</v>
      </c>
      <c r="Y239">
        <v>5.9420130000000002E-2</v>
      </c>
      <c r="Z239">
        <v>0.45670179999999999</v>
      </c>
      <c r="AA239">
        <v>7.2122599999999995E-2</v>
      </c>
      <c r="AB239">
        <v>0.35132720000000001</v>
      </c>
      <c r="AC239">
        <v>5.4466439999999998E-2</v>
      </c>
      <c r="AD239">
        <v>2.5116200000000002</v>
      </c>
      <c r="AE239">
        <v>7.316259E-2</v>
      </c>
      <c r="AF239">
        <v>-0.4586305</v>
      </c>
      <c r="AG239">
        <v>5.4239719999999998E-2</v>
      </c>
      <c r="AH239">
        <v>-0.28952559999999999</v>
      </c>
      <c r="AI239">
        <v>4.7569529999999999E-2</v>
      </c>
      <c r="AJ239">
        <v>-0.21488670000000001</v>
      </c>
      <c r="AK239">
        <v>6.6833329999999996E-2</v>
      </c>
      <c r="AL239">
        <v>3.3750040000000001</v>
      </c>
      <c r="AM239">
        <v>2.4721590000000002E-2</v>
      </c>
      <c r="AN239">
        <v>1.6525000000000001</v>
      </c>
      <c r="AO239">
        <v>5.7406279999999997E-2</v>
      </c>
    </row>
    <row r="240" spans="2:41" x14ac:dyDescent="0.25">
      <c r="B240">
        <v>0.92904540000000002</v>
      </c>
      <c r="C240">
        <v>4.5971400000000003E-2</v>
      </c>
      <c r="D240">
        <v>-8.4862049999999994E-2</v>
      </c>
      <c r="E240">
        <v>5.6366989999999999E-2</v>
      </c>
      <c r="F240">
        <v>1.4945660000000001</v>
      </c>
      <c r="G240">
        <v>4.7320170000000002E-2</v>
      </c>
      <c r="H240">
        <v>1.3293539999999999</v>
      </c>
      <c r="I240">
        <v>4.8050240000000001E-2</v>
      </c>
      <c r="J240">
        <v>0.1061255</v>
      </c>
      <c r="K240">
        <v>6.3511919999999999E-2</v>
      </c>
      <c r="L240">
        <v>0.3862429</v>
      </c>
      <c r="M240">
        <v>6.4736849999999999E-2</v>
      </c>
      <c r="N240">
        <v>0.8302948</v>
      </c>
      <c r="O240">
        <v>5.3840029999999997E-2</v>
      </c>
      <c r="P240">
        <v>1.4102760000000001</v>
      </c>
      <c r="Q240">
        <v>7.502412E-2</v>
      </c>
      <c r="R240">
        <v>0.75917060000000003</v>
      </c>
      <c r="S240">
        <v>6.8370509999999995E-2</v>
      </c>
      <c r="T240">
        <v>0.51212100000000005</v>
      </c>
      <c r="U240">
        <v>6.0981109999999998E-2</v>
      </c>
      <c r="V240">
        <v>0.76701330000000001</v>
      </c>
      <c r="W240">
        <v>6.6850380000000001E-2</v>
      </c>
      <c r="X240">
        <v>0.14413419999999999</v>
      </c>
      <c r="Y240">
        <v>5.6945990000000002E-2</v>
      </c>
      <c r="Z240">
        <v>1.476777</v>
      </c>
      <c r="AA240">
        <v>5.4884769999999999E-2</v>
      </c>
      <c r="AB240">
        <v>0.97243860000000004</v>
      </c>
      <c r="AC240">
        <v>5.058634E-2</v>
      </c>
      <c r="AD240">
        <v>3.430806</v>
      </c>
      <c r="AE240">
        <v>5.945698E-2</v>
      </c>
      <c r="AF240">
        <v>-0.54732840000000005</v>
      </c>
      <c r="AG240">
        <v>5.5955150000000002E-2</v>
      </c>
      <c r="AH240">
        <v>-4.997795E-2</v>
      </c>
      <c r="AI240">
        <v>5.9188169999999998E-2</v>
      </c>
      <c r="AJ240">
        <v>-1.126784</v>
      </c>
      <c r="AK240">
        <v>6.5506529999999993E-2</v>
      </c>
      <c r="AL240">
        <v>1.762106</v>
      </c>
      <c r="AM240">
        <v>2.1276E-2</v>
      </c>
      <c r="AN240">
        <v>0.89047909999999997</v>
      </c>
      <c r="AO240">
        <v>4.7346020000000003E-2</v>
      </c>
    </row>
    <row r="241" spans="2:41" x14ac:dyDescent="0.25">
      <c r="B241">
        <v>-0.89341079999999995</v>
      </c>
      <c r="C241">
        <v>4.8532560000000002E-2</v>
      </c>
      <c r="D241">
        <v>0.2215192</v>
      </c>
      <c r="E241">
        <v>5.3317660000000003E-2</v>
      </c>
      <c r="F241">
        <v>1.9125749999999999</v>
      </c>
      <c r="G241">
        <v>4.5140710000000001E-2</v>
      </c>
      <c r="H241">
        <v>0.90274969999999999</v>
      </c>
      <c r="I241">
        <v>6.1971829999999999E-2</v>
      </c>
      <c r="J241">
        <v>-3.693834E-2</v>
      </c>
      <c r="K241">
        <v>6.5384100000000001E-2</v>
      </c>
      <c r="L241">
        <v>1.038238</v>
      </c>
      <c r="M241">
        <v>6.239434E-2</v>
      </c>
      <c r="N241">
        <v>-0.27018039999999999</v>
      </c>
      <c r="O241">
        <v>4.4639659999999998E-2</v>
      </c>
      <c r="P241">
        <v>0.61874419999999997</v>
      </c>
      <c r="Q241">
        <v>4.883643E-2</v>
      </c>
      <c r="R241">
        <v>1.026694</v>
      </c>
      <c r="S241">
        <v>6.5007200000000001E-2</v>
      </c>
      <c r="T241">
        <v>0.89983990000000003</v>
      </c>
      <c r="U241">
        <v>6.8076719999999993E-2</v>
      </c>
      <c r="V241">
        <v>1.159025</v>
      </c>
      <c r="W241">
        <v>5.2978539999999998E-2</v>
      </c>
      <c r="X241">
        <v>0.13823160000000001</v>
      </c>
      <c r="Y241">
        <v>4.8651140000000002E-2</v>
      </c>
      <c r="Z241">
        <v>0.56854360000000004</v>
      </c>
      <c r="AA241">
        <v>3.9127240000000001E-2</v>
      </c>
      <c r="AB241">
        <v>8.5308239999999994E-2</v>
      </c>
      <c r="AC241">
        <v>4.8772740000000002E-2</v>
      </c>
      <c r="AD241">
        <v>2.069715</v>
      </c>
      <c r="AE241">
        <v>4.7466639999999997E-2</v>
      </c>
      <c r="AF241">
        <v>0.3049347</v>
      </c>
      <c r="AG241">
        <v>6.289757E-2</v>
      </c>
      <c r="AH241">
        <v>0.48290490000000003</v>
      </c>
      <c r="AI241">
        <v>6.2646110000000005E-2</v>
      </c>
      <c r="AJ241">
        <v>-1.373343</v>
      </c>
      <c r="AK241">
        <v>5.8521919999999998E-2</v>
      </c>
      <c r="AL241">
        <v>1.350714</v>
      </c>
      <c r="AM241">
        <v>4.6363120000000001E-2</v>
      </c>
      <c r="AN241">
        <v>-0.34686850000000002</v>
      </c>
      <c r="AO241">
        <v>5.0565789999999999E-2</v>
      </c>
    </row>
    <row r="242" spans="2:41" x14ac:dyDescent="0.25">
      <c r="B242">
        <v>-1.499725</v>
      </c>
      <c r="C242">
        <v>6.3970979999999997E-2</v>
      </c>
      <c r="D242">
        <v>-0.19840720000000001</v>
      </c>
      <c r="E242">
        <v>5.9265089999999999E-2</v>
      </c>
      <c r="F242">
        <v>0.93348589999999998</v>
      </c>
      <c r="G242">
        <v>4.8405669999999998E-2</v>
      </c>
      <c r="H242">
        <v>0.53704249999999998</v>
      </c>
      <c r="I242">
        <v>6.7542859999999996E-2</v>
      </c>
      <c r="J242">
        <v>-0.4912108</v>
      </c>
      <c r="K242">
        <v>6.2519450000000004E-2</v>
      </c>
      <c r="L242">
        <v>1.1462159999999999</v>
      </c>
      <c r="M242">
        <v>6.0572050000000002E-2</v>
      </c>
      <c r="N242">
        <v>-1.124468</v>
      </c>
      <c r="O242">
        <v>5.1023110000000003E-2</v>
      </c>
      <c r="P242">
        <v>-0.89130790000000004</v>
      </c>
      <c r="Q242">
        <v>4.6575199999999997E-2</v>
      </c>
      <c r="R242">
        <v>0.78076449999999997</v>
      </c>
      <c r="S242">
        <v>5.2803320000000001E-2</v>
      </c>
      <c r="T242">
        <v>9.1356290000000007E-2</v>
      </c>
      <c r="U242">
        <v>5.5924740000000001E-2</v>
      </c>
      <c r="V242">
        <v>-5.3836880000000002E-3</v>
      </c>
      <c r="W242">
        <v>5.4338520000000001E-2</v>
      </c>
      <c r="X242">
        <v>0.5287731</v>
      </c>
      <c r="Y242">
        <v>4.2672080000000001E-2</v>
      </c>
      <c r="Z242">
        <v>-1.0424629999999999</v>
      </c>
      <c r="AA242">
        <v>4.8426799999999999E-2</v>
      </c>
      <c r="AB242">
        <v>-0.26348240000000001</v>
      </c>
      <c r="AC242">
        <v>4.498775E-2</v>
      </c>
      <c r="AD242">
        <v>-0.38045810000000002</v>
      </c>
      <c r="AE242">
        <v>5.41863E-2</v>
      </c>
      <c r="AF242">
        <v>1.371224</v>
      </c>
      <c r="AG242">
        <v>5.7746169999999999E-2</v>
      </c>
      <c r="AH242">
        <v>0.85779539999999999</v>
      </c>
      <c r="AI242">
        <v>5.8169489999999997E-2</v>
      </c>
      <c r="AJ242">
        <v>4.3176589999999997E-3</v>
      </c>
      <c r="AK242">
        <v>5.5932959999999997E-2</v>
      </c>
      <c r="AL242">
        <v>2.3577539999999999</v>
      </c>
      <c r="AM242">
        <v>6.00317E-2</v>
      </c>
      <c r="AN242">
        <v>1.1749040000000001E-2</v>
      </c>
      <c r="AO242">
        <v>6.3936649999999998E-2</v>
      </c>
    </row>
    <row r="243" spans="2:41" x14ac:dyDescent="0.25">
      <c r="B243">
        <v>-0.83073900000000001</v>
      </c>
      <c r="C243">
        <v>6.4969319999999997E-2</v>
      </c>
      <c r="D243">
        <v>-0.66877039999999999</v>
      </c>
      <c r="E243">
        <v>6.1235440000000002E-2</v>
      </c>
      <c r="F243">
        <v>-0.96700379999999997</v>
      </c>
      <c r="G243">
        <v>6.1352909999999997E-2</v>
      </c>
      <c r="H243">
        <v>0.26609060000000001</v>
      </c>
      <c r="I243">
        <v>7.0906289999999997E-2</v>
      </c>
      <c r="J243">
        <v>-0.70869130000000002</v>
      </c>
      <c r="K243">
        <v>6.0541249999999998E-2</v>
      </c>
      <c r="L243">
        <v>0.89471979999999995</v>
      </c>
      <c r="M243">
        <v>5.395076E-2</v>
      </c>
      <c r="N243">
        <v>-1.136164</v>
      </c>
      <c r="O243">
        <v>6.0862060000000003E-2</v>
      </c>
      <c r="P243">
        <v>-0.76144440000000002</v>
      </c>
      <c r="Q243">
        <v>5.9569950000000003E-2</v>
      </c>
      <c r="R243">
        <v>0.47004410000000002</v>
      </c>
      <c r="S243">
        <v>5.1056020000000001E-2</v>
      </c>
      <c r="T243">
        <v>-0.63758820000000005</v>
      </c>
      <c r="U243">
        <v>4.7730069999999999E-2</v>
      </c>
      <c r="V243">
        <v>-0.1283263</v>
      </c>
      <c r="W243">
        <v>5.6925290000000003E-2</v>
      </c>
      <c r="X243">
        <v>0.84574280000000002</v>
      </c>
      <c r="Y243">
        <v>4.54045E-2</v>
      </c>
      <c r="Z243">
        <v>-1.3514710000000001</v>
      </c>
      <c r="AA243">
        <v>6.580105E-2</v>
      </c>
      <c r="AB243">
        <v>1.238273</v>
      </c>
      <c r="AC243">
        <v>4.2802750000000001E-2</v>
      </c>
      <c r="AD243">
        <v>-1.3190170000000001</v>
      </c>
      <c r="AE243">
        <v>6.8917820000000005E-2</v>
      </c>
      <c r="AF243">
        <v>0.87570060000000005</v>
      </c>
      <c r="AG243">
        <v>4.2342020000000001E-2</v>
      </c>
      <c r="AH243">
        <v>0.77199600000000002</v>
      </c>
      <c r="AI243">
        <v>6.0474479999999997E-2</v>
      </c>
      <c r="AJ243">
        <v>1.9078580000000001</v>
      </c>
      <c r="AK243">
        <v>4.806705E-2</v>
      </c>
      <c r="AL243">
        <v>2.2175539999999998</v>
      </c>
      <c r="AM243">
        <v>5.3339610000000003E-2</v>
      </c>
      <c r="AN243">
        <v>1.6001939999999999</v>
      </c>
      <c r="AO243">
        <v>6.085902E-2</v>
      </c>
    </row>
    <row r="244" spans="2:41" x14ac:dyDescent="0.25">
      <c r="B244">
        <v>-0.91601690000000002</v>
      </c>
      <c r="C244">
        <v>5.0867719999999998E-2</v>
      </c>
      <c r="D244">
        <v>0.37756420000000002</v>
      </c>
      <c r="E244">
        <v>5.7727540000000001E-2</v>
      </c>
      <c r="F244">
        <v>-1.308478</v>
      </c>
      <c r="G244">
        <v>7.2204939999999995E-2</v>
      </c>
      <c r="H244">
        <v>0.72566909999999996</v>
      </c>
      <c r="I244">
        <v>6.6437120000000002E-2</v>
      </c>
      <c r="J244">
        <v>-0.75155660000000002</v>
      </c>
      <c r="K244">
        <v>6.4972290000000002E-2</v>
      </c>
      <c r="L244">
        <v>0.86856710000000004</v>
      </c>
      <c r="M244">
        <v>5.0378590000000001E-2</v>
      </c>
      <c r="N244">
        <v>-0.95222399999999996</v>
      </c>
      <c r="O244">
        <v>5.1106779999999997E-2</v>
      </c>
      <c r="P244">
        <v>0.58991919999999998</v>
      </c>
      <c r="Q244">
        <v>6.3738119999999995E-2</v>
      </c>
      <c r="R244">
        <v>-0.13424849999999999</v>
      </c>
      <c r="S244">
        <v>6.6193920000000003E-2</v>
      </c>
      <c r="T244">
        <v>-0.57499389999999995</v>
      </c>
      <c r="U244">
        <v>5.405807E-2</v>
      </c>
      <c r="V244">
        <v>0.15086340000000001</v>
      </c>
      <c r="W244">
        <v>4.6203309999999997E-2</v>
      </c>
      <c r="X244">
        <v>0.65862719999999997</v>
      </c>
      <c r="Y244">
        <v>5.063877E-2</v>
      </c>
      <c r="Z244">
        <v>-0.13589010000000001</v>
      </c>
      <c r="AA244">
        <v>7.0755440000000003E-2</v>
      </c>
      <c r="AB244">
        <v>1.933497</v>
      </c>
      <c r="AC244">
        <v>4.1505229999999997E-2</v>
      </c>
      <c r="AD244">
        <v>-5.4217969999999997E-2</v>
      </c>
      <c r="AE244">
        <v>7.471854E-2</v>
      </c>
      <c r="AF244">
        <v>-0.47760819999999998</v>
      </c>
      <c r="AG244">
        <v>4.1724049999999999E-2</v>
      </c>
      <c r="AH244">
        <v>0.24113789999999999</v>
      </c>
      <c r="AI244">
        <v>6.5474939999999995E-2</v>
      </c>
      <c r="AJ244">
        <v>2.4718460000000002</v>
      </c>
      <c r="AK244">
        <v>3.6952980000000003E-2</v>
      </c>
      <c r="AL244">
        <v>1.515717</v>
      </c>
      <c r="AM244">
        <v>5.5037580000000003E-2</v>
      </c>
      <c r="AN244">
        <v>1.783415</v>
      </c>
      <c r="AO244">
        <v>5.2076499999999998E-2</v>
      </c>
    </row>
    <row r="245" spans="2:41" x14ac:dyDescent="0.25">
      <c r="B245">
        <v>-1.5645039999999999</v>
      </c>
      <c r="C245">
        <v>4.7477520000000002E-2</v>
      </c>
      <c r="D245">
        <v>1.719144</v>
      </c>
      <c r="E245">
        <v>5.3712339999999997E-2</v>
      </c>
      <c r="F245">
        <v>-0.1165215</v>
      </c>
      <c r="G245">
        <v>6.1697019999999998E-2</v>
      </c>
      <c r="H245">
        <v>0.48114750000000001</v>
      </c>
      <c r="I245">
        <v>5.628561E-2</v>
      </c>
      <c r="J245">
        <v>-7.9170959999999999E-2</v>
      </c>
      <c r="K245">
        <v>6.8117280000000002E-2</v>
      </c>
      <c r="L245">
        <v>0.61972499999999997</v>
      </c>
      <c r="M245">
        <v>5.166486E-2</v>
      </c>
      <c r="N245">
        <v>-0.1053708</v>
      </c>
      <c r="O245">
        <v>3.6104789999999998E-2</v>
      </c>
      <c r="P245">
        <v>0.78890530000000003</v>
      </c>
      <c r="Q245">
        <v>5.5665470000000002E-2</v>
      </c>
      <c r="R245">
        <v>-0.1032573</v>
      </c>
      <c r="S245">
        <v>7.3152460000000002E-2</v>
      </c>
      <c r="T245">
        <v>-0.78069849999999996</v>
      </c>
      <c r="U245">
        <v>6.0675590000000001E-2</v>
      </c>
      <c r="V245">
        <v>-0.88469540000000002</v>
      </c>
      <c r="W245">
        <v>4.7218450000000002E-2</v>
      </c>
      <c r="X245">
        <v>0.51292159999999998</v>
      </c>
      <c r="Y245">
        <v>5.5586490000000002E-2</v>
      </c>
      <c r="Z245">
        <v>0.38228259999999997</v>
      </c>
      <c r="AA245">
        <v>6.9690020000000005E-2</v>
      </c>
      <c r="AB245">
        <v>0.54652489999999998</v>
      </c>
      <c r="AC245">
        <v>4.2475230000000003E-2</v>
      </c>
      <c r="AD245">
        <v>0.87796379999999996</v>
      </c>
      <c r="AE245">
        <v>7.4082430000000005E-2</v>
      </c>
      <c r="AF245">
        <v>-0.60960840000000005</v>
      </c>
      <c r="AG245">
        <v>5.4365820000000002E-2</v>
      </c>
      <c r="AH245">
        <v>-0.1239492</v>
      </c>
      <c r="AI245">
        <v>5.7293869999999997E-2</v>
      </c>
      <c r="AJ245">
        <v>1.2549300000000001</v>
      </c>
      <c r="AK245">
        <v>3.9034939999999997E-2</v>
      </c>
      <c r="AL245">
        <v>0.99136449999999998</v>
      </c>
      <c r="AM245">
        <v>6.4383860000000001E-2</v>
      </c>
      <c r="AN245">
        <v>-1.463912E-2</v>
      </c>
      <c r="AO245">
        <v>5.2412790000000001E-2</v>
      </c>
    </row>
    <row r="246" spans="2:41" x14ac:dyDescent="0.25">
      <c r="B246">
        <v>-1.5943020000000001</v>
      </c>
      <c r="C246">
        <v>5.6777719999999997E-2</v>
      </c>
      <c r="D246">
        <v>1.659009</v>
      </c>
      <c r="E246">
        <v>4.4752699999999999E-2</v>
      </c>
      <c r="F246">
        <v>1.1604680000000001</v>
      </c>
      <c r="G246">
        <v>4.4055150000000001E-2</v>
      </c>
      <c r="H246">
        <v>-0.78688729999999996</v>
      </c>
      <c r="I246">
        <v>5.451044E-2</v>
      </c>
      <c r="J246">
        <v>1.568695</v>
      </c>
      <c r="K246">
        <v>5.8857279999999998E-2</v>
      </c>
      <c r="L246">
        <v>4.9130090000000001E-2</v>
      </c>
      <c r="M246">
        <v>5.2182909999999999E-2</v>
      </c>
      <c r="N246">
        <v>1.0747390000000001</v>
      </c>
      <c r="O246">
        <v>4.3582509999999998E-2</v>
      </c>
      <c r="P246">
        <v>-5.9091940000000004E-3</v>
      </c>
      <c r="Q246">
        <v>5.8579989999999998E-2</v>
      </c>
      <c r="R246">
        <v>0.81463149999999995</v>
      </c>
      <c r="S246">
        <v>6.1060120000000002E-2</v>
      </c>
      <c r="T246">
        <v>-0.62292550000000002</v>
      </c>
      <c r="U246">
        <v>6.5035800000000005E-2</v>
      </c>
      <c r="V246">
        <v>-1.4237</v>
      </c>
      <c r="W246">
        <v>5.9330420000000002E-2</v>
      </c>
      <c r="X246">
        <v>-0.16159709999999999</v>
      </c>
      <c r="Y246">
        <v>6.5148659999999997E-2</v>
      </c>
      <c r="Z246">
        <v>-1.158453</v>
      </c>
      <c r="AA246">
        <v>6.6613240000000004E-2</v>
      </c>
      <c r="AB246">
        <v>-0.86082360000000002</v>
      </c>
      <c r="AC246">
        <v>4.2859300000000003E-2</v>
      </c>
      <c r="AD246">
        <v>6.1947800000000004E-3</v>
      </c>
      <c r="AE246">
        <v>7.5952190000000003E-2</v>
      </c>
      <c r="AF246">
        <v>0.13024169999999999</v>
      </c>
      <c r="AG246">
        <v>5.3577180000000002E-2</v>
      </c>
      <c r="AH246">
        <v>-0.14956810000000001</v>
      </c>
      <c r="AI246">
        <v>4.2833089999999997E-2</v>
      </c>
      <c r="AJ246">
        <v>-6.74762E-2</v>
      </c>
      <c r="AK246">
        <v>5.0922719999999998E-2</v>
      </c>
      <c r="AL246">
        <v>4.2746359999999997E-2</v>
      </c>
      <c r="AM246">
        <v>5.7523310000000001E-2</v>
      </c>
      <c r="AN246">
        <v>-1.8286070000000001</v>
      </c>
      <c r="AO246">
        <v>5.0285700000000003E-2</v>
      </c>
    </row>
    <row r="247" spans="2:41" x14ac:dyDescent="0.25">
      <c r="B247">
        <v>-0.70919080000000001</v>
      </c>
      <c r="C247">
        <v>6.0297820000000002E-2</v>
      </c>
      <c r="D247">
        <v>1.0121150000000001</v>
      </c>
      <c r="E247">
        <v>3.2327290000000002E-2</v>
      </c>
      <c r="F247">
        <v>1.143608</v>
      </c>
      <c r="G247">
        <v>4.1051610000000002E-2</v>
      </c>
      <c r="H247">
        <v>-0.76288449999999997</v>
      </c>
      <c r="I247">
        <v>5.9480539999999998E-2</v>
      </c>
      <c r="J247">
        <v>1.90465</v>
      </c>
      <c r="K247">
        <v>3.5421319999999999E-2</v>
      </c>
      <c r="L247">
        <v>0.7112522</v>
      </c>
      <c r="M247">
        <v>5.7076620000000002E-2</v>
      </c>
      <c r="N247">
        <v>0.5040808</v>
      </c>
      <c r="O247">
        <v>5.9519910000000002E-2</v>
      </c>
      <c r="P247">
        <v>0.15579899999999999</v>
      </c>
      <c r="Q247">
        <v>6.6324389999999997E-2</v>
      </c>
      <c r="R247">
        <v>0.86094090000000001</v>
      </c>
      <c r="S247">
        <v>4.8498600000000003E-2</v>
      </c>
      <c r="T247">
        <v>0.1385286</v>
      </c>
      <c r="U247">
        <v>5.6604210000000002E-2</v>
      </c>
      <c r="V247">
        <v>-0.501251</v>
      </c>
      <c r="W247">
        <v>5.614972E-2</v>
      </c>
      <c r="X247">
        <v>-1.2995429999999999</v>
      </c>
      <c r="Y247">
        <v>6.8508289999999999E-2</v>
      </c>
      <c r="Z247">
        <v>-2.3876110000000001</v>
      </c>
      <c r="AA247">
        <v>6.1088280000000002E-2</v>
      </c>
      <c r="AB247">
        <v>-1.492399</v>
      </c>
      <c r="AC247">
        <v>4.074887E-2</v>
      </c>
      <c r="AD247">
        <v>0.1461394</v>
      </c>
      <c r="AE247">
        <v>8.2442840000000003E-2</v>
      </c>
      <c r="AF247">
        <v>6.9697380000000003E-2</v>
      </c>
      <c r="AG247">
        <v>4.4386149999999999E-2</v>
      </c>
      <c r="AH247">
        <v>6.2789680000000002E-3</v>
      </c>
      <c r="AI247">
        <v>3.6384470000000002E-2</v>
      </c>
      <c r="AJ247">
        <v>-0.18233079999999999</v>
      </c>
      <c r="AK247">
        <v>6.1465180000000001E-2</v>
      </c>
      <c r="AL247">
        <v>-0.24201590000000001</v>
      </c>
      <c r="AM247">
        <v>4.6961540000000003E-2</v>
      </c>
      <c r="AN247">
        <v>-2.2760899999999999</v>
      </c>
      <c r="AO247">
        <v>4.9168389999999999E-2</v>
      </c>
    </row>
    <row r="248" spans="2:41" x14ac:dyDescent="0.25">
      <c r="B248">
        <v>0.64995919999999996</v>
      </c>
      <c r="C248">
        <v>5.763629E-2</v>
      </c>
      <c r="D248">
        <v>0.30961919999999998</v>
      </c>
      <c r="E248">
        <v>2.66337E-2</v>
      </c>
      <c r="F248">
        <v>0.2271407</v>
      </c>
      <c r="G248">
        <v>4.6078809999999998E-2</v>
      </c>
      <c r="H248">
        <v>0.22385959999999999</v>
      </c>
      <c r="I248">
        <v>5.9805700000000003E-2</v>
      </c>
      <c r="J248">
        <v>0.39265060000000002</v>
      </c>
      <c r="K248">
        <v>2.3455770000000001E-2</v>
      </c>
      <c r="L248">
        <v>1.4241950000000001</v>
      </c>
      <c r="M248">
        <v>5.759475E-2</v>
      </c>
      <c r="N248">
        <v>-1.0776619999999999</v>
      </c>
      <c r="O248">
        <v>5.4006079999999998E-2</v>
      </c>
      <c r="P248">
        <v>0.84165319999999999</v>
      </c>
      <c r="Q248">
        <v>6.1571000000000001E-2</v>
      </c>
      <c r="R248">
        <v>-0.89728850000000004</v>
      </c>
      <c r="S248">
        <v>4.5820470000000002E-2</v>
      </c>
      <c r="T248">
        <v>0.41411979999999998</v>
      </c>
      <c r="U248">
        <v>3.9000149999999997E-2</v>
      </c>
      <c r="V248">
        <v>0.38245849999999998</v>
      </c>
      <c r="W248">
        <v>4.7774539999999997E-2</v>
      </c>
      <c r="X248">
        <v>-0.90302610000000005</v>
      </c>
      <c r="Y248">
        <v>5.6063309999999998E-2</v>
      </c>
      <c r="Z248">
        <v>-1.612333</v>
      </c>
      <c r="AA248">
        <v>5.9695440000000002E-2</v>
      </c>
      <c r="AB248">
        <v>-2.857888</v>
      </c>
      <c r="AC248">
        <v>4.5227570000000002E-2</v>
      </c>
      <c r="AD248">
        <v>1.650118</v>
      </c>
      <c r="AE248">
        <v>8.373187E-2</v>
      </c>
      <c r="AF248">
        <v>-0.53653799999999996</v>
      </c>
      <c r="AG248">
        <v>5.3029850000000003E-2</v>
      </c>
      <c r="AH248">
        <v>0.57123179999999996</v>
      </c>
      <c r="AI248">
        <v>3.8889199999999999E-2</v>
      </c>
      <c r="AJ248">
        <v>0.51335390000000003</v>
      </c>
      <c r="AK248">
        <v>7.1947800000000006E-2</v>
      </c>
      <c r="AL248">
        <v>0.177846</v>
      </c>
      <c r="AM248">
        <v>5.1648859999999998E-2</v>
      </c>
      <c r="AN248">
        <v>-2.0877910000000002</v>
      </c>
      <c r="AO248">
        <v>5.4997219999999999E-2</v>
      </c>
    </row>
    <row r="249" spans="2:41" x14ac:dyDescent="0.25">
      <c r="B249">
        <v>0.96161640000000004</v>
      </c>
      <c r="C249">
        <v>5.498596E-2</v>
      </c>
      <c r="D249">
        <v>-0.90747610000000001</v>
      </c>
      <c r="E249">
        <v>3.9344780000000003E-2</v>
      </c>
      <c r="F249">
        <v>0.26779760000000002</v>
      </c>
      <c r="G249">
        <v>4.6529309999999997E-2</v>
      </c>
      <c r="H249">
        <v>-0.54308829999999997</v>
      </c>
      <c r="I249">
        <v>5.5873230000000003E-2</v>
      </c>
      <c r="J249">
        <v>-6.7209370000000004E-2</v>
      </c>
      <c r="K249">
        <v>4.1476310000000002E-2</v>
      </c>
      <c r="L249">
        <v>0.30053619999999998</v>
      </c>
      <c r="M249">
        <v>5.5694420000000001E-2</v>
      </c>
      <c r="N249">
        <v>-1.446027</v>
      </c>
      <c r="O249">
        <v>3.8843000000000003E-2</v>
      </c>
      <c r="P249">
        <v>0.4823827</v>
      </c>
      <c r="Q249">
        <v>5.5568529999999998E-2</v>
      </c>
      <c r="R249">
        <v>-2.315617</v>
      </c>
      <c r="S249">
        <v>4.9859500000000001E-2</v>
      </c>
      <c r="T249">
        <v>0.75393279999999996</v>
      </c>
      <c r="U249">
        <v>3.9013150000000003E-2</v>
      </c>
      <c r="V249">
        <v>0.10620889999999999</v>
      </c>
      <c r="W249">
        <v>4.8534840000000003E-2</v>
      </c>
      <c r="X249">
        <v>2.5026530000000002E-2</v>
      </c>
      <c r="Y249">
        <v>4.3944370000000003E-2</v>
      </c>
      <c r="Z249">
        <v>7.5305629999999998E-2</v>
      </c>
      <c r="AA249">
        <v>6.5110920000000003E-2</v>
      </c>
      <c r="AB249">
        <v>-3.8168769999999999</v>
      </c>
      <c r="AC249">
        <v>6.2916089999999994E-2</v>
      </c>
      <c r="AD249">
        <v>1.4117649999999999</v>
      </c>
      <c r="AE249">
        <v>7.6031550000000003E-2</v>
      </c>
      <c r="AF249">
        <v>-1.206404</v>
      </c>
      <c r="AG249">
        <v>6.2915120000000005E-2</v>
      </c>
      <c r="AH249">
        <v>1.7109110000000001</v>
      </c>
      <c r="AI249">
        <v>4.0374599999999997E-2</v>
      </c>
      <c r="AJ249">
        <v>1.0263249999999999</v>
      </c>
      <c r="AK249">
        <v>7.0851810000000001E-2</v>
      </c>
      <c r="AL249">
        <v>0.25371890000000002</v>
      </c>
      <c r="AM249">
        <v>5.9830769999999998E-2</v>
      </c>
      <c r="AN249">
        <v>-1.8166310000000001</v>
      </c>
      <c r="AO249">
        <v>5.7400130000000001E-2</v>
      </c>
    </row>
    <row r="250" spans="2:41" x14ac:dyDescent="0.25">
      <c r="B250">
        <v>6.582789E-2</v>
      </c>
      <c r="C250">
        <v>5.5026070000000003E-2</v>
      </c>
      <c r="D250">
        <v>-1.1301859999999999</v>
      </c>
      <c r="E250">
        <v>6.1609789999999998E-2</v>
      </c>
      <c r="F250">
        <v>1.1117220000000001</v>
      </c>
      <c r="G250">
        <v>4.4942620000000003E-2</v>
      </c>
      <c r="H250">
        <v>-2.403505</v>
      </c>
      <c r="I250">
        <v>5.5343660000000003E-2</v>
      </c>
      <c r="J250">
        <v>0.89462750000000002</v>
      </c>
      <c r="K250">
        <v>5.7594729999999997E-2</v>
      </c>
      <c r="L250">
        <v>-0.48374220000000001</v>
      </c>
      <c r="M250">
        <v>6.4928349999999996E-2</v>
      </c>
      <c r="N250">
        <v>-0.3482422</v>
      </c>
      <c r="O250">
        <v>4.1036709999999997E-2</v>
      </c>
      <c r="P250">
        <v>-0.70388569999999995</v>
      </c>
      <c r="Q250">
        <v>6.1981870000000001E-2</v>
      </c>
      <c r="R250">
        <v>-1.905578</v>
      </c>
      <c r="S250">
        <v>5.5347609999999998E-2</v>
      </c>
      <c r="T250">
        <v>0.95903490000000002</v>
      </c>
      <c r="U250">
        <v>4.5532070000000001E-2</v>
      </c>
      <c r="V250">
        <v>-0.86556200000000005</v>
      </c>
      <c r="W250">
        <v>5.4161059999999997E-2</v>
      </c>
      <c r="X250">
        <v>-0.49716460000000001</v>
      </c>
      <c r="Y250">
        <v>4.849262E-2</v>
      </c>
      <c r="Z250">
        <v>0.88004369999999998</v>
      </c>
      <c r="AA250">
        <v>6.5626580000000004E-2</v>
      </c>
      <c r="AB250">
        <v>-2.2496320000000001</v>
      </c>
      <c r="AC250">
        <v>7.7000899999999997E-2</v>
      </c>
      <c r="AD250">
        <v>0.65853620000000002</v>
      </c>
      <c r="AE250">
        <v>7.0283890000000002E-2</v>
      </c>
      <c r="AF250">
        <v>-1.7249140000000001</v>
      </c>
      <c r="AG250">
        <v>4.953362E-2</v>
      </c>
      <c r="AH250">
        <v>2.5148839999999999</v>
      </c>
      <c r="AI250">
        <v>3.6695749999999999E-2</v>
      </c>
      <c r="AJ250">
        <v>0.20429919999999999</v>
      </c>
      <c r="AK250">
        <v>5.3127720000000003E-2</v>
      </c>
      <c r="AL250">
        <v>0.3951153</v>
      </c>
      <c r="AM250">
        <v>6.0778430000000001E-2</v>
      </c>
      <c r="AN250">
        <v>-1.271714</v>
      </c>
      <c r="AO250">
        <v>5.3727339999999998E-2</v>
      </c>
    </row>
    <row r="251" spans="2:41" x14ac:dyDescent="0.25">
      <c r="B251">
        <v>-8.59708E-2</v>
      </c>
      <c r="C251">
        <v>5.2212389999999997E-2</v>
      </c>
      <c r="D251">
        <v>0.28448909999999999</v>
      </c>
      <c r="E251">
        <v>6.4460610000000002E-2</v>
      </c>
      <c r="F251">
        <v>1.418628</v>
      </c>
      <c r="G251">
        <v>4.6379379999999998E-2</v>
      </c>
      <c r="H251">
        <v>-2.5773769999999998</v>
      </c>
      <c r="I251">
        <v>5.3552420000000003E-2</v>
      </c>
      <c r="J251">
        <v>1.173521</v>
      </c>
      <c r="K251">
        <v>5.4244130000000002E-2</v>
      </c>
      <c r="L251">
        <v>0.53644259999999999</v>
      </c>
      <c r="M251">
        <v>7.0118360000000005E-2</v>
      </c>
      <c r="N251">
        <v>0.57907229999999998</v>
      </c>
      <c r="O251">
        <v>5.075706E-2</v>
      </c>
      <c r="P251">
        <v>-1.0960840000000001</v>
      </c>
      <c r="Q251">
        <v>7.5381340000000005E-2</v>
      </c>
      <c r="R251">
        <v>-0.96518300000000001</v>
      </c>
      <c r="S251">
        <v>5.5661660000000002E-2</v>
      </c>
      <c r="T251">
        <v>-0.23812130000000001</v>
      </c>
      <c r="U251">
        <v>3.8907579999999997E-2</v>
      </c>
      <c r="V251">
        <v>-0.92011129999999997</v>
      </c>
      <c r="W251">
        <v>5.763219E-2</v>
      </c>
      <c r="X251">
        <v>-1.150712</v>
      </c>
      <c r="Y251">
        <v>5.7789470000000003E-2</v>
      </c>
      <c r="Z251">
        <v>7.1085339999999997E-2</v>
      </c>
      <c r="AA251">
        <v>5.398186E-2</v>
      </c>
      <c r="AB251">
        <v>-0.24455550000000001</v>
      </c>
      <c r="AC251">
        <v>6.7215720000000007E-2</v>
      </c>
      <c r="AD251">
        <v>0.9438396</v>
      </c>
      <c r="AE251">
        <v>6.4880080000000007E-2</v>
      </c>
      <c r="AF251">
        <v>-1.445697</v>
      </c>
      <c r="AG251">
        <v>3.6153739999999997E-2</v>
      </c>
      <c r="AH251">
        <v>1.529871</v>
      </c>
      <c r="AI251">
        <v>3.8135450000000001E-2</v>
      </c>
      <c r="AJ251">
        <v>-1.431845</v>
      </c>
      <c r="AK251">
        <v>4.7820759999999997E-2</v>
      </c>
      <c r="AL251">
        <v>0.9446582</v>
      </c>
      <c r="AM251">
        <v>5.5982549999999999E-2</v>
      </c>
      <c r="AN251">
        <v>-0.39743289999999998</v>
      </c>
      <c r="AO251">
        <v>5.0336279999999997E-2</v>
      </c>
    </row>
    <row r="252" spans="2:41" x14ac:dyDescent="0.25">
      <c r="B252">
        <v>-0.16427349999999999</v>
      </c>
      <c r="C252">
        <v>3.9911019999999998E-2</v>
      </c>
      <c r="D252">
        <v>1.106744</v>
      </c>
      <c r="E252">
        <v>4.472541E-2</v>
      </c>
      <c r="F252">
        <v>0.79730290000000004</v>
      </c>
      <c r="G252">
        <v>4.5900629999999998E-2</v>
      </c>
      <c r="H252">
        <v>-0.73202710000000004</v>
      </c>
      <c r="I252">
        <v>4.8180399999999998E-2</v>
      </c>
      <c r="J252">
        <v>0.70715899999999998</v>
      </c>
      <c r="K252">
        <v>5.6372890000000002E-2</v>
      </c>
      <c r="L252">
        <v>1.657586</v>
      </c>
      <c r="M252">
        <v>6.2306769999999997E-2</v>
      </c>
      <c r="N252">
        <v>-0.50911499999999998</v>
      </c>
      <c r="O252">
        <v>4.8565810000000001E-2</v>
      </c>
      <c r="P252">
        <v>0.11976150000000001</v>
      </c>
      <c r="Q252">
        <v>7.5471650000000001E-2</v>
      </c>
      <c r="R252">
        <v>-0.294738</v>
      </c>
      <c r="S252">
        <v>5.4647689999999999E-2</v>
      </c>
      <c r="T252">
        <v>-0.40654050000000003</v>
      </c>
      <c r="U252">
        <v>4.3551090000000001E-2</v>
      </c>
      <c r="V252">
        <v>0.44774950000000002</v>
      </c>
      <c r="W252">
        <v>5.4031240000000001E-2</v>
      </c>
      <c r="X252">
        <v>-1.0477179999999999</v>
      </c>
      <c r="Y252">
        <v>5.71365E-2</v>
      </c>
      <c r="Z252">
        <v>-0.66491420000000001</v>
      </c>
      <c r="AA252">
        <v>4.7045549999999998E-2</v>
      </c>
      <c r="AB252">
        <v>0.31798910000000002</v>
      </c>
      <c r="AC252">
        <v>4.8909870000000001E-2</v>
      </c>
      <c r="AD252">
        <v>0.98284930000000004</v>
      </c>
      <c r="AE252">
        <v>5.5987380000000003E-2</v>
      </c>
      <c r="AF252">
        <v>-1.208566</v>
      </c>
      <c r="AG252">
        <v>3.9959120000000001E-2</v>
      </c>
      <c r="AH252">
        <v>-0.15992529999999999</v>
      </c>
      <c r="AI252">
        <v>4.7855500000000002E-2</v>
      </c>
      <c r="AJ252">
        <v>-1.66781</v>
      </c>
      <c r="AK252">
        <v>6.1439939999999998E-2</v>
      </c>
      <c r="AL252">
        <v>1.7167209999999999</v>
      </c>
      <c r="AM252">
        <v>4.8204450000000003E-2</v>
      </c>
      <c r="AN252">
        <v>0.49814219999999998</v>
      </c>
      <c r="AO252">
        <v>4.6415430000000001E-2</v>
      </c>
    </row>
    <row r="253" spans="2:41" x14ac:dyDescent="0.25">
      <c r="B253">
        <v>-1.730051</v>
      </c>
      <c r="C253">
        <v>3.7937659999999998E-2</v>
      </c>
      <c r="D253">
        <v>-7.130744E-2</v>
      </c>
      <c r="E253">
        <v>3.05718E-2</v>
      </c>
      <c r="F253">
        <v>0.49869079999999999</v>
      </c>
      <c r="G253">
        <v>4.4330700000000001E-2</v>
      </c>
      <c r="H253">
        <v>1.1866429999999999</v>
      </c>
      <c r="I253">
        <v>4.5301889999999997E-2</v>
      </c>
      <c r="J253">
        <v>-4.5447870000000001E-2</v>
      </c>
      <c r="K253">
        <v>6.3329479999999994E-2</v>
      </c>
      <c r="L253">
        <v>1.5912329999999999</v>
      </c>
      <c r="M253">
        <v>5.6372930000000002E-2</v>
      </c>
      <c r="N253">
        <v>-2.3986610000000002</v>
      </c>
      <c r="O253">
        <v>4.78477E-2</v>
      </c>
      <c r="P253">
        <v>1.126142</v>
      </c>
      <c r="Q253">
        <v>5.4087570000000001E-2</v>
      </c>
      <c r="R253">
        <v>0.92533670000000001</v>
      </c>
      <c r="S253">
        <v>5.6264910000000001E-2</v>
      </c>
      <c r="T253">
        <v>1.598179</v>
      </c>
      <c r="U253">
        <v>5.6730170000000003E-2</v>
      </c>
      <c r="V253">
        <v>1.1327970000000001</v>
      </c>
      <c r="W253">
        <v>4.928863E-2</v>
      </c>
      <c r="X253">
        <v>-1.1807799999999999</v>
      </c>
      <c r="Y253">
        <v>5.3293569999999998E-2</v>
      </c>
      <c r="Z253">
        <v>-0.27884340000000002</v>
      </c>
      <c r="AA253">
        <v>5.2218720000000003E-2</v>
      </c>
      <c r="AB253">
        <v>0.59262890000000001</v>
      </c>
      <c r="AC253">
        <v>4.6549960000000001E-2</v>
      </c>
      <c r="AD253">
        <v>1.0355209999999999</v>
      </c>
      <c r="AE253">
        <v>5.3817629999999998E-2</v>
      </c>
      <c r="AF253">
        <v>-1.224758</v>
      </c>
      <c r="AG253">
        <v>4.6318709999999999E-2</v>
      </c>
      <c r="AH253">
        <v>-0.42204449999999999</v>
      </c>
      <c r="AI253">
        <v>5.186677E-2</v>
      </c>
      <c r="AJ253">
        <v>-0.94547610000000004</v>
      </c>
      <c r="AK253">
        <v>6.3202389999999997E-2</v>
      </c>
      <c r="AL253">
        <v>2.4737369999999999</v>
      </c>
      <c r="AM253">
        <v>4.2649779999999998E-2</v>
      </c>
      <c r="AN253">
        <v>0.83556569999999997</v>
      </c>
      <c r="AO253">
        <v>4.4990540000000002E-2</v>
      </c>
    </row>
    <row r="254" spans="2:41" x14ac:dyDescent="0.25">
      <c r="B254">
        <v>-2.5112139999999998</v>
      </c>
      <c r="C254">
        <v>5.3101629999999997E-2</v>
      </c>
      <c r="D254">
        <v>-1.7526060000000001</v>
      </c>
      <c r="E254">
        <v>3.8484070000000002E-2</v>
      </c>
      <c r="F254">
        <v>0.8953314</v>
      </c>
      <c r="G254">
        <v>4.6994559999999998E-2</v>
      </c>
      <c r="H254">
        <v>1.285668</v>
      </c>
      <c r="I254">
        <v>4.0899270000000001E-2</v>
      </c>
      <c r="J254">
        <v>-1.1903030000000001</v>
      </c>
      <c r="K254">
        <v>6.0486419999999999E-2</v>
      </c>
      <c r="L254">
        <v>0.91374129999999998</v>
      </c>
      <c r="M254">
        <v>5.5112429999999997E-2</v>
      </c>
      <c r="N254">
        <v>-2.2002250000000001</v>
      </c>
      <c r="O254">
        <v>6.1530590000000003E-2</v>
      </c>
      <c r="P254">
        <v>0.52118629999999999</v>
      </c>
      <c r="Q254">
        <v>3.9179400000000003E-2</v>
      </c>
      <c r="R254">
        <v>2.1771440000000002</v>
      </c>
      <c r="S254">
        <v>4.9848190000000001E-2</v>
      </c>
      <c r="T254">
        <v>1.8267580000000001</v>
      </c>
      <c r="U254">
        <v>4.3142939999999998E-2</v>
      </c>
      <c r="V254">
        <v>-0.27986109999999997</v>
      </c>
      <c r="W254">
        <v>4.5731679999999997E-2</v>
      </c>
      <c r="X254">
        <v>-1.241884</v>
      </c>
      <c r="Y254">
        <v>5.221957E-2</v>
      </c>
      <c r="Z254">
        <v>9.3451039999999999E-2</v>
      </c>
      <c r="AA254">
        <v>5.3284579999999998E-2</v>
      </c>
      <c r="AB254">
        <v>0.8255749</v>
      </c>
      <c r="AC254">
        <v>5.0073989999999999E-2</v>
      </c>
      <c r="AD254">
        <v>1.4714719999999999</v>
      </c>
      <c r="AE254">
        <v>6.048133E-2</v>
      </c>
      <c r="AF254">
        <v>-0.79979809999999996</v>
      </c>
      <c r="AG254">
        <v>4.5723609999999998E-2</v>
      </c>
      <c r="AH254">
        <v>-0.40785060000000001</v>
      </c>
      <c r="AI254">
        <v>4.7027920000000001E-2</v>
      </c>
      <c r="AJ254">
        <v>-0.67387470000000005</v>
      </c>
      <c r="AK254">
        <v>5.3415799999999999E-2</v>
      </c>
      <c r="AL254">
        <v>2.2532649999999999</v>
      </c>
      <c r="AM254">
        <v>4.4170109999999999E-2</v>
      </c>
      <c r="AN254">
        <v>0.43759959999999998</v>
      </c>
      <c r="AO254">
        <v>4.6674519999999997E-2</v>
      </c>
    </row>
    <row r="255" spans="2:41" x14ac:dyDescent="0.25">
      <c r="B255">
        <v>-0.89434930000000001</v>
      </c>
      <c r="C255">
        <v>5.3828679999999997E-2</v>
      </c>
      <c r="D255">
        <v>-2.07172</v>
      </c>
      <c r="E255">
        <v>5.3726099999999999E-2</v>
      </c>
      <c r="F255">
        <v>0.54402530000000004</v>
      </c>
      <c r="G255">
        <v>5.0526719999999997E-2</v>
      </c>
      <c r="H255">
        <v>0.57086559999999997</v>
      </c>
      <c r="I255">
        <v>4.1766320000000003E-2</v>
      </c>
      <c r="J255">
        <v>-1.8005180000000001</v>
      </c>
      <c r="K255">
        <v>5.3239649999999999E-2</v>
      </c>
      <c r="L255">
        <v>0.41273409999999999</v>
      </c>
      <c r="M255">
        <v>5.540933E-2</v>
      </c>
      <c r="N255">
        <v>-0.1195702</v>
      </c>
      <c r="O255">
        <v>6.1737210000000001E-2</v>
      </c>
      <c r="P255">
        <v>0.1569982</v>
      </c>
      <c r="Q255">
        <v>5.1538170000000001E-2</v>
      </c>
      <c r="R255">
        <v>1.1671149999999999</v>
      </c>
      <c r="S255">
        <v>3.9142469999999999E-2</v>
      </c>
      <c r="T255">
        <v>-0.52055589999999996</v>
      </c>
      <c r="U255">
        <v>2.5562109999999999E-2</v>
      </c>
      <c r="V255">
        <v>-1.6406400000000001</v>
      </c>
      <c r="W255">
        <v>4.2333580000000003E-2</v>
      </c>
      <c r="X255">
        <v>-0.62278100000000003</v>
      </c>
      <c r="Y255">
        <v>5.012113E-2</v>
      </c>
      <c r="Z255">
        <v>0.83775880000000003</v>
      </c>
      <c r="AA255">
        <v>5.143797E-2</v>
      </c>
      <c r="AB255">
        <v>0.71046860000000001</v>
      </c>
      <c r="AC255">
        <v>4.370922E-2</v>
      </c>
      <c r="AD255">
        <v>1.7191430000000001</v>
      </c>
      <c r="AE255">
        <v>6.4908019999999997E-2</v>
      </c>
      <c r="AF255">
        <v>-0.82982330000000004</v>
      </c>
      <c r="AG255">
        <v>4.4380589999999998E-2</v>
      </c>
      <c r="AH255">
        <v>-1.3585290000000001</v>
      </c>
      <c r="AI255">
        <v>5.2103139999999999E-2</v>
      </c>
      <c r="AJ255">
        <v>-0.39594580000000001</v>
      </c>
      <c r="AK255">
        <v>5.4359659999999997E-2</v>
      </c>
      <c r="AL255">
        <v>0.67124130000000004</v>
      </c>
      <c r="AM255">
        <v>4.8419829999999997E-2</v>
      </c>
      <c r="AN255">
        <v>0.36009930000000001</v>
      </c>
      <c r="AO255">
        <v>3.9787389999999999E-2</v>
      </c>
    </row>
    <row r="256" spans="2:41" x14ac:dyDescent="0.25">
      <c r="B256">
        <v>0.60232079999999999</v>
      </c>
      <c r="C256">
        <v>3.4836329999999999E-2</v>
      </c>
      <c r="D256">
        <v>-1.3347709999999999</v>
      </c>
      <c r="E256">
        <v>5.8738760000000001E-2</v>
      </c>
      <c r="F256">
        <v>-0.29181610000000002</v>
      </c>
      <c r="G256">
        <v>5.2272270000000003E-2</v>
      </c>
      <c r="H256">
        <v>1.407845</v>
      </c>
      <c r="I256">
        <v>4.6864900000000001E-2</v>
      </c>
      <c r="J256">
        <v>-1.60859</v>
      </c>
      <c r="K256">
        <v>5.059582E-2</v>
      </c>
      <c r="L256">
        <v>9.1826199999999997E-2</v>
      </c>
      <c r="M256">
        <v>5.8936130000000003E-2</v>
      </c>
      <c r="N256">
        <v>1.4312720000000001</v>
      </c>
      <c r="O256">
        <v>3.9763519999999997E-2</v>
      </c>
      <c r="P256">
        <v>0.74801620000000002</v>
      </c>
      <c r="Q256">
        <v>6.3236470000000003E-2</v>
      </c>
      <c r="R256">
        <v>-1.39561</v>
      </c>
      <c r="S256">
        <v>4.3150960000000002E-2</v>
      </c>
      <c r="T256">
        <v>-1.528591</v>
      </c>
      <c r="U256">
        <v>4.00948E-2</v>
      </c>
      <c r="V256">
        <v>-1.2965340000000001</v>
      </c>
      <c r="W256">
        <v>4.4416780000000003E-2</v>
      </c>
      <c r="X256">
        <v>-0.38286179999999997</v>
      </c>
      <c r="Y256">
        <v>4.7011780000000003E-2</v>
      </c>
      <c r="Z256">
        <v>2.092444</v>
      </c>
      <c r="AA256">
        <v>5.3952279999999998E-2</v>
      </c>
      <c r="AB256">
        <v>0.86741550000000001</v>
      </c>
      <c r="AC256">
        <v>3.7829120000000001E-2</v>
      </c>
      <c r="AD256">
        <v>1.436167</v>
      </c>
      <c r="AE256">
        <v>6.4755489999999999E-2</v>
      </c>
      <c r="AF256">
        <v>-0.82930979999999999</v>
      </c>
      <c r="AG256">
        <v>5.4214909999999998E-2</v>
      </c>
      <c r="AH256">
        <v>-1.598252</v>
      </c>
      <c r="AI256">
        <v>6.2599399999999999E-2</v>
      </c>
      <c r="AJ256">
        <v>-0.35542590000000002</v>
      </c>
      <c r="AK256">
        <v>6.2990340000000006E-2</v>
      </c>
      <c r="AL256">
        <v>-0.95226719999999998</v>
      </c>
      <c r="AM256">
        <v>4.8604399999999999E-2</v>
      </c>
      <c r="AN256">
        <v>0.73584320000000003</v>
      </c>
      <c r="AO256">
        <v>3.4723650000000002E-2</v>
      </c>
    </row>
    <row r="257" spans="2:41" x14ac:dyDescent="0.25">
      <c r="B257">
        <v>0.41479450000000001</v>
      </c>
      <c r="C257">
        <v>2.7156389999999999E-2</v>
      </c>
      <c r="D257">
        <v>-0.99956869999999998</v>
      </c>
      <c r="E257">
        <v>5.4293130000000002E-2</v>
      </c>
      <c r="F257">
        <v>-0.28294049999999998</v>
      </c>
      <c r="G257">
        <v>5.2153730000000002E-2</v>
      </c>
      <c r="H257">
        <v>2.0297800000000001</v>
      </c>
      <c r="I257">
        <v>3.7822439999999999E-2</v>
      </c>
      <c r="J257">
        <v>-0.60755099999999995</v>
      </c>
      <c r="K257">
        <v>5.4494880000000002E-2</v>
      </c>
      <c r="L257">
        <v>2.086379E-2</v>
      </c>
      <c r="M257">
        <v>5.6417540000000002E-2</v>
      </c>
      <c r="N257">
        <v>1.2670429999999999</v>
      </c>
      <c r="O257">
        <v>3.281212E-2</v>
      </c>
      <c r="P257">
        <v>0.68622099999999997</v>
      </c>
      <c r="Q257">
        <v>5.5202960000000002E-2</v>
      </c>
      <c r="R257">
        <v>-2.4551799999999999</v>
      </c>
      <c r="S257">
        <v>5.4255209999999998E-2</v>
      </c>
      <c r="T257">
        <v>0.21368719999999999</v>
      </c>
      <c r="U257">
        <v>5.9371920000000002E-2</v>
      </c>
      <c r="V257">
        <v>-0.83390010000000003</v>
      </c>
      <c r="W257">
        <v>4.903967E-2</v>
      </c>
      <c r="X257">
        <v>-6.4621620000000005E-2</v>
      </c>
      <c r="Y257">
        <v>5.1587689999999999E-2</v>
      </c>
      <c r="Z257">
        <v>2.0537079999999999</v>
      </c>
      <c r="AA257">
        <v>4.9566810000000003E-2</v>
      </c>
      <c r="AB257">
        <v>1.0274270000000001</v>
      </c>
      <c r="AC257">
        <v>3.8317089999999998E-2</v>
      </c>
      <c r="AD257">
        <v>0.75242019999999998</v>
      </c>
      <c r="AE257">
        <v>6.4795259999999993E-2</v>
      </c>
      <c r="AF257">
        <v>0.56733809999999996</v>
      </c>
      <c r="AG257">
        <v>6.1524259999999997E-2</v>
      </c>
      <c r="AH257">
        <v>-0.99871169999999998</v>
      </c>
      <c r="AI257">
        <v>5.9932680000000002E-2</v>
      </c>
      <c r="AJ257">
        <v>-1.770443E-2</v>
      </c>
      <c r="AK257">
        <v>6.6735840000000005E-2</v>
      </c>
      <c r="AL257">
        <v>-1.340074</v>
      </c>
      <c r="AM257">
        <v>5.3382279999999997E-2</v>
      </c>
      <c r="AN257">
        <v>0.17836469999999999</v>
      </c>
      <c r="AO257">
        <v>4.8340149999999998E-2</v>
      </c>
    </row>
    <row r="258" spans="2:41" x14ac:dyDescent="0.25">
      <c r="B258">
        <v>0.39059870000000002</v>
      </c>
      <c r="C258">
        <v>4.3842939999999997E-2</v>
      </c>
      <c r="D258">
        <v>-1.9221440000000001</v>
      </c>
      <c r="E258">
        <v>5.0769019999999998E-2</v>
      </c>
      <c r="F258">
        <v>0.69257409999999997</v>
      </c>
      <c r="G258">
        <v>4.8630430000000002E-2</v>
      </c>
      <c r="H258">
        <v>0.65561820000000004</v>
      </c>
      <c r="I258">
        <v>3.203752E-2</v>
      </c>
      <c r="J258">
        <v>1.5209429999999999</v>
      </c>
      <c r="K258">
        <v>5.1582099999999999E-2</v>
      </c>
      <c r="L258">
        <v>0.35728470000000001</v>
      </c>
      <c r="M258">
        <v>4.990385E-2</v>
      </c>
      <c r="N258">
        <v>-4.7356530000000001E-2</v>
      </c>
      <c r="O258">
        <v>4.389726E-2</v>
      </c>
      <c r="P258">
        <v>-0.1747785</v>
      </c>
      <c r="Q258">
        <v>4.8121799999999999E-2</v>
      </c>
      <c r="R258">
        <v>-1.398433</v>
      </c>
      <c r="S258">
        <v>5.87062E-2</v>
      </c>
      <c r="T258">
        <v>1.621051</v>
      </c>
      <c r="U258">
        <v>5.1287149999999997E-2</v>
      </c>
      <c r="V258">
        <v>-1.117167</v>
      </c>
      <c r="W258">
        <v>5.5715790000000001E-2</v>
      </c>
      <c r="X258">
        <v>1.4323490000000001</v>
      </c>
      <c r="Y258">
        <v>5.5800849999999999E-2</v>
      </c>
      <c r="Z258">
        <v>0.66200519999999996</v>
      </c>
      <c r="AA258">
        <v>3.9311869999999999E-2</v>
      </c>
      <c r="AB258">
        <v>0.98727109999999996</v>
      </c>
      <c r="AC258">
        <v>3.7708770000000003E-2</v>
      </c>
      <c r="AD258">
        <v>0.52485009999999999</v>
      </c>
      <c r="AE258">
        <v>6.4261540000000006E-2</v>
      </c>
      <c r="AF258">
        <v>2.0456460000000001</v>
      </c>
      <c r="AG258">
        <v>4.7207529999999998E-2</v>
      </c>
      <c r="AH258">
        <v>-1.0678259999999999</v>
      </c>
      <c r="AI258">
        <v>5.1554929999999999E-2</v>
      </c>
      <c r="AJ258">
        <v>1.2422139999999999</v>
      </c>
      <c r="AK258">
        <v>5.5371249999999997E-2</v>
      </c>
      <c r="AL258">
        <v>7.7887429999999994E-2</v>
      </c>
      <c r="AM258">
        <v>6.4046980000000003E-2</v>
      </c>
      <c r="AN258">
        <v>-2.6677180000000002E-2</v>
      </c>
      <c r="AO258">
        <v>5.885406E-2</v>
      </c>
    </row>
    <row r="259" spans="2:41" x14ac:dyDescent="0.25">
      <c r="B259">
        <v>0.8105926</v>
      </c>
      <c r="C259">
        <v>5.9652820000000002E-2</v>
      </c>
      <c r="D259">
        <v>-2.4787509999999999</v>
      </c>
      <c r="E259">
        <v>5.2594130000000003E-2</v>
      </c>
      <c r="F259">
        <v>1.474024</v>
      </c>
      <c r="G259">
        <v>4.4897439999999997E-2</v>
      </c>
      <c r="H259">
        <v>-3.6898889999999997E-2</v>
      </c>
      <c r="I259">
        <v>4.5684759999999998E-2</v>
      </c>
      <c r="J259">
        <v>2.289034</v>
      </c>
      <c r="K259">
        <v>3.5993249999999997E-2</v>
      </c>
      <c r="L259">
        <v>0.52711220000000003</v>
      </c>
      <c r="M259">
        <v>5.1911150000000003E-2</v>
      </c>
      <c r="N259">
        <v>-1.7246140000000001</v>
      </c>
      <c r="O259">
        <v>4.9281980000000003E-2</v>
      </c>
      <c r="P259">
        <v>-0.66794600000000004</v>
      </c>
      <c r="Q259">
        <v>5.0392439999999997E-2</v>
      </c>
      <c r="R259">
        <v>-6.6550109999999996E-2</v>
      </c>
      <c r="S259">
        <v>5.9294029999999998E-2</v>
      </c>
      <c r="T259">
        <v>0.58800850000000005</v>
      </c>
      <c r="U259">
        <v>3.7621599999999998E-2</v>
      </c>
      <c r="V259">
        <v>-0.53583159999999996</v>
      </c>
      <c r="W259">
        <v>6.1308580000000001E-2</v>
      </c>
      <c r="X259">
        <v>2.3286359999999999</v>
      </c>
      <c r="Y259">
        <v>4.6705869999999997E-2</v>
      </c>
      <c r="Z259">
        <v>-0.47551080000000001</v>
      </c>
      <c r="AA259">
        <v>3.660422E-2</v>
      </c>
      <c r="AB259">
        <v>1.2207539999999999</v>
      </c>
      <c r="AC259">
        <v>4.0814900000000001E-2</v>
      </c>
      <c r="AD259">
        <v>0.58219460000000001</v>
      </c>
      <c r="AE259">
        <v>6.6671869999999994E-2</v>
      </c>
      <c r="AF259">
        <v>1.8643529999999999</v>
      </c>
      <c r="AG259">
        <v>3.4942769999999998E-2</v>
      </c>
      <c r="AH259">
        <v>-1.2299709999999999</v>
      </c>
      <c r="AI259">
        <v>4.4575139999999999E-2</v>
      </c>
      <c r="AJ259">
        <v>2.2133729999999998</v>
      </c>
      <c r="AK259">
        <v>3.763859E-2</v>
      </c>
      <c r="AL259">
        <v>2.4093339999999999</v>
      </c>
      <c r="AM259">
        <v>6.2088810000000001E-2</v>
      </c>
      <c r="AN259">
        <v>0.93259590000000003</v>
      </c>
      <c r="AO259">
        <v>4.6474420000000002E-2</v>
      </c>
    </row>
    <row r="260" spans="2:41" x14ac:dyDescent="0.25">
      <c r="B260">
        <v>9.7864939999999997E-2</v>
      </c>
      <c r="C260">
        <v>4.8664159999999998E-2</v>
      </c>
      <c r="D260">
        <v>-1.533296</v>
      </c>
      <c r="E260">
        <v>5.1231970000000002E-2</v>
      </c>
      <c r="F260">
        <v>0.62534630000000002</v>
      </c>
      <c r="G260">
        <v>4.6486050000000001E-2</v>
      </c>
      <c r="H260">
        <v>0.86618249999999997</v>
      </c>
      <c r="I260">
        <v>5.1907179999999997E-2</v>
      </c>
      <c r="J260">
        <v>0.39352280000000001</v>
      </c>
      <c r="K260">
        <v>3.2567440000000003E-2</v>
      </c>
      <c r="L260">
        <v>0.18989790000000001</v>
      </c>
      <c r="M260">
        <v>5.5783300000000001E-2</v>
      </c>
      <c r="N260">
        <v>-2.853888</v>
      </c>
      <c r="O260">
        <v>5.325009E-2</v>
      </c>
      <c r="P260">
        <v>-0.52309090000000003</v>
      </c>
      <c r="Q260">
        <v>5.0054290000000001E-2</v>
      </c>
      <c r="R260">
        <v>0.84138310000000005</v>
      </c>
      <c r="S260">
        <v>5.2852000000000003E-2</v>
      </c>
      <c r="T260">
        <v>-0.61576949999999997</v>
      </c>
      <c r="U260">
        <v>4.6576930000000002E-2</v>
      </c>
      <c r="V260">
        <v>0.60281910000000005</v>
      </c>
      <c r="W260">
        <v>5.6292830000000002E-2</v>
      </c>
      <c r="X260">
        <v>1.547212</v>
      </c>
      <c r="Y260">
        <v>4.3882350000000001E-2</v>
      </c>
      <c r="Z260">
        <v>-0.46935270000000001</v>
      </c>
      <c r="AA260">
        <v>4.1005600000000003E-2</v>
      </c>
      <c r="AB260">
        <v>1.6229119999999999</v>
      </c>
      <c r="AC260">
        <v>5.3150019999999999E-2</v>
      </c>
      <c r="AD260">
        <v>0.27311740000000001</v>
      </c>
      <c r="AE260">
        <v>6.9344630000000004E-2</v>
      </c>
      <c r="AF260">
        <v>0.71679959999999998</v>
      </c>
      <c r="AG260">
        <v>4.3669310000000003E-2</v>
      </c>
      <c r="AH260">
        <v>-0.75206569999999995</v>
      </c>
      <c r="AI260">
        <v>4.1232989999999997E-2</v>
      </c>
      <c r="AJ260">
        <v>2.6611039999999999</v>
      </c>
      <c r="AK260">
        <v>3.2000580000000001E-2</v>
      </c>
      <c r="AL260">
        <v>3.1335259999999998</v>
      </c>
      <c r="AM260">
        <v>4.7395470000000002E-2</v>
      </c>
      <c r="AN260">
        <v>0.4680433</v>
      </c>
      <c r="AO260">
        <v>3.8792350000000003E-2</v>
      </c>
    </row>
    <row r="261" spans="2:41" x14ac:dyDescent="0.25">
      <c r="B261">
        <v>-0.97750939999999997</v>
      </c>
      <c r="C261">
        <v>3.088484E-2</v>
      </c>
      <c r="D261">
        <v>-1.176912</v>
      </c>
      <c r="E261">
        <v>4.6681489999999999E-2</v>
      </c>
      <c r="F261">
        <v>-0.68404699999999996</v>
      </c>
      <c r="G261">
        <v>5.5138109999999997E-2</v>
      </c>
      <c r="H261">
        <v>1.2659530000000001</v>
      </c>
      <c r="I261">
        <v>4.3941380000000002E-2</v>
      </c>
      <c r="J261">
        <v>-1.143159</v>
      </c>
      <c r="K261">
        <v>4.5306590000000001E-2</v>
      </c>
      <c r="L261">
        <v>-0.1158894</v>
      </c>
      <c r="M261">
        <v>5.747932E-2</v>
      </c>
      <c r="N261">
        <v>-1.757169</v>
      </c>
      <c r="O261">
        <v>6.0728190000000001E-2</v>
      </c>
      <c r="P261">
        <v>-0.45292379999999999</v>
      </c>
      <c r="Q261">
        <v>4.6971369999999998E-2</v>
      </c>
      <c r="R261">
        <v>1.7392380000000001</v>
      </c>
      <c r="S261">
        <v>3.8501390000000003E-2</v>
      </c>
      <c r="T261">
        <v>-0.40645209999999998</v>
      </c>
      <c r="U261">
        <v>5.6532470000000001E-2</v>
      </c>
      <c r="V261">
        <v>0.4056303</v>
      </c>
      <c r="W261">
        <v>5.3898729999999999E-2</v>
      </c>
      <c r="X261">
        <v>0.84084809999999999</v>
      </c>
      <c r="Y261">
        <v>5.477017E-2</v>
      </c>
      <c r="Z261">
        <v>0.25309009999999998</v>
      </c>
      <c r="AA261">
        <v>4.2762500000000002E-2</v>
      </c>
      <c r="AB261">
        <v>1.7180569999999999</v>
      </c>
      <c r="AC261">
        <v>5.8865569999999999E-2</v>
      </c>
      <c r="AD261">
        <v>0.60396130000000003</v>
      </c>
      <c r="AE261">
        <v>6.0287090000000002E-2</v>
      </c>
      <c r="AF261">
        <v>0.1346852</v>
      </c>
      <c r="AG261">
        <v>5.129206E-2</v>
      </c>
      <c r="AH261">
        <v>-0.33565129999999999</v>
      </c>
      <c r="AI261">
        <v>4.7602760000000001E-2</v>
      </c>
      <c r="AJ261">
        <v>2.3999969999999999</v>
      </c>
      <c r="AK261">
        <v>3.1239579999999999E-2</v>
      </c>
      <c r="AL261">
        <v>1.6660740000000001</v>
      </c>
      <c r="AM261">
        <v>4.3857930000000003E-2</v>
      </c>
      <c r="AN261">
        <v>-0.77664849999999996</v>
      </c>
      <c r="AO261">
        <v>5.1730959999999999E-2</v>
      </c>
    </row>
    <row r="262" spans="2:41" x14ac:dyDescent="0.25">
      <c r="B262">
        <v>-1.0378449999999999</v>
      </c>
      <c r="C262">
        <v>3.1365009999999999E-2</v>
      </c>
      <c r="D262">
        <v>-1.177019</v>
      </c>
      <c r="E262">
        <v>4.6354769999999997E-2</v>
      </c>
      <c r="F262">
        <v>-0.72767490000000001</v>
      </c>
      <c r="G262">
        <v>6.2740589999999999E-2</v>
      </c>
      <c r="H262">
        <v>0.36861339999999998</v>
      </c>
      <c r="I262">
        <v>4.6166890000000002E-2</v>
      </c>
      <c r="J262">
        <v>-1.420045</v>
      </c>
      <c r="K262">
        <v>4.639679E-2</v>
      </c>
      <c r="L262">
        <v>-1.246388E-2</v>
      </c>
      <c r="M262">
        <v>5.7052239999999997E-2</v>
      </c>
      <c r="N262">
        <v>0.68710539999999998</v>
      </c>
      <c r="O262">
        <v>6.2592259999999997E-2</v>
      </c>
      <c r="P262">
        <v>-0.28146280000000001</v>
      </c>
      <c r="Q262">
        <v>4.9500559999999999E-2</v>
      </c>
      <c r="R262">
        <v>1.2615270000000001</v>
      </c>
      <c r="S262">
        <v>3.4902990000000002E-2</v>
      </c>
      <c r="T262">
        <v>0.62347770000000002</v>
      </c>
      <c r="U262">
        <v>4.9523730000000002E-2</v>
      </c>
      <c r="V262">
        <v>-0.30295319999999998</v>
      </c>
      <c r="W262">
        <v>5.7643800000000002E-2</v>
      </c>
      <c r="X262">
        <v>1.399011</v>
      </c>
      <c r="Y262">
        <v>5.6600499999999998E-2</v>
      </c>
      <c r="Z262">
        <v>0.89446150000000002</v>
      </c>
      <c r="AA262">
        <v>4.468072E-2</v>
      </c>
      <c r="AB262">
        <v>0.96618740000000003</v>
      </c>
      <c r="AC262">
        <v>4.7395409999999999E-2</v>
      </c>
      <c r="AD262">
        <v>1.3684080000000001</v>
      </c>
      <c r="AE262">
        <v>4.9208880000000003E-2</v>
      </c>
      <c r="AF262">
        <v>0.1912152</v>
      </c>
      <c r="AG262">
        <v>4.38587E-2</v>
      </c>
      <c r="AH262">
        <v>0.18319779999999999</v>
      </c>
      <c r="AI262">
        <v>5.6274440000000002E-2</v>
      </c>
      <c r="AJ262">
        <v>1.7070890000000001</v>
      </c>
      <c r="AK262">
        <v>2.9310490000000002E-2</v>
      </c>
      <c r="AL262">
        <v>0.28177560000000001</v>
      </c>
      <c r="AM262">
        <v>5.501201E-2</v>
      </c>
      <c r="AN262">
        <v>-0.14807429999999999</v>
      </c>
      <c r="AO262">
        <v>5.4753219999999998E-2</v>
      </c>
    </row>
    <row r="263" spans="2:41" x14ac:dyDescent="0.25">
      <c r="B263">
        <v>-0.84710540000000001</v>
      </c>
      <c r="C263">
        <v>3.6406529999999999E-2</v>
      </c>
      <c r="D263">
        <v>-0.29424499999999998</v>
      </c>
      <c r="E263">
        <v>4.3122090000000002E-2</v>
      </c>
      <c r="F263">
        <v>-0.25018410000000002</v>
      </c>
      <c r="G263">
        <v>6.1884620000000001E-2</v>
      </c>
      <c r="H263">
        <v>-0.79025319999999999</v>
      </c>
      <c r="I263">
        <v>5.2242049999999998E-2</v>
      </c>
      <c r="J263">
        <v>-1.340743</v>
      </c>
      <c r="K263">
        <v>4.2084000000000003E-2</v>
      </c>
      <c r="L263">
        <v>0.4320155</v>
      </c>
      <c r="M263">
        <v>4.8685029999999997E-2</v>
      </c>
      <c r="N263">
        <v>1.4563839999999999</v>
      </c>
      <c r="O263">
        <v>5.2172620000000003E-2</v>
      </c>
      <c r="P263">
        <v>0.32390059999999998</v>
      </c>
      <c r="Q263">
        <v>5.50941E-2</v>
      </c>
      <c r="R263">
        <v>-0.8305053</v>
      </c>
      <c r="S263">
        <v>5.4620259999999997E-2</v>
      </c>
      <c r="T263">
        <v>1.195929</v>
      </c>
      <c r="U263">
        <v>4.2419650000000003E-2</v>
      </c>
      <c r="V263">
        <v>-0.71485010000000004</v>
      </c>
      <c r="W263">
        <v>5.0747779999999999E-2</v>
      </c>
      <c r="X263">
        <v>1.7554959999999999</v>
      </c>
      <c r="Y263">
        <v>4.4796559999999999E-2</v>
      </c>
      <c r="Z263">
        <v>0.99093799999999999</v>
      </c>
      <c r="AA263">
        <v>5.0358140000000003E-2</v>
      </c>
      <c r="AB263">
        <v>0.31824400000000003</v>
      </c>
      <c r="AC263">
        <v>4.1233020000000002E-2</v>
      </c>
      <c r="AD263">
        <v>0.58261620000000003</v>
      </c>
      <c r="AE263">
        <v>4.97726E-2</v>
      </c>
      <c r="AF263">
        <v>0.37278519999999998</v>
      </c>
      <c r="AG263">
        <v>3.747491E-2</v>
      </c>
      <c r="AH263">
        <v>1.0479830000000001</v>
      </c>
      <c r="AI263">
        <v>5.8950500000000003E-2</v>
      </c>
      <c r="AJ263">
        <v>1.8504719999999999</v>
      </c>
      <c r="AK263">
        <v>3.4431139999999999E-2</v>
      </c>
      <c r="AL263">
        <v>0.50681750000000003</v>
      </c>
      <c r="AM263">
        <v>5.8526960000000003E-2</v>
      </c>
      <c r="AN263">
        <v>0.96571189999999996</v>
      </c>
      <c r="AO263">
        <v>3.9189099999999998E-2</v>
      </c>
    </row>
    <row r="264" spans="2:41" x14ac:dyDescent="0.25">
      <c r="B264">
        <v>-1.076112</v>
      </c>
      <c r="C264">
        <v>3.7342029999999998E-2</v>
      </c>
      <c r="D264">
        <v>-0.51597009999999999</v>
      </c>
      <c r="E264">
        <v>4.0371120000000003E-2</v>
      </c>
      <c r="F264">
        <v>2.1227550000000001E-2</v>
      </c>
      <c r="G264">
        <v>5.5219810000000001E-2</v>
      </c>
      <c r="H264">
        <v>-0.72941509999999998</v>
      </c>
      <c r="I264">
        <v>4.1295720000000001E-2</v>
      </c>
      <c r="J264">
        <v>-0.28775499999999998</v>
      </c>
      <c r="K264">
        <v>4.8353609999999998E-2</v>
      </c>
      <c r="L264">
        <v>0.71347119999999997</v>
      </c>
      <c r="M264">
        <v>4.0876349999999999E-2</v>
      </c>
      <c r="N264">
        <v>1.2511660000000001E-2</v>
      </c>
      <c r="O264">
        <v>3.591076E-2</v>
      </c>
      <c r="P264">
        <v>0.5545078</v>
      </c>
      <c r="Q264">
        <v>5.2796360000000001E-2</v>
      </c>
      <c r="R264">
        <v>-2.019647</v>
      </c>
      <c r="S264">
        <v>7.1441500000000005E-2</v>
      </c>
      <c r="T264">
        <v>-0.74470700000000001</v>
      </c>
      <c r="U264">
        <v>4.1954890000000002E-2</v>
      </c>
      <c r="V264">
        <v>-1.1237600000000001</v>
      </c>
      <c r="W264">
        <v>4.2820770000000001E-2</v>
      </c>
      <c r="X264">
        <v>0.99057949999999995</v>
      </c>
      <c r="Y264">
        <v>3.9810360000000003E-2</v>
      </c>
      <c r="Z264">
        <v>1.0208710000000001</v>
      </c>
      <c r="AA264">
        <v>4.8340660000000001E-2</v>
      </c>
      <c r="AB264">
        <v>0.52108140000000003</v>
      </c>
      <c r="AC264">
        <v>5.183948E-2</v>
      </c>
      <c r="AD264">
        <v>-1.5220899999999999</v>
      </c>
      <c r="AE264">
        <v>5.5353529999999998E-2</v>
      </c>
      <c r="AF264">
        <v>0.43594450000000001</v>
      </c>
      <c r="AG264">
        <v>4.2842869999999998E-2</v>
      </c>
      <c r="AH264">
        <v>1.2528410000000001</v>
      </c>
      <c r="AI264">
        <v>5.9145730000000001E-2</v>
      </c>
      <c r="AJ264">
        <v>1.8715269999999999</v>
      </c>
      <c r="AK264">
        <v>4.2380340000000002E-2</v>
      </c>
      <c r="AL264">
        <v>1.3758360000000001</v>
      </c>
      <c r="AM264">
        <v>5.2876409999999999E-2</v>
      </c>
      <c r="AN264">
        <v>0.84574059999999995</v>
      </c>
      <c r="AO264">
        <v>3.4525790000000001E-2</v>
      </c>
    </row>
    <row r="265" spans="2:41" x14ac:dyDescent="0.25">
      <c r="B265">
        <v>-1.3202670000000001</v>
      </c>
      <c r="C265">
        <v>4.4728089999999998E-2</v>
      </c>
      <c r="D265">
        <v>-1.1411070000000001</v>
      </c>
      <c r="E265">
        <v>5.2300590000000001E-2</v>
      </c>
      <c r="F265">
        <v>-9.2105099999999995E-2</v>
      </c>
      <c r="G265">
        <v>4.4743440000000002E-2</v>
      </c>
      <c r="H265">
        <v>-9.3932150000000006E-2</v>
      </c>
      <c r="I265">
        <v>2.7020740000000001E-2</v>
      </c>
      <c r="J265">
        <v>0.94585909999999995</v>
      </c>
      <c r="K265">
        <v>5.1768620000000001E-2</v>
      </c>
      <c r="L265">
        <v>0.109414</v>
      </c>
      <c r="M265">
        <v>4.2750330000000003E-2</v>
      </c>
      <c r="N265">
        <v>-1.4491989999999999</v>
      </c>
      <c r="O265">
        <v>3.5234439999999999E-2</v>
      </c>
      <c r="P265">
        <v>0.4178016</v>
      </c>
      <c r="Q265">
        <v>4.5732759999999997E-2</v>
      </c>
      <c r="R265">
        <v>-1.200434</v>
      </c>
      <c r="S265">
        <v>6.2052040000000003E-2</v>
      </c>
      <c r="T265">
        <v>-2.8901319999999999</v>
      </c>
      <c r="U265">
        <v>5.051775E-2</v>
      </c>
      <c r="V265">
        <v>-0.47795729999999997</v>
      </c>
      <c r="W265">
        <v>4.9452900000000001E-2</v>
      </c>
      <c r="X265">
        <v>0.76936990000000005</v>
      </c>
      <c r="Y265">
        <v>5.1479080000000003E-2</v>
      </c>
      <c r="Z265">
        <v>1.7041580000000001</v>
      </c>
      <c r="AA265">
        <v>4.364444E-2</v>
      </c>
      <c r="AB265">
        <v>0.35293920000000001</v>
      </c>
      <c r="AC265">
        <v>5.6361330000000001E-2</v>
      </c>
      <c r="AD265">
        <v>-3.0197910000000001</v>
      </c>
      <c r="AE265">
        <v>6.2820520000000005E-2</v>
      </c>
      <c r="AF265">
        <v>0.27315099999999998</v>
      </c>
      <c r="AG265">
        <v>4.5398189999999998E-2</v>
      </c>
      <c r="AH265">
        <v>0.68407419999999997</v>
      </c>
      <c r="AI265">
        <v>5.2298549999999999E-2</v>
      </c>
      <c r="AJ265">
        <v>0.78548810000000002</v>
      </c>
      <c r="AK265">
        <v>3.7659579999999998E-2</v>
      </c>
      <c r="AL265">
        <v>1.32074</v>
      </c>
      <c r="AM265">
        <v>4.8271509999999997E-2</v>
      </c>
      <c r="AN265">
        <v>0.36842459999999999</v>
      </c>
      <c r="AO265">
        <v>4.5830709999999997E-2</v>
      </c>
    </row>
    <row r="266" spans="2:41" x14ac:dyDescent="0.25">
      <c r="B266">
        <v>-1.4117170000000001</v>
      </c>
      <c r="C266">
        <v>5.5380699999999998E-2</v>
      </c>
      <c r="D266">
        <v>0.35784510000000003</v>
      </c>
      <c r="E266">
        <v>6.041498E-2</v>
      </c>
      <c r="F266">
        <v>-2.2320949999999999E-2</v>
      </c>
      <c r="G266">
        <v>4.0413739999999997E-2</v>
      </c>
      <c r="H266">
        <v>0.31437349999999997</v>
      </c>
      <c r="I266">
        <v>2.7638329999999999E-2</v>
      </c>
      <c r="J266">
        <v>1.27258</v>
      </c>
      <c r="K266">
        <v>4.5032620000000002E-2</v>
      </c>
      <c r="L266">
        <v>-0.42020940000000001</v>
      </c>
      <c r="M266">
        <v>4.846839E-2</v>
      </c>
      <c r="N266">
        <v>-0.9975889</v>
      </c>
      <c r="O266">
        <v>4.9134219999999999E-2</v>
      </c>
      <c r="P266">
        <v>0.66487940000000001</v>
      </c>
      <c r="Q266">
        <v>4.6830190000000001E-2</v>
      </c>
      <c r="R266">
        <v>0.14440130000000001</v>
      </c>
      <c r="S266">
        <v>4.760002E-2</v>
      </c>
      <c r="T266">
        <v>-1.514581</v>
      </c>
      <c r="U266">
        <v>5.5859289999999999E-2</v>
      </c>
      <c r="V266">
        <v>0.82182060000000001</v>
      </c>
      <c r="W266">
        <v>5.8375490000000002E-2</v>
      </c>
      <c r="X266">
        <v>0.89228839999999998</v>
      </c>
      <c r="Y266">
        <v>5.5752860000000001E-2</v>
      </c>
      <c r="Z266">
        <v>1.862209</v>
      </c>
      <c r="AA266">
        <v>4.8469640000000001E-2</v>
      </c>
      <c r="AB266">
        <v>0.43252889999999999</v>
      </c>
      <c r="AC266">
        <v>4.2865069999999998E-2</v>
      </c>
      <c r="AD266">
        <v>-2.2234970000000001</v>
      </c>
      <c r="AE266">
        <v>7.1511790000000006E-2</v>
      </c>
      <c r="AF266">
        <v>0.22671350000000001</v>
      </c>
      <c r="AG266">
        <v>3.7933450000000001E-2</v>
      </c>
      <c r="AH266">
        <v>0.21789829999999999</v>
      </c>
      <c r="AI266">
        <v>3.9631329999999999E-2</v>
      </c>
      <c r="AJ266">
        <v>-0.51731249999999995</v>
      </c>
      <c r="AK266">
        <v>2.110863E-2</v>
      </c>
      <c r="AL266">
        <v>0.39591300000000001</v>
      </c>
      <c r="AM266">
        <v>3.9039650000000002E-2</v>
      </c>
      <c r="AN266">
        <v>0.61787570000000003</v>
      </c>
      <c r="AO266">
        <v>4.89104E-2</v>
      </c>
    </row>
    <row r="267" spans="2:41" x14ac:dyDescent="0.25">
      <c r="B267">
        <v>-0.98785089999999998</v>
      </c>
      <c r="C267">
        <v>5.276343E-2</v>
      </c>
      <c r="D267">
        <v>1.772662</v>
      </c>
      <c r="E267">
        <v>4.420669E-2</v>
      </c>
      <c r="F267">
        <v>0.87984169999999995</v>
      </c>
      <c r="G267">
        <v>4.4233519999999998E-2</v>
      </c>
      <c r="H267">
        <v>1.246051</v>
      </c>
      <c r="I267">
        <v>3.4773999999999999E-2</v>
      </c>
      <c r="J267">
        <v>1.4879340000000001</v>
      </c>
      <c r="K267">
        <v>3.6704819999999999E-2</v>
      </c>
      <c r="L267">
        <v>0.3000294</v>
      </c>
      <c r="M267">
        <v>5.3702100000000003E-2</v>
      </c>
      <c r="N267">
        <v>-0.48605860000000001</v>
      </c>
      <c r="O267">
        <v>5.459377E-2</v>
      </c>
      <c r="P267">
        <v>0.88621070000000002</v>
      </c>
      <c r="Q267">
        <v>4.9024199999999997E-2</v>
      </c>
      <c r="R267">
        <v>0.32136789999999998</v>
      </c>
      <c r="S267">
        <v>5.2471429999999999E-2</v>
      </c>
      <c r="T267">
        <v>1.2993209999999999</v>
      </c>
      <c r="U267">
        <v>4.0112399999999999E-2</v>
      </c>
      <c r="V267">
        <v>0.77806430000000004</v>
      </c>
      <c r="W267">
        <v>5.3750729999999997E-2</v>
      </c>
      <c r="X267">
        <v>1.6794989999999999E-2</v>
      </c>
      <c r="Y267">
        <v>4.0937719999999997E-2</v>
      </c>
      <c r="Z267">
        <v>1.061817</v>
      </c>
      <c r="AA267">
        <v>5.3345459999999997E-2</v>
      </c>
      <c r="AB267">
        <v>1.2976289999999999</v>
      </c>
      <c r="AC267">
        <v>2.800455E-2</v>
      </c>
      <c r="AD267">
        <v>0.43845669999999998</v>
      </c>
      <c r="AE267">
        <v>7.1058029999999994E-2</v>
      </c>
      <c r="AF267">
        <v>0.59355420000000003</v>
      </c>
      <c r="AG267">
        <v>3.2556359999999999E-2</v>
      </c>
      <c r="AH267">
        <v>0.77091620000000005</v>
      </c>
      <c r="AI267">
        <v>3.8649070000000001E-2</v>
      </c>
      <c r="AJ267">
        <v>-1.285655</v>
      </c>
      <c r="AK267">
        <v>1.8763080000000001E-2</v>
      </c>
      <c r="AL267">
        <v>-0.53126340000000005</v>
      </c>
      <c r="AM267">
        <v>3.4807280000000003E-2</v>
      </c>
      <c r="AN267">
        <v>1.5785279999999999</v>
      </c>
      <c r="AO267">
        <v>3.9728810000000003E-2</v>
      </c>
    </row>
    <row r="268" spans="2:41" x14ac:dyDescent="0.25">
      <c r="B268">
        <v>-0.390708</v>
      </c>
      <c r="C268">
        <v>4.1106030000000002E-2</v>
      </c>
      <c r="D268">
        <v>1.0056389999999999</v>
      </c>
      <c r="E268">
        <v>2.3797929999999998E-2</v>
      </c>
      <c r="F268">
        <v>1.0571299999999999</v>
      </c>
      <c r="G268">
        <v>4.5094130000000003E-2</v>
      </c>
      <c r="H268">
        <v>1.4397249999999999</v>
      </c>
      <c r="I268">
        <v>3.9114080000000002E-2</v>
      </c>
      <c r="J268">
        <v>1.6881470000000001</v>
      </c>
      <c r="K268">
        <v>3.8759790000000002E-2</v>
      </c>
      <c r="L268">
        <v>0.55155500000000002</v>
      </c>
      <c r="M268">
        <v>5.5693590000000001E-2</v>
      </c>
      <c r="N268">
        <v>-1.3913519999999999</v>
      </c>
      <c r="O268">
        <v>5.3055140000000001E-2</v>
      </c>
      <c r="P268">
        <v>0.40798050000000002</v>
      </c>
      <c r="Q268">
        <v>4.0395239999999999E-2</v>
      </c>
      <c r="R268">
        <v>-0.31847239999999999</v>
      </c>
      <c r="S268">
        <v>6.4221340000000002E-2</v>
      </c>
      <c r="T268">
        <v>2.3432050000000002</v>
      </c>
      <c r="U268">
        <v>2.241922E-2</v>
      </c>
      <c r="V268">
        <v>-0.65966610000000003</v>
      </c>
      <c r="W268">
        <v>4.4291759999999999E-2</v>
      </c>
      <c r="X268">
        <v>-0.7232999</v>
      </c>
      <c r="Y268">
        <v>3.124822E-2</v>
      </c>
      <c r="Z268">
        <v>0.92910579999999998</v>
      </c>
      <c r="AA268">
        <v>4.7646279999999999E-2</v>
      </c>
      <c r="AB268">
        <v>0.62290429999999997</v>
      </c>
      <c r="AC268">
        <v>3.4593560000000002E-2</v>
      </c>
      <c r="AD268">
        <v>1.8077019999999999</v>
      </c>
      <c r="AE268">
        <v>6.3100160000000002E-2</v>
      </c>
      <c r="AF268">
        <v>0.96650709999999995</v>
      </c>
      <c r="AG268">
        <v>3.4817250000000001E-2</v>
      </c>
      <c r="AH268">
        <v>1.804044</v>
      </c>
      <c r="AI268">
        <v>4.2530779999999997E-2</v>
      </c>
      <c r="AJ268">
        <v>-0.5476375</v>
      </c>
      <c r="AK268">
        <v>3.9655790000000003E-2</v>
      </c>
      <c r="AL268">
        <v>-1.2984830000000001</v>
      </c>
      <c r="AM268">
        <v>4.4347650000000002E-2</v>
      </c>
      <c r="AN268">
        <v>2.0251579999999998</v>
      </c>
      <c r="AO268">
        <v>3.4935960000000002E-2</v>
      </c>
    </row>
    <row r="269" spans="2:41" x14ac:dyDescent="0.25">
      <c r="B269">
        <v>-0.56820029999999999</v>
      </c>
      <c r="C269">
        <v>4.000985E-2</v>
      </c>
      <c r="D269">
        <v>-0.334345</v>
      </c>
      <c r="E269">
        <v>2.424515E-2</v>
      </c>
      <c r="F269">
        <v>3.184944E-2</v>
      </c>
      <c r="G269">
        <v>4.9555210000000002E-2</v>
      </c>
      <c r="H269">
        <v>0.4535071</v>
      </c>
      <c r="I269">
        <v>4.4803120000000002E-2</v>
      </c>
      <c r="J269">
        <v>0.52983619999999998</v>
      </c>
      <c r="K269">
        <v>4.4950520000000001E-2</v>
      </c>
      <c r="L269">
        <v>-0.18581829999999999</v>
      </c>
      <c r="M269">
        <v>5.0265169999999998E-2</v>
      </c>
      <c r="N269">
        <v>-1.6779379999999999</v>
      </c>
      <c r="O269">
        <v>4.7887699999999998E-2</v>
      </c>
      <c r="P269">
        <v>-0.32162780000000002</v>
      </c>
      <c r="Q269">
        <v>3.0813130000000001E-2</v>
      </c>
      <c r="R269">
        <v>-7.5255340000000004E-2</v>
      </c>
      <c r="S269">
        <v>5.6129150000000003E-2</v>
      </c>
      <c r="T269">
        <v>1.3078270000000001</v>
      </c>
      <c r="U269">
        <v>2.3907040000000001E-2</v>
      </c>
      <c r="V269">
        <v>-1.740588</v>
      </c>
      <c r="W269">
        <v>4.6590529999999998E-2</v>
      </c>
      <c r="X269">
        <v>-0.47021200000000002</v>
      </c>
      <c r="Y269">
        <v>3.6732859999999999E-2</v>
      </c>
      <c r="Z269">
        <v>1.266834</v>
      </c>
      <c r="AA269">
        <v>4.1648999999999999E-2</v>
      </c>
      <c r="AB269">
        <v>-0.74640379999999995</v>
      </c>
      <c r="AC269">
        <v>5.739466E-2</v>
      </c>
      <c r="AD269">
        <v>0.75562050000000003</v>
      </c>
      <c r="AE269">
        <v>6.0092479999999997E-2</v>
      </c>
      <c r="AF269">
        <v>0.43323679999999998</v>
      </c>
      <c r="AG269">
        <v>4.346941E-2</v>
      </c>
      <c r="AH269">
        <v>1.546181</v>
      </c>
      <c r="AI269">
        <v>3.7931220000000002E-2</v>
      </c>
      <c r="AJ269">
        <v>1.4094359999999999</v>
      </c>
      <c r="AK269">
        <v>5.3250989999999998E-2</v>
      </c>
      <c r="AL269">
        <v>-1.486998</v>
      </c>
      <c r="AM269">
        <v>4.8011690000000003E-2</v>
      </c>
      <c r="AN269">
        <v>1.3834029999999999</v>
      </c>
      <c r="AO269">
        <v>3.8600870000000002E-2</v>
      </c>
    </row>
    <row r="270" spans="2:41" x14ac:dyDescent="0.25">
      <c r="B270">
        <v>-0.93573039999999996</v>
      </c>
      <c r="C270">
        <v>4.1796769999999997E-2</v>
      </c>
      <c r="D270">
        <v>-1.2145570000000001</v>
      </c>
      <c r="E270">
        <v>3.9483980000000002E-2</v>
      </c>
      <c r="F270">
        <v>-0.42777409999999999</v>
      </c>
      <c r="G270">
        <v>5.8013019999999998E-2</v>
      </c>
      <c r="H270">
        <v>0.4699757</v>
      </c>
      <c r="I270">
        <v>5.1200660000000002E-2</v>
      </c>
      <c r="J270">
        <v>-1.4755910000000001</v>
      </c>
      <c r="K270">
        <v>4.0686600000000003E-2</v>
      </c>
      <c r="L270">
        <v>-0.12811249999999999</v>
      </c>
      <c r="M270">
        <v>4.3055370000000003E-2</v>
      </c>
      <c r="N270">
        <v>-1.3124629999999999</v>
      </c>
      <c r="O270">
        <v>3.779938E-2</v>
      </c>
      <c r="P270">
        <v>-1.063367</v>
      </c>
      <c r="Q270">
        <v>3.2196259999999997E-2</v>
      </c>
      <c r="R270">
        <v>0.65159579999999995</v>
      </c>
      <c r="S270">
        <v>3.7038210000000002E-2</v>
      </c>
      <c r="T270">
        <v>-6.4823500000000006E-2</v>
      </c>
      <c r="U270">
        <v>3.965018E-2</v>
      </c>
      <c r="V270">
        <v>-0.90690669999999995</v>
      </c>
      <c r="W270">
        <v>5.47225E-2</v>
      </c>
      <c r="X270">
        <v>0.2480976</v>
      </c>
      <c r="Y270">
        <v>4.9655589999999999E-2</v>
      </c>
      <c r="Z270">
        <v>0.60441210000000001</v>
      </c>
      <c r="AA270">
        <v>4.4328409999999999E-2</v>
      </c>
      <c r="AB270">
        <v>9.1257210000000005E-2</v>
      </c>
      <c r="AC270">
        <v>6.4168260000000005E-2</v>
      </c>
      <c r="AD270">
        <v>-0.86452850000000003</v>
      </c>
      <c r="AE270">
        <v>6.2534199999999998E-2</v>
      </c>
      <c r="AF270">
        <v>-0.94160630000000001</v>
      </c>
      <c r="AG270">
        <v>5.0029799999999999E-2</v>
      </c>
      <c r="AH270">
        <v>0.52116859999999998</v>
      </c>
      <c r="AI270">
        <v>3.5235139999999998E-2</v>
      </c>
      <c r="AJ270">
        <v>1.4761470000000001</v>
      </c>
      <c r="AK270">
        <v>4.4641989999999999E-2</v>
      </c>
      <c r="AL270">
        <v>-0.805454</v>
      </c>
      <c r="AM270">
        <v>4.3815369999999999E-2</v>
      </c>
      <c r="AN270">
        <v>0.3921674</v>
      </c>
      <c r="AO270">
        <v>4.00656E-2</v>
      </c>
    </row>
    <row r="271" spans="2:41" x14ac:dyDescent="0.25">
      <c r="B271">
        <v>-0.584198</v>
      </c>
      <c r="C271">
        <v>4.0293799999999998E-2</v>
      </c>
      <c r="D271">
        <v>-1.415559</v>
      </c>
      <c r="E271">
        <v>4.5099319999999998E-2</v>
      </c>
      <c r="F271">
        <v>0.1098058</v>
      </c>
      <c r="G271">
        <v>5.6222809999999998E-2</v>
      </c>
      <c r="H271">
        <v>1.702758</v>
      </c>
      <c r="I271">
        <v>5.0183449999999998E-2</v>
      </c>
      <c r="J271">
        <v>-2.3111459999999999</v>
      </c>
      <c r="K271">
        <v>4.052571E-2</v>
      </c>
      <c r="L271">
        <v>0.34547949999999999</v>
      </c>
      <c r="M271">
        <v>3.6378939999999999E-2</v>
      </c>
      <c r="N271">
        <v>-1.0409310000000001</v>
      </c>
      <c r="O271">
        <v>3.9312109999999997E-2</v>
      </c>
      <c r="P271">
        <v>-1.6195250000000001</v>
      </c>
      <c r="Q271">
        <v>3.8275709999999998E-2</v>
      </c>
      <c r="R271">
        <v>0.1461836</v>
      </c>
      <c r="S271">
        <v>3.9827250000000002E-2</v>
      </c>
      <c r="T271">
        <v>0.2081064</v>
      </c>
      <c r="U271">
        <v>5.0461230000000003E-2</v>
      </c>
      <c r="V271">
        <v>0.22303829999999999</v>
      </c>
      <c r="W271">
        <v>5.7739819999999997E-2</v>
      </c>
      <c r="X271">
        <v>0.60212810000000005</v>
      </c>
      <c r="Y271">
        <v>5.8808880000000001E-2</v>
      </c>
      <c r="Z271">
        <v>-0.49761260000000002</v>
      </c>
      <c r="AA271">
        <v>4.4092550000000001E-2</v>
      </c>
      <c r="AB271">
        <v>1.527955</v>
      </c>
      <c r="AC271">
        <v>4.6710189999999999E-2</v>
      </c>
      <c r="AD271">
        <v>-1.267609</v>
      </c>
      <c r="AE271">
        <v>6.624497E-2</v>
      </c>
      <c r="AF271">
        <v>-1.8325689999999999</v>
      </c>
      <c r="AG271">
        <v>4.903097E-2</v>
      </c>
      <c r="AH271">
        <v>-9.6480899999999994E-2</v>
      </c>
      <c r="AI271">
        <v>3.6388829999999997E-2</v>
      </c>
      <c r="AJ271">
        <v>-0.1533677</v>
      </c>
      <c r="AK271">
        <v>4.042987E-2</v>
      </c>
      <c r="AL271">
        <v>-0.1474365</v>
      </c>
      <c r="AM271">
        <v>4.1220029999999998E-2</v>
      </c>
      <c r="AN271">
        <v>-9.4839060000000003E-3</v>
      </c>
      <c r="AO271">
        <v>3.8559129999999997E-2</v>
      </c>
    </row>
    <row r="272" spans="2:41" x14ac:dyDescent="0.25">
      <c r="B272">
        <v>9.5736440000000006E-2</v>
      </c>
      <c r="C272">
        <v>4.655314E-2</v>
      </c>
      <c r="D272">
        <v>-0.42051339999999998</v>
      </c>
      <c r="E272">
        <v>3.9892810000000001E-2</v>
      </c>
      <c r="F272">
        <v>0.79959530000000001</v>
      </c>
      <c r="G272">
        <v>4.6862109999999998E-2</v>
      </c>
      <c r="H272">
        <v>2.5943930000000002</v>
      </c>
      <c r="I272">
        <v>4.0845270000000003E-2</v>
      </c>
      <c r="J272">
        <v>-1.9309590000000001</v>
      </c>
      <c r="K272">
        <v>5.5702380000000003E-2</v>
      </c>
      <c r="L272">
        <v>0.3468773</v>
      </c>
      <c r="M272">
        <v>2.7818260000000001E-2</v>
      </c>
      <c r="N272">
        <v>-0.2113342</v>
      </c>
      <c r="O272">
        <v>4.7196790000000002E-2</v>
      </c>
      <c r="P272">
        <v>-0.74022589999999999</v>
      </c>
      <c r="Q272">
        <v>4.3678809999999998E-2</v>
      </c>
      <c r="R272">
        <v>-1.2462569999999999</v>
      </c>
      <c r="S272">
        <v>6.0615000000000002E-2</v>
      </c>
      <c r="T272">
        <v>1.0503929999999999</v>
      </c>
      <c r="U272">
        <v>4.5057359999999998E-2</v>
      </c>
      <c r="V272">
        <v>-0.66951769999999999</v>
      </c>
      <c r="W272">
        <v>5.9617700000000003E-2</v>
      </c>
      <c r="X272">
        <v>0.13055939999999999</v>
      </c>
      <c r="Y272">
        <v>5.9272699999999998E-2</v>
      </c>
      <c r="Z272">
        <v>-0.80197830000000003</v>
      </c>
      <c r="AA272">
        <v>4.3561490000000001E-2</v>
      </c>
      <c r="AB272">
        <v>1.0258480000000001</v>
      </c>
      <c r="AC272">
        <v>2.8992460000000001E-2</v>
      </c>
      <c r="AD272">
        <v>-0.34956110000000001</v>
      </c>
      <c r="AE272">
        <v>6.5997459999999994E-2</v>
      </c>
      <c r="AF272">
        <v>-1.864428</v>
      </c>
      <c r="AG272">
        <v>5.289845E-2</v>
      </c>
      <c r="AH272">
        <v>-0.1306078</v>
      </c>
      <c r="AI272">
        <v>3.3377829999999997E-2</v>
      </c>
      <c r="AJ272">
        <v>0.15295239999999999</v>
      </c>
      <c r="AK272">
        <v>4.4376079999999998E-2</v>
      </c>
      <c r="AL272">
        <v>-0.26591399999999998</v>
      </c>
      <c r="AM272">
        <v>3.9122209999999998E-2</v>
      </c>
      <c r="AN272">
        <v>0.84202270000000001</v>
      </c>
      <c r="AO272">
        <v>4.0408989999999999E-2</v>
      </c>
    </row>
    <row r="273" spans="2:41" x14ac:dyDescent="0.25">
      <c r="B273">
        <v>0.58921650000000003</v>
      </c>
      <c r="C273">
        <v>5.321505E-2</v>
      </c>
      <c r="D273">
        <v>0.26612150000000001</v>
      </c>
      <c r="E273">
        <v>4.0108749999999999E-2</v>
      </c>
      <c r="F273">
        <v>1.209894</v>
      </c>
      <c r="G273">
        <v>4.1913220000000001E-2</v>
      </c>
      <c r="H273">
        <v>2.649467</v>
      </c>
      <c r="I273">
        <v>3.5233430000000003E-2</v>
      </c>
      <c r="J273">
        <v>-0.8207544</v>
      </c>
      <c r="K273">
        <v>6.4532000000000006E-2</v>
      </c>
      <c r="L273">
        <v>0.21916830000000001</v>
      </c>
      <c r="M273">
        <v>2.9396410000000001E-2</v>
      </c>
      <c r="N273">
        <v>0.69142700000000001</v>
      </c>
      <c r="O273">
        <v>4.2335869999999998E-2</v>
      </c>
      <c r="P273">
        <v>1.231225</v>
      </c>
      <c r="Q273">
        <v>4.9480139999999999E-2</v>
      </c>
      <c r="R273">
        <v>-1.8505419999999999</v>
      </c>
      <c r="S273">
        <v>5.9558779999999999E-2</v>
      </c>
      <c r="T273">
        <v>1.278489</v>
      </c>
      <c r="U273">
        <v>3.6577989999999998E-2</v>
      </c>
      <c r="V273">
        <v>-1.19814</v>
      </c>
      <c r="W273">
        <v>6.044252E-2</v>
      </c>
      <c r="X273">
        <v>-0.1136387</v>
      </c>
      <c r="Y273">
        <v>6.5599370000000004E-2</v>
      </c>
      <c r="Z273">
        <v>-0.15721019999999999</v>
      </c>
      <c r="AA273">
        <v>5.207005E-2</v>
      </c>
      <c r="AB273">
        <v>8.2968780000000006E-2</v>
      </c>
      <c r="AC273">
        <v>2.697925E-2</v>
      </c>
      <c r="AD273">
        <v>0.69263580000000002</v>
      </c>
      <c r="AE273">
        <v>6.109171E-2</v>
      </c>
      <c r="AF273">
        <v>-1.443999</v>
      </c>
      <c r="AG273">
        <v>6.152386E-2</v>
      </c>
      <c r="AH273">
        <v>0.41304760000000001</v>
      </c>
      <c r="AI273">
        <v>2.914448E-2</v>
      </c>
      <c r="AJ273">
        <v>0.93238200000000004</v>
      </c>
      <c r="AK273">
        <v>3.342146E-2</v>
      </c>
      <c r="AL273">
        <v>-0.7867246</v>
      </c>
      <c r="AM273">
        <v>4.9149110000000003E-2</v>
      </c>
      <c r="AN273">
        <v>1.722871</v>
      </c>
      <c r="AO273">
        <v>3.746033E-2</v>
      </c>
    </row>
    <row r="274" spans="2:41" x14ac:dyDescent="0.25">
      <c r="B274">
        <v>0.82028310000000004</v>
      </c>
      <c r="C274">
        <v>5.281284E-2</v>
      </c>
      <c r="D274">
        <v>-0.69441750000000002</v>
      </c>
      <c r="E274">
        <v>4.6099420000000002E-2</v>
      </c>
      <c r="F274">
        <v>1.5235590000000001</v>
      </c>
      <c r="G274">
        <v>4.4820249999999999E-2</v>
      </c>
      <c r="H274">
        <v>2.3555540000000001</v>
      </c>
      <c r="I274">
        <v>4.129961E-2</v>
      </c>
      <c r="J274">
        <v>0.85929999999999995</v>
      </c>
      <c r="K274">
        <v>5.5545709999999998E-2</v>
      </c>
      <c r="L274">
        <v>0.20613310000000001</v>
      </c>
      <c r="M274">
        <v>4.258464E-2</v>
      </c>
      <c r="N274">
        <v>0.95478110000000005</v>
      </c>
      <c r="O274">
        <v>3.2136079999999997E-2</v>
      </c>
      <c r="P274">
        <v>1.9581090000000001</v>
      </c>
      <c r="Q274">
        <v>5.209623E-2</v>
      </c>
      <c r="R274">
        <v>-1.614193</v>
      </c>
      <c r="S274">
        <v>3.936013E-2</v>
      </c>
      <c r="T274">
        <v>1.3241700000000001</v>
      </c>
      <c r="U274">
        <v>3.1564679999999998E-2</v>
      </c>
      <c r="V274">
        <v>0.19474559999999999</v>
      </c>
      <c r="W274">
        <v>5.2939409999999999E-2</v>
      </c>
      <c r="X274">
        <v>0.44450420000000002</v>
      </c>
      <c r="Y274">
        <v>7.2493799999999997E-2</v>
      </c>
      <c r="Z274">
        <v>1.0106040000000001</v>
      </c>
      <c r="AA274">
        <v>5.5745990000000002E-2</v>
      </c>
      <c r="AB274">
        <v>0.74890749999999995</v>
      </c>
      <c r="AC274">
        <v>3.1751849999999998E-2</v>
      </c>
      <c r="AD274">
        <v>1.6587149999999999</v>
      </c>
      <c r="AE274">
        <v>5.5523599999999999E-2</v>
      </c>
      <c r="AF274">
        <v>-0.82166810000000001</v>
      </c>
      <c r="AG274">
        <v>5.9684630000000002E-2</v>
      </c>
      <c r="AH274">
        <v>0.41427389999999997</v>
      </c>
      <c r="AI274">
        <v>2.8044960000000001E-2</v>
      </c>
      <c r="AJ274">
        <v>-3.3034290000000001E-2</v>
      </c>
      <c r="AK274">
        <v>2.3796439999999999E-2</v>
      </c>
      <c r="AL274">
        <v>-1.1370610000000001</v>
      </c>
      <c r="AM274">
        <v>6.5356639999999994E-2</v>
      </c>
      <c r="AN274">
        <v>1.1164769999999999</v>
      </c>
      <c r="AO274">
        <v>2.8135719999999999E-2</v>
      </c>
    </row>
    <row r="275" spans="2:41" x14ac:dyDescent="0.25">
      <c r="B275">
        <v>0.44598130000000002</v>
      </c>
      <c r="C275">
        <v>4.4064890000000002E-2</v>
      </c>
      <c r="D275">
        <v>-1.3960710000000001</v>
      </c>
      <c r="E275">
        <v>4.608868E-2</v>
      </c>
      <c r="F275">
        <v>1.7901750000000001</v>
      </c>
      <c r="G275">
        <v>4.9279049999999998E-2</v>
      </c>
      <c r="H275">
        <v>2.4242330000000001</v>
      </c>
      <c r="I275">
        <v>4.5380810000000001E-2</v>
      </c>
      <c r="J275">
        <v>1.3153889999999999</v>
      </c>
      <c r="K275">
        <v>4.5992699999999997E-2</v>
      </c>
      <c r="L275">
        <v>0.29690929999999999</v>
      </c>
      <c r="M275">
        <v>4.5826489999999998E-2</v>
      </c>
      <c r="N275">
        <v>0.16991529999999999</v>
      </c>
      <c r="O275">
        <v>3.3045629999999999E-2</v>
      </c>
      <c r="P275">
        <v>1.0537700000000001</v>
      </c>
      <c r="Q275">
        <v>5.4706810000000002E-2</v>
      </c>
      <c r="R275">
        <v>-1.6693899999999999</v>
      </c>
      <c r="S275">
        <v>4.2721769999999999E-2</v>
      </c>
      <c r="T275">
        <v>0.1413838</v>
      </c>
      <c r="U275">
        <v>2.9961910000000001E-2</v>
      </c>
      <c r="V275">
        <v>0.52269880000000002</v>
      </c>
      <c r="W275">
        <v>3.674293E-2</v>
      </c>
      <c r="X275">
        <v>0.68999489999999997</v>
      </c>
      <c r="Y275">
        <v>5.8368150000000001E-2</v>
      </c>
      <c r="Z275">
        <v>1.2059690000000001</v>
      </c>
      <c r="AA275">
        <v>4.4996519999999998E-2</v>
      </c>
      <c r="AB275">
        <v>0.88652140000000001</v>
      </c>
      <c r="AC275">
        <v>3.3090550000000003E-2</v>
      </c>
      <c r="AD275">
        <v>1.970674</v>
      </c>
      <c r="AE275">
        <v>4.7423010000000002E-2</v>
      </c>
      <c r="AF275">
        <v>-0.43959799999999999</v>
      </c>
      <c r="AG275">
        <v>4.9242279999999999E-2</v>
      </c>
      <c r="AH275">
        <v>-5.983753E-2</v>
      </c>
      <c r="AI275">
        <v>3.170092E-2</v>
      </c>
      <c r="AJ275">
        <v>-0.17684659999999999</v>
      </c>
      <c r="AK275">
        <v>3.5013379999999997E-2</v>
      </c>
      <c r="AL275">
        <v>-1.110641</v>
      </c>
      <c r="AM275">
        <v>6.2944509999999995E-2</v>
      </c>
      <c r="AN275">
        <v>0.71928060000000005</v>
      </c>
      <c r="AO275">
        <v>2.7395510000000001E-2</v>
      </c>
    </row>
    <row r="276" spans="2:41" x14ac:dyDescent="0.25">
      <c r="B276">
        <v>-0.14019470000000001</v>
      </c>
      <c r="C276">
        <v>3.4032720000000002E-2</v>
      </c>
      <c r="D276">
        <v>-1.0411220000000001</v>
      </c>
      <c r="E276">
        <v>3.7828899999999999E-2</v>
      </c>
      <c r="F276">
        <v>1.2629440000000001</v>
      </c>
      <c r="G276">
        <v>4.6438819999999999E-2</v>
      </c>
      <c r="H276">
        <v>2.656892</v>
      </c>
      <c r="I276">
        <v>3.4837439999999997E-2</v>
      </c>
      <c r="J276">
        <v>-0.35924859999999997</v>
      </c>
      <c r="K276">
        <v>4.8723099999999998E-2</v>
      </c>
      <c r="L276">
        <v>2.0131050000000001E-2</v>
      </c>
      <c r="M276">
        <v>3.4705079999999999E-2</v>
      </c>
      <c r="N276">
        <v>-1.0221039999999999</v>
      </c>
      <c r="O276">
        <v>4.4367049999999998E-2</v>
      </c>
      <c r="P276">
        <v>0.38459270000000001</v>
      </c>
      <c r="Q276">
        <v>5.4505150000000002E-2</v>
      </c>
      <c r="R276">
        <v>-1.1323620000000001</v>
      </c>
      <c r="S276">
        <v>6.0005509999999998E-2</v>
      </c>
      <c r="T276">
        <v>-1.246443</v>
      </c>
      <c r="U276">
        <v>4.2024859999999997E-2</v>
      </c>
      <c r="V276">
        <v>-0.49895909999999999</v>
      </c>
      <c r="W276">
        <v>3.1204820000000001E-2</v>
      </c>
      <c r="X276">
        <v>0.4402857</v>
      </c>
      <c r="Y276">
        <v>3.9565040000000003E-2</v>
      </c>
      <c r="Z276">
        <v>0.10791530000000001</v>
      </c>
      <c r="AA276">
        <v>3.3119709999999997E-2</v>
      </c>
      <c r="AB276">
        <v>-0.8886096</v>
      </c>
      <c r="AC276">
        <v>3.9324650000000003E-2</v>
      </c>
      <c r="AD276">
        <v>0.76755510000000005</v>
      </c>
      <c r="AE276">
        <v>4.6231759999999997E-2</v>
      </c>
      <c r="AF276">
        <v>-0.2132425</v>
      </c>
      <c r="AG276">
        <v>4.627096E-2</v>
      </c>
      <c r="AH276">
        <v>-0.51058899999999996</v>
      </c>
      <c r="AI276">
        <v>3.7973239999999998E-2</v>
      </c>
      <c r="AJ276">
        <v>0.90270879999999998</v>
      </c>
      <c r="AK276">
        <v>4.7546360000000003E-2</v>
      </c>
      <c r="AL276">
        <v>8.0453759999999999E-2</v>
      </c>
      <c r="AM276">
        <v>4.8995179999999999E-2</v>
      </c>
      <c r="AN276">
        <v>1.6911</v>
      </c>
      <c r="AO276">
        <v>3.4526130000000002E-2</v>
      </c>
    </row>
    <row r="277" spans="2:41" x14ac:dyDescent="0.25">
      <c r="B277">
        <v>-0.106396</v>
      </c>
      <c r="C277">
        <v>3.8479989999999999E-2</v>
      </c>
      <c r="D277">
        <v>-0.22466749999999999</v>
      </c>
      <c r="E277">
        <v>3.8198839999999998E-2</v>
      </c>
      <c r="F277">
        <v>-0.1513427</v>
      </c>
      <c r="G277">
        <v>3.7800790000000001E-2</v>
      </c>
      <c r="H277">
        <v>1.4237759999999999</v>
      </c>
      <c r="I277">
        <v>2.2614100000000002E-2</v>
      </c>
      <c r="J277">
        <v>-1.635702</v>
      </c>
      <c r="K277">
        <v>5.3582270000000001E-2</v>
      </c>
      <c r="L277">
        <v>-0.72095370000000003</v>
      </c>
      <c r="M277">
        <v>2.3826480000000001E-2</v>
      </c>
      <c r="N277">
        <v>-0.80722859999999996</v>
      </c>
      <c r="O277">
        <v>5.2002029999999998E-2</v>
      </c>
      <c r="P277">
        <v>0.38936989999999999</v>
      </c>
      <c r="Q277">
        <v>4.6053709999999998E-2</v>
      </c>
      <c r="R277">
        <v>1.157564</v>
      </c>
      <c r="S277">
        <v>5.8565270000000003E-2</v>
      </c>
      <c r="T277">
        <v>-0.63455450000000002</v>
      </c>
      <c r="U277">
        <v>5.3213959999999998E-2</v>
      </c>
      <c r="V277">
        <v>-0.437666</v>
      </c>
      <c r="W277">
        <v>5.059545E-2</v>
      </c>
      <c r="X277">
        <v>0.40784700000000002</v>
      </c>
      <c r="Y277">
        <v>3.9329509999999998E-2</v>
      </c>
      <c r="Z277">
        <v>-0.46261259999999998</v>
      </c>
      <c r="AA277">
        <v>3.2980929999999999E-2</v>
      </c>
      <c r="AB277">
        <v>-1.784675</v>
      </c>
      <c r="AC277">
        <v>5.0156659999999999E-2</v>
      </c>
      <c r="AD277">
        <v>-0.39114739999999998</v>
      </c>
      <c r="AE277">
        <v>5.4275410000000003E-2</v>
      </c>
      <c r="AF277">
        <v>-0.62118090000000004</v>
      </c>
      <c r="AG277">
        <v>5.3042489999999998E-2</v>
      </c>
      <c r="AH277">
        <v>-1.372539</v>
      </c>
      <c r="AI277">
        <v>3.9467780000000001E-2</v>
      </c>
      <c r="AJ277">
        <v>1.386655</v>
      </c>
      <c r="AK277">
        <v>5.306433E-2</v>
      </c>
      <c r="AL277">
        <v>1.949716</v>
      </c>
      <c r="AM277">
        <v>4.4081879999999997E-2</v>
      </c>
      <c r="AN277">
        <v>1.991724</v>
      </c>
      <c r="AO277">
        <v>3.5776410000000002E-2</v>
      </c>
    </row>
    <row r="278" spans="2:41" x14ac:dyDescent="0.25">
      <c r="B278">
        <v>0.20115710000000001</v>
      </c>
      <c r="C278">
        <v>4.4596280000000002E-2</v>
      </c>
      <c r="D278">
        <v>1.1501779999999999</v>
      </c>
      <c r="E278">
        <v>4.1991100000000003E-2</v>
      </c>
      <c r="F278">
        <v>-0.56869559999999997</v>
      </c>
      <c r="G278">
        <v>3.611367E-2</v>
      </c>
      <c r="H278">
        <v>-0.88542690000000002</v>
      </c>
      <c r="I278">
        <v>2.487754E-2</v>
      </c>
      <c r="J278">
        <v>-0.88118169999999996</v>
      </c>
      <c r="K278">
        <v>4.516701E-2</v>
      </c>
      <c r="L278">
        <v>-1.065021</v>
      </c>
      <c r="M278">
        <v>2.0237870000000002E-2</v>
      </c>
      <c r="N278">
        <v>0.26358219999999999</v>
      </c>
      <c r="O278">
        <v>5.4155370000000001E-2</v>
      </c>
      <c r="P278">
        <v>-8.2385659999999999E-2</v>
      </c>
      <c r="Q278">
        <v>4.1833929999999998E-2</v>
      </c>
      <c r="R278">
        <v>2.9979469999999999</v>
      </c>
      <c r="S278">
        <v>4.4719679999999998E-2</v>
      </c>
      <c r="T278">
        <v>0.41294900000000001</v>
      </c>
      <c r="U278">
        <v>4.7653729999999998E-2</v>
      </c>
      <c r="V278">
        <v>-0.17858679999999999</v>
      </c>
      <c r="W278">
        <v>6.4924529999999994E-2</v>
      </c>
      <c r="X278">
        <v>0.225719</v>
      </c>
      <c r="Y278">
        <v>4.7196879999999997E-2</v>
      </c>
      <c r="Z278">
        <v>-0.33242110000000002</v>
      </c>
      <c r="AA278">
        <v>3.6661319999999997E-2</v>
      </c>
      <c r="AB278">
        <v>-0.96431619999999996</v>
      </c>
      <c r="AC278">
        <v>5.1184250000000001E-2</v>
      </c>
      <c r="AD278">
        <v>-0.62431349999999997</v>
      </c>
      <c r="AE278">
        <v>5.6761730000000003E-2</v>
      </c>
      <c r="AF278">
        <v>-1.7376419999999999</v>
      </c>
      <c r="AG278">
        <v>5.3219389999999998E-2</v>
      </c>
      <c r="AH278">
        <v>-1.6182970000000001</v>
      </c>
      <c r="AI278">
        <v>3.9010740000000002E-2</v>
      </c>
      <c r="AJ278">
        <v>1.3735839999999999</v>
      </c>
      <c r="AK278">
        <v>5.3399670000000003E-2</v>
      </c>
      <c r="AL278">
        <v>2.218235</v>
      </c>
      <c r="AM278">
        <v>4.2701839999999998E-2</v>
      </c>
      <c r="AN278">
        <v>1.134298</v>
      </c>
      <c r="AO278">
        <v>2.929967E-2</v>
      </c>
    </row>
    <row r="279" spans="2:41" x14ac:dyDescent="0.25">
      <c r="B279">
        <v>0.10938779999999999</v>
      </c>
      <c r="C279">
        <v>3.7511940000000001E-2</v>
      </c>
      <c r="D279">
        <v>1.5437780000000001</v>
      </c>
      <c r="E279">
        <v>3.328735E-2</v>
      </c>
      <c r="F279">
        <v>0.58363960000000004</v>
      </c>
      <c r="G279">
        <v>4.3371680000000003E-2</v>
      </c>
      <c r="H279">
        <v>-2.0796540000000001</v>
      </c>
      <c r="I279">
        <v>3.3009480000000001E-2</v>
      </c>
      <c r="J279">
        <v>-2.9056350000000002E-2</v>
      </c>
      <c r="K279">
        <v>3.3216469999999998E-2</v>
      </c>
      <c r="L279">
        <v>-0.40693269999999998</v>
      </c>
      <c r="M279">
        <v>2.469462E-2</v>
      </c>
      <c r="N279">
        <v>0.35338530000000001</v>
      </c>
      <c r="O279">
        <v>5.4827290000000001E-2</v>
      </c>
      <c r="P279">
        <v>-0.50736020000000004</v>
      </c>
      <c r="Q279">
        <v>4.4793659999999999E-2</v>
      </c>
      <c r="R279">
        <v>2.1377760000000001</v>
      </c>
      <c r="S279">
        <v>3.5568540000000003E-2</v>
      </c>
      <c r="T279">
        <v>0.33757310000000001</v>
      </c>
      <c r="U279">
        <v>4.0234730000000003E-2</v>
      </c>
      <c r="V279">
        <v>-0.57837970000000005</v>
      </c>
      <c r="W279">
        <v>5.3143349999999999E-2</v>
      </c>
      <c r="X279">
        <v>0.16171269999999999</v>
      </c>
      <c r="Y279">
        <v>4.8474980000000001E-2</v>
      </c>
      <c r="Z279">
        <v>-0.39692630000000001</v>
      </c>
      <c r="AA279">
        <v>4.0752509999999999E-2</v>
      </c>
      <c r="AB279">
        <v>0.26352310000000001</v>
      </c>
      <c r="AC279">
        <v>3.9816820000000003E-2</v>
      </c>
      <c r="AD279">
        <v>-1.0161990000000001</v>
      </c>
      <c r="AE279">
        <v>5.9317479999999999E-2</v>
      </c>
      <c r="AF279">
        <v>-1.9943379999999999</v>
      </c>
      <c r="AG279">
        <v>4.6496709999999997E-2</v>
      </c>
      <c r="AH279">
        <v>-1.471795</v>
      </c>
      <c r="AI279">
        <v>4.4696390000000003E-2</v>
      </c>
      <c r="AJ279">
        <v>0.62167839999999996</v>
      </c>
      <c r="AK279">
        <v>4.5836200000000001E-2</v>
      </c>
      <c r="AL279">
        <v>1.062351</v>
      </c>
      <c r="AM279">
        <v>3.5499389999999999E-2</v>
      </c>
      <c r="AN279">
        <v>0.18118129999999999</v>
      </c>
      <c r="AO279">
        <v>2.2332629999999999E-2</v>
      </c>
    </row>
    <row r="280" spans="2:41" x14ac:dyDescent="0.25">
      <c r="B280">
        <v>-0.38348149999999998</v>
      </c>
      <c r="C280">
        <v>3.590778E-2</v>
      </c>
      <c r="D280">
        <v>0.15105679999999999</v>
      </c>
      <c r="E280">
        <v>3.1587240000000003E-2</v>
      </c>
      <c r="F280">
        <v>1.2742439999999999</v>
      </c>
      <c r="G280">
        <v>4.5944980000000003E-2</v>
      </c>
      <c r="H280">
        <v>-2.3262269999999998</v>
      </c>
      <c r="I280">
        <v>3.8279710000000002E-2</v>
      </c>
      <c r="J280">
        <v>-0.30578820000000001</v>
      </c>
      <c r="K280">
        <v>3.4330810000000003E-2</v>
      </c>
      <c r="L280">
        <v>0.23645939999999999</v>
      </c>
      <c r="M280">
        <v>3.1695099999999997E-2</v>
      </c>
      <c r="N280">
        <v>-0.22599649999999999</v>
      </c>
      <c r="O280">
        <v>4.7743109999999998E-2</v>
      </c>
      <c r="P280">
        <v>9.4254660000000004E-3</v>
      </c>
      <c r="Q280">
        <v>4.3405350000000002E-2</v>
      </c>
      <c r="R280">
        <v>0.2557217</v>
      </c>
      <c r="S280">
        <v>3.6036079999999998E-2</v>
      </c>
      <c r="T280">
        <v>-0.51679949999999997</v>
      </c>
      <c r="U280">
        <v>3.6993619999999998E-2</v>
      </c>
      <c r="V280">
        <v>-4.276377E-2</v>
      </c>
      <c r="W280">
        <v>3.8903180000000002E-2</v>
      </c>
      <c r="X280">
        <v>1.1458569999999999</v>
      </c>
      <c r="Y280">
        <v>4.0963619999999999E-2</v>
      </c>
      <c r="Z280">
        <v>-0.1635363</v>
      </c>
      <c r="AA280">
        <v>4.9597860000000001E-2</v>
      </c>
      <c r="AB280">
        <v>1.265234</v>
      </c>
      <c r="AC280">
        <v>2.8101850000000001E-2</v>
      </c>
      <c r="AD280">
        <v>-1.2400599999999999</v>
      </c>
      <c r="AE280">
        <v>7.045034E-2</v>
      </c>
      <c r="AF280">
        <v>-1.6335170000000001</v>
      </c>
      <c r="AG280">
        <v>4.8010909999999997E-2</v>
      </c>
      <c r="AH280">
        <v>-1.83314</v>
      </c>
      <c r="AI280">
        <v>5.1406569999999999E-2</v>
      </c>
      <c r="AJ280">
        <v>-0.42838710000000002</v>
      </c>
      <c r="AK280">
        <v>4.2724779999999997E-2</v>
      </c>
      <c r="AL280">
        <v>-0.26050709999999999</v>
      </c>
      <c r="AM280">
        <v>3.593474E-2</v>
      </c>
      <c r="AN280">
        <v>-0.3874881</v>
      </c>
      <c r="AO280">
        <v>2.9211239999999999E-2</v>
      </c>
    </row>
    <row r="281" spans="2:41" x14ac:dyDescent="0.25">
      <c r="B281">
        <v>-3.7439050000000001E-2</v>
      </c>
      <c r="C281">
        <v>4.89881E-2</v>
      </c>
      <c r="D281">
        <v>-1.2983629999999999</v>
      </c>
      <c r="E281">
        <v>4.656921E-2</v>
      </c>
      <c r="F281">
        <v>0.72639419999999999</v>
      </c>
      <c r="G281">
        <v>4.140779E-2</v>
      </c>
      <c r="H281">
        <v>-1.931581</v>
      </c>
      <c r="I281">
        <v>4.4337620000000001E-2</v>
      </c>
      <c r="J281">
        <v>-0.59994009999999998</v>
      </c>
      <c r="K281">
        <v>4.1472290000000002E-2</v>
      </c>
      <c r="L281">
        <v>0.37248680000000001</v>
      </c>
      <c r="M281">
        <v>3.8876460000000002E-2</v>
      </c>
      <c r="N281">
        <v>-0.85260709999999995</v>
      </c>
      <c r="O281">
        <v>3.5320940000000002E-2</v>
      </c>
      <c r="P281">
        <v>0.38162550000000001</v>
      </c>
      <c r="Q281">
        <v>3.9320720000000003E-2</v>
      </c>
      <c r="R281">
        <v>-0.54967489999999997</v>
      </c>
      <c r="S281">
        <v>3.6399609999999999E-2</v>
      </c>
      <c r="T281">
        <v>-1.168453</v>
      </c>
      <c r="U281">
        <v>4.063278E-2</v>
      </c>
      <c r="V281">
        <v>0.56742780000000004</v>
      </c>
      <c r="W281">
        <v>3.696004E-2</v>
      </c>
      <c r="X281">
        <v>1.7735259999999999</v>
      </c>
      <c r="Y281">
        <v>3.3487629999999997E-2</v>
      </c>
      <c r="Z281">
        <v>0.53382689999999999</v>
      </c>
      <c r="AA281">
        <v>5.0696680000000001E-2</v>
      </c>
      <c r="AB281">
        <v>1.0598540000000001</v>
      </c>
      <c r="AC281">
        <v>3.243683E-2</v>
      </c>
      <c r="AD281">
        <v>-0.74064280000000005</v>
      </c>
      <c r="AE281">
        <v>7.9125150000000005E-2</v>
      </c>
      <c r="AF281">
        <v>-1.216621</v>
      </c>
      <c r="AG281">
        <v>5.504295E-2</v>
      </c>
      <c r="AH281">
        <v>-0.91122979999999998</v>
      </c>
      <c r="AI281">
        <v>5.0855499999999998E-2</v>
      </c>
      <c r="AJ281">
        <v>-0.29387600000000003</v>
      </c>
      <c r="AK281">
        <v>4.4195600000000002E-2</v>
      </c>
      <c r="AL281">
        <v>-0.92004379999999997</v>
      </c>
      <c r="AM281">
        <v>4.6558460000000003E-2</v>
      </c>
      <c r="AN281">
        <v>7.4691530000000006E-2</v>
      </c>
      <c r="AO281">
        <v>4.949779E-2</v>
      </c>
    </row>
    <row r="282" spans="2:41" x14ac:dyDescent="0.25">
      <c r="B282">
        <v>1.1811119999999999</v>
      </c>
      <c r="C282">
        <v>4.9577049999999998E-2</v>
      </c>
      <c r="D282">
        <v>-1.477257</v>
      </c>
      <c r="E282">
        <v>6.2281009999999998E-2</v>
      </c>
      <c r="F282">
        <v>-0.15522910000000001</v>
      </c>
      <c r="G282">
        <v>3.7528430000000002E-2</v>
      </c>
      <c r="H282">
        <v>-0.33657910000000002</v>
      </c>
      <c r="I282">
        <v>4.1879670000000001E-2</v>
      </c>
      <c r="J282">
        <v>5.194961E-2</v>
      </c>
      <c r="K282">
        <v>4.0929130000000001E-2</v>
      </c>
      <c r="L282">
        <v>1.1088659999999999</v>
      </c>
      <c r="M282">
        <v>4.373063E-2</v>
      </c>
      <c r="N282">
        <v>-1.1238969999999999</v>
      </c>
      <c r="O282">
        <v>3.4338750000000001E-2</v>
      </c>
      <c r="P282">
        <v>0.1063825</v>
      </c>
      <c r="Q282">
        <v>4.1712069999999997E-2</v>
      </c>
      <c r="R282">
        <v>-0.79729930000000004</v>
      </c>
      <c r="S282">
        <v>3.6926960000000002E-2</v>
      </c>
      <c r="T282">
        <v>-0.52018980000000004</v>
      </c>
      <c r="U282">
        <v>5.2273050000000001E-2</v>
      </c>
      <c r="V282">
        <v>-0.23651369999999999</v>
      </c>
      <c r="W282">
        <v>4.127289E-2</v>
      </c>
      <c r="X282">
        <v>0.37581369999999997</v>
      </c>
      <c r="Y282">
        <v>3.4996270000000003E-2</v>
      </c>
      <c r="Z282">
        <v>0.41706490000000002</v>
      </c>
      <c r="AA282">
        <v>3.651153E-2</v>
      </c>
      <c r="AB282">
        <v>-0.4194408</v>
      </c>
      <c r="AC282">
        <v>4.4101260000000003E-2</v>
      </c>
      <c r="AD282">
        <v>-0.82422079999999998</v>
      </c>
      <c r="AE282">
        <v>7.5282329999999995E-2</v>
      </c>
      <c r="AF282">
        <v>0.12854160000000001</v>
      </c>
      <c r="AG282">
        <v>5.0760409999999999E-2</v>
      </c>
      <c r="AH282">
        <v>0.95544079999999998</v>
      </c>
      <c r="AI282">
        <v>4.250118E-2</v>
      </c>
      <c r="AJ282">
        <v>0.57796530000000002</v>
      </c>
      <c r="AK282">
        <v>3.8847619999999999E-2</v>
      </c>
      <c r="AL282">
        <v>0.1844615</v>
      </c>
      <c r="AM282">
        <v>4.0087820000000003E-2</v>
      </c>
      <c r="AN282">
        <v>0.60365250000000004</v>
      </c>
      <c r="AO282">
        <v>5.1936919999999998E-2</v>
      </c>
    </row>
    <row r="283" spans="2:41" x14ac:dyDescent="0.25">
      <c r="B283">
        <v>0.88249429999999995</v>
      </c>
      <c r="C283">
        <v>3.1477119999999997E-2</v>
      </c>
      <c r="D283">
        <v>-0.4374537</v>
      </c>
      <c r="E283">
        <v>6.5037810000000001E-2</v>
      </c>
      <c r="F283">
        <v>-0.64075629999999995</v>
      </c>
      <c r="G283">
        <v>3.8032370000000003E-2</v>
      </c>
      <c r="H283">
        <v>0.58682909999999999</v>
      </c>
      <c r="I283">
        <v>2.880425E-2</v>
      </c>
      <c r="J283">
        <v>0.98217520000000003</v>
      </c>
      <c r="K283">
        <v>2.831935E-2</v>
      </c>
      <c r="L283">
        <v>1.463395</v>
      </c>
      <c r="M283">
        <v>3.8165259999999999E-2</v>
      </c>
      <c r="N283">
        <v>-0.49788209999999999</v>
      </c>
      <c r="O283">
        <v>4.7363349999999999E-2</v>
      </c>
      <c r="P283">
        <v>-4.3262210000000002E-2</v>
      </c>
      <c r="Q283">
        <v>4.826855E-2</v>
      </c>
      <c r="R283">
        <v>-0.80035000000000001</v>
      </c>
      <c r="S283">
        <v>4.7305779999999999E-2</v>
      </c>
      <c r="T283">
        <v>0.59021349999999995</v>
      </c>
      <c r="U283">
        <v>5.7575170000000002E-2</v>
      </c>
      <c r="V283">
        <v>-0.56313550000000001</v>
      </c>
      <c r="W283">
        <v>4.365426E-2</v>
      </c>
      <c r="X283">
        <v>-1.1073710000000001</v>
      </c>
      <c r="Y283">
        <v>3.9916010000000002E-2</v>
      </c>
      <c r="Z283">
        <v>-0.28420649999999997</v>
      </c>
      <c r="AA283">
        <v>1.3902940000000001E-2</v>
      </c>
      <c r="AB283">
        <v>-1.5202580000000001</v>
      </c>
      <c r="AC283">
        <v>4.2806499999999997E-2</v>
      </c>
      <c r="AD283">
        <v>-1.584997</v>
      </c>
      <c r="AE283">
        <v>6.5040349999999997E-2</v>
      </c>
      <c r="AF283">
        <v>1.934544</v>
      </c>
      <c r="AG283">
        <v>3.2486840000000003E-2</v>
      </c>
      <c r="AH283">
        <v>1.0871679999999999</v>
      </c>
      <c r="AI283">
        <v>3.2570389999999998E-2</v>
      </c>
      <c r="AJ283">
        <v>1.231236</v>
      </c>
      <c r="AK283">
        <v>3.7551130000000002E-2</v>
      </c>
      <c r="AL283">
        <v>1.4507749999999999</v>
      </c>
      <c r="AM283">
        <v>2.0771339999999999E-2</v>
      </c>
      <c r="AN283">
        <v>1.7852469999999999E-2</v>
      </c>
      <c r="AO283">
        <v>3.3934619999999999E-2</v>
      </c>
    </row>
    <row r="284" spans="2:41" x14ac:dyDescent="0.25">
      <c r="B284">
        <v>-1.1053219999999999</v>
      </c>
      <c r="C284">
        <v>2.6587039999999999E-2</v>
      </c>
      <c r="D284">
        <v>0.44874049999999999</v>
      </c>
      <c r="E284">
        <v>5.246903E-2</v>
      </c>
      <c r="F284">
        <v>-0.36993290000000001</v>
      </c>
      <c r="G284">
        <v>4.2066920000000001E-2</v>
      </c>
      <c r="H284">
        <v>-0.43589339999999999</v>
      </c>
      <c r="I284">
        <v>2.5741469999999999E-2</v>
      </c>
      <c r="J284">
        <v>0.5629383</v>
      </c>
      <c r="K284">
        <v>1.5974249999999999E-2</v>
      </c>
      <c r="L284">
        <v>0.63357050000000004</v>
      </c>
      <c r="M284">
        <v>3.3183829999999997E-2</v>
      </c>
      <c r="N284">
        <v>-0.1474046</v>
      </c>
      <c r="O284">
        <v>5.2081210000000003E-2</v>
      </c>
      <c r="P284">
        <v>0.37112689999999998</v>
      </c>
      <c r="Q284">
        <v>4.8106940000000001E-2</v>
      </c>
      <c r="R284">
        <v>-0.23945730000000001</v>
      </c>
      <c r="S284">
        <v>4.7846590000000001E-2</v>
      </c>
      <c r="T284">
        <v>0.82049640000000001</v>
      </c>
      <c r="U284">
        <v>5.3820880000000001E-2</v>
      </c>
      <c r="V284">
        <v>0.80217110000000003</v>
      </c>
      <c r="W284">
        <v>4.294427E-2</v>
      </c>
      <c r="X284">
        <v>-3.781984E-2</v>
      </c>
      <c r="Y284">
        <v>4.0721830000000001E-2</v>
      </c>
      <c r="Z284">
        <v>-0.33501829999999999</v>
      </c>
      <c r="AA284">
        <v>2.7369870000000002E-3</v>
      </c>
      <c r="AB284">
        <v>-1.1668000000000001</v>
      </c>
      <c r="AC284">
        <v>3.8782530000000003E-2</v>
      </c>
      <c r="AD284">
        <v>-1.5647279999999999</v>
      </c>
      <c r="AE284">
        <v>6.1548029999999997E-2</v>
      </c>
      <c r="AF284">
        <v>2.9155790000000001</v>
      </c>
      <c r="AG284">
        <v>1.9822469999999998E-2</v>
      </c>
      <c r="AH284">
        <v>0.34032279999999998</v>
      </c>
      <c r="AI284">
        <v>3.2934169999999999E-2</v>
      </c>
      <c r="AJ284">
        <v>1.476909</v>
      </c>
      <c r="AK284">
        <v>4.5360669999999999E-2</v>
      </c>
      <c r="AL284">
        <v>1.6322589999999999</v>
      </c>
      <c r="AM284">
        <v>2.707443E-2</v>
      </c>
      <c r="AN284">
        <v>-0.1198589</v>
      </c>
      <c r="AO284">
        <v>2.9539059999999999E-2</v>
      </c>
    </row>
    <row r="285" spans="2:41" x14ac:dyDescent="0.25">
      <c r="B285">
        <v>-1.8509519999999999</v>
      </c>
      <c r="C285">
        <v>3.9230620000000001E-2</v>
      </c>
      <c r="D285">
        <v>0.24783759999999999</v>
      </c>
      <c r="E285">
        <v>4.3411369999999998E-2</v>
      </c>
      <c r="F285">
        <v>1.235592</v>
      </c>
      <c r="G285">
        <v>3.687551E-2</v>
      </c>
      <c r="H285">
        <v>-1.0556410000000001</v>
      </c>
      <c r="I285">
        <v>3.7107040000000001E-2</v>
      </c>
      <c r="J285">
        <v>-0.79888060000000005</v>
      </c>
      <c r="K285">
        <v>2.006995E-2</v>
      </c>
      <c r="L285">
        <v>0.6117667</v>
      </c>
      <c r="M285">
        <v>3.9050729999999999E-2</v>
      </c>
      <c r="N285">
        <v>-9.3818780000000004E-2</v>
      </c>
      <c r="O285">
        <v>4.0618910000000001E-2</v>
      </c>
      <c r="P285">
        <v>-7.3288060000000002E-2</v>
      </c>
      <c r="Q285">
        <v>3.8789369999999997E-2</v>
      </c>
      <c r="R285">
        <v>0.49268499999999998</v>
      </c>
      <c r="S285">
        <v>2.7019689999999999E-2</v>
      </c>
      <c r="T285">
        <v>0.47321999999999997</v>
      </c>
      <c r="U285">
        <v>4.1361120000000001E-2</v>
      </c>
      <c r="V285">
        <v>1.4824170000000001</v>
      </c>
      <c r="W285">
        <v>4.1705390000000002E-2</v>
      </c>
      <c r="X285">
        <v>1.846152</v>
      </c>
      <c r="Y285">
        <v>4.2180130000000003E-2</v>
      </c>
      <c r="Z285">
        <v>-0.37655230000000001</v>
      </c>
      <c r="AA285">
        <v>1.8737839999999999E-2</v>
      </c>
      <c r="AB285">
        <v>-0.37608770000000002</v>
      </c>
      <c r="AC285">
        <v>4.0491199999999998E-2</v>
      </c>
      <c r="AD285">
        <v>-1.1565300000000001</v>
      </c>
      <c r="AE285">
        <v>6.3062869999999993E-2</v>
      </c>
      <c r="AF285">
        <v>2.2381679999999999</v>
      </c>
      <c r="AG285">
        <v>1.7930080000000001E-2</v>
      </c>
      <c r="AH285">
        <v>0.80514149999999995</v>
      </c>
      <c r="AI285">
        <v>4.0938410000000001E-2</v>
      </c>
      <c r="AJ285">
        <v>1.7396609999999999</v>
      </c>
      <c r="AK285">
        <v>4.192912E-2</v>
      </c>
      <c r="AL285">
        <v>1.457365</v>
      </c>
      <c r="AM285">
        <v>4.7543530000000001E-2</v>
      </c>
      <c r="AN285">
        <v>1.0251950000000001</v>
      </c>
      <c r="AO285">
        <v>4.0056120000000001E-2</v>
      </c>
    </row>
    <row r="286" spans="2:41" x14ac:dyDescent="0.25">
      <c r="B286">
        <v>-0.1041219</v>
      </c>
      <c r="C286">
        <v>4.7259120000000002E-2</v>
      </c>
      <c r="D286">
        <v>4.6077740000000002E-3</v>
      </c>
      <c r="E286">
        <v>4.6905950000000002E-2</v>
      </c>
      <c r="F286">
        <v>2.7535470000000002</v>
      </c>
      <c r="G286">
        <v>1.5897649999999999E-2</v>
      </c>
      <c r="H286">
        <v>-0.46078089999999999</v>
      </c>
      <c r="I286">
        <v>4.2861969999999999E-2</v>
      </c>
      <c r="J286">
        <v>-1.197009</v>
      </c>
      <c r="K286">
        <v>3.4646330000000003E-2</v>
      </c>
      <c r="L286">
        <v>1.7307939999999999</v>
      </c>
      <c r="M286">
        <v>4.2596740000000001E-2</v>
      </c>
      <c r="N286">
        <v>0.75172090000000003</v>
      </c>
      <c r="O286">
        <v>3.211079E-2</v>
      </c>
      <c r="P286">
        <v>-1.7699640000000001</v>
      </c>
      <c r="Q286">
        <v>3.9527920000000001E-2</v>
      </c>
      <c r="R286">
        <v>1.0614250000000001</v>
      </c>
      <c r="S286">
        <v>1.525351E-2</v>
      </c>
      <c r="T286">
        <v>0.39877059999999998</v>
      </c>
      <c r="U286">
        <v>3.0336430000000001E-2</v>
      </c>
      <c r="V286">
        <v>2.2752640000000001E-2</v>
      </c>
      <c r="W286">
        <v>3.5228559999999999E-2</v>
      </c>
      <c r="X286">
        <v>1.861075</v>
      </c>
      <c r="Y286">
        <v>4.5378460000000002E-2</v>
      </c>
      <c r="Z286">
        <v>-0.52617190000000003</v>
      </c>
      <c r="AA286">
        <v>3.8000550000000001E-2</v>
      </c>
      <c r="AB286">
        <v>-0.3597938</v>
      </c>
      <c r="AC286">
        <v>3.4125629999999997E-2</v>
      </c>
      <c r="AD286">
        <v>-0.86339080000000001</v>
      </c>
      <c r="AE286">
        <v>6.2648270000000006E-2</v>
      </c>
      <c r="AF286">
        <v>0.74097089999999999</v>
      </c>
      <c r="AG286">
        <v>1.58155E-2</v>
      </c>
      <c r="AH286">
        <v>1.370379</v>
      </c>
      <c r="AI286">
        <v>4.6996740000000002E-2</v>
      </c>
      <c r="AJ286">
        <v>2.1528320000000001</v>
      </c>
      <c r="AK286">
        <v>2.5138870000000001E-2</v>
      </c>
      <c r="AL286">
        <v>0.62590210000000002</v>
      </c>
      <c r="AM286">
        <v>5.1393660000000001E-2</v>
      </c>
      <c r="AN286">
        <v>1.1785859999999999</v>
      </c>
      <c r="AO286">
        <v>4.166036E-2</v>
      </c>
    </row>
    <row r="287" spans="2:41" x14ac:dyDescent="0.25">
      <c r="B287">
        <v>0.97567599999999999</v>
      </c>
      <c r="C287">
        <v>4.283526E-2</v>
      </c>
      <c r="D287">
        <v>0.31810620000000001</v>
      </c>
      <c r="E287">
        <v>4.8617859999999999E-2</v>
      </c>
      <c r="F287">
        <v>1.361443</v>
      </c>
      <c r="G287">
        <v>6.6350109999999997E-3</v>
      </c>
      <c r="H287">
        <v>-0.70052309999999995</v>
      </c>
      <c r="I287">
        <v>3.876599E-2</v>
      </c>
      <c r="J287">
        <v>-0.76230909999999996</v>
      </c>
      <c r="K287">
        <v>4.1815650000000003E-2</v>
      </c>
      <c r="L287">
        <v>1.882719</v>
      </c>
      <c r="M287">
        <v>3.352434E-2</v>
      </c>
      <c r="N287">
        <v>0.85629319999999998</v>
      </c>
      <c r="O287">
        <v>3.2201199999999999E-2</v>
      </c>
      <c r="P287">
        <v>-1.806182</v>
      </c>
      <c r="Q287">
        <v>5.0452070000000002E-2</v>
      </c>
      <c r="R287">
        <v>0.93759870000000001</v>
      </c>
      <c r="S287">
        <v>2.935457E-2</v>
      </c>
      <c r="T287">
        <v>0.77628949999999997</v>
      </c>
      <c r="U287">
        <v>3.5924629999999999E-2</v>
      </c>
      <c r="V287">
        <v>-0.96606479999999995</v>
      </c>
      <c r="W287">
        <v>2.8272740000000001E-2</v>
      </c>
      <c r="X287">
        <v>0.97817419999999999</v>
      </c>
      <c r="Y287">
        <v>3.7479070000000003E-2</v>
      </c>
      <c r="Z287">
        <v>-0.25587759999999998</v>
      </c>
      <c r="AA287">
        <v>4.1132160000000001E-2</v>
      </c>
      <c r="AB287">
        <v>-0.37093369999999998</v>
      </c>
      <c r="AC287">
        <v>2.4325989999999999E-2</v>
      </c>
      <c r="AD287">
        <v>-0.26974759999999998</v>
      </c>
      <c r="AE287">
        <v>5.8233399999999998E-2</v>
      </c>
      <c r="AF287">
        <v>-0.153502</v>
      </c>
      <c r="AG287">
        <v>2.263165E-2</v>
      </c>
      <c r="AH287">
        <v>0.43556020000000001</v>
      </c>
      <c r="AI287">
        <v>5.3280569999999999E-2</v>
      </c>
      <c r="AJ287">
        <v>1.75796</v>
      </c>
      <c r="AK287">
        <v>2.2622920000000001E-2</v>
      </c>
      <c r="AL287">
        <v>-0.29098940000000001</v>
      </c>
      <c r="AM287">
        <v>4.7963079999999998E-2</v>
      </c>
      <c r="AN287">
        <v>0.1940405</v>
      </c>
      <c r="AO287">
        <v>3.9338289999999998E-2</v>
      </c>
    </row>
    <row r="288" spans="2:41" x14ac:dyDescent="0.25">
      <c r="B288">
        <v>-0.72701760000000004</v>
      </c>
      <c r="C288">
        <v>3.7056829999999999E-2</v>
      </c>
      <c r="D288">
        <v>0.60284789999999999</v>
      </c>
      <c r="E288">
        <v>4.3404020000000001E-2</v>
      </c>
      <c r="F288">
        <v>-0.61854830000000005</v>
      </c>
      <c r="G288">
        <v>2.9036050000000001E-2</v>
      </c>
      <c r="H288">
        <v>-1.199414</v>
      </c>
      <c r="I288">
        <v>3.9552740000000003E-2</v>
      </c>
      <c r="J288">
        <v>-1.02532</v>
      </c>
      <c r="K288">
        <v>3.9018419999999998E-2</v>
      </c>
      <c r="L288">
        <v>1.146611</v>
      </c>
      <c r="M288">
        <v>2.2634939999999999E-2</v>
      </c>
      <c r="N288">
        <v>-0.20216100000000001</v>
      </c>
      <c r="O288">
        <v>3.205086E-2</v>
      </c>
      <c r="P288">
        <v>-0.473242</v>
      </c>
      <c r="Q288">
        <v>4.5833020000000002E-2</v>
      </c>
      <c r="R288">
        <v>-0.15801599999999999</v>
      </c>
      <c r="S288">
        <v>5.235132E-2</v>
      </c>
      <c r="T288">
        <v>1.12537</v>
      </c>
      <c r="U288">
        <v>3.8847590000000001E-2</v>
      </c>
      <c r="V288">
        <v>0.38045830000000003</v>
      </c>
      <c r="W288">
        <v>3.2154729999999999E-2</v>
      </c>
      <c r="X288">
        <v>0.4574879</v>
      </c>
      <c r="Y288">
        <v>1.85893E-2</v>
      </c>
      <c r="Z288">
        <v>0.45337260000000001</v>
      </c>
      <c r="AA288">
        <v>4.1843940000000003E-2</v>
      </c>
      <c r="AB288">
        <v>0.47417229999999999</v>
      </c>
      <c r="AC288">
        <v>2.7678999999999999E-2</v>
      </c>
      <c r="AD288">
        <v>0.20523630000000001</v>
      </c>
      <c r="AE288">
        <v>4.946859E-2</v>
      </c>
      <c r="AF288">
        <v>-0.56352159999999996</v>
      </c>
      <c r="AG288">
        <v>4.6600099999999998E-2</v>
      </c>
      <c r="AH288">
        <v>-0.15752720000000001</v>
      </c>
      <c r="AI288">
        <v>5.3101990000000002E-2</v>
      </c>
      <c r="AJ288">
        <v>1.006602</v>
      </c>
      <c r="AK288">
        <v>3.8663900000000001E-2</v>
      </c>
      <c r="AL288">
        <v>-0.55946189999999996</v>
      </c>
      <c r="AM288">
        <v>4.5642240000000001E-2</v>
      </c>
      <c r="AN288">
        <v>0.2191902</v>
      </c>
      <c r="AO288">
        <v>4.3839999999999997E-2</v>
      </c>
    </row>
    <row r="289" spans="2:41" x14ac:dyDescent="0.25">
      <c r="B289">
        <v>-2.0449700000000002</v>
      </c>
      <c r="C289">
        <v>4.5286350000000003E-2</v>
      </c>
      <c r="D289">
        <v>0.22091230000000001</v>
      </c>
      <c r="E289">
        <v>4.0513149999999998E-2</v>
      </c>
      <c r="F289">
        <v>1.292169E-2</v>
      </c>
      <c r="G289">
        <v>5.2121220000000003E-2</v>
      </c>
      <c r="H289">
        <v>-0.58497379999999999</v>
      </c>
      <c r="I289">
        <v>4.5233710000000003E-2</v>
      </c>
      <c r="J289">
        <v>-2.3642970000000001</v>
      </c>
      <c r="K289">
        <v>3.6533019999999999E-2</v>
      </c>
      <c r="L289">
        <v>1.0554760000000001</v>
      </c>
      <c r="M289">
        <v>2.491179E-2</v>
      </c>
      <c r="N289">
        <v>-0.3803839</v>
      </c>
      <c r="O289">
        <v>3.1417309999999997E-2</v>
      </c>
      <c r="P289">
        <v>0.37014439999999998</v>
      </c>
      <c r="Q289">
        <v>4.0535250000000002E-2</v>
      </c>
      <c r="R289">
        <v>-1.360867</v>
      </c>
      <c r="S289">
        <v>6.6350240000000005E-2</v>
      </c>
      <c r="T289">
        <v>1.0618829999999999</v>
      </c>
      <c r="U289">
        <v>3.1823579999999997E-2</v>
      </c>
      <c r="V289">
        <v>2.1696420000000001</v>
      </c>
      <c r="W289">
        <v>4.1773739999999997E-2</v>
      </c>
      <c r="X289">
        <v>-0.140793</v>
      </c>
      <c r="Y289">
        <v>1.213849E-2</v>
      </c>
      <c r="Z289">
        <v>1.1742300000000001</v>
      </c>
      <c r="AA289">
        <v>4.3478269999999999E-2</v>
      </c>
      <c r="AB289">
        <v>1.1557710000000001</v>
      </c>
      <c r="AC289">
        <v>3.3721380000000002E-2</v>
      </c>
      <c r="AD289">
        <v>0.8846754</v>
      </c>
      <c r="AE289">
        <v>4.4104909999999997E-2</v>
      </c>
      <c r="AF289">
        <v>-0.4367856</v>
      </c>
      <c r="AG289">
        <v>6.1281820000000001E-2</v>
      </c>
      <c r="AH289">
        <v>0.56761130000000004</v>
      </c>
      <c r="AI289">
        <v>4.1037450000000003E-2</v>
      </c>
      <c r="AJ289">
        <v>1.0003029999999999</v>
      </c>
      <c r="AK289">
        <v>4.5525410000000002E-2</v>
      </c>
      <c r="AL289">
        <v>-0.81595910000000005</v>
      </c>
      <c r="AM289">
        <v>4.2512540000000001E-2</v>
      </c>
      <c r="AN289">
        <v>-0.32692589999999999</v>
      </c>
      <c r="AO289">
        <v>3.8045019999999999E-2</v>
      </c>
    </row>
    <row r="290" spans="2:41" x14ac:dyDescent="0.25">
      <c r="B290">
        <v>-0.84135990000000005</v>
      </c>
      <c r="C290">
        <v>5.6127549999999998E-2</v>
      </c>
      <c r="D290">
        <v>-0.43567430000000001</v>
      </c>
      <c r="E290">
        <v>4.4861419999999999E-2</v>
      </c>
      <c r="F290">
        <v>0.56792229999999999</v>
      </c>
      <c r="G290">
        <v>4.6695239999999999E-2</v>
      </c>
      <c r="H290">
        <v>-0.11174240000000001</v>
      </c>
      <c r="I290">
        <v>4.5266769999999998E-2</v>
      </c>
      <c r="J290">
        <v>-2.8403200000000002</v>
      </c>
      <c r="K290">
        <v>3.6803339999999997E-2</v>
      </c>
      <c r="L290">
        <v>1.394236</v>
      </c>
      <c r="M290">
        <v>3.525814E-2</v>
      </c>
      <c r="N290">
        <v>0.2989117</v>
      </c>
      <c r="O290">
        <v>2.7880229999999999E-2</v>
      </c>
      <c r="P290">
        <v>1.2467010000000001</v>
      </c>
      <c r="Q290">
        <v>5.3089740000000003E-2</v>
      </c>
      <c r="R290">
        <v>-1.1831179999999999</v>
      </c>
      <c r="S290">
        <v>6.6732390000000003E-2</v>
      </c>
      <c r="T290">
        <v>0.35981190000000002</v>
      </c>
      <c r="U290">
        <v>3.7362100000000002E-2</v>
      </c>
      <c r="V290">
        <v>2.576673</v>
      </c>
      <c r="W290">
        <v>4.090266E-2</v>
      </c>
      <c r="X290">
        <v>-0.94764420000000005</v>
      </c>
      <c r="Y290">
        <v>3.2465800000000003E-2</v>
      </c>
      <c r="Z290">
        <v>0.89941660000000001</v>
      </c>
      <c r="AA290">
        <v>4.2163890000000002E-2</v>
      </c>
      <c r="AB290">
        <v>0.53080819999999995</v>
      </c>
      <c r="AC290">
        <v>2.8384380000000001E-2</v>
      </c>
      <c r="AD290">
        <v>1.285469</v>
      </c>
      <c r="AE290">
        <v>4.435741E-2</v>
      </c>
      <c r="AF290">
        <v>9.7080450000000002E-3</v>
      </c>
      <c r="AG290">
        <v>4.5017679999999997E-2</v>
      </c>
      <c r="AH290">
        <v>0.41321760000000002</v>
      </c>
      <c r="AI290">
        <v>3.09112E-2</v>
      </c>
      <c r="AJ290">
        <v>0.57986360000000003</v>
      </c>
      <c r="AK290">
        <v>3.9998560000000002E-2</v>
      </c>
      <c r="AL290">
        <v>-0.65659369999999995</v>
      </c>
      <c r="AM290">
        <v>3.5406359999999998E-2</v>
      </c>
      <c r="AN290">
        <v>-1.9888220000000001</v>
      </c>
      <c r="AO290">
        <v>2.5006239999999999E-2</v>
      </c>
    </row>
    <row r="291" spans="2:41" x14ac:dyDescent="0.25">
      <c r="B291">
        <v>1.181576</v>
      </c>
      <c r="C291">
        <v>4.7020579999999999E-2</v>
      </c>
      <c r="D291">
        <v>-0.37809579999999998</v>
      </c>
      <c r="E291">
        <v>4.5464549999999999E-2</v>
      </c>
      <c r="F291">
        <v>-1.0411060000000001</v>
      </c>
      <c r="G291">
        <v>3.3921220000000002E-2</v>
      </c>
      <c r="H291">
        <v>-0.17263580000000001</v>
      </c>
      <c r="I291">
        <v>4.0546890000000002E-2</v>
      </c>
      <c r="J291">
        <v>-0.92236980000000002</v>
      </c>
      <c r="K291">
        <v>3.781176E-2</v>
      </c>
      <c r="L291">
        <v>2.047253</v>
      </c>
      <c r="M291">
        <v>3.6064190000000003E-2</v>
      </c>
      <c r="N291">
        <v>0.35708770000000001</v>
      </c>
      <c r="O291">
        <v>2.4481019999999999E-2</v>
      </c>
      <c r="P291">
        <v>1.083332</v>
      </c>
      <c r="Q291">
        <v>5.786231E-2</v>
      </c>
      <c r="R291">
        <v>0.38226490000000002</v>
      </c>
      <c r="S291">
        <v>6.2443779999999997E-2</v>
      </c>
      <c r="T291">
        <v>-0.74796059999999998</v>
      </c>
      <c r="U291">
        <v>4.7110520000000003E-2</v>
      </c>
      <c r="V291">
        <v>1.708032</v>
      </c>
      <c r="W291">
        <v>2.659458E-2</v>
      </c>
      <c r="X291">
        <v>-1.016383</v>
      </c>
      <c r="Y291">
        <v>4.8413980000000002E-2</v>
      </c>
      <c r="Z291">
        <v>0.2186341</v>
      </c>
      <c r="AA291">
        <v>4.1731579999999997E-2</v>
      </c>
      <c r="AB291">
        <v>-0.58753829999999996</v>
      </c>
      <c r="AC291">
        <v>2.3607280000000001E-2</v>
      </c>
      <c r="AD291">
        <v>0.1612973</v>
      </c>
      <c r="AE291">
        <v>4.6357349999999999E-2</v>
      </c>
      <c r="AF291">
        <v>0.32970050000000001</v>
      </c>
      <c r="AG291">
        <v>2.8165820000000001E-2</v>
      </c>
      <c r="AH291">
        <v>-5.6713939999999997E-2</v>
      </c>
      <c r="AI291">
        <v>3.1990379999999999E-2</v>
      </c>
      <c r="AJ291">
        <v>-1.2049589999999999</v>
      </c>
      <c r="AK291">
        <v>4.5140109999999997E-2</v>
      </c>
      <c r="AL291">
        <v>0.2056239</v>
      </c>
      <c r="AM291">
        <v>2.359934E-2</v>
      </c>
      <c r="AN291">
        <v>-1.367693</v>
      </c>
      <c r="AO291">
        <v>2.8037579999999999E-2</v>
      </c>
    </row>
    <row r="292" spans="2:41" x14ac:dyDescent="0.25">
      <c r="B292">
        <v>2.2429220000000001</v>
      </c>
      <c r="C292">
        <v>2.5823929999999998E-2</v>
      </c>
      <c r="D292">
        <v>-5.7070310000000004E-3</v>
      </c>
      <c r="E292">
        <v>3.9824230000000002E-2</v>
      </c>
      <c r="F292">
        <v>-2.3798560000000002</v>
      </c>
      <c r="G292">
        <v>4.0630359999999997E-2</v>
      </c>
      <c r="H292">
        <v>-0.1870396</v>
      </c>
      <c r="I292">
        <v>3.4744799999999999E-2</v>
      </c>
      <c r="J292">
        <v>0.79864579999999996</v>
      </c>
      <c r="K292">
        <v>4.1624250000000002E-2</v>
      </c>
      <c r="L292">
        <v>1.575774</v>
      </c>
      <c r="M292">
        <v>3.1206930000000001E-2</v>
      </c>
      <c r="N292">
        <v>-0.11661290000000001</v>
      </c>
      <c r="O292">
        <v>2.942502E-2</v>
      </c>
      <c r="P292">
        <v>-0.25484560000000001</v>
      </c>
      <c r="Q292">
        <v>4.4238970000000002E-2</v>
      </c>
      <c r="R292">
        <v>1.524977</v>
      </c>
      <c r="S292">
        <v>6.2859200000000004E-2</v>
      </c>
      <c r="T292">
        <v>-0.79034760000000004</v>
      </c>
      <c r="U292">
        <v>4.3997189999999999E-2</v>
      </c>
      <c r="V292">
        <v>0.1935259</v>
      </c>
      <c r="W292">
        <v>1.5857619999999999E-2</v>
      </c>
      <c r="X292">
        <v>0.1749742</v>
      </c>
      <c r="Y292">
        <v>3.5996239999999999E-2</v>
      </c>
      <c r="Z292">
        <v>0.10690669999999999</v>
      </c>
      <c r="AA292">
        <v>3.8246280000000001E-2</v>
      </c>
      <c r="AB292">
        <v>-0.87217160000000005</v>
      </c>
      <c r="AC292">
        <v>3.2475610000000002E-2</v>
      </c>
      <c r="AD292">
        <v>-0.67859100000000006</v>
      </c>
      <c r="AE292">
        <v>5.2680079999999997E-2</v>
      </c>
      <c r="AF292">
        <v>0.29427609999999998</v>
      </c>
      <c r="AG292">
        <v>3.3020800000000003E-2</v>
      </c>
      <c r="AH292">
        <v>1.230775</v>
      </c>
      <c r="AI292">
        <v>3.432963E-2</v>
      </c>
      <c r="AJ292">
        <v>-2.463883</v>
      </c>
      <c r="AK292">
        <v>6.0193429999999999E-2</v>
      </c>
      <c r="AL292">
        <v>0.31037039999999999</v>
      </c>
      <c r="AM292">
        <v>2.4413509999999999E-2</v>
      </c>
      <c r="AN292">
        <v>0.53452999999999995</v>
      </c>
      <c r="AO292">
        <v>3.5353089999999997E-2</v>
      </c>
    </row>
    <row r="293" spans="2:41" x14ac:dyDescent="0.25">
      <c r="B293">
        <v>1.4425920000000001</v>
      </c>
      <c r="C293">
        <v>1.682902E-2</v>
      </c>
      <c r="D293">
        <v>0.2161817</v>
      </c>
      <c r="E293">
        <v>4.232636E-2</v>
      </c>
      <c r="F293">
        <v>-1.3233379999999999</v>
      </c>
      <c r="G293">
        <v>4.766401E-2</v>
      </c>
      <c r="H293">
        <v>-0.27447009999999999</v>
      </c>
      <c r="I293">
        <v>3.0975300000000001E-2</v>
      </c>
      <c r="J293">
        <v>-0.25184319999999999</v>
      </c>
      <c r="K293">
        <v>5.0113949999999997E-2</v>
      </c>
      <c r="L293">
        <v>-0.95706590000000002</v>
      </c>
      <c r="M293">
        <v>4.0150030000000003E-2</v>
      </c>
      <c r="N293">
        <v>-0.10209559999999999</v>
      </c>
      <c r="O293">
        <v>3.6537380000000001E-2</v>
      </c>
      <c r="P293">
        <v>-0.87882459999999996</v>
      </c>
      <c r="Q293">
        <v>3.165345E-2</v>
      </c>
      <c r="R293">
        <v>1.394523</v>
      </c>
      <c r="S293">
        <v>5.5560329999999998E-2</v>
      </c>
      <c r="T293">
        <v>0.51699609999999996</v>
      </c>
      <c r="U293">
        <v>4.174017E-2</v>
      </c>
      <c r="V293">
        <v>-1.0678529999999999</v>
      </c>
      <c r="W293">
        <v>2.3111E-2</v>
      </c>
      <c r="X293">
        <v>1.37052</v>
      </c>
      <c r="Y293">
        <v>2.9252400000000001E-2</v>
      </c>
      <c r="Z293">
        <v>0.3133572</v>
      </c>
      <c r="AA293">
        <v>3.473147E-2</v>
      </c>
      <c r="AB293">
        <v>-0.37891370000000002</v>
      </c>
      <c r="AC293">
        <v>4.5976910000000003E-2</v>
      </c>
      <c r="AD293">
        <v>7.1415849999999998E-3</v>
      </c>
      <c r="AE293">
        <v>6.4473219999999998E-2</v>
      </c>
      <c r="AF293">
        <v>-0.3545623</v>
      </c>
      <c r="AG293">
        <v>4.2715469999999998E-2</v>
      </c>
      <c r="AH293">
        <v>2.7802389999999999</v>
      </c>
      <c r="AI293">
        <v>2.5290730000000001E-2</v>
      </c>
      <c r="AJ293">
        <v>-1.4500740000000001</v>
      </c>
      <c r="AK293">
        <v>6.0155720000000003E-2</v>
      </c>
      <c r="AL293">
        <v>8.1511109999999998E-2</v>
      </c>
      <c r="AM293">
        <v>3.9801330000000003E-2</v>
      </c>
      <c r="AN293">
        <v>-0.1430572</v>
      </c>
      <c r="AO293">
        <v>3.1143469999999999E-2</v>
      </c>
    </row>
    <row r="294" spans="2:41" x14ac:dyDescent="0.25">
      <c r="B294">
        <v>0.10511429999999999</v>
      </c>
      <c r="C294">
        <v>2.7812159999999999E-2</v>
      </c>
      <c r="D294">
        <v>1.0558690000000001E-2</v>
      </c>
      <c r="E294">
        <v>5.0236280000000001E-2</v>
      </c>
      <c r="F294">
        <v>1.0811710000000001</v>
      </c>
      <c r="G294">
        <v>3.2906489999999997E-2</v>
      </c>
      <c r="H294">
        <v>-0.52220999999999995</v>
      </c>
      <c r="I294">
        <v>3.6306499999999998E-2</v>
      </c>
      <c r="J294">
        <v>-1.932045</v>
      </c>
      <c r="K294">
        <v>5.3363220000000003E-2</v>
      </c>
      <c r="L294">
        <v>-1.9649099999999999</v>
      </c>
      <c r="M294">
        <v>5.1920880000000003E-2</v>
      </c>
      <c r="N294">
        <v>0.64393400000000001</v>
      </c>
      <c r="O294">
        <v>3.8001340000000002E-2</v>
      </c>
      <c r="P294">
        <v>-0.48745569999999999</v>
      </c>
      <c r="Q294">
        <v>3.107265E-2</v>
      </c>
      <c r="R294">
        <v>0.52317760000000002</v>
      </c>
      <c r="S294">
        <v>3.6518009999999997E-2</v>
      </c>
      <c r="T294">
        <v>0.94788119999999998</v>
      </c>
      <c r="U294">
        <v>3.9457720000000002E-2</v>
      </c>
      <c r="V294">
        <v>-0.57339200000000001</v>
      </c>
      <c r="W294">
        <v>3.7443299999999999E-2</v>
      </c>
      <c r="X294">
        <v>1.4868140000000001</v>
      </c>
      <c r="Y294">
        <v>4.0851489999999997E-2</v>
      </c>
      <c r="Z294">
        <v>0.37392730000000002</v>
      </c>
      <c r="AA294">
        <v>3.8572629999999997E-2</v>
      </c>
      <c r="AB294">
        <v>0.44499070000000002</v>
      </c>
      <c r="AC294">
        <v>4.6681800000000002E-2</v>
      </c>
      <c r="AD294">
        <v>0.92832119999999996</v>
      </c>
      <c r="AE294">
        <v>7.278772E-2</v>
      </c>
      <c r="AF294">
        <v>-0.44059730000000003</v>
      </c>
      <c r="AG294">
        <v>4.9916679999999998E-2</v>
      </c>
      <c r="AH294">
        <v>2.4273129999999998</v>
      </c>
      <c r="AI294">
        <v>1.7553880000000001E-2</v>
      </c>
      <c r="AJ294">
        <v>-9.6834950000000003E-2</v>
      </c>
      <c r="AK294">
        <v>4.2461560000000002E-2</v>
      </c>
      <c r="AL294">
        <v>1.15117</v>
      </c>
      <c r="AM294">
        <v>4.5251319999999998E-2</v>
      </c>
      <c r="AN294">
        <v>-2.0666890000000002</v>
      </c>
      <c r="AO294">
        <v>2.756457E-2</v>
      </c>
    </row>
    <row r="295" spans="2:41" x14ac:dyDescent="0.25">
      <c r="B295">
        <v>0.442019</v>
      </c>
      <c r="C295">
        <v>3.9984560000000002E-2</v>
      </c>
      <c r="D295">
        <v>2.999835E-2</v>
      </c>
      <c r="E295">
        <v>5.0074390000000003E-2</v>
      </c>
      <c r="F295">
        <v>1.769388</v>
      </c>
      <c r="G295">
        <v>1.6823060000000001E-2</v>
      </c>
      <c r="H295">
        <v>-0.79003889999999999</v>
      </c>
      <c r="I295">
        <v>4.4259670000000001E-2</v>
      </c>
      <c r="J295">
        <v>-1.783561</v>
      </c>
      <c r="K295">
        <v>4.313724E-2</v>
      </c>
      <c r="L295">
        <v>-8.6302870000000004E-2</v>
      </c>
      <c r="M295">
        <v>4.9136369999999999E-2</v>
      </c>
      <c r="N295">
        <v>0.44688939999999999</v>
      </c>
      <c r="O295">
        <v>2.930228E-2</v>
      </c>
      <c r="P295">
        <v>0.55060249999999999</v>
      </c>
      <c r="Q295">
        <v>4.0082680000000002E-2</v>
      </c>
      <c r="R295">
        <v>-8.1052520000000003E-2</v>
      </c>
      <c r="S295">
        <v>3.2845840000000001E-2</v>
      </c>
      <c r="T295">
        <v>0.247198</v>
      </c>
      <c r="U295">
        <v>2.8753629999999999E-2</v>
      </c>
      <c r="V295">
        <v>0.65972750000000002</v>
      </c>
      <c r="W295">
        <v>3.0624599999999998E-2</v>
      </c>
      <c r="X295">
        <v>1.3383370000000001</v>
      </c>
      <c r="Y295">
        <v>3.9567970000000001E-2</v>
      </c>
      <c r="Z295">
        <v>0.56942859999999995</v>
      </c>
      <c r="AA295">
        <v>3.8422100000000001E-2</v>
      </c>
      <c r="AB295">
        <v>1.093423</v>
      </c>
      <c r="AC295">
        <v>3.9519409999999998E-2</v>
      </c>
      <c r="AD295">
        <v>1.7934099999999999</v>
      </c>
      <c r="AE295">
        <v>6.1000319999999997E-2</v>
      </c>
      <c r="AF295">
        <v>-0.40843790000000002</v>
      </c>
      <c r="AG295">
        <v>4.5426769999999998E-2</v>
      </c>
      <c r="AH295">
        <v>1.444191</v>
      </c>
      <c r="AI295">
        <v>2.772906E-2</v>
      </c>
      <c r="AJ295">
        <v>-0.18072740000000001</v>
      </c>
      <c r="AK295">
        <v>3.1658949999999998E-2</v>
      </c>
      <c r="AL295">
        <v>1.4937279999999999</v>
      </c>
      <c r="AM295">
        <v>3.7034350000000001E-2</v>
      </c>
      <c r="AN295">
        <v>-1.760181</v>
      </c>
      <c r="AO295">
        <v>3.4289020000000003E-2</v>
      </c>
    </row>
    <row r="296" spans="2:41" x14ac:dyDescent="0.25">
      <c r="B296">
        <v>1.166911</v>
      </c>
      <c r="C296">
        <v>3.5228540000000003E-2</v>
      </c>
      <c r="D296">
        <v>1.0065630000000001</v>
      </c>
      <c r="E296">
        <v>3.7908200000000003E-2</v>
      </c>
      <c r="F296">
        <v>-0.15018380000000001</v>
      </c>
      <c r="G296">
        <v>1.7611849999999998E-2</v>
      </c>
      <c r="H296">
        <v>-0.62857050000000003</v>
      </c>
      <c r="I296">
        <v>4.23918E-2</v>
      </c>
      <c r="J296">
        <v>-0.57954760000000005</v>
      </c>
      <c r="K296">
        <v>3.6098480000000002E-2</v>
      </c>
      <c r="L296">
        <v>1.133222</v>
      </c>
      <c r="M296">
        <v>4.085271E-2</v>
      </c>
      <c r="N296">
        <v>-1.184852</v>
      </c>
      <c r="O296">
        <v>2.1789240000000001E-2</v>
      </c>
      <c r="P296">
        <v>1.0907929999999999</v>
      </c>
      <c r="Q296">
        <v>4.6429900000000003E-2</v>
      </c>
      <c r="R296">
        <v>-0.4466232</v>
      </c>
      <c r="S296">
        <v>4.4763909999999997E-2</v>
      </c>
      <c r="T296">
        <v>0.41046179999999999</v>
      </c>
      <c r="U296">
        <v>2.9088570000000001E-2</v>
      </c>
      <c r="V296">
        <v>0.14753359999999999</v>
      </c>
      <c r="W296">
        <v>1.2893129999999999E-2</v>
      </c>
      <c r="X296">
        <v>1.7435529999999999</v>
      </c>
      <c r="Y296">
        <v>2.3006800000000001E-2</v>
      </c>
      <c r="Z296">
        <v>0.67126079999999999</v>
      </c>
      <c r="AA296">
        <v>3.162893E-2</v>
      </c>
      <c r="AB296">
        <v>0.58892239999999996</v>
      </c>
      <c r="AC296">
        <v>3.7631980000000002E-2</v>
      </c>
      <c r="AD296">
        <v>2.542694</v>
      </c>
      <c r="AE296">
        <v>3.8030609999999999E-2</v>
      </c>
      <c r="AF296">
        <v>-0.95585600000000004</v>
      </c>
      <c r="AG296">
        <v>3.4293280000000002E-2</v>
      </c>
      <c r="AH296">
        <v>1.665062</v>
      </c>
      <c r="AI296">
        <v>3.5769280000000001E-2</v>
      </c>
      <c r="AJ296">
        <v>-2.0783119999999999E-2</v>
      </c>
      <c r="AK296">
        <v>3.290564E-2</v>
      </c>
      <c r="AL296">
        <v>-0.32635429999999999</v>
      </c>
      <c r="AM296">
        <v>3.5128439999999997E-2</v>
      </c>
      <c r="AN296">
        <v>-8.8022400000000001E-2</v>
      </c>
      <c r="AO296">
        <v>4.077944E-2</v>
      </c>
    </row>
    <row r="297" spans="2:41" x14ac:dyDescent="0.25">
      <c r="B297">
        <v>0.51568340000000001</v>
      </c>
      <c r="C297">
        <v>2.6542059999999999E-2</v>
      </c>
      <c r="D297">
        <v>0.29306710000000002</v>
      </c>
      <c r="E297">
        <v>2.5170729999999999E-2</v>
      </c>
      <c r="F297">
        <v>-1.5700609999999999</v>
      </c>
      <c r="G297">
        <v>2.5346500000000001E-2</v>
      </c>
      <c r="H297">
        <v>0.15794549999999999</v>
      </c>
      <c r="I297">
        <v>3.9123900000000003E-2</v>
      </c>
      <c r="J297">
        <v>0.55384929999999999</v>
      </c>
      <c r="K297">
        <v>3.9324400000000002E-2</v>
      </c>
      <c r="L297">
        <v>0.4395384</v>
      </c>
      <c r="M297">
        <v>3.3294549999999999E-2</v>
      </c>
      <c r="N297">
        <v>-1.2070099999999999</v>
      </c>
      <c r="O297">
        <v>3.2128740000000003E-2</v>
      </c>
      <c r="P297">
        <v>0.32856210000000002</v>
      </c>
      <c r="Q297">
        <v>4.266267E-2</v>
      </c>
      <c r="R297">
        <v>-1.434847</v>
      </c>
      <c r="S297">
        <v>4.429752E-2</v>
      </c>
      <c r="T297">
        <v>1.2871950000000001</v>
      </c>
      <c r="U297">
        <v>4.0870690000000001E-2</v>
      </c>
      <c r="V297">
        <v>-0.33905970000000002</v>
      </c>
      <c r="W297">
        <v>2.107612E-2</v>
      </c>
      <c r="X297">
        <v>1.7857590000000001</v>
      </c>
      <c r="Y297">
        <v>2.0691629999999999E-2</v>
      </c>
      <c r="Z297">
        <v>-0.61317770000000005</v>
      </c>
      <c r="AA297">
        <v>3.7662189999999998E-2</v>
      </c>
      <c r="AB297">
        <v>-0.1120927</v>
      </c>
      <c r="AC297">
        <v>3.7447660000000001E-2</v>
      </c>
      <c r="AD297">
        <v>1.9679739999999999</v>
      </c>
      <c r="AE297">
        <v>3.6388549999999999E-2</v>
      </c>
      <c r="AF297">
        <v>-0.61985199999999996</v>
      </c>
      <c r="AG297">
        <v>3.9623890000000002E-2</v>
      </c>
      <c r="AH297">
        <v>2.019774</v>
      </c>
      <c r="AI297">
        <v>2.9100790000000001E-2</v>
      </c>
      <c r="AJ297">
        <v>0.3907699</v>
      </c>
      <c r="AK297">
        <v>3.1883069999999999E-2</v>
      </c>
      <c r="AL297">
        <v>-1.6001570000000001</v>
      </c>
      <c r="AM297">
        <v>3.875932E-2</v>
      </c>
      <c r="AN297">
        <v>0.39739560000000002</v>
      </c>
      <c r="AO297">
        <v>3.4278580000000003E-2</v>
      </c>
    </row>
    <row r="298" spans="2:41" x14ac:dyDescent="0.25">
      <c r="B298">
        <v>-0.4103774</v>
      </c>
      <c r="C298">
        <v>3.356079E-2</v>
      </c>
      <c r="D298">
        <v>-1.947967</v>
      </c>
      <c r="E298">
        <v>3.0457990000000001E-2</v>
      </c>
      <c r="F298">
        <v>-1.1711560000000001</v>
      </c>
      <c r="G298">
        <v>2.9418110000000001E-2</v>
      </c>
      <c r="H298">
        <v>1.404593</v>
      </c>
      <c r="I298">
        <v>4.174369E-2</v>
      </c>
      <c r="J298">
        <v>1.0750519999999999</v>
      </c>
      <c r="K298">
        <v>3.5932360000000003E-2</v>
      </c>
      <c r="L298">
        <v>0.2444663</v>
      </c>
      <c r="M298">
        <v>2.6842620000000001E-2</v>
      </c>
      <c r="N298">
        <v>0.29180159999999999</v>
      </c>
      <c r="O298">
        <v>4.3038460000000001E-2</v>
      </c>
      <c r="P298">
        <v>-0.66257540000000004</v>
      </c>
      <c r="Q298">
        <v>3.7366999999999997E-2</v>
      </c>
      <c r="R298">
        <v>-2.1221369999999999</v>
      </c>
      <c r="S298">
        <v>3.3424929999999999E-2</v>
      </c>
      <c r="T298">
        <v>1.148347</v>
      </c>
      <c r="U298">
        <v>4.1884480000000002E-2</v>
      </c>
      <c r="V298">
        <v>0.76371330000000004</v>
      </c>
      <c r="W298">
        <v>3.9123350000000001E-2</v>
      </c>
      <c r="X298">
        <v>0.84448089999999998</v>
      </c>
      <c r="Y298">
        <v>3.8918370000000001E-2</v>
      </c>
      <c r="Z298">
        <v>-2.2237300000000002</v>
      </c>
      <c r="AA298">
        <v>5.2421750000000003E-2</v>
      </c>
      <c r="AB298">
        <v>0.74113490000000004</v>
      </c>
      <c r="AC298">
        <v>3.3780129999999998E-2</v>
      </c>
      <c r="AD298">
        <v>0.28586790000000001</v>
      </c>
      <c r="AE298">
        <v>5.5514330000000001E-2</v>
      </c>
      <c r="AF298">
        <v>-0.43505559999999999</v>
      </c>
      <c r="AG298">
        <v>4.5313039999999999E-2</v>
      </c>
      <c r="AH298">
        <v>1.183686</v>
      </c>
      <c r="AI298">
        <v>2.5697250000000001E-2</v>
      </c>
      <c r="AJ298">
        <v>-1.099352E-2</v>
      </c>
      <c r="AK298">
        <v>2.8542069999999999E-2</v>
      </c>
      <c r="AL298">
        <v>-1.0385040000000001</v>
      </c>
      <c r="AM298">
        <v>3.677573E-2</v>
      </c>
      <c r="AN298">
        <v>-7.6131530000000003E-2</v>
      </c>
      <c r="AO298">
        <v>2.650338E-2</v>
      </c>
    </row>
    <row r="299" spans="2:41" x14ac:dyDescent="0.25">
      <c r="B299">
        <v>-7.8537079999999995E-2</v>
      </c>
      <c r="C299">
        <v>4.7114910000000003E-2</v>
      </c>
      <c r="D299">
        <v>-1.6381680000000001</v>
      </c>
      <c r="E299">
        <v>3.8962459999999997E-2</v>
      </c>
      <c r="F299">
        <v>-0.73205200000000004</v>
      </c>
      <c r="G299">
        <v>3.0402519999999999E-2</v>
      </c>
      <c r="H299">
        <v>2.4044180000000002</v>
      </c>
      <c r="I299">
        <v>3.5076780000000002E-2</v>
      </c>
      <c r="J299">
        <v>0.19680410000000001</v>
      </c>
      <c r="K299">
        <v>2.6079390000000001E-2</v>
      </c>
      <c r="L299">
        <v>0.90999260000000004</v>
      </c>
      <c r="M299">
        <v>2.4433719999999999E-2</v>
      </c>
      <c r="N299">
        <v>0.28815590000000002</v>
      </c>
      <c r="O299">
        <v>4.0877259999999999E-2</v>
      </c>
      <c r="P299">
        <v>-1.329707</v>
      </c>
      <c r="Q299">
        <v>3.4103290000000001E-2</v>
      </c>
      <c r="R299">
        <v>-1.5098279999999999</v>
      </c>
      <c r="S299">
        <v>3.1752460000000003E-2</v>
      </c>
      <c r="T299">
        <v>0.29590509999999998</v>
      </c>
      <c r="U299">
        <v>3.2564070000000001E-2</v>
      </c>
      <c r="V299">
        <v>1.1300749999999999</v>
      </c>
      <c r="W299">
        <v>3.5417589999999999E-2</v>
      </c>
      <c r="X299">
        <v>0.2395109</v>
      </c>
      <c r="Y299">
        <v>4.925591E-2</v>
      </c>
      <c r="Z299">
        <v>-2.332592</v>
      </c>
      <c r="AA299">
        <v>4.7291319999999998E-2</v>
      </c>
      <c r="AB299">
        <v>1.5156689999999999</v>
      </c>
      <c r="AC299">
        <v>2.4861040000000001E-2</v>
      </c>
      <c r="AD299">
        <v>-0.63691569999999997</v>
      </c>
      <c r="AE299">
        <v>6.6456970000000004E-2</v>
      </c>
      <c r="AF299">
        <v>-0.60787729999999995</v>
      </c>
      <c r="AG299">
        <v>3.379741E-2</v>
      </c>
      <c r="AH299">
        <v>0.65626700000000004</v>
      </c>
      <c r="AI299">
        <v>2.893459E-2</v>
      </c>
      <c r="AJ299">
        <v>-0.16631409999999999</v>
      </c>
      <c r="AK299">
        <v>3.3264189999999999E-2</v>
      </c>
      <c r="AL299">
        <v>-0.2996413</v>
      </c>
      <c r="AM299">
        <v>3.6074599999999998E-2</v>
      </c>
      <c r="AN299">
        <v>-0.62113399999999996</v>
      </c>
      <c r="AO299">
        <v>3.3278479999999999E-2</v>
      </c>
    </row>
    <row r="300" spans="2:41" x14ac:dyDescent="0.25">
      <c r="B300">
        <v>1.3164290000000001</v>
      </c>
      <c r="C300">
        <v>4.3570749999999998E-2</v>
      </c>
      <c r="D300">
        <v>0.54117440000000006</v>
      </c>
      <c r="E300">
        <v>3.0588049999999999E-2</v>
      </c>
      <c r="F300">
        <v>-1.042098</v>
      </c>
      <c r="G300">
        <v>3.3515509999999998E-2</v>
      </c>
      <c r="H300">
        <v>2.734969</v>
      </c>
      <c r="I300">
        <v>2.1759899999999999E-2</v>
      </c>
      <c r="J300">
        <v>-1.1736960000000001</v>
      </c>
      <c r="K300">
        <v>2.954669E-2</v>
      </c>
      <c r="L300">
        <v>0.88063599999999997</v>
      </c>
      <c r="M300">
        <v>2.1000830000000002E-2</v>
      </c>
      <c r="N300">
        <v>-0.33255479999999998</v>
      </c>
      <c r="O300">
        <v>3.4214729999999999E-2</v>
      </c>
      <c r="P300">
        <v>-0.94675690000000001</v>
      </c>
      <c r="Q300">
        <v>3.633985E-2</v>
      </c>
      <c r="R300">
        <v>-0.63073840000000003</v>
      </c>
      <c r="S300">
        <v>3.5744020000000001E-2</v>
      </c>
      <c r="T300">
        <v>6.5476759999999995E-2</v>
      </c>
      <c r="U300">
        <v>2.991922E-2</v>
      </c>
      <c r="V300">
        <v>0.2100784</v>
      </c>
      <c r="W300">
        <v>2.9397019999999999E-2</v>
      </c>
      <c r="X300">
        <v>0.93368649999999997</v>
      </c>
      <c r="Y300">
        <v>3.8249659999999998E-2</v>
      </c>
      <c r="Z300">
        <v>-1.323823</v>
      </c>
      <c r="AA300">
        <v>2.8346650000000001E-2</v>
      </c>
      <c r="AB300">
        <v>0.93474250000000003</v>
      </c>
      <c r="AC300">
        <v>2.286587E-2</v>
      </c>
      <c r="AD300">
        <v>-0.62301930000000005</v>
      </c>
      <c r="AE300">
        <v>6.3536289999999995E-2</v>
      </c>
      <c r="AF300">
        <v>0.52602709999999997</v>
      </c>
      <c r="AG300">
        <v>2.6148350000000001E-2</v>
      </c>
      <c r="AH300">
        <v>1.5214890000000001</v>
      </c>
      <c r="AI300">
        <v>3.1946919999999997E-2</v>
      </c>
      <c r="AJ300">
        <v>-0.470445</v>
      </c>
      <c r="AK300">
        <v>4.620494E-2</v>
      </c>
      <c r="AL300">
        <v>-0.85403660000000003</v>
      </c>
      <c r="AM300">
        <v>4.1734519999999997E-2</v>
      </c>
      <c r="AN300">
        <v>-1.179581</v>
      </c>
      <c r="AO300">
        <v>4.7291380000000001E-2</v>
      </c>
    </row>
    <row r="301" spans="2:41" x14ac:dyDescent="0.25">
      <c r="B301">
        <v>1.8520779999999999</v>
      </c>
      <c r="C301">
        <v>2.7366370000000001E-2</v>
      </c>
      <c r="D301">
        <v>1.2895019999999999</v>
      </c>
      <c r="E301">
        <v>2.1019739999999999E-2</v>
      </c>
      <c r="F301">
        <v>-1.7110829999999999</v>
      </c>
      <c r="G301">
        <v>3.6953319999999998E-2</v>
      </c>
      <c r="H301">
        <v>2.4469660000000002</v>
      </c>
      <c r="I301">
        <v>1.85465E-2</v>
      </c>
      <c r="J301">
        <v>-1.5082629999999999</v>
      </c>
      <c r="K301">
        <v>4.8798719999999997E-2</v>
      </c>
      <c r="L301">
        <v>0.3740599</v>
      </c>
      <c r="M301">
        <v>2.0822529999999999E-2</v>
      </c>
      <c r="N301">
        <v>1.5176220000000001E-2</v>
      </c>
      <c r="O301">
        <v>2.3111840000000002E-2</v>
      </c>
      <c r="P301">
        <v>4.416175E-2</v>
      </c>
      <c r="Q301">
        <v>4.201448E-2</v>
      </c>
      <c r="R301">
        <v>-0.67152489999999998</v>
      </c>
      <c r="S301">
        <v>3.54458E-2</v>
      </c>
      <c r="T301">
        <v>-0.31839990000000001</v>
      </c>
      <c r="U301">
        <v>3.7858610000000001E-2</v>
      </c>
      <c r="V301">
        <v>-0.125191</v>
      </c>
      <c r="W301">
        <v>3.9181800000000003E-2</v>
      </c>
      <c r="X301">
        <v>1.260489</v>
      </c>
      <c r="Y301">
        <v>2.5253379999999999E-2</v>
      </c>
      <c r="Z301">
        <v>-4.6014840000000001E-2</v>
      </c>
      <c r="AA301">
        <v>2.4447719999999999E-2</v>
      </c>
      <c r="AB301">
        <v>0.31892090000000001</v>
      </c>
      <c r="AC301">
        <v>3.3871510000000001E-2</v>
      </c>
      <c r="AD301">
        <v>-0.2576061</v>
      </c>
      <c r="AE301">
        <v>6.1124449999999997E-2</v>
      </c>
      <c r="AF301">
        <v>1.0894900000000001</v>
      </c>
      <c r="AG301">
        <v>3.5196829999999998E-2</v>
      </c>
      <c r="AH301">
        <v>1.724613</v>
      </c>
      <c r="AI301">
        <v>3.1714489999999998E-2</v>
      </c>
      <c r="AJ301">
        <v>-1.3901049999999999</v>
      </c>
      <c r="AK301">
        <v>5.042874E-2</v>
      </c>
      <c r="AL301">
        <v>-1.5606549999999999</v>
      </c>
      <c r="AM301">
        <v>4.9528410000000002E-2</v>
      </c>
      <c r="AN301">
        <v>-1.0302789999999999</v>
      </c>
      <c r="AO301">
        <v>5.2993030000000003E-2</v>
      </c>
    </row>
    <row r="302" spans="2:41" x14ac:dyDescent="0.25">
      <c r="B302">
        <v>1.026311</v>
      </c>
      <c r="C302">
        <v>1.7312939999999999E-2</v>
      </c>
      <c r="D302">
        <v>0.94340290000000004</v>
      </c>
      <c r="E302">
        <v>1.974625E-2</v>
      </c>
      <c r="F302">
        <v>-1.1784019999999999</v>
      </c>
      <c r="G302">
        <v>3.6314060000000002E-2</v>
      </c>
      <c r="H302">
        <v>1.0413129999999999</v>
      </c>
      <c r="I302">
        <v>2.1298049999999999E-2</v>
      </c>
      <c r="J302">
        <v>-1.083351</v>
      </c>
      <c r="K302">
        <v>5.9580300000000003E-2</v>
      </c>
      <c r="L302">
        <v>0.23333860000000001</v>
      </c>
      <c r="M302">
        <v>3.6093479999999997E-2</v>
      </c>
      <c r="N302">
        <v>0.45835670000000001</v>
      </c>
      <c r="O302">
        <v>1.8099569999999999E-2</v>
      </c>
      <c r="P302">
        <v>-0.3922756</v>
      </c>
      <c r="Q302">
        <v>3.879461E-2</v>
      </c>
      <c r="R302">
        <v>-1.4433009999999999</v>
      </c>
      <c r="S302">
        <v>3.3675370000000003E-2</v>
      </c>
      <c r="T302">
        <v>-0.92368799999999995</v>
      </c>
      <c r="U302">
        <v>3.6558239999999999E-2</v>
      </c>
      <c r="V302">
        <v>0.38465830000000001</v>
      </c>
      <c r="W302">
        <v>4.1553199999999998E-2</v>
      </c>
      <c r="X302">
        <v>7.2322510000000007E-2</v>
      </c>
      <c r="Y302">
        <v>2.817561E-2</v>
      </c>
      <c r="Z302">
        <v>0.76145309999999999</v>
      </c>
      <c r="AA302">
        <v>3.4680519999999999E-2</v>
      </c>
      <c r="AB302">
        <v>-0.31571549999999998</v>
      </c>
      <c r="AC302">
        <v>3.5377180000000001E-2</v>
      </c>
      <c r="AD302">
        <v>0.50099709999999997</v>
      </c>
      <c r="AE302">
        <v>5.9075009999999997E-2</v>
      </c>
      <c r="AF302">
        <v>-1.887515E-2</v>
      </c>
      <c r="AG302">
        <v>4.4020610000000002E-2</v>
      </c>
      <c r="AH302">
        <v>0.28066069999999999</v>
      </c>
      <c r="AI302">
        <v>2.9883690000000001E-2</v>
      </c>
      <c r="AJ302">
        <v>-1.3721429999999999</v>
      </c>
      <c r="AK302">
        <v>3.9423609999999998E-2</v>
      </c>
      <c r="AL302">
        <v>-1.112806</v>
      </c>
      <c r="AM302">
        <v>4.9599209999999998E-2</v>
      </c>
      <c r="AN302">
        <v>-0.36923040000000001</v>
      </c>
      <c r="AO302">
        <v>4.3044949999999998E-2</v>
      </c>
    </row>
    <row r="303" spans="2:41" x14ac:dyDescent="0.25">
      <c r="B303">
        <v>0.2357736</v>
      </c>
      <c r="C303">
        <v>1.638676E-2</v>
      </c>
      <c r="D303">
        <v>0.71924399999999999</v>
      </c>
      <c r="E303">
        <v>2.439997E-2</v>
      </c>
      <c r="F303">
        <v>0.72192129999999999</v>
      </c>
      <c r="G303">
        <v>3.4526189999999998E-2</v>
      </c>
      <c r="H303">
        <v>-0.47460780000000002</v>
      </c>
      <c r="I303">
        <v>3.0872480000000001E-2</v>
      </c>
      <c r="J303">
        <v>2.9406330000000001E-2</v>
      </c>
      <c r="K303">
        <v>5.0921639999999997E-2</v>
      </c>
      <c r="L303">
        <v>0.5685154</v>
      </c>
      <c r="M303">
        <v>4.4557350000000003E-2</v>
      </c>
      <c r="N303">
        <v>0.2261967</v>
      </c>
      <c r="O303">
        <v>3.035914E-2</v>
      </c>
      <c r="P303">
        <v>-1.2857229999999999</v>
      </c>
      <c r="Q303">
        <v>3.4648329999999998E-2</v>
      </c>
      <c r="R303">
        <v>-1.93523</v>
      </c>
      <c r="S303">
        <v>2.9940459999999999E-2</v>
      </c>
      <c r="T303">
        <v>-1.1123050000000001</v>
      </c>
      <c r="U303">
        <v>2.3380919999999999E-2</v>
      </c>
      <c r="V303">
        <v>0.16253770000000001</v>
      </c>
      <c r="W303">
        <v>2.6604409999999998E-2</v>
      </c>
      <c r="X303">
        <v>-0.70803879999999997</v>
      </c>
      <c r="Y303">
        <v>4.1675410000000003E-2</v>
      </c>
      <c r="Z303">
        <v>0.58980699999999997</v>
      </c>
      <c r="AA303">
        <v>3.7543100000000003E-2</v>
      </c>
      <c r="AB303">
        <v>-0.70940020000000004</v>
      </c>
      <c r="AC303">
        <v>2.7618650000000002E-2</v>
      </c>
      <c r="AD303">
        <v>0.49840200000000001</v>
      </c>
      <c r="AE303">
        <v>5.2038899999999999E-2</v>
      </c>
      <c r="AF303">
        <v>-0.55553949999999996</v>
      </c>
      <c r="AG303">
        <v>4.0116939999999997E-2</v>
      </c>
      <c r="AH303">
        <v>-0.761849</v>
      </c>
      <c r="AI303">
        <v>3.506927E-2</v>
      </c>
      <c r="AJ303">
        <v>-0.36873129999999998</v>
      </c>
      <c r="AK303">
        <v>3.2918889999999999E-2</v>
      </c>
      <c r="AL303">
        <v>-0.75466409999999995</v>
      </c>
      <c r="AM303">
        <v>4.3393290000000001E-2</v>
      </c>
      <c r="AN303">
        <v>-0.78520889999999999</v>
      </c>
      <c r="AO303">
        <v>3.1073030000000001E-2</v>
      </c>
    </row>
    <row r="304" spans="2:41" x14ac:dyDescent="0.25">
      <c r="B304">
        <v>0.12878609999999999</v>
      </c>
      <c r="C304">
        <v>2.657487E-2</v>
      </c>
      <c r="D304">
        <v>8.1530829999999999E-2</v>
      </c>
      <c r="E304">
        <v>3.2975270000000001E-2</v>
      </c>
      <c r="F304">
        <v>1.4222600000000001</v>
      </c>
      <c r="G304">
        <v>2.8062650000000001E-2</v>
      </c>
      <c r="H304">
        <v>-0.62767660000000003</v>
      </c>
      <c r="I304">
        <v>4.397156E-2</v>
      </c>
      <c r="J304">
        <v>1.1269210000000001</v>
      </c>
      <c r="K304">
        <v>3.9957319999999998E-2</v>
      </c>
      <c r="L304">
        <v>0.70600660000000004</v>
      </c>
      <c r="M304">
        <v>2.6937079999999999E-2</v>
      </c>
      <c r="N304">
        <v>-0.62007590000000001</v>
      </c>
      <c r="O304">
        <v>4.5891099999999997E-2</v>
      </c>
      <c r="P304">
        <v>-0.83845769999999997</v>
      </c>
      <c r="Q304">
        <v>3.6193080000000002E-2</v>
      </c>
      <c r="R304">
        <v>-1.8949590000000001</v>
      </c>
      <c r="S304">
        <v>2.5059729999999999E-2</v>
      </c>
      <c r="T304">
        <v>-1.7536369999999999</v>
      </c>
      <c r="U304">
        <v>2.735365E-2</v>
      </c>
      <c r="V304">
        <v>-0.88047869999999995</v>
      </c>
      <c r="W304">
        <v>2.1822999999999999E-2</v>
      </c>
      <c r="X304">
        <v>-0.55579199999999995</v>
      </c>
      <c r="Y304">
        <v>4.4517769999999998E-2</v>
      </c>
      <c r="Z304">
        <v>0.2026848</v>
      </c>
      <c r="AA304">
        <v>2.8271810000000001E-2</v>
      </c>
      <c r="AB304">
        <v>-2.3228049999999998E-3</v>
      </c>
      <c r="AC304">
        <v>2.8734969999999999E-2</v>
      </c>
      <c r="AD304">
        <v>-0.70924330000000002</v>
      </c>
      <c r="AE304">
        <v>4.8808709999999998E-2</v>
      </c>
      <c r="AF304">
        <v>0.1604119</v>
      </c>
      <c r="AG304">
        <v>2.9562939999999999E-2</v>
      </c>
      <c r="AH304">
        <v>0.2475995</v>
      </c>
      <c r="AI304">
        <v>3.9066450000000003E-2</v>
      </c>
      <c r="AJ304">
        <v>0.23590330000000001</v>
      </c>
      <c r="AK304">
        <v>3.9987130000000003E-2</v>
      </c>
      <c r="AL304">
        <v>-0.6871659</v>
      </c>
      <c r="AM304">
        <v>4.2385699999999998E-2</v>
      </c>
      <c r="AN304">
        <v>-1.643357</v>
      </c>
      <c r="AO304">
        <v>3.5364399999999997E-2</v>
      </c>
    </row>
    <row r="305" spans="2:41" x14ac:dyDescent="0.25">
      <c r="B305">
        <v>0.86312330000000004</v>
      </c>
      <c r="C305">
        <v>3.5037640000000002E-2</v>
      </c>
      <c r="D305">
        <v>-0.76030359999999997</v>
      </c>
      <c r="E305">
        <v>3.7280720000000003E-2</v>
      </c>
      <c r="F305">
        <v>0.17324290000000001</v>
      </c>
      <c r="G305">
        <v>1.978984E-2</v>
      </c>
      <c r="H305">
        <v>0.26428960000000001</v>
      </c>
      <c r="I305">
        <v>4.0291220000000003E-2</v>
      </c>
      <c r="J305">
        <v>0.98233789999999999</v>
      </c>
      <c r="K305">
        <v>3.3910740000000002E-2</v>
      </c>
      <c r="L305">
        <v>0.37140970000000001</v>
      </c>
      <c r="M305">
        <v>1.4232399999999999E-2</v>
      </c>
      <c r="N305">
        <v>-1.10009</v>
      </c>
      <c r="O305">
        <v>5.1595509999999997E-2</v>
      </c>
      <c r="P305">
        <v>0.180594</v>
      </c>
      <c r="Q305">
        <v>3.5557730000000003E-2</v>
      </c>
      <c r="R305">
        <v>-1.5199670000000001</v>
      </c>
      <c r="S305">
        <v>2.4551770000000001E-2</v>
      </c>
      <c r="T305">
        <v>-2.2409279999999998</v>
      </c>
      <c r="U305">
        <v>4.1458589999999997E-2</v>
      </c>
      <c r="V305">
        <v>-0.8267504</v>
      </c>
      <c r="W305">
        <v>3.7424730000000003E-2</v>
      </c>
      <c r="X305">
        <v>-0.74994629999999995</v>
      </c>
      <c r="Y305">
        <v>3.63874E-2</v>
      </c>
      <c r="Z305">
        <v>8.3256150000000001E-2</v>
      </c>
      <c r="AA305">
        <v>2.4060539999999998E-2</v>
      </c>
      <c r="AB305">
        <v>0.65717150000000002</v>
      </c>
      <c r="AC305">
        <v>3.5994060000000001E-2</v>
      </c>
      <c r="AD305">
        <v>-1.500672</v>
      </c>
      <c r="AE305">
        <v>5.7659750000000003E-2</v>
      </c>
      <c r="AF305">
        <v>0.51079969999999997</v>
      </c>
      <c r="AG305">
        <v>2.1553760000000002E-2</v>
      </c>
      <c r="AH305">
        <v>1.50173</v>
      </c>
      <c r="AI305">
        <v>2.4710840000000001E-2</v>
      </c>
      <c r="AJ305">
        <v>0.33391150000000003</v>
      </c>
      <c r="AK305">
        <v>4.5873289999999997E-2</v>
      </c>
      <c r="AL305">
        <v>9.3024369999999995E-2</v>
      </c>
      <c r="AM305">
        <v>4.0126879999999997E-2</v>
      </c>
      <c r="AN305">
        <v>-0.79206920000000003</v>
      </c>
      <c r="AO305">
        <v>4.4634760000000002E-2</v>
      </c>
    </row>
    <row r="306" spans="2:41" x14ac:dyDescent="0.25">
      <c r="B306">
        <v>1.4226289999999999</v>
      </c>
      <c r="C306">
        <v>2.701593E-2</v>
      </c>
      <c r="D306">
        <v>-1.187438</v>
      </c>
      <c r="E306">
        <v>3.837016E-2</v>
      </c>
      <c r="F306">
        <v>-1.06399</v>
      </c>
      <c r="G306">
        <v>2.8897430000000002E-2</v>
      </c>
      <c r="H306">
        <v>1.118466</v>
      </c>
      <c r="I306">
        <v>2.3315410000000002E-2</v>
      </c>
      <c r="J306">
        <v>0.99344299999999996</v>
      </c>
      <c r="K306">
        <v>2.8123860000000001E-2</v>
      </c>
      <c r="L306">
        <v>0.42469440000000003</v>
      </c>
      <c r="M306">
        <v>2.172077E-2</v>
      </c>
      <c r="N306">
        <v>-0.31027339999999998</v>
      </c>
      <c r="O306">
        <v>4.4676250000000001E-2</v>
      </c>
      <c r="P306">
        <v>0.18350089999999999</v>
      </c>
      <c r="Q306">
        <v>3.6974550000000002E-2</v>
      </c>
      <c r="R306">
        <v>-0.75207690000000005</v>
      </c>
      <c r="S306">
        <v>2.740451E-2</v>
      </c>
      <c r="T306">
        <v>-1.700966</v>
      </c>
      <c r="U306">
        <v>3.6578720000000002E-2</v>
      </c>
      <c r="V306">
        <v>2.928375E-3</v>
      </c>
      <c r="W306">
        <v>4.659568E-2</v>
      </c>
      <c r="X306">
        <v>-0.88682159999999999</v>
      </c>
      <c r="Y306">
        <v>3.6149969999999997E-2</v>
      </c>
      <c r="Z306">
        <v>0.27304469999999997</v>
      </c>
      <c r="AA306">
        <v>3.056441E-2</v>
      </c>
      <c r="AB306">
        <v>-5.4470850000000001E-2</v>
      </c>
      <c r="AC306">
        <v>4.4134300000000001E-2</v>
      </c>
      <c r="AD306">
        <v>-0.90182119999999999</v>
      </c>
      <c r="AE306">
        <v>6.6629850000000004E-2</v>
      </c>
      <c r="AF306">
        <v>0.29665340000000001</v>
      </c>
      <c r="AG306">
        <v>2.3537840000000001E-2</v>
      </c>
      <c r="AH306">
        <v>0.62619709999999995</v>
      </c>
      <c r="AI306">
        <v>4.6758069999999997E-3</v>
      </c>
      <c r="AJ306">
        <v>0.47875620000000002</v>
      </c>
      <c r="AK306">
        <v>4.2764919999999998E-2</v>
      </c>
      <c r="AL306">
        <v>0.98593310000000001</v>
      </c>
      <c r="AM306">
        <v>2.8261979999999999E-2</v>
      </c>
      <c r="AN306">
        <v>1.1487909999999999</v>
      </c>
      <c r="AO306">
        <v>4.0244229999999999E-2</v>
      </c>
    </row>
    <row r="307" spans="2:41" x14ac:dyDescent="0.25">
      <c r="B307">
        <v>0.45520060000000001</v>
      </c>
      <c r="C307">
        <v>2.1819169999999999E-2</v>
      </c>
      <c r="D307">
        <v>-1.293485</v>
      </c>
      <c r="E307">
        <v>3.8091609999999998E-2</v>
      </c>
      <c r="F307">
        <v>-0.50803469999999995</v>
      </c>
      <c r="G307">
        <v>4.8538659999999997E-2</v>
      </c>
      <c r="H307">
        <v>0.67685589999999995</v>
      </c>
      <c r="I307">
        <v>1.4632900000000001E-2</v>
      </c>
      <c r="J307">
        <v>1.541863</v>
      </c>
      <c r="K307">
        <v>2.5923140000000001E-2</v>
      </c>
      <c r="L307">
        <v>0.40073170000000002</v>
      </c>
      <c r="M307">
        <v>2.6997770000000001E-2</v>
      </c>
      <c r="N307">
        <v>0.23712639999999999</v>
      </c>
      <c r="O307">
        <v>3.2301870000000003E-2</v>
      </c>
      <c r="P307">
        <v>-0.73376399999999997</v>
      </c>
      <c r="Q307">
        <v>4.1108239999999997E-2</v>
      </c>
      <c r="R307">
        <v>-0.30661179999999999</v>
      </c>
      <c r="S307">
        <v>2.9595050000000001E-2</v>
      </c>
      <c r="T307">
        <v>-1.202018</v>
      </c>
      <c r="U307">
        <v>2.7216009999999999E-2</v>
      </c>
      <c r="V307">
        <v>-0.62626979999999999</v>
      </c>
      <c r="W307">
        <v>3.9847260000000002E-2</v>
      </c>
      <c r="X307">
        <v>-0.33324039999999999</v>
      </c>
      <c r="Y307">
        <v>4.1812839999999997E-2</v>
      </c>
      <c r="Z307">
        <v>0.95392560000000004</v>
      </c>
      <c r="AA307">
        <v>3.2594159999999997E-2</v>
      </c>
      <c r="AB307">
        <v>-1.5284679999999999</v>
      </c>
      <c r="AC307">
        <v>4.7211019999999999E-2</v>
      </c>
      <c r="AD307">
        <v>0.33055709999999999</v>
      </c>
      <c r="AE307">
        <v>5.7581670000000001E-2</v>
      </c>
      <c r="AF307">
        <v>0.47342610000000002</v>
      </c>
      <c r="AG307">
        <v>2.9916180000000001E-2</v>
      </c>
      <c r="AH307">
        <v>-1.049434</v>
      </c>
      <c r="AI307">
        <v>6.481606E-3</v>
      </c>
      <c r="AJ307">
        <v>0.26812619999999998</v>
      </c>
      <c r="AK307">
        <v>4.0230559999999999E-2</v>
      </c>
      <c r="AL307">
        <v>0.89326110000000003</v>
      </c>
      <c r="AM307">
        <v>1.671299E-2</v>
      </c>
      <c r="AN307">
        <v>1.6920459999999999</v>
      </c>
      <c r="AO307">
        <v>3.1594650000000002E-2</v>
      </c>
    </row>
    <row r="308" spans="2:41" x14ac:dyDescent="0.25">
      <c r="B308">
        <v>-0.91145790000000004</v>
      </c>
      <c r="C308">
        <v>3.0118659999999998E-2</v>
      </c>
      <c r="D308">
        <v>-0.82566470000000003</v>
      </c>
      <c r="E308">
        <v>3.2088070000000003E-2</v>
      </c>
      <c r="F308">
        <v>0.82699940000000005</v>
      </c>
      <c r="G308">
        <v>4.7776510000000001E-2</v>
      </c>
      <c r="H308">
        <v>-0.22456809999999999</v>
      </c>
      <c r="I308">
        <v>1.8079669999999999E-2</v>
      </c>
      <c r="J308">
        <v>1.2453970000000001</v>
      </c>
      <c r="K308">
        <v>3.039217E-2</v>
      </c>
      <c r="L308">
        <v>-0.31036039999999998</v>
      </c>
      <c r="M308">
        <v>2.49465E-2</v>
      </c>
      <c r="N308">
        <v>-0.48118660000000002</v>
      </c>
      <c r="O308">
        <v>2.774861E-2</v>
      </c>
      <c r="P308">
        <v>-1.2085440000000001</v>
      </c>
      <c r="Q308">
        <v>3.6174900000000003E-2</v>
      </c>
      <c r="R308">
        <v>-0.59538559999999996</v>
      </c>
      <c r="S308">
        <v>2.9399390000000001E-2</v>
      </c>
      <c r="T308">
        <v>-1.406666</v>
      </c>
      <c r="U308">
        <v>3.1806639999999997E-2</v>
      </c>
      <c r="V308">
        <v>-1.9874750000000001</v>
      </c>
      <c r="W308">
        <v>3.7920990000000002E-2</v>
      </c>
      <c r="X308">
        <v>0.15022720000000001</v>
      </c>
      <c r="Y308">
        <v>4.0093900000000002E-2</v>
      </c>
      <c r="Z308">
        <v>0.90944650000000005</v>
      </c>
      <c r="AA308">
        <v>2.6878610000000001E-2</v>
      </c>
      <c r="AB308">
        <v>-1.8118780000000001</v>
      </c>
      <c r="AC308">
        <v>4.0175330000000002E-2</v>
      </c>
      <c r="AD308">
        <v>0.48793130000000001</v>
      </c>
      <c r="AE308">
        <v>4.3610580000000003E-2</v>
      </c>
      <c r="AF308">
        <v>0.230934</v>
      </c>
      <c r="AG308">
        <v>3.1057080000000001E-2</v>
      </c>
      <c r="AH308">
        <v>-1.2598579999999999</v>
      </c>
      <c r="AI308">
        <v>2.3517639999999999E-2</v>
      </c>
      <c r="AJ308">
        <v>-0.68770209999999998</v>
      </c>
      <c r="AK308">
        <v>4.0838270000000003E-2</v>
      </c>
      <c r="AL308">
        <v>8.6240659999999997E-2</v>
      </c>
      <c r="AM308">
        <v>2.189646E-2</v>
      </c>
      <c r="AN308">
        <v>0.56327729999999998</v>
      </c>
      <c r="AO308">
        <v>3.318335E-2</v>
      </c>
    </row>
    <row r="309" spans="2:41" x14ac:dyDescent="0.25">
      <c r="B309">
        <v>-1.680318</v>
      </c>
      <c r="C309">
        <v>3.5169039999999999E-2</v>
      </c>
      <c r="D309">
        <v>0.31732270000000001</v>
      </c>
      <c r="E309">
        <v>2.2435190000000001E-2</v>
      </c>
      <c r="F309">
        <v>0.56220970000000003</v>
      </c>
      <c r="G309">
        <v>2.390923E-2</v>
      </c>
      <c r="H309">
        <v>8.8337580000000006E-3</v>
      </c>
      <c r="I309">
        <v>2.3203620000000001E-2</v>
      </c>
      <c r="J309">
        <v>1.0298160000000001</v>
      </c>
      <c r="K309">
        <v>3.6361869999999998E-2</v>
      </c>
      <c r="L309">
        <v>-0.90318909999999997</v>
      </c>
      <c r="M309">
        <v>2.7263140000000002E-2</v>
      </c>
      <c r="N309">
        <v>-0.81586619999999999</v>
      </c>
      <c r="O309">
        <v>2.7014799999999999E-2</v>
      </c>
      <c r="P309">
        <v>-0.70620870000000002</v>
      </c>
      <c r="Q309">
        <v>2.517575E-2</v>
      </c>
      <c r="R309">
        <v>-0.87456460000000003</v>
      </c>
      <c r="S309">
        <v>2.7855680000000001E-2</v>
      </c>
      <c r="T309">
        <v>-1.254548</v>
      </c>
      <c r="U309">
        <v>3.95649E-2</v>
      </c>
      <c r="V309">
        <v>-1.590036</v>
      </c>
      <c r="W309">
        <v>4.3965440000000001E-2</v>
      </c>
      <c r="X309">
        <v>-0.275003</v>
      </c>
      <c r="Y309">
        <v>3.4201210000000003E-2</v>
      </c>
      <c r="Z309">
        <v>-0.16905029999999999</v>
      </c>
      <c r="AA309">
        <v>2.65448E-2</v>
      </c>
      <c r="AB309">
        <v>-0.69976839999999996</v>
      </c>
      <c r="AC309">
        <v>3.1952050000000003E-2</v>
      </c>
      <c r="AD309">
        <v>-0.6475649</v>
      </c>
      <c r="AE309">
        <v>4.8377709999999997E-2</v>
      </c>
      <c r="AF309">
        <v>-0.4434053</v>
      </c>
      <c r="AG309">
        <v>3.1876340000000003E-2</v>
      </c>
      <c r="AH309">
        <v>0.32458809999999999</v>
      </c>
      <c r="AI309">
        <v>3.1303879999999999E-2</v>
      </c>
      <c r="AJ309">
        <v>-1.0864290000000001</v>
      </c>
      <c r="AK309">
        <v>3.7274460000000002E-2</v>
      </c>
      <c r="AL309">
        <v>-0.58821809999999997</v>
      </c>
      <c r="AM309">
        <v>3.2292729999999999E-2</v>
      </c>
      <c r="AN309">
        <v>-0.24269930000000001</v>
      </c>
      <c r="AO309">
        <v>3.308912E-2</v>
      </c>
    </row>
    <row r="310" spans="2:41" x14ac:dyDescent="0.25">
      <c r="B310">
        <v>-1.5683039999999999</v>
      </c>
      <c r="C310">
        <v>3.3125500000000002E-2</v>
      </c>
      <c r="D310">
        <v>0.94775670000000001</v>
      </c>
      <c r="E310">
        <v>1.623962E-2</v>
      </c>
      <c r="F310">
        <v>-0.103147</v>
      </c>
      <c r="G310">
        <v>1.023341E-2</v>
      </c>
      <c r="H310">
        <v>0.71343990000000002</v>
      </c>
      <c r="I310">
        <v>3.027092E-2</v>
      </c>
      <c r="J310">
        <v>1.177732</v>
      </c>
      <c r="K310">
        <v>3.4587989999999999E-2</v>
      </c>
      <c r="L310">
        <v>-1.1408130000000001</v>
      </c>
      <c r="M310">
        <v>3.6743110000000002E-2</v>
      </c>
      <c r="N310">
        <v>-6.9550029999999999E-2</v>
      </c>
      <c r="O310">
        <v>3.3875170000000003E-2</v>
      </c>
      <c r="P310">
        <v>0.26831379999999999</v>
      </c>
      <c r="Q310">
        <v>2.5577860000000001E-2</v>
      </c>
      <c r="R310">
        <v>-0.2625825</v>
      </c>
      <c r="S310">
        <v>2.8144869999999999E-2</v>
      </c>
      <c r="T310">
        <v>0.18057809999999999</v>
      </c>
      <c r="U310">
        <v>3.912583E-2</v>
      </c>
      <c r="V310">
        <v>0.1159959</v>
      </c>
      <c r="W310">
        <v>4.04114E-2</v>
      </c>
      <c r="X310">
        <v>-0.59887349999999995</v>
      </c>
      <c r="Y310">
        <v>3.93984E-2</v>
      </c>
      <c r="Z310">
        <v>-0.95708340000000003</v>
      </c>
      <c r="AA310">
        <v>3.226801E-2</v>
      </c>
      <c r="AB310">
        <v>-0.1180855</v>
      </c>
      <c r="AC310">
        <v>3.3580659999999998E-2</v>
      </c>
      <c r="AD310">
        <v>-1.1936659999999999</v>
      </c>
      <c r="AE310">
        <v>5.8032830000000001E-2</v>
      </c>
      <c r="AF310">
        <v>0.1546546</v>
      </c>
      <c r="AG310">
        <v>3.0188630000000001E-2</v>
      </c>
      <c r="AH310">
        <v>1.031652</v>
      </c>
      <c r="AI310">
        <v>2.8584310000000002E-2</v>
      </c>
      <c r="AJ310">
        <v>0.17397009999999999</v>
      </c>
      <c r="AK310">
        <v>3.2713989999999998E-2</v>
      </c>
      <c r="AL310">
        <v>-0.84196919999999997</v>
      </c>
      <c r="AM310">
        <v>2.080568E-2</v>
      </c>
      <c r="AN310">
        <v>0.38436880000000001</v>
      </c>
      <c r="AO310">
        <v>1.9582189999999999E-2</v>
      </c>
    </row>
    <row r="311" spans="2:41" x14ac:dyDescent="0.25">
      <c r="B311">
        <v>5.5596409999999999E-2</v>
      </c>
      <c r="C311">
        <v>2.812365E-2</v>
      </c>
      <c r="D311">
        <v>0.24235129999999999</v>
      </c>
      <c r="E311">
        <v>1.8522810000000001E-2</v>
      </c>
      <c r="F311">
        <v>0.46297050000000001</v>
      </c>
      <c r="G311">
        <v>2.312705E-2</v>
      </c>
      <c r="H311">
        <v>1.0834809999999999</v>
      </c>
      <c r="I311">
        <v>3.8949360000000002E-2</v>
      </c>
      <c r="J311">
        <v>0.679948</v>
      </c>
      <c r="K311">
        <v>2.7276910000000001E-2</v>
      </c>
      <c r="L311">
        <v>-0.39795170000000002</v>
      </c>
      <c r="M311">
        <v>4.1680540000000002E-2</v>
      </c>
      <c r="N311">
        <v>1.0095689999999999</v>
      </c>
      <c r="O311">
        <v>5.2141220000000002E-2</v>
      </c>
      <c r="P311">
        <v>0.57036830000000005</v>
      </c>
      <c r="Q311">
        <v>3.8322410000000001E-2</v>
      </c>
      <c r="R311">
        <v>0.99754379999999998</v>
      </c>
      <c r="S311">
        <v>3.00652E-2</v>
      </c>
      <c r="T311">
        <v>1.4416230000000001</v>
      </c>
      <c r="U311">
        <v>3.1934860000000002E-2</v>
      </c>
      <c r="V311">
        <v>0.96713329999999997</v>
      </c>
      <c r="W311">
        <v>2.762937E-2</v>
      </c>
      <c r="X311">
        <v>0.3521379</v>
      </c>
      <c r="Y311">
        <v>4.8306880000000003E-2</v>
      </c>
      <c r="Z311">
        <v>-1.0200119999999999</v>
      </c>
      <c r="AA311">
        <v>3.3641780000000003E-2</v>
      </c>
      <c r="AB311">
        <v>-0.4951139</v>
      </c>
      <c r="AC311">
        <v>3.7627639999999997E-2</v>
      </c>
      <c r="AD311">
        <v>-0.10721940000000001</v>
      </c>
      <c r="AE311">
        <v>5.3987239999999999E-2</v>
      </c>
      <c r="AF311">
        <v>1.216343</v>
      </c>
      <c r="AG311">
        <v>1.89625E-2</v>
      </c>
      <c r="AH311">
        <v>-1.0601560000000001</v>
      </c>
      <c r="AI311">
        <v>3.0039280000000002E-2</v>
      </c>
      <c r="AJ311">
        <v>1.3143</v>
      </c>
      <c r="AK311">
        <v>3.1131030000000001E-2</v>
      </c>
      <c r="AL311">
        <v>-1.114239</v>
      </c>
      <c r="AM311">
        <v>2.4218899999999999E-3</v>
      </c>
      <c r="AN311">
        <v>1.366296</v>
      </c>
      <c r="AO311">
        <v>1.7951789999999999E-2</v>
      </c>
    </row>
    <row r="312" spans="2:41" x14ac:dyDescent="0.25">
      <c r="B312">
        <v>1.008367</v>
      </c>
      <c r="C312">
        <v>2.2076700000000001E-2</v>
      </c>
      <c r="D312">
        <v>-0.80615250000000005</v>
      </c>
      <c r="E312">
        <v>2.43874E-2</v>
      </c>
      <c r="F312">
        <v>1.8056820000000001E-3</v>
      </c>
      <c r="G312">
        <v>3.768059E-2</v>
      </c>
      <c r="H312">
        <v>0.76667229999999997</v>
      </c>
      <c r="I312">
        <v>3.4709690000000001E-2</v>
      </c>
      <c r="J312">
        <v>0.26606000000000002</v>
      </c>
      <c r="K312">
        <v>2.4150720000000001E-2</v>
      </c>
      <c r="L312">
        <v>0.91796089999999997</v>
      </c>
      <c r="M312">
        <v>3.462983E-2</v>
      </c>
      <c r="N312">
        <v>1.509798</v>
      </c>
      <c r="O312">
        <v>5.129864E-2</v>
      </c>
      <c r="P312">
        <v>-0.19895789999999999</v>
      </c>
      <c r="Q312">
        <v>4.2081319999999998E-2</v>
      </c>
      <c r="R312">
        <v>1.064333</v>
      </c>
      <c r="S312">
        <v>2.8376990000000001E-2</v>
      </c>
      <c r="T312">
        <v>0.73223850000000001</v>
      </c>
      <c r="U312">
        <v>2.611016E-2</v>
      </c>
      <c r="V312">
        <v>1.461438</v>
      </c>
      <c r="W312">
        <v>1.9943280000000001E-2</v>
      </c>
      <c r="X312">
        <v>1.248726</v>
      </c>
      <c r="Y312">
        <v>4.2328829999999998E-2</v>
      </c>
      <c r="Z312">
        <v>-0.73644370000000003</v>
      </c>
      <c r="AA312">
        <v>3.0231350000000001E-2</v>
      </c>
      <c r="AB312">
        <v>-0.50246069999999998</v>
      </c>
      <c r="AC312">
        <v>3.1656360000000001E-2</v>
      </c>
      <c r="AD312">
        <v>0.95745119999999995</v>
      </c>
      <c r="AE312">
        <v>4.6979590000000002E-2</v>
      </c>
      <c r="AF312">
        <v>0.91087030000000002</v>
      </c>
      <c r="AG312">
        <v>1.3435229999999999E-2</v>
      </c>
      <c r="AH312">
        <v>-1.8752530000000001</v>
      </c>
      <c r="AI312">
        <v>4.0982230000000001E-2</v>
      </c>
      <c r="AJ312">
        <v>0.99991859999999999</v>
      </c>
      <c r="AK312">
        <v>2.9151659999999999E-2</v>
      </c>
      <c r="AL312">
        <v>-1.4968509999999999</v>
      </c>
      <c r="AM312">
        <v>1.2621790000000001E-2</v>
      </c>
      <c r="AN312">
        <v>1.1901649999999999</v>
      </c>
      <c r="AO312">
        <v>4.220289E-2</v>
      </c>
    </row>
    <row r="313" spans="2:41" x14ac:dyDescent="0.25">
      <c r="B313">
        <v>-0.1224433</v>
      </c>
      <c r="C313">
        <v>2.6471109999999999E-2</v>
      </c>
      <c r="D313">
        <v>-1.6502300000000001</v>
      </c>
      <c r="E313">
        <v>3.1348139999999997E-2</v>
      </c>
      <c r="F313">
        <v>-1.6146419999999999</v>
      </c>
      <c r="G313">
        <v>3.7296320000000001E-2</v>
      </c>
      <c r="H313">
        <v>0.1466604</v>
      </c>
      <c r="I313">
        <v>2.1212269999999998E-2</v>
      </c>
      <c r="J313">
        <v>-0.36187130000000001</v>
      </c>
      <c r="K313">
        <v>2.8222569999999999E-2</v>
      </c>
      <c r="L313">
        <v>0.98551560000000005</v>
      </c>
      <c r="M313">
        <v>2.6526350000000001E-2</v>
      </c>
      <c r="N313">
        <v>1.3058350000000001</v>
      </c>
      <c r="O313">
        <v>2.841805E-2</v>
      </c>
      <c r="P313">
        <v>-0.68465339999999997</v>
      </c>
      <c r="Q313">
        <v>3.031681E-2</v>
      </c>
      <c r="R313">
        <v>-0.23789920000000001</v>
      </c>
      <c r="S313">
        <v>2.1833990000000001E-2</v>
      </c>
      <c r="T313">
        <v>-0.40098089999999997</v>
      </c>
      <c r="U313">
        <v>2.6778119999999999E-2</v>
      </c>
      <c r="V313">
        <v>2.2995950000000001</v>
      </c>
      <c r="W313">
        <v>1.965747E-2</v>
      </c>
      <c r="X313">
        <v>0.5609054</v>
      </c>
      <c r="Y313">
        <v>3.4509539999999998E-2</v>
      </c>
      <c r="Z313">
        <v>-0.73573730000000004</v>
      </c>
      <c r="AA313">
        <v>2.9169759999999999E-2</v>
      </c>
      <c r="AB313">
        <v>-3.3069510000000003E-2</v>
      </c>
      <c r="AC313">
        <v>2.7390540000000001E-2</v>
      </c>
      <c r="AD313">
        <v>0.16651170000000001</v>
      </c>
      <c r="AE313">
        <v>5.0166189999999999E-2</v>
      </c>
      <c r="AF313">
        <v>3.2811420000000001E-2</v>
      </c>
      <c r="AG313">
        <v>2.2003109999999999E-2</v>
      </c>
      <c r="AH313">
        <v>0.35844140000000002</v>
      </c>
      <c r="AI313">
        <v>4.4178910000000002E-2</v>
      </c>
      <c r="AJ313">
        <v>0.73064830000000003</v>
      </c>
      <c r="AK313">
        <v>2.5309950000000001E-2</v>
      </c>
      <c r="AL313">
        <v>-0.86874770000000001</v>
      </c>
      <c r="AM313">
        <v>3.8638060000000002E-2</v>
      </c>
      <c r="AN313">
        <v>0.39179979999999998</v>
      </c>
      <c r="AO313">
        <v>5.4377429999999997E-2</v>
      </c>
    </row>
    <row r="314" spans="2:41" x14ac:dyDescent="0.25">
      <c r="B314">
        <v>-1.292257</v>
      </c>
      <c r="C314">
        <v>3.6132959999999999E-2</v>
      </c>
      <c r="D314">
        <v>-1.8513839999999999</v>
      </c>
      <c r="E314">
        <v>4.3685679999999998E-2</v>
      </c>
      <c r="F314">
        <v>-1.5020249999999999</v>
      </c>
      <c r="G314">
        <v>3.3989070000000003E-2</v>
      </c>
      <c r="H314">
        <v>4.740933E-2</v>
      </c>
      <c r="I314">
        <v>1.9639360000000002E-2</v>
      </c>
      <c r="J314">
        <v>-1.445722</v>
      </c>
      <c r="K314">
        <v>3.3717169999999998E-2</v>
      </c>
      <c r="L314">
        <v>0.60954370000000002</v>
      </c>
      <c r="M314">
        <v>2.5824880000000001E-2</v>
      </c>
      <c r="N314">
        <v>1.0844689999999999</v>
      </c>
      <c r="O314">
        <v>1.5857059999999999E-2</v>
      </c>
      <c r="P314">
        <v>0.35650399999999999</v>
      </c>
      <c r="Q314">
        <v>2.1957830000000001E-2</v>
      </c>
      <c r="R314">
        <v>-1.2274480000000001</v>
      </c>
      <c r="S314">
        <v>1.8917400000000001E-2</v>
      </c>
      <c r="T314">
        <v>0.10919130000000001</v>
      </c>
      <c r="U314">
        <v>2.9172440000000001E-2</v>
      </c>
      <c r="V314">
        <v>1.645605</v>
      </c>
      <c r="W314">
        <v>2.3689080000000001E-2</v>
      </c>
      <c r="X314">
        <v>-0.68113639999999998</v>
      </c>
      <c r="Y314">
        <v>3.604984E-2</v>
      </c>
      <c r="Z314">
        <v>-1.3399730000000001</v>
      </c>
      <c r="AA314">
        <v>3.1257460000000001E-2</v>
      </c>
      <c r="AB314">
        <v>0.25877280000000003</v>
      </c>
      <c r="AC314">
        <v>2.9296829999999999E-2</v>
      </c>
      <c r="AD314">
        <v>-0.61317690000000002</v>
      </c>
      <c r="AE314">
        <v>6.0079149999999998E-2</v>
      </c>
      <c r="AF314">
        <v>-0.10266069999999999</v>
      </c>
      <c r="AG314">
        <v>2.8137539999999999E-2</v>
      </c>
      <c r="AH314">
        <v>1.754618</v>
      </c>
      <c r="AI314">
        <v>3.1397729999999999E-2</v>
      </c>
      <c r="AJ314">
        <v>0.85982320000000001</v>
      </c>
      <c r="AK314">
        <v>2.0937770000000001E-2</v>
      </c>
      <c r="AL314">
        <v>0.21469949999999999</v>
      </c>
      <c r="AM314">
        <v>4.1973650000000001E-2</v>
      </c>
      <c r="AN314">
        <v>0.81091539999999995</v>
      </c>
      <c r="AO314">
        <v>3.911208E-2</v>
      </c>
    </row>
    <row r="315" spans="2:41" x14ac:dyDescent="0.25">
      <c r="B315">
        <v>-1.7981259999999999</v>
      </c>
      <c r="C315">
        <v>3.5734050000000003E-2</v>
      </c>
      <c r="D315">
        <v>-0.70352999999999999</v>
      </c>
      <c r="E315">
        <v>4.2126999999999998E-2</v>
      </c>
      <c r="F315">
        <v>0.27080209999999999</v>
      </c>
      <c r="G315">
        <v>3.6035780000000003E-2</v>
      </c>
      <c r="H315">
        <v>-0.1258658</v>
      </c>
      <c r="I315">
        <v>3.4048139999999998E-2</v>
      </c>
      <c r="J315">
        <v>-1.3022819999999999</v>
      </c>
      <c r="K315">
        <v>3.066851E-2</v>
      </c>
      <c r="L315">
        <v>0.4796974</v>
      </c>
      <c r="M315">
        <v>3.0492519999999999E-2</v>
      </c>
      <c r="N315">
        <v>0.88524610000000004</v>
      </c>
      <c r="O315">
        <v>2.3490560000000001E-2</v>
      </c>
      <c r="P315">
        <v>1.5069900000000001</v>
      </c>
      <c r="Q315">
        <v>2.3743190000000001E-2</v>
      </c>
      <c r="R315">
        <v>-1.788446</v>
      </c>
      <c r="S315">
        <v>2.9743519999999999E-2</v>
      </c>
      <c r="T315">
        <v>0.96479190000000004</v>
      </c>
      <c r="U315">
        <v>2.3459130000000002E-2</v>
      </c>
      <c r="V315">
        <v>-0.34059810000000001</v>
      </c>
      <c r="W315">
        <v>2.9805740000000001E-2</v>
      </c>
      <c r="X315">
        <v>-0.64018120000000001</v>
      </c>
      <c r="Y315">
        <v>3.4026729999999998E-2</v>
      </c>
      <c r="Z315">
        <v>-1.6932860000000001</v>
      </c>
      <c r="AA315">
        <v>3.1589569999999997E-2</v>
      </c>
      <c r="AB315">
        <v>1.1091569999999999</v>
      </c>
      <c r="AC315">
        <v>2.3019020000000001E-2</v>
      </c>
      <c r="AD315">
        <v>0.30439870000000002</v>
      </c>
      <c r="AE315">
        <v>5.7541670000000003E-2</v>
      </c>
      <c r="AF315">
        <v>8.1920729999999997E-2</v>
      </c>
      <c r="AG315">
        <v>2.5317880000000001E-2</v>
      </c>
      <c r="AH315">
        <v>1.1760900000000001</v>
      </c>
      <c r="AI315">
        <v>1.980635E-2</v>
      </c>
      <c r="AJ315">
        <v>7.7217949999999994E-2</v>
      </c>
      <c r="AK315">
        <v>2.1684599999999998E-2</v>
      </c>
      <c r="AL315">
        <v>-9.2891269999999998E-2</v>
      </c>
      <c r="AM315">
        <v>2.7785689999999998E-2</v>
      </c>
      <c r="AN315">
        <v>1.6990369999999999</v>
      </c>
      <c r="AO315">
        <v>2.537847E-2</v>
      </c>
    </row>
    <row r="316" spans="2:41" x14ac:dyDescent="0.25">
      <c r="B316">
        <v>-1.6938200000000001</v>
      </c>
      <c r="C316">
        <v>3.116207E-2</v>
      </c>
      <c r="D316">
        <v>0.49889129999999998</v>
      </c>
      <c r="E316">
        <v>1.819312E-2</v>
      </c>
      <c r="F316">
        <v>1.5587690000000001</v>
      </c>
      <c r="G316">
        <v>3.6086720000000003E-2</v>
      </c>
      <c r="H316">
        <v>-0.94218349999999995</v>
      </c>
      <c r="I316">
        <v>4.524015E-2</v>
      </c>
      <c r="J316">
        <v>-9.3266130000000003E-2</v>
      </c>
      <c r="K316">
        <v>2.6741520000000001E-2</v>
      </c>
      <c r="L316">
        <v>-0.90352750000000004</v>
      </c>
      <c r="M316">
        <v>3.1220109999999999E-2</v>
      </c>
      <c r="N316">
        <v>0.92210859999999994</v>
      </c>
      <c r="O316">
        <v>3.2624750000000001E-2</v>
      </c>
      <c r="P316">
        <v>1.067674</v>
      </c>
      <c r="Q316">
        <v>2.2609069999999998E-2</v>
      </c>
      <c r="R316">
        <v>-1.5956300000000001</v>
      </c>
      <c r="S316">
        <v>4.5124009999999999E-2</v>
      </c>
      <c r="T316">
        <v>0.39238299999999998</v>
      </c>
      <c r="U316">
        <v>1.7280980000000001E-2</v>
      </c>
      <c r="V316">
        <v>-1.0523800000000001</v>
      </c>
      <c r="W316">
        <v>3.5584770000000002E-2</v>
      </c>
      <c r="X316">
        <v>0.66513199999999995</v>
      </c>
      <c r="Y316">
        <v>2.8290450000000002E-2</v>
      </c>
      <c r="Z316">
        <v>-1.1437440000000001</v>
      </c>
      <c r="AA316">
        <v>3.1412919999999997E-2</v>
      </c>
      <c r="AB316">
        <v>1.724677</v>
      </c>
      <c r="AC316">
        <v>1.4659810000000001E-2</v>
      </c>
      <c r="AD316">
        <v>0.76983800000000002</v>
      </c>
      <c r="AE316">
        <v>4.0054340000000001E-2</v>
      </c>
      <c r="AF316">
        <v>-0.50324150000000001</v>
      </c>
      <c r="AG316">
        <v>2.154816E-2</v>
      </c>
      <c r="AH316">
        <v>-0.26939380000000002</v>
      </c>
      <c r="AI316">
        <v>2.1611370000000001E-2</v>
      </c>
      <c r="AJ316">
        <v>-1.6493850000000001</v>
      </c>
      <c r="AK316">
        <v>3.04046E-2</v>
      </c>
      <c r="AL316">
        <v>-0.75445110000000004</v>
      </c>
      <c r="AM316">
        <v>2.4390780000000001E-2</v>
      </c>
      <c r="AN316">
        <v>0.66589719999999997</v>
      </c>
      <c r="AO316">
        <v>2.5522690000000001E-2</v>
      </c>
    </row>
    <row r="317" spans="2:41" x14ac:dyDescent="0.25">
      <c r="B317">
        <v>-1.072411</v>
      </c>
      <c r="C317">
        <v>3.2168549999999997E-2</v>
      </c>
      <c r="D317">
        <v>0.48871969999999998</v>
      </c>
      <c r="E317">
        <v>1.034029E-2</v>
      </c>
      <c r="F317">
        <v>1.5887830000000001</v>
      </c>
      <c r="G317">
        <v>2.8503509999999999E-2</v>
      </c>
      <c r="H317">
        <v>-1.601826</v>
      </c>
      <c r="I317">
        <v>4.1662619999999997E-2</v>
      </c>
      <c r="J317">
        <v>0.74665400000000004</v>
      </c>
      <c r="K317">
        <v>3.1632529999999999E-2</v>
      </c>
      <c r="L317">
        <v>-3.028619</v>
      </c>
      <c r="M317">
        <v>2.87164E-2</v>
      </c>
      <c r="N317">
        <v>0.92700499999999997</v>
      </c>
      <c r="O317">
        <v>2.7957340000000001E-2</v>
      </c>
      <c r="P317">
        <v>0.46388620000000003</v>
      </c>
      <c r="Q317">
        <v>1.52078E-2</v>
      </c>
      <c r="R317">
        <v>-8.0928959999999994E-2</v>
      </c>
      <c r="S317">
        <v>3.9215840000000002E-2</v>
      </c>
      <c r="T317">
        <v>-1.0718110000000001</v>
      </c>
      <c r="U317">
        <v>2.410636E-2</v>
      </c>
      <c r="V317">
        <v>-0.14498359999999999</v>
      </c>
      <c r="W317">
        <v>3.956026E-2</v>
      </c>
      <c r="X317">
        <v>1.594435</v>
      </c>
      <c r="Y317">
        <v>2.6948880000000001E-2</v>
      </c>
      <c r="Z317">
        <v>-0.87936899999999996</v>
      </c>
      <c r="AA317">
        <v>3.4708210000000003E-2</v>
      </c>
      <c r="AB317">
        <v>0.75028819999999996</v>
      </c>
      <c r="AC317">
        <v>2.1174040000000002E-2</v>
      </c>
      <c r="AD317">
        <v>-0.29595120000000003</v>
      </c>
      <c r="AE317">
        <v>3.2510509999999999E-2</v>
      </c>
      <c r="AF317">
        <v>-1.5263249999999999</v>
      </c>
      <c r="AG317">
        <v>2.3392380000000001E-2</v>
      </c>
      <c r="AH317">
        <v>-1.583467</v>
      </c>
      <c r="AI317">
        <v>3.2028479999999998E-2</v>
      </c>
      <c r="AJ317">
        <v>-2.5810559999999998</v>
      </c>
      <c r="AK317">
        <v>3.6753420000000002E-2</v>
      </c>
      <c r="AL317">
        <v>-3.5168030000000003E-2</v>
      </c>
      <c r="AM317">
        <v>3.0485180000000001E-2</v>
      </c>
      <c r="AN317">
        <v>-1.115569</v>
      </c>
      <c r="AO317">
        <v>3.2122060000000001E-2</v>
      </c>
    </row>
    <row r="318" spans="2:41" x14ac:dyDescent="0.25">
      <c r="B318">
        <v>-0.75928110000000004</v>
      </c>
      <c r="C318">
        <v>3.622997E-2</v>
      </c>
      <c r="D318">
        <v>-0.19417599999999999</v>
      </c>
      <c r="E318">
        <v>2.2843720000000001E-2</v>
      </c>
      <c r="F318">
        <v>1.413967</v>
      </c>
      <c r="G318">
        <v>1.872161E-2</v>
      </c>
      <c r="H318">
        <v>-1.060649</v>
      </c>
      <c r="I318">
        <v>3.2626160000000001E-2</v>
      </c>
      <c r="J318">
        <v>0.31893650000000001</v>
      </c>
      <c r="K318">
        <v>3.3555660000000001E-2</v>
      </c>
      <c r="L318">
        <v>-2.9113519999999999</v>
      </c>
      <c r="M318">
        <v>3.8647639999999997E-2</v>
      </c>
      <c r="N318">
        <v>0.2481604</v>
      </c>
      <c r="O318">
        <v>2.833952E-2</v>
      </c>
      <c r="P318">
        <v>0.54999690000000001</v>
      </c>
      <c r="Q318">
        <v>1.420162E-2</v>
      </c>
      <c r="R318">
        <v>0.6225387</v>
      </c>
      <c r="S318">
        <v>2.0109729999999999E-2</v>
      </c>
      <c r="T318">
        <v>-1.4855879999999999</v>
      </c>
      <c r="U318">
        <v>3.0639E-2</v>
      </c>
      <c r="V318">
        <v>0.41864839999999998</v>
      </c>
      <c r="W318">
        <v>3.8642879999999998E-2</v>
      </c>
      <c r="X318">
        <v>0.65529999999999999</v>
      </c>
      <c r="Y318">
        <v>2.658744E-2</v>
      </c>
      <c r="Z318">
        <v>-1.174301</v>
      </c>
      <c r="AA318">
        <v>3.9298720000000002E-2</v>
      </c>
      <c r="AB318">
        <v>1.8314339999999998E-2</v>
      </c>
      <c r="AC318">
        <v>3.3889620000000002E-2</v>
      </c>
      <c r="AD318">
        <v>-1.1668970000000001</v>
      </c>
      <c r="AE318">
        <v>4.1885539999999999E-2</v>
      </c>
      <c r="AF318">
        <v>-1.8551800000000001</v>
      </c>
      <c r="AG318">
        <v>2.5393880000000001E-2</v>
      </c>
      <c r="AH318">
        <v>-1.252189</v>
      </c>
      <c r="AI318">
        <v>3.67807E-2</v>
      </c>
      <c r="AJ318">
        <v>-1.606009</v>
      </c>
      <c r="AK318">
        <v>3.3449119999999999E-2</v>
      </c>
      <c r="AL318">
        <v>1.1591089999999999</v>
      </c>
      <c r="AM318">
        <v>2.55534E-2</v>
      </c>
      <c r="AN318">
        <v>-1.1257219999999999</v>
      </c>
      <c r="AO318">
        <v>3.1677499999999997E-2</v>
      </c>
    </row>
    <row r="319" spans="2:41" x14ac:dyDescent="0.25">
      <c r="B319">
        <v>-0.37113020000000002</v>
      </c>
      <c r="C319">
        <v>3.0530640000000001E-2</v>
      </c>
      <c r="D319">
        <v>-0.83099650000000003</v>
      </c>
      <c r="E319">
        <v>2.1824010000000001E-2</v>
      </c>
      <c r="F319">
        <v>0.87092919999999996</v>
      </c>
      <c r="G319">
        <v>1.6014879999999999E-2</v>
      </c>
      <c r="H319">
        <v>0.32495940000000001</v>
      </c>
      <c r="I319">
        <v>2.394603E-2</v>
      </c>
      <c r="J319">
        <v>-0.80845</v>
      </c>
      <c r="K319">
        <v>3.0123E-2</v>
      </c>
      <c r="L319">
        <v>-0.1697285</v>
      </c>
      <c r="M319">
        <v>4.6677929999999999E-2</v>
      </c>
      <c r="N319">
        <v>-0.63340560000000001</v>
      </c>
      <c r="O319">
        <v>4.0452420000000003E-2</v>
      </c>
      <c r="P319">
        <v>-0.55753759999999997</v>
      </c>
      <c r="Q319">
        <v>2.915092E-2</v>
      </c>
      <c r="R319">
        <v>-0.19918739999999999</v>
      </c>
      <c r="S319">
        <v>2.2941369999999999E-2</v>
      </c>
      <c r="T319">
        <v>-6.133218E-2</v>
      </c>
      <c r="U319">
        <v>2.507127E-2</v>
      </c>
      <c r="V319">
        <v>3.3866649999999998E-2</v>
      </c>
      <c r="W319">
        <v>3.2470359999999997E-2</v>
      </c>
      <c r="X319">
        <v>-0.77106680000000005</v>
      </c>
      <c r="Y319">
        <v>2.5945840000000001E-2</v>
      </c>
      <c r="Z319">
        <v>-0.96692730000000005</v>
      </c>
      <c r="AA319">
        <v>3.9475540000000003E-2</v>
      </c>
      <c r="AB319">
        <v>0.24763869999999999</v>
      </c>
      <c r="AC319">
        <v>3.2769449999999999E-2</v>
      </c>
      <c r="AD319">
        <v>-0.66865889999999994</v>
      </c>
      <c r="AE319">
        <v>4.9582000000000001E-2</v>
      </c>
      <c r="AF319">
        <v>-1.4830490000000001</v>
      </c>
      <c r="AG319">
        <v>1.8883779999999999E-2</v>
      </c>
      <c r="AH319">
        <v>6.8284869999999998E-2</v>
      </c>
      <c r="AI319">
        <v>3.1665510000000001E-2</v>
      </c>
      <c r="AJ319">
        <v>9.4696890000000006E-2</v>
      </c>
      <c r="AK319">
        <v>3.2162509999999998E-2</v>
      </c>
      <c r="AL319">
        <v>1.5893390000000001</v>
      </c>
      <c r="AM319">
        <v>7.8185779999999996E-3</v>
      </c>
      <c r="AN319">
        <v>-9.4804470000000002E-2</v>
      </c>
      <c r="AO319">
        <v>2.1128649999999999E-2</v>
      </c>
    </row>
    <row r="320" spans="2:41" x14ac:dyDescent="0.25">
      <c r="B320">
        <v>0.2482037</v>
      </c>
      <c r="C320">
        <v>1.919481E-2</v>
      </c>
      <c r="D320">
        <v>-1.9518340000000001</v>
      </c>
      <c r="E320">
        <v>1.3716600000000001E-2</v>
      </c>
      <c r="F320">
        <v>-0.46700809999999998</v>
      </c>
      <c r="G320">
        <v>2.549999E-2</v>
      </c>
      <c r="H320">
        <v>1.470661</v>
      </c>
      <c r="I320">
        <v>2.394845E-2</v>
      </c>
      <c r="J320">
        <v>-0.98149129999999996</v>
      </c>
      <c r="K320">
        <v>3.1368350000000003E-2</v>
      </c>
      <c r="L320">
        <v>1.45485</v>
      </c>
      <c r="M320">
        <v>3.4280369999999998E-2</v>
      </c>
      <c r="N320">
        <v>-1.1224810000000001</v>
      </c>
      <c r="O320">
        <v>3.8614450000000002E-2</v>
      </c>
      <c r="P320">
        <v>-1.993052</v>
      </c>
      <c r="Q320">
        <v>5.3321489999999999E-2</v>
      </c>
      <c r="R320">
        <v>-1.638289E-3</v>
      </c>
      <c r="S320">
        <v>3.4303050000000002E-2</v>
      </c>
      <c r="T320">
        <v>1.514259</v>
      </c>
      <c r="U320">
        <v>2.1855469999999998E-2</v>
      </c>
      <c r="V320">
        <v>-0.28168789999999999</v>
      </c>
      <c r="W320">
        <v>2.6694559999999999E-2</v>
      </c>
      <c r="X320">
        <v>-0.50955740000000005</v>
      </c>
      <c r="Y320">
        <v>2.7673610000000001E-2</v>
      </c>
      <c r="Z320">
        <v>-0.54803679999999999</v>
      </c>
      <c r="AA320">
        <v>3.506095E-2</v>
      </c>
      <c r="AB320">
        <v>0.39484190000000002</v>
      </c>
      <c r="AC320">
        <v>2.4438979999999999E-2</v>
      </c>
      <c r="AD320">
        <v>0.49774940000000001</v>
      </c>
      <c r="AE320">
        <v>4.0802199999999997E-2</v>
      </c>
      <c r="AF320">
        <v>-1.262586</v>
      </c>
      <c r="AG320">
        <v>1.7593109999999999E-2</v>
      </c>
      <c r="AH320">
        <v>0.3767858</v>
      </c>
      <c r="AI320">
        <v>2.633477E-2</v>
      </c>
      <c r="AJ320">
        <v>1.3573949999999999</v>
      </c>
      <c r="AK320">
        <v>3.3337510000000001E-2</v>
      </c>
      <c r="AL320">
        <v>0.71871430000000003</v>
      </c>
      <c r="AM320">
        <v>-2.497754E-3</v>
      </c>
      <c r="AN320">
        <v>0.50605109999999998</v>
      </c>
      <c r="AO320">
        <v>2.008354E-2</v>
      </c>
    </row>
    <row r="321" spans="2:41" x14ac:dyDescent="0.25">
      <c r="B321">
        <v>8.2274159999999999E-2</v>
      </c>
      <c r="C321">
        <v>2.3864860000000002E-2</v>
      </c>
      <c r="D321">
        <v>-3.719894</v>
      </c>
      <c r="E321">
        <v>2.0830939999999999E-2</v>
      </c>
      <c r="F321">
        <v>-0.64811890000000005</v>
      </c>
      <c r="G321">
        <v>3.5957790000000003E-2</v>
      </c>
      <c r="H321">
        <v>1.486602</v>
      </c>
      <c r="I321">
        <v>3.2332310000000003E-2</v>
      </c>
      <c r="J321">
        <v>-0.34627409999999997</v>
      </c>
      <c r="K321">
        <v>3.3826439999999999E-2</v>
      </c>
      <c r="L321">
        <v>0.9850603</v>
      </c>
      <c r="M321">
        <v>2.7943429999999998E-2</v>
      </c>
      <c r="N321">
        <v>-0.44122159999999999</v>
      </c>
      <c r="O321">
        <v>2.5520589999999999E-2</v>
      </c>
      <c r="P321">
        <v>-1.521361</v>
      </c>
      <c r="Q321">
        <v>6.3552200000000003E-2</v>
      </c>
      <c r="R321">
        <v>1.3870720000000001</v>
      </c>
      <c r="S321">
        <v>2.358764E-2</v>
      </c>
      <c r="T321">
        <v>1.7486520000000001</v>
      </c>
      <c r="U321">
        <v>3.1948009999999999E-2</v>
      </c>
      <c r="V321">
        <v>-0.28801650000000001</v>
      </c>
      <c r="W321">
        <v>2.6813790000000001E-2</v>
      </c>
      <c r="X321">
        <v>0.42534490000000003</v>
      </c>
      <c r="Y321">
        <v>2.9453389999999999E-2</v>
      </c>
      <c r="Z321">
        <v>-7.0963470000000001E-2</v>
      </c>
      <c r="AA321">
        <v>3.48534E-2</v>
      </c>
      <c r="AB321">
        <v>0.69131730000000002</v>
      </c>
      <c r="AC321">
        <v>2.069555E-2</v>
      </c>
      <c r="AD321">
        <v>0.2036338</v>
      </c>
      <c r="AE321">
        <v>2.5881520000000002E-2</v>
      </c>
      <c r="AF321">
        <v>-1.567258</v>
      </c>
      <c r="AG321">
        <v>3.0517490000000001E-2</v>
      </c>
      <c r="AH321">
        <v>0.24795139999999999</v>
      </c>
      <c r="AI321">
        <v>3.1575110000000003E-2</v>
      </c>
      <c r="AJ321">
        <v>1.802449</v>
      </c>
      <c r="AK321">
        <v>2.064976E-2</v>
      </c>
      <c r="AL321">
        <v>-0.60802389999999995</v>
      </c>
      <c r="AM321">
        <v>9.5712239999999997E-3</v>
      </c>
      <c r="AN321">
        <v>5.4052639999999999E-2</v>
      </c>
      <c r="AO321">
        <v>2.9587160000000001E-2</v>
      </c>
    </row>
    <row r="322" spans="2:41" x14ac:dyDescent="0.25">
      <c r="B322">
        <v>-1.01274</v>
      </c>
      <c r="C322">
        <v>3.6214980000000001E-2</v>
      </c>
      <c r="D322">
        <v>-3.4212289999999999</v>
      </c>
      <c r="E322">
        <v>4.1418719999999999E-2</v>
      </c>
      <c r="F322">
        <v>0.32248450000000001</v>
      </c>
      <c r="G322">
        <v>3.7160449999999998E-2</v>
      </c>
      <c r="H322">
        <v>0.22638249999999999</v>
      </c>
      <c r="I322">
        <v>3.2897570000000001E-2</v>
      </c>
      <c r="J322">
        <v>0.47804740000000001</v>
      </c>
      <c r="K322">
        <v>2.493621E-2</v>
      </c>
      <c r="L322">
        <v>0.98840439999999996</v>
      </c>
      <c r="M322">
        <v>3.2965929999999997E-2</v>
      </c>
      <c r="N322">
        <v>0.89652010000000004</v>
      </c>
      <c r="O322">
        <v>2.4596079999999999E-2</v>
      </c>
      <c r="P322">
        <v>-0.94280850000000005</v>
      </c>
      <c r="Q322">
        <v>5.3938239999999998E-2</v>
      </c>
      <c r="R322">
        <v>2.115577</v>
      </c>
      <c r="S322">
        <v>1.09707E-2</v>
      </c>
      <c r="T322">
        <v>0.86648840000000005</v>
      </c>
      <c r="U322">
        <v>4.074705E-2</v>
      </c>
      <c r="V322">
        <v>-0.47092719999999999</v>
      </c>
      <c r="W322">
        <v>2.7709729999999998E-2</v>
      </c>
      <c r="X322">
        <v>1.1313409999999999</v>
      </c>
      <c r="Y322">
        <v>2.7265620000000001E-2</v>
      </c>
      <c r="Z322">
        <v>0.2219469</v>
      </c>
      <c r="AA322">
        <v>3.4354469999999998E-2</v>
      </c>
      <c r="AB322">
        <v>0.61868599999999996</v>
      </c>
      <c r="AC322">
        <v>1.438992E-2</v>
      </c>
      <c r="AD322">
        <v>-1.687325</v>
      </c>
      <c r="AE322">
        <v>3.2954240000000003E-2</v>
      </c>
      <c r="AF322">
        <v>-1.6311359999999999</v>
      </c>
      <c r="AG322">
        <v>3.675378E-2</v>
      </c>
      <c r="AH322">
        <v>0.78321549999999995</v>
      </c>
      <c r="AI322">
        <v>4.3073599999999997E-2</v>
      </c>
      <c r="AJ322">
        <v>1.4669140000000001</v>
      </c>
      <c r="AK322">
        <v>7.4681390000000004E-3</v>
      </c>
      <c r="AL322">
        <v>-0.35865669999999999</v>
      </c>
      <c r="AM322">
        <v>3.1073949999999999E-2</v>
      </c>
      <c r="AN322">
        <v>-0.67678570000000005</v>
      </c>
      <c r="AO322">
        <v>2.8265519999999999E-2</v>
      </c>
    </row>
    <row r="323" spans="2:41" x14ac:dyDescent="0.25">
      <c r="B323">
        <v>-1.737536</v>
      </c>
      <c r="C323">
        <v>3.5537640000000002E-2</v>
      </c>
      <c r="D323">
        <v>-0.43668570000000001</v>
      </c>
      <c r="E323">
        <v>4.9915809999999998E-2</v>
      </c>
      <c r="F323">
        <v>1.0972740000000001</v>
      </c>
      <c r="G323">
        <v>3.3362929999999999E-2</v>
      </c>
      <c r="H323">
        <v>-0.3344395</v>
      </c>
      <c r="I323">
        <v>3.0119090000000001E-2</v>
      </c>
      <c r="J323">
        <v>1.060603</v>
      </c>
      <c r="K323">
        <v>9.2533530000000006E-3</v>
      </c>
      <c r="L323">
        <v>1.1951130000000001</v>
      </c>
      <c r="M323">
        <v>2.1971540000000001E-2</v>
      </c>
      <c r="N323">
        <v>0.56808840000000005</v>
      </c>
      <c r="O323">
        <v>3.2310039999999998E-2</v>
      </c>
      <c r="P323">
        <v>-0.70604789999999995</v>
      </c>
      <c r="Q323">
        <v>4.7773299999999998E-2</v>
      </c>
      <c r="R323">
        <v>1.4654149999999999</v>
      </c>
      <c r="S323">
        <v>1.4863019999999999E-2</v>
      </c>
      <c r="T323">
        <v>-0.42523070000000002</v>
      </c>
      <c r="U323">
        <v>3.4217379999999999E-2</v>
      </c>
      <c r="V323">
        <v>-0.98519610000000002</v>
      </c>
      <c r="W323">
        <v>2.1947950000000001E-2</v>
      </c>
      <c r="X323">
        <v>1.8715729999999999</v>
      </c>
      <c r="Y323">
        <v>2.3512189999999999E-2</v>
      </c>
      <c r="Z323">
        <v>-0.4033641</v>
      </c>
      <c r="AA323">
        <v>2.5356380000000001E-2</v>
      </c>
      <c r="AB323">
        <v>-0.23299259999999999</v>
      </c>
      <c r="AC323">
        <v>1.064525E-2</v>
      </c>
      <c r="AD323">
        <v>-2.054068</v>
      </c>
      <c r="AE323">
        <v>5.3866839999999999E-2</v>
      </c>
      <c r="AF323">
        <v>-0.81190689999999999</v>
      </c>
      <c r="AG323">
        <v>3.081791E-2</v>
      </c>
      <c r="AH323">
        <v>0.97690160000000004</v>
      </c>
      <c r="AI323">
        <v>3.8627929999999998E-2</v>
      </c>
      <c r="AJ323">
        <v>1.3311710000000001</v>
      </c>
      <c r="AK323">
        <v>1.7787810000000001E-2</v>
      </c>
      <c r="AL323">
        <v>0.43614779999999997</v>
      </c>
      <c r="AM323">
        <v>3.6247380000000003E-2</v>
      </c>
      <c r="AN323">
        <v>0.11647250000000001</v>
      </c>
      <c r="AO323">
        <v>1.673264E-2</v>
      </c>
    </row>
    <row r="324" spans="2:41" x14ac:dyDescent="0.25">
      <c r="B324">
        <v>-1.2721690000000001</v>
      </c>
      <c r="C324">
        <v>2.9701890000000002E-2</v>
      </c>
      <c r="D324">
        <v>0.81287189999999998</v>
      </c>
      <c r="E324">
        <v>3.3380149999999997E-2</v>
      </c>
      <c r="F324">
        <v>1.293172</v>
      </c>
      <c r="G324">
        <v>2.3322409999999998E-2</v>
      </c>
      <c r="H324">
        <v>5.3783490000000003E-2</v>
      </c>
      <c r="I324">
        <v>3.2194939999999998E-2</v>
      </c>
      <c r="J324">
        <v>0.62561650000000002</v>
      </c>
      <c r="K324">
        <v>8.676642E-3</v>
      </c>
      <c r="L324">
        <v>0.79601920000000004</v>
      </c>
      <c r="M324">
        <v>8.7596289999999997E-3</v>
      </c>
      <c r="N324">
        <v>-0.57762029999999998</v>
      </c>
      <c r="O324">
        <v>3.6133999999999999E-2</v>
      </c>
      <c r="P324">
        <v>0.24803929999999999</v>
      </c>
      <c r="Q324">
        <v>4.501513E-2</v>
      </c>
      <c r="R324">
        <v>-0.15778400000000001</v>
      </c>
      <c r="S324">
        <v>2.1386720000000001E-2</v>
      </c>
      <c r="T324">
        <v>-1.3595680000000001</v>
      </c>
      <c r="U324">
        <v>2.9820320000000001E-2</v>
      </c>
      <c r="V324">
        <v>-1.4216850000000001</v>
      </c>
      <c r="W324">
        <v>1.967899E-2</v>
      </c>
      <c r="X324">
        <v>2.3332359999999999</v>
      </c>
      <c r="Y324">
        <v>2.4640180000000001E-2</v>
      </c>
      <c r="Z324">
        <v>-0.80335380000000001</v>
      </c>
      <c r="AA324">
        <v>2.096611E-2</v>
      </c>
      <c r="AB324">
        <v>-8.0816639999999995E-2</v>
      </c>
      <c r="AC324">
        <v>2.375679E-2</v>
      </c>
      <c r="AD324">
        <v>-0.4836183</v>
      </c>
      <c r="AE324">
        <v>5.551706E-2</v>
      </c>
      <c r="AF324">
        <v>0.55161519999999997</v>
      </c>
      <c r="AG324">
        <v>2.9652479999999998E-2</v>
      </c>
      <c r="AH324">
        <v>0.45514090000000001</v>
      </c>
      <c r="AI324">
        <v>2.0082929999999999E-2</v>
      </c>
      <c r="AJ324">
        <v>1.3817269999999999</v>
      </c>
      <c r="AK324">
        <v>3.358096E-2</v>
      </c>
      <c r="AL324">
        <v>8.822373E-2</v>
      </c>
      <c r="AM324">
        <v>3.3497440000000003E-2</v>
      </c>
      <c r="AN324">
        <v>1.6308419999999999</v>
      </c>
      <c r="AO324">
        <v>9.4533580000000002E-3</v>
      </c>
    </row>
    <row r="325" spans="2:41" x14ac:dyDescent="0.25">
      <c r="B325">
        <v>-0.67983280000000001</v>
      </c>
      <c r="C325">
        <v>3.0956750000000002E-2</v>
      </c>
      <c r="D325">
        <v>-0.82171430000000001</v>
      </c>
      <c r="E325">
        <v>2.386361E-2</v>
      </c>
      <c r="F325">
        <v>0.44910309999999998</v>
      </c>
      <c r="G325">
        <v>1.539245E-2</v>
      </c>
      <c r="H325">
        <v>-0.52599390000000001</v>
      </c>
      <c r="I325">
        <v>3.385461E-2</v>
      </c>
      <c r="J325">
        <v>-4.8923679999999997E-2</v>
      </c>
      <c r="K325">
        <v>2.2628349999999998E-2</v>
      </c>
      <c r="L325">
        <v>0.25053560000000002</v>
      </c>
      <c r="M325">
        <v>1.4620650000000001E-2</v>
      </c>
      <c r="N325">
        <v>-5.7615769999999997E-2</v>
      </c>
      <c r="O325">
        <v>3.12091E-2</v>
      </c>
      <c r="P325">
        <v>-8.3550340000000001E-2</v>
      </c>
      <c r="Q325">
        <v>3.2049660000000001E-2</v>
      </c>
      <c r="R325">
        <v>-1.160137</v>
      </c>
      <c r="S325">
        <v>2.5112740000000001E-2</v>
      </c>
      <c r="T325">
        <v>-1.590535</v>
      </c>
      <c r="U325">
        <v>3.4146080000000002E-2</v>
      </c>
      <c r="V325">
        <v>-1.1835629999999999</v>
      </c>
      <c r="W325">
        <v>3.103883E-2</v>
      </c>
      <c r="X325">
        <v>2.281587</v>
      </c>
      <c r="Y325">
        <v>3.0371189999999999E-2</v>
      </c>
      <c r="Z325">
        <v>-4.7973099999999998E-2</v>
      </c>
      <c r="AA325">
        <v>2.435354E-2</v>
      </c>
      <c r="AB325">
        <v>1.520111</v>
      </c>
      <c r="AC325">
        <v>3.5022499999999998E-2</v>
      </c>
      <c r="AD325">
        <v>0.82933489999999999</v>
      </c>
      <c r="AE325">
        <v>4.7581850000000002E-2</v>
      </c>
      <c r="AF325">
        <v>1.2577119999999999</v>
      </c>
      <c r="AG325">
        <v>3.0576740000000002E-2</v>
      </c>
      <c r="AH325">
        <v>0.5497824</v>
      </c>
      <c r="AI325">
        <v>1.1751579999999999E-2</v>
      </c>
      <c r="AJ325">
        <v>0.49290620000000002</v>
      </c>
      <c r="AK325">
        <v>3.1311699999999998E-2</v>
      </c>
      <c r="AL325">
        <v>-1.608654E-2</v>
      </c>
      <c r="AM325">
        <v>4.2007490000000001E-2</v>
      </c>
      <c r="AN325">
        <v>2.283649</v>
      </c>
      <c r="AO325">
        <v>9.0848019999999995E-3</v>
      </c>
    </row>
    <row r="326" spans="2:41" x14ac:dyDescent="0.25">
      <c r="B326">
        <v>-0.538323</v>
      </c>
      <c r="C326">
        <v>3.1381779999999998E-2</v>
      </c>
      <c r="D326">
        <v>-1.429081</v>
      </c>
      <c r="E326">
        <v>3.5152389999999999E-2</v>
      </c>
      <c r="F326">
        <v>-0.15450130000000001</v>
      </c>
      <c r="G326">
        <v>2.050109E-2</v>
      </c>
      <c r="H326">
        <v>-1.2848889999999999</v>
      </c>
      <c r="I326">
        <v>3.6835399999999997E-2</v>
      </c>
      <c r="J326">
        <v>-0.26178899999999999</v>
      </c>
      <c r="K326">
        <v>3.0826969999999999E-2</v>
      </c>
      <c r="L326">
        <v>-0.62184899999999999</v>
      </c>
      <c r="M326">
        <v>2.582713E-2</v>
      </c>
      <c r="N326">
        <v>0.67334269999999996</v>
      </c>
      <c r="O326">
        <v>1.642151E-2</v>
      </c>
      <c r="P326">
        <v>-1.319547</v>
      </c>
      <c r="Q326">
        <v>2.5130670000000001E-2</v>
      </c>
      <c r="R326">
        <v>-1.075766</v>
      </c>
      <c r="S326">
        <v>2.953832E-2</v>
      </c>
      <c r="T326">
        <v>-1.1795310000000001</v>
      </c>
      <c r="U326">
        <v>2.8110719999999999E-2</v>
      </c>
      <c r="V326">
        <v>-0.60127739999999996</v>
      </c>
      <c r="W326">
        <v>3.9893900000000003E-2</v>
      </c>
      <c r="X326">
        <v>1.3578479999999999</v>
      </c>
      <c r="Y326">
        <v>3.5249559999999999E-2</v>
      </c>
      <c r="Z326">
        <v>0.57660739999999999</v>
      </c>
      <c r="AA326">
        <v>2.230186E-2</v>
      </c>
      <c r="AB326">
        <v>2.2968510000000002</v>
      </c>
      <c r="AC326">
        <v>2.5032570000000001E-2</v>
      </c>
      <c r="AD326">
        <v>1.397035</v>
      </c>
      <c r="AE326">
        <v>4.2166420000000003E-2</v>
      </c>
      <c r="AF326">
        <v>0.50453479999999995</v>
      </c>
      <c r="AG326">
        <v>2.7528839999999999E-2</v>
      </c>
      <c r="AH326">
        <v>1.736723</v>
      </c>
      <c r="AI326">
        <v>1.3099380000000001E-2</v>
      </c>
      <c r="AJ326">
        <v>-0.42436659999999998</v>
      </c>
      <c r="AK326">
        <v>2.6167590000000001E-2</v>
      </c>
      <c r="AL326">
        <v>0.25378149999999999</v>
      </c>
      <c r="AM326">
        <v>4.6715800000000002E-2</v>
      </c>
      <c r="AN326">
        <v>1.779703</v>
      </c>
      <c r="AO326">
        <v>1.33574E-2</v>
      </c>
    </row>
    <row r="327" spans="2:41" x14ac:dyDescent="0.25">
      <c r="B327">
        <v>-8.0964690000000006E-2</v>
      </c>
      <c r="C327">
        <v>2.1963239999999998E-2</v>
      </c>
      <c r="D327">
        <v>-0.3557226</v>
      </c>
      <c r="E327">
        <v>3.867371E-2</v>
      </c>
      <c r="F327">
        <v>-0.12986400000000001</v>
      </c>
      <c r="G327">
        <v>2.6971789999999999E-2</v>
      </c>
      <c r="H327">
        <v>-1.569194</v>
      </c>
      <c r="I327">
        <v>4.1338359999999998E-2</v>
      </c>
      <c r="J327">
        <v>-0.90552370000000004</v>
      </c>
      <c r="K327">
        <v>2.546315E-2</v>
      </c>
      <c r="L327">
        <v>-0.87384150000000005</v>
      </c>
      <c r="M327">
        <v>3.3782970000000002E-2</v>
      </c>
      <c r="N327">
        <v>-4.6665959999999999E-2</v>
      </c>
      <c r="O327">
        <v>6.9899589999999996E-3</v>
      </c>
      <c r="P327">
        <v>-1.1192839999999999</v>
      </c>
      <c r="Q327">
        <v>3.050083E-2</v>
      </c>
      <c r="R327">
        <v>-0.43745099999999998</v>
      </c>
      <c r="S327">
        <v>3.5874700000000002E-2</v>
      </c>
      <c r="T327">
        <v>-8.0618999999999996E-2</v>
      </c>
      <c r="U327">
        <v>2.0176719999999999E-2</v>
      </c>
      <c r="V327">
        <v>-0.1073979</v>
      </c>
      <c r="W327">
        <v>3.3748210000000001E-2</v>
      </c>
      <c r="X327">
        <v>0.40487099999999998</v>
      </c>
      <c r="Y327">
        <v>3.3329770000000002E-2</v>
      </c>
      <c r="Z327">
        <v>-0.1035042</v>
      </c>
      <c r="AA327">
        <v>1.48361E-2</v>
      </c>
      <c r="AB327">
        <v>1.4263060000000001</v>
      </c>
      <c r="AC327">
        <v>1.1001530000000001E-2</v>
      </c>
      <c r="AD327">
        <v>1.2592650000000001</v>
      </c>
      <c r="AE327">
        <v>2.9972329999999998E-2</v>
      </c>
      <c r="AF327">
        <v>-0.40547650000000002</v>
      </c>
      <c r="AG327">
        <v>2.7447309999999999E-2</v>
      </c>
      <c r="AH327">
        <v>2.1080350000000001</v>
      </c>
      <c r="AI327">
        <v>1.3324630000000001E-2</v>
      </c>
      <c r="AJ327">
        <v>0.33494449999999998</v>
      </c>
      <c r="AK327">
        <v>2.7568599999999999E-2</v>
      </c>
      <c r="AL327">
        <v>-0.58421579999999995</v>
      </c>
      <c r="AM327">
        <v>3.6770740000000003E-2</v>
      </c>
      <c r="AN327">
        <v>0.11920699999999999</v>
      </c>
      <c r="AO327">
        <v>1.9921540000000001E-2</v>
      </c>
    </row>
    <row r="328" spans="2:41" x14ac:dyDescent="0.25">
      <c r="B328">
        <v>0.28622510000000001</v>
      </c>
      <c r="C328">
        <v>1.380355E-2</v>
      </c>
      <c r="D328">
        <v>0.41130109999999998</v>
      </c>
      <c r="E328">
        <v>2.8326560000000001E-2</v>
      </c>
      <c r="F328">
        <v>-1.010605</v>
      </c>
      <c r="G328">
        <v>2.8276269999999999E-2</v>
      </c>
      <c r="H328">
        <v>-1.584903</v>
      </c>
      <c r="I328">
        <v>3.8801639999999998E-2</v>
      </c>
      <c r="J328">
        <v>-1.874231</v>
      </c>
      <c r="K328">
        <v>2.1018829999999999E-2</v>
      </c>
      <c r="L328">
        <v>-0.3745212</v>
      </c>
      <c r="M328">
        <v>3.6594639999999998E-2</v>
      </c>
      <c r="N328">
        <v>-0.98168960000000005</v>
      </c>
      <c r="O328">
        <v>1.338699E-2</v>
      </c>
      <c r="P328">
        <v>-0.60426270000000004</v>
      </c>
      <c r="Q328">
        <v>3.2119839999999997E-2</v>
      </c>
      <c r="R328">
        <v>0.6462504</v>
      </c>
      <c r="S328">
        <v>3.8051069999999999E-2</v>
      </c>
      <c r="T328">
        <v>1.0341769999999999</v>
      </c>
      <c r="U328">
        <v>2.5161360000000001E-2</v>
      </c>
      <c r="V328">
        <v>0.51113889999999995</v>
      </c>
      <c r="W328">
        <v>2.5219620000000002E-2</v>
      </c>
      <c r="X328">
        <v>0.80651669999999998</v>
      </c>
      <c r="Y328">
        <v>2.903567E-2</v>
      </c>
      <c r="Z328">
        <v>-0.61729579999999995</v>
      </c>
      <c r="AA328">
        <v>1.4940449999999999E-2</v>
      </c>
      <c r="AB328">
        <v>0.2298056</v>
      </c>
      <c r="AC328">
        <v>9.2382349999999992E-3</v>
      </c>
      <c r="AD328">
        <v>0.82214089999999995</v>
      </c>
      <c r="AE328">
        <v>2.6974729999999999E-2</v>
      </c>
      <c r="AF328">
        <v>-0.50726789999999999</v>
      </c>
      <c r="AG328">
        <v>2.822154E-2</v>
      </c>
      <c r="AH328">
        <v>0.99412739999999999</v>
      </c>
      <c r="AI328">
        <v>1.734395E-2</v>
      </c>
      <c r="AJ328">
        <v>1.1820569999999999</v>
      </c>
      <c r="AK328">
        <v>2.5562419999999999E-2</v>
      </c>
      <c r="AL328">
        <v>-1.128449</v>
      </c>
      <c r="AM328">
        <v>2.5657050000000001E-2</v>
      </c>
      <c r="AN328">
        <v>-1.4167879999999999</v>
      </c>
      <c r="AO328">
        <v>2.6609689999999998E-2</v>
      </c>
    </row>
    <row r="329" spans="2:41" x14ac:dyDescent="0.25">
      <c r="B329">
        <v>-3.7870010000000003E-2</v>
      </c>
      <c r="C329">
        <v>2.1659049999999999E-2</v>
      </c>
      <c r="D329">
        <v>0.9241395</v>
      </c>
      <c r="E329">
        <v>1.7128230000000001E-2</v>
      </c>
      <c r="F329">
        <v>-1.7855350000000001</v>
      </c>
      <c r="G329">
        <v>3.0420200000000001E-2</v>
      </c>
      <c r="H329">
        <v>-0.28204089999999998</v>
      </c>
      <c r="I329">
        <v>2.538781E-2</v>
      </c>
      <c r="J329">
        <v>-1.3548340000000001</v>
      </c>
      <c r="K329">
        <v>3.1627629999999997E-2</v>
      </c>
      <c r="L329">
        <v>-0.14114689999999999</v>
      </c>
      <c r="M329">
        <v>3.2459109999999999E-2</v>
      </c>
      <c r="N329">
        <v>-1.4483999999999999</v>
      </c>
      <c r="O329">
        <v>2.3546899999999999E-2</v>
      </c>
      <c r="P329">
        <v>-0.60019789999999995</v>
      </c>
      <c r="Q329">
        <v>2.9150639999999998E-2</v>
      </c>
      <c r="R329">
        <v>1.187144</v>
      </c>
      <c r="S329">
        <v>2.8263529999999999E-2</v>
      </c>
      <c r="T329">
        <v>0.74939900000000004</v>
      </c>
      <c r="U329">
        <v>2.9445019999999999E-2</v>
      </c>
      <c r="V329">
        <v>4.333215E-2</v>
      </c>
      <c r="W329">
        <v>2.3030849999999999E-2</v>
      </c>
      <c r="X329">
        <v>1.5027809999999999</v>
      </c>
      <c r="Y329">
        <v>3.2703589999999998E-2</v>
      </c>
      <c r="Z329">
        <v>0.54297989999999996</v>
      </c>
      <c r="AA329">
        <v>2.221331E-2</v>
      </c>
      <c r="AB329">
        <v>0.10391789999999999</v>
      </c>
      <c r="AC329">
        <v>1.9624389999999999E-2</v>
      </c>
      <c r="AD329">
        <v>0.54016980000000003</v>
      </c>
      <c r="AE329">
        <v>4.0927619999999998E-2</v>
      </c>
      <c r="AF329">
        <v>-0.81066780000000005</v>
      </c>
      <c r="AG329">
        <v>2.6425859999999999E-2</v>
      </c>
      <c r="AH329">
        <v>0.1461143</v>
      </c>
      <c r="AI329">
        <v>2.3713140000000001E-2</v>
      </c>
      <c r="AJ329">
        <v>0.1167546</v>
      </c>
      <c r="AK329">
        <v>2.6170450000000001E-2</v>
      </c>
      <c r="AL329">
        <v>-2.492142E-2</v>
      </c>
      <c r="AM329">
        <v>1.9584270000000001E-2</v>
      </c>
      <c r="AN329">
        <v>-1.371488</v>
      </c>
      <c r="AO329">
        <v>3.5613069999999997E-2</v>
      </c>
    </row>
    <row r="330" spans="2:41" x14ac:dyDescent="0.25">
      <c r="B330">
        <v>2.7943909999999999E-2</v>
      </c>
      <c r="C330">
        <v>3.5249019999999999E-2</v>
      </c>
      <c r="D330">
        <v>1.0402910000000001</v>
      </c>
      <c r="E330">
        <v>1.281651E-2</v>
      </c>
      <c r="F330">
        <v>-1.055715</v>
      </c>
      <c r="G330">
        <v>3.4192630000000002E-2</v>
      </c>
      <c r="H330">
        <v>1.1002749999999999</v>
      </c>
      <c r="I330">
        <v>1.1946679999999999E-2</v>
      </c>
      <c r="J330">
        <v>0.4873884</v>
      </c>
      <c r="K330">
        <v>3.3686010000000002E-2</v>
      </c>
      <c r="L330">
        <v>0.25257990000000002</v>
      </c>
      <c r="M330">
        <v>2.9801350000000001E-2</v>
      </c>
      <c r="N330">
        <v>-1.657449</v>
      </c>
      <c r="O330">
        <v>2.881307E-2</v>
      </c>
      <c r="P330">
        <v>4.0822700000000003E-2</v>
      </c>
      <c r="Q330">
        <v>2.7320469999999999E-2</v>
      </c>
      <c r="R330">
        <v>0.85766379999999998</v>
      </c>
      <c r="S330">
        <v>2.035346E-2</v>
      </c>
      <c r="T330">
        <v>-0.56162000000000001</v>
      </c>
      <c r="U330">
        <v>2.6332620000000001E-2</v>
      </c>
      <c r="V330">
        <v>-1.544794</v>
      </c>
      <c r="W330">
        <v>2.6317770000000001E-2</v>
      </c>
      <c r="X330">
        <v>1.3298449999999999</v>
      </c>
      <c r="Y330">
        <v>3.4078860000000002E-2</v>
      </c>
      <c r="Z330">
        <v>1.3052250000000001</v>
      </c>
      <c r="AA330">
        <v>2.3953579999999999E-2</v>
      </c>
      <c r="AB330">
        <v>1.751026</v>
      </c>
      <c r="AC330">
        <v>2.8714549999999998E-2</v>
      </c>
      <c r="AD330">
        <v>0.39831539999999999</v>
      </c>
      <c r="AE330">
        <v>5.3391139999999997E-2</v>
      </c>
      <c r="AF330">
        <v>-1.407599</v>
      </c>
      <c r="AG330">
        <v>2.4903999999999999E-2</v>
      </c>
      <c r="AH330">
        <v>-0.30776829999999999</v>
      </c>
      <c r="AI330">
        <v>2.816521E-2</v>
      </c>
      <c r="AJ330">
        <v>-1.0449250000000001</v>
      </c>
      <c r="AK330">
        <v>3.0906679999999999E-2</v>
      </c>
      <c r="AL330">
        <v>0.2726073</v>
      </c>
      <c r="AM330">
        <v>1.8058459999999998E-2</v>
      </c>
      <c r="AN330">
        <v>-0.70780960000000004</v>
      </c>
      <c r="AO330">
        <v>4.0495349999999999E-2</v>
      </c>
    </row>
    <row r="331" spans="2:41" x14ac:dyDescent="0.25">
      <c r="B331">
        <v>0.4997955</v>
      </c>
      <c r="C331">
        <v>3.1069380000000001E-2</v>
      </c>
      <c r="D331">
        <v>0.67385969999999995</v>
      </c>
      <c r="E331">
        <v>2.3241600000000001E-2</v>
      </c>
      <c r="F331">
        <v>-5.552526E-2</v>
      </c>
      <c r="G331">
        <v>3.5375759999999999E-2</v>
      </c>
      <c r="H331">
        <v>0.51953079999999996</v>
      </c>
      <c r="I331">
        <v>1.2979579999999999E-2</v>
      </c>
      <c r="J331">
        <v>0.46695700000000001</v>
      </c>
      <c r="K331">
        <v>1.1250670000000001E-2</v>
      </c>
      <c r="L331">
        <v>0.5712564</v>
      </c>
      <c r="M331">
        <v>2.2810730000000001E-2</v>
      </c>
      <c r="N331">
        <v>-1.1004389999999999</v>
      </c>
      <c r="O331">
        <v>3.0406559999999999E-2</v>
      </c>
      <c r="P331">
        <v>0.369224</v>
      </c>
      <c r="Q331">
        <v>3.2087409999999997E-2</v>
      </c>
      <c r="R331">
        <v>0.23879030000000001</v>
      </c>
      <c r="S331">
        <v>2.4660100000000001E-2</v>
      </c>
      <c r="T331">
        <v>-0.58087829999999996</v>
      </c>
      <c r="U331">
        <v>2.7690570000000001E-2</v>
      </c>
      <c r="V331">
        <v>-1.831888</v>
      </c>
      <c r="W331">
        <v>2.9662930000000001E-2</v>
      </c>
      <c r="X331">
        <v>1.0019670000000001</v>
      </c>
      <c r="Y331">
        <v>2.2249649999999999E-2</v>
      </c>
      <c r="Z331">
        <v>0.33520349999999999</v>
      </c>
      <c r="AA331">
        <v>2.5341740000000001E-2</v>
      </c>
      <c r="AB331">
        <v>3.2159789999999999</v>
      </c>
      <c r="AC331">
        <v>2.461458E-2</v>
      </c>
      <c r="AD331">
        <v>1.031417</v>
      </c>
      <c r="AE331">
        <v>5.5671789999999999E-2</v>
      </c>
      <c r="AF331">
        <v>-1.269107</v>
      </c>
      <c r="AG331">
        <v>2.443654E-2</v>
      </c>
      <c r="AH331">
        <v>-0.73624900000000004</v>
      </c>
      <c r="AI331">
        <v>3.7993560000000003E-2</v>
      </c>
      <c r="AJ331">
        <v>-0.23251930000000001</v>
      </c>
      <c r="AK331">
        <v>3.0712690000000001E-2</v>
      </c>
      <c r="AL331">
        <v>-0.94978180000000001</v>
      </c>
      <c r="AM331">
        <v>2.6188469999999998E-2</v>
      </c>
      <c r="AN331">
        <v>-0.96462309999999996</v>
      </c>
      <c r="AO331">
        <v>3.2120540000000003E-2</v>
      </c>
    </row>
    <row r="332" spans="2:41" x14ac:dyDescent="0.25">
      <c r="B332">
        <v>6.3390509999999997E-2</v>
      </c>
      <c r="C332">
        <v>1.6126620000000001E-2</v>
      </c>
      <c r="D332">
        <v>0.80478959999999999</v>
      </c>
      <c r="E332">
        <v>3.081035E-2</v>
      </c>
      <c r="F332">
        <v>0.34846769999999999</v>
      </c>
      <c r="G332">
        <v>3.2029519999999999E-2</v>
      </c>
      <c r="H332">
        <v>-0.50151239999999997</v>
      </c>
      <c r="I332">
        <v>2.0152239999999998E-2</v>
      </c>
      <c r="J332">
        <v>-1.676625</v>
      </c>
      <c r="K332">
        <v>2.5619499999999999E-3</v>
      </c>
      <c r="L332">
        <v>9.056546E-2</v>
      </c>
      <c r="M332">
        <v>1.410642E-2</v>
      </c>
      <c r="N332">
        <v>6.8611640000000002E-2</v>
      </c>
      <c r="O332">
        <v>2.5803409999999999E-2</v>
      </c>
      <c r="P332">
        <v>-6.6923689999999994E-2</v>
      </c>
      <c r="Q332">
        <v>4.4987850000000003E-2</v>
      </c>
      <c r="R332">
        <v>-0.45163599999999998</v>
      </c>
      <c r="S332">
        <v>2.7803640000000001E-2</v>
      </c>
      <c r="T332">
        <v>0.38749620000000001</v>
      </c>
      <c r="U332">
        <v>3.3220390000000002E-2</v>
      </c>
      <c r="V332">
        <v>-1.1796329999999999</v>
      </c>
      <c r="W332">
        <v>2.851414E-2</v>
      </c>
      <c r="X332">
        <v>0.57969959999999998</v>
      </c>
      <c r="Y332">
        <v>1.6262180000000001E-2</v>
      </c>
      <c r="Z332">
        <v>-0.30757129999999999</v>
      </c>
      <c r="AA332">
        <v>3.124275E-2</v>
      </c>
      <c r="AB332">
        <v>2.3765670000000001</v>
      </c>
      <c r="AC332">
        <v>2.11807E-2</v>
      </c>
      <c r="AD332">
        <v>1.786332</v>
      </c>
      <c r="AE332">
        <v>4.9350869999999998E-2</v>
      </c>
      <c r="AF332">
        <v>-0.55000550000000004</v>
      </c>
      <c r="AG332">
        <v>2.4019780000000001E-2</v>
      </c>
      <c r="AH332">
        <v>-0.83616550000000001</v>
      </c>
      <c r="AI332">
        <v>4.3929910000000003E-2</v>
      </c>
      <c r="AJ332">
        <v>1.214901</v>
      </c>
      <c r="AK332">
        <v>2.648971E-2</v>
      </c>
      <c r="AL332">
        <v>-1.3325640000000001</v>
      </c>
      <c r="AM332">
        <v>3.7702090000000001E-2</v>
      </c>
      <c r="AN332">
        <v>-1.446129</v>
      </c>
      <c r="AO332">
        <v>2.5982000000000002E-2</v>
      </c>
    </row>
    <row r="333" spans="2:41" x14ac:dyDescent="0.25">
      <c r="B333">
        <v>-0.7940509</v>
      </c>
      <c r="C333">
        <v>1.807607E-2</v>
      </c>
      <c r="D333">
        <v>1.2715989999999999</v>
      </c>
      <c r="E333">
        <v>2.0649819999999999E-2</v>
      </c>
      <c r="F333">
        <v>0.33364460000000001</v>
      </c>
      <c r="G333">
        <v>2.6758339999999999E-2</v>
      </c>
      <c r="H333">
        <v>1.5632380000000001E-2</v>
      </c>
      <c r="I333">
        <v>1.7622970000000002E-2</v>
      </c>
      <c r="J333">
        <v>-2.12609</v>
      </c>
      <c r="K333">
        <v>2.475776E-2</v>
      </c>
      <c r="L333">
        <v>-0.24989919999999999</v>
      </c>
      <c r="M333">
        <v>2.6936870000000002E-2</v>
      </c>
      <c r="N333">
        <v>1.1016010000000001</v>
      </c>
      <c r="O333">
        <v>2.284781E-2</v>
      </c>
      <c r="P333">
        <v>0.2314291</v>
      </c>
      <c r="Q333">
        <v>4.8081329999999999E-2</v>
      </c>
      <c r="R333">
        <v>-0.70535579999999998</v>
      </c>
      <c r="S333">
        <v>2.2444209999999999E-2</v>
      </c>
      <c r="T333">
        <v>0.37868950000000001</v>
      </c>
      <c r="U333">
        <v>3.784771E-2</v>
      </c>
      <c r="V333">
        <v>-1.024853</v>
      </c>
      <c r="W333">
        <v>3.2349320000000001E-2</v>
      </c>
      <c r="X333">
        <v>-0.1096216</v>
      </c>
      <c r="Y333">
        <v>2.5312640000000001E-2</v>
      </c>
      <c r="Z333">
        <v>-0.22082180000000001</v>
      </c>
      <c r="AA333">
        <v>3.0484649999999999E-2</v>
      </c>
      <c r="AB333">
        <v>0.85109480000000004</v>
      </c>
      <c r="AC333">
        <v>2.3778899999999999E-2</v>
      </c>
      <c r="AD333">
        <v>0.50933099999999998</v>
      </c>
      <c r="AE333">
        <v>4.2280989999999997E-2</v>
      </c>
      <c r="AF333">
        <v>1.19255E-2</v>
      </c>
      <c r="AG333">
        <v>2.0845579999999999E-2</v>
      </c>
      <c r="AH333">
        <v>-1.0345489999999999</v>
      </c>
      <c r="AI333">
        <v>3.027144E-2</v>
      </c>
      <c r="AJ333">
        <v>0.81627300000000003</v>
      </c>
      <c r="AK333">
        <v>2.27038E-2</v>
      </c>
      <c r="AL333">
        <v>-0.54213409999999995</v>
      </c>
      <c r="AM333">
        <v>3.9840380000000002E-2</v>
      </c>
      <c r="AN333">
        <v>-1.1549579999999999</v>
      </c>
      <c r="AO333">
        <v>3.5289210000000001E-2</v>
      </c>
    </row>
    <row r="334" spans="2:41" x14ac:dyDescent="0.25">
      <c r="B334">
        <v>-1.1361129999999999</v>
      </c>
      <c r="C334">
        <v>2.9018019999999999E-2</v>
      </c>
      <c r="D334">
        <v>1.049248</v>
      </c>
      <c r="E334">
        <v>1.7397610000000001E-2</v>
      </c>
      <c r="F334">
        <v>0.2293231</v>
      </c>
      <c r="G334">
        <v>2.5373099999999999E-2</v>
      </c>
      <c r="H334">
        <v>0.84478070000000005</v>
      </c>
      <c r="I334">
        <v>1.388202E-2</v>
      </c>
      <c r="J334">
        <v>0.1507956</v>
      </c>
      <c r="K334">
        <v>3.7283690000000001E-2</v>
      </c>
      <c r="L334">
        <v>-0.16357730000000001</v>
      </c>
      <c r="M334">
        <v>4.6910930000000003E-2</v>
      </c>
      <c r="N334">
        <v>1.8436539999999999</v>
      </c>
      <c r="O334">
        <v>2.9464270000000001E-2</v>
      </c>
      <c r="P334">
        <v>1.9790530000000001E-2</v>
      </c>
      <c r="Q334">
        <v>3.728186E-2</v>
      </c>
      <c r="R334">
        <v>-0.50627140000000004</v>
      </c>
      <c r="S334">
        <v>1.245979E-2</v>
      </c>
      <c r="T334">
        <v>0.19671040000000001</v>
      </c>
      <c r="U334">
        <v>3.9792460000000002E-2</v>
      </c>
      <c r="V334">
        <v>-0.74462640000000002</v>
      </c>
      <c r="W334">
        <v>3.8315170000000003E-2</v>
      </c>
      <c r="X334">
        <v>-0.97891099999999998</v>
      </c>
      <c r="Y334">
        <v>2.7896250000000001E-2</v>
      </c>
      <c r="Z334">
        <v>-0.82248089999999996</v>
      </c>
      <c r="AA334">
        <v>2.620136E-2</v>
      </c>
      <c r="AB334">
        <v>0.18448580000000001</v>
      </c>
      <c r="AC334">
        <v>1.842013E-2</v>
      </c>
      <c r="AD334">
        <v>-1.1372059999999999</v>
      </c>
      <c r="AE334">
        <v>4.0517940000000002E-2</v>
      </c>
      <c r="AF334">
        <v>0.27381339999999998</v>
      </c>
      <c r="AG334">
        <v>1.710681E-2</v>
      </c>
      <c r="AH334">
        <v>-1.235114</v>
      </c>
      <c r="AI334">
        <v>1.3458400000000001E-2</v>
      </c>
      <c r="AJ334">
        <v>-0.73177709999999996</v>
      </c>
      <c r="AK334">
        <v>2.4361239999999999E-2</v>
      </c>
      <c r="AL334">
        <v>0.30297489999999999</v>
      </c>
      <c r="AM334">
        <v>3.5409259999999998E-2</v>
      </c>
      <c r="AN334">
        <v>-0.73580699999999999</v>
      </c>
      <c r="AO334">
        <v>3.926673E-2</v>
      </c>
    </row>
    <row r="335" spans="2:41" x14ac:dyDescent="0.25">
      <c r="B335">
        <v>-0.83720119999999998</v>
      </c>
      <c r="C335">
        <v>2.5650920000000001E-2</v>
      </c>
      <c r="D335">
        <v>-0.1390506</v>
      </c>
      <c r="E335">
        <v>2.4305529999999999E-2</v>
      </c>
      <c r="F335">
        <v>0.63011490000000003</v>
      </c>
      <c r="G335">
        <v>2.8774629999999999E-2</v>
      </c>
      <c r="H335">
        <v>0.62466549999999998</v>
      </c>
      <c r="I335">
        <v>1.8230989999999999E-2</v>
      </c>
      <c r="J335">
        <v>1.8688469999999999</v>
      </c>
      <c r="K335">
        <v>2.7193470000000001E-2</v>
      </c>
      <c r="L335">
        <v>0.1955655</v>
      </c>
      <c r="M335">
        <v>4.5697790000000002E-2</v>
      </c>
      <c r="N335">
        <v>1.8866019999999999</v>
      </c>
      <c r="O335">
        <v>2.983369E-2</v>
      </c>
      <c r="P335">
        <v>-1.1876949999999999</v>
      </c>
      <c r="Q335">
        <v>3.1245579999999998E-2</v>
      </c>
      <c r="R335">
        <v>-0.75222509999999998</v>
      </c>
      <c r="S335">
        <v>7.5416939999999998E-3</v>
      </c>
      <c r="T335">
        <v>8.8485510000000003E-2</v>
      </c>
      <c r="U335">
        <v>2.6474640000000001E-2</v>
      </c>
      <c r="V335">
        <v>-0.5756078</v>
      </c>
      <c r="W335">
        <v>3.4192800000000002E-2</v>
      </c>
      <c r="X335">
        <v>-2.3017690000000002</v>
      </c>
      <c r="Y335">
        <v>2.0285270000000001E-2</v>
      </c>
      <c r="Z335">
        <v>-0.87065689999999996</v>
      </c>
      <c r="AA335">
        <v>2.4645279999999999E-2</v>
      </c>
      <c r="AB335">
        <v>0.14319009999999999</v>
      </c>
      <c r="AC335">
        <v>1.352426E-2</v>
      </c>
      <c r="AD335">
        <v>0.2609667</v>
      </c>
      <c r="AE335">
        <v>3.8842219999999997E-2</v>
      </c>
      <c r="AF335">
        <v>0.41188570000000002</v>
      </c>
      <c r="AG335">
        <v>1.73151E-2</v>
      </c>
      <c r="AH335">
        <v>-0.85216210000000003</v>
      </c>
      <c r="AI335">
        <v>1.8736889999999999E-2</v>
      </c>
      <c r="AJ335">
        <v>-0.88409070000000001</v>
      </c>
      <c r="AK335">
        <v>2.762908E-2</v>
      </c>
      <c r="AL335">
        <v>0.15899189999999999</v>
      </c>
      <c r="AM335">
        <v>3.111891E-2</v>
      </c>
      <c r="AN335">
        <v>-1.3688659999999999</v>
      </c>
      <c r="AO335">
        <v>2.8706599999999999E-2</v>
      </c>
    </row>
    <row r="336" spans="2:41" x14ac:dyDescent="0.25">
      <c r="B336">
        <v>1.518567E-3</v>
      </c>
      <c r="C336">
        <v>1.8100499999999999E-2</v>
      </c>
      <c r="D336">
        <v>-0.80116390000000004</v>
      </c>
      <c r="E336">
        <v>1.8113219999999999E-2</v>
      </c>
      <c r="F336">
        <v>0.90383990000000003</v>
      </c>
      <c r="G336">
        <v>2.6974129999999999E-2</v>
      </c>
      <c r="H336">
        <v>7.2883740000000002E-2</v>
      </c>
      <c r="I336">
        <v>2.0935869999999999E-2</v>
      </c>
      <c r="J336">
        <v>1.6259110000000001</v>
      </c>
      <c r="K336">
        <v>2.127134E-2</v>
      </c>
      <c r="L336">
        <v>1.0577650000000001</v>
      </c>
      <c r="M336">
        <v>2.9241369999999999E-2</v>
      </c>
      <c r="N336">
        <v>0.91055379999999997</v>
      </c>
      <c r="O336">
        <v>2.1977940000000001E-2</v>
      </c>
      <c r="P336">
        <v>-0.81324890000000005</v>
      </c>
      <c r="Q336">
        <v>2.784824E-2</v>
      </c>
      <c r="R336">
        <v>-1.203416</v>
      </c>
      <c r="S336">
        <v>1.5251229999999999E-2</v>
      </c>
      <c r="T336">
        <v>-0.98648939999999996</v>
      </c>
      <c r="U336">
        <v>1.4318910000000001E-2</v>
      </c>
      <c r="V336">
        <v>-0.80741640000000003</v>
      </c>
      <c r="W336">
        <v>2.7144370000000001E-2</v>
      </c>
      <c r="X336">
        <v>-2.6653539999999998</v>
      </c>
      <c r="Y336">
        <v>2.0039950000000001E-2</v>
      </c>
      <c r="Z336">
        <v>0.23229569999999999</v>
      </c>
      <c r="AA336">
        <v>1.7830470000000001E-2</v>
      </c>
      <c r="AB336">
        <v>1.000238</v>
      </c>
      <c r="AC336">
        <v>1.96016E-2</v>
      </c>
      <c r="AD336">
        <v>2.154112</v>
      </c>
      <c r="AE336">
        <v>3.1982450000000003E-2</v>
      </c>
      <c r="AF336">
        <v>0.83004299999999998</v>
      </c>
      <c r="AG336">
        <v>1.6561800000000002E-2</v>
      </c>
      <c r="AH336">
        <v>0.14400589999999999</v>
      </c>
      <c r="AI336">
        <v>3.2373760000000001E-2</v>
      </c>
      <c r="AJ336">
        <v>0.15394540000000001</v>
      </c>
      <c r="AK336">
        <v>2.6654980000000002E-2</v>
      </c>
      <c r="AL336">
        <v>-0.47481430000000002</v>
      </c>
      <c r="AM336">
        <v>3.0942049999999999E-2</v>
      </c>
      <c r="AN336">
        <v>-2.4255589999999998</v>
      </c>
      <c r="AO336">
        <v>2.6207669999999999E-2</v>
      </c>
    </row>
    <row r="337" spans="2:41" x14ac:dyDescent="0.25">
      <c r="B337">
        <v>0.59875489999999998</v>
      </c>
      <c r="C337">
        <v>2.1137989999999999E-2</v>
      </c>
      <c r="D337">
        <v>-0.15548190000000001</v>
      </c>
      <c r="E337">
        <v>1.190976E-2</v>
      </c>
      <c r="F337">
        <v>0.75492360000000003</v>
      </c>
      <c r="G337">
        <v>2.12661E-2</v>
      </c>
      <c r="H337">
        <v>-0.29552200000000001</v>
      </c>
      <c r="I337">
        <v>2.0345289999999999E-2</v>
      </c>
      <c r="J337">
        <v>1.6837260000000001</v>
      </c>
      <c r="K337">
        <v>1.9406050000000001E-2</v>
      </c>
      <c r="L337">
        <v>0.69883700000000004</v>
      </c>
      <c r="M337">
        <v>1.7823640000000002E-2</v>
      </c>
      <c r="N337">
        <v>-0.24015020000000001</v>
      </c>
      <c r="O337">
        <v>2.216891E-2</v>
      </c>
      <c r="P337">
        <v>0.8815018</v>
      </c>
      <c r="Q337">
        <v>2.1277910000000001E-2</v>
      </c>
      <c r="R337">
        <v>-0.4154641</v>
      </c>
      <c r="S337">
        <v>2.6701249999999999E-2</v>
      </c>
      <c r="T337">
        <v>-1.601558</v>
      </c>
      <c r="U337">
        <v>2.4534779999999999E-2</v>
      </c>
      <c r="V337">
        <v>-0.43399090000000001</v>
      </c>
      <c r="W337">
        <v>2.4945220000000001E-2</v>
      </c>
      <c r="X337">
        <v>-1.268397</v>
      </c>
      <c r="Y337">
        <v>2.9402359999999999E-2</v>
      </c>
      <c r="Z337">
        <v>0.61842799999999998</v>
      </c>
      <c r="AA337">
        <v>1.6219109999999998E-2</v>
      </c>
      <c r="AB337">
        <v>1.577644</v>
      </c>
      <c r="AC337">
        <v>2.3063710000000001E-2</v>
      </c>
      <c r="AD337">
        <v>0.94295569999999995</v>
      </c>
      <c r="AE337">
        <v>2.63719E-2</v>
      </c>
      <c r="AF337">
        <v>1.3910119999999999</v>
      </c>
      <c r="AG337">
        <v>1.180929E-2</v>
      </c>
      <c r="AH337">
        <v>0.30646430000000002</v>
      </c>
      <c r="AI337">
        <v>2.7563520000000001E-2</v>
      </c>
      <c r="AJ337">
        <v>0.98025139999999999</v>
      </c>
      <c r="AK337">
        <v>2.570041E-2</v>
      </c>
      <c r="AL337">
        <v>7.2310330000000006E-2</v>
      </c>
      <c r="AM337">
        <v>2.7936039999999999E-2</v>
      </c>
      <c r="AN337">
        <v>-2.4349050000000001</v>
      </c>
      <c r="AO337">
        <v>3.036579E-2</v>
      </c>
    </row>
    <row r="338" spans="2:41" x14ac:dyDescent="0.25">
      <c r="B338">
        <v>0.7413151</v>
      </c>
      <c r="C338">
        <v>3.0449400000000001E-2</v>
      </c>
      <c r="D338">
        <v>7.7033859999999996E-3</v>
      </c>
      <c r="E338">
        <v>2.3566489999999999E-2</v>
      </c>
      <c r="F338">
        <v>0.73426340000000001</v>
      </c>
      <c r="G338">
        <v>1.975039E-2</v>
      </c>
      <c r="H338">
        <v>-0.7119856</v>
      </c>
      <c r="I338">
        <v>2.5684060000000002E-2</v>
      </c>
      <c r="J338">
        <v>1.9949250000000001</v>
      </c>
      <c r="K338">
        <v>1.1356089999999999E-2</v>
      </c>
      <c r="L338">
        <v>-0.73067899999999997</v>
      </c>
      <c r="M338">
        <v>2.030889E-2</v>
      </c>
      <c r="N338">
        <v>-0.67493559999999997</v>
      </c>
      <c r="O338">
        <v>2.4903669999999999E-2</v>
      </c>
      <c r="P338">
        <v>1.4051370000000001</v>
      </c>
      <c r="Q338">
        <v>2.1335369999999999E-2</v>
      </c>
      <c r="R338">
        <v>0.48884939999999999</v>
      </c>
      <c r="S338">
        <v>2.9385419999999999E-2</v>
      </c>
      <c r="T338">
        <v>-0.84142620000000001</v>
      </c>
      <c r="U338">
        <v>2.960254E-2</v>
      </c>
      <c r="V338">
        <v>0.39515159999999999</v>
      </c>
      <c r="W338">
        <v>2.9858099999999999E-2</v>
      </c>
      <c r="X338">
        <v>1.2790050000000001E-2</v>
      </c>
      <c r="Y338">
        <v>3.5007999999999997E-2</v>
      </c>
      <c r="Z338">
        <v>0.38392349999999997</v>
      </c>
      <c r="AA338">
        <v>3.109371E-2</v>
      </c>
      <c r="AB338">
        <v>0.54282719999999995</v>
      </c>
      <c r="AC338">
        <v>1.9599970000000001E-2</v>
      </c>
      <c r="AD338">
        <v>-1.422909</v>
      </c>
      <c r="AE338">
        <v>3.7227290000000003E-2</v>
      </c>
      <c r="AF338">
        <v>1.2459290000000001</v>
      </c>
      <c r="AG338">
        <v>1.0820099999999999E-2</v>
      </c>
      <c r="AH338">
        <v>-1.335</v>
      </c>
      <c r="AI338">
        <v>2.5111209999999998E-2</v>
      </c>
      <c r="AJ338">
        <v>1.340066</v>
      </c>
      <c r="AK338">
        <v>2.5828770000000001E-2</v>
      </c>
      <c r="AL338">
        <v>0.6773091</v>
      </c>
      <c r="AM338">
        <v>1.139539E-2</v>
      </c>
      <c r="AN338">
        <v>-1.059342</v>
      </c>
      <c r="AO338">
        <v>2.3942870000000002E-2</v>
      </c>
    </row>
    <row r="339" spans="2:41" x14ac:dyDescent="0.25">
      <c r="B339">
        <v>0.73744949999999998</v>
      </c>
      <c r="C339">
        <v>3.8944979999999997E-2</v>
      </c>
      <c r="D339">
        <v>-0.45365119999999998</v>
      </c>
      <c r="E339">
        <v>3.1519640000000002E-2</v>
      </c>
      <c r="F339">
        <v>6.6519839999999997E-2</v>
      </c>
      <c r="G339">
        <v>2.1283420000000001E-2</v>
      </c>
      <c r="H339">
        <v>-0.72558820000000002</v>
      </c>
      <c r="I339">
        <v>2.8575059999999999E-2</v>
      </c>
      <c r="J339">
        <v>0.97521409999999997</v>
      </c>
      <c r="K339">
        <v>1.1381550000000001E-2</v>
      </c>
      <c r="L339">
        <v>-1.002858</v>
      </c>
      <c r="M339">
        <v>2.4880940000000001E-2</v>
      </c>
      <c r="N339">
        <v>-1.179616</v>
      </c>
      <c r="O339">
        <v>1.7167140000000001E-2</v>
      </c>
      <c r="P339">
        <v>0.52209760000000005</v>
      </c>
      <c r="Q339">
        <v>2.339455E-2</v>
      </c>
      <c r="R339">
        <v>7.0960010000000004E-2</v>
      </c>
      <c r="S339">
        <v>2.5109369999999999E-2</v>
      </c>
      <c r="T339">
        <v>-0.26948119999999998</v>
      </c>
      <c r="U339">
        <v>2.1026130000000001E-2</v>
      </c>
      <c r="V339">
        <v>1.043229</v>
      </c>
      <c r="W339">
        <v>3.6894070000000001E-2</v>
      </c>
      <c r="X339">
        <v>0.45645849999999999</v>
      </c>
      <c r="Y339">
        <v>3.2600700000000003E-2</v>
      </c>
      <c r="Z339">
        <v>6.0955269999999999E-2</v>
      </c>
      <c r="AA339">
        <v>3.9082930000000002E-2</v>
      </c>
      <c r="AB339">
        <v>-0.33980729999999998</v>
      </c>
      <c r="AC339">
        <v>1.882033E-2</v>
      </c>
      <c r="AD339">
        <v>-2.2224170000000001</v>
      </c>
      <c r="AE339">
        <v>5.3995509999999997E-2</v>
      </c>
      <c r="AF339">
        <v>0.61045329999999998</v>
      </c>
      <c r="AG339">
        <v>1.5440570000000001E-2</v>
      </c>
      <c r="AH339">
        <v>-2.093</v>
      </c>
      <c r="AI339">
        <v>4.3194940000000001E-2</v>
      </c>
      <c r="AJ339">
        <v>1.1775929999999999</v>
      </c>
      <c r="AK339">
        <v>3.148956E-2</v>
      </c>
      <c r="AL339">
        <v>-3.6726530000000001E-3</v>
      </c>
      <c r="AM339">
        <v>1.2099820000000001E-3</v>
      </c>
      <c r="AN339">
        <v>0.76676549999999999</v>
      </c>
      <c r="AO339">
        <v>1.5647330000000001E-2</v>
      </c>
    </row>
    <row r="340" spans="2:41" x14ac:dyDescent="0.25">
      <c r="B340">
        <v>-0.2155938</v>
      </c>
      <c r="C340">
        <v>3.9453830000000002E-2</v>
      </c>
      <c r="D340">
        <v>-0.14116029999999999</v>
      </c>
      <c r="E340">
        <v>2.455686E-2</v>
      </c>
      <c r="F340">
        <v>-0.96862179999999998</v>
      </c>
      <c r="G340">
        <v>2.828526E-2</v>
      </c>
      <c r="H340">
        <v>2.4716780000000001E-2</v>
      </c>
      <c r="I340">
        <v>1.8490940000000001E-2</v>
      </c>
      <c r="J340">
        <v>-0.452349</v>
      </c>
      <c r="K340">
        <v>2.7022870000000001E-2</v>
      </c>
      <c r="L340">
        <v>-0.75218459999999998</v>
      </c>
      <c r="M340">
        <v>2.549858E-2</v>
      </c>
      <c r="N340">
        <v>-1.7173609999999999</v>
      </c>
      <c r="O340">
        <v>9.7830529999999999E-3</v>
      </c>
      <c r="P340">
        <v>0.62046469999999998</v>
      </c>
      <c r="Q340">
        <v>2.043099E-2</v>
      </c>
      <c r="R340">
        <v>0.29278460000000001</v>
      </c>
      <c r="S340">
        <v>2.5590390000000001E-2</v>
      </c>
      <c r="T340">
        <v>-6.7732650000000005E-2</v>
      </c>
      <c r="U340">
        <v>2.5190959999999998E-2</v>
      </c>
      <c r="V340">
        <v>1.0556129999999999</v>
      </c>
      <c r="W340">
        <v>3.5109649999999999E-2</v>
      </c>
      <c r="X340">
        <v>0.69881479999999996</v>
      </c>
      <c r="Y340">
        <v>3.3199199999999998E-2</v>
      </c>
      <c r="Z340">
        <v>-0.43404330000000002</v>
      </c>
      <c r="AA340">
        <v>2.6990299999999998E-2</v>
      </c>
      <c r="AB340">
        <v>-0.18007039999999999</v>
      </c>
      <c r="AC340">
        <v>2.0087600000000001E-2</v>
      </c>
      <c r="AD340">
        <v>-1.514718</v>
      </c>
      <c r="AE340">
        <v>5.280456E-2</v>
      </c>
      <c r="AF340">
        <v>0.81259669999999995</v>
      </c>
      <c r="AG340">
        <v>2.075985E-2</v>
      </c>
      <c r="AH340">
        <v>-0.94210760000000004</v>
      </c>
      <c r="AI340">
        <v>5.027467E-2</v>
      </c>
      <c r="AJ340">
        <v>0.2413043</v>
      </c>
      <c r="AK340">
        <v>4.3325679999999998E-2</v>
      </c>
      <c r="AL340">
        <v>-0.86927600000000005</v>
      </c>
      <c r="AM340">
        <v>1.239292E-2</v>
      </c>
      <c r="AN340">
        <v>0.9458202</v>
      </c>
      <c r="AO340">
        <v>1.866042E-2</v>
      </c>
    </row>
    <row r="341" spans="2:41" x14ac:dyDescent="0.25">
      <c r="B341">
        <v>-1.530931</v>
      </c>
      <c r="C341">
        <v>3.757402E-2</v>
      </c>
      <c r="D341">
        <v>7.5236559999999994E-2</v>
      </c>
      <c r="E341">
        <v>2.4978400000000001E-2</v>
      </c>
      <c r="F341">
        <v>-0.94078720000000005</v>
      </c>
      <c r="G341">
        <v>3.299121E-2</v>
      </c>
      <c r="H341">
        <v>0.55344389999999999</v>
      </c>
      <c r="I341">
        <v>1.107851E-2</v>
      </c>
      <c r="J341">
        <v>-1.3157350000000001</v>
      </c>
      <c r="K341">
        <v>3.6981920000000001E-2</v>
      </c>
      <c r="L341">
        <v>-0.76232089999999997</v>
      </c>
      <c r="M341">
        <v>2.8454210000000001E-2</v>
      </c>
      <c r="N341">
        <v>-0.5317693</v>
      </c>
      <c r="O341">
        <v>1.830333E-2</v>
      </c>
      <c r="P341">
        <v>1.9904900000000001</v>
      </c>
      <c r="Q341">
        <v>1.971448E-2</v>
      </c>
      <c r="R341">
        <v>1.1261410000000001</v>
      </c>
      <c r="S341">
        <v>2.7256059999999999E-2</v>
      </c>
      <c r="T341">
        <v>1.017487</v>
      </c>
      <c r="U341">
        <v>3.9688000000000001E-2</v>
      </c>
      <c r="V341">
        <v>-0.4046611</v>
      </c>
      <c r="W341">
        <v>2.8639970000000001E-2</v>
      </c>
      <c r="X341">
        <v>0.8637416</v>
      </c>
      <c r="Y341">
        <v>3.6761330000000002E-2</v>
      </c>
      <c r="Z341">
        <v>-3.4061830000000001E-2</v>
      </c>
      <c r="AA341">
        <v>1.391356E-2</v>
      </c>
      <c r="AB341">
        <v>-1.7039539999999999E-2</v>
      </c>
      <c r="AC341">
        <v>1.816798E-2</v>
      </c>
      <c r="AD341">
        <v>-0.35201890000000002</v>
      </c>
      <c r="AE341">
        <v>4.4473409999999998E-2</v>
      </c>
      <c r="AF341">
        <v>1.7483569999999999</v>
      </c>
      <c r="AG341">
        <v>2.417236E-2</v>
      </c>
      <c r="AH341">
        <v>-0.1282394</v>
      </c>
      <c r="AI341">
        <v>3.6601809999999999E-2</v>
      </c>
      <c r="AJ341">
        <v>-0.89411450000000003</v>
      </c>
      <c r="AK341">
        <v>4.3332450000000002E-2</v>
      </c>
      <c r="AL341">
        <v>-1.275442</v>
      </c>
      <c r="AM341">
        <v>2.5895359999999999E-2</v>
      </c>
      <c r="AN341">
        <v>0.15390619999999999</v>
      </c>
      <c r="AO341">
        <v>2.942082E-2</v>
      </c>
    </row>
    <row r="342" spans="2:41" x14ac:dyDescent="0.25">
      <c r="B342">
        <v>-0.40646060000000001</v>
      </c>
      <c r="C342">
        <v>3.6962009999999997E-2</v>
      </c>
      <c r="D342">
        <v>-0.48520609999999997</v>
      </c>
      <c r="E342">
        <v>3.5648039999999999E-2</v>
      </c>
      <c r="F342">
        <v>-0.40921200000000002</v>
      </c>
      <c r="G342">
        <v>3.1440999999999997E-2</v>
      </c>
      <c r="H342">
        <v>1.0896410000000001</v>
      </c>
      <c r="I342">
        <v>1.7549220000000001E-2</v>
      </c>
      <c r="J342">
        <v>-1.422428</v>
      </c>
      <c r="K342">
        <v>3.1464199999999998E-2</v>
      </c>
      <c r="L342">
        <v>-0.45142320000000002</v>
      </c>
      <c r="M342">
        <v>3.1704339999999998E-2</v>
      </c>
      <c r="N342">
        <v>1.2068650000000001</v>
      </c>
      <c r="O342">
        <v>2.7679059999999998E-2</v>
      </c>
      <c r="P342">
        <v>1.9801740000000001</v>
      </c>
      <c r="Q342">
        <v>2.5580410000000001E-2</v>
      </c>
      <c r="R342">
        <v>0.6798651</v>
      </c>
      <c r="S342">
        <v>2.51468E-2</v>
      </c>
      <c r="T342">
        <v>1.8167340000000001</v>
      </c>
      <c r="U342">
        <v>3.7077949999999998E-2</v>
      </c>
      <c r="V342">
        <v>-1.6509739999999999</v>
      </c>
      <c r="W342">
        <v>2.4721380000000001E-2</v>
      </c>
      <c r="X342">
        <v>0.50712539999999995</v>
      </c>
      <c r="Y342">
        <v>2.973404E-2</v>
      </c>
      <c r="Z342">
        <v>0.74077300000000001</v>
      </c>
      <c r="AA342">
        <v>1.489536E-2</v>
      </c>
      <c r="AB342">
        <v>0.54866760000000003</v>
      </c>
      <c r="AC342">
        <v>1.5192280000000001E-2</v>
      </c>
      <c r="AD342">
        <v>7.0528690000000005E-2</v>
      </c>
      <c r="AE342">
        <v>4.5386049999999997E-2</v>
      </c>
      <c r="AF342">
        <v>1.7492700000000001</v>
      </c>
      <c r="AG342">
        <v>2.4050660000000001E-2</v>
      </c>
      <c r="AH342">
        <v>0.19386639999999999</v>
      </c>
      <c r="AI342">
        <v>2.6607519999999999E-2</v>
      </c>
      <c r="AJ342">
        <v>-0.81284719999999999</v>
      </c>
      <c r="AK342">
        <v>3.0025280000000001E-2</v>
      </c>
      <c r="AL342">
        <v>-0.86621369999999998</v>
      </c>
      <c r="AM342">
        <v>2.7444010000000001E-2</v>
      </c>
      <c r="AN342">
        <v>0.77192070000000002</v>
      </c>
      <c r="AO342">
        <v>3.2055800000000002E-2</v>
      </c>
    </row>
    <row r="343" spans="2:41" x14ac:dyDescent="0.25">
      <c r="B343">
        <v>1.9120760000000001</v>
      </c>
      <c r="C343">
        <v>2.0219029999999999E-2</v>
      </c>
      <c r="D343">
        <v>-0.68886480000000005</v>
      </c>
      <c r="E343">
        <v>3.3260520000000002E-2</v>
      </c>
      <c r="F343">
        <v>-0.92649749999999997</v>
      </c>
      <c r="G343">
        <v>3.5277299999999998E-2</v>
      </c>
      <c r="H343">
        <v>1.841631</v>
      </c>
      <c r="I343">
        <v>2.144304E-2</v>
      </c>
      <c r="J343">
        <v>-0.54472399999999999</v>
      </c>
      <c r="K343">
        <v>2.9711149999999999E-2</v>
      </c>
      <c r="L343">
        <v>0.2257246</v>
      </c>
      <c r="M343">
        <v>3.0223750000000001E-2</v>
      </c>
      <c r="N343">
        <v>0.62056109999999998</v>
      </c>
      <c r="O343">
        <v>1.8735459999999999E-2</v>
      </c>
      <c r="P343">
        <v>0.77905060000000004</v>
      </c>
      <c r="Q343">
        <v>2.9899309999999998E-2</v>
      </c>
      <c r="R343">
        <v>-0.23361029999999999</v>
      </c>
      <c r="S343">
        <v>3.3656329999999998E-2</v>
      </c>
      <c r="T343">
        <v>0.59126520000000005</v>
      </c>
      <c r="U343">
        <v>2.1364899999999999E-2</v>
      </c>
      <c r="V343">
        <v>-0.57742099999999996</v>
      </c>
      <c r="W343">
        <v>2.1469749999999999E-2</v>
      </c>
      <c r="X343">
        <v>-0.70972590000000002</v>
      </c>
      <c r="Y343">
        <v>1.6854609999999999E-2</v>
      </c>
      <c r="Z343">
        <v>0.43401719999999999</v>
      </c>
      <c r="AA343">
        <v>2.348917E-2</v>
      </c>
      <c r="AB343">
        <v>1.6695180000000001</v>
      </c>
      <c r="AC343">
        <v>1.6362249999999998E-2</v>
      </c>
      <c r="AD343">
        <v>-0.69632150000000004</v>
      </c>
      <c r="AE343">
        <v>5.0079369999999998E-2</v>
      </c>
      <c r="AF343">
        <v>-2.6028599999999999E-2</v>
      </c>
      <c r="AG343">
        <v>2.0897240000000001E-2</v>
      </c>
      <c r="AH343">
        <v>0.23484759999999999</v>
      </c>
      <c r="AI343">
        <v>3.0962139999999999E-2</v>
      </c>
      <c r="AJ343">
        <v>3.9471319999999997E-2</v>
      </c>
      <c r="AK343">
        <v>2.381989E-2</v>
      </c>
      <c r="AL343">
        <v>0.27112160000000002</v>
      </c>
      <c r="AM343">
        <v>2.274545E-2</v>
      </c>
      <c r="AN343">
        <v>1.625626</v>
      </c>
      <c r="AO343">
        <v>2.281478E-2</v>
      </c>
    </row>
    <row r="344" spans="2:41" x14ac:dyDescent="0.25">
      <c r="B344">
        <v>1.2198560000000001</v>
      </c>
      <c r="C344">
        <v>-7.6383390000000004E-5</v>
      </c>
      <c r="D344">
        <v>-0.22994429999999999</v>
      </c>
      <c r="E344">
        <v>2.0358970000000001E-2</v>
      </c>
      <c r="F344">
        <v>-2.0685600000000002</v>
      </c>
      <c r="G344">
        <v>3.3333069999999999E-2</v>
      </c>
      <c r="H344">
        <v>0.92414850000000004</v>
      </c>
      <c r="I344">
        <v>1.5919450000000002E-2</v>
      </c>
      <c r="J344">
        <v>0.8840633</v>
      </c>
      <c r="K344">
        <v>3.3116300000000001E-2</v>
      </c>
      <c r="L344">
        <v>1.468288</v>
      </c>
      <c r="M344">
        <v>2.281128E-2</v>
      </c>
      <c r="N344">
        <v>-1.33815</v>
      </c>
      <c r="O344">
        <v>8.2743120000000007E-3</v>
      </c>
      <c r="P344">
        <v>0.2689763</v>
      </c>
      <c r="Q344">
        <v>2.5624910000000001E-2</v>
      </c>
      <c r="R344">
        <v>-0.7275549</v>
      </c>
      <c r="S344">
        <v>4.7610140000000002E-2</v>
      </c>
      <c r="T344">
        <v>-1.095626</v>
      </c>
      <c r="U344">
        <v>2.2737520000000001E-2</v>
      </c>
      <c r="V344">
        <v>0.87003660000000005</v>
      </c>
      <c r="W344">
        <v>1.9144109999999999E-2</v>
      </c>
      <c r="X344">
        <v>-1.516157</v>
      </c>
      <c r="Y344">
        <v>1.8406349999999998E-2</v>
      </c>
      <c r="Z344">
        <v>8.3182489999999998E-2</v>
      </c>
      <c r="AA344">
        <v>2.648737E-2</v>
      </c>
      <c r="AB344">
        <v>2.3648899999999999</v>
      </c>
      <c r="AC344">
        <v>2.3495149999999999E-2</v>
      </c>
      <c r="AD344">
        <v>-1.1384730000000001</v>
      </c>
      <c r="AE344">
        <v>5.1219559999999997E-2</v>
      </c>
      <c r="AF344">
        <v>-1.8532519999999999</v>
      </c>
      <c r="AG344">
        <v>1.822261E-2</v>
      </c>
      <c r="AH344">
        <v>-5.1616049999999997E-2</v>
      </c>
      <c r="AI344">
        <v>4.476981E-2</v>
      </c>
      <c r="AJ344">
        <v>-0.1161016</v>
      </c>
      <c r="AK344">
        <v>2.6342319999999999E-2</v>
      </c>
      <c r="AL344">
        <v>0.18711410000000001</v>
      </c>
      <c r="AM344">
        <v>1.948047E-2</v>
      </c>
      <c r="AN344">
        <v>0.71228400000000003</v>
      </c>
      <c r="AO344">
        <v>1.8281829999999999E-2</v>
      </c>
    </row>
    <row r="345" spans="2:41" x14ac:dyDescent="0.25">
      <c r="B345">
        <v>-1.0095099999999999</v>
      </c>
      <c r="C345">
        <v>8.686427E-3</v>
      </c>
      <c r="D345">
        <v>0.46068340000000002</v>
      </c>
      <c r="E345">
        <v>1.6814869999999999E-2</v>
      </c>
      <c r="F345">
        <v>-2.5066000000000002</v>
      </c>
      <c r="G345">
        <v>2.1076109999999999E-2</v>
      </c>
      <c r="H345">
        <v>-0.83496840000000005</v>
      </c>
      <c r="I345">
        <v>1.850742E-2</v>
      </c>
      <c r="J345">
        <v>1.065463</v>
      </c>
      <c r="K345">
        <v>2.6568600000000001E-2</v>
      </c>
      <c r="L345">
        <v>2.4356260000000001</v>
      </c>
      <c r="M345">
        <v>1.9409289999999999E-2</v>
      </c>
      <c r="N345">
        <v>-0.97914239999999997</v>
      </c>
      <c r="O345">
        <v>1.462956E-2</v>
      </c>
      <c r="P345">
        <v>0.68335900000000005</v>
      </c>
      <c r="Q345">
        <v>2.50049E-2</v>
      </c>
      <c r="R345">
        <v>-0.73203200000000002</v>
      </c>
      <c r="S345">
        <v>4.244676E-2</v>
      </c>
      <c r="T345">
        <v>-1.4350849999999999</v>
      </c>
      <c r="U345">
        <v>3.0778940000000001E-2</v>
      </c>
      <c r="V345">
        <v>0.85558389999999995</v>
      </c>
      <c r="W345">
        <v>2.2215470000000001E-2</v>
      </c>
      <c r="X345">
        <v>-1.0542450000000001</v>
      </c>
      <c r="Y345">
        <v>3.3106620000000003E-2</v>
      </c>
      <c r="Z345">
        <v>0.1281919</v>
      </c>
      <c r="AA345">
        <v>2.7995099999999998E-2</v>
      </c>
      <c r="AB345">
        <v>1.7879590000000001</v>
      </c>
      <c r="AC345">
        <v>2.848846E-2</v>
      </c>
      <c r="AD345">
        <v>-0.43407620000000002</v>
      </c>
      <c r="AE345">
        <v>5.2316729999999999E-2</v>
      </c>
      <c r="AF345">
        <v>-1.430453</v>
      </c>
      <c r="AG345">
        <v>2.2771130000000001E-2</v>
      </c>
      <c r="AH345">
        <v>0.2133728</v>
      </c>
      <c r="AI345">
        <v>5.0924949999999997E-2</v>
      </c>
      <c r="AJ345">
        <v>-0.3986825</v>
      </c>
      <c r="AK345">
        <v>2.7194200000000002E-2</v>
      </c>
      <c r="AL345">
        <v>-1.1042369999999999</v>
      </c>
      <c r="AM345">
        <v>1.6472009999999999E-2</v>
      </c>
      <c r="AN345">
        <v>-0.66674270000000002</v>
      </c>
      <c r="AO345">
        <v>2.2333240000000001E-2</v>
      </c>
    </row>
    <row r="346" spans="2:41" x14ac:dyDescent="0.25">
      <c r="B346">
        <v>-0.43499660000000001</v>
      </c>
      <c r="C346">
        <v>2.921694E-2</v>
      </c>
      <c r="D346">
        <v>1.0462940000000001</v>
      </c>
      <c r="E346">
        <v>1.7539349999999999E-2</v>
      </c>
      <c r="F346">
        <v>-2.4285990000000002</v>
      </c>
      <c r="G346">
        <v>2.0014110000000002E-2</v>
      </c>
      <c r="H346">
        <v>-1.7340629999999999</v>
      </c>
      <c r="I346">
        <v>2.8294469999999999E-2</v>
      </c>
      <c r="J346">
        <v>-0.10819910000000001</v>
      </c>
      <c r="K346">
        <v>1.6888589999999998E-2</v>
      </c>
      <c r="L346">
        <v>1.1537440000000001</v>
      </c>
      <c r="M346">
        <v>2.9189570000000001E-2</v>
      </c>
      <c r="N346">
        <v>0.71402980000000005</v>
      </c>
      <c r="O346">
        <v>1.998107E-2</v>
      </c>
      <c r="P346">
        <v>0.76354929999999999</v>
      </c>
      <c r="Q346">
        <v>3.287383E-2</v>
      </c>
      <c r="R346">
        <v>-0.66443859999999999</v>
      </c>
      <c r="S346">
        <v>2.3702850000000001E-2</v>
      </c>
      <c r="T346">
        <v>-1.045882</v>
      </c>
      <c r="U346">
        <v>2.3947090000000001E-2</v>
      </c>
      <c r="V346">
        <v>1.6964969999999999E-2</v>
      </c>
      <c r="W346">
        <v>2.707795E-2</v>
      </c>
      <c r="X346">
        <v>4.4647199999999998E-2</v>
      </c>
      <c r="Y346">
        <v>3.9946990000000002E-2</v>
      </c>
      <c r="Z346">
        <v>-0.88618390000000002</v>
      </c>
      <c r="AA346">
        <v>3.5514459999999998E-2</v>
      </c>
      <c r="AB346">
        <v>0.34893190000000002</v>
      </c>
      <c r="AC346">
        <v>2.112878E-2</v>
      </c>
      <c r="AD346">
        <v>0.26498119999999997</v>
      </c>
      <c r="AE346">
        <v>5.5621259999999999E-2</v>
      </c>
      <c r="AF346">
        <v>-0.27604000000000001</v>
      </c>
      <c r="AG346">
        <v>3.0534209999999999E-2</v>
      </c>
      <c r="AH346">
        <v>0.86650300000000002</v>
      </c>
      <c r="AI346">
        <v>3.4541780000000001E-2</v>
      </c>
      <c r="AJ346">
        <v>0.55916180000000004</v>
      </c>
      <c r="AK346">
        <v>2.5369559999999999E-2</v>
      </c>
      <c r="AL346">
        <v>-1.3912389999999999</v>
      </c>
      <c r="AM346">
        <v>1.621061E-2</v>
      </c>
      <c r="AN346">
        <v>-0.38046229999999998</v>
      </c>
      <c r="AO346">
        <v>2.0370570000000001E-2</v>
      </c>
    </row>
    <row r="347" spans="2:41" x14ac:dyDescent="0.25">
      <c r="B347">
        <v>1.63537</v>
      </c>
      <c r="C347">
        <v>2.5149970000000001E-2</v>
      </c>
      <c r="D347">
        <v>1.0682199999999999</v>
      </c>
      <c r="E347">
        <v>1.597469E-2</v>
      </c>
      <c r="F347">
        <v>-1.590052</v>
      </c>
      <c r="G347">
        <v>2.978664E-2</v>
      </c>
      <c r="H347">
        <v>-1.967471</v>
      </c>
      <c r="I347">
        <v>3.044326E-2</v>
      </c>
      <c r="J347">
        <v>2.0549999999999999E-2</v>
      </c>
      <c r="K347">
        <v>1.884017E-2</v>
      </c>
      <c r="L347">
        <v>-0.83106869999999999</v>
      </c>
      <c r="M347">
        <v>3.7991650000000002E-2</v>
      </c>
      <c r="N347">
        <v>-0.35543760000000002</v>
      </c>
      <c r="O347">
        <v>1.2455539999999999E-2</v>
      </c>
      <c r="P347">
        <v>-0.30239660000000002</v>
      </c>
      <c r="Q347">
        <v>3.5822729999999997E-2</v>
      </c>
      <c r="R347">
        <v>-1.16008</v>
      </c>
      <c r="S347">
        <v>2.0874609999999998E-2</v>
      </c>
      <c r="T347">
        <v>-1.2323679999999999</v>
      </c>
      <c r="U347">
        <v>1.8662789999999999E-2</v>
      </c>
      <c r="V347">
        <v>-0.94547150000000002</v>
      </c>
      <c r="W347">
        <v>2.6050980000000001E-2</v>
      </c>
      <c r="X347">
        <v>1.4130799999999999</v>
      </c>
      <c r="Y347">
        <v>2.9239609999999999E-2</v>
      </c>
      <c r="Z347">
        <v>-1.7783640000000001</v>
      </c>
      <c r="AA347">
        <v>3.8754690000000001E-2</v>
      </c>
      <c r="AB347">
        <v>3.72124E-2</v>
      </c>
      <c r="AC347">
        <v>1.1344389999999999E-2</v>
      </c>
      <c r="AD347">
        <v>0.33952510000000002</v>
      </c>
      <c r="AE347">
        <v>5.193917E-2</v>
      </c>
      <c r="AF347">
        <v>-0.1244495</v>
      </c>
      <c r="AG347">
        <v>3.6341619999999998E-2</v>
      </c>
      <c r="AH347">
        <v>0.81112079999999998</v>
      </c>
      <c r="AI347">
        <v>1.318302E-2</v>
      </c>
      <c r="AJ347">
        <v>0.79512439999999995</v>
      </c>
      <c r="AK347">
        <v>2.072802E-2</v>
      </c>
      <c r="AL347">
        <v>-0.69059769999999998</v>
      </c>
      <c r="AM347">
        <v>2.0106720000000002E-2</v>
      </c>
      <c r="AN347">
        <v>0.2412523</v>
      </c>
      <c r="AO347">
        <v>1.38526E-2</v>
      </c>
    </row>
    <row r="348" spans="2:41" x14ac:dyDescent="0.25">
      <c r="B348">
        <v>1.1462870000000001</v>
      </c>
      <c r="C348">
        <v>1.3713090000000001E-2</v>
      </c>
      <c r="D348">
        <v>0.77576149999999999</v>
      </c>
      <c r="E348">
        <v>1.7799530000000001E-2</v>
      </c>
      <c r="F348">
        <v>4.3009029999999997E-2</v>
      </c>
      <c r="G348">
        <v>3.1652220000000002E-2</v>
      </c>
      <c r="H348">
        <v>-0.96868840000000001</v>
      </c>
      <c r="I348">
        <v>2.9449449999999999E-2</v>
      </c>
      <c r="J348">
        <v>1.1753929999999999</v>
      </c>
      <c r="K348">
        <v>2.452553E-2</v>
      </c>
      <c r="L348">
        <v>-0.76905769999999996</v>
      </c>
      <c r="M348">
        <v>3.6884020000000003E-2</v>
      </c>
      <c r="N348">
        <v>-1.7048700000000001</v>
      </c>
      <c r="O348">
        <v>7.9547820000000005E-3</v>
      </c>
      <c r="P348">
        <v>-0.45665559999999999</v>
      </c>
      <c r="Q348">
        <v>3.1362050000000002E-2</v>
      </c>
      <c r="R348">
        <v>-0.99628190000000005</v>
      </c>
      <c r="S348">
        <v>3.1999039999999999E-2</v>
      </c>
      <c r="T348">
        <v>-1.9913130000000001</v>
      </c>
      <c r="U348">
        <v>2.108751E-2</v>
      </c>
      <c r="V348">
        <v>-1.057998</v>
      </c>
      <c r="W348">
        <v>2.5604089999999999E-2</v>
      </c>
      <c r="X348">
        <v>1.865394</v>
      </c>
      <c r="Y348">
        <v>1.597869E-2</v>
      </c>
      <c r="Z348">
        <v>-0.21363979999999999</v>
      </c>
      <c r="AA348">
        <v>3.1904080000000001E-2</v>
      </c>
      <c r="AB348">
        <v>0.58760159999999995</v>
      </c>
      <c r="AC348">
        <v>1.9369520000000001E-2</v>
      </c>
      <c r="AD348">
        <v>7.0597469999999996E-2</v>
      </c>
      <c r="AE348">
        <v>4.1731400000000002E-2</v>
      </c>
      <c r="AF348">
        <v>-5.7810199999999999E-2</v>
      </c>
      <c r="AG348">
        <v>4.3709089999999999E-2</v>
      </c>
      <c r="AH348">
        <v>-0.21057380000000001</v>
      </c>
      <c r="AI348">
        <v>1.271446E-2</v>
      </c>
      <c r="AJ348">
        <v>-0.4358378</v>
      </c>
      <c r="AK348">
        <v>1.4821910000000001E-2</v>
      </c>
      <c r="AL348">
        <v>0.45706560000000002</v>
      </c>
      <c r="AM348">
        <v>2.2507409999999999E-2</v>
      </c>
      <c r="AN348">
        <v>3.5086270000000003E-2</v>
      </c>
      <c r="AO348">
        <v>1.5297760000000001E-2</v>
      </c>
    </row>
    <row r="349" spans="2:41" x14ac:dyDescent="0.25">
      <c r="B349">
        <v>-1.1393979999999999</v>
      </c>
      <c r="C349">
        <v>2.6773020000000002E-2</v>
      </c>
      <c r="D349">
        <v>0.37816860000000002</v>
      </c>
      <c r="E349">
        <v>1.8988499999999998E-2</v>
      </c>
      <c r="F349">
        <v>0.57404820000000001</v>
      </c>
      <c r="G349">
        <v>2.2050899999999998E-2</v>
      </c>
      <c r="H349">
        <v>0.49840620000000002</v>
      </c>
      <c r="I349">
        <v>2.7872839999999999E-2</v>
      </c>
      <c r="J349">
        <v>1.1870620000000001</v>
      </c>
      <c r="K349">
        <v>1.8927699999999999E-2</v>
      </c>
      <c r="L349">
        <v>-0.80382529999999996</v>
      </c>
      <c r="M349">
        <v>3.9110060000000002E-2</v>
      </c>
      <c r="N349">
        <v>-0.60084150000000003</v>
      </c>
      <c r="O349">
        <v>9.9285569999999993E-3</v>
      </c>
      <c r="P349">
        <v>0.90703180000000005</v>
      </c>
      <c r="Q349">
        <v>2.384176E-2</v>
      </c>
      <c r="R349">
        <v>-9.2210570000000006E-2</v>
      </c>
      <c r="S349">
        <v>3.0371539999999999E-2</v>
      </c>
      <c r="T349">
        <v>-1.6210500000000001</v>
      </c>
      <c r="U349">
        <v>1.9596410000000002E-2</v>
      </c>
      <c r="V349">
        <v>-9.7243610000000008E-3</v>
      </c>
      <c r="W349">
        <v>3.0298390000000001E-2</v>
      </c>
      <c r="X349">
        <v>0.71326489999999998</v>
      </c>
      <c r="Y349">
        <v>2.5659350000000001E-2</v>
      </c>
      <c r="Z349">
        <v>1.7726150000000001</v>
      </c>
      <c r="AA349">
        <v>2.2100600000000001E-2</v>
      </c>
      <c r="AB349">
        <v>0.30823990000000001</v>
      </c>
      <c r="AC349">
        <v>3.59236E-2</v>
      </c>
      <c r="AD349">
        <v>-5.1701690000000002E-2</v>
      </c>
      <c r="AE349">
        <v>3.2756279999999999E-2</v>
      </c>
      <c r="AF349">
        <v>-0.34126400000000001</v>
      </c>
      <c r="AG349">
        <v>4.0572610000000002E-2</v>
      </c>
      <c r="AH349">
        <v>-0.95773819999999998</v>
      </c>
      <c r="AI349">
        <v>1.8679250000000001E-2</v>
      </c>
      <c r="AJ349">
        <v>-0.93040009999999995</v>
      </c>
      <c r="AK349">
        <v>1.6210570000000001E-2</v>
      </c>
      <c r="AL349">
        <v>1.444402</v>
      </c>
      <c r="AM349">
        <v>2.6183689999999999E-2</v>
      </c>
      <c r="AN349">
        <v>0.69993919999999998</v>
      </c>
      <c r="AO349">
        <v>1.5787510000000001E-2</v>
      </c>
    </row>
    <row r="350" spans="2:41" x14ac:dyDescent="0.25">
      <c r="B350">
        <v>-1.8909229999999999</v>
      </c>
      <c r="C350">
        <v>4.5603629999999999E-2</v>
      </c>
      <c r="D350">
        <v>0.2146294</v>
      </c>
      <c r="E350">
        <v>1.6706470000000001E-2</v>
      </c>
      <c r="F350">
        <v>-0.40384979999999998</v>
      </c>
      <c r="G350">
        <v>1.962094E-2</v>
      </c>
      <c r="H350">
        <v>1.269444</v>
      </c>
      <c r="I350">
        <v>2.3300419999999999E-2</v>
      </c>
      <c r="J350">
        <v>0.35990820000000001</v>
      </c>
      <c r="K350">
        <v>1.101885E-2</v>
      </c>
      <c r="L350">
        <v>-1.8473010000000001</v>
      </c>
      <c r="M350">
        <v>4.3887959999999997E-2</v>
      </c>
      <c r="N350">
        <v>-0.41068870000000002</v>
      </c>
      <c r="O350">
        <v>1.626414E-2</v>
      </c>
      <c r="P350">
        <v>1.627815</v>
      </c>
      <c r="Q350">
        <v>2.032171E-2</v>
      </c>
      <c r="R350">
        <v>-0.22081249999999999</v>
      </c>
      <c r="S350">
        <v>2.1337829999999999E-2</v>
      </c>
      <c r="T350">
        <v>-6.0522720000000002E-2</v>
      </c>
      <c r="U350">
        <v>1.7862949999999999E-2</v>
      </c>
      <c r="V350">
        <v>0.70968260000000005</v>
      </c>
      <c r="W350">
        <v>2.8655190000000001E-2</v>
      </c>
      <c r="X350">
        <v>-0.4004568</v>
      </c>
      <c r="Y350">
        <v>4.7795400000000002E-2</v>
      </c>
      <c r="Z350">
        <v>1.208839</v>
      </c>
      <c r="AA350">
        <v>1.9494009999999999E-2</v>
      </c>
      <c r="AB350">
        <v>0.2689088</v>
      </c>
      <c r="AC350">
        <v>3.3987690000000001E-2</v>
      </c>
      <c r="AD350">
        <v>-0.19283049999999999</v>
      </c>
      <c r="AE350">
        <v>2.7981610000000001E-2</v>
      </c>
      <c r="AF350">
        <v>-1.008899</v>
      </c>
      <c r="AG350">
        <v>2.1635169999999999E-2</v>
      </c>
      <c r="AH350">
        <v>-0.98276819999999998</v>
      </c>
      <c r="AI350">
        <v>1.387131E-2</v>
      </c>
      <c r="AJ350">
        <v>-0.29432140000000001</v>
      </c>
      <c r="AK350">
        <v>2.5746069999999999E-2</v>
      </c>
      <c r="AL350">
        <v>0.7704782</v>
      </c>
      <c r="AM350">
        <v>3.085195E-2</v>
      </c>
      <c r="AN350">
        <v>1.3193809999999999</v>
      </c>
      <c r="AO350">
        <v>3.1364499999999998E-3</v>
      </c>
    </row>
    <row r="351" spans="2:41" x14ac:dyDescent="0.25">
      <c r="B351">
        <v>-0.79320109999999999</v>
      </c>
      <c r="C351">
        <v>4.2228740000000001E-2</v>
      </c>
      <c r="D351">
        <v>1.0494079999999999</v>
      </c>
      <c r="E351">
        <v>1.5869339999999999E-2</v>
      </c>
      <c r="F351">
        <v>-1.2731490000000001</v>
      </c>
      <c r="G351">
        <v>3.0779129999999998E-2</v>
      </c>
      <c r="H351">
        <v>1.6407480000000001</v>
      </c>
      <c r="I351">
        <v>1.9285429999999999E-2</v>
      </c>
      <c r="J351">
        <v>-0.61656509999999998</v>
      </c>
      <c r="K351">
        <v>1.2930769999999999E-2</v>
      </c>
      <c r="L351">
        <v>-0.6986928</v>
      </c>
      <c r="M351">
        <v>3.6291730000000001E-2</v>
      </c>
      <c r="N351">
        <v>-1.2875970000000001</v>
      </c>
      <c r="O351">
        <v>2.8697159999999999E-2</v>
      </c>
      <c r="P351">
        <v>1.504767</v>
      </c>
      <c r="Q351">
        <v>2.379115E-2</v>
      </c>
      <c r="R351">
        <v>-0.76751480000000005</v>
      </c>
      <c r="S351">
        <v>2.3270610000000001E-2</v>
      </c>
      <c r="T351">
        <v>0.56690669999999999</v>
      </c>
      <c r="U351">
        <v>2.1672279999999999E-2</v>
      </c>
      <c r="V351">
        <v>0.2943867</v>
      </c>
      <c r="W351">
        <v>1.7433319999999999E-2</v>
      </c>
      <c r="X351">
        <v>3.4523230000000002E-2</v>
      </c>
      <c r="Y351">
        <v>4.5287340000000002E-2</v>
      </c>
      <c r="Z351">
        <v>-0.48872919999999997</v>
      </c>
      <c r="AA351">
        <v>2.7376370000000001E-2</v>
      </c>
      <c r="AB351">
        <v>1.0376609999999999</v>
      </c>
      <c r="AC351">
        <v>2.109666E-2</v>
      </c>
      <c r="AD351">
        <v>-0.89084359999999996</v>
      </c>
      <c r="AE351">
        <v>3.183619E-2</v>
      </c>
      <c r="AF351">
        <v>-1.21513</v>
      </c>
      <c r="AG351">
        <v>8.8173169999999999E-3</v>
      </c>
      <c r="AH351">
        <v>-0.99965539999999997</v>
      </c>
      <c r="AI351">
        <v>1.76352E-2</v>
      </c>
      <c r="AJ351">
        <v>0.2295421</v>
      </c>
      <c r="AK351">
        <v>3.0112130000000001E-2</v>
      </c>
      <c r="AL351">
        <v>-0.38771840000000002</v>
      </c>
      <c r="AM351">
        <v>2.9981020000000001E-2</v>
      </c>
      <c r="AN351">
        <v>0.4575766</v>
      </c>
      <c r="AO351">
        <v>-2.1051139999999999E-3</v>
      </c>
    </row>
    <row r="352" spans="2:41" x14ac:dyDescent="0.25">
      <c r="B352">
        <v>0.55153149999999995</v>
      </c>
      <c r="C352">
        <v>2.266864E-2</v>
      </c>
      <c r="D352">
        <v>1.581534</v>
      </c>
      <c r="E352">
        <v>1.819173E-2</v>
      </c>
      <c r="F352">
        <v>-1.5741149999999999</v>
      </c>
      <c r="G352">
        <v>3.4700950000000001E-2</v>
      </c>
      <c r="H352">
        <v>0.98819590000000002</v>
      </c>
      <c r="I352">
        <v>1.457547E-2</v>
      </c>
      <c r="J352">
        <v>-1.325231</v>
      </c>
      <c r="K352">
        <v>2.310678E-2</v>
      </c>
      <c r="L352">
        <v>1.010985</v>
      </c>
      <c r="M352">
        <v>2.1093629999999999E-2</v>
      </c>
      <c r="N352">
        <v>-0.70748239999999996</v>
      </c>
      <c r="O352">
        <v>2.9116800000000002E-2</v>
      </c>
      <c r="P352">
        <v>1.274537</v>
      </c>
      <c r="Q352">
        <v>2.424053E-2</v>
      </c>
      <c r="R352">
        <v>-0.19131880000000001</v>
      </c>
      <c r="S352">
        <v>2.946679E-2</v>
      </c>
      <c r="T352">
        <v>-2.7004469999999999E-2</v>
      </c>
      <c r="U352">
        <v>2.9826800000000001E-2</v>
      </c>
      <c r="V352">
        <v>-1.5283140000000001E-2</v>
      </c>
      <c r="W352">
        <v>1.200681E-2</v>
      </c>
      <c r="X352">
        <v>0.92176469999999999</v>
      </c>
      <c r="Y352">
        <v>2.4476189999999998E-2</v>
      </c>
      <c r="Z352">
        <v>-1.223446</v>
      </c>
      <c r="AA352">
        <v>3.221135E-2</v>
      </c>
      <c r="AB352">
        <v>0.78898550000000001</v>
      </c>
      <c r="AC352">
        <v>2.5764260000000001E-2</v>
      </c>
      <c r="AD352">
        <v>-1.0926480000000001</v>
      </c>
      <c r="AE352">
        <v>3.6455880000000003E-2</v>
      </c>
      <c r="AF352">
        <v>-1.05853</v>
      </c>
      <c r="AG352">
        <v>1.269139E-2</v>
      </c>
      <c r="AH352">
        <v>-1.529399</v>
      </c>
      <c r="AI352">
        <v>3.117466E-2</v>
      </c>
      <c r="AJ352">
        <v>-3.9523610000000001E-2</v>
      </c>
      <c r="AK352">
        <v>2.6723259999999999E-2</v>
      </c>
      <c r="AL352">
        <v>-0.37306329999999999</v>
      </c>
      <c r="AM352">
        <v>2.8709439999999999E-2</v>
      </c>
      <c r="AN352">
        <v>0.2404955</v>
      </c>
      <c r="AO352">
        <v>2.071622E-2</v>
      </c>
    </row>
    <row r="353" spans="2:41" x14ac:dyDescent="0.25">
      <c r="B353">
        <v>0.49577500000000002</v>
      </c>
      <c r="C353">
        <v>1.116291E-2</v>
      </c>
      <c r="D353">
        <v>0.63125050000000005</v>
      </c>
      <c r="E353">
        <v>2.2400070000000001E-2</v>
      </c>
      <c r="F353">
        <v>-1.2185170000000001</v>
      </c>
      <c r="G353">
        <v>2.8915050000000001E-2</v>
      </c>
      <c r="H353">
        <v>-0.51333039999999996</v>
      </c>
      <c r="I353">
        <v>1.0173160000000001E-2</v>
      </c>
      <c r="J353">
        <v>-0.90121649999999998</v>
      </c>
      <c r="K353">
        <v>3.2267690000000002E-2</v>
      </c>
      <c r="L353">
        <v>-0.46813650000000001</v>
      </c>
      <c r="M353">
        <v>1.7651199999999999E-2</v>
      </c>
      <c r="N353">
        <v>0.26474910000000001</v>
      </c>
      <c r="O353">
        <v>1.0067599999999999E-2</v>
      </c>
      <c r="P353">
        <v>0.80740330000000005</v>
      </c>
      <c r="Q353">
        <v>1.965304E-2</v>
      </c>
      <c r="R353">
        <v>0.6952739</v>
      </c>
      <c r="S353">
        <v>2.6714040000000001E-2</v>
      </c>
      <c r="T353">
        <v>-0.41669410000000001</v>
      </c>
      <c r="U353">
        <v>3.4688410000000003E-2</v>
      </c>
      <c r="V353">
        <v>-6.2802029999999995E-2</v>
      </c>
      <c r="W353">
        <v>2.0226609999999999E-2</v>
      </c>
      <c r="X353">
        <v>8.0463740000000006E-2</v>
      </c>
      <c r="Y353">
        <v>2.1879409999999998E-2</v>
      </c>
      <c r="Z353">
        <v>-0.94675410000000004</v>
      </c>
      <c r="AA353">
        <v>2.9357640000000001E-2</v>
      </c>
      <c r="AB353">
        <v>4.571219E-2</v>
      </c>
      <c r="AC353">
        <v>4.3141369999999998E-2</v>
      </c>
      <c r="AD353">
        <v>0.12883939999999999</v>
      </c>
      <c r="AE353">
        <v>3.193153E-2</v>
      </c>
      <c r="AF353">
        <v>-0.73114319999999999</v>
      </c>
      <c r="AG353">
        <v>1.8809200000000002E-2</v>
      </c>
      <c r="AH353">
        <v>-2.1490290000000001</v>
      </c>
      <c r="AI353">
        <v>3.3671109999999997E-2</v>
      </c>
      <c r="AJ353">
        <v>-0.76012570000000002</v>
      </c>
      <c r="AK353">
        <v>2.536803E-2</v>
      </c>
      <c r="AL353">
        <v>0.1166654</v>
      </c>
      <c r="AM353">
        <v>3.2549429999999997E-2</v>
      </c>
      <c r="AN353">
        <v>1.4031009999999999</v>
      </c>
      <c r="AO353">
        <v>3.9149870000000003E-2</v>
      </c>
    </row>
    <row r="354" spans="2:41" x14ac:dyDescent="0.25">
      <c r="B354">
        <v>-1.0089360000000001</v>
      </c>
      <c r="C354">
        <v>2.034733E-2</v>
      </c>
      <c r="D354">
        <v>-0.42095749999999998</v>
      </c>
      <c r="E354">
        <v>2.5813969999999999E-2</v>
      </c>
      <c r="F354">
        <v>0.13532830000000001</v>
      </c>
      <c r="G354">
        <v>2.5621950000000001E-2</v>
      </c>
      <c r="H354">
        <v>-1.1883079999999999</v>
      </c>
      <c r="I354">
        <v>1.547601E-2</v>
      </c>
      <c r="J354">
        <v>-2.0766239999999998E-2</v>
      </c>
      <c r="K354">
        <v>2.5207179999999999E-2</v>
      </c>
      <c r="L354">
        <v>-2.5449510000000002</v>
      </c>
      <c r="M354">
        <v>3.0752789999999999E-2</v>
      </c>
      <c r="N354">
        <v>0.47715400000000002</v>
      </c>
      <c r="O354">
        <v>-1.015171E-3</v>
      </c>
      <c r="P354">
        <v>0.1638956</v>
      </c>
      <c r="Q354">
        <v>1.703236E-2</v>
      </c>
      <c r="R354">
        <v>0.19123019999999999</v>
      </c>
      <c r="S354">
        <v>1.284626E-2</v>
      </c>
      <c r="T354">
        <v>-0.4656901</v>
      </c>
      <c r="U354">
        <v>2.6990699999999999E-2</v>
      </c>
      <c r="V354">
        <v>-0.16545319999999999</v>
      </c>
      <c r="W354">
        <v>2.998311E-2</v>
      </c>
      <c r="X354">
        <v>-1.106625</v>
      </c>
      <c r="Y354">
        <v>3.5141749999999999E-2</v>
      </c>
      <c r="Z354">
        <v>-4.8386779999999997E-2</v>
      </c>
      <c r="AA354">
        <v>2.4772800000000001E-2</v>
      </c>
      <c r="AB354">
        <v>0.45330799999999999</v>
      </c>
      <c r="AC354">
        <v>4.2483340000000001E-2</v>
      </c>
      <c r="AD354">
        <v>1.420123</v>
      </c>
      <c r="AE354">
        <v>2.635699E-2</v>
      </c>
      <c r="AF354">
        <v>-8.732695E-2</v>
      </c>
      <c r="AG354">
        <v>1.747019E-2</v>
      </c>
      <c r="AH354">
        <v>-1.4645440000000001</v>
      </c>
      <c r="AI354">
        <v>2.9465040000000001E-2</v>
      </c>
      <c r="AJ354">
        <v>-0.98965890000000001</v>
      </c>
      <c r="AK354">
        <v>2.5345599999999999E-2</v>
      </c>
      <c r="AL354">
        <v>0.59205359999999996</v>
      </c>
      <c r="AM354">
        <v>3.2936220000000002E-2</v>
      </c>
      <c r="AN354">
        <v>2.0075660000000002</v>
      </c>
      <c r="AO354">
        <v>2.575121E-2</v>
      </c>
    </row>
    <row r="355" spans="2:41" x14ac:dyDescent="0.25">
      <c r="B355">
        <v>-1.176868</v>
      </c>
      <c r="C355">
        <v>3.4385369999999998E-2</v>
      </c>
      <c r="D355">
        <v>-0.68363839999999998</v>
      </c>
      <c r="E355">
        <v>2.4323500000000001E-2</v>
      </c>
      <c r="F355">
        <v>0.67965640000000005</v>
      </c>
      <c r="G355">
        <v>2.4735360000000001E-2</v>
      </c>
      <c r="H355">
        <v>-1.0038199999999999</v>
      </c>
      <c r="I355">
        <v>2.972056E-2</v>
      </c>
      <c r="J355">
        <v>-0.38522139999999999</v>
      </c>
      <c r="K355">
        <v>1.622496E-2</v>
      </c>
      <c r="L355">
        <v>-1.6893990000000001</v>
      </c>
      <c r="M355">
        <v>3.926462E-2</v>
      </c>
      <c r="N355">
        <v>0.83942709999999998</v>
      </c>
      <c r="O355">
        <v>9.6701419999999996E-3</v>
      </c>
      <c r="P355">
        <v>-0.34345949999999997</v>
      </c>
      <c r="Q355">
        <v>1.7148239999999999E-2</v>
      </c>
      <c r="R355">
        <v>-1.3065279999999999</v>
      </c>
      <c r="S355">
        <v>3.9120989999999996E-3</v>
      </c>
      <c r="T355">
        <v>-0.74886079999999999</v>
      </c>
      <c r="U355">
        <v>1.7990760000000001E-2</v>
      </c>
      <c r="V355">
        <v>0.65098109999999998</v>
      </c>
      <c r="W355">
        <v>3.2084750000000002E-2</v>
      </c>
      <c r="X355">
        <v>-0.60132189999999996</v>
      </c>
      <c r="Y355">
        <v>3.4505609999999999E-2</v>
      </c>
      <c r="Z355">
        <v>-5.6093740000000003E-2</v>
      </c>
      <c r="AA355">
        <v>1.5835390000000001E-2</v>
      </c>
      <c r="AB355">
        <v>1.2494620000000001</v>
      </c>
      <c r="AC355">
        <v>2.295202E-2</v>
      </c>
      <c r="AD355">
        <v>1.703959</v>
      </c>
      <c r="AE355">
        <v>2.1202490000000001E-2</v>
      </c>
      <c r="AF355">
        <v>0.52379580000000003</v>
      </c>
      <c r="AG355">
        <v>1.471562E-2</v>
      </c>
      <c r="AH355">
        <v>-0.17740620000000001</v>
      </c>
      <c r="AI355">
        <v>2.7694070000000001E-2</v>
      </c>
      <c r="AJ355">
        <v>-0.5901402</v>
      </c>
      <c r="AK355">
        <v>2.4560160000000001E-2</v>
      </c>
      <c r="AL355">
        <v>0.78719240000000001</v>
      </c>
      <c r="AM355">
        <v>2.8242349999999999E-2</v>
      </c>
      <c r="AN355">
        <v>0.99325030000000003</v>
      </c>
      <c r="AO355">
        <v>1.0752080000000001E-2</v>
      </c>
    </row>
    <row r="356" spans="2:41" x14ac:dyDescent="0.25">
      <c r="B356">
        <v>0.58865299999999998</v>
      </c>
      <c r="C356">
        <v>3.2576960000000002E-2</v>
      </c>
      <c r="D356">
        <v>-0.85569709999999999</v>
      </c>
      <c r="E356">
        <v>1.9569699999999999E-2</v>
      </c>
      <c r="F356">
        <v>-0.35356199999999999</v>
      </c>
      <c r="G356">
        <v>2.3102069999999999E-2</v>
      </c>
      <c r="H356">
        <v>-0.56869400000000003</v>
      </c>
      <c r="I356">
        <v>3.5124519999999999E-2</v>
      </c>
      <c r="J356">
        <v>-1.89151</v>
      </c>
      <c r="K356">
        <v>2.7304330000000002E-2</v>
      </c>
      <c r="L356">
        <v>0.32523800000000003</v>
      </c>
      <c r="M356">
        <v>2.4294699999999999E-2</v>
      </c>
      <c r="N356">
        <v>1.161751</v>
      </c>
      <c r="O356">
        <v>2.0524270000000001E-2</v>
      </c>
      <c r="P356">
        <v>-0.2226195</v>
      </c>
      <c r="Q356">
        <v>1.4679299999999999E-2</v>
      </c>
      <c r="R356">
        <v>-2.086042</v>
      </c>
      <c r="S356">
        <v>1.3885120000000001E-2</v>
      </c>
      <c r="T356">
        <v>-0.78506860000000001</v>
      </c>
      <c r="U356">
        <v>2.0421310000000002E-2</v>
      </c>
      <c r="V356">
        <v>1.263695</v>
      </c>
      <c r="W356">
        <v>2.6720009999999999E-2</v>
      </c>
      <c r="X356">
        <v>7.2109740000000005E-2</v>
      </c>
      <c r="Y356">
        <v>2.3455030000000002E-2</v>
      </c>
      <c r="Z356">
        <v>-1.6301429999999999</v>
      </c>
      <c r="AA356">
        <v>1.69523E-2</v>
      </c>
      <c r="AB356">
        <v>1.396369</v>
      </c>
      <c r="AC356">
        <v>1.42544E-2</v>
      </c>
      <c r="AD356">
        <v>1.0546759999999999</v>
      </c>
      <c r="AE356">
        <v>1.51932E-2</v>
      </c>
      <c r="AF356">
        <v>0.19804069999999999</v>
      </c>
      <c r="AG356">
        <v>1.9684469999999999E-2</v>
      </c>
      <c r="AH356">
        <v>0.23022049999999999</v>
      </c>
      <c r="AI356">
        <v>2.282201E-2</v>
      </c>
      <c r="AJ356">
        <v>-2.241686E-2</v>
      </c>
      <c r="AK356">
        <v>2.5297960000000001E-2</v>
      </c>
      <c r="AL356">
        <v>0.86077219999999999</v>
      </c>
      <c r="AM356">
        <v>2.6527459999999999E-2</v>
      </c>
      <c r="AN356">
        <v>-0.58137430000000001</v>
      </c>
      <c r="AO356">
        <v>1.6478940000000001E-2</v>
      </c>
    </row>
    <row r="357" spans="2:41" x14ac:dyDescent="0.25">
      <c r="B357">
        <v>1.634884</v>
      </c>
      <c r="C357">
        <v>2.0696530000000001E-2</v>
      </c>
      <c r="D357">
        <v>-1.307639</v>
      </c>
      <c r="E357">
        <v>2.0403000000000001E-2</v>
      </c>
      <c r="F357">
        <v>-0.62176589999999998</v>
      </c>
      <c r="G357">
        <v>1.6037949999999999E-2</v>
      </c>
      <c r="H357">
        <v>0.75358460000000005</v>
      </c>
      <c r="I357">
        <v>2.6478950000000001E-2</v>
      </c>
      <c r="J357">
        <v>-2.078846</v>
      </c>
      <c r="K357">
        <v>3.9199520000000002E-2</v>
      </c>
      <c r="L357">
        <v>1.4983770000000001</v>
      </c>
      <c r="M357">
        <v>5.224617E-3</v>
      </c>
      <c r="N357">
        <v>0.8539409</v>
      </c>
      <c r="O357">
        <v>1.9054519999999998E-2</v>
      </c>
      <c r="P357">
        <v>0.23984730000000001</v>
      </c>
      <c r="Q357">
        <v>1.1200740000000001E-2</v>
      </c>
      <c r="R357">
        <v>-1.8602780000000001</v>
      </c>
      <c r="S357">
        <v>2.377949E-2</v>
      </c>
      <c r="T357">
        <v>-0.25656440000000003</v>
      </c>
      <c r="U357">
        <v>2.604151E-2</v>
      </c>
      <c r="V357">
        <v>0.89173259999999999</v>
      </c>
      <c r="W357">
        <v>2.3174170000000001E-2</v>
      </c>
      <c r="X357">
        <v>-0.56171420000000005</v>
      </c>
      <c r="Y357">
        <v>2.4635790000000001E-2</v>
      </c>
      <c r="Z357">
        <v>-2.3167399999999998</v>
      </c>
      <c r="AA357">
        <v>3.8696910000000001E-2</v>
      </c>
      <c r="AB357">
        <v>8.1610600000000005E-2</v>
      </c>
      <c r="AC357">
        <v>1.890886E-2</v>
      </c>
      <c r="AD357">
        <v>0.30513899999999999</v>
      </c>
      <c r="AE357">
        <v>2.504379E-2</v>
      </c>
      <c r="AF357">
        <v>-0.41117870000000001</v>
      </c>
      <c r="AG357">
        <v>2.849279E-2</v>
      </c>
      <c r="AH357">
        <v>0.87705670000000002</v>
      </c>
      <c r="AI357">
        <v>1.532821E-2</v>
      </c>
      <c r="AJ357">
        <v>0.3454315</v>
      </c>
      <c r="AK357">
        <v>2.2179609999999999E-2</v>
      </c>
      <c r="AL357">
        <v>1.307909</v>
      </c>
      <c r="AM357">
        <v>2.1861909999999998E-2</v>
      </c>
      <c r="AN357">
        <v>-1.1341570000000001</v>
      </c>
      <c r="AO357">
        <v>2.4188500000000002E-2</v>
      </c>
    </row>
    <row r="358" spans="2:41" x14ac:dyDescent="0.25">
      <c r="B358">
        <v>1.3779520000000001</v>
      </c>
      <c r="C358">
        <v>1.976841E-2</v>
      </c>
      <c r="D358">
        <v>-0.89992209999999995</v>
      </c>
      <c r="E358">
        <v>2.579058E-2</v>
      </c>
      <c r="F358">
        <v>0.38754660000000002</v>
      </c>
      <c r="G358">
        <v>1.032076E-2</v>
      </c>
      <c r="H358">
        <v>2.1120700000000001</v>
      </c>
      <c r="I358">
        <v>1.737971E-2</v>
      </c>
      <c r="J358">
        <v>0.32332509999999998</v>
      </c>
      <c r="K358">
        <v>3.0356950000000001E-2</v>
      </c>
      <c r="L358">
        <v>2.1810879999999999</v>
      </c>
      <c r="M358">
        <v>6.0987660000000003E-3</v>
      </c>
      <c r="N358">
        <v>0.63292700000000002</v>
      </c>
      <c r="O358">
        <v>1.4514839999999999E-2</v>
      </c>
      <c r="P358">
        <v>0.15174789999999999</v>
      </c>
      <c r="Q358">
        <v>1.5668680000000001E-2</v>
      </c>
      <c r="R358">
        <v>-0.88414329999999997</v>
      </c>
      <c r="S358">
        <v>1.887573E-2</v>
      </c>
      <c r="T358">
        <v>0.57786179999999998</v>
      </c>
      <c r="U358">
        <v>2.6554459999999998E-2</v>
      </c>
      <c r="V358">
        <v>0.80437429999999999</v>
      </c>
      <c r="W358">
        <v>3.01161E-2</v>
      </c>
      <c r="X358">
        <v>-2.137524</v>
      </c>
      <c r="Y358">
        <v>3.4476649999999998E-2</v>
      </c>
      <c r="Z358">
        <v>-1.504413</v>
      </c>
      <c r="AA358">
        <v>4.7929069999999997E-2</v>
      </c>
      <c r="AB358">
        <v>-1.134749</v>
      </c>
      <c r="AC358">
        <v>1.457641E-2</v>
      </c>
      <c r="AD358">
        <v>0.42445240000000001</v>
      </c>
      <c r="AE358">
        <v>4.7176339999999997E-2</v>
      </c>
      <c r="AF358">
        <v>5.3102499999999999E-3</v>
      </c>
      <c r="AG358">
        <v>2.4262479999999999E-2</v>
      </c>
      <c r="AH358">
        <v>1.941044</v>
      </c>
      <c r="AI358">
        <v>1.4137790000000001E-2</v>
      </c>
      <c r="AJ358">
        <v>2.14307E-2</v>
      </c>
      <c r="AK358">
        <v>1.5596570000000001E-2</v>
      </c>
      <c r="AL358">
        <v>1.3126329999999999</v>
      </c>
      <c r="AM358">
        <v>1.347106E-2</v>
      </c>
      <c r="AN358">
        <v>-0.95684279999999999</v>
      </c>
      <c r="AO358">
        <v>1.7981560000000001E-2</v>
      </c>
    </row>
    <row r="359" spans="2:41" x14ac:dyDescent="0.25">
      <c r="B359">
        <v>1.039595</v>
      </c>
      <c r="C359">
        <v>2.667305E-2</v>
      </c>
      <c r="D359">
        <v>0.48944470000000001</v>
      </c>
      <c r="E359">
        <v>2.3261529999999999E-2</v>
      </c>
      <c r="F359">
        <v>1.047196</v>
      </c>
      <c r="G359">
        <v>1.771087E-2</v>
      </c>
      <c r="H359">
        <v>1.51589</v>
      </c>
      <c r="I359">
        <v>1.6456189999999999E-2</v>
      </c>
      <c r="J359">
        <v>2.0915849999999998</v>
      </c>
      <c r="K359">
        <v>1.4755030000000001E-2</v>
      </c>
      <c r="L359">
        <v>1.610371</v>
      </c>
      <c r="M359">
        <v>1.745946E-2</v>
      </c>
      <c r="N359">
        <v>-0.54037900000000005</v>
      </c>
      <c r="O359">
        <v>1.095873E-2</v>
      </c>
      <c r="P359">
        <v>0.42474709999999999</v>
      </c>
      <c r="Q359">
        <v>2.1907119999999999E-2</v>
      </c>
      <c r="R359">
        <v>-6.2863559999999999E-2</v>
      </c>
      <c r="S359">
        <v>1.384293E-2</v>
      </c>
      <c r="T359">
        <v>1.3746830000000001</v>
      </c>
      <c r="U359">
        <v>2.2315109999999999E-2</v>
      </c>
      <c r="V359">
        <v>1.0305979999999999</v>
      </c>
      <c r="W359">
        <v>3.2429520000000003E-2</v>
      </c>
      <c r="X359">
        <v>-2.828004</v>
      </c>
      <c r="Y359">
        <v>3.6122399999999999E-2</v>
      </c>
      <c r="Z359">
        <v>-0.990313</v>
      </c>
      <c r="AA359">
        <v>2.8226419999999999E-2</v>
      </c>
      <c r="AB359">
        <v>0.36284119999999997</v>
      </c>
      <c r="AC359">
        <v>2.9184319999999999E-3</v>
      </c>
      <c r="AD359">
        <v>0.3783996</v>
      </c>
      <c r="AE359">
        <v>5.5200970000000002E-2</v>
      </c>
      <c r="AF359">
        <v>0.60353299999999999</v>
      </c>
      <c r="AG359">
        <v>8.6574100000000008E-3</v>
      </c>
      <c r="AH359">
        <v>1.1587160000000001</v>
      </c>
      <c r="AI359">
        <v>2.1790810000000001E-2</v>
      </c>
      <c r="AJ359">
        <v>-1.2958769999999999</v>
      </c>
      <c r="AK359">
        <v>2.103433E-2</v>
      </c>
      <c r="AL359">
        <v>0.38765529999999998</v>
      </c>
      <c r="AM359">
        <v>1.0743529999999999E-2</v>
      </c>
      <c r="AN359">
        <v>-0.38627349999999999</v>
      </c>
      <c r="AO359">
        <v>1.275505E-2</v>
      </c>
    </row>
    <row r="360" spans="2:41" x14ac:dyDescent="0.25">
      <c r="B360">
        <v>1.118916</v>
      </c>
      <c r="C360">
        <v>2.6328310000000001E-2</v>
      </c>
      <c r="D360">
        <v>1.1353569999999999</v>
      </c>
      <c r="E360">
        <v>1.536478E-2</v>
      </c>
      <c r="F360">
        <v>1.117964</v>
      </c>
      <c r="G360">
        <v>2.68779E-2</v>
      </c>
      <c r="H360">
        <v>9.9117689999999994E-2</v>
      </c>
      <c r="I360">
        <v>2.0094190000000001E-2</v>
      </c>
      <c r="J360">
        <v>1.089647</v>
      </c>
      <c r="K360">
        <v>1.8476949999999999E-2</v>
      </c>
      <c r="L360">
        <v>-7.6958579999999999E-2</v>
      </c>
      <c r="M360">
        <v>2.6331190000000001E-2</v>
      </c>
      <c r="N360">
        <v>-2.5656650000000001</v>
      </c>
      <c r="O360">
        <v>1.288392E-2</v>
      </c>
      <c r="P360">
        <v>1.6256409999999999</v>
      </c>
      <c r="Q360">
        <v>1.20298E-2</v>
      </c>
      <c r="R360">
        <v>-0.50841049999999999</v>
      </c>
      <c r="S360">
        <v>1.9401080000000001E-2</v>
      </c>
      <c r="T360">
        <v>1.456188</v>
      </c>
      <c r="U360">
        <v>2.1608100000000002E-2</v>
      </c>
      <c r="V360">
        <v>1.5048589999999999</v>
      </c>
      <c r="W360">
        <v>2.2224480000000001E-2</v>
      </c>
      <c r="X360">
        <v>-1.8155319999999999</v>
      </c>
      <c r="Y360">
        <v>2.7909380000000001E-2</v>
      </c>
      <c r="Z360">
        <v>-0.57070460000000001</v>
      </c>
      <c r="AA360">
        <v>1.279578E-2</v>
      </c>
      <c r="AB360">
        <v>2.0038969999999998</v>
      </c>
      <c r="AC360">
        <v>2.0294250000000001E-3</v>
      </c>
      <c r="AD360">
        <v>-0.40605210000000003</v>
      </c>
      <c r="AE360">
        <v>4.8928100000000002E-2</v>
      </c>
      <c r="AF360">
        <v>3.4605160000000003E-2</v>
      </c>
      <c r="AG360">
        <v>3.0530560000000002E-3</v>
      </c>
      <c r="AH360">
        <v>-0.9081226</v>
      </c>
      <c r="AI360">
        <v>3.1680930000000003E-2</v>
      </c>
      <c r="AJ360">
        <v>-2.676857</v>
      </c>
      <c r="AK360">
        <v>3.5887349999999998E-2</v>
      </c>
      <c r="AL360">
        <v>-0.81071769999999999</v>
      </c>
      <c r="AM360">
        <v>1.196613E-2</v>
      </c>
      <c r="AN360">
        <v>1.101532</v>
      </c>
      <c r="AO360">
        <v>1.60866E-2</v>
      </c>
    </row>
    <row r="361" spans="2:41" x14ac:dyDescent="0.25">
      <c r="B361">
        <v>1.029825</v>
      </c>
      <c r="C361">
        <v>2.7237009999999999E-2</v>
      </c>
      <c r="D361">
        <v>0.74205010000000005</v>
      </c>
      <c r="E361">
        <v>1.893624E-2</v>
      </c>
      <c r="F361">
        <v>0.91828390000000004</v>
      </c>
      <c r="G361">
        <v>2.1872619999999999E-2</v>
      </c>
      <c r="H361">
        <v>2.8513819999999999E-2</v>
      </c>
      <c r="I361">
        <v>1.7929540000000001E-2</v>
      </c>
      <c r="J361">
        <v>-3.8558950000000002E-2</v>
      </c>
      <c r="K361">
        <v>2.8481630000000001E-2</v>
      </c>
      <c r="L361">
        <v>-0.99883829999999996</v>
      </c>
      <c r="M361">
        <v>3.1941520000000001E-2</v>
      </c>
      <c r="N361">
        <v>-2.0360900000000002</v>
      </c>
      <c r="O361">
        <v>2.2199650000000001E-2</v>
      </c>
      <c r="P361">
        <v>1.634152</v>
      </c>
      <c r="Q361">
        <v>-1.1250520000000001E-3</v>
      </c>
      <c r="R361">
        <v>-1.346401</v>
      </c>
      <c r="S361">
        <v>3.049669E-2</v>
      </c>
      <c r="T361">
        <v>1.199578</v>
      </c>
      <c r="U361">
        <v>2.5843850000000002E-2</v>
      </c>
      <c r="V361">
        <v>1.2030989999999999</v>
      </c>
      <c r="W361">
        <v>1.7797830000000001E-2</v>
      </c>
      <c r="X361">
        <v>-0.85706190000000004</v>
      </c>
      <c r="Y361">
        <v>2.1955949999999998E-2</v>
      </c>
      <c r="Z361">
        <v>3.490103E-2</v>
      </c>
      <c r="AA361">
        <v>1.8474689999999998E-2</v>
      </c>
      <c r="AB361">
        <v>0.88716759999999995</v>
      </c>
      <c r="AC361">
        <v>1.370593E-2</v>
      </c>
      <c r="AD361">
        <v>-1.326532</v>
      </c>
      <c r="AE361">
        <v>4.3156510000000002E-2</v>
      </c>
      <c r="AF361">
        <v>-0.83493649999999997</v>
      </c>
      <c r="AG361">
        <v>1.444339E-2</v>
      </c>
      <c r="AH361">
        <v>-1.327231</v>
      </c>
      <c r="AI361">
        <v>3.3209219999999998E-2</v>
      </c>
      <c r="AJ361">
        <v>-2.368573</v>
      </c>
      <c r="AK361">
        <v>3.5289689999999999E-2</v>
      </c>
      <c r="AL361">
        <v>-1.2566090000000001</v>
      </c>
      <c r="AM361">
        <v>1.6386040000000001E-2</v>
      </c>
      <c r="AN361">
        <v>2.0943770000000002</v>
      </c>
      <c r="AO361">
        <v>1.173533E-2</v>
      </c>
    </row>
    <row r="362" spans="2:41" x14ac:dyDescent="0.25">
      <c r="B362">
        <v>-7.4285760000000006E-2</v>
      </c>
      <c r="C362">
        <v>2.7500259999999999E-2</v>
      </c>
      <c r="D362">
        <v>-5.4412450000000001E-2</v>
      </c>
      <c r="E362">
        <v>2.9262219999999999E-2</v>
      </c>
      <c r="F362">
        <v>0.19348580000000001</v>
      </c>
      <c r="G362">
        <v>1.2296079999999999E-2</v>
      </c>
      <c r="H362">
        <v>0.64807490000000001</v>
      </c>
      <c r="I362">
        <v>9.363428E-3</v>
      </c>
      <c r="J362">
        <v>0.37248429999999999</v>
      </c>
      <c r="K362">
        <v>1.9623930000000001E-2</v>
      </c>
      <c r="L362">
        <v>-0.64858819999999995</v>
      </c>
      <c r="M362">
        <v>2.99216E-2</v>
      </c>
      <c r="N362">
        <v>0.25848460000000001</v>
      </c>
      <c r="O362">
        <v>2.708464E-2</v>
      </c>
      <c r="P362">
        <v>-1.4229759999999999E-2</v>
      </c>
      <c r="Q362">
        <v>1.0111210000000001E-2</v>
      </c>
      <c r="R362">
        <v>-2.3437060000000001</v>
      </c>
      <c r="S362">
        <v>3.9463770000000002E-2</v>
      </c>
      <c r="T362">
        <v>1.5259529999999999</v>
      </c>
      <c r="U362">
        <v>1.7687499999999998E-2</v>
      </c>
      <c r="V362">
        <v>-0.73321800000000004</v>
      </c>
      <c r="W362">
        <v>2.9292479999999999E-2</v>
      </c>
      <c r="X362">
        <v>-0.61757280000000003</v>
      </c>
      <c r="Y362">
        <v>2.1179320000000001E-2</v>
      </c>
      <c r="Z362">
        <v>-3.8460069999999998E-3</v>
      </c>
      <c r="AA362">
        <v>2.849995E-2</v>
      </c>
      <c r="AB362">
        <v>-0.76614539999999998</v>
      </c>
      <c r="AC362">
        <v>2.2694760000000001E-2</v>
      </c>
      <c r="AD362">
        <v>-2.1743009999999998</v>
      </c>
      <c r="AE362">
        <v>4.2316230000000003E-2</v>
      </c>
      <c r="AF362">
        <v>-0.831206</v>
      </c>
      <c r="AG362">
        <v>2.4312899999999998E-2</v>
      </c>
      <c r="AH362">
        <v>-0.63544599999999996</v>
      </c>
      <c r="AI362">
        <v>2.6489789999999999E-2</v>
      </c>
      <c r="AJ362">
        <v>-0.54699529999999996</v>
      </c>
      <c r="AK362">
        <v>2.528505E-2</v>
      </c>
      <c r="AL362">
        <v>-0.57594469999999998</v>
      </c>
      <c r="AM362">
        <v>1.982107E-2</v>
      </c>
      <c r="AN362">
        <v>1.2301679999999999</v>
      </c>
      <c r="AO362">
        <v>5.0220780000000001E-3</v>
      </c>
    </row>
    <row r="363" spans="2:41" x14ac:dyDescent="0.25">
      <c r="B363">
        <v>-1.1661189999999999</v>
      </c>
      <c r="C363">
        <v>1.759612E-2</v>
      </c>
      <c r="D363">
        <v>-0.23986299999999999</v>
      </c>
      <c r="E363">
        <v>2.7448239999999999E-2</v>
      </c>
      <c r="F363">
        <v>-0.53905570000000003</v>
      </c>
      <c r="G363">
        <v>1.4693879999999999E-2</v>
      </c>
      <c r="H363">
        <v>0.37638949999999999</v>
      </c>
      <c r="I363">
        <v>5.4382730000000004E-3</v>
      </c>
      <c r="J363">
        <v>1.0687599999999999</v>
      </c>
      <c r="K363">
        <v>6.7904259999999996E-3</v>
      </c>
      <c r="L363">
        <v>-5.8124200000000001E-2</v>
      </c>
      <c r="M363">
        <v>2.443671E-2</v>
      </c>
      <c r="N363">
        <v>1.087277</v>
      </c>
      <c r="O363">
        <v>2.7946889999999999E-2</v>
      </c>
      <c r="P363">
        <v>-0.86170020000000003</v>
      </c>
      <c r="Q363">
        <v>2.7493299999999998E-2</v>
      </c>
      <c r="R363">
        <v>-2.7001240000000002</v>
      </c>
      <c r="S363">
        <v>4.9876089999999998E-2</v>
      </c>
      <c r="T363">
        <v>2.1592120000000001</v>
      </c>
      <c r="U363">
        <v>-5.3140279999999999E-4</v>
      </c>
      <c r="V363">
        <v>-1.7746679999999999</v>
      </c>
      <c r="W363">
        <v>4.1694340000000003E-2</v>
      </c>
      <c r="X363">
        <v>-0.72542870000000004</v>
      </c>
      <c r="Y363">
        <v>2.0416480000000001E-2</v>
      </c>
      <c r="Z363">
        <v>-4.4863590000000002E-2</v>
      </c>
      <c r="AA363">
        <v>2.6874450000000001E-2</v>
      </c>
      <c r="AB363">
        <v>-0.45424969999999998</v>
      </c>
      <c r="AC363">
        <v>2.305687E-2</v>
      </c>
      <c r="AD363">
        <v>-1.471069</v>
      </c>
      <c r="AE363">
        <v>4.3361789999999997E-2</v>
      </c>
      <c r="AF363">
        <v>-0.47769859999999997</v>
      </c>
      <c r="AG363">
        <v>1.828279E-2</v>
      </c>
      <c r="AH363">
        <v>-0.75496160000000001</v>
      </c>
      <c r="AI363">
        <v>2.806378E-2</v>
      </c>
      <c r="AJ363">
        <v>0.27999619999999997</v>
      </c>
      <c r="AK363">
        <v>2.598806E-2</v>
      </c>
      <c r="AL363">
        <v>0.3059692</v>
      </c>
      <c r="AM363">
        <v>1.6702709999999999E-2</v>
      </c>
      <c r="AN363">
        <v>-0.28113579999999999</v>
      </c>
      <c r="AO363">
        <v>1.132769E-2</v>
      </c>
    </row>
    <row r="364" spans="2:41" x14ac:dyDescent="0.25">
      <c r="B364">
        <v>-0.7158601</v>
      </c>
      <c r="C364">
        <v>1.6227370000000001E-2</v>
      </c>
      <c r="D364">
        <v>0.50249069999999996</v>
      </c>
      <c r="E364">
        <v>1.658869E-2</v>
      </c>
      <c r="F364">
        <v>-0.74363190000000001</v>
      </c>
      <c r="G364">
        <v>2.269616E-2</v>
      </c>
      <c r="H364">
        <v>-0.80191730000000006</v>
      </c>
      <c r="I364">
        <v>1.12554E-2</v>
      </c>
      <c r="J364">
        <v>0.60212790000000005</v>
      </c>
      <c r="K364">
        <v>8.1366670000000002E-3</v>
      </c>
      <c r="L364">
        <v>1.140712E-2</v>
      </c>
      <c r="M364">
        <v>3.2782810000000003E-2</v>
      </c>
      <c r="N364">
        <v>1.3432740000000001</v>
      </c>
      <c r="O364">
        <v>2.8289080000000001E-2</v>
      </c>
      <c r="P364">
        <v>-0.34401389999999998</v>
      </c>
      <c r="Q364">
        <v>3.0054359999999999E-2</v>
      </c>
      <c r="R364">
        <v>-0.54885510000000004</v>
      </c>
      <c r="S364">
        <v>5.5976749999999999E-2</v>
      </c>
      <c r="T364">
        <v>1.916015</v>
      </c>
      <c r="U364">
        <v>4.8591980000000002E-4</v>
      </c>
      <c r="V364">
        <v>-1.0826579999999999</v>
      </c>
      <c r="W364">
        <v>3.438807E-2</v>
      </c>
      <c r="X364">
        <v>-1.0154069999999999</v>
      </c>
      <c r="Y364">
        <v>2.1824010000000001E-2</v>
      </c>
      <c r="Z364">
        <v>1.0080519999999999</v>
      </c>
      <c r="AA364">
        <v>1.6125190000000001E-2</v>
      </c>
      <c r="AB364">
        <v>0.76355640000000002</v>
      </c>
      <c r="AC364">
        <v>2.5133610000000001E-2</v>
      </c>
      <c r="AD364">
        <v>0.34103480000000003</v>
      </c>
      <c r="AE364">
        <v>3.9184980000000001E-2</v>
      </c>
      <c r="AF364">
        <v>-0.21647150000000001</v>
      </c>
      <c r="AG364">
        <v>1.4344920000000001E-2</v>
      </c>
      <c r="AH364">
        <v>-0.66389390000000004</v>
      </c>
      <c r="AI364">
        <v>3.8091519999999997E-2</v>
      </c>
      <c r="AJ364">
        <v>-4.5861489999999998E-2</v>
      </c>
      <c r="AK364">
        <v>2.3858870000000001E-2</v>
      </c>
      <c r="AL364">
        <v>0.6074562</v>
      </c>
      <c r="AM364">
        <v>1.5834029999999999E-2</v>
      </c>
      <c r="AN364">
        <v>-1.229711</v>
      </c>
      <c r="AO364">
        <v>2.6035550000000001E-2</v>
      </c>
    </row>
    <row r="365" spans="2:41" x14ac:dyDescent="0.25">
      <c r="B365">
        <v>0.33713399999999999</v>
      </c>
      <c r="C365">
        <v>2.572638E-2</v>
      </c>
      <c r="D365">
        <v>0.45654400000000001</v>
      </c>
      <c r="E365">
        <v>1.106503E-2</v>
      </c>
      <c r="F365">
        <v>-0.23559749999999999</v>
      </c>
      <c r="G365">
        <v>2.3625469999999999E-2</v>
      </c>
      <c r="H365">
        <v>-1.456785</v>
      </c>
      <c r="I365">
        <v>1.949269E-2</v>
      </c>
      <c r="J365">
        <v>-0.63678849999999998</v>
      </c>
      <c r="K365">
        <v>1.8657119999999999E-2</v>
      </c>
      <c r="L365">
        <v>-0.2919602</v>
      </c>
      <c r="M365">
        <v>4.9867519999999999E-2</v>
      </c>
      <c r="N365">
        <v>1.234777</v>
      </c>
      <c r="O365">
        <v>2.070104E-2</v>
      </c>
      <c r="P365">
        <v>-0.2164035</v>
      </c>
      <c r="Q365">
        <v>3.1716010000000003E-2</v>
      </c>
      <c r="R365">
        <v>1.519269</v>
      </c>
      <c r="S365">
        <v>3.7950909999999997E-2</v>
      </c>
      <c r="T365">
        <v>0.14465549999999999</v>
      </c>
      <c r="U365">
        <v>2.151927E-2</v>
      </c>
      <c r="V365">
        <v>-0.72948880000000005</v>
      </c>
      <c r="W365">
        <v>1.7469760000000001E-2</v>
      </c>
      <c r="X365">
        <v>-0.30813689999999999</v>
      </c>
      <c r="Y365">
        <v>2.705573E-2</v>
      </c>
      <c r="Z365">
        <v>1.7535940000000001</v>
      </c>
      <c r="AA365">
        <v>1.4011600000000001E-2</v>
      </c>
      <c r="AB365">
        <v>0.65502950000000004</v>
      </c>
      <c r="AC365">
        <v>2.6297270000000001E-2</v>
      </c>
      <c r="AD365">
        <v>0.65641079999999996</v>
      </c>
      <c r="AE365">
        <v>3.6779970000000002E-2</v>
      </c>
      <c r="AF365">
        <v>0.19563120000000001</v>
      </c>
      <c r="AG365">
        <v>2.2798869999999999E-2</v>
      </c>
      <c r="AH365">
        <v>0.35247529999999999</v>
      </c>
      <c r="AI365">
        <v>3.21059E-2</v>
      </c>
      <c r="AJ365">
        <v>0.39182739999999999</v>
      </c>
      <c r="AK365">
        <v>1.200216E-2</v>
      </c>
      <c r="AL365">
        <v>0.7338462</v>
      </c>
      <c r="AM365">
        <v>1.8098309999999999E-2</v>
      </c>
      <c r="AN365">
        <v>-1.9052530000000001</v>
      </c>
      <c r="AO365">
        <v>3.5096769999999999E-2</v>
      </c>
    </row>
    <row r="366" spans="2:41" x14ac:dyDescent="0.25">
      <c r="B366">
        <v>0.43572919999999998</v>
      </c>
      <c r="C366">
        <v>2.4112080000000001E-2</v>
      </c>
      <c r="D366">
        <v>-0.41295730000000003</v>
      </c>
      <c r="E366">
        <v>1.396784E-2</v>
      </c>
      <c r="F366">
        <v>0.94566289999999997</v>
      </c>
      <c r="G366">
        <v>1.8286899999999998E-2</v>
      </c>
      <c r="H366">
        <v>-0.7684761</v>
      </c>
      <c r="I366">
        <v>2.0138420000000001E-2</v>
      </c>
      <c r="J366">
        <v>-0.99589989999999995</v>
      </c>
      <c r="K366">
        <v>2.2608130000000001E-2</v>
      </c>
      <c r="L366">
        <v>-0.93124530000000005</v>
      </c>
      <c r="M366">
        <v>5.308504E-2</v>
      </c>
      <c r="N366">
        <v>-0.6372352</v>
      </c>
      <c r="O366">
        <v>1.294578E-2</v>
      </c>
      <c r="P366">
        <v>-0.54269020000000001</v>
      </c>
      <c r="Q366">
        <v>2.890154E-2</v>
      </c>
      <c r="R366">
        <v>0.71263169999999998</v>
      </c>
      <c r="S366">
        <v>1.027956E-2</v>
      </c>
      <c r="T366">
        <v>-0.83373589999999997</v>
      </c>
      <c r="U366">
        <v>3.2510209999999998E-2</v>
      </c>
      <c r="V366">
        <v>-0.93904200000000004</v>
      </c>
      <c r="W366">
        <v>1.430794E-2</v>
      </c>
      <c r="X366">
        <v>1.556346</v>
      </c>
      <c r="Y366">
        <v>2.999686E-2</v>
      </c>
      <c r="Z366">
        <v>0.61121999999999999</v>
      </c>
      <c r="AA366">
        <v>2.1286820000000001E-2</v>
      </c>
      <c r="AB366">
        <v>-0.30014350000000001</v>
      </c>
      <c r="AC366">
        <v>2.1074579999999999E-2</v>
      </c>
      <c r="AD366">
        <v>0.14021639999999999</v>
      </c>
      <c r="AE366">
        <v>4.5540440000000001E-2</v>
      </c>
      <c r="AF366">
        <v>1.013862</v>
      </c>
      <c r="AG366">
        <v>2.964754E-2</v>
      </c>
      <c r="AH366">
        <v>0.89611580000000002</v>
      </c>
      <c r="AI366">
        <v>1.2768E-2</v>
      </c>
      <c r="AJ366">
        <v>1.106746</v>
      </c>
      <c r="AK366">
        <v>6.5186599999999999E-3</v>
      </c>
      <c r="AL366">
        <v>0.9449708</v>
      </c>
      <c r="AM366">
        <v>1.251884E-2</v>
      </c>
      <c r="AN366">
        <v>-2.1424029999999998</v>
      </c>
      <c r="AO366">
        <v>3.0960430000000001E-2</v>
      </c>
    </row>
    <row r="367" spans="2:41" x14ac:dyDescent="0.25">
      <c r="B367">
        <v>-0.72716009999999998</v>
      </c>
      <c r="C367">
        <v>1.0758429999999999E-2</v>
      </c>
      <c r="D367">
        <v>-0.47763100000000003</v>
      </c>
      <c r="E367">
        <v>1.6434069999999999E-2</v>
      </c>
      <c r="F367">
        <v>1.246243</v>
      </c>
      <c r="G367">
        <v>1.7363219999999999E-2</v>
      </c>
      <c r="H367">
        <v>0.58031560000000004</v>
      </c>
      <c r="I367">
        <v>1.1461280000000001E-2</v>
      </c>
      <c r="J367">
        <v>-0.52057960000000003</v>
      </c>
      <c r="K367">
        <v>1.7192140000000002E-2</v>
      </c>
      <c r="L367">
        <v>-0.88904280000000002</v>
      </c>
      <c r="M367">
        <v>4.0021660000000001E-2</v>
      </c>
      <c r="N367">
        <v>-1.873165</v>
      </c>
      <c r="O367">
        <v>2.0477829999999999E-2</v>
      </c>
      <c r="P367">
        <v>-0.44042890000000001</v>
      </c>
      <c r="Q367">
        <v>1.799823E-2</v>
      </c>
      <c r="R367">
        <v>-0.77341070000000001</v>
      </c>
      <c r="S367">
        <v>2.2849709999999998E-3</v>
      </c>
      <c r="T367">
        <v>0.15951270000000001</v>
      </c>
      <c r="U367">
        <v>2.2755979999999999E-2</v>
      </c>
      <c r="V367">
        <v>-1.020815</v>
      </c>
      <c r="W367">
        <v>1.6665969999999999E-2</v>
      </c>
      <c r="X367">
        <v>2.8481350000000001</v>
      </c>
      <c r="Y367">
        <v>2.7458679999999999E-2</v>
      </c>
      <c r="Z367">
        <v>-0.49743920000000003</v>
      </c>
      <c r="AA367">
        <v>2.48233E-2</v>
      </c>
      <c r="AB367">
        <v>-0.68610179999999998</v>
      </c>
      <c r="AC367">
        <v>2.216978E-2</v>
      </c>
      <c r="AD367">
        <v>0.24229619999999999</v>
      </c>
      <c r="AE367">
        <v>5.0156970000000002E-2</v>
      </c>
      <c r="AF367">
        <v>2.0605639999999998</v>
      </c>
      <c r="AG367">
        <v>3.1449360000000003E-2</v>
      </c>
      <c r="AH367">
        <v>0.61220249999999998</v>
      </c>
      <c r="AI367">
        <v>6.3791630000000002E-3</v>
      </c>
      <c r="AJ367">
        <v>1.2176739999999999</v>
      </c>
      <c r="AK367">
        <v>1.051961E-2</v>
      </c>
      <c r="AL367">
        <v>0.2154652</v>
      </c>
      <c r="AM367">
        <v>4.3671969999999997E-3</v>
      </c>
      <c r="AN367">
        <v>-0.81580439999999999</v>
      </c>
      <c r="AO367">
        <v>2.3258319999999999E-2</v>
      </c>
    </row>
    <row r="368" spans="2:41" x14ac:dyDescent="0.25">
      <c r="B368">
        <v>-1.6180890000000001</v>
      </c>
      <c r="C368">
        <v>8.1742340000000007E-3</v>
      </c>
      <c r="D368">
        <v>0.44028129999999999</v>
      </c>
      <c r="E368">
        <v>1.3938600000000001E-2</v>
      </c>
      <c r="F368">
        <v>2.1487490000000001E-2</v>
      </c>
      <c r="G368">
        <v>2.661935E-2</v>
      </c>
      <c r="H368">
        <v>1.2483919999999999</v>
      </c>
      <c r="I368">
        <v>6.3339220000000005E-4</v>
      </c>
      <c r="J368">
        <v>-0.1019838</v>
      </c>
      <c r="K368">
        <v>1.5644080000000001E-2</v>
      </c>
      <c r="L368">
        <v>0.25539519999999999</v>
      </c>
      <c r="M368">
        <v>2.6317960000000001E-2</v>
      </c>
      <c r="N368">
        <v>-1.1322270000000001</v>
      </c>
      <c r="O368">
        <v>3.3713729999999997E-2</v>
      </c>
      <c r="P368">
        <v>-0.41698170000000001</v>
      </c>
      <c r="Q368">
        <v>1.999832E-2</v>
      </c>
      <c r="R368">
        <v>-1.048424</v>
      </c>
      <c r="S368">
        <v>9.2127059999999993E-3</v>
      </c>
      <c r="T368">
        <v>-0.26943210000000001</v>
      </c>
      <c r="U368">
        <v>1.5634160000000001E-2</v>
      </c>
      <c r="V368">
        <v>-0.79966139999999997</v>
      </c>
      <c r="W368">
        <v>1.5053860000000001E-2</v>
      </c>
      <c r="X368">
        <v>2.3071030000000001</v>
      </c>
      <c r="Y368">
        <v>2.5746700000000001E-2</v>
      </c>
      <c r="Z368">
        <v>-0.42632809999999999</v>
      </c>
      <c r="AA368">
        <v>2.473011E-2</v>
      </c>
      <c r="AB368">
        <v>-1.037236</v>
      </c>
      <c r="AC368">
        <v>2.7986299999999999E-2</v>
      </c>
      <c r="AD368">
        <v>0.55519490000000005</v>
      </c>
      <c r="AE368">
        <v>3.8401520000000001E-2</v>
      </c>
      <c r="AF368">
        <v>2.4522780000000002</v>
      </c>
      <c r="AG368">
        <v>2.2706980000000002E-2</v>
      </c>
      <c r="AH368">
        <v>1.8612900000000002E-2</v>
      </c>
      <c r="AI368">
        <v>1.5827000000000001E-2</v>
      </c>
      <c r="AJ368">
        <v>0.69269550000000002</v>
      </c>
      <c r="AK368">
        <v>1.277243E-2</v>
      </c>
      <c r="AL368">
        <v>-0.55582989999999999</v>
      </c>
      <c r="AM368">
        <v>9.9112790000000003E-3</v>
      </c>
      <c r="AN368">
        <v>1.4151039999999999</v>
      </c>
      <c r="AO368">
        <v>1.8658190000000002E-2</v>
      </c>
    </row>
    <row r="369" spans="2:41" x14ac:dyDescent="0.25">
      <c r="B369">
        <v>-0.23775850000000001</v>
      </c>
      <c r="C369">
        <v>2.122098E-2</v>
      </c>
      <c r="D369">
        <v>0.68177129999999997</v>
      </c>
      <c r="E369">
        <v>1.5230850000000001E-2</v>
      </c>
      <c r="F369">
        <v>-0.41803459999999998</v>
      </c>
      <c r="G369">
        <v>2.9180279999999999E-2</v>
      </c>
      <c r="H369">
        <v>0.75494300000000003</v>
      </c>
      <c r="I369">
        <v>2.4080640000000001E-3</v>
      </c>
      <c r="J369">
        <v>0.63417500000000004</v>
      </c>
      <c r="K369">
        <v>2.1465109999999999E-2</v>
      </c>
      <c r="L369">
        <v>0.61906170000000005</v>
      </c>
      <c r="M369">
        <v>2.3713640000000001E-2</v>
      </c>
      <c r="N369">
        <v>-0.75982050000000001</v>
      </c>
      <c r="O369">
        <v>3.1217390000000001E-2</v>
      </c>
      <c r="P369">
        <v>-0.8227042</v>
      </c>
      <c r="Q369">
        <v>3.3294150000000002E-2</v>
      </c>
      <c r="R369">
        <v>-0.79648799999999997</v>
      </c>
      <c r="S369">
        <v>1.449718E-2</v>
      </c>
      <c r="T369">
        <v>-1.699487</v>
      </c>
      <c r="U369">
        <v>2.7218559999999999E-2</v>
      </c>
      <c r="V369">
        <v>-0.65302970000000005</v>
      </c>
      <c r="W369">
        <v>1.8413550000000001E-2</v>
      </c>
      <c r="X369">
        <v>1.2736590000000001</v>
      </c>
      <c r="Y369">
        <v>2.811657E-2</v>
      </c>
      <c r="Z369">
        <v>-0.50540359999999995</v>
      </c>
      <c r="AA369">
        <v>2.4329150000000001E-2</v>
      </c>
      <c r="AB369">
        <v>-1.485474</v>
      </c>
      <c r="AC369">
        <v>2.3192000000000001E-2</v>
      </c>
      <c r="AD369">
        <v>8.3611759999999993E-2</v>
      </c>
      <c r="AE369">
        <v>2.600763E-2</v>
      </c>
      <c r="AF369">
        <v>1.3827769999999999</v>
      </c>
      <c r="AG369">
        <v>6.7348779999999997E-3</v>
      </c>
      <c r="AH369">
        <v>-0.4876238</v>
      </c>
      <c r="AI369">
        <v>2.9590419999999999E-2</v>
      </c>
      <c r="AJ369">
        <v>5.364157E-2</v>
      </c>
      <c r="AK369">
        <v>1.0910629999999999E-2</v>
      </c>
      <c r="AL369">
        <v>4.7133969999999997E-2</v>
      </c>
      <c r="AM369">
        <v>2.0478880000000001E-2</v>
      </c>
      <c r="AN369">
        <v>2.511593</v>
      </c>
      <c r="AO369">
        <v>1.8449239999999999E-2</v>
      </c>
    </row>
    <row r="370" spans="2:41" x14ac:dyDescent="0.25">
      <c r="B370">
        <v>0.98234180000000004</v>
      </c>
      <c r="C370">
        <v>2.5372309999999999E-2</v>
      </c>
      <c r="D370">
        <v>-0.55885070000000003</v>
      </c>
      <c r="E370">
        <v>1.6866699999999998E-2</v>
      </c>
      <c r="F370">
        <v>0.72943639999999998</v>
      </c>
      <c r="G370">
        <v>1.7740550000000001E-2</v>
      </c>
      <c r="H370">
        <v>0.43764940000000002</v>
      </c>
      <c r="I370">
        <v>1.722369E-2</v>
      </c>
      <c r="J370">
        <v>1.3572070000000001</v>
      </c>
      <c r="K370">
        <v>2.6239519999999999E-2</v>
      </c>
      <c r="L370">
        <v>-0.33098139999999998</v>
      </c>
      <c r="M370">
        <v>2.77261E-2</v>
      </c>
      <c r="N370">
        <v>-0.93930990000000003</v>
      </c>
      <c r="O370">
        <v>2.1369059999999999E-2</v>
      </c>
      <c r="P370">
        <v>-1.4707600000000001</v>
      </c>
      <c r="Q370">
        <v>4.3177409999999999E-2</v>
      </c>
      <c r="R370">
        <v>-0.81725289999999995</v>
      </c>
      <c r="S370">
        <v>1.5693950000000002E-2</v>
      </c>
      <c r="T370">
        <v>-0.65667180000000003</v>
      </c>
      <c r="U370">
        <v>3.1042719999999999E-2</v>
      </c>
      <c r="V370">
        <v>-1.2157709999999999</v>
      </c>
      <c r="W370">
        <v>2.0252289999999999E-2</v>
      </c>
      <c r="X370">
        <v>1.069793</v>
      </c>
      <c r="Y370">
        <v>2.4008419999999999E-2</v>
      </c>
      <c r="Z370">
        <v>0.181562</v>
      </c>
      <c r="AA370">
        <v>2.3044100000000001E-2</v>
      </c>
      <c r="AB370">
        <v>-1.0855440000000001</v>
      </c>
      <c r="AC370">
        <v>1.3465329999999999E-2</v>
      </c>
      <c r="AD370">
        <v>-1.3564149999999999</v>
      </c>
      <c r="AE370">
        <v>2.8159360000000001E-2</v>
      </c>
      <c r="AF370">
        <v>2.3893259999999999E-2</v>
      </c>
      <c r="AG370">
        <v>8.2532950000000008E-3</v>
      </c>
      <c r="AH370">
        <v>-0.54367909999999997</v>
      </c>
      <c r="AI370">
        <v>3.1768150000000002E-2</v>
      </c>
      <c r="AJ370">
        <v>-7.9727409999999999E-2</v>
      </c>
      <c r="AK370">
        <v>1.2972050000000001E-2</v>
      </c>
      <c r="AL370">
        <v>0.1005991</v>
      </c>
      <c r="AM370">
        <v>1.911038E-2</v>
      </c>
      <c r="AN370">
        <v>2.119218</v>
      </c>
      <c r="AO370">
        <v>2.3133379999999999E-2</v>
      </c>
    </row>
    <row r="371" spans="2:41" x14ac:dyDescent="0.25">
      <c r="B371">
        <v>-2.5465290000000002E-2</v>
      </c>
      <c r="C371">
        <v>1.7072830000000001E-2</v>
      </c>
      <c r="D371">
        <v>-1.4568909999999999</v>
      </c>
      <c r="E371">
        <v>1.096508E-2</v>
      </c>
      <c r="F371">
        <v>0.87895069999999997</v>
      </c>
      <c r="G371">
        <v>1.081037E-2</v>
      </c>
      <c r="H371">
        <v>0.83801179999999997</v>
      </c>
      <c r="I371">
        <v>2.198957E-2</v>
      </c>
      <c r="J371">
        <v>0.85064550000000005</v>
      </c>
      <c r="K371">
        <v>2.2740920000000001E-2</v>
      </c>
      <c r="L371">
        <v>-1.0538350000000001</v>
      </c>
      <c r="M371">
        <v>2.9204520000000001E-2</v>
      </c>
      <c r="N371">
        <v>-0.76563809999999999</v>
      </c>
      <c r="O371">
        <v>1.7783409999999999E-2</v>
      </c>
      <c r="P371">
        <v>-2.0566650000000002</v>
      </c>
      <c r="Q371">
        <v>5.0026679999999997E-2</v>
      </c>
      <c r="R371">
        <v>-1.3446480000000001</v>
      </c>
      <c r="S371">
        <v>2.3517900000000001E-2</v>
      </c>
      <c r="T371">
        <v>1.1031219999999999</v>
      </c>
      <c r="U371">
        <v>1.7575380000000002E-2</v>
      </c>
      <c r="V371">
        <v>-1.713487</v>
      </c>
      <c r="W371">
        <v>1.559295E-2</v>
      </c>
      <c r="X371">
        <v>0.56630239999999998</v>
      </c>
      <c r="Y371">
        <v>8.0856550000000006E-3</v>
      </c>
      <c r="Z371">
        <v>1.29251</v>
      </c>
      <c r="AA371">
        <v>1.9523860000000001E-2</v>
      </c>
      <c r="AB371">
        <v>-0.12172479999999999</v>
      </c>
      <c r="AC371">
        <v>1.250455E-2</v>
      </c>
      <c r="AD371">
        <v>-1.367664</v>
      </c>
      <c r="AE371">
        <v>3.5150599999999997E-2</v>
      </c>
      <c r="AF371">
        <v>-9.3338809999999994E-2</v>
      </c>
      <c r="AG371">
        <v>1.8420539999999999E-2</v>
      </c>
      <c r="AH371">
        <v>-1.0798160000000001</v>
      </c>
      <c r="AI371">
        <v>2.083927E-2</v>
      </c>
      <c r="AJ371">
        <v>-0.39378059999999998</v>
      </c>
      <c r="AK371">
        <v>2.0476569999999999E-2</v>
      </c>
      <c r="AL371">
        <v>-0.87081509999999995</v>
      </c>
      <c r="AM371">
        <v>1.668787E-2</v>
      </c>
      <c r="AN371">
        <v>1.2146049999999999</v>
      </c>
      <c r="AO371">
        <v>2.1632330000000002E-2</v>
      </c>
    </row>
    <row r="372" spans="2:41" x14ac:dyDescent="0.25">
      <c r="B372">
        <v>-0.22870689999999999</v>
      </c>
      <c r="C372">
        <v>1.48652E-2</v>
      </c>
      <c r="D372">
        <v>-1.5115620000000001</v>
      </c>
      <c r="E372">
        <v>1.012594E-2</v>
      </c>
      <c r="F372">
        <v>-0.41785919999999999</v>
      </c>
      <c r="G372">
        <v>1.5434150000000001E-2</v>
      </c>
      <c r="H372">
        <v>1.107683</v>
      </c>
      <c r="I372">
        <v>1.286264E-2</v>
      </c>
      <c r="J372">
        <v>-0.3111371</v>
      </c>
      <c r="K372">
        <v>1.8115349999999999E-2</v>
      </c>
      <c r="L372">
        <v>4.1644349999999997E-2</v>
      </c>
      <c r="M372">
        <v>2.9301460000000001E-2</v>
      </c>
      <c r="N372">
        <v>-0.62072360000000004</v>
      </c>
      <c r="O372">
        <v>1.4716079999999999E-2</v>
      </c>
      <c r="P372">
        <v>-1.2154609999999999</v>
      </c>
      <c r="Q372">
        <v>4.6366049999999999E-2</v>
      </c>
      <c r="R372">
        <v>-1.5217099999999999</v>
      </c>
      <c r="S372">
        <v>3.5340770000000001E-2</v>
      </c>
      <c r="T372">
        <v>1.0343249999999999</v>
      </c>
      <c r="U372">
        <v>1.7303389999999998E-2</v>
      </c>
      <c r="V372">
        <v>-1.585307</v>
      </c>
      <c r="W372">
        <v>1.427659E-2</v>
      </c>
      <c r="X372">
        <v>0.57052789999999998</v>
      </c>
      <c r="Y372">
        <v>-1.547819E-3</v>
      </c>
      <c r="Z372">
        <v>0.4463915</v>
      </c>
      <c r="AA372">
        <v>1.420132E-2</v>
      </c>
      <c r="AB372">
        <v>-5.941254E-2</v>
      </c>
      <c r="AC372">
        <v>1.882052E-2</v>
      </c>
      <c r="AD372">
        <v>0.74175639999999998</v>
      </c>
      <c r="AE372">
        <v>3.3187950000000001E-2</v>
      </c>
      <c r="AF372">
        <v>0.1383595</v>
      </c>
      <c r="AG372">
        <v>1.393575E-2</v>
      </c>
      <c r="AH372">
        <v>-1.931956</v>
      </c>
      <c r="AI372">
        <v>1.7255090000000001E-2</v>
      </c>
      <c r="AJ372">
        <v>-0.34728910000000002</v>
      </c>
      <c r="AK372">
        <v>2.830481E-2</v>
      </c>
      <c r="AL372">
        <v>-0.81668839999999998</v>
      </c>
      <c r="AM372">
        <v>2.235912E-2</v>
      </c>
      <c r="AN372">
        <v>0.65051680000000001</v>
      </c>
      <c r="AO372">
        <v>1.514967E-2</v>
      </c>
    </row>
    <row r="373" spans="2:41" x14ac:dyDescent="0.25">
      <c r="B373">
        <v>0.45144089999999998</v>
      </c>
      <c r="C373">
        <v>2.2066780000000001E-2</v>
      </c>
      <c r="D373">
        <v>-1.505844</v>
      </c>
      <c r="E373">
        <v>2.1272969999999999E-2</v>
      </c>
      <c r="F373">
        <v>-0.70176079999999996</v>
      </c>
      <c r="G373">
        <v>1.9428460000000002E-2</v>
      </c>
      <c r="H373">
        <v>1.3873420000000001</v>
      </c>
      <c r="I373">
        <v>5.696703E-3</v>
      </c>
      <c r="J373">
        <v>-0.99447010000000002</v>
      </c>
      <c r="K373">
        <v>1.8049869999999999E-2</v>
      </c>
      <c r="L373">
        <v>1.6223609999999999</v>
      </c>
      <c r="M373">
        <v>2.926548E-2</v>
      </c>
      <c r="N373">
        <v>-0.16770940000000001</v>
      </c>
      <c r="O373">
        <v>1.521786E-2</v>
      </c>
      <c r="P373">
        <v>1.014553</v>
      </c>
      <c r="Q373">
        <v>2.7479010000000002E-2</v>
      </c>
      <c r="R373">
        <v>-1.090843</v>
      </c>
      <c r="S373">
        <v>2.7415579999999998E-2</v>
      </c>
      <c r="T373">
        <v>0.14963199999999999</v>
      </c>
      <c r="U373">
        <v>2.8094069999999999E-2</v>
      </c>
      <c r="V373">
        <v>-1.480027</v>
      </c>
      <c r="W373">
        <v>1.9488800000000001E-2</v>
      </c>
      <c r="X373">
        <v>1.314263</v>
      </c>
      <c r="Y373">
        <v>5.3219890000000001E-3</v>
      </c>
      <c r="Z373">
        <v>-0.70918789999999998</v>
      </c>
      <c r="AA373">
        <v>1.499548E-2</v>
      </c>
      <c r="AB373">
        <v>-0.92470070000000004</v>
      </c>
      <c r="AC373">
        <v>1.9484810000000002E-2</v>
      </c>
      <c r="AD373">
        <v>1.379956</v>
      </c>
      <c r="AE373">
        <v>2.6200520000000001E-2</v>
      </c>
      <c r="AF373">
        <v>0.48679749999999999</v>
      </c>
      <c r="AG373">
        <v>7.6984610000000002E-3</v>
      </c>
      <c r="AH373">
        <v>-1.3094520000000001</v>
      </c>
      <c r="AI373">
        <v>1.868444E-2</v>
      </c>
      <c r="AJ373">
        <v>0.59889420000000004</v>
      </c>
      <c r="AK373">
        <v>2.8285480000000002E-2</v>
      </c>
      <c r="AL373">
        <v>-0.26587729999999998</v>
      </c>
      <c r="AM373">
        <v>2.7061990000000001E-2</v>
      </c>
      <c r="AN373">
        <v>0.54043920000000001</v>
      </c>
      <c r="AO373">
        <v>1.354841E-2</v>
      </c>
    </row>
    <row r="374" spans="2:41" x14ac:dyDescent="0.25">
      <c r="B374">
        <v>0.21760180000000001</v>
      </c>
      <c r="C374">
        <v>2.8300470000000001E-2</v>
      </c>
      <c r="D374">
        <v>-0.7126344</v>
      </c>
      <c r="E374">
        <v>3.0830610000000001E-2</v>
      </c>
      <c r="F374">
        <v>2.2413860000000001E-2</v>
      </c>
      <c r="G374">
        <v>1.3298320000000001E-2</v>
      </c>
      <c r="H374">
        <v>2.362419</v>
      </c>
      <c r="I374">
        <v>-4.7692459999999998E-4</v>
      </c>
      <c r="J374">
        <v>-1.264572</v>
      </c>
      <c r="K374">
        <v>1.1333960000000001E-2</v>
      </c>
      <c r="L374">
        <v>0.52281619999999995</v>
      </c>
      <c r="M374">
        <v>2.601388E-2</v>
      </c>
      <c r="N374">
        <v>1.1638390000000001</v>
      </c>
      <c r="O374">
        <v>2.0431589999999999E-2</v>
      </c>
      <c r="P374">
        <v>2.0217000000000001</v>
      </c>
      <c r="Q374">
        <v>1.2960360000000001E-2</v>
      </c>
      <c r="R374">
        <v>-1.1117870000000001</v>
      </c>
      <c r="S374">
        <v>9.5411620000000006E-3</v>
      </c>
      <c r="T374">
        <v>-0.23231170000000001</v>
      </c>
      <c r="U374">
        <v>2.5143450000000001E-2</v>
      </c>
      <c r="V374">
        <v>-1.6775720000000001</v>
      </c>
      <c r="W374">
        <v>2.6839930000000001E-2</v>
      </c>
      <c r="X374">
        <v>1.138838</v>
      </c>
      <c r="Y374">
        <v>1.8214549999999999E-2</v>
      </c>
      <c r="Z374">
        <v>-0.25915260000000001</v>
      </c>
      <c r="AA374">
        <v>2.397119E-2</v>
      </c>
      <c r="AB374">
        <v>-1.221446</v>
      </c>
      <c r="AC374">
        <v>1.0683E-2</v>
      </c>
      <c r="AD374">
        <v>9.1871229999999998E-2</v>
      </c>
      <c r="AE374">
        <v>2.663333E-2</v>
      </c>
      <c r="AF374">
        <v>1.008562</v>
      </c>
      <c r="AG374">
        <v>6.4537659999999997E-3</v>
      </c>
      <c r="AH374">
        <v>-4.7906039999999997E-2</v>
      </c>
      <c r="AI374">
        <v>1.484618E-2</v>
      </c>
      <c r="AJ374">
        <v>0.88654390000000005</v>
      </c>
      <c r="AK374">
        <v>2.0272600000000002E-2</v>
      </c>
      <c r="AL374">
        <v>-0.208704</v>
      </c>
      <c r="AM374">
        <v>2.4660069999999999E-2</v>
      </c>
      <c r="AN374">
        <v>0.54968090000000003</v>
      </c>
      <c r="AO374">
        <v>1.110072E-2</v>
      </c>
    </row>
    <row r="375" spans="2:41" x14ac:dyDescent="0.25">
      <c r="B375">
        <v>0.2432965</v>
      </c>
      <c r="C375">
        <v>2.2616190000000001E-2</v>
      </c>
      <c r="D375">
        <v>0.35502450000000002</v>
      </c>
      <c r="E375">
        <v>2.7424629999999998E-2</v>
      </c>
      <c r="F375">
        <v>0.19930030000000001</v>
      </c>
      <c r="G375">
        <v>8.0585899999999992E-3</v>
      </c>
      <c r="H375">
        <v>3.0199940000000001</v>
      </c>
      <c r="I375">
        <v>-8.0359880000000009E-3</v>
      </c>
      <c r="J375">
        <v>-1.329685</v>
      </c>
      <c r="K375">
        <v>-1.4007360000000001E-3</v>
      </c>
      <c r="L375">
        <v>-1.6920040000000001</v>
      </c>
      <c r="M375">
        <v>2.184552E-2</v>
      </c>
      <c r="N375">
        <v>2.19387</v>
      </c>
      <c r="O375">
        <v>2.1795579999999998E-2</v>
      </c>
      <c r="P375">
        <v>1.2548360000000001</v>
      </c>
      <c r="Q375">
        <v>1.5378370000000001E-2</v>
      </c>
      <c r="R375">
        <v>-1.0964480000000001</v>
      </c>
      <c r="S375">
        <v>1.6431290000000001E-2</v>
      </c>
      <c r="T375">
        <v>-0.37241160000000001</v>
      </c>
      <c r="U375">
        <v>1.329693E-2</v>
      </c>
      <c r="V375">
        <v>-1.3466260000000001</v>
      </c>
      <c r="W375">
        <v>2.787895E-2</v>
      </c>
      <c r="X375">
        <v>1.1741189999999999</v>
      </c>
      <c r="Y375">
        <v>2.5205399999999999E-2</v>
      </c>
      <c r="Z375">
        <v>0.59665610000000002</v>
      </c>
      <c r="AA375">
        <v>2.6629969999999999E-2</v>
      </c>
      <c r="AB375">
        <v>-0.85615019999999997</v>
      </c>
      <c r="AC375">
        <v>9.0784479999999994E-3</v>
      </c>
      <c r="AD375">
        <v>0.2541929</v>
      </c>
      <c r="AE375">
        <v>2.950531E-2</v>
      </c>
      <c r="AF375">
        <v>0.40083849999999999</v>
      </c>
      <c r="AG375">
        <v>3.6297510000000001E-3</v>
      </c>
      <c r="AH375">
        <v>0.120977</v>
      </c>
      <c r="AI375">
        <v>1.8881249999999999E-2</v>
      </c>
      <c r="AJ375">
        <v>6.986175E-2</v>
      </c>
      <c r="AK375">
        <v>1.8990759999999999E-2</v>
      </c>
      <c r="AL375">
        <v>0.47440139999999997</v>
      </c>
      <c r="AM375">
        <v>1.6112399999999999E-2</v>
      </c>
      <c r="AN375">
        <v>0.70997200000000005</v>
      </c>
      <c r="AO375">
        <v>7.2260609999999998E-3</v>
      </c>
    </row>
    <row r="376" spans="2:41" x14ac:dyDescent="0.25">
      <c r="B376">
        <v>0.10296909999999999</v>
      </c>
      <c r="C376">
        <v>1.006785E-2</v>
      </c>
      <c r="D376">
        <v>0.48048190000000002</v>
      </c>
      <c r="E376">
        <v>1.6797590000000001E-2</v>
      </c>
      <c r="F376">
        <v>0.34308250000000001</v>
      </c>
      <c r="G376">
        <v>1.151887E-2</v>
      </c>
      <c r="H376">
        <v>1.4314009999999999</v>
      </c>
      <c r="I376">
        <v>-1.033597E-2</v>
      </c>
      <c r="J376">
        <v>-1.218798</v>
      </c>
      <c r="K376">
        <v>-3.2239490000000003E-4</v>
      </c>
      <c r="L376">
        <v>-1.4829190000000001</v>
      </c>
      <c r="M376">
        <v>2.2902769999999999E-2</v>
      </c>
      <c r="N376">
        <v>1.7186630000000001</v>
      </c>
      <c r="O376">
        <v>1.5765299999999999E-2</v>
      </c>
      <c r="P376">
        <v>0.27111479999999999</v>
      </c>
      <c r="Q376">
        <v>1.8884060000000001E-2</v>
      </c>
      <c r="R376">
        <v>-0.9839504</v>
      </c>
      <c r="S376">
        <v>3.5955239999999999E-2</v>
      </c>
      <c r="T376">
        <v>-0.1243908</v>
      </c>
      <c r="U376">
        <v>1.506474E-2</v>
      </c>
      <c r="V376">
        <v>0.79038909999999996</v>
      </c>
      <c r="W376">
        <v>2.096688E-2</v>
      </c>
      <c r="X376">
        <v>1.4844459999999999</v>
      </c>
      <c r="Y376">
        <v>1.9594339999999998E-2</v>
      </c>
      <c r="Z376">
        <v>0.8859728</v>
      </c>
      <c r="AA376">
        <v>2.1494139999999998E-2</v>
      </c>
      <c r="AB376">
        <v>-0.68902450000000004</v>
      </c>
      <c r="AC376">
        <v>2.2484589999999999E-2</v>
      </c>
      <c r="AD376">
        <v>1.098249</v>
      </c>
      <c r="AE376">
        <v>2.5681030000000001E-2</v>
      </c>
      <c r="AF376">
        <v>-0.59704800000000002</v>
      </c>
      <c r="AG376">
        <v>9.9510889999999998E-3</v>
      </c>
      <c r="AH376">
        <v>-0.29201719999999998</v>
      </c>
      <c r="AI376">
        <v>2.5475339999999999E-2</v>
      </c>
      <c r="AJ376">
        <v>-0.77993140000000005</v>
      </c>
      <c r="AK376">
        <v>2.9043780000000002E-2</v>
      </c>
      <c r="AL376">
        <v>1.254</v>
      </c>
      <c r="AM376">
        <v>8.5374140000000001E-3</v>
      </c>
      <c r="AN376">
        <v>0.83587659999999997</v>
      </c>
      <c r="AO376">
        <v>1.2390689999999999E-2</v>
      </c>
    </row>
    <row r="377" spans="2:41" x14ac:dyDescent="0.25">
      <c r="B377">
        <v>-0.67352469999999998</v>
      </c>
      <c r="C377">
        <v>8.8546920000000008E-3</v>
      </c>
      <c r="D377">
        <v>-0.15629270000000001</v>
      </c>
      <c r="E377">
        <v>1.4508200000000001E-2</v>
      </c>
      <c r="F377">
        <v>0.91522130000000002</v>
      </c>
      <c r="G377">
        <v>1.5242169999999999E-2</v>
      </c>
      <c r="H377">
        <v>-1.1160680000000001</v>
      </c>
      <c r="I377">
        <v>-1.9405519999999999E-3</v>
      </c>
      <c r="J377">
        <v>-0.35517339999999997</v>
      </c>
      <c r="K377">
        <v>1.6513610000000001E-2</v>
      </c>
      <c r="L377">
        <v>-0.21786749999999999</v>
      </c>
      <c r="M377">
        <v>2.9061010000000002E-2</v>
      </c>
      <c r="N377">
        <v>0.64023470000000005</v>
      </c>
      <c r="O377">
        <v>8.7268120000000005E-3</v>
      </c>
      <c r="P377">
        <v>-0.15909619999999999</v>
      </c>
      <c r="Q377">
        <v>1.6555489999999999E-2</v>
      </c>
      <c r="R377">
        <v>-1.0717699999999999</v>
      </c>
      <c r="S377">
        <v>3.5034250000000003E-2</v>
      </c>
      <c r="T377">
        <v>1.030287</v>
      </c>
      <c r="U377">
        <v>2.5854390000000001E-2</v>
      </c>
      <c r="V377">
        <v>3.0437759999999998</v>
      </c>
      <c r="W377">
        <v>1.3486369999999999E-2</v>
      </c>
      <c r="X377">
        <v>0.76781600000000005</v>
      </c>
      <c r="Y377">
        <v>1.3397930000000001E-2</v>
      </c>
      <c r="Z377">
        <v>0.82048149999999997</v>
      </c>
      <c r="AA377">
        <v>2.472978E-2</v>
      </c>
      <c r="AB377">
        <v>-0.69843109999999997</v>
      </c>
      <c r="AC377">
        <v>3.1530130000000003E-2</v>
      </c>
      <c r="AD377">
        <v>0.83007569999999997</v>
      </c>
      <c r="AE377">
        <v>2.6554410000000001E-2</v>
      </c>
      <c r="AF377">
        <v>-0.43605480000000002</v>
      </c>
      <c r="AG377">
        <v>2.402864E-2</v>
      </c>
      <c r="AH377">
        <v>-0.1018457</v>
      </c>
      <c r="AI377">
        <v>1.7245050000000001E-2</v>
      </c>
      <c r="AJ377">
        <v>-1.0824659999999999</v>
      </c>
      <c r="AK377">
        <v>3.5193540000000002E-2</v>
      </c>
      <c r="AL377">
        <v>0.83362760000000002</v>
      </c>
      <c r="AM377">
        <v>6.4206519999999998E-3</v>
      </c>
      <c r="AN377">
        <v>0.68550909999999998</v>
      </c>
      <c r="AO377">
        <v>1.8755239999999999E-2</v>
      </c>
    </row>
    <row r="378" spans="2:41" x14ac:dyDescent="0.25">
      <c r="B378">
        <v>-0.42679820000000002</v>
      </c>
      <c r="C378">
        <v>2.4748699999999998E-2</v>
      </c>
      <c r="D378">
        <v>-0.62730660000000005</v>
      </c>
      <c r="E378">
        <v>2.6071E-2</v>
      </c>
      <c r="F378">
        <v>1.2611840000000001</v>
      </c>
      <c r="G378">
        <v>1.8185960000000001E-2</v>
      </c>
      <c r="H378">
        <v>-1.5409280000000001</v>
      </c>
      <c r="I378">
        <v>1.6862519999999999E-2</v>
      </c>
      <c r="J378">
        <v>1.2061710000000001</v>
      </c>
      <c r="K378">
        <v>1.8892140000000002E-2</v>
      </c>
      <c r="L378">
        <v>-0.45824409999999999</v>
      </c>
      <c r="M378">
        <v>3.2340130000000002E-2</v>
      </c>
      <c r="N378">
        <v>6.4400410000000005E-2</v>
      </c>
      <c r="O378">
        <v>1.4736330000000001E-2</v>
      </c>
      <c r="P378">
        <v>6.7871100000000004E-2</v>
      </c>
      <c r="Q378">
        <v>2.2063280000000001E-2</v>
      </c>
      <c r="R378">
        <v>0.24104919999999999</v>
      </c>
      <c r="S378">
        <v>1.808158E-2</v>
      </c>
      <c r="T378">
        <v>1.6163069999999999</v>
      </c>
      <c r="U378">
        <v>2.124121E-2</v>
      </c>
      <c r="V378">
        <v>2.272275</v>
      </c>
      <c r="W378">
        <v>1.25678E-2</v>
      </c>
      <c r="X378">
        <v>-0.28313430000000001</v>
      </c>
      <c r="Y378">
        <v>1.6759039999999999E-2</v>
      </c>
      <c r="Z378">
        <v>0.39918520000000002</v>
      </c>
      <c r="AA378">
        <v>2.9507240000000001E-2</v>
      </c>
      <c r="AB378">
        <v>-0.63432520000000003</v>
      </c>
      <c r="AC378">
        <v>2.3375699999999999E-2</v>
      </c>
      <c r="AD378">
        <v>0.27711200000000002</v>
      </c>
      <c r="AE378">
        <v>2.986946E-2</v>
      </c>
      <c r="AF378">
        <v>-9.6861320000000001E-2</v>
      </c>
      <c r="AG378">
        <v>2.563267E-2</v>
      </c>
      <c r="AH378">
        <v>0.66416889999999995</v>
      </c>
      <c r="AI378">
        <v>8.1578169999999995E-3</v>
      </c>
      <c r="AJ378">
        <v>-1.2002969999999999</v>
      </c>
      <c r="AK378">
        <v>2.9737969999999999E-2</v>
      </c>
      <c r="AL378">
        <v>0.14432600000000001</v>
      </c>
      <c r="AM378">
        <v>7.7367709999999999E-3</v>
      </c>
      <c r="AN378">
        <v>-0.24908250000000001</v>
      </c>
      <c r="AO378">
        <v>1.253753E-2</v>
      </c>
    </row>
    <row r="379" spans="2:41" x14ac:dyDescent="0.25">
      <c r="B379">
        <v>0.65083599999999997</v>
      </c>
      <c r="C379">
        <v>3.7720400000000001E-2</v>
      </c>
      <c r="D379">
        <v>5.0020210000000002E-2</v>
      </c>
      <c r="E379">
        <v>2.5445180000000001E-2</v>
      </c>
      <c r="F379">
        <v>0.72697480000000003</v>
      </c>
      <c r="G379">
        <v>2.3192629999999999E-2</v>
      </c>
      <c r="H379">
        <v>-7.7744350000000004E-2</v>
      </c>
      <c r="I379">
        <v>2.9712769999999999E-2</v>
      </c>
      <c r="J379">
        <v>1.5181659999999999</v>
      </c>
      <c r="K379">
        <v>-1.5212030000000001E-3</v>
      </c>
      <c r="L379">
        <v>-1.1188039999999999</v>
      </c>
      <c r="M379">
        <v>3.1561079999999998E-2</v>
      </c>
      <c r="N379">
        <v>-0.48397289999999998</v>
      </c>
      <c r="O379">
        <v>2.4487999999999999E-2</v>
      </c>
      <c r="P379">
        <v>-0.1720942</v>
      </c>
      <c r="Q379">
        <v>3.4799440000000001E-2</v>
      </c>
      <c r="R379">
        <v>1.4482759999999999</v>
      </c>
      <c r="S379">
        <v>7.9736040000000005E-3</v>
      </c>
      <c r="T379">
        <v>1.09592</v>
      </c>
      <c r="U379">
        <v>1.058621E-2</v>
      </c>
      <c r="V379">
        <v>3.9724599999999999E-2</v>
      </c>
      <c r="W379">
        <v>1.552507E-2</v>
      </c>
      <c r="X379">
        <v>-0.44152160000000001</v>
      </c>
      <c r="Y379">
        <v>1.897035E-2</v>
      </c>
      <c r="Z379">
        <v>-0.57592569999999998</v>
      </c>
      <c r="AA379">
        <v>2.29111E-2</v>
      </c>
      <c r="AB379">
        <v>-0.91172540000000002</v>
      </c>
      <c r="AC379">
        <v>1.4855999999999999E-2</v>
      </c>
      <c r="AD379">
        <v>-0.4787708</v>
      </c>
      <c r="AE379">
        <v>2.6929979999999999E-2</v>
      </c>
      <c r="AF379">
        <v>-0.63068659999999999</v>
      </c>
      <c r="AG379">
        <v>1.850858E-2</v>
      </c>
      <c r="AH379">
        <v>0.51449959999999995</v>
      </c>
      <c r="AI379">
        <v>1.106792E-2</v>
      </c>
      <c r="AJ379">
        <v>-1.6051439999999999</v>
      </c>
      <c r="AK379">
        <v>2.4306370000000001E-2</v>
      </c>
      <c r="AL379">
        <v>0.44628129999999999</v>
      </c>
      <c r="AM379">
        <v>1.263477E-2</v>
      </c>
      <c r="AN379">
        <v>-1.656031</v>
      </c>
      <c r="AO379">
        <v>1.231179E-2</v>
      </c>
    </row>
    <row r="380" spans="2:41" x14ac:dyDescent="0.25">
      <c r="B380">
        <v>1.367783</v>
      </c>
      <c r="C380">
        <v>2.6552530000000001E-2</v>
      </c>
      <c r="D380">
        <v>0.51742120000000003</v>
      </c>
      <c r="E380">
        <v>3.7717829999999999E-3</v>
      </c>
      <c r="F380">
        <v>-0.43425589999999997</v>
      </c>
      <c r="G380">
        <v>2.8194259999999999E-2</v>
      </c>
      <c r="H380">
        <v>1.072614</v>
      </c>
      <c r="I380">
        <v>2.4330859999999999E-2</v>
      </c>
      <c r="J380">
        <v>9.6119099999999999E-2</v>
      </c>
      <c r="K380">
        <v>-7.3250700000000004E-3</v>
      </c>
      <c r="L380">
        <v>-0.3538113</v>
      </c>
      <c r="M380">
        <v>2.770106E-2</v>
      </c>
      <c r="N380">
        <v>-1.5983989999999999</v>
      </c>
      <c r="O380">
        <v>1.8275110000000001E-2</v>
      </c>
      <c r="P380">
        <v>-1.1451089999999999</v>
      </c>
      <c r="Q380">
        <v>4.1415920000000002E-2</v>
      </c>
      <c r="R380">
        <v>0.56099220000000005</v>
      </c>
      <c r="S380">
        <v>1.6838499999999999E-2</v>
      </c>
      <c r="T380">
        <v>0.91858879999999998</v>
      </c>
      <c r="U380">
        <v>1.4277049999999999E-2</v>
      </c>
      <c r="V380">
        <v>-0.56574979999999997</v>
      </c>
      <c r="W380">
        <v>1.364512E-2</v>
      </c>
      <c r="X380">
        <v>0.12993350000000001</v>
      </c>
      <c r="Y380">
        <v>1.426376E-2</v>
      </c>
      <c r="Z380">
        <v>-0.5642026</v>
      </c>
      <c r="AA380">
        <v>1.749997E-2</v>
      </c>
      <c r="AB380">
        <v>-1.465735</v>
      </c>
      <c r="AC380">
        <v>2.0441259999999999E-2</v>
      </c>
      <c r="AD380">
        <v>-0.89892090000000002</v>
      </c>
      <c r="AE380">
        <v>3.090613E-2</v>
      </c>
      <c r="AF380">
        <v>-1.137254</v>
      </c>
      <c r="AG380">
        <v>1.9705070000000002E-2</v>
      </c>
      <c r="AH380">
        <v>-0.3200943</v>
      </c>
      <c r="AI380">
        <v>1.5764440000000001E-2</v>
      </c>
      <c r="AJ380">
        <v>-1.5465500000000001</v>
      </c>
      <c r="AK380">
        <v>2.6370270000000001E-2</v>
      </c>
      <c r="AL380">
        <v>1.177996</v>
      </c>
      <c r="AM380">
        <v>1.846478E-2</v>
      </c>
      <c r="AN380">
        <v>-1.286632</v>
      </c>
      <c r="AO380">
        <v>3.075025E-2</v>
      </c>
    </row>
    <row r="381" spans="2:41" x14ac:dyDescent="0.25">
      <c r="B381">
        <v>1.753959</v>
      </c>
      <c r="C381">
        <v>1.00202E-2</v>
      </c>
      <c r="D381">
        <v>-0.4099506</v>
      </c>
      <c r="E381">
        <v>1.2351230000000001E-3</v>
      </c>
      <c r="F381">
        <v>-0.56429859999999998</v>
      </c>
      <c r="G381">
        <v>2.977697E-2</v>
      </c>
      <c r="H381">
        <v>1.0773349999999999</v>
      </c>
      <c r="I381">
        <v>8.4374150000000002E-3</v>
      </c>
      <c r="J381">
        <v>-1.839394</v>
      </c>
      <c r="K381">
        <v>1.5234920000000001E-2</v>
      </c>
      <c r="L381">
        <v>0.54828699999999997</v>
      </c>
      <c r="M381">
        <v>1.6994539999999999E-2</v>
      </c>
      <c r="N381">
        <v>-1.518319</v>
      </c>
      <c r="O381">
        <v>8.0945280000000001E-3</v>
      </c>
      <c r="P381">
        <v>-1.4903230000000001</v>
      </c>
      <c r="Q381">
        <v>3.5624799999999998E-2</v>
      </c>
      <c r="R381">
        <v>-0.3623903</v>
      </c>
      <c r="S381">
        <v>2.835493E-2</v>
      </c>
      <c r="T381">
        <v>0.62385749999999995</v>
      </c>
      <c r="U381">
        <v>2.3852310000000002E-2</v>
      </c>
      <c r="V381">
        <v>-0.30139909999999998</v>
      </c>
      <c r="W381">
        <v>1.917669E-2</v>
      </c>
      <c r="X381">
        <v>0.2575076</v>
      </c>
      <c r="Y381">
        <v>1.1329809999999999E-2</v>
      </c>
      <c r="Z381">
        <v>0.89873389999999997</v>
      </c>
      <c r="AA381">
        <v>2.0009949999999999E-2</v>
      </c>
      <c r="AB381">
        <v>-0.93063289999999999</v>
      </c>
      <c r="AC381">
        <v>2.6709980000000001E-2</v>
      </c>
      <c r="AD381">
        <v>-0.47775200000000001</v>
      </c>
      <c r="AE381">
        <v>4.3544520000000003E-2</v>
      </c>
      <c r="AF381">
        <v>-1.2597020000000001</v>
      </c>
      <c r="AG381">
        <v>2.0656399999999998E-2</v>
      </c>
      <c r="AH381">
        <v>5.8980060000000001E-2</v>
      </c>
      <c r="AI381">
        <v>7.7824419999999997E-3</v>
      </c>
      <c r="AJ381">
        <v>0.1317364</v>
      </c>
      <c r="AK381">
        <v>1.936595E-2</v>
      </c>
      <c r="AL381">
        <v>0.82208420000000004</v>
      </c>
      <c r="AM381">
        <v>1.733525E-2</v>
      </c>
      <c r="AN381">
        <v>0.16923070000000001</v>
      </c>
      <c r="AO381">
        <v>3.9831470000000001E-2</v>
      </c>
    </row>
    <row r="382" spans="2:41" x14ac:dyDescent="0.25">
      <c r="B382">
        <v>1.677864</v>
      </c>
      <c r="C382">
        <v>1.383648E-2</v>
      </c>
      <c r="D382">
        <v>-0.5121561</v>
      </c>
      <c r="E382">
        <v>1.8275679999999999E-2</v>
      </c>
      <c r="F382">
        <v>0.40877780000000002</v>
      </c>
      <c r="G382">
        <v>3.1373690000000003E-2</v>
      </c>
      <c r="H382">
        <v>0.64102890000000001</v>
      </c>
      <c r="I382">
        <v>-1.9341549999999999E-3</v>
      </c>
      <c r="J382">
        <v>-2.7757559999999999</v>
      </c>
      <c r="K382">
        <v>3.3313379999999997E-2</v>
      </c>
      <c r="L382">
        <v>-0.3403041</v>
      </c>
      <c r="M382">
        <v>1.1048250000000001E-2</v>
      </c>
      <c r="N382">
        <v>0.217809</v>
      </c>
      <c r="O382">
        <v>8.9325900000000007E-3</v>
      </c>
      <c r="P382">
        <v>-1.492164</v>
      </c>
      <c r="Q382">
        <v>2.961722E-2</v>
      </c>
      <c r="R382">
        <v>-1.210153</v>
      </c>
      <c r="S382">
        <v>1.8347410000000001E-2</v>
      </c>
      <c r="T382">
        <v>-0.335787</v>
      </c>
      <c r="U382">
        <v>2.4698939999999999E-2</v>
      </c>
      <c r="V382">
        <v>-0.25896649999999999</v>
      </c>
      <c r="W382">
        <v>3.6323800000000003E-2</v>
      </c>
      <c r="X382">
        <v>-0.19977130000000001</v>
      </c>
      <c r="Y382">
        <v>1.667602E-2</v>
      </c>
      <c r="Z382">
        <v>1.570006</v>
      </c>
      <c r="AA382">
        <v>2.1674229999999999E-2</v>
      </c>
      <c r="AB382">
        <v>0.27895799999999998</v>
      </c>
      <c r="AC382">
        <v>1.7942590000000001E-2</v>
      </c>
      <c r="AD382">
        <v>-0.16488</v>
      </c>
      <c r="AE382">
        <v>4.7102680000000001E-2</v>
      </c>
      <c r="AF382">
        <v>-0.71048210000000001</v>
      </c>
      <c r="AG382">
        <v>1.7190210000000001E-2</v>
      </c>
      <c r="AH382">
        <v>1.1461779999999999</v>
      </c>
      <c r="AI382">
        <v>-6.429321E-3</v>
      </c>
      <c r="AJ382">
        <v>2.3437649999999999</v>
      </c>
      <c r="AK382">
        <v>-4.5179640000000002E-3</v>
      </c>
      <c r="AL382">
        <v>-0.11095389999999999</v>
      </c>
      <c r="AM382">
        <v>8.7798800000000003E-3</v>
      </c>
      <c r="AN382">
        <v>0.2116479</v>
      </c>
      <c r="AO382">
        <v>2.91305E-2</v>
      </c>
    </row>
    <row r="383" spans="2:41" x14ac:dyDescent="0.25">
      <c r="B383">
        <v>1.191621</v>
      </c>
      <c r="C383">
        <v>1.981919E-2</v>
      </c>
      <c r="D383">
        <v>1.1844140000000001</v>
      </c>
      <c r="E383">
        <v>1.606776E-2</v>
      </c>
      <c r="F383">
        <v>1.2519290000000001</v>
      </c>
      <c r="G383">
        <v>3.4096120000000001E-2</v>
      </c>
      <c r="H383">
        <v>0.62912769999999996</v>
      </c>
      <c r="I383">
        <v>2.2002559999999998E-3</v>
      </c>
      <c r="J383">
        <v>-1.6954929999999999</v>
      </c>
      <c r="K383">
        <v>2.8138239999999998E-2</v>
      </c>
      <c r="L383">
        <v>-1.2015070000000001</v>
      </c>
      <c r="M383">
        <v>1.534084E-2</v>
      </c>
      <c r="N383">
        <v>3.600478E-2</v>
      </c>
      <c r="O383">
        <v>1.463449E-2</v>
      </c>
      <c r="P383">
        <v>-1.5986530000000001</v>
      </c>
      <c r="Q383">
        <v>3.4501690000000002E-2</v>
      </c>
      <c r="R383">
        <v>-2.8282150000000001</v>
      </c>
      <c r="S383">
        <v>9.2686439999999995E-3</v>
      </c>
      <c r="T383">
        <v>-0.58949949999999995</v>
      </c>
      <c r="U383">
        <v>2.3508959999999999E-2</v>
      </c>
      <c r="V383">
        <v>-0.47604180000000001</v>
      </c>
      <c r="W383">
        <v>3.8171579999999997E-2</v>
      </c>
      <c r="X383">
        <v>-0.77576219999999996</v>
      </c>
      <c r="Y383">
        <v>2.1286200000000002E-2</v>
      </c>
      <c r="Z383">
        <v>0.70244329999999999</v>
      </c>
      <c r="AA383">
        <v>1.887846E-2</v>
      </c>
      <c r="AB383">
        <v>0.154998</v>
      </c>
      <c r="AC383">
        <v>8.4340509999999997E-3</v>
      </c>
      <c r="AD383">
        <v>-0.1140747</v>
      </c>
      <c r="AE383">
        <v>3.4642230000000003E-2</v>
      </c>
      <c r="AF383">
        <v>0.47037129999999999</v>
      </c>
      <c r="AG383">
        <v>1.9097329999999999E-2</v>
      </c>
      <c r="AH383">
        <v>1.4543470000000001</v>
      </c>
      <c r="AI383">
        <v>-2.446616E-3</v>
      </c>
      <c r="AJ383">
        <v>2.5094340000000002</v>
      </c>
      <c r="AK383">
        <v>-1.198335E-2</v>
      </c>
      <c r="AL383">
        <v>-0.240707</v>
      </c>
      <c r="AM383">
        <v>5.2636250000000001E-3</v>
      </c>
      <c r="AN383">
        <v>-0.26792779999999999</v>
      </c>
      <c r="AO383">
        <v>1.816767E-2</v>
      </c>
    </row>
    <row r="384" spans="2:41" x14ac:dyDescent="0.25">
      <c r="B384">
        <v>0.56331730000000002</v>
      </c>
      <c r="C384">
        <v>1.654636E-2</v>
      </c>
      <c r="D384">
        <v>1.9390160000000001</v>
      </c>
      <c r="E384">
        <v>1.9796740000000001E-4</v>
      </c>
      <c r="F384">
        <v>1.3614740000000001</v>
      </c>
      <c r="G384">
        <v>3.1218679999999999E-2</v>
      </c>
      <c r="H384">
        <v>0.89954590000000001</v>
      </c>
      <c r="I384">
        <v>9.6270049999999992E-3</v>
      </c>
      <c r="J384">
        <v>-0.96020159999999999</v>
      </c>
      <c r="K384">
        <v>1.8928480000000001E-2</v>
      </c>
      <c r="L384">
        <v>-0.34705469999999999</v>
      </c>
      <c r="M384">
        <v>1.25472E-2</v>
      </c>
      <c r="N384">
        <v>-1.6107579999999999</v>
      </c>
      <c r="O384">
        <v>1.9662260000000001E-2</v>
      </c>
      <c r="P384">
        <v>-0.95868089999999995</v>
      </c>
      <c r="Q384">
        <v>3.6817610000000001E-2</v>
      </c>
      <c r="R384">
        <v>-2.9565589999999999</v>
      </c>
      <c r="S384">
        <v>2.1508719999999999E-2</v>
      </c>
      <c r="T384">
        <v>-0.33362979999999998</v>
      </c>
      <c r="U384">
        <v>3.0329180000000001E-2</v>
      </c>
      <c r="V384">
        <v>-1.5309569999999999</v>
      </c>
      <c r="W384">
        <v>2.7942109999999999E-2</v>
      </c>
      <c r="X384">
        <v>-0.76462850000000004</v>
      </c>
      <c r="Y384">
        <v>2.088651E-2</v>
      </c>
      <c r="Z384">
        <v>-0.38140049999999998</v>
      </c>
      <c r="AA384">
        <v>1.467943E-2</v>
      </c>
      <c r="AB384">
        <v>-0.53753260000000003</v>
      </c>
      <c r="AC384">
        <v>1.8754449999999999E-2</v>
      </c>
      <c r="AD384">
        <v>0.1080474</v>
      </c>
      <c r="AE384">
        <v>2.2095610000000002E-2</v>
      </c>
      <c r="AF384">
        <v>0.70691119999999996</v>
      </c>
      <c r="AG384">
        <v>2.2476380000000001E-2</v>
      </c>
      <c r="AH384">
        <v>0.83913890000000002</v>
      </c>
      <c r="AI384">
        <v>1.010458E-2</v>
      </c>
      <c r="AJ384">
        <v>1.208601</v>
      </c>
      <c r="AK384">
        <v>8.2699820000000004E-3</v>
      </c>
      <c r="AL384">
        <v>-0.36771680000000001</v>
      </c>
      <c r="AM384">
        <v>1.4147420000000001E-2</v>
      </c>
      <c r="AN384">
        <v>-8.1302739999999998E-3</v>
      </c>
      <c r="AO384">
        <v>1.2002779999999999E-2</v>
      </c>
    </row>
    <row r="385" spans="2:41" x14ac:dyDescent="0.25">
      <c r="B385">
        <v>-0.52910029999999997</v>
      </c>
      <c r="C385">
        <v>2.1352510000000002E-2</v>
      </c>
      <c r="D385">
        <v>0.7709956</v>
      </c>
      <c r="E385">
        <v>-3.9346839999999997E-5</v>
      </c>
      <c r="F385">
        <v>0.36723909999999998</v>
      </c>
      <c r="G385">
        <v>2.740654E-2</v>
      </c>
      <c r="H385">
        <v>0.67010020000000003</v>
      </c>
      <c r="I385">
        <v>1.299079E-2</v>
      </c>
      <c r="J385">
        <v>-1.282381</v>
      </c>
      <c r="K385">
        <v>2.449051E-2</v>
      </c>
      <c r="L385">
        <v>0.50015220000000005</v>
      </c>
      <c r="M385">
        <v>6.2453600000000001E-3</v>
      </c>
      <c r="N385">
        <v>-0.70420859999999996</v>
      </c>
      <c r="O385">
        <v>2.2730759999999999E-2</v>
      </c>
      <c r="P385">
        <v>-0.16611809999999999</v>
      </c>
      <c r="Q385">
        <v>2.9909769999999999E-2</v>
      </c>
      <c r="R385">
        <v>-1.389894</v>
      </c>
      <c r="S385">
        <v>2.9728379999999999E-2</v>
      </c>
      <c r="T385">
        <v>-0.43465680000000001</v>
      </c>
      <c r="U385">
        <v>3.3485880000000003E-2</v>
      </c>
      <c r="V385">
        <v>-2.1563210000000002</v>
      </c>
      <c r="W385">
        <v>2.9495400000000001E-2</v>
      </c>
      <c r="X385">
        <v>0.40248479999999998</v>
      </c>
      <c r="Y385">
        <v>2.3424339999999998E-2</v>
      </c>
      <c r="Z385">
        <v>-0.37967820000000002</v>
      </c>
      <c r="AA385">
        <v>1.54015E-2</v>
      </c>
      <c r="AB385">
        <v>-0.15997510000000001</v>
      </c>
      <c r="AC385">
        <v>2.8501519999999999E-2</v>
      </c>
      <c r="AD385">
        <v>-0.22389390000000001</v>
      </c>
      <c r="AE385">
        <v>2.6035969999999999E-2</v>
      </c>
      <c r="AF385">
        <v>0.1103526</v>
      </c>
      <c r="AG385">
        <v>2.0484929999999998E-2</v>
      </c>
      <c r="AH385">
        <v>0.35839320000000002</v>
      </c>
      <c r="AI385">
        <v>1.048234E-2</v>
      </c>
      <c r="AJ385">
        <v>0.79062399999999999</v>
      </c>
      <c r="AK385">
        <v>2.1612059999999999E-2</v>
      </c>
      <c r="AL385">
        <v>-0.72076079999999998</v>
      </c>
      <c r="AM385">
        <v>2.0384039999999999E-2</v>
      </c>
      <c r="AN385">
        <v>0.2845279</v>
      </c>
      <c r="AO385">
        <v>9.6621139999999994E-3</v>
      </c>
    </row>
    <row r="386" spans="2:41" x14ac:dyDescent="0.25">
      <c r="B386">
        <v>-0.92482019999999998</v>
      </c>
      <c r="C386">
        <v>2.7838020000000002E-2</v>
      </c>
      <c r="D386">
        <v>-0.28973080000000001</v>
      </c>
      <c r="E386">
        <v>1.0860720000000001E-2</v>
      </c>
      <c r="F386">
        <v>-0.22513710000000001</v>
      </c>
      <c r="G386">
        <v>2.6701740000000002E-2</v>
      </c>
      <c r="H386">
        <v>-0.18461159999999999</v>
      </c>
      <c r="I386">
        <v>1.8413349999999998E-2</v>
      </c>
      <c r="J386">
        <v>-0.2504709</v>
      </c>
      <c r="K386">
        <v>3.1510509999999999E-2</v>
      </c>
      <c r="L386">
        <v>0.45716230000000002</v>
      </c>
      <c r="M386">
        <v>1.0000169999999999E-2</v>
      </c>
      <c r="N386">
        <v>1.5769500000000001</v>
      </c>
      <c r="O386">
        <v>2.0598579999999998E-2</v>
      </c>
      <c r="P386">
        <v>-0.28524179999999999</v>
      </c>
      <c r="Q386">
        <v>2.5330800000000001E-2</v>
      </c>
      <c r="R386">
        <v>-0.60344030000000004</v>
      </c>
      <c r="S386">
        <v>2.9767800000000001E-2</v>
      </c>
      <c r="T386">
        <v>-0.34812280000000001</v>
      </c>
      <c r="U386">
        <v>2.5310249999999999E-2</v>
      </c>
      <c r="V386">
        <v>-0.51588460000000003</v>
      </c>
      <c r="W386">
        <v>3.2794799999999999E-2</v>
      </c>
      <c r="X386">
        <v>1.7287459999999999</v>
      </c>
      <c r="Y386">
        <v>2.0383849999999998E-2</v>
      </c>
      <c r="Z386">
        <v>-1.252054E-2</v>
      </c>
      <c r="AA386">
        <v>2.0034139999999999E-2</v>
      </c>
      <c r="AB386">
        <v>0.213533</v>
      </c>
      <c r="AC386">
        <v>1.8286790000000001E-2</v>
      </c>
      <c r="AD386">
        <v>-0.61362479999999997</v>
      </c>
      <c r="AE386">
        <v>3.3831899999999998E-2</v>
      </c>
      <c r="AF386">
        <v>-0.1061376</v>
      </c>
      <c r="AG386">
        <v>1.0065070000000001E-2</v>
      </c>
      <c r="AH386">
        <v>0.87241780000000002</v>
      </c>
      <c r="AI386">
        <v>7.2638709999999999E-3</v>
      </c>
      <c r="AJ386">
        <v>0.89205679999999998</v>
      </c>
      <c r="AK386">
        <v>1.6559009999999999E-2</v>
      </c>
      <c r="AL386">
        <v>-0.13842009999999999</v>
      </c>
      <c r="AM386">
        <v>9.6722720000000009E-3</v>
      </c>
      <c r="AN386">
        <v>-0.1462697</v>
      </c>
      <c r="AO386">
        <v>1.5741080000000001E-2</v>
      </c>
    </row>
    <row r="387" spans="2:41" x14ac:dyDescent="0.25">
      <c r="B387">
        <v>1.6154080000000001E-2</v>
      </c>
      <c r="C387">
        <v>1.962794E-2</v>
      </c>
      <c r="D387">
        <v>-0.80100930000000004</v>
      </c>
      <c r="E387">
        <v>1.4359159999999999E-2</v>
      </c>
      <c r="F387">
        <v>0.97079749999999998</v>
      </c>
      <c r="G387">
        <v>2.1797939999999998E-2</v>
      </c>
      <c r="H387">
        <v>-0.60095449999999995</v>
      </c>
      <c r="I387">
        <v>2.0713990000000002E-2</v>
      </c>
      <c r="J387">
        <v>1.1893009999999999</v>
      </c>
      <c r="K387">
        <v>2.1296180000000001E-2</v>
      </c>
      <c r="L387">
        <v>4.7929149999999997E-2</v>
      </c>
      <c r="M387">
        <v>8.8842939999999992E-3</v>
      </c>
      <c r="N387">
        <v>2.4720179999999998</v>
      </c>
      <c r="O387">
        <v>1.5216210000000001E-2</v>
      </c>
      <c r="P387">
        <v>-0.4699913</v>
      </c>
      <c r="Q387">
        <v>2.4937040000000001E-2</v>
      </c>
      <c r="R387">
        <v>-0.66994450000000005</v>
      </c>
      <c r="S387">
        <v>3.4802659999999999E-2</v>
      </c>
      <c r="T387">
        <v>-4.931493E-2</v>
      </c>
      <c r="U387">
        <v>1.258982E-2</v>
      </c>
      <c r="V387">
        <v>1.5410779999999999</v>
      </c>
      <c r="W387">
        <v>2.59974E-2</v>
      </c>
      <c r="X387">
        <v>1.5535190000000001</v>
      </c>
      <c r="Y387">
        <v>3.7965579999999998E-3</v>
      </c>
      <c r="Z387">
        <v>-0.60040859999999996</v>
      </c>
      <c r="AA387">
        <v>1.9869700000000001E-2</v>
      </c>
      <c r="AB387">
        <v>-0.19788700000000001</v>
      </c>
      <c r="AC387">
        <v>1.1726779999999999E-2</v>
      </c>
      <c r="AD387">
        <v>0.60676430000000003</v>
      </c>
      <c r="AE387">
        <v>2.6558410000000001E-2</v>
      </c>
      <c r="AF387">
        <v>0.28934609999999999</v>
      </c>
      <c r="AG387">
        <v>-1.592352E-3</v>
      </c>
      <c r="AH387">
        <v>1.1315740000000001</v>
      </c>
      <c r="AI387">
        <v>4.9595409999999996E-3</v>
      </c>
      <c r="AJ387">
        <v>0.58971870000000004</v>
      </c>
      <c r="AK387">
        <v>9.0176449999999995E-3</v>
      </c>
      <c r="AL387">
        <v>0.17407230000000001</v>
      </c>
      <c r="AM387">
        <v>1.2406769999999999E-3</v>
      </c>
      <c r="AN387">
        <v>-0.67605910000000002</v>
      </c>
      <c r="AO387">
        <v>2.3166840000000001E-2</v>
      </c>
    </row>
    <row r="388" spans="2:41" x14ac:dyDescent="0.25">
      <c r="B388">
        <v>0.67131010000000002</v>
      </c>
      <c r="C388">
        <v>7.5984160000000002E-3</v>
      </c>
      <c r="D388">
        <v>-0.75516439999999996</v>
      </c>
      <c r="E388">
        <v>1.342206E-2</v>
      </c>
      <c r="F388">
        <v>2.2810519999999999</v>
      </c>
      <c r="G388">
        <v>1.2636100000000001E-2</v>
      </c>
      <c r="H388">
        <v>-0.1881554</v>
      </c>
      <c r="I388">
        <v>1.096571E-2</v>
      </c>
      <c r="J388">
        <v>1.0585770000000001</v>
      </c>
      <c r="K388">
        <v>6.2877870000000004E-3</v>
      </c>
      <c r="L388">
        <v>-0.37329580000000001</v>
      </c>
      <c r="M388">
        <v>3.678218E-3</v>
      </c>
      <c r="N388">
        <v>1.964871</v>
      </c>
      <c r="O388">
        <v>1.0393049999999999E-2</v>
      </c>
      <c r="P388">
        <v>0.1434793</v>
      </c>
      <c r="Q388">
        <v>1.7904659999999999E-2</v>
      </c>
      <c r="R388">
        <v>-0.4103561</v>
      </c>
      <c r="S388">
        <v>3.5871260000000002E-2</v>
      </c>
      <c r="T388">
        <v>0.59620930000000005</v>
      </c>
      <c r="U388">
        <v>6.1120089999999998E-3</v>
      </c>
      <c r="V388">
        <v>1.0179240000000001</v>
      </c>
      <c r="W388">
        <v>1.8213219999999999E-2</v>
      </c>
      <c r="X388">
        <v>0.2644823</v>
      </c>
      <c r="Y388">
        <v>-1.3227270000000001E-3</v>
      </c>
      <c r="Z388">
        <v>-1.248515</v>
      </c>
      <c r="AA388">
        <v>1.512461E-2</v>
      </c>
      <c r="AB388">
        <v>0.11395089999999999</v>
      </c>
      <c r="AC388">
        <v>2.2008429999999999E-2</v>
      </c>
      <c r="AD388">
        <v>1.678383</v>
      </c>
      <c r="AE388">
        <v>1.8359380000000002E-2</v>
      </c>
      <c r="AF388">
        <v>0.99530320000000005</v>
      </c>
      <c r="AG388">
        <v>-1.9269910000000001E-3</v>
      </c>
      <c r="AH388">
        <v>0.8274937</v>
      </c>
      <c r="AI388">
        <v>2.8509709999999999E-3</v>
      </c>
      <c r="AJ388">
        <v>-0.31107869999999999</v>
      </c>
      <c r="AK388">
        <v>1.0413540000000001E-2</v>
      </c>
      <c r="AL388">
        <v>-0.75160579999999999</v>
      </c>
      <c r="AM388">
        <v>1.458534E-2</v>
      </c>
      <c r="AN388">
        <v>-0.7082174</v>
      </c>
      <c r="AO388">
        <v>2.3081009999999999E-2</v>
      </c>
    </row>
    <row r="389" spans="2:41" x14ac:dyDescent="0.25">
      <c r="B389">
        <v>1.0799810000000001</v>
      </c>
      <c r="C389">
        <v>1.0149470000000001E-2</v>
      </c>
      <c r="D389">
        <v>0.13558200000000001</v>
      </c>
      <c r="E389">
        <v>1.1992650000000001E-2</v>
      </c>
      <c r="F389">
        <v>2.075914</v>
      </c>
      <c r="G389">
        <v>7.8371240000000009E-3</v>
      </c>
      <c r="H389">
        <v>0.53589719999999996</v>
      </c>
      <c r="I389">
        <v>1.417093E-4</v>
      </c>
      <c r="J389">
        <v>-0.1451855</v>
      </c>
      <c r="K389">
        <v>3.9241270000000003E-3</v>
      </c>
      <c r="L389">
        <v>-8.0308610000000002E-2</v>
      </c>
      <c r="M389">
        <v>1.767519E-2</v>
      </c>
      <c r="N389">
        <v>0.78984549999999998</v>
      </c>
      <c r="O389">
        <v>6.6637720000000001E-3</v>
      </c>
      <c r="P389">
        <v>0.68602459999999998</v>
      </c>
      <c r="Q389">
        <v>5.1421879999999998E-3</v>
      </c>
      <c r="R389">
        <v>-0.13093750000000001</v>
      </c>
      <c r="S389">
        <v>2.7500879999999998E-2</v>
      </c>
      <c r="T389">
        <v>1.2660020000000001</v>
      </c>
      <c r="U389">
        <v>1.0243179999999999E-2</v>
      </c>
      <c r="V389">
        <v>-1.0388189999999999</v>
      </c>
      <c r="W389">
        <v>1.72176E-2</v>
      </c>
      <c r="X389">
        <v>-0.58607589999999998</v>
      </c>
      <c r="Y389">
        <v>1.7387409999999999E-2</v>
      </c>
      <c r="Z389">
        <v>-1.1836</v>
      </c>
      <c r="AA389">
        <v>1.6197739999999999E-2</v>
      </c>
      <c r="AB389">
        <v>1.4518690000000001</v>
      </c>
      <c r="AC389">
        <v>2.8896410000000001E-2</v>
      </c>
      <c r="AD389">
        <v>0.20930650000000001</v>
      </c>
      <c r="AE389">
        <v>2.4540449999999998E-2</v>
      </c>
      <c r="AF389">
        <v>1.326897</v>
      </c>
      <c r="AG389">
        <v>6.1823929999999996E-3</v>
      </c>
      <c r="AH389">
        <v>0.97147459999999997</v>
      </c>
      <c r="AI389">
        <v>2.151979E-3</v>
      </c>
      <c r="AJ389">
        <v>-1.1922330000000001</v>
      </c>
      <c r="AK389">
        <v>1.5831089999999999E-2</v>
      </c>
      <c r="AL389">
        <v>-1.1208640000000001</v>
      </c>
      <c r="AM389">
        <v>3.0533569999999999E-2</v>
      </c>
      <c r="AN389">
        <v>-0.68471990000000005</v>
      </c>
      <c r="AO389">
        <v>1.8701410000000002E-2</v>
      </c>
    </row>
    <row r="390" spans="2:41" x14ac:dyDescent="0.25">
      <c r="B390">
        <v>1.626315</v>
      </c>
      <c r="C390">
        <v>2.2986119999999999E-2</v>
      </c>
      <c r="D390">
        <v>0.69387529999999997</v>
      </c>
      <c r="E390">
        <v>1.1709850000000001E-2</v>
      </c>
      <c r="F390">
        <v>1.227546</v>
      </c>
      <c r="G390">
        <v>1.297064E-2</v>
      </c>
      <c r="H390">
        <v>1.603774</v>
      </c>
      <c r="I390">
        <v>3.4135599999999999E-3</v>
      </c>
      <c r="J390">
        <v>-0.62423839999999997</v>
      </c>
      <c r="K390">
        <v>6.6807530000000002E-3</v>
      </c>
      <c r="L390">
        <v>0.69238480000000002</v>
      </c>
      <c r="M390">
        <v>3.5411289999999998E-2</v>
      </c>
      <c r="N390">
        <v>-0.16274920000000001</v>
      </c>
      <c r="O390">
        <v>6.6472379999999998E-3</v>
      </c>
      <c r="P390">
        <v>0.2566078</v>
      </c>
      <c r="Q390">
        <v>2.473102E-3</v>
      </c>
      <c r="R390">
        <v>-0.926207</v>
      </c>
      <c r="S390">
        <v>1.8083370000000001E-2</v>
      </c>
      <c r="T390">
        <v>0.68990010000000002</v>
      </c>
      <c r="U390">
        <v>9.2375789999999992E-3</v>
      </c>
      <c r="V390">
        <v>-1.7239910000000001</v>
      </c>
      <c r="W390">
        <v>2.2115329999999999E-2</v>
      </c>
      <c r="X390">
        <v>-1.0374840000000001</v>
      </c>
      <c r="Y390">
        <v>3.1883759999999997E-2</v>
      </c>
      <c r="Z390">
        <v>-0.57153220000000005</v>
      </c>
      <c r="AA390">
        <v>2.4032250000000002E-2</v>
      </c>
      <c r="AB390">
        <v>2.224262</v>
      </c>
      <c r="AC390">
        <v>1.8147389999999999E-2</v>
      </c>
      <c r="AD390">
        <v>-1.662237</v>
      </c>
      <c r="AE390">
        <v>3.3860410000000001E-2</v>
      </c>
      <c r="AF390">
        <v>1.300543</v>
      </c>
      <c r="AG390">
        <v>9.2439749999999998E-3</v>
      </c>
      <c r="AH390">
        <v>0.38481120000000002</v>
      </c>
      <c r="AI390">
        <v>4.0356589999999996E-3</v>
      </c>
      <c r="AJ390">
        <v>-1.0142450000000001</v>
      </c>
      <c r="AK390">
        <v>1.238325E-2</v>
      </c>
      <c r="AL390">
        <v>-0.53987059999999998</v>
      </c>
      <c r="AM390">
        <v>3.0721430000000001E-2</v>
      </c>
      <c r="AN390">
        <v>-0.13491880000000001</v>
      </c>
      <c r="AO390">
        <v>1.433914E-2</v>
      </c>
    </row>
    <row r="391" spans="2:41" x14ac:dyDescent="0.25">
      <c r="B391">
        <v>1.326641</v>
      </c>
      <c r="C391">
        <v>2.921255E-2</v>
      </c>
      <c r="D391">
        <v>0.2093737</v>
      </c>
      <c r="E391">
        <v>1.6718480000000001E-2</v>
      </c>
      <c r="F391">
        <v>0.33529209999999998</v>
      </c>
      <c r="G391">
        <v>2.117788E-2</v>
      </c>
      <c r="H391">
        <v>2.3641830000000001</v>
      </c>
      <c r="I391">
        <v>1.238506E-2</v>
      </c>
      <c r="J391">
        <v>-8.1092899999999996E-2</v>
      </c>
      <c r="K391">
        <v>6.9338849999999999E-3</v>
      </c>
      <c r="L391">
        <v>0.66635080000000002</v>
      </c>
      <c r="M391">
        <v>3.0995620000000002E-2</v>
      </c>
      <c r="N391">
        <v>-0.29575630000000003</v>
      </c>
      <c r="O391">
        <v>1.006142E-2</v>
      </c>
      <c r="P391">
        <v>-0.23141819999999999</v>
      </c>
      <c r="Q391">
        <v>1.2934019999999999E-2</v>
      </c>
      <c r="R391">
        <v>-2.0841259999999999</v>
      </c>
      <c r="S391">
        <v>1.646881E-2</v>
      </c>
      <c r="T391">
        <v>-6.3479679999999997E-2</v>
      </c>
      <c r="U391">
        <v>2.9295990000000002E-3</v>
      </c>
      <c r="V391">
        <v>-0.85145369999999998</v>
      </c>
      <c r="W391">
        <v>2.6832499999999999E-2</v>
      </c>
      <c r="X391">
        <v>-0.60085049999999995</v>
      </c>
      <c r="Y391">
        <v>2.8537420000000001E-2</v>
      </c>
      <c r="Z391">
        <v>0.60570979999999996</v>
      </c>
      <c r="AA391">
        <v>2.800122E-2</v>
      </c>
      <c r="AB391">
        <v>1.5400799999999999</v>
      </c>
      <c r="AC391">
        <v>7.8097139999999997E-3</v>
      </c>
      <c r="AD391">
        <v>-1.0176499999999999</v>
      </c>
      <c r="AE391">
        <v>3.428486E-2</v>
      </c>
      <c r="AF391">
        <v>0.9085647</v>
      </c>
      <c r="AG391">
        <v>1.7830770000000001E-3</v>
      </c>
      <c r="AH391">
        <v>-1.2315510000000001</v>
      </c>
      <c r="AI391">
        <v>1.8384459999999998E-2</v>
      </c>
      <c r="AJ391">
        <v>-0.71389440000000004</v>
      </c>
      <c r="AK391">
        <v>9.8948349999999994E-3</v>
      </c>
      <c r="AL391">
        <v>-0.14842340000000001</v>
      </c>
      <c r="AM391">
        <v>2.042913E-2</v>
      </c>
      <c r="AN391">
        <v>0.86646659999999998</v>
      </c>
      <c r="AO391">
        <v>1.375823E-2</v>
      </c>
    </row>
    <row r="392" spans="2:41" x14ac:dyDescent="0.25">
      <c r="B392">
        <v>0.80269579999999996</v>
      </c>
      <c r="C392">
        <v>2.3294430000000001E-2</v>
      </c>
      <c r="D392">
        <v>-0.61451699999999998</v>
      </c>
      <c r="E392">
        <v>1.7982000000000001E-2</v>
      </c>
      <c r="F392">
        <v>-0.97873810000000006</v>
      </c>
      <c r="G392">
        <v>2.619546E-2</v>
      </c>
      <c r="H392">
        <v>1.878952</v>
      </c>
      <c r="I392">
        <v>1.3184E-2</v>
      </c>
      <c r="J392">
        <v>-0.42989640000000001</v>
      </c>
      <c r="K392">
        <v>1.077294E-2</v>
      </c>
      <c r="L392">
        <v>-0.18126780000000001</v>
      </c>
      <c r="M392">
        <v>2.017613E-2</v>
      </c>
      <c r="N392">
        <v>0.29113070000000002</v>
      </c>
      <c r="O392">
        <v>9.3225479999999999E-3</v>
      </c>
      <c r="P392">
        <v>0.36426249999999999</v>
      </c>
      <c r="Q392">
        <v>2.3084549999999999E-2</v>
      </c>
      <c r="R392">
        <v>-1.84962</v>
      </c>
      <c r="S392">
        <v>2.1601680000000002E-2</v>
      </c>
      <c r="T392">
        <v>6.3870880000000005E-2</v>
      </c>
      <c r="U392">
        <v>1.284391E-2</v>
      </c>
      <c r="V392">
        <v>3.6623839999999998E-2</v>
      </c>
      <c r="W392">
        <v>2.768992E-2</v>
      </c>
      <c r="X392">
        <v>1.3602529999999999</v>
      </c>
      <c r="Y392">
        <v>1.6601950000000001E-2</v>
      </c>
      <c r="Z392">
        <v>1.021082</v>
      </c>
      <c r="AA392">
        <v>2.5053990000000002E-2</v>
      </c>
      <c r="AB392">
        <v>0.32749810000000001</v>
      </c>
      <c r="AC392">
        <v>2.1980130000000001E-2</v>
      </c>
      <c r="AD392">
        <v>0.98310129999999996</v>
      </c>
      <c r="AE392">
        <v>2.6971350000000002E-2</v>
      </c>
      <c r="AF392">
        <v>-0.33429880000000001</v>
      </c>
      <c r="AG392">
        <v>2.482742E-4</v>
      </c>
      <c r="AH392">
        <v>-1.928814</v>
      </c>
      <c r="AI392">
        <v>3.640931E-2</v>
      </c>
      <c r="AJ392">
        <v>-0.8830578</v>
      </c>
      <c r="AK392">
        <v>2.0274239999999999E-2</v>
      </c>
      <c r="AL392">
        <v>-0.15053320000000001</v>
      </c>
      <c r="AM392">
        <v>1.5463080000000001E-2</v>
      </c>
      <c r="AN392">
        <v>0.78332409999999997</v>
      </c>
      <c r="AO392">
        <v>1.808572E-2</v>
      </c>
    </row>
    <row r="393" spans="2:41" x14ac:dyDescent="0.25">
      <c r="B393">
        <v>1.0676939999999999</v>
      </c>
      <c r="C393">
        <v>1.3263540000000001E-2</v>
      </c>
      <c r="D393">
        <v>-0.81111750000000005</v>
      </c>
      <c r="E393">
        <v>1.284948E-2</v>
      </c>
      <c r="F393">
        <v>-1.3549290000000001</v>
      </c>
      <c r="G393">
        <v>3.2314080000000002E-2</v>
      </c>
      <c r="H393">
        <v>0.89846199999999998</v>
      </c>
      <c r="I393">
        <v>1.1496370000000001E-2</v>
      </c>
      <c r="J393">
        <v>-1.312181</v>
      </c>
      <c r="K393">
        <v>1.6327379999999999E-2</v>
      </c>
      <c r="L393">
        <v>-0.42911899999999997</v>
      </c>
      <c r="M393">
        <v>2.3654830000000002E-2</v>
      </c>
      <c r="N393">
        <v>0.66526870000000005</v>
      </c>
      <c r="O393">
        <v>2.9035100000000002E-3</v>
      </c>
      <c r="P393">
        <v>1.1782760000000001</v>
      </c>
      <c r="Q393">
        <v>2.2036509999999999E-2</v>
      </c>
      <c r="R393">
        <v>-1.0536190000000001</v>
      </c>
      <c r="S393">
        <v>2.7141579999999998E-2</v>
      </c>
      <c r="T393">
        <v>-0.28530299999999997</v>
      </c>
      <c r="U393">
        <v>3.1873480000000003E-2</v>
      </c>
      <c r="V393">
        <v>0.1872259</v>
      </c>
      <c r="W393">
        <v>2.4662300000000002E-2</v>
      </c>
      <c r="X393">
        <v>3.0121479999999998</v>
      </c>
      <c r="Y393">
        <v>5.1268090000000004E-3</v>
      </c>
      <c r="Z393">
        <v>-0.43926530000000003</v>
      </c>
      <c r="AA393">
        <v>2.117283E-2</v>
      </c>
      <c r="AB393">
        <v>0.54857710000000004</v>
      </c>
      <c r="AC393">
        <v>4.3675480000000003E-2</v>
      </c>
      <c r="AD393">
        <v>1.6049690000000001</v>
      </c>
      <c r="AE393">
        <v>2.4239670000000001E-2</v>
      </c>
      <c r="AF393">
        <v>-1.1954739999999999</v>
      </c>
      <c r="AG393">
        <v>1.351976E-2</v>
      </c>
      <c r="AH393">
        <v>-1.1491199999999999</v>
      </c>
      <c r="AI393">
        <v>3.7596699999999997E-2</v>
      </c>
      <c r="AJ393">
        <v>-1.0364089999999999</v>
      </c>
      <c r="AK393">
        <v>2.7470540000000002E-2</v>
      </c>
      <c r="AL393">
        <v>-0.1002697</v>
      </c>
      <c r="AM393">
        <v>2.6355199999999999E-2</v>
      </c>
      <c r="AN393">
        <v>-0.27356979999999997</v>
      </c>
      <c r="AO393">
        <v>1.9070170000000001E-2</v>
      </c>
    </row>
    <row r="394" spans="2:41" x14ac:dyDescent="0.25">
      <c r="B394">
        <v>0.66291929999999999</v>
      </c>
      <c r="C394">
        <v>1.1784279999999999E-2</v>
      </c>
      <c r="D394">
        <v>-0.52778800000000003</v>
      </c>
      <c r="E394">
        <v>8.6604060000000007E-3</v>
      </c>
      <c r="F394">
        <v>-0.28665800000000002</v>
      </c>
      <c r="G394">
        <v>3.4188490000000002E-2</v>
      </c>
      <c r="H394">
        <v>-0.18860660000000001</v>
      </c>
      <c r="I394">
        <v>2.0579690000000001E-2</v>
      </c>
      <c r="J394">
        <v>-0.72547300000000003</v>
      </c>
      <c r="K394">
        <v>1.9707300000000001E-2</v>
      </c>
      <c r="L394">
        <v>0.3024481</v>
      </c>
      <c r="M394">
        <v>3.009769E-2</v>
      </c>
      <c r="N394">
        <v>0.68832079999999995</v>
      </c>
      <c r="O394">
        <v>4.6999909999999997E-3</v>
      </c>
      <c r="P394">
        <v>1.0240359999999999</v>
      </c>
      <c r="Q394">
        <v>1.263183E-2</v>
      </c>
      <c r="R394">
        <v>-0.93515079999999995</v>
      </c>
      <c r="S394">
        <v>3.1310310000000001E-2</v>
      </c>
      <c r="T394">
        <v>-0.70285310000000001</v>
      </c>
      <c r="U394">
        <v>3.533029E-2</v>
      </c>
      <c r="V394">
        <v>0.47628599999999999</v>
      </c>
      <c r="W394">
        <v>1.8041390000000001E-2</v>
      </c>
      <c r="X394">
        <v>2.9562750000000002</v>
      </c>
      <c r="Y394">
        <v>3.9233990000000002E-3</v>
      </c>
      <c r="Z394">
        <v>-1.6001110000000001</v>
      </c>
      <c r="AA394">
        <v>1.864211E-2</v>
      </c>
      <c r="AB394">
        <v>1.3910009999999999</v>
      </c>
      <c r="AC394">
        <v>3.779565E-2</v>
      </c>
      <c r="AD394">
        <v>0.94394049999999996</v>
      </c>
      <c r="AE394">
        <v>3.1154479999999998E-2</v>
      </c>
      <c r="AF394">
        <v>-0.4210025</v>
      </c>
      <c r="AG394">
        <v>1.7041400000000002E-2</v>
      </c>
      <c r="AH394">
        <v>-4.1419860000000003E-2</v>
      </c>
      <c r="AI394">
        <v>2.799188E-2</v>
      </c>
      <c r="AJ394">
        <v>-1.030403</v>
      </c>
      <c r="AK394">
        <v>2.081883E-2</v>
      </c>
      <c r="AL394">
        <v>0.26454870000000003</v>
      </c>
      <c r="AM394">
        <v>3.3618950000000002E-2</v>
      </c>
      <c r="AN394">
        <v>-1.0586230000000001</v>
      </c>
      <c r="AO394">
        <v>1.5586340000000001E-2</v>
      </c>
    </row>
    <row r="395" spans="2:41" x14ac:dyDescent="0.25">
      <c r="B395">
        <v>-1.0530600000000001</v>
      </c>
      <c r="C395">
        <v>1.9518979999999998E-2</v>
      </c>
      <c r="D395">
        <v>-0.71956390000000003</v>
      </c>
      <c r="E395">
        <v>3.3475979999999998E-3</v>
      </c>
      <c r="F395">
        <v>0.47817409999999999</v>
      </c>
      <c r="G395">
        <v>2.6920590000000001E-2</v>
      </c>
      <c r="H395">
        <v>-1.4719310000000001</v>
      </c>
      <c r="I395">
        <v>3.0971820000000001E-2</v>
      </c>
      <c r="J395">
        <v>0.43319849999999999</v>
      </c>
      <c r="K395">
        <v>2.249315E-2</v>
      </c>
      <c r="L395">
        <v>0.66327190000000003</v>
      </c>
      <c r="M395">
        <v>2.3478760000000001E-2</v>
      </c>
      <c r="N395">
        <v>1.172372</v>
      </c>
      <c r="O395">
        <v>1.3716580000000001E-2</v>
      </c>
      <c r="P395">
        <v>0.58388099999999998</v>
      </c>
      <c r="Q395">
        <v>8.8981990000000007E-3</v>
      </c>
      <c r="R395">
        <v>-0.91071000000000002</v>
      </c>
      <c r="S395">
        <v>3.2766299999999998E-2</v>
      </c>
      <c r="T395">
        <v>-0.32813870000000001</v>
      </c>
      <c r="U395">
        <v>2.5624319999999999E-2</v>
      </c>
      <c r="V395">
        <v>1.373246</v>
      </c>
      <c r="W395">
        <v>1.0139E-2</v>
      </c>
      <c r="X395">
        <v>2.0073310000000002</v>
      </c>
      <c r="Y395">
        <v>9.6238450000000007E-3</v>
      </c>
      <c r="Z395">
        <v>-1.1481980000000001</v>
      </c>
      <c r="AA395">
        <v>1.304871E-2</v>
      </c>
      <c r="AB395">
        <v>0.70656980000000003</v>
      </c>
      <c r="AC395">
        <v>1.466859E-2</v>
      </c>
      <c r="AD395">
        <v>0.31765310000000002</v>
      </c>
      <c r="AE395">
        <v>3.3126360000000001E-2</v>
      </c>
      <c r="AF395">
        <v>0.63794819999999997</v>
      </c>
      <c r="AG395">
        <v>2.359786E-3</v>
      </c>
      <c r="AH395">
        <v>0.45541189999999998</v>
      </c>
      <c r="AI395">
        <v>2.384122E-2</v>
      </c>
      <c r="AJ395">
        <v>-0.13577610000000001</v>
      </c>
      <c r="AK395">
        <v>1.8180709999999999E-2</v>
      </c>
      <c r="AL395">
        <v>0.75232089999999996</v>
      </c>
      <c r="AM395">
        <v>2.3106580000000002E-2</v>
      </c>
      <c r="AN395">
        <v>-0.42665779999999998</v>
      </c>
      <c r="AO395">
        <v>1.557744E-2</v>
      </c>
    </row>
    <row r="396" spans="2:41" x14ac:dyDescent="0.25">
      <c r="B396">
        <v>-1.726904</v>
      </c>
      <c r="C396">
        <v>2.5042330000000002E-2</v>
      </c>
      <c r="D396">
        <v>-1.541612</v>
      </c>
      <c r="E396">
        <v>6.0259160000000001E-3</v>
      </c>
      <c r="F396">
        <v>0.89293840000000002</v>
      </c>
      <c r="G396">
        <v>1.606813E-2</v>
      </c>
      <c r="H396">
        <v>-1.242294</v>
      </c>
      <c r="I396">
        <v>2.4516949999999999E-2</v>
      </c>
      <c r="J396">
        <v>0.78008370000000005</v>
      </c>
      <c r="K396">
        <v>2.214091E-2</v>
      </c>
      <c r="L396">
        <v>0.65090680000000001</v>
      </c>
      <c r="M396">
        <v>1.456083E-2</v>
      </c>
      <c r="N396">
        <v>1.5290220000000001</v>
      </c>
      <c r="O396">
        <v>1.324871E-2</v>
      </c>
      <c r="P396">
        <v>0.6538735</v>
      </c>
      <c r="Q396">
        <v>1.109832E-2</v>
      </c>
      <c r="R396">
        <v>-0.40455960000000002</v>
      </c>
      <c r="S396">
        <v>2.7653750000000001E-2</v>
      </c>
      <c r="T396">
        <v>-0.60399360000000002</v>
      </c>
      <c r="U396">
        <v>2.2848199999999999E-2</v>
      </c>
      <c r="V396">
        <v>1.9367430000000001</v>
      </c>
      <c r="W396">
        <v>3.1947220000000001E-3</v>
      </c>
      <c r="X396">
        <v>0.77988219999999997</v>
      </c>
      <c r="Y396">
        <v>1.1214679999999999E-2</v>
      </c>
      <c r="Z396">
        <v>-0.95816290000000004</v>
      </c>
      <c r="AA396">
        <v>1.025336E-2</v>
      </c>
      <c r="AB396">
        <v>0.15754170000000001</v>
      </c>
      <c r="AC396">
        <v>6.9256220000000002E-3</v>
      </c>
      <c r="AD396">
        <v>-0.45384200000000002</v>
      </c>
      <c r="AE396">
        <v>2.4973459999999999E-2</v>
      </c>
      <c r="AF396">
        <v>0.49373149999999999</v>
      </c>
      <c r="AG396">
        <v>-3.4652519999999998E-3</v>
      </c>
      <c r="AH396">
        <v>0.52791290000000002</v>
      </c>
      <c r="AI396">
        <v>2.7148470000000001E-2</v>
      </c>
      <c r="AJ396">
        <v>0.9488991</v>
      </c>
      <c r="AK396">
        <v>2.5243890000000001E-2</v>
      </c>
      <c r="AL396">
        <v>0.7174893</v>
      </c>
      <c r="AM396">
        <v>1.1461529999999999E-2</v>
      </c>
      <c r="AN396">
        <v>1.0603499999999999</v>
      </c>
      <c r="AO396">
        <v>1.5695600000000001E-2</v>
      </c>
    </row>
    <row r="397" spans="2:41" x14ac:dyDescent="0.25">
      <c r="B397">
        <v>-1.367324</v>
      </c>
      <c r="C397">
        <v>2.6187490000000001E-2</v>
      </c>
      <c r="D397">
        <v>-2.3033519999999998</v>
      </c>
      <c r="E397">
        <v>2.2939560000000001E-2</v>
      </c>
      <c r="F397">
        <v>1.693217</v>
      </c>
      <c r="G397">
        <v>5.8099429999999997E-3</v>
      </c>
      <c r="H397">
        <v>0.56997739999999997</v>
      </c>
      <c r="I397">
        <v>1.3954360000000001E-2</v>
      </c>
      <c r="J397">
        <v>0.73398390000000002</v>
      </c>
      <c r="K397">
        <v>1.853755E-2</v>
      </c>
      <c r="L397">
        <v>1.0872550000000001</v>
      </c>
      <c r="M397">
        <v>1.5748060000000001E-2</v>
      </c>
      <c r="N397">
        <v>0.63793509999999998</v>
      </c>
      <c r="O397">
        <v>1.079127E-2</v>
      </c>
      <c r="P397">
        <v>0.5274162</v>
      </c>
      <c r="Q397">
        <v>1.1756330000000001E-2</v>
      </c>
      <c r="R397">
        <v>0.21800939999999999</v>
      </c>
      <c r="S397">
        <v>1.3336209999999999E-2</v>
      </c>
      <c r="T397">
        <v>-0.78489350000000002</v>
      </c>
      <c r="U397">
        <v>2.887793E-2</v>
      </c>
      <c r="V397">
        <v>1.8857250000000001</v>
      </c>
      <c r="W397">
        <v>1.101274E-3</v>
      </c>
      <c r="X397">
        <v>-0.84521349999999995</v>
      </c>
      <c r="Y397">
        <v>1.068035E-2</v>
      </c>
      <c r="Z397">
        <v>-1.1112880000000001</v>
      </c>
      <c r="AA397">
        <v>1.9766840000000001E-2</v>
      </c>
      <c r="AB397">
        <v>0.73558590000000001</v>
      </c>
      <c r="AC397">
        <v>1.191301E-2</v>
      </c>
      <c r="AD397">
        <v>-0.72617299999999996</v>
      </c>
      <c r="AE397">
        <v>2.3782190000000002E-2</v>
      </c>
      <c r="AF397">
        <v>-0.27509250000000002</v>
      </c>
      <c r="AG397">
        <v>6.8814820000000004E-3</v>
      </c>
      <c r="AH397">
        <v>0.26002380000000003</v>
      </c>
      <c r="AI397">
        <v>2.8424390000000001E-2</v>
      </c>
      <c r="AJ397">
        <v>0.84871819999999998</v>
      </c>
      <c r="AK397">
        <v>1.9607090000000001E-2</v>
      </c>
      <c r="AL397">
        <v>-1.0309839999999999</v>
      </c>
      <c r="AM397">
        <v>1.172667E-2</v>
      </c>
      <c r="AN397">
        <v>0.92603429999999998</v>
      </c>
      <c r="AO397">
        <v>1.7680410000000001E-2</v>
      </c>
    </row>
    <row r="398" spans="2:41" x14ac:dyDescent="0.25">
      <c r="B398">
        <v>-1.6043130000000001</v>
      </c>
      <c r="C398">
        <v>2.7744390000000001E-2</v>
      </c>
      <c r="D398">
        <v>-2.1371630000000001</v>
      </c>
      <c r="E398">
        <v>3.106853E-2</v>
      </c>
      <c r="F398">
        <v>1.497282</v>
      </c>
      <c r="G398">
        <v>2.9454469999999999E-3</v>
      </c>
      <c r="H398">
        <v>1.2800199999999999</v>
      </c>
      <c r="I398">
        <v>1.1898540000000001E-2</v>
      </c>
      <c r="J398">
        <v>0.35641089999999997</v>
      </c>
      <c r="K398">
        <v>9.8789229999999995E-3</v>
      </c>
      <c r="L398">
        <v>0.88192110000000001</v>
      </c>
      <c r="M398">
        <v>2.2064050000000002E-2</v>
      </c>
      <c r="N398">
        <v>-1.4013420000000001</v>
      </c>
      <c r="O398">
        <v>1.8971459999999999E-2</v>
      </c>
      <c r="P398">
        <v>-0.70015749999999999</v>
      </c>
      <c r="Q398">
        <v>1.8308899999999999E-2</v>
      </c>
      <c r="R398">
        <v>-0.37305189999999999</v>
      </c>
      <c r="S398">
        <v>-1.018681E-3</v>
      </c>
      <c r="T398">
        <v>0.33174300000000001</v>
      </c>
      <c r="U398">
        <v>2.6126190000000001E-2</v>
      </c>
      <c r="V398">
        <v>1.382763</v>
      </c>
      <c r="W398">
        <v>5.246199E-3</v>
      </c>
      <c r="X398">
        <v>-1.7129449999999999</v>
      </c>
      <c r="Y398">
        <v>1.44154E-2</v>
      </c>
      <c r="Z398">
        <v>-0.74749690000000002</v>
      </c>
      <c r="AA398">
        <v>3.064857E-2</v>
      </c>
      <c r="AB398">
        <v>0.77402230000000005</v>
      </c>
      <c r="AC398">
        <v>1.448866E-2</v>
      </c>
      <c r="AD398">
        <v>0.31472099999999997</v>
      </c>
      <c r="AE398">
        <v>3.1879280000000003E-2</v>
      </c>
      <c r="AF398">
        <v>-1.076757</v>
      </c>
      <c r="AG398">
        <v>1.194978E-2</v>
      </c>
      <c r="AH398">
        <v>9.8783650000000001E-2</v>
      </c>
      <c r="AI398">
        <v>2.2968260000000001E-2</v>
      </c>
      <c r="AJ398">
        <v>0.50773769999999996</v>
      </c>
      <c r="AK398">
        <v>3.8029700000000001E-3</v>
      </c>
      <c r="AL398">
        <v>-3.2273100000000001</v>
      </c>
      <c r="AM398">
        <v>2.4564869999999999E-2</v>
      </c>
      <c r="AN398">
        <v>-0.28553919999999999</v>
      </c>
      <c r="AO398">
        <v>2.3393919999999999E-2</v>
      </c>
    </row>
    <row r="399" spans="2:41" x14ac:dyDescent="0.25">
      <c r="B399">
        <v>-1.2438130000000001</v>
      </c>
      <c r="C399">
        <v>2.4823479999999998E-2</v>
      </c>
      <c r="D399">
        <v>-0.93246039999999997</v>
      </c>
      <c r="E399">
        <v>2.3068910000000001E-2</v>
      </c>
      <c r="F399">
        <v>-0.1803669</v>
      </c>
      <c r="G399">
        <v>1.0852809999999999E-2</v>
      </c>
      <c r="H399">
        <v>0.1197115</v>
      </c>
      <c r="I399">
        <v>8.7182059999999992E-3</v>
      </c>
      <c r="J399">
        <v>-0.1148503</v>
      </c>
      <c r="K399">
        <v>3.1056360000000002E-3</v>
      </c>
      <c r="L399">
        <v>-4.0709490000000001E-2</v>
      </c>
      <c r="M399">
        <v>2.5788160000000001E-2</v>
      </c>
      <c r="N399">
        <v>-2.6444640000000001</v>
      </c>
      <c r="O399">
        <v>2.6995419999999999E-2</v>
      </c>
      <c r="P399">
        <v>-2.1133470000000001</v>
      </c>
      <c r="Q399">
        <v>2.5873400000000001E-2</v>
      </c>
      <c r="R399">
        <v>-2.6838060000000001</v>
      </c>
      <c r="S399">
        <v>1.6781080000000001E-4</v>
      </c>
      <c r="T399">
        <v>0.51544699999999999</v>
      </c>
      <c r="U399">
        <v>1.4549909999999999E-2</v>
      </c>
      <c r="V399">
        <v>0.88014859999999995</v>
      </c>
      <c r="W399">
        <v>7.8547749999999996E-3</v>
      </c>
      <c r="X399">
        <v>-1.110778</v>
      </c>
      <c r="Y399">
        <v>1.6516110000000001E-2</v>
      </c>
      <c r="Z399">
        <v>-0.61484510000000003</v>
      </c>
      <c r="AA399">
        <v>2.8686409999999999E-2</v>
      </c>
      <c r="AB399">
        <v>0.1661059</v>
      </c>
      <c r="AC399">
        <v>1.5865009999999999E-2</v>
      </c>
      <c r="AD399">
        <v>1.70825</v>
      </c>
      <c r="AE399">
        <v>3.0487630000000002E-2</v>
      </c>
      <c r="AF399">
        <v>-1.919513</v>
      </c>
      <c r="AG399">
        <v>1.1434949999999999E-2</v>
      </c>
      <c r="AH399">
        <v>1.0406759999999999</v>
      </c>
      <c r="AI399">
        <v>2.16948E-2</v>
      </c>
      <c r="AJ399">
        <v>0.63817440000000003</v>
      </c>
      <c r="AK399">
        <v>3.5742690000000001E-3</v>
      </c>
      <c r="AL399">
        <v>-2.6365440000000002</v>
      </c>
      <c r="AM399">
        <v>3.532946E-2</v>
      </c>
      <c r="AN399">
        <v>-0.83543009999999995</v>
      </c>
      <c r="AO399">
        <v>2.188209E-2</v>
      </c>
    </row>
    <row r="400" spans="2:41" x14ac:dyDescent="0.25">
      <c r="B400">
        <v>-0.47950989999999999</v>
      </c>
      <c r="C400">
        <v>1.4483340000000001E-2</v>
      </c>
      <c r="D400">
        <v>0.81871179999999999</v>
      </c>
      <c r="E400">
        <v>1.3867269999999999E-2</v>
      </c>
      <c r="F400">
        <v>-0.59184479999999995</v>
      </c>
      <c r="G400">
        <v>2.3092580000000001E-2</v>
      </c>
      <c r="H400">
        <v>-0.80577330000000003</v>
      </c>
      <c r="I400">
        <v>7.2801940000000002E-3</v>
      </c>
      <c r="J400">
        <v>-0.1368016</v>
      </c>
      <c r="K400">
        <v>1.3713589999999999E-2</v>
      </c>
      <c r="L400">
        <v>-0.60807540000000004</v>
      </c>
      <c r="M400">
        <v>2.0783599999999999E-2</v>
      </c>
      <c r="N400">
        <v>-1.9339459999999999</v>
      </c>
      <c r="O400">
        <v>2.253403E-2</v>
      </c>
      <c r="P400">
        <v>-2.4989629999999998</v>
      </c>
      <c r="Q400">
        <v>1.9542420000000001E-2</v>
      </c>
      <c r="R400">
        <v>-3.8040050000000001</v>
      </c>
      <c r="S400">
        <v>1.505885E-2</v>
      </c>
      <c r="T400">
        <v>-0.51124579999999997</v>
      </c>
      <c r="U400">
        <v>1.8477500000000001E-2</v>
      </c>
      <c r="V400">
        <v>0.58853160000000004</v>
      </c>
      <c r="W400">
        <v>7.694279E-3</v>
      </c>
      <c r="X400">
        <v>-0.71823709999999996</v>
      </c>
      <c r="Y400">
        <v>1.1063949999999999E-2</v>
      </c>
      <c r="Z400">
        <v>-0.35364600000000002</v>
      </c>
      <c r="AA400">
        <v>1.861442E-2</v>
      </c>
      <c r="AB400">
        <v>-1.1257550000000001</v>
      </c>
      <c r="AC400">
        <v>2.171526E-2</v>
      </c>
      <c r="AD400">
        <v>2.4823680000000001</v>
      </c>
      <c r="AE400">
        <v>2.009325E-2</v>
      </c>
      <c r="AF400">
        <v>-1.4826140000000001</v>
      </c>
      <c r="AG400">
        <v>2.1411510000000002E-2</v>
      </c>
      <c r="AH400">
        <v>1.979932</v>
      </c>
      <c r="AI400">
        <v>2.527981E-2</v>
      </c>
      <c r="AJ400">
        <v>0.56263050000000003</v>
      </c>
      <c r="AK400">
        <v>1.2773130000000001E-2</v>
      </c>
      <c r="AL400">
        <v>-0.49104639999999999</v>
      </c>
      <c r="AM400">
        <v>3.0740460000000001E-2</v>
      </c>
      <c r="AN400">
        <v>-0.51699220000000001</v>
      </c>
      <c r="AO400">
        <v>2.130545E-2</v>
      </c>
    </row>
    <row r="401" spans="2:41" x14ac:dyDescent="0.25">
      <c r="B401">
        <v>-0.63921539999999999</v>
      </c>
      <c r="C401">
        <v>1.040926E-2</v>
      </c>
      <c r="D401">
        <v>2.1915499999999999</v>
      </c>
      <c r="E401">
        <v>7.31301E-3</v>
      </c>
      <c r="F401">
        <v>0.71474590000000005</v>
      </c>
      <c r="G401">
        <v>2.636666E-2</v>
      </c>
      <c r="H401">
        <v>-0.81626370000000004</v>
      </c>
      <c r="I401">
        <v>1.3413599999999999E-2</v>
      </c>
      <c r="J401">
        <v>-0.28652100000000003</v>
      </c>
      <c r="K401">
        <v>3.1520140000000002E-2</v>
      </c>
      <c r="L401">
        <v>-0.79118889999999997</v>
      </c>
      <c r="M401">
        <v>1.694151E-2</v>
      </c>
      <c r="N401">
        <v>-0.88140350000000001</v>
      </c>
      <c r="O401">
        <v>1.6002389999999998E-2</v>
      </c>
      <c r="P401">
        <v>-2.5024060000000001</v>
      </c>
      <c r="Q401">
        <v>1.2676120000000001E-2</v>
      </c>
      <c r="R401">
        <v>-1.53651</v>
      </c>
      <c r="S401">
        <v>2.4924760000000001E-2</v>
      </c>
      <c r="T401">
        <v>-0.99111899999999997</v>
      </c>
      <c r="U401">
        <v>3.6683420000000001E-2</v>
      </c>
      <c r="V401">
        <v>-0.40573999999999999</v>
      </c>
      <c r="W401">
        <v>1.285188E-2</v>
      </c>
      <c r="X401">
        <v>-1.5407299999999999</v>
      </c>
      <c r="Y401">
        <v>7.9595480000000003E-3</v>
      </c>
      <c r="Z401">
        <v>0.27594669999999999</v>
      </c>
      <c r="AA401">
        <v>1.225209E-2</v>
      </c>
      <c r="AB401">
        <v>-2.3086370000000001</v>
      </c>
      <c r="AC401">
        <v>2.8993049999999999E-2</v>
      </c>
      <c r="AD401">
        <v>2.1288179999999999</v>
      </c>
      <c r="AE401">
        <v>1.8851730000000001E-2</v>
      </c>
      <c r="AF401">
        <v>0.86868909999999999</v>
      </c>
      <c r="AG401">
        <v>3.115008E-2</v>
      </c>
      <c r="AH401">
        <v>1.9131039999999999</v>
      </c>
      <c r="AI401">
        <v>1.783291E-2</v>
      </c>
      <c r="AJ401">
        <v>0.332042</v>
      </c>
      <c r="AK401">
        <v>1.336584E-2</v>
      </c>
      <c r="AL401">
        <v>-0.65195460000000005</v>
      </c>
      <c r="AM401">
        <v>2.28433E-2</v>
      </c>
      <c r="AN401">
        <v>0.92161519999999997</v>
      </c>
      <c r="AO401">
        <v>2.4121730000000001E-2</v>
      </c>
    </row>
    <row r="402" spans="2:41" x14ac:dyDescent="0.25">
      <c r="B402">
        <v>-0.48403930000000001</v>
      </c>
      <c r="C402">
        <v>1.9376040000000001E-2</v>
      </c>
      <c r="D402">
        <v>1.7402740000000001</v>
      </c>
      <c r="E402">
        <v>7.9119040000000009E-3</v>
      </c>
      <c r="F402">
        <v>0.68619390000000002</v>
      </c>
      <c r="G402">
        <v>1.8123239999999999E-2</v>
      </c>
      <c r="H402">
        <v>-0.81883950000000005</v>
      </c>
      <c r="I402">
        <v>2.3362049999999999E-2</v>
      </c>
      <c r="J402">
        <v>-0.2886997</v>
      </c>
      <c r="K402">
        <v>3.7903039999999999E-2</v>
      </c>
      <c r="L402">
        <v>-0.560118</v>
      </c>
      <c r="M402">
        <v>2.012216E-2</v>
      </c>
      <c r="N402">
        <v>-7.3782559999999997E-2</v>
      </c>
      <c r="O402">
        <v>1.8475809999999999E-2</v>
      </c>
      <c r="P402">
        <v>-1.7324980000000001</v>
      </c>
      <c r="Q402">
        <v>2.2129599999999999E-2</v>
      </c>
      <c r="R402">
        <v>0.67313339999999999</v>
      </c>
      <c r="S402">
        <v>2.1587209999999999E-2</v>
      </c>
      <c r="T402">
        <v>-1.3481030000000001</v>
      </c>
      <c r="U402">
        <v>3.6985450000000003E-2</v>
      </c>
      <c r="V402">
        <v>-1.286192</v>
      </c>
      <c r="W402">
        <v>2.057554E-2</v>
      </c>
      <c r="X402">
        <v>-2.1340240000000001</v>
      </c>
      <c r="Y402">
        <v>1.2612399999999999E-2</v>
      </c>
      <c r="Z402">
        <v>4.9876770000000001E-2</v>
      </c>
      <c r="AA402">
        <v>1.0811670000000001E-2</v>
      </c>
      <c r="AB402">
        <v>-1.619326</v>
      </c>
      <c r="AC402">
        <v>2.4189209999999999E-2</v>
      </c>
      <c r="AD402">
        <v>1.4893209999999999</v>
      </c>
      <c r="AE402">
        <v>2.2364740000000001E-2</v>
      </c>
      <c r="AF402">
        <v>2.5106670000000002</v>
      </c>
      <c r="AG402">
        <v>1.9053210000000001E-2</v>
      </c>
      <c r="AH402">
        <v>1.417664</v>
      </c>
      <c r="AI402">
        <v>3.0117159999999998E-3</v>
      </c>
      <c r="AJ402">
        <v>0.18437319999999999</v>
      </c>
      <c r="AK402">
        <v>8.9073739999999992E-3</v>
      </c>
      <c r="AL402">
        <v>-1.6922790000000001</v>
      </c>
      <c r="AM402">
        <v>2.2275969999999999E-2</v>
      </c>
      <c r="AN402">
        <v>1.450296</v>
      </c>
      <c r="AO402">
        <v>1.387453E-2</v>
      </c>
    </row>
    <row r="403" spans="2:41" x14ac:dyDescent="0.25">
      <c r="B403">
        <v>0.3309108</v>
      </c>
      <c r="C403">
        <v>2.2830179999999999E-2</v>
      </c>
      <c r="D403">
        <v>0.3427384</v>
      </c>
      <c r="E403">
        <v>1.341029E-2</v>
      </c>
      <c r="F403">
        <v>-0.48311500000000002</v>
      </c>
      <c r="G403">
        <v>1.243234E-2</v>
      </c>
      <c r="H403">
        <v>0.16829240000000001</v>
      </c>
      <c r="I403">
        <v>3.1387569999999997E-2</v>
      </c>
      <c r="J403">
        <v>0.98991689999999999</v>
      </c>
      <c r="K403">
        <v>3.2832819999999999E-2</v>
      </c>
      <c r="L403">
        <v>-0.51244179999999995</v>
      </c>
      <c r="M403">
        <v>1.483313E-2</v>
      </c>
      <c r="N403">
        <v>0.1051636</v>
      </c>
      <c r="O403">
        <v>2.0748809999999999E-2</v>
      </c>
      <c r="P403">
        <v>2.1697879999999999E-2</v>
      </c>
      <c r="Q403">
        <v>3.128044E-2</v>
      </c>
      <c r="R403">
        <v>0.2087022</v>
      </c>
      <c r="S403">
        <v>1.7557090000000001E-2</v>
      </c>
      <c r="T403">
        <v>-1.7857019999999999</v>
      </c>
      <c r="U403">
        <v>2.3390109999999999E-2</v>
      </c>
      <c r="V403">
        <v>-0.54039170000000003</v>
      </c>
      <c r="W403">
        <v>1.9419240000000001E-2</v>
      </c>
      <c r="X403">
        <v>-0.99389349999999999</v>
      </c>
      <c r="Y403">
        <v>1.3084729999999999E-2</v>
      </c>
      <c r="Z403">
        <v>-0.46146989999999999</v>
      </c>
      <c r="AA403">
        <v>1.227346E-2</v>
      </c>
      <c r="AB403">
        <v>5.2478900000000002E-2</v>
      </c>
      <c r="AC403">
        <v>1.353036E-2</v>
      </c>
      <c r="AD403">
        <v>1.364708</v>
      </c>
      <c r="AE403">
        <v>1.9148950000000001E-2</v>
      </c>
      <c r="AF403">
        <v>1.320738</v>
      </c>
      <c r="AG403">
        <v>-5.6708819999999995E-4</v>
      </c>
      <c r="AH403">
        <v>0.63110650000000001</v>
      </c>
      <c r="AI403">
        <v>6.9243460000000001E-4</v>
      </c>
      <c r="AJ403">
        <v>0.29755939999999997</v>
      </c>
      <c r="AK403">
        <v>6.0351019999999997E-3</v>
      </c>
      <c r="AL403">
        <v>-0.36374770000000001</v>
      </c>
      <c r="AM403">
        <v>2.4681129999999999E-2</v>
      </c>
      <c r="AN403">
        <v>0.44296590000000002</v>
      </c>
      <c r="AO403">
        <v>1.6443709999999999E-3</v>
      </c>
    </row>
    <row r="404" spans="2:41" x14ac:dyDescent="0.25">
      <c r="B404">
        <v>0.96369400000000005</v>
      </c>
      <c r="C404">
        <v>1.3961970000000001E-2</v>
      </c>
      <c r="D404">
        <v>-3.1054709999999998E-3</v>
      </c>
      <c r="E404">
        <v>1.1852939999999999E-2</v>
      </c>
      <c r="F404">
        <v>-0.84251779999999998</v>
      </c>
      <c r="G404">
        <v>1.1129719999999999E-2</v>
      </c>
      <c r="H404">
        <v>1.4772019999999999</v>
      </c>
      <c r="I404">
        <v>2.3410810000000001E-2</v>
      </c>
      <c r="J404">
        <v>2.4058440000000001</v>
      </c>
      <c r="K404">
        <v>2.0432249999999999E-2</v>
      </c>
      <c r="L404">
        <v>-0.82166099999999997</v>
      </c>
      <c r="M404">
        <v>1.038998E-2</v>
      </c>
      <c r="N404">
        <v>-0.86837430000000004</v>
      </c>
      <c r="O404">
        <v>1.898064E-2</v>
      </c>
      <c r="P404">
        <v>0.98611760000000004</v>
      </c>
      <c r="Q404">
        <v>2.3366399999999999E-2</v>
      </c>
      <c r="R404">
        <v>-0.63514380000000004</v>
      </c>
      <c r="S404">
        <v>1.9775060000000001E-2</v>
      </c>
      <c r="T404">
        <v>-1.6754450000000001</v>
      </c>
      <c r="U404">
        <v>2.6289150000000001E-2</v>
      </c>
      <c r="V404">
        <v>0.68756130000000004</v>
      </c>
      <c r="W404">
        <v>1.2197589999999999E-2</v>
      </c>
      <c r="X404">
        <v>0.82136070000000005</v>
      </c>
      <c r="Y404">
        <v>7.0205889999999998E-3</v>
      </c>
      <c r="Z404">
        <v>-7.9435069999999997E-2</v>
      </c>
      <c r="AA404">
        <v>1.6111339999999998E-2</v>
      </c>
      <c r="AB404">
        <v>1.280494</v>
      </c>
      <c r="AC404">
        <v>1.6687750000000001E-2</v>
      </c>
      <c r="AD404">
        <v>0.90334170000000003</v>
      </c>
      <c r="AE404">
        <v>2.2111229999999999E-2</v>
      </c>
      <c r="AF404">
        <v>-0.86036210000000002</v>
      </c>
      <c r="AG404">
        <v>1.4776520000000001E-3</v>
      </c>
      <c r="AH404">
        <v>0.29826859999999999</v>
      </c>
      <c r="AI404">
        <v>9.2204629999999999E-3</v>
      </c>
      <c r="AJ404">
        <v>1.163772</v>
      </c>
      <c r="AK404">
        <v>4.404374E-3</v>
      </c>
      <c r="AL404">
        <v>1.1069530000000001</v>
      </c>
      <c r="AM404">
        <v>2.630907E-2</v>
      </c>
      <c r="AN404">
        <v>0.7169468</v>
      </c>
      <c r="AO404">
        <v>7.565062E-3</v>
      </c>
    </row>
    <row r="405" spans="2:41" x14ac:dyDescent="0.25">
      <c r="B405">
        <v>1.1035809999999999</v>
      </c>
      <c r="C405">
        <v>1.222431E-2</v>
      </c>
      <c r="D405">
        <v>-0.2366442</v>
      </c>
      <c r="E405">
        <v>1.25272E-2</v>
      </c>
      <c r="F405">
        <v>-0.59013800000000005</v>
      </c>
      <c r="G405">
        <v>5.6685629999999997E-3</v>
      </c>
      <c r="H405">
        <v>1.540629</v>
      </c>
      <c r="I405">
        <v>2.8502359999999999E-3</v>
      </c>
      <c r="J405">
        <v>2.2243819999999999</v>
      </c>
      <c r="K405">
        <v>6.9864749999999998E-3</v>
      </c>
      <c r="L405">
        <v>-0.56973090000000004</v>
      </c>
      <c r="M405">
        <v>2.0958750000000002E-2</v>
      </c>
      <c r="N405">
        <v>-1.1209830000000001</v>
      </c>
      <c r="O405">
        <v>1.8675600000000001E-2</v>
      </c>
      <c r="P405">
        <v>1.039277</v>
      </c>
      <c r="Q405">
        <v>8.8882379999999997E-3</v>
      </c>
      <c r="R405">
        <v>-0.50737069999999995</v>
      </c>
      <c r="S405">
        <v>1.8987170000000001E-2</v>
      </c>
      <c r="T405">
        <v>-1.1855340000000001</v>
      </c>
      <c r="U405">
        <v>3.4880700000000001E-2</v>
      </c>
      <c r="V405">
        <v>1.200118</v>
      </c>
      <c r="W405">
        <v>1.179273E-2</v>
      </c>
      <c r="X405">
        <v>1.2410730000000001</v>
      </c>
      <c r="Y405">
        <v>9.1336579999999994E-3</v>
      </c>
      <c r="Z405">
        <v>0.15804609999999999</v>
      </c>
      <c r="AA405">
        <v>1.6642150000000001E-2</v>
      </c>
      <c r="AB405">
        <v>1.491044</v>
      </c>
      <c r="AC405">
        <v>2.0286249999999999E-2</v>
      </c>
      <c r="AD405">
        <v>7.7924460000000001E-2</v>
      </c>
      <c r="AE405">
        <v>3.7026959999999998E-2</v>
      </c>
      <c r="AF405">
        <v>-1.7451719999999999</v>
      </c>
      <c r="AG405">
        <v>1.8526069999999999E-2</v>
      </c>
      <c r="AH405">
        <v>0.68425480000000005</v>
      </c>
      <c r="AI405">
        <v>1.042446E-2</v>
      </c>
      <c r="AJ405">
        <v>2.1344080000000001</v>
      </c>
      <c r="AK405">
        <v>1.6042820000000001E-3</v>
      </c>
      <c r="AL405">
        <v>0.58960129999999999</v>
      </c>
      <c r="AM405">
        <v>2.351112E-2</v>
      </c>
      <c r="AN405">
        <v>1.114133</v>
      </c>
      <c r="AO405">
        <v>1.679187E-2</v>
      </c>
    </row>
    <row r="406" spans="2:41" x14ac:dyDescent="0.25">
      <c r="B406">
        <v>0.36959370000000002</v>
      </c>
      <c r="C406">
        <v>2.0144860000000001E-2</v>
      </c>
      <c r="D406">
        <v>-0.90649789999999997</v>
      </c>
      <c r="E406">
        <v>1.9706390000000001E-2</v>
      </c>
      <c r="F406">
        <v>3.5662729999999997E-2</v>
      </c>
      <c r="G406">
        <v>2.4956499999999999E-3</v>
      </c>
      <c r="H406">
        <v>1.9003410000000001</v>
      </c>
      <c r="I406">
        <v>-5.1756149999999997E-3</v>
      </c>
      <c r="J406">
        <v>0.63330980000000003</v>
      </c>
      <c r="K406">
        <v>1.137903E-3</v>
      </c>
      <c r="L406">
        <v>-4.470942E-2</v>
      </c>
      <c r="M406">
        <v>2.666137E-2</v>
      </c>
      <c r="N406">
        <v>-0.55971490000000002</v>
      </c>
      <c r="O406">
        <v>1.8068899999999999E-2</v>
      </c>
      <c r="P406">
        <v>0.75873360000000001</v>
      </c>
      <c r="Q406">
        <v>3.0862419999999999E-3</v>
      </c>
      <c r="R406">
        <v>-0.66008549999999999</v>
      </c>
      <c r="S406">
        <v>1.4571209999999999E-2</v>
      </c>
      <c r="T406">
        <v>-0.72442689999999998</v>
      </c>
      <c r="U406">
        <v>2.728237E-2</v>
      </c>
      <c r="V406">
        <v>0.82646560000000002</v>
      </c>
      <c r="W406">
        <v>1.7265139999999998E-2</v>
      </c>
      <c r="X406">
        <v>4.8509370000000003E-2</v>
      </c>
      <c r="Y406">
        <v>2.0027509999999998E-2</v>
      </c>
      <c r="Z406">
        <v>-0.23447319999999999</v>
      </c>
      <c r="AA406">
        <v>1.198169E-2</v>
      </c>
      <c r="AB406">
        <v>0.4633448</v>
      </c>
      <c r="AC406">
        <v>7.7480520000000001E-3</v>
      </c>
      <c r="AD406">
        <v>-0.53254460000000003</v>
      </c>
      <c r="AE406">
        <v>4.8155780000000002E-2</v>
      </c>
      <c r="AF406">
        <v>-0.89214990000000005</v>
      </c>
      <c r="AG406">
        <v>3.2155799999999998E-2</v>
      </c>
      <c r="AH406">
        <v>0.27979120000000002</v>
      </c>
      <c r="AI406">
        <v>6.6584879999999997E-3</v>
      </c>
      <c r="AJ406">
        <v>2.2473040000000002</v>
      </c>
      <c r="AK406">
        <v>-6.6867610000000003E-4</v>
      </c>
      <c r="AL406">
        <v>-0.16512460000000001</v>
      </c>
      <c r="AM406">
        <v>1.411813E-2</v>
      </c>
      <c r="AN406">
        <v>0.26619660000000001</v>
      </c>
      <c r="AO406">
        <v>1.241069E-2</v>
      </c>
    </row>
    <row r="407" spans="2:41" x14ac:dyDescent="0.25">
      <c r="B407">
        <v>-0.46088240000000003</v>
      </c>
      <c r="C407">
        <v>2.07964E-2</v>
      </c>
      <c r="D407">
        <v>-0.58336650000000001</v>
      </c>
      <c r="E407">
        <v>1.3650539999999999E-2</v>
      </c>
      <c r="F407">
        <v>0.41106860000000001</v>
      </c>
      <c r="G407">
        <v>7.0161770000000002E-3</v>
      </c>
      <c r="H407">
        <v>2.6737009999999999</v>
      </c>
      <c r="I407">
        <v>3.956785E-3</v>
      </c>
      <c r="J407">
        <v>-1.5191159999999999</v>
      </c>
      <c r="K407">
        <v>6.7486539999999998E-3</v>
      </c>
      <c r="L407">
        <v>0.1735708</v>
      </c>
      <c r="M407">
        <v>1.4565369999999999E-2</v>
      </c>
      <c r="N407">
        <v>-0.16368240000000001</v>
      </c>
      <c r="O407">
        <v>1.609149E-2</v>
      </c>
      <c r="P407">
        <v>5.9179469999999998E-2</v>
      </c>
      <c r="Q407">
        <v>1.139368E-2</v>
      </c>
      <c r="R407">
        <v>-1.090398</v>
      </c>
      <c r="S407">
        <v>1.6324180000000001E-2</v>
      </c>
      <c r="T407">
        <v>-0.26105440000000002</v>
      </c>
      <c r="U407">
        <v>9.743692E-3</v>
      </c>
      <c r="V407">
        <v>0.156116</v>
      </c>
      <c r="W407">
        <v>2.0011790000000002E-2</v>
      </c>
      <c r="X407">
        <v>-0.74646409999999996</v>
      </c>
      <c r="Y407">
        <v>2.2936850000000002E-2</v>
      </c>
      <c r="Z407">
        <v>0.2400178</v>
      </c>
      <c r="AA407">
        <v>5.9005810000000002E-3</v>
      </c>
      <c r="AB407">
        <v>-0.54879089999999997</v>
      </c>
      <c r="AC407">
        <v>-2.6987920000000002E-3</v>
      </c>
      <c r="AD407">
        <v>-0.1058823</v>
      </c>
      <c r="AE407">
        <v>4.6313100000000003E-2</v>
      </c>
      <c r="AF407">
        <v>0.55636330000000001</v>
      </c>
      <c r="AG407">
        <v>3.044038E-2</v>
      </c>
      <c r="AH407">
        <v>-0.73708130000000005</v>
      </c>
      <c r="AI407">
        <v>1.0356209999999999E-2</v>
      </c>
      <c r="AJ407">
        <v>1.309612</v>
      </c>
      <c r="AK407">
        <v>1.875603E-3</v>
      </c>
      <c r="AL407">
        <v>7.3319900000000003E-4</v>
      </c>
      <c r="AM407">
        <v>9.5457690000000008E-3</v>
      </c>
      <c r="AN407">
        <v>0.62340910000000005</v>
      </c>
      <c r="AO407">
        <v>8.3777799999999996E-3</v>
      </c>
    </row>
    <row r="408" spans="2:41" x14ac:dyDescent="0.25">
      <c r="B408">
        <v>-0.30484670000000003</v>
      </c>
      <c r="C408">
        <v>1.222615E-2</v>
      </c>
      <c r="D408">
        <v>0.2201167</v>
      </c>
      <c r="E408">
        <v>-4.4821189999999997E-3</v>
      </c>
      <c r="F408">
        <v>8.3365800000000004E-2</v>
      </c>
      <c r="G408">
        <v>7.5971800000000003E-3</v>
      </c>
      <c r="H408">
        <v>2.428957</v>
      </c>
      <c r="I408">
        <v>4.4893479999999998E-3</v>
      </c>
      <c r="J408">
        <v>-2.3867780000000001</v>
      </c>
      <c r="K408">
        <v>2.5344129999999999E-2</v>
      </c>
      <c r="L408">
        <v>0.62231559999999997</v>
      </c>
      <c r="M408">
        <v>3.6812540000000001E-3</v>
      </c>
      <c r="N408">
        <v>0.33718799999999999</v>
      </c>
      <c r="O408">
        <v>1.248081E-2</v>
      </c>
      <c r="P408">
        <v>-0.36869849999999998</v>
      </c>
      <c r="Q408">
        <v>2.1596810000000001E-2</v>
      </c>
      <c r="R408">
        <v>-0.96439900000000001</v>
      </c>
      <c r="S408">
        <v>1.9371349999999999E-2</v>
      </c>
      <c r="T408">
        <v>0.29985729999999999</v>
      </c>
      <c r="U408">
        <v>9.6096690000000004E-5</v>
      </c>
      <c r="V408">
        <v>0.52306019999999998</v>
      </c>
      <c r="W408">
        <v>1.7248570000000001E-2</v>
      </c>
      <c r="X408">
        <v>2.6231089999999999E-2</v>
      </c>
      <c r="Y408">
        <v>1.7482950000000001E-2</v>
      </c>
      <c r="Z408">
        <v>1.309094</v>
      </c>
      <c r="AA408">
        <v>3.6400249999999999E-3</v>
      </c>
      <c r="AB408">
        <v>-0.91781389999999996</v>
      </c>
      <c r="AC408">
        <v>3.3573819999999999E-3</v>
      </c>
      <c r="AD408">
        <v>1.1639139999999999</v>
      </c>
      <c r="AE408">
        <v>3.7110770000000001E-2</v>
      </c>
      <c r="AF408">
        <v>0.2863734</v>
      </c>
      <c r="AG408">
        <v>1.4950389999999999E-2</v>
      </c>
      <c r="AH408">
        <v>-0.50670769999999998</v>
      </c>
      <c r="AI408">
        <v>1.1389969999999999E-2</v>
      </c>
      <c r="AJ408">
        <v>-0.4994847</v>
      </c>
      <c r="AK408">
        <v>1.427285E-2</v>
      </c>
      <c r="AL408">
        <v>0.16700219999999999</v>
      </c>
      <c r="AM408">
        <v>1.373708E-2</v>
      </c>
      <c r="AN408">
        <v>1.1046290000000001</v>
      </c>
      <c r="AO408">
        <v>1.2093380000000001E-2</v>
      </c>
    </row>
    <row r="409" spans="2:41" x14ac:dyDescent="0.25">
      <c r="B409">
        <v>0.39053159999999998</v>
      </c>
      <c r="C409">
        <v>1.071546E-2</v>
      </c>
      <c r="D409">
        <v>0.41145009999999999</v>
      </c>
      <c r="E409">
        <v>-1.0051829999999999E-2</v>
      </c>
      <c r="F409">
        <v>6.4470089999999994E-2</v>
      </c>
      <c r="G409">
        <v>5.6735279999999997E-3</v>
      </c>
      <c r="H409">
        <v>1.237311</v>
      </c>
      <c r="I409">
        <v>-6.2145940000000004E-3</v>
      </c>
      <c r="J409">
        <v>-1.2812250000000001</v>
      </c>
      <c r="K409">
        <v>3.5644960000000003E-2</v>
      </c>
      <c r="L409">
        <v>1.2225060000000001</v>
      </c>
      <c r="M409">
        <v>1.1578939999999999E-2</v>
      </c>
      <c r="N409">
        <v>-0.2908944</v>
      </c>
      <c r="O409">
        <v>7.1851240000000002E-3</v>
      </c>
      <c r="P409">
        <v>7.0601979999999995E-2</v>
      </c>
      <c r="Q409">
        <v>2.0868999999999999E-2</v>
      </c>
      <c r="R409">
        <v>-0.93883340000000004</v>
      </c>
      <c r="S409">
        <v>1.119582E-2</v>
      </c>
      <c r="T409">
        <v>0.31755299999999997</v>
      </c>
      <c r="U409">
        <v>3.9295199999999997E-3</v>
      </c>
      <c r="V409">
        <v>0.7458418</v>
      </c>
      <c r="W409">
        <v>1.6031360000000001E-2</v>
      </c>
      <c r="X409">
        <v>0.58961520000000001</v>
      </c>
      <c r="Y409">
        <v>1.7717719999999999E-2</v>
      </c>
      <c r="Z409">
        <v>1.613399</v>
      </c>
      <c r="AA409">
        <v>9.9737109999999997E-3</v>
      </c>
      <c r="AB409">
        <v>-0.94231739999999997</v>
      </c>
      <c r="AC409">
        <v>1.1620170000000001E-2</v>
      </c>
      <c r="AD409">
        <v>1.130646</v>
      </c>
      <c r="AE409">
        <v>2.9309990000000001E-2</v>
      </c>
      <c r="AF409">
        <v>-0.9588293</v>
      </c>
      <c r="AG409">
        <v>1.3879610000000001E-2</v>
      </c>
      <c r="AH409">
        <v>0.29052</v>
      </c>
      <c r="AI409">
        <v>9.6936430000000001E-4</v>
      </c>
      <c r="AJ409">
        <v>-1.405095</v>
      </c>
      <c r="AK409">
        <v>2.796239E-2</v>
      </c>
      <c r="AL409">
        <v>-0.77106039999999998</v>
      </c>
      <c r="AM409">
        <v>1.8199509999999999E-2</v>
      </c>
      <c r="AN409">
        <v>0.34614879999999998</v>
      </c>
      <c r="AO409">
        <v>1.647413E-2</v>
      </c>
    </row>
    <row r="410" spans="2:41" x14ac:dyDescent="0.25">
      <c r="B410">
        <v>0.50452359999999996</v>
      </c>
      <c r="C410">
        <v>1.9147359999999999E-2</v>
      </c>
      <c r="D410">
        <v>0.19788610000000001</v>
      </c>
      <c r="E410">
        <v>-2.6005519999999999E-3</v>
      </c>
      <c r="F410">
        <v>0.27545560000000002</v>
      </c>
      <c r="G410">
        <v>1.2360100000000001E-2</v>
      </c>
      <c r="H410">
        <v>0.2085294</v>
      </c>
      <c r="I410">
        <v>2.3936109999999999E-3</v>
      </c>
      <c r="J410">
        <v>-0.38116</v>
      </c>
      <c r="K410">
        <v>2.0766710000000001E-2</v>
      </c>
      <c r="L410">
        <v>1.4321900000000001</v>
      </c>
      <c r="M410">
        <v>2.0597910000000001E-2</v>
      </c>
      <c r="N410">
        <v>-1.884306</v>
      </c>
      <c r="O410">
        <v>1.1397060000000001E-2</v>
      </c>
      <c r="P410">
        <v>0.31812699999999999</v>
      </c>
      <c r="Q410">
        <v>2.0930239999999999E-2</v>
      </c>
      <c r="R410">
        <v>-1.0670040000000001</v>
      </c>
      <c r="S410">
        <v>4.321638E-3</v>
      </c>
      <c r="T410">
        <v>0.1957055</v>
      </c>
      <c r="U410">
        <v>3.8510279999999998E-3</v>
      </c>
      <c r="V410">
        <v>-0.46692270000000002</v>
      </c>
      <c r="W410">
        <v>2.4570229999999998E-2</v>
      </c>
      <c r="X410">
        <v>-0.19848640000000001</v>
      </c>
      <c r="Y410">
        <v>2.0320000000000001E-2</v>
      </c>
      <c r="Z410">
        <v>1.9003779999999999</v>
      </c>
      <c r="AA410">
        <v>1.677646E-2</v>
      </c>
      <c r="AB410">
        <v>-5.1918609999999997E-2</v>
      </c>
      <c r="AC410">
        <v>8.0641159999999996E-3</v>
      </c>
      <c r="AD410">
        <v>9.7112290000000004E-2</v>
      </c>
      <c r="AE410">
        <v>2.8936980000000001E-2</v>
      </c>
      <c r="AF410">
        <v>-0.56869060000000005</v>
      </c>
      <c r="AG410">
        <v>2.5287629999999998E-2</v>
      </c>
      <c r="AH410">
        <v>0.20930879999999999</v>
      </c>
      <c r="AI410">
        <v>-2.6272589999999998E-3</v>
      </c>
      <c r="AJ410">
        <v>-6.1265510000000002E-2</v>
      </c>
      <c r="AK410">
        <v>2.4736660000000001E-2</v>
      </c>
      <c r="AL410">
        <v>-1.480518</v>
      </c>
      <c r="AM410">
        <v>2.29334E-2</v>
      </c>
      <c r="AN410">
        <v>0.50057300000000005</v>
      </c>
      <c r="AO410">
        <v>1.6301599999999999E-2</v>
      </c>
    </row>
    <row r="411" spans="2:41" x14ac:dyDescent="0.25">
      <c r="B411">
        <v>-4.4276210000000003E-2</v>
      </c>
      <c r="C411">
        <v>1.477737E-2</v>
      </c>
      <c r="D411">
        <v>0.27067459999999999</v>
      </c>
      <c r="E411">
        <v>2.3613760000000001E-5</v>
      </c>
      <c r="F411">
        <v>-0.13884170000000001</v>
      </c>
      <c r="G411">
        <v>2.0425550000000001E-2</v>
      </c>
      <c r="H411">
        <v>0.46022730000000001</v>
      </c>
      <c r="I411">
        <v>1.8197999999999999E-2</v>
      </c>
      <c r="J411">
        <v>-0.3939858</v>
      </c>
      <c r="K411">
        <v>7.0186650000000003E-3</v>
      </c>
      <c r="L411">
        <v>1.2225760000000001</v>
      </c>
      <c r="M411">
        <v>1.410515E-2</v>
      </c>
      <c r="N411">
        <v>-1.7310719999999999</v>
      </c>
      <c r="O411">
        <v>2.205298E-2</v>
      </c>
      <c r="P411">
        <v>-0.93308170000000001</v>
      </c>
      <c r="Q411">
        <v>2.8209809999999998E-2</v>
      </c>
      <c r="R411">
        <v>-0.74547149999999995</v>
      </c>
      <c r="S411">
        <v>2.0516360000000001E-2</v>
      </c>
      <c r="T411">
        <v>0.89365490000000003</v>
      </c>
      <c r="U411">
        <v>-2.5868150000000001E-3</v>
      </c>
      <c r="V411">
        <v>-1.229433</v>
      </c>
      <c r="W411">
        <v>3.2661589999999997E-2</v>
      </c>
      <c r="X411">
        <v>-1.6977249999999999</v>
      </c>
      <c r="Y411">
        <v>1.7203110000000001E-2</v>
      </c>
      <c r="Z411">
        <v>1.9477800000000001</v>
      </c>
      <c r="AA411">
        <v>1.3981840000000001E-2</v>
      </c>
      <c r="AB411">
        <v>0.82490750000000002</v>
      </c>
      <c r="AC411">
        <v>3.3918709999999999E-3</v>
      </c>
      <c r="AD411">
        <v>-0.14192399999999999</v>
      </c>
      <c r="AE411">
        <v>3.6291799999999999E-2</v>
      </c>
      <c r="AF411">
        <v>0.63062300000000004</v>
      </c>
      <c r="AG411">
        <v>2.342646E-2</v>
      </c>
      <c r="AH411">
        <v>-0.57755959999999995</v>
      </c>
      <c r="AI411">
        <v>7.742105E-3</v>
      </c>
      <c r="AJ411">
        <v>1.163904</v>
      </c>
      <c r="AK411">
        <v>1.636864E-2</v>
      </c>
      <c r="AL411">
        <v>-0.85648230000000003</v>
      </c>
      <c r="AM411">
        <v>2.2869339999999998E-2</v>
      </c>
      <c r="AN411">
        <v>1.1472249999999999</v>
      </c>
      <c r="AO411">
        <v>7.163193E-3</v>
      </c>
    </row>
    <row r="412" spans="2:41" x14ac:dyDescent="0.25">
      <c r="B412">
        <v>0.2614168</v>
      </c>
      <c r="C412">
        <v>-1.727169E-3</v>
      </c>
      <c r="D412">
        <v>0.90479540000000003</v>
      </c>
      <c r="E412">
        <v>1.17701E-4</v>
      </c>
      <c r="F412">
        <v>-0.39529799999999998</v>
      </c>
      <c r="G412">
        <v>2.450432E-2</v>
      </c>
      <c r="H412">
        <v>1.350125</v>
      </c>
      <c r="I412">
        <v>1.2632930000000001E-2</v>
      </c>
      <c r="J412">
        <v>-1.128363</v>
      </c>
      <c r="K412">
        <v>6.1542630000000001E-3</v>
      </c>
      <c r="L412">
        <v>0.51981679999999997</v>
      </c>
      <c r="M412">
        <v>7.1633269999999997E-3</v>
      </c>
      <c r="N412">
        <v>3.6545349999999997E-2</v>
      </c>
      <c r="O412">
        <v>1.562595E-2</v>
      </c>
      <c r="P412">
        <v>-2.4734600000000002</v>
      </c>
      <c r="Q412">
        <v>2.966454E-2</v>
      </c>
      <c r="R412">
        <v>-0.12514049999999999</v>
      </c>
      <c r="S412">
        <v>3.82831E-2</v>
      </c>
      <c r="T412">
        <v>1.0478179999999999</v>
      </c>
      <c r="U412">
        <v>1.051506E-3</v>
      </c>
      <c r="V412">
        <v>-0.93893839999999995</v>
      </c>
      <c r="W412">
        <v>3.1126480000000002E-2</v>
      </c>
      <c r="X412">
        <v>-2.413805</v>
      </c>
      <c r="Y412">
        <v>1.457748E-2</v>
      </c>
      <c r="Z412">
        <v>0.8159303</v>
      </c>
      <c r="AA412">
        <v>1.162116E-2</v>
      </c>
      <c r="AB412">
        <v>0.33394829999999998</v>
      </c>
      <c r="AC412">
        <v>1.332028E-2</v>
      </c>
      <c r="AD412">
        <v>0.40423819999999999</v>
      </c>
      <c r="AE412">
        <v>4.003752E-2</v>
      </c>
      <c r="AF412">
        <v>0.52596140000000002</v>
      </c>
      <c r="AG412">
        <v>1.2963590000000001E-2</v>
      </c>
      <c r="AH412">
        <v>-1.4496340000000001</v>
      </c>
      <c r="AI412">
        <v>1.6085700000000001E-2</v>
      </c>
      <c r="AJ412">
        <v>0.53380430000000001</v>
      </c>
      <c r="AK412">
        <v>1.5126850000000001E-2</v>
      </c>
      <c r="AL412">
        <v>-0.83039269999999998</v>
      </c>
      <c r="AM412">
        <v>1.9182970000000001E-2</v>
      </c>
      <c r="AN412">
        <v>0.42079670000000002</v>
      </c>
      <c r="AO412">
        <v>1.225844E-3</v>
      </c>
    </row>
    <row r="413" spans="2:41" x14ac:dyDescent="0.25">
      <c r="B413">
        <v>1.661843</v>
      </c>
      <c r="C413">
        <v>-2.7036579999999998E-3</v>
      </c>
      <c r="D413">
        <v>0.30103540000000001</v>
      </c>
      <c r="E413">
        <v>2.3002769999999999E-3</v>
      </c>
      <c r="F413">
        <v>0.53505219999999998</v>
      </c>
      <c r="G413">
        <v>2.698743E-2</v>
      </c>
      <c r="H413">
        <v>1.6014360000000001</v>
      </c>
      <c r="I413">
        <v>3.3536389999999998E-3</v>
      </c>
      <c r="J413">
        <v>-1.859863</v>
      </c>
      <c r="K413">
        <v>1.351931E-2</v>
      </c>
      <c r="L413">
        <v>-0.32267679999999999</v>
      </c>
      <c r="M413">
        <v>5.1156830000000002E-3</v>
      </c>
      <c r="N413">
        <v>0.73504429999999998</v>
      </c>
      <c r="O413">
        <v>-5.5289960000000004E-3</v>
      </c>
      <c r="P413">
        <v>-2.476963</v>
      </c>
      <c r="Q413">
        <v>2.5940700000000001E-2</v>
      </c>
      <c r="R413">
        <v>0.2846593</v>
      </c>
      <c r="S413">
        <v>2.3522910000000001E-2</v>
      </c>
      <c r="T413">
        <v>-6.2080860000000002E-2</v>
      </c>
      <c r="U413">
        <v>1.165156E-2</v>
      </c>
      <c r="V413">
        <v>-1.1136490000000001</v>
      </c>
      <c r="W413">
        <v>2.6632630000000001E-2</v>
      </c>
      <c r="X413">
        <v>-1.432509</v>
      </c>
      <c r="Y413">
        <v>1.480602E-2</v>
      </c>
      <c r="Z413">
        <v>-0.1021749</v>
      </c>
      <c r="AA413">
        <v>1.2494669999999999E-2</v>
      </c>
      <c r="AB413">
        <v>-0.22351199999999999</v>
      </c>
      <c r="AC413">
        <v>2.6554419999999999E-2</v>
      </c>
      <c r="AD413">
        <v>1.465743</v>
      </c>
      <c r="AE413">
        <v>3.5802349999999997E-2</v>
      </c>
      <c r="AF413">
        <v>-0.55517090000000002</v>
      </c>
      <c r="AG413">
        <v>4.994231E-3</v>
      </c>
      <c r="AH413">
        <v>-0.52109989999999995</v>
      </c>
      <c r="AI413">
        <v>1.4915940000000001E-2</v>
      </c>
      <c r="AJ413">
        <v>5.4653239999999999E-2</v>
      </c>
      <c r="AK413">
        <v>1.168217E-2</v>
      </c>
      <c r="AL413">
        <v>-2.05484</v>
      </c>
      <c r="AM413">
        <v>2.2987489999999999E-2</v>
      </c>
      <c r="AN413">
        <v>-1.115648</v>
      </c>
      <c r="AO413">
        <v>7.8610599999999996E-3</v>
      </c>
    </row>
    <row r="414" spans="2:41" x14ac:dyDescent="0.25">
      <c r="B414">
        <v>1.4971319999999999</v>
      </c>
      <c r="C414">
        <v>8.5466129999999998E-3</v>
      </c>
      <c r="D414">
        <v>-1.2053320000000001</v>
      </c>
      <c r="E414">
        <v>5.4515420000000002E-3</v>
      </c>
      <c r="F414">
        <v>1.5026619999999999</v>
      </c>
      <c r="G414">
        <v>2.2204310000000001E-2</v>
      </c>
      <c r="H414">
        <v>0.73192619999999997</v>
      </c>
      <c r="I414">
        <v>3.7679129999999999E-3</v>
      </c>
      <c r="J414">
        <v>-0.79098369999999996</v>
      </c>
      <c r="K414">
        <v>2.1531560000000002E-2</v>
      </c>
      <c r="L414">
        <v>-0.94312910000000005</v>
      </c>
      <c r="M414">
        <v>5.5904300000000004E-3</v>
      </c>
      <c r="N414">
        <v>0.2494652</v>
      </c>
      <c r="O414">
        <v>-1.1631620000000001E-2</v>
      </c>
      <c r="P414">
        <v>-1.095191</v>
      </c>
      <c r="Q414">
        <v>2.9482149999999999E-2</v>
      </c>
      <c r="R414">
        <v>0.20181350000000001</v>
      </c>
      <c r="S414">
        <v>3.7491149999999999E-3</v>
      </c>
      <c r="T414">
        <v>-0.51091759999999997</v>
      </c>
      <c r="U414">
        <v>1.5913980000000001E-2</v>
      </c>
      <c r="V414">
        <v>-1.4200379999999999</v>
      </c>
      <c r="W414">
        <v>2.1884049999999999E-2</v>
      </c>
      <c r="X414">
        <v>-0.57136880000000001</v>
      </c>
      <c r="Y414">
        <v>1.8541800000000001E-2</v>
      </c>
      <c r="Z414">
        <v>9.683688E-2</v>
      </c>
      <c r="AA414">
        <v>5.5350750000000004E-3</v>
      </c>
      <c r="AB414">
        <v>0.1180706</v>
      </c>
      <c r="AC414">
        <v>2.5433069999999999E-2</v>
      </c>
      <c r="AD414">
        <v>2.4698509999999998</v>
      </c>
      <c r="AE414">
        <v>2.7188090000000002E-2</v>
      </c>
      <c r="AF414">
        <v>-0.4761859</v>
      </c>
      <c r="AG414">
        <v>3.1139420000000002E-3</v>
      </c>
      <c r="AH414">
        <v>1.3685229999999999</v>
      </c>
      <c r="AI414">
        <v>7.8544449999999998E-3</v>
      </c>
      <c r="AJ414">
        <v>0.38676870000000002</v>
      </c>
      <c r="AK414">
        <v>1.110245E-2</v>
      </c>
      <c r="AL414">
        <v>-1.810338</v>
      </c>
      <c r="AM414">
        <v>2.573052E-2</v>
      </c>
      <c r="AN414">
        <v>-1.602317</v>
      </c>
      <c r="AO414">
        <v>1.335949E-2</v>
      </c>
    </row>
    <row r="415" spans="2:41" x14ac:dyDescent="0.25">
      <c r="B415">
        <v>-0.25616119999999998</v>
      </c>
      <c r="C415">
        <v>1.5775359999999999E-2</v>
      </c>
      <c r="D415">
        <v>-0.48005179999999997</v>
      </c>
      <c r="E415">
        <v>1.238004E-2</v>
      </c>
      <c r="F415">
        <v>0.34622330000000001</v>
      </c>
      <c r="G415">
        <v>1.2475780000000001E-2</v>
      </c>
      <c r="H415">
        <v>-0.12934709999999999</v>
      </c>
      <c r="I415">
        <v>8.256467E-3</v>
      </c>
      <c r="J415">
        <v>0.49027150000000003</v>
      </c>
      <c r="K415">
        <v>7.7751720000000003E-3</v>
      </c>
      <c r="L415">
        <v>-1.0929519999999999</v>
      </c>
      <c r="M415">
        <v>1.281584E-2</v>
      </c>
      <c r="N415">
        <v>-0.1140389</v>
      </c>
      <c r="O415">
        <v>4.2649070000000001E-3</v>
      </c>
      <c r="P415">
        <v>0.40222580000000002</v>
      </c>
      <c r="Q415">
        <v>2.8749960000000001E-2</v>
      </c>
      <c r="R415">
        <v>0.43431350000000002</v>
      </c>
      <c r="S415">
        <v>1.48962E-2</v>
      </c>
      <c r="T415">
        <v>0.34081460000000002</v>
      </c>
      <c r="U415">
        <v>1.499578E-2</v>
      </c>
      <c r="V415">
        <v>-0.97025740000000005</v>
      </c>
      <c r="W415">
        <v>1.8059579999999999E-2</v>
      </c>
      <c r="X415">
        <v>-0.71542399999999995</v>
      </c>
      <c r="Y415">
        <v>2.49804E-2</v>
      </c>
      <c r="Z415">
        <v>0.58225629999999995</v>
      </c>
      <c r="AA415">
        <v>-3.8726810000000002E-3</v>
      </c>
      <c r="AB415">
        <v>0.38766450000000002</v>
      </c>
      <c r="AC415">
        <v>1.6779680000000002E-2</v>
      </c>
      <c r="AD415">
        <v>2.6830850000000002</v>
      </c>
      <c r="AE415">
        <v>1.900023E-2</v>
      </c>
      <c r="AF415">
        <v>0.54595090000000002</v>
      </c>
      <c r="AG415">
        <v>6.7130250000000001E-3</v>
      </c>
      <c r="AH415">
        <v>0.56362520000000005</v>
      </c>
      <c r="AI415">
        <v>8.6428270000000005E-3</v>
      </c>
      <c r="AJ415">
        <v>0.27409349999999999</v>
      </c>
      <c r="AK415">
        <v>1.499444E-2</v>
      </c>
      <c r="AL415">
        <v>3.6712229999999998E-2</v>
      </c>
      <c r="AM415">
        <v>1.760569E-2</v>
      </c>
      <c r="AN415">
        <v>-0.84251050000000005</v>
      </c>
      <c r="AO415">
        <v>1.234822E-2</v>
      </c>
    </row>
    <row r="416" spans="2:41" x14ac:dyDescent="0.25">
      <c r="B416">
        <v>-8.5749599999999995E-2</v>
      </c>
      <c r="C416">
        <v>2.0116189999999999E-2</v>
      </c>
      <c r="D416">
        <v>1.45505</v>
      </c>
      <c r="E416">
        <v>1.7140809999999999E-2</v>
      </c>
      <c r="F416">
        <v>-1.647311</v>
      </c>
      <c r="G416">
        <v>1.3289570000000001E-2</v>
      </c>
      <c r="H416">
        <v>0.68184149999999999</v>
      </c>
      <c r="I416">
        <v>1.6428829999999998E-2</v>
      </c>
      <c r="J416">
        <v>0.1895973</v>
      </c>
      <c r="K416">
        <v>-3.9741029999999997E-3</v>
      </c>
      <c r="L416">
        <v>-0.90637029999999996</v>
      </c>
      <c r="M416">
        <v>1.40559E-2</v>
      </c>
      <c r="N416">
        <v>-0.42310700000000001</v>
      </c>
      <c r="O416">
        <v>1.485889E-2</v>
      </c>
      <c r="P416">
        <v>0.65749120000000005</v>
      </c>
      <c r="Q416">
        <v>1.3145499999999999E-2</v>
      </c>
      <c r="R416">
        <v>0.93097669999999999</v>
      </c>
      <c r="S416">
        <v>2.963969E-2</v>
      </c>
      <c r="T416">
        <v>0.83993039999999997</v>
      </c>
      <c r="U416">
        <v>1.7297369999999999E-2</v>
      </c>
      <c r="V416">
        <v>-0.36934869999999997</v>
      </c>
      <c r="W416">
        <v>1.975588E-2</v>
      </c>
      <c r="X416">
        <v>-0.56646819999999998</v>
      </c>
      <c r="Y416">
        <v>2.0044280000000001E-2</v>
      </c>
      <c r="Z416">
        <v>0.74399649999999995</v>
      </c>
      <c r="AA416">
        <v>-7.399124E-3</v>
      </c>
      <c r="AB416">
        <v>0.16661090000000001</v>
      </c>
      <c r="AC416">
        <v>1.6313709999999999E-2</v>
      </c>
      <c r="AD416">
        <v>2.2612429999999999</v>
      </c>
      <c r="AE416">
        <v>2.4791879999999999E-2</v>
      </c>
      <c r="AF416">
        <v>0.3157142</v>
      </c>
      <c r="AG416">
        <v>1.2042550000000001E-2</v>
      </c>
      <c r="AH416">
        <v>-1.523927</v>
      </c>
      <c r="AI416">
        <v>1.816127E-2</v>
      </c>
      <c r="AJ416">
        <v>0.70076590000000005</v>
      </c>
      <c r="AK416">
        <v>1.4582049999999999E-2</v>
      </c>
      <c r="AL416">
        <v>-2.219033E-3</v>
      </c>
      <c r="AM416">
        <v>1.058154E-2</v>
      </c>
      <c r="AN416">
        <v>-0.44280079999999999</v>
      </c>
      <c r="AO416">
        <v>1.3101399999999999E-2</v>
      </c>
    </row>
    <row r="417" spans="2:41" x14ac:dyDescent="0.25">
      <c r="B417">
        <v>1.5887910000000001</v>
      </c>
      <c r="C417">
        <v>1.8527140000000001E-2</v>
      </c>
      <c r="D417">
        <v>1.8296539999999999</v>
      </c>
      <c r="E417">
        <v>1.8805780000000001E-2</v>
      </c>
      <c r="F417">
        <v>-1.0227470000000001</v>
      </c>
      <c r="G417">
        <v>2.0496529999999999E-2</v>
      </c>
      <c r="H417">
        <v>1.2181709999999999</v>
      </c>
      <c r="I417">
        <v>1.8737699999999999E-2</v>
      </c>
      <c r="J417">
        <v>-0.59378280000000006</v>
      </c>
      <c r="K417">
        <v>1.12193E-2</v>
      </c>
      <c r="L417">
        <v>-0.72738100000000006</v>
      </c>
      <c r="M417">
        <v>1.0729850000000001E-2</v>
      </c>
      <c r="N417">
        <v>-0.3383099</v>
      </c>
      <c r="O417">
        <v>1.209203E-2</v>
      </c>
      <c r="P417">
        <v>-0.16187789999999999</v>
      </c>
      <c r="Q417">
        <v>7.4969499999999996E-3</v>
      </c>
      <c r="R417">
        <v>0.47190110000000002</v>
      </c>
      <c r="S417">
        <v>1.8502089999999999E-2</v>
      </c>
      <c r="T417">
        <v>1.189108E-2</v>
      </c>
      <c r="U417">
        <v>1.793664E-2</v>
      </c>
      <c r="V417">
        <v>0.4678524</v>
      </c>
      <c r="W417">
        <v>2.6361559999999999E-2</v>
      </c>
      <c r="X417">
        <v>0.38081720000000002</v>
      </c>
      <c r="Y417">
        <v>1.065644E-2</v>
      </c>
      <c r="Z417">
        <v>0.2894159</v>
      </c>
      <c r="AA417">
        <v>5.2090570000000002E-4</v>
      </c>
      <c r="AB417">
        <v>-0.2302756</v>
      </c>
      <c r="AC417">
        <v>2.7787739999999998E-2</v>
      </c>
      <c r="AD417">
        <v>0.87306830000000002</v>
      </c>
      <c r="AE417">
        <v>3.3579940000000003E-2</v>
      </c>
      <c r="AF417">
        <v>-0.59650320000000001</v>
      </c>
      <c r="AG417">
        <v>1.7787529999999999E-2</v>
      </c>
      <c r="AH417">
        <v>-1.481433</v>
      </c>
      <c r="AI417">
        <v>1.609992E-2</v>
      </c>
      <c r="AJ417">
        <v>1.979122</v>
      </c>
      <c r="AK417">
        <v>1.1738770000000001E-2</v>
      </c>
      <c r="AL417">
        <v>-1.0039769999999999</v>
      </c>
      <c r="AM417">
        <v>1.5420700000000001E-2</v>
      </c>
      <c r="AN417">
        <v>-0.48182700000000001</v>
      </c>
      <c r="AO417">
        <v>1.632049E-2</v>
      </c>
    </row>
    <row r="418" spans="2:41" x14ac:dyDescent="0.25">
      <c r="B418">
        <v>1.2790029999999999</v>
      </c>
      <c r="C418">
        <v>1.1699279999999999E-2</v>
      </c>
      <c r="D418">
        <v>1.2612719999999999</v>
      </c>
      <c r="E418">
        <v>1.795778E-2</v>
      </c>
      <c r="F418">
        <v>1.31352</v>
      </c>
      <c r="G418">
        <v>1.8024809999999999E-2</v>
      </c>
      <c r="H418">
        <v>-0.30365399999999998</v>
      </c>
      <c r="I418">
        <v>1.68395E-2</v>
      </c>
      <c r="J418">
        <v>-1.003226</v>
      </c>
      <c r="K418">
        <v>2.0164069999999999E-2</v>
      </c>
      <c r="L418">
        <v>0.1369706</v>
      </c>
      <c r="M418">
        <v>1.353703E-2</v>
      </c>
      <c r="N418">
        <v>0.16781280000000001</v>
      </c>
      <c r="O418">
        <v>1.149763E-2</v>
      </c>
      <c r="P418">
        <v>-0.64730969999999999</v>
      </c>
      <c r="Q418">
        <v>2.0803599999999998E-2</v>
      </c>
      <c r="R418">
        <v>-0.78172399999999997</v>
      </c>
      <c r="S418">
        <v>8.812488E-4</v>
      </c>
      <c r="T418">
        <v>-0.8773436</v>
      </c>
      <c r="U418">
        <v>9.9240769999999999E-3</v>
      </c>
      <c r="V418">
        <v>1.3242849999999999</v>
      </c>
      <c r="W418">
        <v>2.909204E-2</v>
      </c>
      <c r="X418">
        <v>1.7659320000000001</v>
      </c>
      <c r="Y418">
        <v>1.493065E-2</v>
      </c>
      <c r="Z418">
        <v>-0.8249997</v>
      </c>
      <c r="AA418">
        <v>1.504715E-2</v>
      </c>
      <c r="AB418">
        <v>-0.82151229999999997</v>
      </c>
      <c r="AC418">
        <v>3.2629529999999997E-2</v>
      </c>
      <c r="AD418">
        <v>-0.72025790000000001</v>
      </c>
      <c r="AE418">
        <v>3.2473580000000002E-2</v>
      </c>
      <c r="AF418">
        <v>-1.041922</v>
      </c>
      <c r="AG418">
        <v>1.4442119999999999E-2</v>
      </c>
      <c r="AH418">
        <v>8.0067569999999998E-3</v>
      </c>
      <c r="AI418">
        <v>7.2287779999999999E-3</v>
      </c>
      <c r="AJ418">
        <v>2.2566290000000002</v>
      </c>
      <c r="AK418">
        <v>3.595839E-3</v>
      </c>
      <c r="AL418">
        <v>0.40188279999999998</v>
      </c>
      <c r="AM418">
        <v>2.1604769999999999E-2</v>
      </c>
      <c r="AN418">
        <v>1.180606E-2</v>
      </c>
      <c r="AO418">
        <v>1.5002679999999999E-2</v>
      </c>
    </row>
    <row r="419" spans="2:41" x14ac:dyDescent="0.25">
      <c r="B419">
        <v>-0.31385750000000001</v>
      </c>
      <c r="C419">
        <v>7.8084449999999998E-3</v>
      </c>
      <c r="D419">
        <v>1.4500360000000001</v>
      </c>
      <c r="E419">
        <v>9.2052599999999998E-3</v>
      </c>
      <c r="F419">
        <v>2.2629380000000001</v>
      </c>
      <c r="G419">
        <v>1.7428030000000001E-2</v>
      </c>
      <c r="H419">
        <v>-1.4074500000000001</v>
      </c>
      <c r="I419">
        <v>2.32815E-2</v>
      </c>
      <c r="J419">
        <v>-0.28595939999999997</v>
      </c>
      <c r="K419">
        <v>1.2095740000000001E-2</v>
      </c>
      <c r="L419">
        <v>1.200914</v>
      </c>
      <c r="M419">
        <v>7.4469109999999996E-3</v>
      </c>
      <c r="N419">
        <v>-8.6767529999999995E-2</v>
      </c>
      <c r="O419">
        <v>1.087626E-2</v>
      </c>
      <c r="P419">
        <v>-0.61755709999999997</v>
      </c>
      <c r="Q419">
        <v>2.7250360000000001E-2</v>
      </c>
      <c r="R419">
        <v>-1.3254779999999999</v>
      </c>
      <c r="S419">
        <v>2.7741760000000002E-3</v>
      </c>
      <c r="T419">
        <v>-0.70274550000000002</v>
      </c>
      <c r="U419">
        <v>6.0180809999999998E-3</v>
      </c>
      <c r="V419">
        <v>1.018907</v>
      </c>
      <c r="W419">
        <v>1.897132E-2</v>
      </c>
      <c r="X419">
        <v>2.0675400000000002</v>
      </c>
      <c r="Y419">
        <v>1.6701629999999999E-2</v>
      </c>
      <c r="Z419">
        <v>-1.498739</v>
      </c>
      <c r="AA419">
        <v>1.3366889999999999E-2</v>
      </c>
      <c r="AB419">
        <v>-1.547364</v>
      </c>
      <c r="AC419">
        <v>2.4824530000000001E-2</v>
      </c>
      <c r="AD419">
        <v>-0.20417160000000001</v>
      </c>
      <c r="AE419">
        <v>3.2450850000000003E-2</v>
      </c>
      <c r="AF419">
        <v>-1.2514730000000001</v>
      </c>
      <c r="AG419">
        <v>4.6784940000000001E-3</v>
      </c>
      <c r="AH419">
        <v>0.97685730000000004</v>
      </c>
      <c r="AI419">
        <v>9.6348509999999998E-3</v>
      </c>
      <c r="AJ419">
        <v>1.57158</v>
      </c>
      <c r="AK419">
        <v>-6.64497E-3</v>
      </c>
      <c r="AL419">
        <v>2.529369</v>
      </c>
      <c r="AM419">
        <v>1.80955E-2</v>
      </c>
      <c r="AN419">
        <v>0.49926710000000002</v>
      </c>
      <c r="AO419">
        <v>1.074935E-2</v>
      </c>
    </row>
    <row r="420" spans="2:41" x14ac:dyDescent="0.25">
      <c r="B420">
        <v>-0.1175752</v>
      </c>
      <c r="C420">
        <v>9.9416399999999999E-3</v>
      </c>
      <c r="D420">
        <v>1.942134</v>
      </c>
      <c r="E420">
        <v>3.292513E-3</v>
      </c>
      <c r="F420">
        <v>1.356503</v>
      </c>
      <c r="G420">
        <v>2.2297859999999999E-2</v>
      </c>
      <c r="H420">
        <v>-0.8135947</v>
      </c>
      <c r="I420">
        <v>2.046278E-2</v>
      </c>
      <c r="J420">
        <v>0.83225119999999997</v>
      </c>
      <c r="K420">
        <v>8.5101889999999996E-3</v>
      </c>
      <c r="L420">
        <v>1.1246419999999999</v>
      </c>
      <c r="M420">
        <v>-1.5177529999999999E-3</v>
      </c>
      <c r="N420">
        <v>-1.0531820000000001</v>
      </c>
      <c r="O420">
        <v>9.5998820000000006E-3</v>
      </c>
      <c r="P420">
        <v>-0.33943139999999999</v>
      </c>
      <c r="Q420">
        <v>1.7343600000000001E-2</v>
      </c>
      <c r="R420">
        <v>-0.57742559999999998</v>
      </c>
      <c r="S420">
        <v>1.7432099999999999E-2</v>
      </c>
      <c r="T420">
        <v>-0.1898629</v>
      </c>
      <c r="U420">
        <v>1.8125869999999999E-2</v>
      </c>
      <c r="V420">
        <v>0.1010257</v>
      </c>
      <c r="W420">
        <v>7.0090680000000002E-3</v>
      </c>
      <c r="X420">
        <v>1.032348</v>
      </c>
      <c r="Y420">
        <v>8.2968859999999998E-3</v>
      </c>
      <c r="Z420">
        <v>-0.66432380000000002</v>
      </c>
      <c r="AA420">
        <v>3.9244600000000003E-3</v>
      </c>
      <c r="AB420">
        <v>-2.363912</v>
      </c>
      <c r="AC420">
        <v>2.80883E-2</v>
      </c>
      <c r="AD420">
        <v>0.65346389999999999</v>
      </c>
      <c r="AE420">
        <v>2.6722119999999999E-2</v>
      </c>
      <c r="AF420">
        <v>-1.61165</v>
      </c>
      <c r="AG420">
        <v>5.9884430000000004E-3</v>
      </c>
      <c r="AH420">
        <v>0.71656790000000004</v>
      </c>
      <c r="AI420">
        <v>1.7094209999999999E-2</v>
      </c>
      <c r="AJ420">
        <v>0.31614150000000002</v>
      </c>
      <c r="AK420">
        <v>-1.3200130000000001E-3</v>
      </c>
      <c r="AL420">
        <v>2.4044379999999999</v>
      </c>
      <c r="AM420">
        <v>1.38873E-2</v>
      </c>
      <c r="AN420">
        <v>-0.19825570000000001</v>
      </c>
      <c r="AO420">
        <v>1.6692769999999999E-2</v>
      </c>
    </row>
    <row r="421" spans="2:41" x14ac:dyDescent="0.25">
      <c r="B421">
        <v>1.1011919999999999</v>
      </c>
      <c r="C421">
        <v>1.6328200000000001E-2</v>
      </c>
      <c r="D421">
        <v>0.86059770000000002</v>
      </c>
      <c r="E421">
        <v>1.0729509999999999E-2</v>
      </c>
      <c r="F421">
        <v>0.16012409999999999</v>
      </c>
      <c r="G421">
        <v>1.5963729999999999E-2</v>
      </c>
      <c r="H421">
        <v>0.2935469</v>
      </c>
      <c r="I421">
        <v>5.8795979999999998E-3</v>
      </c>
      <c r="J421">
        <v>0.65037929999999999</v>
      </c>
      <c r="K421">
        <v>1.432699E-2</v>
      </c>
      <c r="L421">
        <v>0.48445909999999998</v>
      </c>
      <c r="M421">
        <v>6.531696E-3</v>
      </c>
      <c r="N421">
        <v>-1.526467</v>
      </c>
      <c r="O421">
        <v>1.3670170000000001E-2</v>
      </c>
      <c r="P421">
        <v>0.77339000000000002</v>
      </c>
      <c r="Q421">
        <v>1.047213E-2</v>
      </c>
      <c r="R421">
        <v>9.9275089999999996E-2</v>
      </c>
      <c r="S421">
        <v>2.3134579999999998E-2</v>
      </c>
      <c r="T421">
        <v>-0.13629540000000001</v>
      </c>
      <c r="U421">
        <v>2.8787299999999998E-2</v>
      </c>
      <c r="V421">
        <v>-0.56658039999999998</v>
      </c>
      <c r="W421">
        <v>1.2435740000000001E-2</v>
      </c>
      <c r="X421">
        <v>1.1175740000000001</v>
      </c>
      <c r="Y421">
        <v>1.2544700000000001E-2</v>
      </c>
      <c r="Z421">
        <v>0.29844969999999998</v>
      </c>
      <c r="AA421">
        <v>9.3109030000000006E-3</v>
      </c>
      <c r="AB421">
        <v>-2.2894019999999999</v>
      </c>
      <c r="AC421">
        <v>3.544688E-2</v>
      </c>
      <c r="AD421">
        <v>-0.72443409999999997</v>
      </c>
      <c r="AE421">
        <v>1.8361369999999998E-2</v>
      </c>
      <c r="AF421">
        <v>-2.0443530000000001</v>
      </c>
      <c r="AG421">
        <v>1.6921740000000001E-2</v>
      </c>
      <c r="AH421">
        <v>0.14527309999999999</v>
      </c>
      <c r="AI421">
        <v>1.4955599999999999E-2</v>
      </c>
      <c r="AJ421">
        <v>-0.97860369999999997</v>
      </c>
      <c r="AK421">
        <v>1.757831E-2</v>
      </c>
      <c r="AL421">
        <v>1.4742500000000001</v>
      </c>
      <c r="AM421">
        <v>1.7323089999999999E-2</v>
      </c>
      <c r="AN421">
        <v>-0.57770180000000004</v>
      </c>
      <c r="AO421">
        <v>2.767234E-2</v>
      </c>
    </row>
    <row r="422" spans="2:41" x14ac:dyDescent="0.25">
      <c r="B422">
        <v>0.76412150000000001</v>
      </c>
      <c r="C422">
        <v>1.2671E-2</v>
      </c>
      <c r="D422">
        <v>-0.45981050000000001</v>
      </c>
      <c r="E422">
        <v>2.0413649999999998E-2</v>
      </c>
      <c r="F422">
        <v>-9.2646459999999996E-3</v>
      </c>
      <c r="G422">
        <v>7.1447109999999998E-3</v>
      </c>
      <c r="H422">
        <v>1.232883</v>
      </c>
      <c r="I422">
        <v>5.9192170000000001E-3</v>
      </c>
      <c r="J422">
        <v>1.741784E-2</v>
      </c>
      <c r="K422">
        <v>2.2377129999999999E-2</v>
      </c>
      <c r="L422">
        <v>-3.313166E-2</v>
      </c>
      <c r="M422">
        <v>1.9174770000000001E-2</v>
      </c>
      <c r="N422">
        <v>-1.096938</v>
      </c>
      <c r="O422">
        <v>1.5277789999999999E-2</v>
      </c>
      <c r="P422">
        <v>1.9018269999999999</v>
      </c>
      <c r="Q422">
        <v>1.689303E-2</v>
      </c>
      <c r="R422">
        <v>-0.1954746</v>
      </c>
      <c r="S422">
        <v>1.8135749999999999E-2</v>
      </c>
      <c r="T422">
        <v>-0.92473490000000003</v>
      </c>
      <c r="U422">
        <v>1.7154849999999999E-2</v>
      </c>
      <c r="V422">
        <v>-0.72517319999999996</v>
      </c>
      <c r="W422">
        <v>2.2171119999999999E-2</v>
      </c>
      <c r="X422">
        <v>2.0093130000000001</v>
      </c>
      <c r="Y422">
        <v>2.6785380000000001E-2</v>
      </c>
      <c r="Z422">
        <v>-0.3323334</v>
      </c>
      <c r="AA422">
        <v>1.4778410000000001E-2</v>
      </c>
      <c r="AB422">
        <v>-0.3336539</v>
      </c>
      <c r="AC422">
        <v>2.6194990000000001E-2</v>
      </c>
      <c r="AD422">
        <v>-1.6697649999999999</v>
      </c>
      <c r="AE422">
        <v>2.3691E-2</v>
      </c>
      <c r="AF422">
        <v>-1.3272010000000001</v>
      </c>
      <c r="AG422">
        <v>2.4727249999999999E-2</v>
      </c>
      <c r="AH422">
        <v>0.72023389999999998</v>
      </c>
      <c r="AI422">
        <v>4.2792259999999997E-3</v>
      </c>
      <c r="AJ422">
        <v>-0.91523460000000001</v>
      </c>
      <c r="AK422">
        <v>2.7504609999999999E-2</v>
      </c>
      <c r="AL422">
        <v>1.9305190000000001</v>
      </c>
      <c r="AM422">
        <v>1.427789E-2</v>
      </c>
      <c r="AN422">
        <v>0.95124909999999996</v>
      </c>
      <c r="AO422">
        <v>2.025414E-2</v>
      </c>
    </row>
    <row r="423" spans="2:41" x14ac:dyDescent="0.25">
      <c r="B423">
        <v>-0.62130200000000002</v>
      </c>
      <c r="C423">
        <v>-3.399775E-4</v>
      </c>
      <c r="D423">
        <v>0.19727919999999999</v>
      </c>
      <c r="E423">
        <v>1.890936E-2</v>
      </c>
      <c r="F423">
        <v>0.30545699999999998</v>
      </c>
      <c r="G423">
        <v>1.202479E-2</v>
      </c>
      <c r="H423">
        <v>1.0971390000000001</v>
      </c>
      <c r="I423">
        <v>1.020913E-2</v>
      </c>
      <c r="J423">
        <v>-0.28344720000000001</v>
      </c>
      <c r="K423">
        <v>2.1752270000000001E-2</v>
      </c>
      <c r="L423">
        <v>-0.50990579999999996</v>
      </c>
      <c r="M423">
        <v>2.0018350000000001E-2</v>
      </c>
      <c r="N423">
        <v>-0.56424739999999995</v>
      </c>
      <c r="O423">
        <v>1.114538E-2</v>
      </c>
      <c r="P423">
        <v>1.1860869999999999</v>
      </c>
      <c r="Q423">
        <v>2.358352E-2</v>
      </c>
      <c r="R423">
        <v>-0.60676059999999998</v>
      </c>
      <c r="S423">
        <v>1.9370769999999999E-2</v>
      </c>
      <c r="T423">
        <v>-1.588975</v>
      </c>
      <c r="U423">
        <v>2.3363749999999999E-3</v>
      </c>
      <c r="V423">
        <v>-5.3272930000000003E-2</v>
      </c>
      <c r="W423">
        <v>1.39176E-2</v>
      </c>
      <c r="X423">
        <v>1.502224</v>
      </c>
      <c r="Y423">
        <v>2.378106E-2</v>
      </c>
      <c r="Z423">
        <v>-0.81048580000000003</v>
      </c>
      <c r="AA423">
        <v>1.225942E-2</v>
      </c>
      <c r="AB423">
        <v>1.1933849999999999</v>
      </c>
      <c r="AC423">
        <v>1.092955E-2</v>
      </c>
      <c r="AD423">
        <v>-0.17576739999999999</v>
      </c>
      <c r="AE423">
        <v>2.655136E-2</v>
      </c>
      <c r="AF423">
        <v>-6.6093410000000005E-2</v>
      </c>
      <c r="AG423">
        <v>2.307354E-2</v>
      </c>
      <c r="AH423">
        <v>1.9612620000000001</v>
      </c>
      <c r="AI423">
        <v>4.0185250000000002E-4</v>
      </c>
      <c r="AJ423">
        <v>-0.32428449999999998</v>
      </c>
      <c r="AK423">
        <v>2.1081059999999999E-2</v>
      </c>
      <c r="AL423">
        <v>2.331817</v>
      </c>
      <c r="AM423">
        <v>-6.8099969999999997E-4</v>
      </c>
      <c r="AN423">
        <v>1.6637649999999999</v>
      </c>
      <c r="AO423">
        <v>1.7657619999999999E-3</v>
      </c>
    </row>
    <row r="424" spans="2:41" x14ac:dyDescent="0.25">
      <c r="B424">
        <v>-1.0988800000000001</v>
      </c>
      <c r="C424">
        <v>8.6345789999999996E-4</v>
      </c>
      <c r="D424">
        <v>0.98603499999999999</v>
      </c>
      <c r="E424">
        <v>8.0243350000000005E-3</v>
      </c>
      <c r="F424">
        <v>0.4169834</v>
      </c>
      <c r="G424">
        <v>2.4655699999999999E-2</v>
      </c>
      <c r="H424">
        <v>-6.7900479999999999E-2</v>
      </c>
      <c r="I424">
        <v>6.7958979999999999E-3</v>
      </c>
      <c r="J424">
        <v>-0.66703440000000003</v>
      </c>
      <c r="K424">
        <v>1.6303740000000001E-2</v>
      </c>
      <c r="L424">
        <v>-0.7593879</v>
      </c>
      <c r="M424">
        <v>1.665173E-2</v>
      </c>
      <c r="N424">
        <v>-0.1206662</v>
      </c>
      <c r="O424">
        <v>6.1454600000000002E-3</v>
      </c>
      <c r="P424">
        <v>0.13742750000000001</v>
      </c>
      <c r="Q424">
        <v>1.9013430000000001E-2</v>
      </c>
      <c r="R424">
        <v>-0.36137209999999997</v>
      </c>
      <c r="S424">
        <v>2.6502359999999999E-2</v>
      </c>
      <c r="T424">
        <v>-1.0590120000000001</v>
      </c>
      <c r="U424">
        <v>6.972079E-3</v>
      </c>
      <c r="V424">
        <v>1.186232</v>
      </c>
      <c r="W424">
        <v>4.0825549999999999E-3</v>
      </c>
      <c r="X424">
        <v>0.66358660000000003</v>
      </c>
      <c r="Y424">
        <v>1.0975260000000001E-2</v>
      </c>
      <c r="Z424">
        <v>0.4916529</v>
      </c>
      <c r="AA424">
        <v>1.12161E-2</v>
      </c>
      <c r="AB424">
        <v>0.53449670000000005</v>
      </c>
      <c r="AC424">
        <v>3.7136019999999999E-3</v>
      </c>
      <c r="AD424">
        <v>1.6223129999999999</v>
      </c>
      <c r="AE424">
        <v>1.4164970000000001E-2</v>
      </c>
      <c r="AF424">
        <v>-2.8121159999999999E-2</v>
      </c>
      <c r="AG424">
        <v>1.836871E-2</v>
      </c>
      <c r="AH424">
        <v>2.3573940000000002</v>
      </c>
      <c r="AI424">
        <v>1.1040329999999999E-3</v>
      </c>
      <c r="AJ424">
        <v>0.28928619999999999</v>
      </c>
      <c r="AK424">
        <v>1.3934129999999999E-2</v>
      </c>
      <c r="AL424">
        <v>1.4172199999999999</v>
      </c>
      <c r="AM424">
        <v>-4.2309879999999998E-3</v>
      </c>
      <c r="AN424">
        <v>0.16776930000000001</v>
      </c>
      <c r="AO424">
        <v>3.9671029999999996E-3</v>
      </c>
    </row>
    <row r="425" spans="2:41" x14ac:dyDescent="0.25">
      <c r="B425">
        <v>-0.72069890000000003</v>
      </c>
      <c r="C425">
        <v>1.379815E-2</v>
      </c>
      <c r="D425">
        <v>0.88273360000000001</v>
      </c>
      <c r="E425">
        <v>1.0784989999999999E-3</v>
      </c>
      <c r="F425">
        <v>0.1242747</v>
      </c>
      <c r="G425">
        <v>2.0899979999999999E-2</v>
      </c>
      <c r="H425">
        <v>-0.80331260000000004</v>
      </c>
      <c r="I425">
        <v>8.4803150000000004E-3</v>
      </c>
      <c r="J425">
        <v>-0.1454222</v>
      </c>
      <c r="K425">
        <v>1.7883039999999999E-2</v>
      </c>
      <c r="L425">
        <v>-0.69059820000000005</v>
      </c>
      <c r="M425">
        <v>1.9989460000000001E-2</v>
      </c>
      <c r="N425">
        <v>0.87914380000000003</v>
      </c>
      <c r="O425">
        <v>-2.2889960000000002E-3</v>
      </c>
      <c r="P425">
        <v>1.238275</v>
      </c>
      <c r="Q425">
        <v>3.5584980000000002E-3</v>
      </c>
      <c r="R425">
        <v>0.55718579999999995</v>
      </c>
      <c r="S425">
        <v>2.00907E-2</v>
      </c>
      <c r="T425">
        <v>-0.88954759999999999</v>
      </c>
      <c r="U425">
        <v>1.508904E-2</v>
      </c>
      <c r="V425">
        <v>1.639208</v>
      </c>
      <c r="W425">
        <v>5.1796359999999996E-3</v>
      </c>
      <c r="X425">
        <v>0.63565380000000005</v>
      </c>
      <c r="Y425">
        <v>1.260853E-2</v>
      </c>
      <c r="Z425">
        <v>1.084546</v>
      </c>
      <c r="AA425">
        <v>7.8666180000000006E-3</v>
      </c>
      <c r="AB425">
        <v>-0.35810969999999998</v>
      </c>
      <c r="AC425">
        <v>9.0835039999999992E-3</v>
      </c>
      <c r="AD425">
        <v>1.5668280000000001</v>
      </c>
      <c r="AE425">
        <v>7.5904320000000003E-3</v>
      </c>
      <c r="AF425">
        <v>-0.42708230000000003</v>
      </c>
      <c r="AG425">
        <v>1.7692380000000001E-2</v>
      </c>
      <c r="AH425">
        <v>1.45475</v>
      </c>
      <c r="AI425">
        <v>-9.0735529999999998E-4</v>
      </c>
      <c r="AJ425">
        <v>1.2941830000000001</v>
      </c>
      <c r="AK425">
        <v>5.2404349999999999E-3</v>
      </c>
      <c r="AL425">
        <v>-9.9583989999999997E-3</v>
      </c>
      <c r="AM425">
        <v>2.4742169999999999E-3</v>
      </c>
      <c r="AN425">
        <v>-1.2960320000000001</v>
      </c>
      <c r="AO425">
        <v>1.904759E-2</v>
      </c>
    </row>
    <row r="426" spans="2:41" x14ac:dyDescent="0.25">
      <c r="B426">
        <v>0.1108474</v>
      </c>
      <c r="C426">
        <v>1.8434160000000002E-2</v>
      </c>
      <c r="D426">
        <v>0.83041480000000001</v>
      </c>
      <c r="E426">
        <v>2.911776E-3</v>
      </c>
      <c r="F426">
        <v>-0.64445609999999998</v>
      </c>
      <c r="G426">
        <v>5.8455670000000003E-3</v>
      </c>
      <c r="H426">
        <v>-0.79979549999999999</v>
      </c>
      <c r="I426">
        <v>1.203157E-2</v>
      </c>
      <c r="J426">
        <v>1.1242650000000001</v>
      </c>
      <c r="K426">
        <v>1.223344E-2</v>
      </c>
      <c r="L426">
        <v>-0.22043309999999999</v>
      </c>
      <c r="M426">
        <v>2.003682E-2</v>
      </c>
      <c r="N426">
        <v>1.6449279999999999</v>
      </c>
      <c r="O426">
        <v>-7.5210809999999998E-3</v>
      </c>
      <c r="P426">
        <v>2.4964849999999998</v>
      </c>
      <c r="Q426">
        <v>-8.094136E-3</v>
      </c>
      <c r="R426">
        <v>1.616824</v>
      </c>
      <c r="S426">
        <v>3.4872549999999999E-3</v>
      </c>
      <c r="T426">
        <v>-1.585744</v>
      </c>
      <c r="U426">
        <v>1.315616E-2</v>
      </c>
      <c r="V426">
        <v>0.45124740000000002</v>
      </c>
      <c r="W426">
        <v>8.6522500000000002E-3</v>
      </c>
      <c r="X426">
        <v>0.25252550000000001</v>
      </c>
      <c r="Y426">
        <v>1.7774330000000001E-2</v>
      </c>
      <c r="Z426">
        <v>-0.17903169999999999</v>
      </c>
      <c r="AA426">
        <v>7.5122770000000004E-3</v>
      </c>
      <c r="AB426">
        <v>-0.60634339999999998</v>
      </c>
      <c r="AC426">
        <v>1.9572849999999999E-2</v>
      </c>
      <c r="AD426">
        <v>0.15042910000000001</v>
      </c>
      <c r="AE426">
        <v>1.934222E-2</v>
      </c>
      <c r="AF426">
        <v>-0.24825040000000001</v>
      </c>
      <c r="AG426">
        <v>1.492128E-2</v>
      </c>
      <c r="AH426">
        <v>0.1147326</v>
      </c>
      <c r="AI426">
        <v>7.7982110000000002E-3</v>
      </c>
      <c r="AJ426">
        <v>1.71435</v>
      </c>
      <c r="AK426">
        <v>-8.9839729999999993E-3</v>
      </c>
      <c r="AL426">
        <v>-0.71169649999999995</v>
      </c>
      <c r="AM426">
        <v>-2.2735670000000002E-3</v>
      </c>
      <c r="AN426">
        <v>-1.309823</v>
      </c>
      <c r="AO426">
        <v>1.901299E-2</v>
      </c>
    </row>
    <row r="427" spans="2:41" x14ac:dyDescent="0.25">
      <c r="B427">
        <v>1.143545</v>
      </c>
      <c r="C427">
        <v>1.092892E-2</v>
      </c>
      <c r="D427">
        <v>0.59374669999999996</v>
      </c>
      <c r="E427">
        <v>1.3196379999999999E-3</v>
      </c>
      <c r="F427">
        <v>-1.3566959999999999</v>
      </c>
      <c r="G427">
        <v>1.2013609999999999E-2</v>
      </c>
      <c r="H427">
        <v>-0.43405050000000001</v>
      </c>
      <c r="I427">
        <v>1.44948E-2</v>
      </c>
      <c r="J427">
        <v>1.2951680000000001</v>
      </c>
      <c r="K427">
        <v>-3.4824809999999999E-3</v>
      </c>
      <c r="L427">
        <v>0.38414759999999998</v>
      </c>
      <c r="M427">
        <v>6.5187400000000003E-3</v>
      </c>
      <c r="N427">
        <v>0.95766320000000005</v>
      </c>
      <c r="O427">
        <v>-5.988562E-4</v>
      </c>
      <c r="P427">
        <v>1.331998</v>
      </c>
      <c r="Q427">
        <v>2.8324470000000001E-3</v>
      </c>
      <c r="R427">
        <v>1.3518570000000001</v>
      </c>
      <c r="S427">
        <v>-7.2516989999999999E-4</v>
      </c>
      <c r="T427">
        <v>-1.0595079999999999</v>
      </c>
      <c r="U427">
        <v>1.168517E-2</v>
      </c>
      <c r="V427">
        <v>-0.2655728</v>
      </c>
      <c r="W427">
        <v>1.456256E-2</v>
      </c>
      <c r="X427">
        <v>-0.7285161</v>
      </c>
      <c r="Y427">
        <v>1.807346E-2</v>
      </c>
      <c r="Z427">
        <v>-0.86597729999999995</v>
      </c>
      <c r="AA427">
        <v>1.3493649999999999E-2</v>
      </c>
      <c r="AB427">
        <v>-1.0907899999999999</v>
      </c>
      <c r="AC427">
        <v>2.4379020000000001E-2</v>
      </c>
      <c r="AD427">
        <v>-0.2427879</v>
      </c>
      <c r="AE427">
        <v>3.153562E-2</v>
      </c>
      <c r="AF427">
        <v>0.39896589999999998</v>
      </c>
      <c r="AG427">
        <v>1.0803399999999999E-2</v>
      </c>
      <c r="AH427">
        <v>-0.56326089999999995</v>
      </c>
      <c r="AI427">
        <v>2.2774579999999999E-2</v>
      </c>
      <c r="AJ427">
        <v>1.242885</v>
      </c>
      <c r="AK427">
        <v>-4.4707460000000003E-3</v>
      </c>
      <c r="AL427">
        <v>1.865443E-2</v>
      </c>
      <c r="AM427">
        <v>-7.8499510000000008E-3</v>
      </c>
      <c r="AN427">
        <v>-0.42235220000000001</v>
      </c>
      <c r="AO427">
        <v>1.4611529999999999E-2</v>
      </c>
    </row>
    <row r="428" spans="2:41" x14ac:dyDescent="0.25">
      <c r="B428">
        <v>0.87456650000000002</v>
      </c>
      <c r="C428">
        <v>2.8006519999999998E-3</v>
      </c>
      <c r="D428">
        <v>0.46020640000000002</v>
      </c>
      <c r="E428">
        <v>-4.5729500000000001E-3</v>
      </c>
      <c r="F428">
        <v>-1.2998620000000001</v>
      </c>
      <c r="G428">
        <v>2.7350889999999999E-2</v>
      </c>
      <c r="H428">
        <v>-6.765272E-2</v>
      </c>
      <c r="I428">
        <v>1.7187129999999998E-2</v>
      </c>
      <c r="J428">
        <v>0.37074610000000002</v>
      </c>
      <c r="K428">
        <v>-1.157248E-3</v>
      </c>
      <c r="L428">
        <v>0.30784070000000002</v>
      </c>
      <c r="M428">
        <v>-5.0760789999999998E-3</v>
      </c>
      <c r="N428">
        <v>-0.33067049999999998</v>
      </c>
      <c r="O428">
        <v>4.775011E-3</v>
      </c>
      <c r="P428">
        <v>-0.84333239999999998</v>
      </c>
      <c r="Q428">
        <v>2.346471E-2</v>
      </c>
      <c r="R428">
        <v>7.0889110000000005E-2</v>
      </c>
      <c r="S428">
        <v>8.5138509999999994E-3</v>
      </c>
      <c r="T428">
        <v>0.25863229999999998</v>
      </c>
      <c r="U428">
        <v>2.0184069999999998E-2</v>
      </c>
      <c r="V428">
        <v>-2.55073E-2</v>
      </c>
      <c r="W428">
        <v>1.218986E-2</v>
      </c>
      <c r="X428">
        <v>-0.9120374</v>
      </c>
      <c r="Y428">
        <v>2.3967849999999999E-2</v>
      </c>
      <c r="Z428">
        <v>-0.37258649999999999</v>
      </c>
      <c r="AA428">
        <v>1.478763E-2</v>
      </c>
      <c r="AB428">
        <v>-1.1565669999999999</v>
      </c>
      <c r="AC428">
        <v>2.475099E-2</v>
      </c>
      <c r="AD428">
        <v>0.69124450000000004</v>
      </c>
      <c r="AE428">
        <v>2.9418819999999998E-2</v>
      </c>
      <c r="AF428">
        <v>1.3202510000000001</v>
      </c>
      <c r="AG428">
        <v>8.8185030000000001E-3</v>
      </c>
      <c r="AH428">
        <v>-0.26817370000000001</v>
      </c>
      <c r="AI428">
        <v>2.8369999999999999E-2</v>
      </c>
      <c r="AJ428">
        <v>0.295788</v>
      </c>
      <c r="AK428">
        <v>1.5046169999999999E-2</v>
      </c>
      <c r="AL428">
        <v>7.5976779999999994E-2</v>
      </c>
      <c r="AM428">
        <v>-4.1795729999999998E-3</v>
      </c>
      <c r="AN428">
        <v>-0.54392929999999995</v>
      </c>
      <c r="AO428">
        <v>1.7988029999999999E-2</v>
      </c>
    </row>
    <row r="429" spans="2:41" x14ac:dyDescent="0.25">
      <c r="B429">
        <v>0.30325049999999998</v>
      </c>
      <c r="C429">
        <v>5.9041329999999998E-3</v>
      </c>
      <c r="D429">
        <v>0.14342969999999999</v>
      </c>
      <c r="E429">
        <v>-2.1156399999999998E-3</v>
      </c>
      <c r="F429">
        <v>-0.55097399999999996</v>
      </c>
      <c r="G429">
        <v>2.9378649999999999E-2</v>
      </c>
      <c r="H429">
        <v>-8.777567E-2</v>
      </c>
      <c r="I429">
        <v>1.347044E-2</v>
      </c>
      <c r="J429">
        <v>-1.0685309999999999</v>
      </c>
      <c r="K429">
        <v>1.82083E-2</v>
      </c>
      <c r="L429">
        <v>-0.51087479999999996</v>
      </c>
      <c r="M429">
        <v>4.4149300000000001E-3</v>
      </c>
      <c r="N429">
        <v>-0.43971519999999997</v>
      </c>
      <c r="O429">
        <v>5.9930019999999999E-3</v>
      </c>
      <c r="P429">
        <v>-1.409157</v>
      </c>
      <c r="Q429">
        <v>2.716176E-2</v>
      </c>
      <c r="R429">
        <v>4.6155059999999998E-2</v>
      </c>
      <c r="S429">
        <v>1.2700609999999999E-2</v>
      </c>
      <c r="T429">
        <v>1.07273E-2</v>
      </c>
      <c r="U429">
        <v>2.9667889999999999E-2</v>
      </c>
      <c r="V429">
        <v>-0.84107120000000002</v>
      </c>
      <c r="W429">
        <v>8.3088309999999992E-3</v>
      </c>
      <c r="X429">
        <v>-0.24102270000000001</v>
      </c>
      <c r="Y429">
        <v>2.91743E-2</v>
      </c>
      <c r="Z429">
        <v>2.4389899999999999E-2</v>
      </c>
      <c r="AA429">
        <v>1.44975E-2</v>
      </c>
      <c r="AB429">
        <v>0.23623330000000001</v>
      </c>
      <c r="AC429">
        <v>2.1040590000000001E-2</v>
      </c>
      <c r="AD429">
        <v>1.1731400000000001</v>
      </c>
      <c r="AE429">
        <v>2.3040970000000001E-2</v>
      </c>
      <c r="AF429">
        <v>1.305509</v>
      </c>
      <c r="AG429">
        <v>8.2566629999999992E-3</v>
      </c>
      <c r="AH429">
        <v>0.6260057</v>
      </c>
      <c r="AI429">
        <v>2.4828389999999999E-2</v>
      </c>
      <c r="AJ429">
        <v>-0.41892780000000002</v>
      </c>
      <c r="AK429">
        <v>1.8470549999999999E-2</v>
      </c>
      <c r="AL429">
        <v>-1.2864800000000001</v>
      </c>
      <c r="AM429">
        <v>3.2006449999999998E-3</v>
      </c>
      <c r="AN429">
        <v>-1.4127719999999999</v>
      </c>
      <c r="AO429">
        <v>1.631092E-2</v>
      </c>
    </row>
    <row r="430" spans="2:41" x14ac:dyDescent="0.25">
      <c r="B430">
        <v>1.661716</v>
      </c>
      <c r="C430">
        <v>1.0478070000000001E-2</v>
      </c>
      <c r="D430">
        <v>-0.79891999999999996</v>
      </c>
      <c r="E430">
        <v>7.8463609999999996E-3</v>
      </c>
      <c r="F430">
        <v>-0.4692616</v>
      </c>
      <c r="G430">
        <v>2.452551E-2</v>
      </c>
      <c r="H430">
        <v>-0.64102190000000003</v>
      </c>
      <c r="I430">
        <v>8.1235170000000002E-3</v>
      </c>
      <c r="J430">
        <v>-1.8103400000000001</v>
      </c>
      <c r="K430">
        <v>2.7206939999999999E-2</v>
      </c>
      <c r="L430">
        <v>-0.74560040000000005</v>
      </c>
      <c r="M430">
        <v>2.3650330000000001E-2</v>
      </c>
      <c r="N430">
        <v>0.43784200000000001</v>
      </c>
      <c r="O430">
        <v>1.30966E-2</v>
      </c>
      <c r="P430">
        <v>0.13453490000000001</v>
      </c>
      <c r="Q430">
        <v>1.9865029999999999E-2</v>
      </c>
      <c r="R430">
        <v>0.80177039999999999</v>
      </c>
      <c r="S430">
        <v>3.2252330000000001E-3</v>
      </c>
      <c r="T430">
        <v>-1.15381</v>
      </c>
      <c r="U430">
        <v>2.5117239999999999E-2</v>
      </c>
      <c r="V430">
        <v>-1.906865</v>
      </c>
      <c r="W430">
        <v>2.36607E-2</v>
      </c>
      <c r="X430">
        <v>-0.31922790000000001</v>
      </c>
      <c r="Y430">
        <v>2.8784859999999999E-2</v>
      </c>
      <c r="Z430">
        <v>-0.1082569</v>
      </c>
      <c r="AA430">
        <v>1.6314180000000001E-2</v>
      </c>
      <c r="AB430">
        <v>1.9309289999999999</v>
      </c>
      <c r="AC430">
        <v>8.0275399999999997E-3</v>
      </c>
      <c r="AD430">
        <v>1.2777590000000001</v>
      </c>
      <c r="AE430">
        <v>2.2580119999999999E-2</v>
      </c>
      <c r="AF430">
        <v>0.5919063</v>
      </c>
      <c r="AG430">
        <v>8.0356330000000004E-3</v>
      </c>
      <c r="AH430">
        <v>0.61486510000000005</v>
      </c>
      <c r="AI430">
        <v>1.489409E-2</v>
      </c>
      <c r="AJ430">
        <v>-0.32444020000000001</v>
      </c>
      <c r="AK430">
        <v>9.0292089999999998E-3</v>
      </c>
      <c r="AL430">
        <v>-0.94421180000000005</v>
      </c>
      <c r="AM430">
        <v>1.1194890000000001E-2</v>
      </c>
      <c r="AN430">
        <v>-0.64043859999999997</v>
      </c>
      <c r="AO430">
        <v>1.13963E-2</v>
      </c>
    </row>
    <row r="431" spans="2:41" x14ac:dyDescent="0.25">
      <c r="B431">
        <v>3.4494419999999999</v>
      </c>
      <c r="C431">
        <v>-1.417352E-4</v>
      </c>
      <c r="D431">
        <v>-0.74656420000000001</v>
      </c>
      <c r="E431">
        <v>1.766394E-2</v>
      </c>
      <c r="F431">
        <v>-1.150031</v>
      </c>
      <c r="G431">
        <v>1.7577039999999999E-2</v>
      </c>
      <c r="H431">
        <v>-1.1515660000000001</v>
      </c>
      <c r="I431">
        <v>8.7326680000000007E-3</v>
      </c>
      <c r="J431">
        <v>-0.65742690000000004</v>
      </c>
      <c r="K431">
        <v>2.0588510000000001E-2</v>
      </c>
      <c r="L431">
        <v>0.23352100000000001</v>
      </c>
      <c r="M431">
        <v>2.7965710000000001E-2</v>
      </c>
      <c r="N431">
        <v>0.69239030000000001</v>
      </c>
      <c r="O431">
        <v>1.8208729999999999E-2</v>
      </c>
      <c r="P431">
        <v>1.8544510000000001</v>
      </c>
      <c r="Q431">
        <v>1.3514119999999999E-2</v>
      </c>
      <c r="R431">
        <v>0.6430477</v>
      </c>
      <c r="S431">
        <v>-4.43524E-3</v>
      </c>
      <c r="T431">
        <v>-1.437656</v>
      </c>
      <c r="U431">
        <v>1.532066E-2</v>
      </c>
      <c r="V431">
        <v>-1.6597299999999999</v>
      </c>
      <c r="W431">
        <v>3.642215E-2</v>
      </c>
      <c r="X431">
        <v>-0.89068320000000001</v>
      </c>
      <c r="Y431">
        <v>3.063109E-2</v>
      </c>
      <c r="Z431">
        <v>-0.46126349999999999</v>
      </c>
      <c r="AA431">
        <v>1.6106249999999999E-2</v>
      </c>
      <c r="AB431">
        <v>1.8463099999999999</v>
      </c>
      <c r="AC431">
        <v>-7.8454839999999998E-3</v>
      </c>
      <c r="AD431">
        <v>1.382001</v>
      </c>
      <c r="AE431">
        <v>1.9089499999999999E-2</v>
      </c>
      <c r="AF431">
        <v>0.63988500000000004</v>
      </c>
      <c r="AG431">
        <v>2.034629E-3</v>
      </c>
      <c r="AH431">
        <v>-0.77718730000000003</v>
      </c>
      <c r="AI431">
        <v>1.0761110000000001E-2</v>
      </c>
      <c r="AJ431">
        <v>-0.1934601</v>
      </c>
      <c r="AK431">
        <v>8.3891739999999992E-3</v>
      </c>
      <c r="AL431">
        <v>0.20090430000000001</v>
      </c>
      <c r="AM431">
        <v>5.0563459999999998E-3</v>
      </c>
      <c r="AN431">
        <v>0.96390149999999997</v>
      </c>
      <c r="AO431">
        <v>1.217887E-2</v>
      </c>
    </row>
    <row r="432" spans="2:41" x14ac:dyDescent="0.25">
      <c r="B432">
        <v>2.7935729999999999</v>
      </c>
      <c r="C432">
        <v>-1.5068069999999999E-2</v>
      </c>
      <c r="D432">
        <v>0.43730039999999998</v>
      </c>
      <c r="E432">
        <v>2.2187419999999999E-2</v>
      </c>
      <c r="F432">
        <v>-1.011369</v>
      </c>
      <c r="G432">
        <v>1.286353E-2</v>
      </c>
      <c r="H432">
        <v>-3.2348149999999999E-2</v>
      </c>
      <c r="I432">
        <v>1.0373729999999999E-2</v>
      </c>
      <c r="J432">
        <v>0.40972969999999997</v>
      </c>
      <c r="K432">
        <v>1.621061E-2</v>
      </c>
      <c r="L432">
        <v>0.97417390000000004</v>
      </c>
      <c r="M432">
        <v>1.9480230000000001E-2</v>
      </c>
      <c r="N432">
        <v>-0.1574016</v>
      </c>
      <c r="O432">
        <v>1.111824E-2</v>
      </c>
      <c r="P432">
        <v>2.1759770000000001</v>
      </c>
      <c r="Q432">
        <v>7.2879279999999999E-3</v>
      </c>
      <c r="R432">
        <v>0.37297789999999997</v>
      </c>
      <c r="S432">
        <v>4.2349010000000001E-3</v>
      </c>
      <c r="T432">
        <v>-0.7472453</v>
      </c>
      <c r="U432">
        <v>1.825295E-2</v>
      </c>
      <c r="V432">
        <v>-4.5828420000000002E-2</v>
      </c>
      <c r="W432">
        <v>2.4584499999999999E-2</v>
      </c>
      <c r="X432">
        <v>-0.52118699999999996</v>
      </c>
      <c r="Y432">
        <v>3.2120849999999999E-2</v>
      </c>
      <c r="Z432">
        <v>-0.52430140000000003</v>
      </c>
      <c r="AA432">
        <v>1.5261159999999999E-2</v>
      </c>
      <c r="AB432">
        <v>-0.16587479999999999</v>
      </c>
      <c r="AC432">
        <v>-8.9439459999999995E-3</v>
      </c>
      <c r="AD432">
        <v>0.96410390000000001</v>
      </c>
      <c r="AE432">
        <v>1.1006190000000001E-2</v>
      </c>
      <c r="AF432">
        <v>-7.380167E-3</v>
      </c>
      <c r="AG432">
        <v>-9.7506899999999996E-4</v>
      </c>
      <c r="AH432">
        <v>-1.5953520000000001</v>
      </c>
      <c r="AI432">
        <v>1.5031539999999999E-2</v>
      </c>
      <c r="AJ432">
        <v>-0.60469450000000002</v>
      </c>
      <c r="AK432">
        <v>1.4090770000000001E-2</v>
      </c>
      <c r="AL432">
        <v>-0.24213399999999999</v>
      </c>
      <c r="AM432">
        <v>-3.506042E-3</v>
      </c>
      <c r="AN432">
        <v>0.92322150000000003</v>
      </c>
      <c r="AO432">
        <v>9.7314919999999996E-3</v>
      </c>
    </row>
    <row r="433" spans="2:41" x14ac:dyDescent="0.25">
      <c r="B433">
        <v>-0.23788980000000001</v>
      </c>
      <c r="C433">
        <v>-7.0326690000000001E-3</v>
      </c>
      <c r="D433">
        <v>1.126568</v>
      </c>
      <c r="E433">
        <v>1.934261E-2</v>
      </c>
      <c r="F433">
        <v>-0.15050530000000001</v>
      </c>
      <c r="G433">
        <v>1.070142E-2</v>
      </c>
      <c r="H433">
        <v>1.803623</v>
      </c>
      <c r="I433">
        <v>1.1187910000000001E-2</v>
      </c>
      <c r="J433">
        <v>0.28000409999999998</v>
      </c>
      <c r="K433">
        <v>2.3183079999999998E-2</v>
      </c>
      <c r="L433">
        <v>0.53003739999999999</v>
      </c>
      <c r="M433">
        <v>1.5576080000000001E-2</v>
      </c>
      <c r="N433">
        <v>-0.85477619999999999</v>
      </c>
      <c r="O433">
        <v>-2.7566420000000001E-3</v>
      </c>
      <c r="P433">
        <v>1.7920469999999999</v>
      </c>
      <c r="Q433">
        <v>5.6875149999999998E-3</v>
      </c>
      <c r="R433">
        <v>0.79601599999999995</v>
      </c>
      <c r="S433">
        <v>1.082555E-2</v>
      </c>
      <c r="T433">
        <v>-6.1354640000000002E-2</v>
      </c>
      <c r="U433">
        <v>2.532394E-2</v>
      </c>
      <c r="V433">
        <v>0.92785499999999999</v>
      </c>
      <c r="W433">
        <v>5.8418519999999998E-3</v>
      </c>
      <c r="X433">
        <v>0.2323335</v>
      </c>
      <c r="Y433">
        <v>2.5814360000000001E-2</v>
      </c>
      <c r="Z433">
        <v>0.21387980000000001</v>
      </c>
      <c r="AA433">
        <v>1.753818E-2</v>
      </c>
      <c r="AB433">
        <v>-1.4685490000000001</v>
      </c>
      <c r="AC433">
        <v>5.1616559999999997E-3</v>
      </c>
      <c r="AD433">
        <v>0.20857390000000001</v>
      </c>
      <c r="AE433">
        <v>9.9984340000000005E-3</v>
      </c>
      <c r="AF433">
        <v>-1.718615</v>
      </c>
      <c r="AG433">
        <v>4.5552659999999997E-3</v>
      </c>
      <c r="AH433">
        <v>-0.81065560000000003</v>
      </c>
      <c r="AI433">
        <v>1.0203240000000001E-2</v>
      </c>
      <c r="AJ433">
        <v>-0.63727739999999999</v>
      </c>
      <c r="AK433">
        <v>1.266656E-2</v>
      </c>
      <c r="AL433">
        <v>0.50227169999999999</v>
      </c>
      <c r="AM433">
        <v>9.6232469999999997E-3</v>
      </c>
      <c r="AN433">
        <v>9.7473249999999997E-2</v>
      </c>
      <c r="AO433">
        <v>4.754871E-4</v>
      </c>
    </row>
    <row r="434" spans="2:41" x14ac:dyDescent="0.25">
      <c r="B434">
        <v>-1.7957590000000001</v>
      </c>
      <c r="C434">
        <v>1.6646680000000001E-2</v>
      </c>
      <c r="D434">
        <v>1.006516</v>
      </c>
      <c r="E434">
        <v>1.499869E-2</v>
      </c>
      <c r="F434">
        <v>0.12861230000000001</v>
      </c>
      <c r="G434">
        <v>7.4492050000000004E-3</v>
      </c>
      <c r="H434">
        <v>1.9036040000000001</v>
      </c>
      <c r="I434">
        <v>1.339721E-2</v>
      </c>
      <c r="J434">
        <v>0.44048910000000002</v>
      </c>
      <c r="K434">
        <v>2.0517420000000001E-2</v>
      </c>
      <c r="L434">
        <v>0.16193930000000001</v>
      </c>
      <c r="M434">
        <v>1.5997549999999999E-2</v>
      </c>
      <c r="N434">
        <v>-9.9841280000000004E-2</v>
      </c>
      <c r="O434">
        <v>-6.270215E-3</v>
      </c>
      <c r="P434">
        <v>1.5582400000000001</v>
      </c>
      <c r="Q434">
        <v>1.4514620000000001E-2</v>
      </c>
      <c r="R434">
        <v>0.64141539999999997</v>
      </c>
      <c r="S434">
        <v>8.9721109999999996E-3</v>
      </c>
      <c r="T434">
        <v>-0.23268330000000001</v>
      </c>
      <c r="U434">
        <v>2.1607189999999998E-2</v>
      </c>
      <c r="V434">
        <v>-0.44312839999999998</v>
      </c>
      <c r="W434">
        <v>5.7919210000000002E-3</v>
      </c>
      <c r="X434">
        <v>-1.3811749999999999E-3</v>
      </c>
      <c r="Y434">
        <v>1.834626E-2</v>
      </c>
      <c r="Z434">
        <v>1.377616</v>
      </c>
      <c r="AA434">
        <v>2.1077869999999999E-2</v>
      </c>
      <c r="AB434">
        <v>0.14763470000000001</v>
      </c>
      <c r="AC434">
        <v>1.2343440000000001E-2</v>
      </c>
      <c r="AD434">
        <v>-0.37390489999999998</v>
      </c>
      <c r="AE434">
        <v>1.471897E-2</v>
      </c>
      <c r="AF434">
        <v>-1.5519320000000001</v>
      </c>
      <c r="AG434">
        <v>6.3424170000000004E-3</v>
      </c>
      <c r="AH434">
        <v>0.50409479999999995</v>
      </c>
      <c r="AI434">
        <v>4.034935E-4</v>
      </c>
      <c r="AJ434">
        <v>2.8192180000000001E-2</v>
      </c>
      <c r="AK434">
        <v>9.7761010000000006E-3</v>
      </c>
      <c r="AL434">
        <v>1.951846</v>
      </c>
      <c r="AM434">
        <v>1.721845E-2</v>
      </c>
      <c r="AN434">
        <v>0.2212006</v>
      </c>
      <c r="AO434">
        <v>-2.4725670000000002E-3</v>
      </c>
    </row>
    <row r="435" spans="2:41" x14ac:dyDescent="0.25">
      <c r="B435">
        <v>-0.31628450000000002</v>
      </c>
      <c r="C435">
        <v>1.785082E-2</v>
      </c>
      <c r="D435">
        <v>0.56726370000000004</v>
      </c>
      <c r="E435">
        <v>1.1476180000000001E-2</v>
      </c>
      <c r="F435">
        <v>3.4901889999999998E-2</v>
      </c>
      <c r="G435">
        <v>7.5916289999999999E-3</v>
      </c>
      <c r="H435">
        <v>1.130846</v>
      </c>
      <c r="I435">
        <v>1.118484E-2</v>
      </c>
      <c r="J435">
        <v>1.188099</v>
      </c>
      <c r="K435">
        <v>5.0018709999999997E-3</v>
      </c>
      <c r="L435">
        <v>0.64399019999999996</v>
      </c>
      <c r="M435">
        <v>1.2325940000000001E-2</v>
      </c>
      <c r="N435">
        <v>0.54341079999999997</v>
      </c>
      <c r="O435">
        <v>3.286364E-3</v>
      </c>
      <c r="P435">
        <v>1.5179389999999999</v>
      </c>
      <c r="Q435">
        <v>2.6260760000000001E-2</v>
      </c>
      <c r="R435">
        <v>-0.37452340000000001</v>
      </c>
      <c r="S435">
        <v>1.771474E-2</v>
      </c>
      <c r="T435">
        <v>-0.1527471</v>
      </c>
      <c r="U435">
        <v>1.556479E-2</v>
      </c>
      <c r="V435">
        <v>-1.0639099999999999</v>
      </c>
      <c r="W435">
        <v>1.8466799999999998E-2</v>
      </c>
      <c r="X435">
        <v>-0.49863879999999999</v>
      </c>
      <c r="Y435">
        <v>2.1446639999999999E-2</v>
      </c>
      <c r="Z435">
        <v>1.60253</v>
      </c>
      <c r="AA435">
        <v>1.782224E-2</v>
      </c>
      <c r="AB435">
        <v>2.5170940000000002</v>
      </c>
      <c r="AC435">
        <v>4.7873170000000001E-3</v>
      </c>
      <c r="AD435">
        <v>-0.36768919999999999</v>
      </c>
      <c r="AE435">
        <v>1.670377E-2</v>
      </c>
      <c r="AF435">
        <v>0.2893694</v>
      </c>
      <c r="AG435">
        <v>1.548748E-3</v>
      </c>
      <c r="AH435">
        <v>0.17072960000000001</v>
      </c>
      <c r="AI435">
        <v>2.3834450000000001E-3</v>
      </c>
      <c r="AJ435">
        <v>0.27540540000000002</v>
      </c>
      <c r="AK435">
        <v>1.121845E-2</v>
      </c>
      <c r="AL435">
        <v>0.84155380000000002</v>
      </c>
      <c r="AM435">
        <v>5.8400250000000004E-3</v>
      </c>
      <c r="AN435">
        <v>0.54561190000000004</v>
      </c>
      <c r="AO435">
        <v>4.4949389999999999E-3</v>
      </c>
    </row>
    <row r="436" spans="2:41" x14ac:dyDescent="0.25">
      <c r="B436">
        <v>0.9424013</v>
      </c>
      <c r="C436">
        <v>4.2044819999999998E-3</v>
      </c>
      <c r="D436">
        <v>0.34743580000000002</v>
      </c>
      <c r="E436">
        <v>5.9177049999999997E-3</v>
      </c>
      <c r="F436">
        <v>0.31562689999999999</v>
      </c>
      <c r="G436">
        <v>1.065402E-2</v>
      </c>
      <c r="H436">
        <v>0.40291159999999998</v>
      </c>
      <c r="I436">
        <v>4.3845020000000002E-3</v>
      </c>
      <c r="J436">
        <v>0.95151920000000001</v>
      </c>
      <c r="K436">
        <v>8.5868339999999998E-3</v>
      </c>
      <c r="L436">
        <v>0.43193199999999998</v>
      </c>
      <c r="M436">
        <v>9.3459000000000007E-3</v>
      </c>
      <c r="N436">
        <v>-0.32464369999999998</v>
      </c>
      <c r="O436">
        <v>1.1717699999999999E-2</v>
      </c>
      <c r="P436">
        <v>1.2655540000000001</v>
      </c>
      <c r="Q436">
        <v>1.7099429999999999E-2</v>
      </c>
      <c r="R436">
        <v>-1.0791440000000001</v>
      </c>
      <c r="S436">
        <v>2.7044510000000001E-2</v>
      </c>
      <c r="T436">
        <v>1.00359</v>
      </c>
      <c r="U436">
        <v>1.8650259999999998E-2</v>
      </c>
      <c r="V436">
        <v>-0.11578430000000001</v>
      </c>
      <c r="W436">
        <v>1.68343E-2</v>
      </c>
      <c r="X436">
        <v>0.23603740000000001</v>
      </c>
      <c r="Y436">
        <v>2.587418E-2</v>
      </c>
      <c r="Z436">
        <v>1.0440560000000001</v>
      </c>
      <c r="AA436">
        <v>1.108133E-2</v>
      </c>
      <c r="AB436">
        <v>2.5852179999999998</v>
      </c>
      <c r="AC436">
        <v>1.9928369999999999E-4</v>
      </c>
      <c r="AD436">
        <v>0.82869789999999999</v>
      </c>
      <c r="AE436">
        <v>1.713027E-2</v>
      </c>
      <c r="AF436">
        <v>0.58270339999999998</v>
      </c>
      <c r="AG436">
        <v>-1.416713E-4</v>
      </c>
      <c r="AH436">
        <v>-1.858695</v>
      </c>
      <c r="AI436">
        <v>1.470232E-2</v>
      </c>
      <c r="AJ436">
        <v>0.29740420000000001</v>
      </c>
      <c r="AK436">
        <v>9.6210919999999995E-3</v>
      </c>
      <c r="AL436">
        <v>-0.39293159999999999</v>
      </c>
      <c r="AM436">
        <v>3.18914E-3</v>
      </c>
      <c r="AN436">
        <v>4.390054E-3</v>
      </c>
      <c r="AO436">
        <v>8.3189549999999994E-3</v>
      </c>
    </row>
    <row r="437" spans="2:41" x14ac:dyDescent="0.25">
      <c r="B437">
        <v>1.07595</v>
      </c>
      <c r="C437">
        <v>8.9779430000000004E-3</v>
      </c>
      <c r="D437">
        <v>0.34755920000000001</v>
      </c>
      <c r="E437">
        <v>5.1726000000000003E-3</v>
      </c>
      <c r="F437">
        <v>0.58309299999999997</v>
      </c>
      <c r="G437">
        <v>1.061606E-2</v>
      </c>
      <c r="H437">
        <v>-0.60109679999999999</v>
      </c>
      <c r="I437">
        <v>6.5977340000000001E-3</v>
      </c>
      <c r="J437">
        <v>-0.43100670000000002</v>
      </c>
      <c r="K437">
        <v>2.6210819999999999E-2</v>
      </c>
      <c r="L437">
        <v>-0.73678779999999999</v>
      </c>
      <c r="M437">
        <v>1.1498619999999999E-2</v>
      </c>
      <c r="N437">
        <v>-0.62060910000000002</v>
      </c>
      <c r="O437">
        <v>1.5963910000000001E-2</v>
      </c>
      <c r="P437">
        <v>0.31756509999999999</v>
      </c>
      <c r="Q437">
        <v>-2.3433220000000001E-3</v>
      </c>
      <c r="R437">
        <v>-1.4198949999999999</v>
      </c>
      <c r="S437">
        <v>2.3753529999999998E-2</v>
      </c>
      <c r="T437">
        <v>1.418865</v>
      </c>
      <c r="U437">
        <v>2.2078839999999999E-2</v>
      </c>
      <c r="V437">
        <v>-0.86021840000000005</v>
      </c>
      <c r="W437">
        <v>7.735151E-3</v>
      </c>
      <c r="X437">
        <v>0.75966359999999999</v>
      </c>
      <c r="Y437">
        <v>1.9075620000000001E-2</v>
      </c>
      <c r="Z437">
        <v>5.9122710000000002E-2</v>
      </c>
      <c r="AA437">
        <v>9.9521320000000007E-3</v>
      </c>
      <c r="AB437">
        <v>0.6157996</v>
      </c>
      <c r="AC437">
        <v>3.8605929999999998E-3</v>
      </c>
      <c r="AD437">
        <v>2.3478119999999998</v>
      </c>
      <c r="AE437">
        <v>1.6279729999999999E-2</v>
      </c>
      <c r="AF437">
        <v>-0.56679310000000005</v>
      </c>
      <c r="AG437">
        <v>1.105885E-2</v>
      </c>
      <c r="AH437">
        <v>-2.1891409999999998</v>
      </c>
      <c r="AI437">
        <v>2.1044199999999999E-2</v>
      </c>
      <c r="AJ437">
        <v>0.8298295</v>
      </c>
      <c r="AK437">
        <v>-1.8106890000000001E-3</v>
      </c>
      <c r="AL437">
        <v>0.35931639999999998</v>
      </c>
      <c r="AM437">
        <v>1.198683E-2</v>
      </c>
      <c r="AN437">
        <v>-1.148404</v>
      </c>
      <c r="AO437">
        <v>3.1303820000000001E-3</v>
      </c>
    </row>
    <row r="438" spans="2:41" x14ac:dyDescent="0.25">
      <c r="B438">
        <v>1.513698</v>
      </c>
      <c r="C438">
        <v>1.310645E-2</v>
      </c>
      <c r="D438">
        <v>-4.1471500000000001E-2</v>
      </c>
      <c r="E438">
        <v>9.1983770000000006E-3</v>
      </c>
      <c r="F438">
        <v>0.45521800000000001</v>
      </c>
      <c r="G438">
        <v>9.9730519999999996E-3</v>
      </c>
      <c r="H438">
        <v>-0.67147480000000004</v>
      </c>
      <c r="I438">
        <v>1.8741299999999999E-2</v>
      </c>
      <c r="J438">
        <v>-0.68632910000000003</v>
      </c>
      <c r="K438">
        <v>2.219674E-2</v>
      </c>
      <c r="L438">
        <v>-1.1014299999999999</v>
      </c>
      <c r="M438">
        <v>1.2621139999999999E-2</v>
      </c>
      <c r="N438">
        <v>0.1741171</v>
      </c>
      <c r="O438">
        <v>1.9473000000000001E-2</v>
      </c>
      <c r="P438">
        <v>-0.5537145</v>
      </c>
      <c r="Q438">
        <v>5.8506490000000003E-3</v>
      </c>
      <c r="R438">
        <v>-1.5063420000000001</v>
      </c>
      <c r="S438">
        <v>1.8906099999999999E-2</v>
      </c>
      <c r="T438">
        <v>0.56847020000000004</v>
      </c>
      <c r="U438">
        <v>1.6551E-2</v>
      </c>
      <c r="V438">
        <v>-2.0382950000000002</v>
      </c>
      <c r="W438">
        <v>8.8006790000000005E-3</v>
      </c>
      <c r="X438">
        <v>-0.29851519999999998</v>
      </c>
      <c r="Y438">
        <v>1.492311E-2</v>
      </c>
      <c r="Z438">
        <v>-1.728777</v>
      </c>
      <c r="AA438">
        <v>1.2631740000000001E-2</v>
      </c>
      <c r="AB438">
        <v>-0.89984189999999997</v>
      </c>
      <c r="AC438">
        <v>8.6029039999999998E-3</v>
      </c>
      <c r="AD438">
        <v>1.7824530000000001</v>
      </c>
      <c r="AE438">
        <v>1.302647E-2</v>
      </c>
      <c r="AF438">
        <v>-1.172423</v>
      </c>
      <c r="AG438">
        <v>2.225415E-2</v>
      </c>
      <c r="AH438">
        <v>-0.1106389</v>
      </c>
      <c r="AI438">
        <v>1.3550070000000001E-2</v>
      </c>
      <c r="AJ438">
        <v>0.67111100000000001</v>
      </c>
      <c r="AK438">
        <v>-1.7087080000000001E-2</v>
      </c>
      <c r="AL438">
        <v>1.5807800000000001</v>
      </c>
      <c r="AM438">
        <v>1.690204E-2</v>
      </c>
      <c r="AN438">
        <v>-1.5742100000000001</v>
      </c>
      <c r="AO438">
        <v>-3.0971140000000002E-3</v>
      </c>
    </row>
    <row r="439" spans="2:41" x14ac:dyDescent="0.25">
      <c r="B439">
        <v>1.3829549999999999</v>
      </c>
      <c r="C439">
        <v>-2.8637599999999999E-3</v>
      </c>
      <c r="D439">
        <v>-0.9059604</v>
      </c>
      <c r="E439">
        <v>8.2894960000000004E-3</v>
      </c>
      <c r="F439">
        <v>-6.1948330000000003E-2</v>
      </c>
      <c r="G439">
        <v>1.486666E-2</v>
      </c>
      <c r="H439">
        <v>-2.3878969999999999E-2</v>
      </c>
      <c r="I439">
        <v>2.7204829999999999E-2</v>
      </c>
      <c r="J439">
        <v>0.26709480000000002</v>
      </c>
      <c r="K439">
        <v>9.801368E-4</v>
      </c>
      <c r="L439">
        <v>-0.35000730000000002</v>
      </c>
      <c r="M439">
        <v>7.3263850000000004E-3</v>
      </c>
      <c r="N439">
        <v>0.27989219999999998</v>
      </c>
      <c r="O439">
        <v>1.7831E-2</v>
      </c>
      <c r="P439">
        <v>-0.27397460000000001</v>
      </c>
      <c r="Q439">
        <v>2.5935529999999998E-2</v>
      </c>
      <c r="R439">
        <v>-0.73311550000000003</v>
      </c>
      <c r="S439">
        <v>1.9144359999999999E-2</v>
      </c>
      <c r="T439">
        <v>0.1321399</v>
      </c>
      <c r="U439">
        <v>1.3142539999999999E-2</v>
      </c>
      <c r="V439">
        <v>-1.309682</v>
      </c>
      <c r="W439">
        <v>1.471509E-2</v>
      </c>
      <c r="X439">
        <v>-1.087094</v>
      </c>
      <c r="Y439">
        <v>1.9426769999999999E-2</v>
      </c>
      <c r="Z439">
        <v>-2.5270139999999999</v>
      </c>
      <c r="AA439">
        <v>1.6571809999999999E-2</v>
      </c>
      <c r="AB439">
        <v>-0.76172329999999999</v>
      </c>
      <c r="AC439">
        <v>1.3580989999999999E-2</v>
      </c>
      <c r="AD439">
        <v>0.17460800000000001</v>
      </c>
      <c r="AE439">
        <v>1.70995E-2</v>
      </c>
      <c r="AF439">
        <v>-1.398784</v>
      </c>
      <c r="AG439">
        <v>2.1191089999999999E-2</v>
      </c>
      <c r="AH439">
        <v>1.587928</v>
      </c>
      <c r="AI439">
        <v>8.4397350000000003E-3</v>
      </c>
      <c r="AJ439">
        <v>-0.28528989999999999</v>
      </c>
      <c r="AK439">
        <v>-1.2188279999999999E-2</v>
      </c>
      <c r="AL439">
        <v>2.2044480000000002</v>
      </c>
      <c r="AM439">
        <v>1.441573E-2</v>
      </c>
      <c r="AN439">
        <v>-0.59791229999999995</v>
      </c>
      <c r="AO439">
        <v>-2.881397E-3</v>
      </c>
    </row>
    <row r="440" spans="2:41" x14ac:dyDescent="0.25">
      <c r="B440">
        <v>0.1381529</v>
      </c>
      <c r="C440">
        <v>-9.3459530000000006E-3</v>
      </c>
      <c r="D440">
        <v>-1.0719620000000001</v>
      </c>
      <c r="E440">
        <v>1.220883E-2</v>
      </c>
      <c r="F440">
        <v>-0.29130669999999997</v>
      </c>
      <c r="G440">
        <v>2.3015810000000001E-2</v>
      </c>
      <c r="H440">
        <v>0.34308430000000001</v>
      </c>
      <c r="I440">
        <v>2.9936999999999998E-2</v>
      </c>
      <c r="J440">
        <v>0.60217960000000004</v>
      </c>
      <c r="K440">
        <v>-1.7213249999999999E-3</v>
      </c>
      <c r="L440">
        <v>0.69754519999999998</v>
      </c>
      <c r="M440">
        <v>-1.238715E-3</v>
      </c>
      <c r="N440">
        <v>-2.1814219999999999E-2</v>
      </c>
      <c r="O440">
        <v>1.3958450000000001E-2</v>
      </c>
      <c r="P440">
        <v>1.0034559999999999</v>
      </c>
      <c r="Q440">
        <v>2.5550380000000001E-2</v>
      </c>
      <c r="R440">
        <v>2.51439E-2</v>
      </c>
      <c r="S440">
        <v>1.835759E-2</v>
      </c>
      <c r="T440">
        <v>1.124797</v>
      </c>
      <c r="U440">
        <v>1.6454880000000002E-2</v>
      </c>
      <c r="V440">
        <v>0.50299479999999996</v>
      </c>
      <c r="W440">
        <v>1.993783E-2</v>
      </c>
      <c r="X440">
        <v>-0.66998279999999999</v>
      </c>
      <c r="Y440">
        <v>2.0399790000000001E-2</v>
      </c>
      <c r="Z440">
        <v>-1.1243510000000001</v>
      </c>
      <c r="AA440">
        <v>1.979759E-2</v>
      </c>
      <c r="AB440">
        <v>-1.083169</v>
      </c>
      <c r="AC440">
        <v>1.549006E-2</v>
      </c>
      <c r="AD440">
        <v>-4.1562370000000001E-3</v>
      </c>
      <c r="AE440">
        <v>2.201053E-2</v>
      </c>
      <c r="AF440">
        <v>-1.5485930000000001</v>
      </c>
      <c r="AG440">
        <v>2.4089240000000001E-2</v>
      </c>
      <c r="AH440">
        <v>1.123462</v>
      </c>
      <c r="AI440">
        <v>1.1158370000000001E-2</v>
      </c>
      <c r="AJ440">
        <v>0.21095330000000001</v>
      </c>
      <c r="AK440">
        <v>1.058687E-2</v>
      </c>
      <c r="AL440">
        <v>1.778897</v>
      </c>
      <c r="AM440">
        <v>1.187764E-2</v>
      </c>
      <c r="AN440">
        <v>0.37098979999999998</v>
      </c>
      <c r="AO440">
        <v>5.000928E-3</v>
      </c>
    </row>
    <row r="441" spans="2:41" x14ac:dyDescent="0.25">
      <c r="B441">
        <v>-1.4389479999999999</v>
      </c>
      <c r="C441">
        <v>8.8540919999999992E-3</v>
      </c>
      <c r="D441">
        <v>0.52341780000000004</v>
      </c>
      <c r="E441">
        <v>2.235465E-2</v>
      </c>
      <c r="F441">
        <v>0.83965480000000003</v>
      </c>
      <c r="G441">
        <v>2.2902720000000001E-2</v>
      </c>
      <c r="H441">
        <v>0.52822619999999998</v>
      </c>
      <c r="I441">
        <v>2.850244E-2</v>
      </c>
      <c r="J441">
        <v>0.18455360000000001</v>
      </c>
      <c r="K441">
        <v>1.7712990000000001E-2</v>
      </c>
      <c r="L441">
        <v>0.74220030000000004</v>
      </c>
      <c r="M441">
        <v>-2.8159090000000001E-3</v>
      </c>
      <c r="N441">
        <v>0.41483379999999997</v>
      </c>
      <c r="O441">
        <v>1.5786270000000002E-2</v>
      </c>
      <c r="P441">
        <v>1.4737100000000001</v>
      </c>
      <c r="Q441">
        <v>1.389423E-2</v>
      </c>
      <c r="R441">
        <v>-0.64364960000000004</v>
      </c>
      <c r="S441">
        <v>1.348746E-2</v>
      </c>
      <c r="T441">
        <v>1.80284</v>
      </c>
      <c r="U441">
        <v>1.221035E-2</v>
      </c>
      <c r="V441">
        <v>1.9087890000000001</v>
      </c>
      <c r="W441">
        <v>1.276075E-2</v>
      </c>
      <c r="X441">
        <v>-0.4228497</v>
      </c>
      <c r="Y441">
        <v>2.2148029999999999E-2</v>
      </c>
      <c r="Z441">
        <v>0.81907370000000002</v>
      </c>
      <c r="AA441">
        <v>1.451855E-2</v>
      </c>
      <c r="AB441">
        <v>-2.1795</v>
      </c>
      <c r="AC441">
        <v>1.9028409999999999E-2</v>
      </c>
      <c r="AD441">
        <v>0.76002970000000003</v>
      </c>
      <c r="AE441">
        <v>1.6043399999999999E-2</v>
      </c>
      <c r="AF441">
        <v>-0.64945569999999997</v>
      </c>
      <c r="AG441">
        <v>3.0105739999999999E-2</v>
      </c>
      <c r="AH441">
        <v>-0.5444909</v>
      </c>
      <c r="AI441">
        <v>1.286821E-2</v>
      </c>
      <c r="AJ441">
        <v>1.910207</v>
      </c>
      <c r="AK441">
        <v>1.2699759999999999E-2</v>
      </c>
      <c r="AL441">
        <v>1.044197</v>
      </c>
      <c r="AM441">
        <v>9.2512730000000008E-3</v>
      </c>
      <c r="AN441">
        <v>0.1237832</v>
      </c>
      <c r="AO441">
        <v>1.547426E-2</v>
      </c>
    </row>
    <row r="442" spans="2:41" x14ac:dyDescent="0.25">
      <c r="B442">
        <v>-2.5877129999999999</v>
      </c>
      <c r="C442">
        <v>2.6109070000000002E-2</v>
      </c>
      <c r="D442">
        <v>1.7812079999999999</v>
      </c>
      <c r="E442">
        <v>1.2263909999999999E-2</v>
      </c>
      <c r="F442">
        <v>1.996251</v>
      </c>
      <c r="G442">
        <v>7.1600250000000004E-3</v>
      </c>
      <c r="H442">
        <v>-0.3593151</v>
      </c>
      <c r="I442">
        <v>2.1738480000000001E-2</v>
      </c>
      <c r="J442">
        <v>-0.30040410000000001</v>
      </c>
      <c r="K442">
        <v>2.6000780000000001E-2</v>
      </c>
      <c r="L442">
        <v>-0.38570890000000002</v>
      </c>
      <c r="M442">
        <v>6.8119019999999999E-3</v>
      </c>
      <c r="N442">
        <v>1.014967</v>
      </c>
      <c r="O442">
        <v>1.9891410000000002E-2</v>
      </c>
      <c r="P442">
        <v>-0.56752400000000003</v>
      </c>
      <c r="Q442">
        <v>1.0756150000000001E-2</v>
      </c>
      <c r="R442">
        <v>-1.142164</v>
      </c>
      <c r="S442">
        <v>1.392767E-2</v>
      </c>
      <c r="T442">
        <v>0.15135109999999999</v>
      </c>
      <c r="U442">
        <v>1.6788020000000001E-4</v>
      </c>
      <c r="V442">
        <v>1.5726290000000001</v>
      </c>
      <c r="W442">
        <v>3.9769179999999999E-4</v>
      </c>
      <c r="X442">
        <v>-0.75108459999999999</v>
      </c>
      <c r="Y442">
        <v>2.5668670000000001E-2</v>
      </c>
      <c r="Z442">
        <v>1.738834</v>
      </c>
      <c r="AA442">
        <v>5.0725099999999997E-3</v>
      </c>
      <c r="AB442">
        <v>-1.5683849999999999</v>
      </c>
      <c r="AC442">
        <v>2.4916589999999999E-2</v>
      </c>
      <c r="AD442">
        <v>1.425144</v>
      </c>
      <c r="AE442">
        <v>1.7040880000000001E-2</v>
      </c>
      <c r="AF442">
        <v>0.92329830000000002</v>
      </c>
      <c r="AG442">
        <v>2.2987859999999999E-2</v>
      </c>
      <c r="AH442">
        <v>-0.21361340000000001</v>
      </c>
      <c r="AI442">
        <v>1.383334E-2</v>
      </c>
      <c r="AJ442">
        <v>1.5567569999999999</v>
      </c>
      <c r="AK442">
        <v>-5.2398949999999996E-3</v>
      </c>
      <c r="AL442">
        <v>0.88290429999999998</v>
      </c>
      <c r="AM442">
        <v>-3.1317379999999998E-3</v>
      </c>
      <c r="AN442">
        <v>-0.423267</v>
      </c>
      <c r="AO442">
        <v>2.128977E-2</v>
      </c>
    </row>
    <row r="443" spans="2:41" x14ac:dyDescent="0.25">
      <c r="B443">
        <v>-1.6700660000000001</v>
      </c>
      <c r="C443">
        <v>2.5769360000000002E-2</v>
      </c>
      <c r="D443">
        <v>0.6316311</v>
      </c>
      <c r="E443">
        <v>-8.3820040000000002E-3</v>
      </c>
      <c r="F443">
        <v>1.669475</v>
      </c>
      <c r="G443">
        <v>-6.3756289999999998E-3</v>
      </c>
      <c r="H443">
        <v>-1.200113</v>
      </c>
      <c r="I443">
        <v>1.3102890000000001E-2</v>
      </c>
      <c r="J443">
        <v>-0.48758970000000001</v>
      </c>
      <c r="K443">
        <v>1.5527900000000001E-2</v>
      </c>
      <c r="L443">
        <v>-0.67766380000000004</v>
      </c>
      <c r="M443">
        <v>1.8205120000000002E-2</v>
      </c>
      <c r="N443">
        <v>1.1906909999999999</v>
      </c>
      <c r="O443">
        <v>2.3375650000000001E-2</v>
      </c>
      <c r="P443">
        <v>-2.6717420000000001</v>
      </c>
      <c r="Q443">
        <v>1.9415189999999999E-2</v>
      </c>
      <c r="R443">
        <v>-0.28374159999999998</v>
      </c>
      <c r="S443">
        <v>2.4132460000000001E-2</v>
      </c>
      <c r="T443">
        <v>-0.75128119999999998</v>
      </c>
      <c r="U443">
        <v>-3.3017950000000001E-4</v>
      </c>
      <c r="V443">
        <v>0.29034510000000002</v>
      </c>
      <c r="W443">
        <v>5.7896470000000002E-3</v>
      </c>
      <c r="X443">
        <v>-0.73002579999999995</v>
      </c>
      <c r="Y443">
        <v>1.7776750000000001E-2</v>
      </c>
      <c r="Z443">
        <v>1.677581</v>
      </c>
      <c r="AA443">
        <v>2.4667840000000001E-3</v>
      </c>
      <c r="AB443">
        <v>-0.23636879999999999</v>
      </c>
      <c r="AC443">
        <v>2.2049760000000002E-2</v>
      </c>
      <c r="AD443">
        <v>1.47468</v>
      </c>
      <c r="AE443">
        <v>2.5810090000000001E-2</v>
      </c>
      <c r="AF443">
        <v>1.5429139999999999</v>
      </c>
      <c r="AG443">
        <v>1.37013E-2</v>
      </c>
      <c r="AH443">
        <v>2.087904</v>
      </c>
      <c r="AI443">
        <v>7.8986200000000003E-3</v>
      </c>
      <c r="AJ443">
        <v>-0.51097210000000004</v>
      </c>
      <c r="AK443">
        <v>-4.1511309999999997E-3</v>
      </c>
      <c r="AL443">
        <v>0.73787829999999999</v>
      </c>
      <c r="AM443">
        <v>-1.15768E-2</v>
      </c>
      <c r="AN443">
        <v>0.18679270000000001</v>
      </c>
      <c r="AO443">
        <v>1.6947810000000001E-2</v>
      </c>
    </row>
    <row r="444" spans="2:41" x14ac:dyDescent="0.25">
      <c r="B444">
        <v>0.48525859999999998</v>
      </c>
      <c r="C444">
        <v>1.358289E-2</v>
      </c>
      <c r="D444">
        <v>-0.80686069999999999</v>
      </c>
      <c r="E444">
        <v>-3.6198340000000002E-3</v>
      </c>
      <c r="F444">
        <v>1.2121170000000001</v>
      </c>
      <c r="G444">
        <v>2.2545629999999998E-3</v>
      </c>
      <c r="H444">
        <v>-4.511954E-2</v>
      </c>
      <c r="I444">
        <v>2.7963850000000002E-3</v>
      </c>
      <c r="J444">
        <v>-0.69059590000000004</v>
      </c>
      <c r="K444">
        <v>1.039082E-2</v>
      </c>
      <c r="L444">
        <v>-0.29072199999999998</v>
      </c>
      <c r="M444">
        <v>2.2615590000000001E-2</v>
      </c>
      <c r="N444">
        <v>0.95853129999999998</v>
      </c>
      <c r="O444">
        <v>2.137145E-2</v>
      </c>
      <c r="P444">
        <v>-1.756359</v>
      </c>
      <c r="Q444">
        <v>2.2437530000000001E-2</v>
      </c>
      <c r="R444">
        <v>0.6453624</v>
      </c>
      <c r="S444">
        <v>3.4060189999999997E-2</v>
      </c>
      <c r="T444">
        <v>0.55405990000000005</v>
      </c>
      <c r="U444">
        <v>8.5123149999999995E-3</v>
      </c>
      <c r="V444">
        <v>-0.22963359999999999</v>
      </c>
      <c r="W444">
        <v>1.7673700000000001E-2</v>
      </c>
      <c r="X444">
        <v>-0.15640129999999999</v>
      </c>
      <c r="Y444">
        <v>8.50302E-3</v>
      </c>
      <c r="Z444">
        <v>1.578935</v>
      </c>
      <c r="AA444">
        <v>3.3224769999999999E-3</v>
      </c>
      <c r="AB444">
        <v>-0.96256090000000005</v>
      </c>
      <c r="AC444">
        <v>2.2252569999999999E-2</v>
      </c>
      <c r="AD444">
        <v>1.5298389999999999</v>
      </c>
      <c r="AE444">
        <v>2.1327309999999999E-2</v>
      </c>
      <c r="AF444">
        <v>1.118765</v>
      </c>
      <c r="AG444">
        <v>1.3122490000000001E-2</v>
      </c>
      <c r="AH444">
        <v>2.7475869999999998</v>
      </c>
      <c r="AI444">
        <v>-5.4649190000000004E-3</v>
      </c>
      <c r="AJ444">
        <v>-0.99398500000000001</v>
      </c>
      <c r="AK444">
        <v>1.019201E-2</v>
      </c>
      <c r="AL444">
        <v>0.29640149999999998</v>
      </c>
      <c r="AM444">
        <v>6.9232530000000003E-4</v>
      </c>
      <c r="AN444">
        <v>1.138115</v>
      </c>
      <c r="AO444">
        <v>3.7017899999999999E-3</v>
      </c>
    </row>
    <row r="445" spans="2:41" x14ac:dyDescent="0.25">
      <c r="B445">
        <v>0.53324229999999995</v>
      </c>
      <c r="C445">
        <v>4.8400650000000002E-3</v>
      </c>
      <c r="D445">
        <v>-0.30115710000000001</v>
      </c>
      <c r="E445">
        <v>1.6500129999999998E-2</v>
      </c>
      <c r="F445">
        <v>1.1311659999999999</v>
      </c>
      <c r="G445">
        <v>1.0793820000000001E-2</v>
      </c>
      <c r="H445">
        <v>1.0228139999999999</v>
      </c>
      <c r="I445">
        <v>-3.4610299999999999E-3</v>
      </c>
      <c r="J445">
        <v>-1.4482999999999999</v>
      </c>
      <c r="K445">
        <v>1.320143E-2</v>
      </c>
      <c r="L445">
        <v>-0.87755700000000003</v>
      </c>
      <c r="M445">
        <v>2.5489689999999999E-2</v>
      </c>
      <c r="N445">
        <v>-9.1035140000000001E-2</v>
      </c>
      <c r="O445">
        <v>1.41158E-2</v>
      </c>
      <c r="P445">
        <v>0.10196379999999999</v>
      </c>
      <c r="Q445">
        <v>1.164803E-2</v>
      </c>
      <c r="R445">
        <v>1.345215</v>
      </c>
      <c r="S445">
        <v>2.5998529999999999E-2</v>
      </c>
      <c r="T445">
        <v>0.77933350000000001</v>
      </c>
      <c r="U445">
        <v>1.373693E-2</v>
      </c>
      <c r="V445">
        <v>-0.3984666</v>
      </c>
      <c r="W445">
        <v>1.9504400000000002E-2</v>
      </c>
      <c r="X445">
        <v>0.23386870000000001</v>
      </c>
      <c r="Y445">
        <v>1.123686E-2</v>
      </c>
      <c r="Z445">
        <v>1.4843230000000001</v>
      </c>
      <c r="AA445">
        <v>4.2733390000000001E-3</v>
      </c>
      <c r="AB445">
        <v>-1.921197</v>
      </c>
      <c r="AC445">
        <v>3.0864809999999999E-2</v>
      </c>
      <c r="AD445">
        <v>1.7191639999999999</v>
      </c>
      <c r="AE445">
        <v>1.4606539999999999E-2</v>
      </c>
      <c r="AF445">
        <v>0.45974690000000001</v>
      </c>
      <c r="AG445">
        <v>1.335749E-2</v>
      </c>
      <c r="AH445">
        <v>1.21471</v>
      </c>
      <c r="AI445">
        <v>-9.8208340000000005E-3</v>
      </c>
      <c r="AJ445">
        <v>-0.94291449999999999</v>
      </c>
      <c r="AK445">
        <v>5.0315289999999999E-3</v>
      </c>
      <c r="AL445">
        <v>-8.3077620000000005E-2</v>
      </c>
      <c r="AM445">
        <v>1.5089180000000001E-2</v>
      </c>
      <c r="AN445">
        <v>0.51389260000000003</v>
      </c>
      <c r="AO445">
        <v>-5.690858E-3</v>
      </c>
    </row>
    <row r="446" spans="2:41" x14ac:dyDescent="0.25">
      <c r="B446">
        <v>-0.83704920000000005</v>
      </c>
      <c r="C446">
        <v>1.227958E-2</v>
      </c>
      <c r="D446">
        <v>0.9539221</v>
      </c>
      <c r="E446">
        <v>2.5097129999999999E-2</v>
      </c>
      <c r="F446">
        <v>0.11840009999999999</v>
      </c>
      <c r="G446">
        <v>-1.8076670000000001E-4</v>
      </c>
      <c r="H446">
        <v>1.207837</v>
      </c>
      <c r="I446">
        <v>3.8511769999999999E-3</v>
      </c>
      <c r="J446">
        <v>-1.673581</v>
      </c>
      <c r="K446">
        <v>1.016014E-2</v>
      </c>
      <c r="L446">
        <v>-1.505328</v>
      </c>
      <c r="M446">
        <v>3.1747379999999999E-2</v>
      </c>
      <c r="N446">
        <v>-1.1659740000000001</v>
      </c>
      <c r="O446">
        <v>2.0617489999999999E-2</v>
      </c>
      <c r="P446">
        <v>4.2009339999999999E-2</v>
      </c>
      <c r="Q446">
        <v>6.2180259999999995E-4</v>
      </c>
      <c r="R446">
        <v>1.694523</v>
      </c>
      <c r="S446">
        <v>4.5373339999999996E-3</v>
      </c>
      <c r="T446">
        <v>0.28983700000000001</v>
      </c>
      <c r="U446">
        <v>2.2587690000000001E-2</v>
      </c>
      <c r="V446">
        <v>-0.35873139999999998</v>
      </c>
      <c r="W446">
        <v>1.208571E-2</v>
      </c>
      <c r="X446">
        <v>0.4140123</v>
      </c>
      <c r="Y446">
        <v>1.6240029999999999E-2</v>
      </c>
      <c r="Z446">
        <v>0.49704799999999999</v>
      </c>
      <c r="AA446">
        <v>4.5128019999999998E-3</v>
      </c>
      <c r="AB446">
        <v>-0.60035939999999999</v>
      </c>
      <c r="AC446">
        <v>2.027369E-2</v>
      </c>
      <c r="AD446">
        <v>0.84615419999999997</v>
      </c>
      <c r="AE446">
        <v>2.436344E-2</v>
      </c>
      <c r="AF446">
        <v>0.62496350000000001</v>
      </c>
      <c r="AG446">
        <v>9.8790960000000004E-3</v>
      </c>
      <c r="AH446">
        <v>0.1107564</v>
      </c>
      <c r="AI446">
        <v>1.7551190000000001E-3</v>
      </c>
      <c r="AJ446">
        <v>-1.8991439999999999</v>
      </c>
      <c r="AK446">
        <v>-1.815709E-3</v>
      </c>
      <c r="AL446">
        <v>0.13393749999999999</v>
      </c>
      <c r="AM446">
        <v>1.3300569999999999E-2</v>
      </c>
      <c r="AN446">
        <v>-0.85048120000000005</v>
      </c>
      <c r="AO446">
        <v>-2.7223590000000002E-3</v>
      </c>
    </row>
    <row r="447" spans="2:41" x14ac:dyDescent="0.25">
      <c r="B447">
        <v>-0.58474539999999997</v>
      </c>
      <c r="C447">
        <v>1.6757270000000001E-2</v>
      </c>
      <c r="D447">
        <v>0.6579197</v>
      </c>
      <c r="E447">
        <v>2.1330809999999999E-2</v>
      </c>
      <c r="F447">
        <v>-1.1381749999999999</v>
      </c>
      <c r="G447">
        <v>-3.7387240000000001E-3</v>
      </c>
      <c r="H447">
        <v>2.5473279999999998</v>
      </c>
      <c r="I447">
        <v>1.02524E-2</v>
      </c>
      <c r="J447">
        <v>1.2836530000000001E-2</v>
      </c>
      <c r="K447">
        <v>4.1760920000000002E-3</v>
      </c>
      <c r="L447">
        <v>-0.76662419999999998</v>
      </c>
      <c r="M447">
        <v>3.252451E-2</v>
      </c>
      <c r="N447">
        <v>-1.6199129999999999</v>
      </c>
      <c r="O447">
        <v>3.3128999999999999E-2</v>
      </c>
      <c r="P447">
        <v>-0.73641100000000004</v>
      </c>
      <c r="Q447">
        <v>-3.0387700000000001E-3</v>
      </c>
      <c r="R447">
        <v>0.63422029999999996</v>
      </c>
      <c r="S447">
        <v>1.3680319999999999E-3</v>
      </c>
      <c r="T447">
        <v>0.65078709999999995</v>
      </c>
      <c r="U447">
        <v>2.6853519999999999E-2</v>
      </c>
      <c r="V447">
        <v>0.77757699999999996</v>
      </c>
      <c r="W447">
        <v>9.0164329999999995E-5</v>
      </c>
      <c r="X447">
        <v>0.78832829999999998</v>
      </c>
      <c r="Y447">
        <v>1.5783180000000001E-2</v>
      </c>
      <c r="Z447">
        <v>-0.98394170000000003</v>
      </c>
      <c r="AA447">
        <v>3.7865260000000001E-3</v>
      </c>
      <c r="AB447">
        <v>0.57121670000000002</v>
      </c>
      <c r="AC447">
        <v>-5.2594E-3</v>
      </c>
      <c r="AD447">
        <v>-0.35177239999999999</v>
      </c>
      <c r="AE447">
        <v>3.1928339999999999E-2</v>
      </c>
      <c r="AF447">
        <v>1.5621259999999999</v>
      </c>
      <c r="AG447">
        <v>2.730606E-3</v>
      </c>
      <c r="AH447">
        <v>0.49211830000000001</v>
      </c>
      <c r="AI447">
        <v>1.5671350000000001E-2</v>
      </c>
      <c r="AJ447">
        <v>-1.646692</v>
      </c>
      <c r="AK447">
        <v>1.5486069999999999E-2</v>
      </c>
      <c r="AL447">
        <v>0.75893180000000005</v>
      </c>
      <c r="AM447">
        <v>9.1233589999999993E-3</v>
      </c>
      <c r="AN447">
        <v>-1.5395939999999999</v>
      </c>
      <c r="AO447">
        <v>5.7728190000000002E-3</v>
      </c>
    </row>
    <row r="448" spans="2:41" x14ac:dyDescent="0.25">
      <c r="B448">
        <v>0.92049219999999998</v>
      </c>
      <c r="C448">
        <v>1.4000029999999999E-3</v>
      </c>
      <c r="D448">
        <v>-0.35746489999999997</v>
      </c>
      <c r="E448">
        <v>1.520903E-2</v>
      </c>
      <c r="F448">
        <v>-1.3760559999999999</v>
      </c>
      <c r="G448">
        <v>9.3863350000000009E-3</v>
      </c>
      <c r="H448">
        <v>3.4137729999999999</v>
      </c>
      <c r="I448">
        <v>1.24095E-3</v>
      </c>
      <c r="J448">
        <v>1.842384</v>
      </c>
      <c r="K448">
        <v>5.2849760000000003E-3</v>
      </c>
      <c r="L448">
        <v>0.90746459999999995</v>
      </c>
      <c r="M448">
        <v>2.1271660000000001E-2</v>
      </c>
      <c r="N448">
        <v>-1.405697</v>
      </c>
      <c r="O448">
        <v>2.6736079999999999E-2</v>
      </c>
      <c r="P448">
        <v>-0.93786729999999996</v>
      </c>
      <c r="Q448">
        <v>1.475304E-3</v>
      </c>
      <c r="R448">
        <v>-1.1703509999999999</v>
      </c>
      <c r="S448">
        <v>1.383916E-2</v>
      </c>
      <c r="T448">
        <v>1.3371279999999999E-3</v>
      </c>
      <c r="U448">
        <v>1.796942E-2</v>
      </c>
      <c r="V448">
        <v>1.5958950000000001</v>
      </c>
      <c r="W448">
        <v>-6.0777360000000002E-3</v>
      </c>
      <c r="X448">
        <v>0.94403179999999998</v>
      </c>
      <c r="Y448">
        <v>1.1044419999999999E-2</v>
      </c>
      <c r="Z448">
        <v>-1.2261390000000001</v>
      </c>
      <c r="AA448">
        <v>8.8832489999999993E-3</v>
      </c>
      <c r="AB448">
        <v>-0.37130829999999998</v>
      </c>
      <c r="AC448">
        <v>-1.0916240000000001E-2</v>
      </c>
      <c r="AD448">
        <v>-0.72973969999999999</v>
      </c>
      <c r="AE448">
        <v>2.344185E-2</v>
      </c>
      <c r="AF448">
        <v>1.3402529999999999</v>
      </c>
      <c r="AG448">
        <v>4.0488799999999998E-5</v>
      </c>
      <c r="AH448">
        <v>0.94775500000000001</v>
      </c>
      <c r="AI448">
        <v>1.3690529999999999E-2</v>
      </c>
      <c r="AJ448">
        <v>-0.38601439999999998</v>
      </c>
      <c r="AK448">
        <v>2.962652E-2</v>
      </c>
      <c r="AL448">
        <v>0.50552549999999996</v>
      </c>
      <c r="AM448">
        <v>2.1330669999999999E-2</v>
      </c>
      <c r="AN448">
        <v>-1.817447</v>
      </c>
      <c r="AO448">
        <v>1.3256189999999999E-2</v>
      </c>
    </row>
    <row r="449" spans="2:41" x14ac:dyDescent="0.25">
      <c r="B449">
        <v>1.6719349999999999</v>
      </c>
      <c r="C449">
        <v>-1.165852E-2</v>
      </c>
      <c r="D449">
        <v>-8.9185879999999995E-2</v>
      </c>
      <c r="E449">
        <v>1.133286E-2</v>
      </c>
      <c r="F449">
        <v>-1.3802730000000001</v>
      </c>
      <c r="G449">
        <v>1.4824489999999999E-2</v>
      </c>
      <c r="H449">
        <v>1.9851380000000001</v>
      </c>
      <c r="I449">
        <v>-5.3782120000000003E-3</v>
      </c>
      <c r="J449">
        <v>1.4122129999999999</v>
      </c>
      <c r="K449">
        <v>1.2428399999999999E-2</v>
      </c>
      <c r="L449">
        <v>1.472251</v>
      </c>
      <c r="M449">
        <v>7.844462E-3</v>
      </c>
      <c r="N449">
        <v>-2.4641059999999999E-2</v>
      </c>
      <c r="O449">
        <v>1.1682339999999999E-2</v>
      </c>
      <c r="P449">
        <v>-1.1377280000000001</v>
      </c>
      <c r="Q449">
        <v>1.1218830000000001E-2</v>
      </c>
      <c r="R449">
        <v>-1.1101559999999999</v>
      </c>
      <c r="S449">
        <v>1.0989219999999999E-2</v>
      </c>
      <c r="T449">
        <v>-1.631723</v>
      </c>
      <c r="U449">
        <v>1.457228E-2</v>
      </c>
      <c r="V449">
        <v>0.69933860000000003</v>
      </c>
      <c r="W449">
        <v>-2.149687E-3</v>
      </c>
      <c r="X449">
        <v>0.68842490000000001</v>
      </c>
      <c r="Y449">
        <v>9.9330259999999993E-3</v>
      </c>
      <c r="Z449">
        <v>-0.52358839999999995</v>
      </c>
      <c r="AA449">
        <v>2.1383630000000001E-2</v>
      </c>
      <c r="AB449">
        <v>-1.6262350000000001</v>
      </c>
      <c r="AC449">
        <v>3.0827099999999998E-3</v>
      </c>
      <c r="AD449">
        <v>-0.56651359999999995</v>
      </c>
      <c r="AE449">
        <v>2.1506979999999998E-2</v>
      </c>
      <c r="AF449">
        <v>0.44903700000000002</v>
      </c>
      <c r="AG449">
        <v>9.9867099999999993E-3</v>
      </c>
      <c r="AH449">
        <v>1.118527</v>
      </c>
      <c r="AI449">
        <v>7.3452250000000004E-3</v>
      </c>
      <c r="AJ449">
        <v>4.9279120000000003E-2</v>
      </c>
      <c r="AK449">
        <v>2.3602999999999999E-2</v>
      </c>
      <c r="AL449">
        <v>-2.3902690000000001E-2</v>
      </c>
      <c r="AM449">
        <v>3.7953300000000002E-2</v>
      </c>
      <c r="AN449">
        <v>-1.4070800000000001</v>
      </c>
      <c r="AO449">
        <v>1.5885730000000001E-2</v>
      </c>
    </row>
    <row r="450" spans="2:41" x14ac:dyDescent="0.25">
      <c r="B450">
        <v>1.3510610000000001</v>
      </c>
      <c r="C450">
        <v>-7.1875469999999999E-3</v>
      </c>
      <c r="D450">
        <v>0.58347179999999998</v>
      </c>
      <c r="E450">
        <v>1.332771E-2</v>
      </c>
      <c r="F450">
        <v>-1.6406000000000001</v>
      </c>
      <c r="G450">
        <v>9.2476659999999999E-3</v>
      </c>
      <c r="H450">
        <v>0.52780090000000002</v>
      </c>
      <c r="I450">
        <v>-1.363455E-3</v>
      </c>
      <c r="J450">
        <v>7.2578829999999997E-3</v>
      </c>
      <c r="K450">
        <v>1.50428E-2</v>
      </c>
      <c r="L450">
        <v>5.246369E-2</v>
      </c>
      <c r="M450">
        <v>5.2698859999999997E-3</v>
      </c>
      <c r="N450">
        <v>0.89546720000000002</v>
      </c>
      <c r="O450">
        <v>-1.017467E-3</v>
      </c>
      <c r="P450">
        <v>-0.82789049999999997</v>
      </c>
      <c r="Q450">
        <v>1.896314E-2</v>
      </c>
      <c r="R450">
        <v>0.48472609999999999</v>
      </c>
      <c r="S450">
        <v>-2.743779E-3</v>
      </c>
      <c r="T450">
        <v>-1.2890900000000001</v>
      </c>
      <c r="U450">
        <v>1.6749980000000001E-2</v>
      </c>
      <c r="V450">
        <v>0.16776830000000001</v>
      </c>
      <c r="W450">
        <v>-1.5421670000000001E-3</v>
      </c>
      <c r="X450">
        <v>0.43343759999999998</v>
      </c>
      <c r="Y450">
        <v>1.5817999999999999E-2</v>
      </c>
      <c r="Z450">
        <v>-0.94092129999999996</v>
      </c>
      <c r="AA450">
        <v>3.0189750000000001E-2</v>
      </c>
      <c r="AB450">
        <v>-1.2449159999999999</v>
      </c>
      <c r="AC450">
        <v>1.4892880000000001E-2</v>
      </c>
      <c r="AD450">
        <v>-0.18674360000000001</v>
      </c>
      <c r="AE450">
        <v>3.0226989999999999E-2</v>
      </c>
      <c r="AF450">
        <v>0.117105</v>
      </c>
      <c r="AG450">
        <v>1.9565889999999999E-2</v>
      </c>
      <c r="AH450">
        <v>1.442178</v>
      </c>
      <c r="AI450">
        <v>1.399981E-2</v>
      </c>
      <c r="AJ450">
        <v>5.5422800000000001E-2</v>
      </c>
      <c r="AK450">
        <v>1.3490780000000001E-2</v>
      </c>
      <c r="AL450">
        <v>1.1080410000000001</v>
      </c>
      <c r="AM450">
        <v>2.6175339999999998E-2</v>
      </c>
      <c r="AN450">
        <v>-1.2210399999999999</v>
      </c>
      <c r="AO450">
        <v>7.9393750000000003E-3</v>
      </c>
    </row>
    <row r="451" spans="2:41" x14ac:dyDescent="0.25">
      <c r="B451">
        <v>0.66425350000000005</v>
      </c>
      <c r="C451">
        <v>2.2053480000000002E-3</v>
      </c>
      <c r="D451">
        <v>0.48459869999999999</v>
      </c>
      <c r="E451">
        <v>2.1676830000000001E-2</v>
      </c>
      <c r="F451">
        <v>-1.8015920000000001</v>
      </c>
      <c r="G451">
        <v>9.1139840000000003E-3</v>
      </c>
      <c r="H451">
        <v>0.17115859999999999</v>
      </c>
      <c r="I451">
        <v>2.4510880000000001E-3</v>
      </c>
      <c r="J451">
        <v>-0.39982640000000003</v>
      </c>
      <c r="K451">
        <v>1.0540259999999999E-2</v>
      </c>
      <c r="L451">
        <v>-0.79074169999999999</v>
      </c>
      <c r="M451">
        <v>1.200093E-2</v>
      </c>
      <c r="N451">
        <v>0.22878899999999999</v>
      </c>
      <c r="O451">
        <v>-1.034174E-2</v>
      </c>
      <c r="P451">
        <v>0.3651702</v>
      </c>
      <c r="Q451">
        <v>2.0195689999999999E-2</v>
      </c>
      <c r="R451">
        <v>0.37593209999999999</v>
      </c>
      <c r="S451">
        <v>-3.3342530000000001E-3</v>
      </c>
      <c r="T451">
        <v>0.87256060000000002</v>
      </c>
      <c r="U451">
        <v>1.327482E-2</v>
      </c>
      <c r="V451">
        <v>0.84223579999999998</v>
      </c>
      <c r="W451">
        <v>-8.1180699999999998E-3</v>
      </c>
      <c r="X451">
        <v>0.87287550000000003</v>
      </c>
      <c r="Y451">
        <v>1.8083910000000002E-2</v>
      </c>
      <c r="Z451">
        <v>-1.8470120000000001</v>
      </c>
      <c r="AA451">
        <v>2.5016779999999999E-2</v>
      </c>
      <c r="AB451">
        <v>-2.0018069999999999E-2</v>
      </c>
      <c r="AC451">
        <v>1.6462729999999998E-2</v>
      </c>
      <c r="AD451">
        <v>0.29804829999999999</v>
      </c>
      <c r="AE451">
        <v>2.7954920000000001E-2</v>
      </c>
      <c r="AF451">
        <v>-1.0311539999999999</v>
      </c>
      <c r="AG451">
        <v>1.9957880000000001E-2</v>
      </c>
      <c r="AH451">
        <v>0.8230383</v>
      </c>
      <c r="AI451">
        <v>1.851585E-2</v>
      </c>
      <c r="AJ451">
        <v>-0.15407309999999999</v>
      </c>
      <c r="AK451">
        <v>8.5997489999999998E-4</v>
      </c>
      <c r="AL451">
        <v>1.818648</v>
      </c>
      <c r="AM451">
        <v>-2.4245769999999998E-3</v>
      </c>
      <c r="AN451">
        <v>-2.5349490000000001</v>
      </c>
      <c r="AO451">
        <v>3.3168899999999999E-3</v>
      </c>
    </row>
    <row r="452" spans="2:41" x14ac:dyDescent="0.25">
      <c r="B452">
        <v>0.31496279999999999</v>
      </c>
      <c r="C452">
        <v>6.1389610000000001E-3</v>
      </c>
      <c r="D452">
        <v>-0.2272159</v>
      </c>
      <c r="E452">
        <v>2.3966330000000001E-2</v>
      </c>
      <c r="F452">
        <v>-1.3090470000000001</v>
      </c>
      <c r="G452">
        <v>1.750761E-2</v>
      </c>
      <c r="H452">
        <v>-0.1559856</v>
      </c>
      <c r="I452">
        <v>9.7477689999999999E-3</v>
      </c>
      <c r="J452">
        <v>-0.48857990000000001</v>
      </c>
      <c r="K452">
        <v>1.1795369999999999E-2</v>
      </c>
      <c r="L452">
        <v>0.20520450000000001</v>
      </c>
      <c r="M452">
        <v>1.437747E-2</v>
      </c>
      <c r="N452">
        <v>-0.42952620000000002</v>
      </c>
      <c r="O452">
        <v>-9.4309040000000004E-3</v>
      </c>
      <c r="P452">
        <v>1.59737</v>
      </c>
      <c r="Q452">
        <v>1.209228E-2</v>
      </c>
      <c r="R452">
        <v>-1.7762560000000001</v>
      </c>
      <c r="S452">
        <v>7.5525690000000003E-3</v>
      </c>
      <c r="T452">
        <v>1.902725</v>
      </c>
      <c r="U452">
        <v>1.501634E-2</v>
      </c>
      <c r="V452">
        <v>0.74198810000000004</v>
      </c>
      <c r="W452">
        <v>-3.1464380000000001E-3</v>
      </c>
      <c r="X452">
        <v>1.823499</v>
      </c>
      <c r="Y452">
        <v>1.311356E-2</v>
      </c>
      <c r="Z452">
        <v>-1.7718229999999999</v>
      </c>
      <c r="AA452">
        <v>1.8132499999999999E-2</v>
      </c>
      <c r="AB452">
        <v>2.489042E-2</v>
      </c>
      <c r="AC452">
        <v>1.2524E-2</v>
      </c>
      <c r="AD452">
        <v>1.190828</v>
      </c>
      <c r="AE452">
        <v>1.648556E-2</v>
      </c>
      <c r="AF452">
        <v>-2.5138370000000001</v>
      </c>
      <c r="AG452">
        <v>2.5387940000000001E-2</v>
      </c>
      <c r="AH452">
        <v>-0.44682680000000002</v>
      </c>
      <c r="AI452">
        <v>1.9731499999999999E-2</v>
      </c>
      <c r="AJ452">
        <v>-0.3828164</v>
      </c>
      <c r="AK452">
        <v>-6.1091139999999997E-3</v>
      </c>
      <c r="AL452">
        <v>-0.173765</v>
      </c>
      <c r="AM452">
        <v>-3.2476990000000002E-4</v>
      </c>
      <c r="AN452">
        <v>-3.2224460000000001</v>
      </c>
      <c r="AO452">
        <v>1.6503E-2</v>
      </c>
    </row>
    <row r="453" spans="2:41" x14ac:dyDescent="0.25">
      <c r="B453">
        <v>0.40640569999999998</v>
      </c>
      <c r="C453">
        <v>9.0000470000000006E-3</v>
      </c>
      <c r="D453">
        <v>-0.92057359999999999</v>
      </c>
      <c r="E453">
        <v>1.8655930000000001E-2</v>
      </c>
      <c r="F453">
        <v>-1.5669510000000001E-2</v>
      </c>
      <c r="G453">
        <v>1.8803429999999999E-2</v>
      </c>
      <c r="H453">
        <v>-0.88523969999999996</v>
      </c>
      <c r="I453">
        <v>1.6429139999999998E-2</v>
      </c>
      <c r="J453">
        <v>-0.46202969999999999</v>
      </c>
      <c r="K453">
        <v>2.4284500000000001E-2</v>
      </c>
      <c r="L453">
        <v>1.049129</v>
      </c>
      <c r="M453">
        <v>6.0654970000000004E-3</v>
      </c>
      <c r="N453">
        <v>-0.48492479999999999</v>
      </c>
      <c r="O453">
        <v>-2.9780800000000001E-3</v>
      </c>
      <c r="P453">
        <v>1.5527820000000001</v>
      </c>
      <c r="Q453">
        <v>-3.1739870000000001E-4</v>
      </c>
      <c r="R453">
        <v>-3.131008</v>
      </c>
      <c r="S453">
        <v>1.549557E-2</v>
      </c>
      <c r="T453">
        <v>1.1238589999999999</v>
      </c>
      <c r="U453">
        <v>2.2327710000000001E-2</v>
      </c>
      <c r="V453">
        <v>-0.39465739999999999</v>
      </c>
      <c r="W453">
        <v>1.403035E-2</v>
      </c>
      <c r="X453">
        <v>1.6131770000000001</v>
      </c>
      <c r="Y453">
        <v>1.1683270000000001E-2</v>
      </c>
      <c r="Z453">
        <v>-1.5005299999999999</v>
      </c>
      <c r="AA453">
        <v>2.543929E-2</v>
      </c>
      <c r="AB453">
        <v>5.3950709999999999E-2</v>
      </c>
      <c r="AC453">
        <v>5.8471349999999998E-3</v>
      </c>
      <c r="AD453">
        <v>1.8297909999999999</v>
      </c>
      <c r="AE453">
        <v>1.920842E-2</v>
      </c>
      <c r="AF453">
        <v>-2.0859230000000002</v>
      </c>
      <c r="AG453">
        <v>3.5392800000000002E-2</v>
      </c>
      <c r="AH453">
        <v>-0.11208</v>
      </c>
      <c r="AI453">
        <v>2.304792E-2</v>
      </c>
      <c r="AJ453">
        <v>0.28352240000000001</v>
      </c>
      <c r="AK453">
        <v>-2.4931029999999998E-4</v>
      </c>
      <c r="AL453">
        <v>-1.3077529999999999</v>
      </c>
      <c r="AM453">
        <v>2.1827550000000001E-2</v>
      </c>
      <c r="AN453">
        <v>-2.044524</v>
      </c>
      <c r="AO453">
        <v>2.7960659999999998E-2</v>
      </c>
    </row>
    <row r="454" spans="2:41" x14ac:dyDescent="0.25">
      <c r="B454">
        <v>0.2474731</v>
      </c>
      <c r="C454">
        <v>1.3562009999999999E-2</v>
      </c>
      <c r="D454">
        <v>-0.72158679999999997</v>
      </c>
      <c r="E454">
        <v>1.6552629999999999E-2</v>
      </c>
      <c r="F454">
        <v>0.9971662</v>
      </c>
      <c r="G454">
        <v>1.159605E-2</v>
      </c>
      <c r="H454">
        <v>-1.703335</v>
      </c>
      <c r="I454">
        <v>1.302064E-2</v>
      </c>
      <c r="J454">
        <v>-0.2025912</v>
      </c>
      <c r="K454">
        <v>2.873858E-2</v>
      </c>
      <c r="L454">
        <v>0.96640159999999997</v>
      </c>
      <c r="M454">
        <v>-1.7052199999999999E-3</v>
      </c>
      <c r="N454">
        <v>-0.2785861</v>
      </c>
      <c r="O454">
        <v>6.9871869999999997E-3</v>
      </c>
      <c r="P454">
        <v>0.34055400000000002</v>
      </c>
      <c r="Q454">
        <v>6.396641E-4</v>
      </c>
      <c r="R454">
        <v>-2.061353</v>
      </c>
      <c r="S454">
        <v>1.7175739999999998E-2</v>
      </c>
      <c r="T454">
        <v>0.72005399999999997</v>
      </c>
      <c r="U454">
        <v>2.240412E-2</v>
      </c>
      <c r="V454">
        <v>-1.3127059999999999</v>
      </c>
      <c r="W454">
        <v>2.2725769999999999E-2</v>
      </c>
      <c r="X454">
        <v>2.9437479999999999E-2</v>
      </c>
      <c r="Y454">
        <v>1.8068569999999999E-2</v>
      </c>
      <c r="Z454">
        <v>-1.501152</v>
      </c>
      <c r="AA454">
        <v>2.9453239999999999E-2</v>
      </c>
      <c r="AB454">
        <v>1.3376539999999999</v>
      </c>
      <c r="AC454">
        <v>-3.4919130000000001E-3</v>
      </c>
      <c r="AD454">
        <v>1.2025870000000001</v>
      </c>
      <c r="AE454">
        <v>3.5335650000000003E-2</v>
      </c>
      <c r="AF454">
        <v>-0.34910360000000001</v>
      </c>
      <c r="AG454">
        <v>2.9866279999999999E-2</v>
      </c>
      <c r="AH454">
        <v>1.7167490000000001</v>
      </c>
      <c r="AI454">
        <v>1.5230499999999999E-2</v>
      </c>
      <c r="AJ454">
        <v>1.7005060000000001</v>
      </c>
      <c r="AK454">
        <v>4.5333659999999996E-3</v>
      </c>
      <c r="AL454">
        <v>6.6108819999999999E-2</v>
      </c>
      <c r="AM454">
        <v>2.5788660000000001E-2</v>
      </c>
      <c r="AN454">
        <v>-1.068408</v>
      </c>
      <c r="AO454">
        <v>2.411928E-2</v>
      </c>
    </row>
    <row r="455" spans="2:41" x14ac:dyDescent="0.25">
      <c r="B455">
        <v>0.44428440000000002</v>
      </c>
      <c r="C455">
        <v>1.107932E-2</v>
      </c>
      <c r="D455">
        <v>0.49982480000000001</v>
      </c>
      <c r="E455">
        <v>1.3336499999999999E-2</v>
      </c>
      <c r="F455">
        <v>1.0371600000000001</v>
      </c>
      <c r="G455">
        <v>1.5124769999999999E-2</v>
      </c>
      <c r="H455">
        <v>-2.0417169999999998</v>
      </c>
      <c r="I455">
        <v>8.7877279999999999E-3</v>
      </c>
      <c r="J455">
        <v>-0.60965380000000002</v>
      </c>
      <c r="K455">
        <v>1.7441999999999999E-2</v>
      </c>
      <c r="L455">
        <v>1.015808</v>
      </c>
      <c r="M455">
        <v>-2.7789529999999998E-3</v>
      </c>
      <c r="N455">
        <v>0.31390269999999998</v>
      </c>
      <c r="O455">
        <v>1.594866E-2</v>
      </c>
      <c r="P455">
        <v>3.5946550000000001E-2</v>
      </c>
      <c r="Q455">
        <v>1.3294220000000001E-2</v>
      </c>
      <c r="R455">
        <v>0.3758957</v>
      </c>
      <c r="S455">
        <v>1.8296420000000001E-2</v>
      </c>
      <c r="T455">
        <v>1.3022959999999999</v>
      </c>
      <c r="U455">
        <v>1.8219860000000001E-2</v>
      </c>
      <c r="V455">
        <v>-1.2083710000000001</v>
      </c>
      <c r="W455">
        <v>1.578415E-2</v>
      </c>
      <c r="X455">
        <v>-1.0963689999999999</v>
      </c>
      <c r="Y455">
        <v>2.0685129999999999E-2</v>
      </c>
      <c r="Z455">
        <v>-1.0227930000000001</v>
      </c>
      <c r="AA455">
        <v>1.8524800000000001E-2</v>
      </c>
      <c r="AB455">
        <v>1.691141</v>
      </c>
      <c r="AC455">
        <v>-6.1971109999999999E-3</v>
      </c>
      <c r="AD455">
        <v>0.84588490000000005</v>
      </c>
      <c r="AE455">
        <v>3.4584150000000001E-2</v>
      </c>
      <c r="AF455">
        <v>0.34679949999999998</v>
      </c>
      <c r="AG455">
        <v>1.212237E-2</v>
      </c>
      <c r="AH455">
        <v>2.2200489999999999</v>
      </c>
      <c r="AI455">
        <v>7.0695549999999999E-3</v>
      </c>
      <c r="AJ455">
        <v>2.4946730000000001</v>
      </c>
      <c r="AK455">
        <v>9.3928620000000001E-3</v>
      </c>
      <c r="AL455">
        <v>0.80379199999999995</v>
      </c>
      <c r="AM455">
        <v>1.690759E-2</v>
      </c>
      <c r="AN455">
        <v>-0.64785420000000005</v>
      </c>
      <c r="AO455">
        <v>1.7553760000000002E-2</v>
      </c>
    </row>
    <row r="456" spans="2:41" x14ac:dyDescent="0.25">
      <c r="B456">
        <v>1.3985510000000001</v>
      </c>
      <c r="C456">
        <v>-1.1989430000000001E-3</v>
      </c>
      <c r="D456">
        <v>1.5933809999999999</v>
      </c>
      <c r="E456">
        <v>5.0095249999999999E-3</v>
      </c>
      <c r="F456">
        <v>0.3022437</v>
      </c>
      <c r="G456">
        <v>2.7780889999999999E-2</v>
      </c>
      <c r="H456">
        <v>-1.3196969999999999</v>
      </c>
      <c r="I456">
        <v>7.4855649999999996E-3</v>
      </c>
      <c r="J456">
        <v>-0.5247404</v>
      </c>
      <c r="K456">
        <v>1.18187E-2</v>
      </c>
      <c r="L456">
        <v>1.4280999999999999</v>
      </c>
      <c r="M456">
        <v>1.4364549999999999E-3</v>
      </c>
      <c r="N456">
        <v>0.64974799999999999</v>
      </c>
      <c r="O456">
        <v>1.398225E-2</v>
      </c>
      <c r="P456">
        <v>0.47682619999999998</v>
      </c>
      <c r="Q456">
        <v>1.065523E-2</v>
      </c>
      <c r="R456">
        <v>2.2320090000000001</v>
      </c>
      <c r="S456">
        <v>2.16616E-2</v>
      </c>
      <c r="T456">
        <v>1.0791409999999999</v>
      </c>
      <c r="U456">
        <v>1.326196E-2</v>
      </c>
      <c r="V456">
        <v>-0.34767969999999998</v>
      </c>
      <c r="W456">
        <v>6.1142619999999996E-3</v>
      </c>
      <c r="X456">
        <v>-0.86681739999999996</v>
      </c>
      <c r="Y456">
        <v>1.225249E-2</v>
      </c>
      <c r="Z456">
        <v>-9.3434690000000001E-2</v>
      </c>
      <c r="AA456">
        <v>1.036816E-2</v>
      </c>
      <c r="AB456">
        <v>0.28991850000000002</v>
      </c>
      <c r="AC456">
        <v>4.170895E-4</v>
      </c>
      <c r="AD456">
        <v>1.2713829999999999</v>
      </c>
      <c r="AE456">
        <v>1.4798789999999999E-2</v>
      </c>
      <c r="AF456">
        <v>-0.13383829999999999</v>
      </c>
      <c r="AG456">
        <v>6.2499130000000002E-3</v>
      </c>
      <c r="AH456">
        <v>1.11168</v>
      </c>
      <c r="AI456">
        <v>1.215336E-2</v>
      </c>
      <c r="AJ456">
        <v>1.9804379999999999</v>
      </c>
      <c r="AK456">
        <v>1.490494E-2</v>
      </c>
      <c r="AL456">
        <v>0.9298746</v>
      </c>
      <c r="AM456">
        <v>1.4581800000000001E-2</v>
      </c>
      <c r="AN456">
        <v>0.4061707</v>
      </c>
      <c r="AO456">
        <v>1.5201050000000001E-2</v>
      </c>
    </row>
    <row r="457" spans="2:41" x14ac:dyDescent="0.25">
      <c r="B457">
        <v>1.259347</v>
      </c>
      <c r="C457">
        <v>-4.7834310000000003E-3</v>
      </c>
      <c r="D457">
        <v>1.325075</v>
      </c>
      <c r="E457">
        <v>1.3951499999999999E-3</v>
      </c>
      <c r="F457">
        <v>-0.37828200000000001</v>
      </c>
      <c r="G457">
        <v>2.771173E-2</v>
      </c>
      <c r="H457">
        <v>0.32852949999999997</v>
      </c>
      <c r="I457">
        <v>4.5619570000000002E-3</v>
      </c>
      <c r="J457">
        <v>0.2747851</v>
      </c>
      <c r="K457">
        <v>1.5885090000000001E-2</v>
      </c>
      <c r="L457">
        <v>0.74425850000000005</v>
      </c>
      <c r="M457">
        <v>1.364218E-2</v>
      </c>
      <c r="N457">
        <v>-0.490981</v>
      </c>
      <c r="O457">
        <v>1.440571E-2</v>
      </c>
      <c r="P457">
        <v>0.50202080000000004</v>
      </c>
      <c r="Q457">
        <v>-4.9935769999999999E-3</v>
      </c>
      <c r="R457">
        <v>2.0567829999999998</v>
      </c>
      <c r="S457">
        <v>1.644516E-2</v>
      </c>
      <c r="T457">
        <v>0.36074200000000001</v>
      </c>
      <c r="U457">
        <v>1.0769859999999999E-2</v>
      </c>
      <c r="V457">
        <v>0.2061492</v>
      </c>
      <c r="W457">
        <v>1.3416600000000001E-2</v>
      </c>
      <c r="X457">
        <v>-0.61951440000000002</v>
      </c>
      <c r="Y457">
        <v>-7.3761889999999998E-4</v>
      </c>
      <c r="Z457">
        <v>2.5868800000000001E-2</v>
      </c>
      <c r="AA457">
        <v>8.1311579999999994E-3</v>
      </c>
      <c r="AB457">
        <v>-0.59871560000000001</v>
      </c>
      <c r="AC457">
        <v>4.9687020000000002E-3</v>
      </c>
      <c r="AD457">
        <v>0.87099749999999998</v>
      </c>
      <c r="AE457">
        <v>6.4416680000000002E-3</v>
      </c>
      <c r="AF457">
        <v>-0.69612689999999999</v>
      </c>
      <c r="AG457">
        <v>1.1739970000000001E-2</v>
      </c>
      <c r="AH457">
        <v>0.83265049999999996</v>
      </c>
      <c r="AI457">
        <v>1.3831130000000001E-2</v>
      </c>
      <c r="AJ457">
        <v>1.0873520000000001</v>
      </c>
      <c r="AK457">
        <v>9.1433169999999998E-3</v>
      </c>
      <c r="AL457">
        <v>1.648693</v>
      </c>
      <c r="AM457">
        <v>1.80733E-2</v>
      </c>
      <c r="AN457">
        <v>1.4001159999999999</v>
      </c>
      <c r="AO457">
        <v>1.6126000000000001E-2</v>
      </c>
    </row>
    <row r="458" spans="2:41" x14ac:dyDescent="0.25">
      <c r="B458">
        <v>0.26022899999999999</v>
      </c>
      <c r="C458">
        <v>7.7686839999999997E-3</v>
      </c>
      <c r="D458">
        <v>0.4653159</v>
      </c>
      <c r="E458">
        <v>8.0372150000000003E-3</v>
      </c>
      <c r="F458">
        <v>-0.38774710000000001</v>
      </c>
      <c r="G458">
        <v>1.778074E-2</v>
      </c>
      <c r="H458">
        <v>1.1213230000000001</v>
      </c>
      <c r="I458">
        <v>4.618507E-3</v>
      </c>
      <c r="J458">
        <v>0.25517069999999997</v>
      </c>
      <c r="K458">
        <v>1.6291880000000002E-2</v>
      </c>
      <c r="L458">
        <v>-1.3172630000000001</v>
      </c>
      <c r="M458">
        <v>1.7489589999999999E-2</v>
      </c>
      <c r="N458">
        <v>-2.1598730000000002</v>
      </c>
      <c r="O458">
        <v>2.7910500000000001E-2</v>
      </c>
      <c r="P458">
        <v>0.45047520000000002</v>
      </c>
      <c r="Q458">
        <v>-6.4396289999999997E-3</v>
      </c>
      <c r="R458">
        <v>0.3817026</v>
      </c>
      <c r="S458">
        <v>5.011087E-3</v>
      </c>
      <c r="T458">
        <v>0.6376347</v>
      </c>
      <c r="U458">
        <v>1.331273E-2</v>
      </c>
      <c r="V458">
        <v>0.52529950000000003</v>
      </c>
      <c r="W458">
        <v>2.6327050000000001E-2</v>
      </c>
      <c r="X458">
        <v>-1.408582</v>
      </c>
      <c r="Y458">
        <v>-7.7184829999999999E-3</v>
      </c>
      <c r="Z458">
        <v>-0.81663050000000004</v>
      </c>
      <c r="AA458">
        <v>8.2403839999999999E-3</v>
      </c>
      <c r="AB458">
        <v>0.12691459999999999</v>
      </c>
      <c r="AC458">
        <v>-1.4398080000000001E-3</v>
      </c>
      <c r="AD458">
        <v>0.76534040000000003</v>
      </c>
      <c r="AE458">
        <v>1.3953129999999999E-2</v>
      </c>
      <c r="AF458">
        <v>-1.2466120000000001</v>
      </c>
      <c r="AG458">
        <v>1.029707E-2</v>
      </c>
      <c r="AH458">
        <v>1.4041999999999999</v>
      </c>
      <c r="AI458">
        <v>2.9288560000000001E-3</v>
      </c>
      <c r="AJ458">
        <v>0.338036</v>
      </c>
      <c r="AK458">
        <v>-3.3882139999999997E-4</v>
      </c>
      <c r="AL458">
        <v>1.4911449999999999</v>
      </c>
      <c r="AM458">
        <v>9.5859889999999996E-3</v>
      </c>
      <c r="AN458">
        <v>1.19468</v>
      </c>
      <c r="AO458">
        <v>1.4290809999999999E-2</v>
      </c>
    </row>
    <row r="459" spans="2:41" x14ac:dyDescent="0.25">
      <c r="B459">
        <v>0.1010422</v>
      </c>
      <c r="C459">
        <v>9.0963229999999999E-3</v>
      </c>
      <c r="D459">
        <v>0.37875750000000002</v>
      </c>
      <c r="E459">
        <v>1.458605E-2</v>
      </c>
      <c r="F459">
        <v>-0.84627549999999996</v>
      </c>
      <c r="G459">
        <v>2.03885E-2</v>
      </c>
      <c r="H459">
        <v>0.1370623</v>
      </c>
      <c r="I459">
        <v>1.0906559999999999E-2</v>
      </c>
      <c r="J459">
        <v>4.7221249999999999E-2</v>
      </c>
      <c r="K459">
        <v>1.5721659999999998E-2</v>
      </c>
      <c r="L459">
        <v>-2.237387</v>
      </c>
      <c r="M459">
        <v>5.1536389999999998E-3</v>
      </c>
      <c r="N459">
        <v>-1.738758</v>
      </c>
      <c r="O459">
        <v>2.9815850000000001E-2</v>
      </c>
      <c r="P459">
        <v>-0.13148560000000001</v>
      </c>
      <c r="Q459">
        <v>8.160891E-3</v>
      </c>
      <c r="R459">
        <v>-9.4292509999999996E-2</v>
      </c>
      <c r="S459">
        <v>7.7946489999999998E-3</v>
      </c>
      <c r="T459">
        <v>1.3669800000000001</v>
      </c>
      <c r="U459">
        <v>8.8845380000000009E-3</v>
      </c>
      <c r="V459">
        <v>0.942581</v>
      </c>
      <c r="W459">
        <v>1.441315E-2</v>
      </c>
      <c r="X459">
        <v>-0.97158469999999997</v>
      </c>
      <c r="Y459">
        <v>-2.3153570000000001E-3</v>
      </c>
      <c r="Z459">
        <v>-1.149497</v>
      </c>
      <c r="AA459">
        <v>9.2549239999999994E-3</v>
      </c>
      <c r="AB459">
        <v>0.81176199999999998</v>
      </c>
      <c r="AC459">
        <v>-9.4080310000000007E-3</v>
      </c>
      <c r="AD459">
        <v>1.633972</v>
      </c>
      <c r="AE459">
        <v>1.7296160000000001E-2</v>
      </c>
      <c r="AF459">
        <v>-1.2635719999999999</v>
      </c>
      <c r="AG459">
        <v>5.7061550000000001E-3</v>
      </c>
      <c r="AH459">
        <v>0.67743229999999999</v>
      </c>
      <c r="AI459">
        <v>-3.021709E-3</v>
      </c>
      <c r="AJ459">
        <v>-0.55013389999999995</v>
      </c>
      <c r="AK459">
        <v>-4.5614780000000001E-4</v>
      </c>
      <c r="AL459">
        <v>0.1230416</v>
      </c>
      <c r="AM459">
        <v>-1.183808E-4</v>
      </c>
      <c r="AN459">
        <v>-0.217916</v>
      </c>
      <c r="AO459">
        <v>5.0563600000000002E-3</v>
      </c>
    </row>
    <row r="460" spans="2:41" x14ac:dyDescent="0.25">
      <c r="B460">
        <v>8.5197300000000004E-2</v>
      </c>
      <c r="C460">
        <v>-4.2475949999999998E-3</v>
      </c>
      <c r="D460">
        <v>0.53834070000000001</v>
      </c>
      <c r="E460">
        <v>7.4654719999999999E-3</v>
      </c>
      <c r="F460">
        <v>-1.8114699999999999</v>
      </c>
      <c r="G460">
        <v>3.0364619999999998E-2</v>
      </c>
      <c r="H460">
        <v>-0.59627949999999996</v>
      </c>
      <c r="I460">
        <v>1.513052E-2</v>
      </c>
      <c r="J460">
        <v>-3.9246549999999998E-2</v>
      </c>
      <c r="K460">
        <v>2.1963980000000001E-2</v>
      </c>
      <c r="L460">
        <v>-0.61685659999999998</v>
      </c>
      <c r="M460">
        <v>1.477438E-3</v>
      </c>
      <c r="N460">
        <v>-0.53327559999999996</v>
      </c>
      <c r="O460">
        <v>5.0385660000000004E-3</v>
      </c>
      <c r="P460">
        <v>-1.003973</v>
      </c>
      <c r="Q460">
        <v>1.8893989999999999E-2</v>
      </c>
      <c r="R460">
        <v>0.64010619999999996</v>
      </c>
      <c r="S460">
        <v>1.6631110000000001E-2</v>
      </c>
      <c r="T460">
        <v>0.87094170000000004</v>
      </c>
      <c r="U460">
        <v>3.4625530000000002E-3</v>
      </c>
      <c r="V460">
        <v>0.93436680000000005</v>
      </c>
      <c r="W460">
        <v>-4.4060480000000001E-3</v>
      </c>
      <c r="X460">
        <v>1.271746</v>
      </c>
      <c r="Y460">
        <v>6.1074290000000002E-3</v>
      </c>
      <c r="Z460">
        <v>-0.66334380000000004</v>
      </c>
      <c r="AA460">
        <v>5.3601869999999998E-3</v>
      </c>
      <c r="AB460">
        <v>0.65808319999999998</v>
      </c>
      <c r="AC460">
        <v>-2.4073940000000002E-3</v>
      </c>
      <c r="AD460">
        <v>1.0796699999999999</v>
      </c>
      <c r="AE460">
        <v>1.428696E-2</v>
      </c>
      <c r="AF460">
        <v>-0.99414250000000004</v>
      </c>
      <c r="AG460">
        <v>1.096973E-2</v>
      </c>
      <c r="AH460">
        <v>-1.5866180000000001</v>
      </c>
      <c r="AI460">
        <v>7.1620700000000004E-3</v>
      </c>
      <c r="AJ460">
        <v>-0.73351480000000002</v>
      </c>
      <c r="AK460">
        <v>-4.5138740000000001E-4</v>
      </c>
      <c r="AL460">
        <v>-1.1460900000000001</v>
      </c>
      <c r="AM460">
        <v>8.8052370000000005E-3</v>
      </c>
      <c r="AN460">
        <v>-1.154347</v>
      </c>
      <c r="AO460">
        <v>3.560957E-3</v>
      </c>
    </row>
    <row r="461" spans="2:41" x14ac:dyDescent="0.25">
      <c r="B461">
        <v>-0.41007500000000002</v>
      </c>
      <c r="C461">
        <v>2.017993E-4</v>
      </c>
      <c r="D461">
        <v>0.28005229999999998</v>
      </c>
      <c r="E461">
        <v>2.4657379999999999E-3</v>
      </c>
      <c r="F461">
        <v>-1.546184</v>
      </c>
      <c r="G461">
        <v>2.5095940000000001E-2</v>
      </c>
      <c r="H461">
        <v>-0.3683032</v>
      </c>
      <c r="I461">
        <v>1.503209E-2</v>
      </c>
      <c r="J461">
        <v>-0.41846349999999999</v>
      </c>
      <c r="K461">
        <v>2.704465E-2</v>
      </c>
      <c r="L461">
        <v>1.6041970000000001</v>
      </c>
      <c r="M461">
        <v>8.5792009999999998E-3</v>
      </c>
      <c r="N461">
        <v>-0.61699610000000005</v>
      </c>
      <c r="O461">
        <v>-9.8340730000000005E-3</v>
      </c>
      <c r="P461">
        <v>-0.82259329999999997</v>
      </c>
      <c r="Q461">
        <v>1.8782239999999999E-2</v>
      </c>
      <c r="R461">
        <v>-0.2373519</v>
      </c>
      <c r="S461">
        <v>1.3289E-2</v>
      </c>
      <c r="T461">
        <v>-0.19093170000000001</v>
      </c>
      <c r="U461">
        <v>1.721056E-2</v>
      </c>
      <c r="V461">
        <v>0.1254313</v>
      </c>
      <c r="W461">
        <v>-3.1643800000000001E-3</v>
      </c>
      <c r="X461">
        <v>1.510432</v>
      </c>
      <c r="Y461">
        <v>6.6290639999999996E-3</v>
      </c>
      <c r="Z461">
        <v>-0.69899909999999998</v>
      </c>
      <c r="AA461">
        <v>7.4435889999999996E-3</v>
      </c>
      <c r="AB461">
        <v>0.31381150000000002</v>
      </c>
      <c r="AC461">
        <v>1.1332109999999999E-2</v>
      </c>
      <c r="AD461">
        <v>-0.94116659999999996</v>
      </c>
      <c r="AE461">
        <v>1.877566E-2</v>
      </c>
      <c r="AF461">
        <v>-1.613434</v>
      </c>
      <c r="AG461">
        <v>2.1040030000000001E-2</v>
      </c>
      <c r="AH461">
        <v>-2.2159239999999998</v>
      </c>
      <c r="AI461">
        <v>2.070162E-2</v>
      </c>
      <c r="AJ461">
        <v>0.49273020000000001</v>
      </c>
      <c r="AK461">
        <v>-1.3150360000000001E-4</v>
      </c>
      <c r="AL461">
        <v>-1.661673</v>
      </c>
      <c r="AM461">
        <v>1.7165280000000002E-2</v>
      </c>
      <c r="AN461">
        <v>-0.243784</v>
      </c>
      <c r="AO461">
        <v>7.6828340000000004E-3</v>
      </c>
    </row>
    <row r="462" spans="2:41" x14ac:dyDescent="0.25">
      <c r="B462">
        <v>-0.2323759</v>
      </c>
      <c r="C462">
        <v>1.98516E-2</v>
      </c>
      <c r="D462">
        <v>-7.0397080000000001E-2</v>
      </c>
      <c r="E462">
        <v>1.352096E-2</v>
      </c>
      <c r="F462">
        <v>-0.74328870000000002</v>
      </c>
      <c r="G462">
        <v>1.0143569999999999E-2</v>
      </c>
      <c r="H462">
        <v>-0.6779792</v>
      </c>
      <c r="I462">
        <v>1.545358E-2</v>
      </c>
      <c r="J462">
        <v>-0.67882640000000005</v>
      </c>
      <c r="K462">
        <v>2.004848E-2</v>
      </c>
      <c r="L462">
        <v>2.2084549999999998</v>
      </c>
      <c r="M462">
        <v>9.9436490000000006E-3</v>
      </c>
      <c r="N462">
        <v>-3.3109949999999999E-2</v>
      </c>
      <c r="O462">
        <v>5.2589500000000001E-3</v>
      </c>
      <c r="P462">
        <v>-0.1888301</v>
      </c>
      <c r="Q462">
        <v>2.1301090000000002E-2</v>
      </c>
      <c r="R462">
        <v>-2.0076870000000002</v>
      </c>
      <c r="S462">
        <v>8.0670259999999997E-3</v>
      </c>
      <c r="T462">
        <v>0.12564890000000001</v>
      </c>
      <c r="U462">
        <v>3.1480979999999999E-2</v>
      </c>
      <c r="V462">
        <v>-0.90436019999999995</v>
      </c>
      <c r="W462">
        <v>4.0220619999999999E-3</v>
      </c>
      <c r="X462">
        <v>-0.37749129999999997</v>
      </c>
      <c r="Y462">
        <v>6.4003619999999997E-3</v>
      </c>
      <c r="Z462">
        <v>-1.5493680000000001</v>
      </c>
      <c r="AA462">
        <v>1.8952750000000001E-2</v>
      </c>
      <c r="AB462">
        <v>0.1680739</v>
      </c>
      <c r="AC462">
        <v>1.225935E-2</v>
      </c>
      <c r="AD462">
        <v>-2.011161</v>
      </c>
      <c r="AE462">
        <v>3.191049E-2</v>
      </c>
      <c r="AF462">
        <v>-1.856177</v>
      </c>
      <c r="AG462">
        <v>2.2056889999999999E-2</v>
      </c>
      <c r="AH462">
        <v>3.5506860000000001E-2</v>
      </c>
      <c r="AI462">
        <v>2.60857E-2</v>
      </c>
      <c r="AJ462">
        <v>1.4118459999999999</v>
      </c>
      <c r="AK462">
        <v>1.282989E-2</v>
      </c>
      <c r="AL462">
        <v>-1.2345900000000001</v>
      </c>
      <c r="AM462">
        <v>1.522629E-2</v>
      </c>
      <c r="AN462">
        <v>0.86150729999999998</v>
      </c>
      <c r="AO462">
        <v>-3.3174329999999998E-3</v>
      </c>
    </row>
    <row r="463" spans="2:41" x14ac:dyDescent="0.25">
      <c r="B463">
        <v>1.225927</v>
      </c>
      <c r="C463">
        <v>2.4042870000000001E-2</v>
      </c>
      <c r="D463">
        <v>-0.3156581</v>
      </c>
      <c r="E463">
        <v>1.8923329999999999E-2</v>
      </c>
      <c r="F463">
        <v>-0.87804919999999997</v>
      </c>
      <c r="G463">
        <v>8.2875310000000008E-3</v>
      </c>
      <c r="H463">
        <v>-0.7947649</v>
      </c>
      <c r="I463">
        <v>1.223928E-2</v>
      </c>
      <c r="J463">
        <v>-0.54573879999999997</v>
      </c>
      <c r="K463">
        <v>1.525345E-2</v>
      </c>
      <c r="L463">
        <v>1.5905009999999999</v>
      </c>
      <c r="M463">
        <v>4.2256790000000004E-3</v>
      </c>
      <c r="N463">
        <v>1.0754030000000001</v>
      </c>
      <c r="O463">
        <v>1.615374E-2</v>
      </c>
      <c r="P463">
        <v>0.162358</v>
      </c>
      <c r="Q463">
        <v>2.7187659999999999E-2</v>
      </c>
      <c r="R463">
        <v>-2.4539770000000001</v>
      </c>
      <c r="S463">
        <v>1.2692159999999999E-2</v>
      </c>
      <c r="T463">
        <v>0.61987769999999998</v>
      </c>
      <c r="U463">
        <v>2.5971310000000001E-2</v>
      </c>
      <c r="V463">
        <v>-0.33279700000000001</v>
      </c>
      <c r="W463">
        <v>5.3891060000000003E-3</v>
      </c>
      <c r="X463">
        <v>-0.99147010000000002</v>
      </c>
      <c r="Y463">
        <v>1.022853E-2</v>
      </c>
      <c r="Z463">
        <v>-1.448825</v>
      </c>
      <c r="AA463">
        <v>1.9567000000000001E-2</v>
      </c>
      <c r="AB463">
        <v>0.33190259999999999</v>
      </c>
      <c r="AC463">
        <v>5.0263840000000001E-3</v>
      </c>
      <c r="AD463">
        <v>-1.4892129999999999</v>
      </c>
      <c r="AE463">
        <v>3.944624E-2</v>
      </c>
      <c r="AF463">
        <v>-0.2113273</v>
      </c>
      <c r="AG463">
        <v>1.0972880000000001E-2</v>
      </c>
      <c r="AH463">
        <v>1.8761669999999999</v>
      </c>
      <c r="AI463">
        <v>2.1935039999999999E-2</v>
      </c>
      <c r="AJ463">
        <v>0.62848269999999995</v>
      </c>
      <c r="AK463">
        <v>2.2025570000000001E-2</v>
      </c>
      <c r="AL463">
        <v>-0.53603920000000005</v>
      </c>
      <c r="AM463">
        <v>9.5678180000000005E-3</v>
      </c>
      <c r="AN463">
        <v>0.80350330000000003</v>
      </c>
      <c r="AO463">
        <v>-9.3472950000000003E-3</v>
      </c>
    </row>
    <row r="464" spans="2:41" x14ac:dyDescent="0.25">
      <c r="B464">
        <v>1.9911000000000001</v>
      </c>
      <c r="C464">
        <v>1.147856E-2</v>
      </c>
      <c r="D464">
        <v>-0.56042890000000001</v>
      </c>
      <c r="E464">
        <v>1.338727E-2</v>
      </c>
      <c r="F464">
        <v>-1.1669959999999999</v>
      </c>
      <c r="G464">
        <v>1.863648E-2</v>
      </c>
      <c r="H464">
        <v>0.1381491</v>
      </c>
      <c r="I464">
        <v>4.4367390000000003E-3</v>
      </c>
      <c r="J464">
        <v>-6.0240200000000001E-2</v>
      </c>
      <c r="K464">
        <v>2.405293E-2</v>
      </c>
      <c r="L464">
        <v>1.2412460000000001</v>
      </c>
      <c r="M464">
        <v>-1.106646E-3</v>
      </c>
      <c r="N464">
        <v>0.72224600000000005</v>
      </c>
      <c r="O464">
        <v>8.8767150000000003E-3</v>
      </c>
      <c r="P464">
        <v>0.56426719999999997</v>
      </c>
      <c r="Q464">
        <v>2.3297040000000001E-2</v>
      </c>
      <c r="R464">
        <v>-1.892396</v>
      </c>
      <c r="S464">
        <v>1.9065950000000002E-2</v>
      </c>
      <c r="T464">
        <v>0.70628170000000001</v>
      </c>
      <c r="U464">
        <v>2.2124189999999998E-2</v>
      </c>
      <c r="V464">
        <v>1.072929</v>
      </c>
      <c r="W464">
        <v>2.6345909999999999E-3</v>
      </c>
      <c r="X464">
        <v>0.1084282</v>
      </c>
      <c r="Y464">
        <v>1.5868199999999999E-2</v>
      </c>
      <c r="Z464">
        <v>-0.45130969999999998</v>
      </c>
      <c r="AA464">
        <v>5.9604050000000002E-3</v>
      </c>
      <c r="AB464">
        <v>0.2434656</v>
      </c>
      <c r="AC464">
        <v>9.5913549999999993E-3</v>
      </c>
      <c r="AD464">
        <v>-1.0293920000000001</v>
      </c>
      <c r="AE464">
        <v>3.6537849999999997E-2</v>
      </c>
      <c r="AF464">
        <v>1.2466090000000001</v>
      </c>
      <c r="AG464">
        <v>-1.5904739999999999E-3</v>
      </c>
      <c r="AH464">
        <v>1.4810080000000001</v>
      </c>
      <c r="AI464">
        <v>6.743364E-3</v>
      </c>
      <c r="AJ464">
        <v>3.1702090000000002E-2</v>
      </c>
      <c r="AK464">
        <v>1.957242E-2</v>
      </c>
      <c r="AL464">
        <v>-1.162155</v>
      </c>
      <c r="AM464">
        <v>6.6269709999999997E-3</v>
      </c>
      <c r="AN464">
        <v>0.16001360000000001</v>
      </c>
      <c r="AO464">
        <v>7.362441E-3</v>
      </c>
    </row>
    <row r="465" spans="2:41" x14ac:dyDescent="0.25">
      <c r="B465">
        <v>0.60633910000000002</v>
      </c>
      <c r="C465">
        <v>7.0061109999999998E-3</v>
      </c>
      <c r="D465">
        <v>-0.66087799999999997</v>
      </c>
      <c r="E465">
        <v>9.3096310000000005E-3</v>
      </c>
      <c r="F465">
        <v>-0.81972920000000005</v>
      </c>
      <c r="G465">
        <v>2.2172879999999999E-2</v>
      </c>
      <c r="H465">
        <v>0.61675970000000002</v>
      </c>
      <c r="I465">
        <v>9.0534300000000008E-6</v>
      </c>
      <c r="J465">
        <v>-0.26433269999999998</v>
      </c>
      <c r="K465">
        <v>2.4696099999999999E-2</v>
      </c>
      <c r="L465">
        <v>1.1497599999999999</v>
      </c>
      <c r="M465">
        <v>3.6066789999999998E-3</v>
      </c>
      <c r="N465">
        <v>-0.66552409999999995</v>
      </c>
      <c r="O465">
        <v>4.2971090000000003E-3</v>
      </c>
      <c r="P465">
        <v>0.67500579999999999</v>
      </c>
      <c r="Q465">
        <v>1.155958E-2</v>
      </c>
      <c r="R465">
        <v>-1.0131749999999999</v>
      </c>
      <c r="S465">
        <v>1.033005E-2</v>
      </c>
      <c r="T465">
        <v>1.494386</v>
      </c>
      <c r="U465">
        <v>2.216539E-2</v>
      </c>
      <c r="V465">
        <v>0.1917169</v>
      </c>
      <c r="W465">
        <v>4.7328969999999998E-3</v>
      </c>
      <c r="X465">
        <v>1.0990759999999999</v>
      </c>
      <c r="Y465">
        <v>2.4029180000000001E-2</v>
      </c>
      <c r="Z465">
        <v>-0.10220659999999999</v>
      </c>
      <c r="AA465">
        <v>1.8707610000000001E-3</v>
      </c>
      <c r="AB465">
        <v>0.13573730000000001</v>
      </c>
      <c r="AC465">
        <v>1.9219130000000001E-2</v>
      </c>
      <c r="AD465">
        <v>-1.7939160000000001</v>
      </c>
      <c r="AE465">
        <v>3.101727E-2</v>
      </c>
      <c r="AF465">
        <v>0.58291159999999997</v>
      </c>
      <c r="AG465">
        <v>2.8159890000000002E-4</v>
      </c>
      <c r="AH465">
        <v>4.3942200000000001E-2</v>
      </c>
      <c r="AI465">
        <v>-5.6241809999999998E-3</v>
      </c>
      <c r="AJ465">
        <v>0.95275779999999999</v>
      </c>
      <c r="AK465">
        <v>1.7282499999999999E-2</v>
      </c>
      <c r="AL465">
        <v>-2.5299990000000001</v>
      </c>
      <c r="AM465">
        <v>1.8283009999999999E-2</v>
      </c>
      <c r="AN465">
        <v>-0.1688664</v>
      </c>
      <c r="AO465">
        <v>1.90127E-2</v>
      </c>
    </row>
    <row r="466" spans="2:41" x14ac:dyDescent="0.25">
      <c r="B466">
        <v>-1.122161</v>
      </c>
      <c r="C466">
        <v>1.256559E-2</v>
      </c>
      <c r="D466">
        <v>-0.40777340000000001</v>
      </c>
      <c r="E466">
        <v>7.0286330000000003E-3</v>
      </c>
      <c r="F466">
        <v>6.6021270000000007E-2</v>
      </c>
      <c r="G466">
        <v>1.4802890000000001E-2</v>
      </c>
      <c r="H466">
        <v>-0.12762470000000001</v>
      </c>
      <c r="I466">
        <v>3.0397340000000001E-3</v>
      </c>
      <c r="J466">
        <v>-1.333083</v>
      </c>
      <c r="K466">
        <v>1.3630110000000001E-2</v>
      </c>
      <c r="L466">
        <v>0.41516540000000002</v>
      </c>
      <c r="M466">
        <v>7.9282009999999993E-3</v>
      </c>
      <c r="N466">
        <v>-1.7847010000000001</v>
      </c>
      <c r="O466">
        <v>1.2727459999999999E-2</v>
      </c>
      <c r="P466">
        <v>1.0263979999999999</v>
      </c>
      <c r="Q466">
        <v>4.3914449999999999E-3</v>
      </c>
      <c r="R466">
        <v>-0.1663876</v>
      </c>
      <c r="S466">
        <v>-6.2846680000000002E-3</v>
      </c>
      <c r="T466">
        <v>1.525868</v>
      </c>
      <c r="U466">
        <v>9.6129300000000004E-3</v>
      </c>
      <c r="V466">
        <v>-1.855863</v>
      </c>
      <c r="W466">
        <v>1.3878939999999999E-2</v>
      </c>
      <c r="X466">
        <v>0.53221379999999996</v>
      </c>
      <c r="Y466">
        <v>2.463545E-2</v>
      </c>
      <c r="Z466">
        <v>0.78334029999999999</v>
      </c>
      <c r="AA466">
        <v>1.0666409999999999E-2</v>
      </c>
      <c r="AB466">
        <v>0.33580549999999998</v>
      </c>
      <c r="AC466">
        <v>1.5891889999999999E-2</v>
      </c>
      <c r="AD466">
        <v>-2.0083739999999999</v>
      </c>
      <c r="AE466">
        <v>2.833399E-2</v>
      </c>
      <c r="AF466">
        <v>-0.45367960000000002</v>
      </c>
      <c r="AG466">
        <v>1.145756E-2</v>
      </c>
      <c r="AH466">
        <v>-0.66616160000000002</v>
      </c>
      <c r="AI466">
        <v>-1.8286750000000001E-3</v>
      </c>
      <c r="AJ466">
        <v>1.440256</v>
      </c>
      <c r="AK466">
        <v>1.0438569999999999E-2</v>
      </c>
      <c r="AL466">
        <v>-2.2456230000000001</v>
      </c>
      <c r="AM466">
        <v>3.0363049999999999E-2</v>
      </c>
      <c r="AN466">
        <v>5.4913629999999998E-2</v>
      </c>
      <c r="AO466">
        <v>8.5837750000000001E-3</v>
      </c>
    </row>
    <row r="467" spans="2:41" x14ac:dyDescent="0.25">
      <c r="B467">
        <v>-1.3159609999999999</v>
      </c>
      <c r="C467">
        <v>1.001633E-2</v>
      </c>
      <c r="D467">
        <v>-0.32368920000000001</v>
      </c>
      <c r="E467">
        <v>4.3801480000000004E-3</v>
      </c>
      <c r="F467">
        <v>0.64840629999999999</v>
      </c>
      <c r="G467">
        <v>9.3858569999999992E-3</v>
      </c>
      <c r="H467">
        <v>-0.90364789999999995</v>
      </c>
      <c r="I467">
        <v>8.7063390000000004E-3</v>
      </c>
      <c r="J467">
        <v>-1.746216</v>
      </c>
      <c r="K467">
        <v>1.0991839999999999E-2</v>
      </c>
      <c r="L467">
        <v>-0.68563980000000002</v>
      </c>
      <c r="M467">
        <v>3.808217E-3</v>
      </c>
      <c r="N467">
        <v>-1.424366</v>
      </c>
      <c r="O467">
        <v>2.090678E-2</v>
      </c>
      <c r="P467">
        <v>1.347234</v>
      </c>
      <c r="Q467">
        <v>7.7424950000000003E-3</v>
      </c>
      <c r="R467">
        <v>0.3384065</v>
      </c>
      <c r="S467">
        <v>-1.279393E-3</v>
      </c>
      <c r="T467">
        <v>0.28359210000000001</v>
      </c>
      <c r="U467">
        <v>1.00377E-3</v>
      </c>
      <c r="V467">
        <v>-2.1031580000000001</v>
      </c>
      <c r="W467">
        <v>1.585576E-2</v>
      </c>
      <c r="X467">
        <v>-0.99476949999999997</v>
      </c>
      <c r="Y467">
        <v>1.2430419999999999E-2</v>
      </c>
      <c r="Z467">
        <v>2.0291260000000002</v>
      </c>
      <c r="AA467">
        <v>5.5579160000000004E-3</v>
      </c>
      <c r="AB467">
        <v>0.3379279</v>
      </c>
      <c r="AC467">
        <v>7.8979949999999997E-3</v>
      </c>
      <c r="AD467">
        <v>-0.64021859999999997</v>
      </c>
      <c r="AE467">
        <v>2.4777710000000001E-2</v>
      </c>
      <c r="AF467">
        <v>-0.15178059999999999</v>
      </c>
      <c r="AG467">
        <v>1.063542E-2</v>
      </c>
      <c r="AH467">
        <v>-0.27410489999999998</v>
      </c>
      <c r="AI467">
        <v>1.294758E-3</v>
      </c>
      <c r="AJ467">
        <v>1.0830820000000001</v>
      </c>
      <c r="AK467">
        <v>2.6194579999999999E-3</v>
      </c>
      <c r="AL467">
        <v>-0.56219439999999998</v>
      </c>
      <c r="AM467">
        <v>2.2262270000000001E-2</v>
      </c>
      <c r="AN467">
        <v>0.1112812</v>
      </c>
      <c r="AO467">
        <v>-2.5219029999999998E-3</v>
      </c>
    </row>
    <row r="468" spans="2:41" x14ac:dyDescent="0.25">
      <c r="B468">
        <v>-0.27729799999999999</v>
      </c>
      <c r="C468">
        <v>5.0432000000000003E-3</v>
      </c>
      <c r="D468">
        <v>-0.5332595</v>
      </c>
      <c r="E468">
        <v>3.2622419999999998E-3</v>
      </c>
      <c r="F468">
        <v>7.368835E-2</v>
      </c>
      <c r="G468">
        <v>1.213532E-2</v>
      </c>
      <c r="H468">
        <v>-0.232206</v>
      </c>
      <c r="I468">
        <v>1.2223049999999999E-2</v>
      </c>
      <c r="J468">
        <v>-1.926258</v>
      </c>
      <c r="K468">
        <v>1.7099139999999999E-2</v>
      </c>
      <c r="L468">
        <v>-0.88464949999999998</v>
      </c>
      <c r="M468">
        <v>6.9432950000000004E-3</v>
      </c>
      <c r="N468">
        <v>-0.17586660000000001</v>
      </c>
      <c r="O468">
        <v>1.1324559999999999E-2</v>
      </c>
      <c r="P468">
        <v>-5.3031509999999997E-2</v>
      </c>
      <c r="Q468">
        <v>1.43541E-2</v>
      </c>
      <c r="R468">
        <v>0.61487650000000005</v>
      </c>
      <c r="S468">
        <v>1.6568490000000002E-2</v>
      </c>
      <c r="T468">
        <v>-0.3866464</v>
      </c>
      <c r="U468">
        <v>8.850452E-3</v>
      </c>
      <c r="V468">
        <v>-1.19791</v>
      </c>
      <c r="W468">
        <v>1.3188510000000001E-2</v>
      </c>
      <c r="X468">
        <v>-1.841574</v>
      </c>
      <c r="Y468">
        <v>8.7224120000000006E-3</v>
      </c>
      <c r="Z468">
        <v>1.765855</v>
      </c>
      <c r="AA468">
        <v>-7.8528390000000003E-3</v>
      </c>
      <c r="AB468">
        <v>7.5297790000000003E-2</v>
      </c>
      <c r="AC468">
        <v>8.6590309999999993E-3</v>
      </c>
      <c r="AD468">
        <v>0.10097689999999999</v>
      </c>
      <c r="AE468">
        <v>2.0225469999999999E-2</v>
      </c>
      <c r="AF468">
        <v>0.96547769999999999</v>
      </c>
      <c r="AG468">
        <v>4.1592499999999998E-3</v>
      </c>
      <c r="AH468">
        <v>-0.43666060000000001</v>
      </c>
      <c r="AI468">
        <v>-2.0092980000000001E-3</v>
      </c>
      <c r="AJ468">
        <v>1.345278</v>
      </c>
      <c r="AK468">
        <v>-1.48336E-4</v>
      </c>
      <c r="AL468">
        <v>0.70340290000000005</v>
      </c>
      <c r="AM468">
        <v>7.0791099999999996E-3</v>
      </c>
      <c r="AN468">
        <v>0.20842479999999999</v>
      </c>
      <c r="AO468">
        <v>2.9614730000000001E-3</v>
      </c>
    </row>
    <row r="469" spans="2:41" x14ac:dyDescent="0.25">
      <c r="B469">
        <v>9.1820379999999993E-2</v>
      </c>
      <c r="C469">
        <v>9.0523219999999998E-3</v>
      </c>
      <c r="D469">
        <v>-0.70458359999999998</v>
      </c>
      <c r="E469">
        <v>8.8702250000000007E-3</v>
      </c>
      <c r="F469">
        <v>-0.80431810000000004</v>
      </c>
      <c r="G469">
        <v>9.8682539999999999E-3</v>
      </c>
      <c r="H469">
        <v>0.95435369999999997</v>
      </c>
      <c r="I469">
        <v>1.4310740000000001E-2</v>
      </c>
      <c r="J469">
        <v>-2.0201950000000002</v>
      </c>
      <c r="K469">
        <v>2.2807560000000001E-2</v>
      </c>
      <c r="L469">
        <v>-0.26542310000000002</v>
      </c>
      <c r="M469">
        <v>1.489646E-2</v>
      </c>
      <c r="N469">
        <v>0.3182353</v>
      </c>
      <c r="O469">
        <v>-4.9541790000000004E-3</v>
      </c>
      <c r="P469">
        <v>-1.3879330000000001</v>
      </c>
      <c r="Q469">
        <v>1.656407E-2</v>
      </c>
      <c r="R469">
        <v>0.58245820000000004</v>
      </c>
      <c r="S469">
        <v>1.670789E-2</v>
      </c>
      <c r="T469">
        <v>-0.42906300000000003</v>
      </c>
      <c r="U469">
        <v>1.859398E-2</v>
      </c>
      <c r="V469">
        <v>-0.61491759999999995</v>
      </c>
      <c r="W469">
        <v>1.7179420000000001E-2</v>
      </c>
      <c r="X469">
        <v>-1.7837609999999999</v>
      </c>
      <c r="Y469">
        <v>2.1668949999999999E-2</v>
      </c>
      <c r="Z469">
        <v>0.9237571</v>
      </c>
      <c r="AA469">
        <v>2.2596719999999999E-3</v>
      </c>
      <c r="AB469">
        <v>-0.36389769999999999</v>
      </c>
      <c r="AC469">
        <v>1.8195159999999998E-2</v>
      </c>
      <c r="AD469">
        <v>-0.18873519999999999</v>
      </c>
      <c r="AE469">
        <v>2.4048099999999999E-2</v>
      </c>
      <c r="AF469">
        <v>1.81003</v>
      </c>
      <c r="AG469">
        <v>3.2708540000000001E-3</v>
      </c>
      <c r="AH469">
        <v>-1.6522239999999999</v>
      </c>
      <c r="AI469">
        <v>2.4452580000000001E-3</v>
      </c>
      <c r="AJ469">
        <v>1.3676109999999999</v>
      </c>
      <c r="AK469">
        <v>-6.2899280000000002E-3</v>
      </c>
      <c r="AL469">
        <v>1.377175</v>
      </c>
      <c r="AM469">
        <v>3.30088E-3</v>
      </c>
      <c r="AN469">
        <v>0.1281832</v>
      </c>
      <c r="AO469">
        <v>1.031557E-2</v>
      </c>
    </row>
    <row r="470" spans="2:41" x14ac:dyDescent="0.25">
      <c r="B470">
        <v>-0.8175964</v>
      </c>
      <c r="C470">
        <v>1.5702529999999999E-2</v>
      </c>
      <c r="D470">
        <v>-1.005126</v>
      </c>
      <c r="E470">
        <v>1.7373090000000001E-2</v>
      </c>
      <c r="F470">
        <v>-1.3110649999999999</v>
      </c>
      <c r="G470">
        <v>-6.9985380000000001E-4</v>
      </c>
      <c r="H470">
        <v>0.82004279999999996</v>
      </c>
      <c r="I470">
        <v>1.2819479999999999E-2</v>
      </c>
      <c r="J470">
        <v>-0.24063380000000001</v>
      </c>
      <c r="K470">
        <v>1.5040100000000001E-2</v>
      </c>
      <c r="L470">
        <v>-9.3485739999999998E-2</v>
      </c>
      <c r="M470">
        <v>1.7905709999999998E-2</v>
      </c>
      <c r="N470">
        <v>0.46413019999999999</v>
      </c>
      <c r="O470">
        <v>-1.9962399999999998E-3</v>
      </c>
      <c r="P470">
        <v>-1.1119939999999999</v>
      </c>
      <c r="Q470">
        <v>1.8316140000000002E-2</v>
      </c>
      <c r="R470">
        <v>-4.0609979999999997E-2</v>
      </c>
      <c r="S470">
        <v>5.8031849999999998E-3</v>
      </c>
      <c r="T470">
        <v>-0.50918839999999999</v>
      </c>
      <c r="U470">
        <v>1.745851E-2</v>
      </c>
      <c r="V470">
        <v>0.15475839999999999</v>
      </c>
      <c r="W470">
        <v>2.2785940000000001E-2</v>
      </c>
      <c r="X470">
        <v>-1.5222230000000001</v>
      </c>
      <c r="Y470">
        <v>3.049282E-2</v>
      </c>
      <c r="Z470">
        <v>0.50797510000000001</v>
      </c>
      <c r="AA470">
        <v>2.4149E-2</v>
      </c>
      <c r="AB470">
        <v>-0.57445369999999996</v>
      </c>
      <c r="AC470">
        <v>2.040171E-2</v>
      </c>
      <c r="AD470">
        <v>8.1983970000000003E-2</v>
      </c>
      <c r="AE470">
        <v>2.5486290000000002E-2</v>
      </c>
      <c r="AF470">
        <v>1.571555</v>
      </c>
      <c r="AG470">
        <v>-2.0211410000000002E-3</v>
      </c>
      <c r="AH470">
        <v>-2.280322</v>
      </c>
      <c r="AI470">
        <v>9.7201130000000007E-3</v>
      </c>
      <c r="AJ470">
        <v>0.2985273</v>
      </c>
      <c r="AK470">
        <v>-9.5079729999999994E-3</v>
      </c>
      <c r="AL470">
        <v>1.1948570000000001</v>
      </c>
      <c r="AM470">
        <v>3.3409249999999998E-3</v>
      </c>
      <c r="AN470">
        <v>-0.69116750000000005</v>
      </c>
      <c r="AO470">
        <v>1.203281E-2</v>
      </c>
    </row>
    <row r="471" spans="2:41" x14ac:dyDescent="0.25">
      <c r="B471">
        <v>-1.394963</v>
      </c>
      <c r="C471">
        <v>1.6883510000000001E-2</v>
      </c>
      <c r="D471">
        <v>-0.82967990000000003</v>
      </c>
      <c r="E471">
        <v>2.6663059999999999E-2</v>
      </c>
      <c r="F471">
        <v>-2.1718289999999998</v>
      </c>
      <c r="G471">
        <v>5.5242470000000004E-3</v>
      </c>
      <c r="H471">
        <v>-0.14084530000000001</v>
      </c>
      <c r="I471">
        <v>4.8838470000000002E-3</v>
      </c>
      <c r="J471">
        <v>2.1453959999999999</v>
      </c>
      <c r="K471">
        <v>-2.256943E-3</v>
      </c>
      <c r="L471">
        <v>-0.58958549999999998</v>
      </c>
      <c r="M471">
        <v>2.193382E-2</v>
      </c>
      <c r="N471">
        <v>0.74251619999999996</v>
      </c>
      <c r="O471">
        <v>1.4395160000000001E-2</v>
      </c>
      <c r="P471">
        <v>-1.1052379999999999</v>
      </c>
      <c r="Q471">
        <v>2.1284089999999999E-2</v>
      </c>
      <c r="R471">
        <v>-0.83498720000000004</v>
      </c>
      <c r="S471">
        <v>3.1427009999999999E-3</v>
      </c>
      <c r="T471">
        <v>0.25415169999999998</v>
      </c>
      <c r="U471">
        <v>9.6378939999999993E-3</v>
      </c>
      <c r="V471">
        <v>1.207387</v>
      </c>
      <c r="W471">
        <v>1.7577909999999999E-2</v>
      </c>
      <c r="X471">
        <v>-1.401607</v>
      </c>
      <c r="Y471">
        <v>2.4287300000000001E-2</v>
      </c>
      <c r="Z471">
        <v>0.73504290000000005</v>
      </c>
      <c r="AA471">
        <v>2.1344889999999998E-2</v>
      </c>
      <c r="AB471">
        <v>-0.22745609999999999</v>
      </c>
      <c r="AC471">
        <v>1.166157E-2</v>
      </c>
      <c r="AD471">
        <v>0.71553520000000004</v>
      </c>
      <c r="AE471">
        <v>1.172259E-2</v>
      </c>
      <c r="AF471">
        <v>0.72633130000000001</v>
      </c>
      <c r="AG471">
        <v>-7.0174360000000002E-3</v>
      </c>
      <c r="AH471">
        <v>-1.6470180000000001</v>
      </c>
      <c r="AI471">
        <v>1.22574E-2</v>
      </c>
      <c r="AJ471">
        <v>-0.52092939999999999</v>
      </c>
      <c r="AK471">
        <v>-2.5269009999999998E-3</v>
      </c>
      <c r="AL471">
        <v>-8.3127689999999994E-3</v>
      </c>
      <c r="AM471">
        <v>-5.3384669999999995E-4</v>
      </c>
      <c r="AN471">
        <v>-0.72021449999999998</v>
      </c>
      <c r="AO471">
        <v>1.20067E-2</v>
      </c>
    </row>
    <row r="472" spans="2:41" x14ac:dyDescent="0.25">
      <c r="B472">
        <v>-0.95337749999999999</v>
      </c>
      <c r="C472">
        <v>1.5031620000000001E-2</v>
      </c>
      <c r="D472">
        <v>0.14991070000000001</v>
      </c>
      <c r="E472">
        <v>3.3464340000000002E-2</v>
      </c>
      <c r="F472">
        <v>-2.7680880000000001</v>
      </c>
      <c r="G472">
        <v>2.4249799999999998E-2</v>
      </c>
      <c r="H472">
        <v>-0.46380209999999999</v>
      </c>
      <c r="I472">
        <v>-1.6794290000000001E-3</v>
      </c>
      <c r="J472">
        <v>2.5217640000000001</v>
      </c>
      <c r="K472">
        <v>-5.8419240000000001E-3</v>
      </c>
      <c r="L472">
        <v>-1.1225160000000001</v>
      </c>
      <c r="M472">
        <v>2.4848720000000001E-2</v>
      </c>
      <c r="N472">
        <v>0.90585119999999997</v>
      </c>
      <c r="O472">
        <v>1.7360569999999999E-2</v>
      </c>
      <c r="P472">
        <v>-1.4433149999999999</v>
      </c>
      <c r="Q472">
        <v>1.8942110000000002E-2</v>
      </c>
      <c r="R472">
        <v>-1.2252050000000001</v>
      </c>
      <c r="S472">
        <v>9.1965669999999992E-3</v>
      </c>
      <c r="T472">
        <v>1.845715</v>
      </c>
      <c r="U472">
        <v>7.8040510000000002E-3</v>
      </c>
      <c r="V472">
        <v>0.92212859999999996</v>
      </c>
      <c r="W472">
        <v>3.382913E-3</v>
      </c>
      <c r="X472">
        <v>-1.1915089999999999</v>
      </c>
      <c r="Y472">
        <v>1.244818E-2</v>
      </c>
      <c r="Z472">
        <v>1.5285599999999999</v>
      </c>
      <c r="AA472">
        <v>-4.0397719999999996E-3</v>
      </c>
      <c r="AB472">
        <v>0.16896890000000001</v>
      </c>
      <c r="AC472">
        <v>1.2119349999999999E-2</v>
      </c>
      <c r="AD472">
        <v>1.2632479999999999</v>
      </c>
      <c r="AE472">
        <v>2.8090860000000001E-3</v>
      </c>
      <c r="AF472">
        <v>0.58181249999999995</v>
      </c>
      <c r="AG472">
        <v>2.442545E-3</v>
      </c>
      <c r="AH472">
        <v>-1.0473079999999999</v>
      </c>
      <c r="AI472">
        <v>1.121688E-2</v>
      </c>
      <c r="AJ472">
        <v>-0.27980179999999999</v>
      </c>
      <c r="AK472">
        <v>5.3928029999999998E-3</v>
      </c>
      <c r="AL472">
        <v>-0.96994040000000004</v>
      </c>
      <c r="AM472">
        <v>1.2229560000000001E-3</v>
      </c>
      <c r="AN472">
        <v>0.26035409999999998</v>
      </c>
      <c r="AO472">
        <v>5.2872409999999998E-3</v>
      </c>
    </row>
    <row r="473" spans="2:41" x14ac:dyDescent="0.25">
      <c r="B473">
        <v>-0.43795640000000002</v>
      </c>
      <c r="C473">
        <v>1.6256489999999998E-2</v>
      </c>
      <c r="D473">
        <v>0.9779487</v>
      </c>
      <c r="E473">
        <v>2.6672700000000001E-2</v>
      </c>
      <c r="F473">
        <v>-1.7317610000000001</v>
      </c>
      <c r="G473">
        <v>2.123941E-2</v>
      </c>
      <c r="H473">
        <v>-0.44832830000000001</v>
      </c>
      <c r="I473">
        <v>2.0432670000000001E-3</v>
      </c>
      <c r="J473">
        <v>1.4099060000000001</v>
      </c>
      <c r="K473">
        <v>1.208333E-3</v>
      </c>
      <c r="L473">
        <v>-1.3731390000000001</v>
      </c>
      <c r="M473">
        <v>2.5936580000000001E-2</v>
      </c>
      <c r="N473">
        <v>1.029854</v>
      </c>
      <c r="O473">
        <v>9.9257379999999999E-3</v>
      </c>
      <c r="P473">
        <v>-0.72134909999999997</v>
      </c>
      <c r="Q473">
        <v>1.226757E-2</v>
      </c>
      <c r="R473">
        <v>-0.59780750000000005</v>
      </c>
      <c r="S473">
        <v>1.371882E-2</v>
      </c>
      <c r="T473">
        <v>2.3864899999999998</v>
      </c>
      <c r="U473">
        <v>8.0666079999999994E-3</v>
      </c>
      <c r="V473">
        <v>-0.70846849999999995</v>
      </c>
      <c r="W473">
        <v>-5.7003049999999997E-4</v>
      </c>
      <c r="X473">
        <v>-0.34918860000000002</v>
      </c>
      <c r="Y473">
        <v>1.177138E-2</v>
      </c>
      <c r="Z473">
        <v>1.7709699999999999</v>
      </c>
      <c r="AA473">
        <v>-1.8584360000000001E-2</v>
      </c>
      <c r="AB473">
        <v>-7.3678090000000003E-3</v>
      </c>
      <c r="AC473">
        <v>1.3834610000000001E-2</v>
      </c>
      <c r="AD473">
        <v>1.348015</v>
      </c>
      <c r="AE473">
        <v>9.5478200000000003E-3</v>
      </c>
      <c r="AF473">
        <v>0.72260219999999997</v>
      </c>
      <c r="AG473">
        <v>1.3771780000000001E-2</v>
      </c>
      <c r="AH473">
        <v>-1.0943369999999999</v>
      </c>
      <c r="AI473">
        <v>9.1147239999999994E-3</v>
      </c>
      <c r="AJ473">
        <v>0.2434858</v>
      </c>
      <c r="AK473">
        <v>1.077666E-2</v>
      </c>
      <c r="AL473">
        <v>-0.74935419999999997</v>
      </c>
      <c r="AM473">
        <v>5.8894070000000001E-3</v>
      </c>
      <c r="AN473">
        <v>1.320171</v>
      </c>
      <c r="AO473">
        <v>-3.3394129999999998E-3</v>
      </c>
    </row>
    <row r="474" spans="2:41" x14ac:dyDescent="0.25">
      <c r="B474">
        <v>-0.59084000000000003</v>
      </c>
      <c r="C474">
        <v>1.644025E-2</v>
      </c>
      <c r="D474">
        <v>1.2707980000000001</v>
      </c>
      <c r="E474">
        <v>1.367372E-2</v>
      </c>
      <c r="F474">
        <v>-6.8807560000000004E-2</v>
      </c>
      <c r="G474">
        <v>7.3168360000000002E-3</v>
      </c>
      <c r="H474">
        <v>-0.94267860000000003</v>
      </c>
      <c r="I474">
        <v>1.184903E-2</v>
      </c>
      <c r="J474">
        <v>0.84343590000000002</v>
      </c>
      <c r="K474">
        <v>-7.3394569999999995E-5</v>
      </c>
      <c r="L474">
        <v>-1.086705</v>
      </c>
      <c r="M474">
        <v>2.7844020000000001E-2</v>
      </c>
      <c r="N474">
        <v>0.53775360000000005</v>
      </c>
      <c r="O474">
        <v>1.165016E-2</v>
      </c>
      <c r="P474">
        <v>0.94859800000000005</v>
      </c>
      <c r="Q474">
        <v>6.5055750000000004E-3</v>
      </c>
      <c r="R474">
        <v>0.61462720000000004</v>
      </c>
      <c r="S474">
        <v>1.102588E-2</v>
      </c>
      <c r="T474">
        <v>1.5595650000000001</v>
      </c>
      <c r="U474">
        <v>5.4737889999999997E-3</v>
      </c>
      <c r="V474">
        <v>-1.4835910000000001</v>
      </c>
      <c r="W474">
        <v>8.2150609999999992E-3</v>
      </c>
      <c r="X474">
        <v>0.57398629999999995</v>
      </c>
      <c r="Y474">
        <v>1.693037E-2</v>
      </c>
      <c r="Z474">
        <v>0.92241300000000004</v>
      </c>
      <c r="AA474">
        <v>-1.027701E-2</v>
      </c>
      <c r="AB474">
        <v>-7.4853760000000005E-2</v>
      </c>
      <c r="AC474">
        <v>5.6019249999999998E-3</v>
      </c>
      <c r="AD474">
        <v>0.38999660000000003</v>
      </c>
      <c r="AE474">
        <v>1.2559789999999999E-2</v>
      </c>
      <c r="AF474">
        <v>0.26385370000000002</v>
      </c>
      <c r="AG474">
        <v>1.1019879999999999E-2</v>
      </c>
      <c r="AH474">
        <v>-1.1325510000000001</v>
      </c>
      <c r="AI474">
        <v>1.4017109999999999E-2</v>
      </c>
      <c r="AJ474">
        <v>0.80252789999999996</v>
      </c>
      <c r="AK474">
        <v>1.2552270000000001E-2</v>
      </c>
      <c r="AL474">
        <v>0.1754299</v>
      </c>
      <c r="AM474">
        <v>3.9665610000000004E-3</v>
      </c>
      <c r="AN474">
        <v>2.1971910000000001</v>
      </c>
      <c r="AO474">
        <v>-9.8209479999999995E-3</v>
      </c>
    </row>
    <row r="475" spans="2:41" x14ac:dyDescent="0.25">
      <c r="B475">
        <v>-0.79263669999999997</v>
      </c>
      <c r="C475">
        <v>8.9670310000000003E-3</v>
      </c>
      <c r="D475">
        <v>1.237185</v>
      </c>
      <c r="E475">
        <v>1.1431659999999999E-3</v>
      </c>
      <c r="F475">
        <v>0.33666659999999998</v>
      </c>
      <c r="G475">
        <v>9.5464769999999994E-3</v>
      </c>
      <c r="H475">
        <v>-0.21821270000000001</v>
      </c>
      <c r="I475">
        <v>1.83485E-2</v>
      </c>
      <c r="J475">
        <v>1.438158</v>
      </c>
      <c r="K475">
        <v>-9.4607040000000003E-3</v>
      </c>
      <c r="L475">
        <v>-0.51396410000000003</v>
      </c>
      <c r="M475">
        <v>1.57664E-2</v>
      </c>
      <c r="N475">
        <v>-0.10322770000000001</v>
      </c>
      <c r="O475">
        <v>1.5572549999999999E-2</v>
      </c>
      <c r="P475">
        <v>1.8337559999999999</v>
      </c>
      <c r="Q475">
        <v>5.3522719999999999E-3</v>
      </c>
      <c r="R475">
        <v>0.74872740000000004</v>
      </c>
      <c r="S475">
        <v>7.6234550000000003E-3</v>
      </c>
      <c r="T475">
        <v>1.4792700000000001</v>
      </c>
      <c r="U475">
        <v>5.050995E-3</v>
      </c>
      <c r="V475">
        <v>-1.185981</v>
      </c>
      <c r="W475">
        <v>1.46178E-2</v>
      </c>
      <c r="X475">
        <v>0.37711440000000002</v>
      </c>
      <c r="Y475">
        <v>7.6961649999999996E-3</v>
      </c>
      <c r="Z475">
        <v>-0.22637009999999999</v>
      </c>
      <c r="AA475">
        <v>4.9941550000000001E-3</v>
      </c>
      <c r="AB475">
        <v>0.76002270000000005</v>
      </c>
      <c r="AC475">
        <v>4.9390789999999999E-3</v>
      </c>
      <c r="AD475">
        <v>-0.52067699999999995</v>
      </c>
      <c r="AE475">
        <v>8.5346569999999993E-3</v>
      </c>
      <c r="AF475">
        <v>-1.820954E-2</v>
      </c>
      <c r="AG475">
        <v>4.7286419999999999E-3</v>
      </c>
      <c r="AH475">
        <v>-0.57881130000000003</v>
      </c>
      <c r="AI475">
        <v>2.277247E-2</v>
      </c>
      <c r="AJ475">
        <v>0.81358560000000002</v>
      </c>
      <c r="AK475">
        <v>1.0357480000000001E-2</v>
      </c>
      <c r="AL475">
        <v>1.1290990000000001</v>
      </c>
      <c r="AM475">
        <v>4.1491749999999997E-3</v>
      </c>
      <c r="AN475">
        <v>1.4865409999999999</v>
      </c>
      <c r="AO475">
        <v>-1.129985E-2</v>
      </c>
    </row>
    <row r="476" spans="2:41" x14ac:dyDescent="0.25">
      <c r="B476">
        <v>0.25973829999999998</v>
      </c>
      <c r="C476">
        <v>2.5667989999999998E-4</v>
      </c>
      <c r="D476">
        <v>0.63864469999999995</v>
      </c>
      <c r="E476">
        <v>-6.4555150000000002E-3</v>
      </c>
      <c r="F476">
        <v>-0.44779429999999998</v>
      </c>
      <c r="G476">
        <v>1.7802180000000001E-2</v>
      </c>
      <c r="H476">
        <v>1.6693070000000001</v>
      </c>
      <c r="I476">
        <v>9.2355600000000003E-3</v>
      </c>
      <c r="J476">
        <v>1.6790069999999999</v>
      </c>
      <c r="K476">
        <v>-9.3725360000000008E-3</v>
      </c>
      <c r="L476">
        <v>6.7825159999999995E-2</v>
      </c>
      <c r="M476">
        <v>-5.8133030000000001E-4</v>
      </c>
      <c r="N476">
        <v>-4.7596819999999998E-2</v>
      </c>
      <c r="O476">
        <v>1.28415E-2</v>
      </c>
      <c r="P476">
        <v>0.82313060000000005</v>
      </c>
      <c r="Q476">
        <v>1.190545E-2</v>
      </c>
      <c r="R476">
        <v>0.16538249999999999</v>
      </c>
      <c r="S476">
        <v>8.9708559999999993E-3</v>
      </c>
      <c r="T476">
        <v>1.7438769999999999</v>
      </c>
      <c r="U476">
        <v>2.0163080000000001E-3</v>
      </c>
      <c r="V476">
        <v>-1.063232</v>
      </c>
      <c r="W476">
        <v>1.636893E-2</v>
      </c>
      <c r="X476">
        <v>-0.26614870000000002</v>
      </c>
      <c r="Y476">
        <v>4.3682969999999998E-4</v>
      </c>
      <c r="Z476">
        <v>-0.37796750000000001</v>
      </c>
      <c r="AA476">
        <v>1.5233439999999999E-2</v>
      </c>
      <c r="AB476">
        <v>1.3108900000000001</v>
      </c>
      <c r="AC476">
        <v>1.1942960000000001E-2</v>
      </c>
      <c r="AD476">
        <v>-0.45248149999999998</v>
      </c>
      <c r="AE476">
        <v>1.140976E-2</v>
      </c>
      <c r="AF476">
        <v>-0.32771640000000002</v>
      </c>
      <c r="AG476">
        <v>9.9452189999999999E-3</v>
      </c>
      <c r="AH476">
        <v>0.61862260000000002</v>
      </c>
      <c r="AI476">
        <v>2.1046120000000001E-2</v>
      </c>
      <c r="AJ476">
        <v>0.17256199999999999</v>
      </c>
      <c r="AK476">
        <v>1.2838199999999999E-2</v>
      </c>
      <c r="AL476">
        <v>1.6413610000000001</v>
      </c>
      <c r="AM476">
        <v>4.1028760000000001E-3</v>
      </c>
      <c r="AN476">
        <v>-0.28242410000000001</v>
      </c>
      <c r="AO476">
        <v>-3.4180759999999999E-3</v>
      </c>
    </row>
    <row r="477" spans="2:41" x14ac:dyDescent="0.25">
      <c r="B477">
        <v>1.249798</v>
      </c>
      <c r="C477">
        <v>-2.5683669999999998E-3</v>
      </c>
      <c r="D477">
        <v>-0.25100660000000002</v>
      </c>
      <c r="E477">
        <v>2.400448E-4</v>
      </c>
      <c r="F477">
        <v>-1.0481020000000001</v>
      </c>
      <c r="G477">
        <v>1.7303289999999999E-2</v>
      </c>
      <c r="H477">
        <v>1.862088</v>
      </c>
      <c r="I477">
        <v>-1.064617E-2</v>
      </c>
      <c r="J477">
        <v>0.61165480000000005</v>
      </c>
      <c r="K477">
        <v>3.262575E-4</v>
      </c>
      <c r="L477">
        <v>0.717113</v>
      </c>
      <c r="M477">
        <v>6.2871849999999998E-3</v>
      </c>
      <c r="N477">
        <v>-0.30692039999999998</v>
      </c>
      <c r="O477">
        <v>9.9319490000000007E-3</v>
      </c>
      <c r="P477">
        <v>-0.28827560000000002</v>
      </c>
      <c r="Q477">
        <v>1.2887940000000001E-2</v>
      </c>
      <c r="R477">
        <v>4.5100040000000001E-2</v>
      </c>
      <c r="S477">
        <v>1.185959E-2</v>
      </c>
      <c r="T477">
        <v>0.49298819999999999</v>
      </c>
      <c r="U477">
        <v>3.1849339999999999E-3</v>
      </c>
      <c r="V477">
        <v>-0.968526</v>
      </c>
      <c r="W477">
        <v>1.689862E-2</v>
      </c>
      <c r="X477">
        <v>-0.22163720000000001</v>
      </c>
      <c r="Y477">
        <v>1.6792560000000002E-2</v>
      </c>
      <c r="Z477">
        <v>0.26085839999999999</v>
      </c>
      <c r="AA477">
        <v>1.9197539999999999E-2</v>
      </c>
      <c r="AB477">
        <v>0.44836290000000001</v>
      </c>
      <c r="AC477">
        <v>1.2540819999999999E-2</v>
      </c>
      <c r="AD477">
        <v>-2.7018549999999999E-2</v>
      </c>
      <c r="AE477">
        <v>1.7429190000000001E-2</v>
      </c>
      <c r="AF477">
        <v>-1.131092</v>
      </c>
      <c r="AG477">
        <v>2.3855879999999999E-2</v>
      </c>
      <c r="AH477">
        <v>1.563733</v>
      </c>
      <c r="AI477">
        <v>6.0786920000000001E-3</v>
      </c>
      <c r="AJ477">
        <v>0.32162039999999997</v>
      </c>
      <c r="AK477">
        <v>1.240861E-2</v>
      </c>
      <c r="AL477">
        <v>0.75898239999999995</v>
      </c>
      <c r="AM477">
        <v>-6.9363339999999997E-3</v>
      </c>
      <c r="AN477">
        <v>-0.88080789999999998</v>
      </c>
      <c r="AO477">
        <v>6.4288940000000001E-3</v>
      </c>
    </row>
    <row r="478" spans="2:41" x14ac:dyDescent="0.25">
      <c r="B478">
        <v>-0.177039</v>
      </c>
      <c r="C478">
        <v>2.9075070000000001E-3</v>
      </c>
      <c r="D478">
        <v>1.9351640000000001E-3</v>
      </c>
      <c r="E478">
        <v>5.4828530000000002E-3</v>
      </c>
      <c r="F478">
        <v>-0.5454715</v>
      </c>
      <c r="G478">
        <v>1.150372E-2</v>
      </c>
      <c r="H478">
        <v>0.13087219999999999</v>
      </c>
      <c r="I478">
        <v>-1.2398630000000001E-2</v>
      </c>
      <c r="J478">
        <v>-0.17486260000000001</v>
      </c>
      <c r="K478">
        <v>-7.771582E-5</v>
      </c>
      <c r="L478">
        <v>0.79083859999999995</v>
      </c>
      <c r="M478">
        <v>2.081527E-2</v>
      </c>
      <c r="N478">
        <v>-1.3611949999999999</v>
      </c>
      <c r="O478">
        <v>8.3509550000000002E-3</v>
      </c>
      <c r="P478">
        <v>-0.72947479999999998</v>
      </c>
      <c r="Q478">
        <v>4.0472399999999997E-3</v>
      </c>
      <c r="R478">
        <v>2.6392229999999999E-2</v>
      </c>
      <c r="S478">
        <v>1.197291E-2</v>
      </c>
      <c r="T478">
        <v>-8.7338819999999998E-2</v>
      </c>
      <c r="U478">
        <v>1.2507549999999999E-2</v>
      </c>
      <c r="V478">
        <v>-0.90766630000000004</v>
      </c>
      <c r="W478">
        <v>1.281173E-2</v>
      </c>
      <c r="X478">
        <v>0.35109469999999998</v>
      </c>
      <c r="Y478">
        <v>3.6284660000000003E-2</v>
      </c>
      <c r="Z478">
        <v>0.1099991</v>
      </c>
      <c r="AA478">
        <v>2.0734559999999999E-2</v>
      </c>
      <c r="AB478">
        <v>-0.3469236</v>
      </c>
      <c r="AC478">
        <v>5.3179150000000003E-3</v>
      </c>
      <c r="AD478">
        <v>0.263212</v>
      </c>
      <c r="AE478">
        <v>2.0280099999999999E-2</v>
      </c>
      <c r="AF478">
        <v>-1.20842</v>
      </c>
      <c r="AG478">
        <v>2.7678790000000002E-2</v>
      </c>
      <c r="AH478">
        <v>1.403233</v>
      </c>
      <c r="AI478">
        <v>-5.936167E-3</v>
      </c>
      <c r="AJ478">
        <v>0.46960059999999998</v>
      </c>
      <c r="AK478">
        <v>9.5321550000000005E-4</v>
      </c>
      <c r="AL478">
        <v>-0.17158799999999999</v>
      </c>
      <c r="AM478">
        <v>-8.2827979999999992E-3</v>
      </c>
      <c r="AN478">
        <v>-0.86031100000000005</v>
      </c>
      <c r="AO478">
        <v>1.231406E-2</v>
      </c>
    </row>
    <row r="479" spans="2:41" x14ac:dyDescent="0.25">
      <c r="B479">
        <v>-1.749962</v>
      </c>
      <c r="C479">
        <v>1.5254820000000001E-2</v>
      </c>
      <c r="D479">
        <v>0.82454430000000001</v>
      </c>
      <c r="E479">
        <v>1.239207E-3</v>
      </c>
      <c r="F479">
        <v>0.59414990000000001</v>
      </c>
      <c r="G479">
        <v>6.4791060000000001E-3</v>
      </c>
      <c r="H479">
        <v>-1.530983</v>
      </c>
      <c r="I479">
        <v>1.82676E-3</v>
      </c>
      <c r="J479">
        <v>0.14549570000000001</v>
      </c>
      <c r="K479">
        <v>-5.724051E-3</v>
      </c>
      <c r="L479">
        <v>0.92266559999999997</v>
      </c>
      <c r="M479">
        <v>2.3430530000000001E-2</v>
      </c>
      <c r="N479">
        <v>-1.7157150000000001</v>
      </c>
      <c r="O479">
        <v>1.012645E-2</v>
      </c>
      <c r="P479">
        <v>-1.362892</v>
      </c>
      <c r="Q479">
        <v>7.2589239999999999E-3</v>
      </c>
      <c r="R479">
        <v>-0.74343219999999999</v>
      </c>
      <c r="S479">
        <v>1.1257059999999999E-2</v>
      </c>
      <c r="T479">
        <v>0.85136719999999999</v>
      </c>
      <c r="U479">
        <v>1.0615060000000001E-2</v>
      </c>
      <c r="V479">
        <v>-0.92657480000000003</v>
      </c>
      <c r="W479">
        <v>4.4816999999999999E-3</v>
      </c>
      <c r="X479">
        <v>0.50991649999999999</v>
      </c>
      <c r="Y479">
        <v>3.3509249999999997E-2</v>
      </c>
      <c r="Z479">
        <v>-0.66355430000000004</v>
      </c>
      <c r="AA479">
        <v>2.5381379999999999E-2</v>
      </c>
      <c r="AB479">
        <v>0.55800090000000002</v>
      </c>
      <c r="AC479">
        <v>3.4526240000000002E-4</v>
      </c>
      <c r="AD479">
        <v>0.5684669</v>
      </c>
      <c r="AE479">
        <v>2.0020739999999999E-2</v>
      </c>
      <c r="AF479">
        <v>-0.58371209999999996</v>
      </c>
      <c r="AG479">
        <v>1.6209979999999999E-2</v>
      </c>
      <c r="AH479">
        <v>0.3406845</v>
      </c>
      <c r="AI479">
        <v>-2.3138500000000001E-3</v>
      </c>
      <c r="AJ479">
        <v>0.89771160000000005</v>
      </c>
      <c r="AK479">
        <v>-2.0207879999999999E-3</v>
      </c>
      <c r="AL479">
        <v>0.29978139999999998</v>
      </c>
      <c r="AM479">
        <v>7.7667109999999999E-3</v>
      </c>
      <c r="AN479">
        <v>-1.0810010000000001</v>
      </c>
      <c r="AO479">
        <v>1.2620610000000001E-2</v>
      </c>
    </row>
    <row r="480" spans="2:41" x14ac:dyDescent="0.25">
      <c r="B480">
        <v>-1.384064</v>
      </c>
      <c r="C480">
        <v>2.0694540000000001E-2</v>
      </c>
      <c r="D480">
        <v>0.1166281</v>
      </c>
      <c r="E480">
        <v>-6.0577929999999997E-4</v>
      </c>
      <c r="F480">
        <v>0.93572630000000001</v>
      </c>
      <c r="G480">
        <v>5.945133E-5</v>
      </c>
      <c r="H480">
        <v>-1.172855</v>
      </c>
      <c r="I480">
        <v>2.7844749999999998E-3</v>
      </c>
      <c r="J480">
        <v>0.1633387</v>
      </c>
      <c r="K480">
        <v>2.7894650000000001E-3</v>
      </c>
      <c r="L480">
        <v>1.207768</v>
      </c>
      <c r="M480">
        <v>1.7245969999999999E-2</v>
      </c>
      <c r="N480">
        <v>-0.89735370000000003</v>
      </c>
      <c r="O480">
        <v>1.2396010000000001E-2</v>
      </c>
      <c r="P480">
        <v>-0.82350440000000003</v>
      </c>
      <c r="Q480">
        <v>1.9072780000000001E-2</v>
      </c>
      <c r="R480">
        <v>-1.3216669999999999</v>
      </c>
      <c r="S480">
        <v>1.7183589999999999E-2</v>
      </c>
      <c r="T480">
        <v>1.395205</v>
      </c>
      <c r="U480">
        <v>3.0608319999999999E-3</v>
      </c>
      <c r="V480">
        <v>-0.2435978</v>
      </c>
      <c r="W480">
        <v>1.81891E-3</v>
      </c>
      <c r="X480">
        <v>-0.38407360000000001</v>
      </c>
      <c r="Y480">
        <v>1.504403E-2</v>
      </c>
      <c r="Z480">
        <v>-7.3559879999999999E-3</v>
      </c>
      <c r="AA480">
        <v>2.8527819999999999E-2</v>
      </c>
      <c r="AB480">
        <v>1.6986950000000001</v>
      </c>
      <c r="AC480">
        <v>3.3942479999999999E-3</v>
      </c>
      <c r="AD480">
        <v>0.70168260000000005</v>
      </c>
      <c r="AE480">
        <v>1.181894E-2</v>
      </c>
      <c r="AF480">
        <v>-0.24472659999999999</v>
      </c>
      <c r="AG480">
        <v>5.1317120000000001E-3</v>
      </c>
      <c r="AH480">
        <v>-0.62034840000000002</v>
      </c>
      <c r="AI480">
        <v>4.8993099999999996E-3</v>
      </c>
      <c r="AJ480">
        <v>2.3519079999999999</v>
      </c>
      <c r="AK480">
        <v>8.2641989999999999E-4</v>
      </c>
      <c r="AL480">
        <v>0.40659139999999999</v>
      </c>
      <c r="AM480">
        <v>1.657204E-2</v>
      </c>
      <c r="AN480">
        <v>-1.1068560000000001</v>
      </c>
      <c r="AO480">
        <v>1.54647E-2</v>
      </c>
    </row>
    <row r="481" spans="2:41" x14ac:dyDescent="0.25">
      <c r="B481">
        <v>-0.65073309999999995</v>
      </c>
      <c r="C481">
        <v>2.1459550000000001E-2</v>
      </c>
      <c r="D481">
        <v>-0.83334600000000003</v>
      </c>
      <c r="E481">
        <v>1.6458340000000001E-3</v>
      </c>
      <c r="F481">
        <v>0.39978590000000003</v>
      </c>
      <c r="G481">
        <v>-3.1601139999999999E-3</v>
      </c>
      <c r="H481">
        <v>0.1893106</v>
      </c>
      <c r="I481">
        <v>-6.6023269999999998E-3</v>
      </c>
      <c r="J481">
        <v>-0.31341619999999998</v>
      </c>
      <c r="K481">
        <v>1.400292E-2</v>
      </c>
      <c r="L481">
        <v>0.35449310000000001</v>
      </c>
      <c r="M481">
        <v>9.4456139999999997E-3</v>
      </c>
      <c r="N481">
        <v>-0.49191869999999999</v>
      </c>
      <c r="O481">
        <v>8.9684420000000001E-3</v>
      </c>
      <c r="P481">
        <v>0.40585209999999999</v>
      </c>
      <c r="Q481">
        <v>1.4563410000000001E-2</v>
      </c>
      <c r="R481">
        <v>-0.4541519</v>
      </c>
      <c r="S481">
        <v>1.870993E-2</v>
      </c>
      <c r="T481">
        <v>1.9201619999999999</v>
      </c>
      <c r="U481">
        <v>8.5977580000000005E-3</v>
      </c>
      <c r="V481">
        <v>0.62452540000000001</v>
      </c>
      <c r="W481">
        <v>9.4139979999999998E-3</v>
      </c>
      <c r="X481">
        <v>-0.93574190000000002</v>
      </c>
      <c r="Y481">
        <v>4.2509330000000001E-3</v>
      </c>
      <c r="Z481">
        <v>2.0766040000000001</v>
      </c>
      <c r="AA481">
        <v>2.091494E-2</v>
      </c>
      <c r="AB481">
        <v>1.7804850000000001</v>
      </c>
      <c r="AC481">
        <v>8.375169E-3</v>
      </c>
      <c r="AD481">
        <v>3.680129E-2</v>
      </c>
      <c r="AE481">
        <v>7.1482849999999999E-3</v>
      </c>
      <c r="AF481">
        <v>-0.65666049999999998</v>
      </c>
      <c r="AG481">
        <v>-9.5269639999999997E-4</v>
      </c>
      <c r="AH481">
        <v>-0.57784250000000004</v>
      </c>
      <c r="AI481">
        <v>6.0649349999999996E-3</v>
      </c>
      <c r="AJ481">
        <v>2.3280590000000001</v>
      </c>
      <c r="AK481">
        <v>-7.8992109999999997E-3</v>
      </c>
      <c r="AL481">
        <v>-0.49822660000000002</v>
      </c>
      <c r="AM481">
        <v>1.531735E-2</v>
      </c>
      <c r="AN481">
        <v>-1.2637430000000001</v>
      </c>
      <c r="AO481">
        <v>2.4707699999999999E-2</v>
      </c>
    </row>
    <row r="482" spans="2:41" x14ac:dyDescent="0.25">
      <c r="B482">
        <v>-0.19905490000000001</v>
      </c>
      <c r="C482">
        <v>2.1075099999999999E-2</v>
      </c>
      <c r="D482">
        <v>-0.53563850000000002</v>
      </c>
      <c r="E482">
        <v>1.007573E-2</v>
      </c>
      <c r="F482">
        <v>-5.5825409999999999E-2</v>
      </c>
      <c r="G482">
        <v>5.9231020000000004E-3</v>
      </c>
      <c r="H482">
        <v>-0.18200859999999999</v>
      </c>
      <c r="I482">
        <v>-4.2972330000000001E-3</v>
      </c>
      <c r="J482">
        <v>-0.32513920000000002</v>
      </c>
      <c r="K482">
        <v>1.0036099999999999E-2</v>
      </c>
      <c r="L482">
        <v>-0.26151530000000001</v>
      </c>
      <c r="M482">
        <v>6.9190989999999997E-3</v>
      </c>
      <c r="N482">
        <v>-0.83212770000000003</v>
      </c>
      <c r="O482">
        <v>6.7625640000000004E-3</v>
      </c>
      <c r="P482">
        <v>-0.44557140000000001</v>
      </c>
      <c r="Q482">
        <v>5.0123140000000004E-3</v>
      </c>
      <c r="R482">
        <v>0.17438049999999999</v>
      </c>
      <c r="S482">
        <v>5.9246569999999998E-3</v>
      </c>
      <c r="T482">
        <v>2.1081430000000001</v>
      </c>
      <c r="U482">
        <v>1.7802990000000001E-2</v>
      </c>
      <c r="V482">
        <v>8.4313379999999993E-2</v>
      </c>
      <c r="W482">
        <v>1.293805E-2</v>
      </c>
      <c r="X482">
        <v>-0.57745610000000003</v>
      </c>
      <c r="Y482">
        <v>4.5568980000000002E-3</v>
      </c>
      <c r="Z482">
        <v>2.4098830000000002</v>
      </c>
      <c r="AA482">
        <v>2.6750849999999998E-3</v>
      </c>
      <c r="AB482">
        <v>1.319598</v>
      </c>
      <c r="AC482">
        <v>8.0080859999999993E-3</v>
      </c>
      <c r="AD482">
        <v>-0.79090720000000003</v>
      </c>
      <c r="AE482">
        <v>1.476192E-2</v>
      </c>
      <c r="AF482">
        <v>-1.4036310000000001</v>
      </c>
      <c r="AG482">
        <v>7.8051949999999998E-4</v>
      </c>
      <c r="AH482">
        <v>0.14623739999999999</v>
      </c>
      <c r="AI482">
        <v>8.5001599999999997E-3</v>
      </c>
      <c r="AJ482">
        <v>1.3429660000000001</v>
      </c>
      <c r="AK482">
        <v>-8.6453080000000009E-3</v>
      </c>
      <c r="AL482">
        <v>-1.0948009999999999</v>
      </c>
      <c r="AM482">
        <v>1.6654240000000001E-2</v>
      </c>
      <c r="AN482">
        <v>-1.2274510000000001</v>
      </c>
      <c r="AO482">
        <v>2.3989529999999998E-2</v>
      </c>
    </row>
    <row r="483" spans="2:41" x14ac:dyDescent="0.25">
      <c r="B483">
        <v>-0.188744</v>
      </c>
      <c r="C483">
        <v>1.125542E-2</v>
      </c>
      <c r="D483">
        <v>-0.24926870000000001</v>
      </c>
      <c r="E483">
        <v>2.0186610000000001E-2</v>
      </c>
      <c r="F483">
        <v>-0.48963449999999997</v>
      </c>
      <c r="G483">
        <v>1.8207419999999998E-2</v>
      </c>
      <c r="H483">
        <v>-1.4876499999999999</v>
      </c>
      <c r="I483">
        <v>8.1558380000000003E-3</v>
      </c>
      <c r="J483">
        <v>-0.4610033</v>
      </c>
      <c r="K483">
        <v>6.870213E-3</v>
      </c>
      <c r="L483">
        <v>0.21351829999999999</v>
      </c>
      <c r="M483">
        <v>5.0942549999999998E-3</v>
      </c>
      <c r="N483">
        <v>-1.0551699999999999</v>
      </c>
      <c r="O483">
        <v>7.66894E-3</v>
      </c>
      <c r="P483">
        <v>-1.6687669999999999</v>
      </c>
      <c r="Q483">
        <v>1.0891339999999999E-2</v>
      </c>
      <c r="R483">
        <v>-0.25067210000000001</v>
      </c>
      <c r="S483">
        <v>3.1068070000000001E-3</v>
      </c>
      <c r="T483">
        <v>1.362994</v>
      </c>
      <c r="U483">
        <v>1.5276959999999999E-2</v>
      </c>
      <c r="V483">
        <v>-1.4546429999999999</v>
      </c>
      <c r="W483">
        <v>6.9325280000000003E-3</v>
      </c>
      <c r="X483">
        <v>-0.76320840000000001</v>
      </c>
      <c r="Y483">
        <v>5.5956950000000004E-3</v>
      </c>
      <c r="Z483">
        <v>0.36290689999999998</v>
      </c>
      <c r="AA483">
        <v>-1.591327E-2</v>
      </c>
      <c r="AB483">
        <v>6.2411399999999999E-2</v>
      </c>
      <c r="AC483">
        <v>5.2994289999999996E-3</v>
      </c>
      <c r="AD483">
        <v>-0.6418066</v>
      </c>
      <c r="AE483">
        <v>1.6383390000000001E-2</v>
      </c>
      <c r="AF483">
        <v>-0.76066889999999998</v>
      </c>
      <c r="AG483">
        <v>9.461924E-3</v>
      </c>
      <c r="AH483">
        <v>0.62052529999999995</v>
      </c>
      <c r="AI483">
        <v>1.281185E-2</v>
      </c>
      <c r="AJ483">
        <v>1.254427</v>
      </c>
      <c r="AK483">
        <v>5.6996349999999998E-3</v>
      </c>
      <c r="AL483">
        <v>-0.40588999999999997</v>
      </c>
      <c r="AM483">
        <v>2.1552769999999999E-2</v>
      </c>
      <c r="AN483">
        <v>-0.60222129999999996</v>
      </c>
      <c r="AO483">
        <v>1.2642850000000001E-2</v>
      </c>
    </row>
    <row r="484" spans="2:41" x14ac:dyDescent="0.25">
      <c r="B484">
        <v>-0.23773259999999999</v>
      </c>
      <c r="C484">
        <v>5.5609209999999999E-3</v>
      </c>
      <c r="D484">
        <v>-0.2077949</v>
      </c>
      <c r="E484">
        <v>1.995268E-2</v>
      </c>
      <c r="F484">
        <v>-0.84315300000000004</v>
      </c>
      <c r="G484">
        <v>2.2222990000000001E-2</v>
      </c>
      <c r="H484">
        <v>-1.156747</v>
      </c>
      <c r="I484">
        <v>1.3805390000000001E-2</v>
      </c>
      <c r="J484">
        <v>-0.84891970000000005</v>
      </c>
      <c r="K484">
        <v>1.862341E-2</v>
      </c>
      <c r="L484">
        <v>0.34598400000000001</v>
      </c>
      <c r="M484">
        <v>7.0855789999999998E-3</v>
      </c>
      <c r="N484">
        <v>-0.74997009999999997</v>
      </c>
      <c r="O484">
        <v>5.1188170000000003E-3</v>
      </c>
      <c r="P484">
        <v>-0.54599019999999998</v>
      </c>
      <c r="Q484">
        <v>2.0068470000000001E-2</v>
      </c>
      <c r="R484">
        <v>-0.44054310000000002</v>
      </c>
      <c r="S484">
        <v>1.603098E-2</v>
      </c>
      <c r="T484">
        <v>0.36490509999999998</v>
      </c>
      <c r="U484">
        <v>5.6403950000000003E-3</v>
      </c>
      <c r="V484">
        <v>-1.713381</v>
      </c>
      <c r="W484">
        <v>5.8695370000000002E-3</v>
      </c>
      <c r="X484">
        <v>-1.0735330000000001</v>
      </c>
      <c r="Y484">
        <v>7.8297780000000008E-3</v>
      </c>
      <c r="Z484">
        <v>-0.6328125</v>
      </c>
      <c r="AA484">
        <v>-1.7577889999999999E-2</v>
      </c>
      <c r="AB484">
        <v>-1.579064</v>
      </c>
      <c r="AC484">
        <v>1.373221E-2</v>
      </c>
      <c r="AD484">
        <v>8.7337819999999997E-2</v>
      </c>
      <c r="AE484">
        <v>1.286843E-2</v>
      </c>
      <c r="AF484">
        <v>1.291263</v>
      </c>
      <c r="AG484">
        <v>1.057804E-2</v>
      </c>
      <c r="AH484">
        <v>0.85578509999999997</v>
      </c>
      <c r="AI484">
        <v>1.3254780000000001E-2</v>
      </c>
      <c r="AJ484">
        <v>0.4813114</v>
      </c>
      <c r="AK484">
        <v>1.152392E-2</v>
      </c>
      <c r="AL484">
        <v>0.77815469999999998</v>
      </c>
      <c r="AM484">
        <v>2.4056299999999999E-2</v>
      </c>
      <c r="AN484">
        <v>-0.1328676</v>
      </c>
      <c r="AO484">
        <v>6.4185020000000004E-3</v>
      </c>
    </row>
    <row r="485" spans="2:41" x14ac:dyDescent="0.25">
      <c r="B485">
        <v>0.4380676</v>
      </c>
      <c r="C485">
        <v>7.7170149999999998E-3</v>
      </c>
      <c r="D485">
        <v>-0.2704434</v>
      </c>
      <c r="E485">
        <v>1.542604E-2</v>
      </c>
      <c r="F485">
        <v>-0.83804330000000005</v>
      </c>
      <c r="G485">
        <v>1.6810289999999999E-2</v>
      </c>
      <c r="H485">
        <v>0.35749150000000002</v>
      </c>
      <c r="I485">
        <v>7.0168440000000004E-3</v>
      </c>
      <c r="J485">
        <v>-0.48909249999999999</v>
      </c>
      <c r="K485">
        <v>2.0676739999999999E-2</v>
      </c>
      <c r="L485">
        <v>-0.30929430000000002</v>
      </c>
      <c r="M485">
        <v>1.559057E-2</v>
      </c>
      <c r="N485">
        <v>-6.1542760000000002E-2</v>
      </c>
      <c r="O485">
        <v>-1.6699830000000001E-4</v>
      </c>
      <c r="P485">
        <v>1.2118599999999999</v>
      </c>
      <c r="Q485">
        <v>2.227556E-2</v>
      </c>
      <c r="R485">
        <v>0.23285410000000001</v>
      </c>
      <c r="S485">
        <v>1.820917E-2</v>
      </c>
      <c r="T485">
        <v>-0.2690051</v>
      </c>
      <c r="U485">
        <v>8.4152740000000004E-3</v>
      </c>
      <c r="V485">
        <v>-1.54488E-2</v>
      </c>
      <c r="W485">
        <v>9.4488160000000005E-3</v>
      </c>
      <c r="X485">
        <v>-0.56712180000000001</v>
      </c>
      <c r="Y485">
        <v>8.0325889999999997E-3</v>
      </c>
      <c r="Z485">
        <v>0.29676130000000001</v>
      </c>
      <c r="AA485">
        <v>-1.0877599999999999E-3</v>
      </c>
      <c r="AB485">
        <v>-1.743166</v>
      </c>
      <c r="AC485">
        <v>2.4942470000000001E-2</v>
      </c>
      <c r="AD485">
        <v>0.33739390000000002</v>
      </c>
      <c r="AE485">
        <v>2.010553E-2</v>
      </c>
      <c r="AF485">
        <v>1.982729</v>
      </c>
      <c r="AG485">
        <v>5.6205980000000001E-3</v>
      </c>
      <c r="AH485">
        <v>0.91285890000000003</v>
      </c>
      <c r="AI485">
        <v>1.4794389999999999E-2</v>
      </c>
      <c r="AJ485">
        <v>-0.68540909999999999</v>
      </c>
      <c r="AK485">
        <v>9.8071770000000003E-3</v>
      </c>
      <c r="AL485">
        <v>0.89384620000000004</v>
      </c>
      <c r="AM485">
        <v>2.3040339999999999E-2</v>
      </c>
      <c r="AN485">
        <v>0.36907570000000001</v>
      </c>
      <c r="AO485">
        <v>2.2161860000000002E-3</v>
      </c>
    </row>
    <row r="486" spans="2:41" x14ac:dyDescent="0.25">
      <c r="B486">
        <v>0.4747499</v>
      </c>
      <c r="C486">
        <v>5.0970069999999998E-3</v>
      </c>
      <c r="D486">
        <v>-0.58843000000000001</v>
      </c>
      <c r="E486">
        <v>1.5652800000000001E-2</v>
      </c>
      <c r="F486">
        <v>-1.0645089999999999</v>
      </c>
      <c r="G486">
        <v>7.3804659999999996E-3</v>
      </c>
      <c r="H486">
        <v>0.83450970000000002</v>
      </c>
      <c r="I486">
        <v>-1.174184E-3</v>
      </c>
      <c r="J486">
        <v>-0.25244100000000003</v>
      </c>
      <c r="K486">
        <v>7.5514379999999995E-4</v>
      </c>
      <c r="L486">
        <v>-0.90539119999999995</v>
      </c>
      <c r="M486">
        <v>1.8562499999999999E-2</v>
      </c>
      <c r="N486">
        <v>0.240896</v>
      </c>
      <c r="O486">
        <v>-1.345141E-3</v>
      </c>
      <c r="P486">
        <v>1.8745210000000001</v>
      </c>
      <c r="Q486">
        <v>1.6238820000000001E-2</v>
      </c>
      <c r="R486">
        <v>0.82286619999999999</v>
      </c>
      <c r="S486">
        <v>3.3171149999999998E-3</v>
      </c>
      <c r="T486">
        <v>0.44906639999999998</v>
      </c>
      <c r="U486">
        <v>1.9617929999999999E-2</v>
      </c>
      <c r="V486">
        <v>1.153098</v>
      </c>
      <c r="W486">
        <v>4.1690520000000003E-3</v>
      </c>
      <c r="X486">
        <v>0.1286003</v>
      </c>
      <c r="Y486">
        <v>7.8293219999999997E-3</v>
      </c>
      <c r="Z486">
        <v>0.5381726</v>
      </c>
      <c r="AA486">
        <v>1.2355980000000001E-2</v>
      </c>
      <c r="AB486">
        <v>-0.50208350000000002</v>
      </c>
      <c r="AC486">
        <v>1.9674299999999999E-2</v>
      </c>
      <c r="AD486">
        <v>-8.7306560000000005E-2</v>
      </c>
      <c r="AE486">
        <v>3.1981339999999997E-2</v>
      </c>
      <c r="AF486">
        <v>0.59248860000000003</v>
      </c>
      <c r="AG486">
        <v>1.6573130000000001E-3</v>
      </c>
      <c r="AH486">
        <v>0.51936360000000004</v>
      </c>
      <c r="AI486">
        <v>1.9542750000000001E-2</v>
      </c>
      <c r="AJ486">
        <v>-2.7739550000000002E-2</v>
      </c>
      <c r="AK486">
        <v>1.073055E-2</v>
      </c>
      <c r="AL486">
        <v>0.39466390000000001</v>
      </c>
      <c r="AM486">
        <v>2.1057530000000001E-2</v>
      </c>
      <c r="AN486">
        <v>1.080689</v>
      </c>
      <c r="AO486">
        <v>-7.8537069999999997E-3</v>
      </c>
    </row>
    <row r="487" spans="2:41" x14ac:dyDescent="0.25">
      <c r="B487">
        <v>-0.5582606</v>
      </c>
      <c r="C487">
        <v>4.7217739999999998E-3</v>
      </c>
      <c r="D487">
        <v>-0.59583640000000004</v>
      </c>
      <c r="E487">
        <v>9.9093470000000006E-3</v>
      </c>
      <c r="F487">
        <v>-1.2895430000000001</v>
      </c>
      <c r="G487">
        <v>6.8449469999999997E-3</v>
      </c>
      <c r="H487">
        <v>0.28895520000000002</v>
      </c>
      <c r="I487">
        <v>-5.4380080000000003E-3</v>
      </c>
      <c r="J487">
        <v>-0.65273680000000001</v>
      </c>
      <c r="K487">
        <v>-1.16629E-2</v>
      </c>
      <c r="L487">
        <v>-1.0022390000000001</v>
      </c>
      <c r="M487">
        <v>1.498477E-2</v>
      </c>
      <c r="N487">
        <v>0.30816189999999999</v>
      </c>
      <c r="O487">
        <v>1.3062169999999999E-3</v>
      </c>
      <c r="P487">
        <v>1.447039</v>
      </c>
      <c r="Q487">
        <v>2.2115569999999998E-3</v>
      </c>
      <c r="R487">
        <v>-0.3216638</v>
      </c>
      <c r="S487">
        <v>-3.9386339999999999E-3</v>
      </c>
      <c r="T487">
        <v>1.0021119999999999</v>
      </c>
      <c r="U487">
        <v>1.4697419999999999E-2</v>
      </c>
      <c r="V487">
        <v>0.23176869999999999</v>
      </c>
      <c r="W487">
        <v>-5.5855669999999996E-3</v>
      </c>
      <c r="X487">
        <v>0.32753480000000001</v>
      </c>
      <c r="Y487">
        <v>1.270962E-2</v>
      </c>
      <c r="Z487">
        <v>-0.77284339999999996</v>
      </c>
      <c r="AA487">
        <v>1.492955E-2</v>
      </c>
      <c r="AB487">
        <v>-0.3722124</v>
      </c>
      <c r="AC487">
        <v>8.0514680000000009E-3</v>
      </c>
      <c r="AD487">
        <v>-0.22973209999999999</v>
      </c>
      <c r="AE487">
        <v>3.4591629999999998E-2</v>
      </c>
      <c r="AF487">
        <v>-0.2429646</v>
      </c>
      <c r="AG487">
        <v>2.7200599999999998E-3</v>
      </c>
      <c r="AH487">
        <v>0.2008945</v>
      </c>
      <c r="AI487">
        <v>1.5803629999999999E-2</v>
      </c>
      <c r="AJ487">
        <v>0.70202880000000001</v>
      </c>
      <c r="AK487">
        <v>8.2597179999999992E-3</v>
      </c>
      <c r="AL487">
        <v>0.16874649999999999</v>
      </c>
      <c r="AM487">
        <v>1.7835239999999999E-2</v>
      </c>
      <c r="AN487">
        <v>1.3209789999999999</v>
      </c>
      <c r="AO487">
        <v>-1.1277209999999999E-2</v>
      </c>
    </row>
    <row r="488" spans="2:41" x14ac:dyDescent="0.25">
      <c r="B488">
        <v>-0.48025830000000003</v>
      </c>
      <c r="C488">
        <v>1.3851779999999999E-2</v>
      </c>
      <c r="D488">
        <v>-0.3893199</v>
      </c>
      <c r="E488">
        <v>-5.6654890000000003E-4</v>
      </c>
      <c r="F488">
        <v>-0.68589319999999998</v>
      </c>
      <c r="G488">
        <v>1.019946E-2</v>
      </c>
      <c r="H488">
        <v>0.191438</v>
      </c>
      <c r="I488">
        <v>-1.327303E-2</v>
      </c>
      <c r="J488">
        <v>-0.47703689999999999</v>
      </c>
      <c r="K488">
        <v>-7.1402519999999997E-3</v>
      </c>
      <c r="L488">
        <v>-0.69763319999999995</v>
      </c>
      <c r="M488">
        <v>9.397964E-3</v>
      </c>
      <c r="N488">
        <v>0.8069307</v>
      </c>
      <c r="O488">
        <v>8.761385E-4</v>
      </c>
      <c r="P488">
        <v>0.36449939999999997</v>
      </c>
      <c r="Q488">
        <v>-3.4371520000000002E-3</v>
      </c>
      <c r="R488">
        <v>-1.4424999999999999</v>
      </c>
      <c r="S488">
        <v>8.7099829999999993E-3</v>
      </c>
      <c r="T488">
        <v>-0.24706919999999999</v>
      </c>
      <c r="U488">
        <v>1.8668790000000001E-3</v>
      </c>
      <c r="V488">
        <v>-0.1686937</v>
      </c>
      <c r="W488">
        <v>-2.4915229999999998E-3</v>
      </c>
      <c r="X488">
        <v>0.12518270000000001</v>
      </c>
      <c r="Y488">
        <v>1.0507259999999999E-2</v>
      </c>
      <c r="Z488">
        <v>-1.5045090000000001</v>
      </c>
      <c r="AA488">
        <v>1.7598699999999998E-2</v>
      </c>
      <c r="AB488">
        <v>-1.821534</v>
      </c>
      <c r="AC488">
        <v>1.0920549999999999E-2</v>
      </c>
      <c r="AD488">
        <v>0.50253429999999999</v>
      </c>
      <c r="AE488">
        <v>2.4726600000000001E-2</v>
      </c>
      <c r="AF488">
        <v>7.3128100000000001E-2</v>
      </c>
      <c r="AG488">
        <v>1.0387739999999999E-2</v>
      </c>
      <c r="AH488">
        <v>0.50891319999999995</v>
      </c>
      <c r="AI488">
        <v>5.9454039999999996E-3</v>
      </c>
      <c r="AJ488">
        <v>-5.8560429999999997E-2</v>
      </c>
      <c r="AK488">
        <v>8.5815820000000008E-3</v>
      </c>
      <c r="AL488">
        <v>-0.2386095</v>
      </c>
      <c r="AM488">
        <v>1.7027359999999998E-2</v>
      </c>
      <c r="AN488">
        <v>0.63372510000000004</v>
      </c>
      <c r="AO488">
        <v>4.8283309999999998E-4</v>
      </c>
    </row>
    <row r="489" spans="2:41" x14ac:dyDescent="0.25">
      <c r="B489">
        <v>0.62823519999999999</v>
      </c>
      <c r="C489">
        <v>1.7928360000000001E-2</v>
      </c>
      <c r="D489">
        <v>0.40387400000000001</v>
      </c>
      <c r="E489">
        <v>1.495173E-3</v>
      </c>
      <c r="F489">
        <v>-0.48722149999999997</v>
      </c>
      <c r="G489">
        <v>2.302059E-3</v>
      </c>
      <c r="H489">
        <v>1.4149119999999999</v>
      </c>
      <c r="I489">
        <v>-1.549143E-2</v>
      </c>
      <c r="J489">
        <v>0.30872090000000002</v>
      </c>
      <c r="K489">
        <v>8.2479190000000005E-4</v>
      </c>
      <c r="L489">
        <v>0.30778539999999999</v>
      </c>
      <c r="M489">
        <v>2.4019750000000002E-3</v>
      </c>
      <c r="N489">
        <v>1.0761499999999999</v>
      </c>
      <c r="O489">
        <v>5.9064740000000005E-4</v>
      </c>
      <c r="P489">
        <v>-0.24340390000000001</v>
      </c>
      <c r="Q489">
        <v>5.3989329999999999E-3</v>
      </c>
      <c r="R489">
        <v>-0.68262420000000001</v>
      </c>
      <c r="S489">
        <v>1.2273849999999999E-2</v>
      </c>
      <c r="T489">
        <v>-0.67095419999999995</v>
      </c>
      <c r="U489">
        <v>3.0444659999999998E-4</v>
      </c>
      <c r="V489">
        <v>0.29746280000000003</v>
      </c>
      <c r="W489">
        <v>7.2147310000000003E-3</v>
      </c>
      <c r="X489">
        <v>0.37868089999999999</v>
      </c>
      <c r="Y489">
        <v>5.2784110000000002E-3</v>
      </c>
      <c r="Z489">
        <v>-0.79954510000000001</v>
      </c>
      <c r="AA489">
        <v>2.085356E-2</v>
      </c>
      <c r="AB489">
        <v>-2.1831160000000001</v>
      </c>
      <c r="AC489">
        <v>2.239244E-2</v>
      </c>
      <c r="AD489">
        <v>1.372884</v>
      </c>
      <c r="AE489">
        <v>1.482256E-2</v>
      </c>
      <c r="AF489">
        <v>0.1015563</v>
      </c>
      <c r="AG489">
        <v>1.308837E-2</v>
      </c>
      <c r="AH489">
        <v>0.77640030000000004</v>
      </c>
      <c r="AI489">
        <v>1.662036E-3</v>
      </c>
      <c r="AJ489">
        <v>-0.59196919999999997</v>
      </c>
      <c r="AK489">
        <v>1.6524319999999999E-2</v>
      </c>
      <c r="AL489">
        <v>-0.71313260000000001</v>
      </c>
      <c r="AM489">
        <v>1.8248650000000002E-2</v>
      </c>
      <c r="AN489">
        <v>-0.67806460000000002</v>
      </c>
      <c r="AO489">
        <v>1.606432E-2</v>
      </c>
    </row>
    <row r="490" spans="2:41" x14ac:dyDescent="0.25">
      <c r="B490">
        <v>0.69966039999999996</v>
      </c>
      <c r="C490">
        <v>1.1932389999999999E-2</v>
      </c>
      <c r="D490">
        <v>2.0322279999999999</v>
      </c>
      <c r="E490">
        <v>3.3227700000000001E-3</v>
      </c>
      <c r="F490">
        <v>-1.222494</v>
      </c>
      <c r="G490">
        <v>-5.3051900000000002E-4</v>
      </c>
      <c r="H490">
        <v>2.7217349999999998</v>
      </c>
      <c r="I490">
        <v>-7.0668570000000002E-3</v>
      </c>
      <c r="J490">
        <v>1.210035</v>
      </c>
      <c r="K490">
        <v>7.4818310000000004E-3</v>
      </c>
      <c r="L490">
        <v>0.546682</v>
      </c>
      <c r="M490">
        <v>-4.4276419999999999E-3</v>
      </c>
      <c r="N490">
        <v>-0.1154792</v>
      </c>
      <c r="O490">
        <v>2.719885E-3</v>
      </c>
      <c r="P490">
        <v>-1.029345</v>
      </c>
      <c r="Q490">
        <v>1.120174E-2</v>
      </c>
      <c r="R490">
        <v>-0.24274809999999999</v>
      </c>
      <c r="S490">
        <v>3.504872E-3</v>
      </c>
      <c r="T490">
        <v>0.7256667</v>
      </c>
      <c r="U490">
        <v>-1.1469189999999999E-3</v>
      </c>
      <c r="V490">
        <v>-0.51631640000000001</v>
      </c>
      <c r="W490">
        <v>9.0839279999999998E-3</v>
      </c>
      <c r="X490">
        <v>0.91331240000000002</v>
      </c>
      <c r="Y490">
        <v>1.129867E-2</v>
      </c>
      <c r="Z490">
        <v>0.41371459999999999</v>
      </c>
      <c r="AA490">
        <v>1.5913679999999999E-2</v>
      </c>
      <c r="AB490">
        <v>-0.58711599999999997</v>
      </c>
      <c r="AC490">
        <v>1.5354329999999999E-2</v>
      </c>
      <c r="AD490">
        <v>1.3750089999999999</v>
      </c>
      <c r="AE490">
        <v>1.3829259999999999E-2</v>
      </c>
      <c r="AF490">
        <v>-0.26920060000000001</v>
      </c>
      <c r="AG490">
        <v>9.3023759999999994E-3</v>
      </c>
      <c r="AH490">
        <v>-0.28224630000000001</v>
      </c>
      <c r="AI490">
        <v>2.7788800000000001E-3</v>
      </c>
      <c r="AJ490">
        <v>-0.6202415</v>
      </c>
      <c r="AK490">
        <v>2.1477099999999999E-2</v>
      </c>
      <c r="AL490">
        <v>4.5574730000000001E-2</v>
      </c>
      <c r="AM490">
        <v>1.301916E-2</v>
      </c>
      <c r="AN490">
        <v>-0.79854749999999997</v>
      </c>
      <c r="AO490">
        <v>2.3032110000000001E-2</v>
      </c>
    </row>
    <row r="491" spans="2:41" x14ac:dyDescent="0.25">
      <c r="B491">
        <v>4.5235169999999998E-2</v>
      </c>
      <c r="C491">
        <v>9.7277879999999994E-3</v>
      </c>
      <c r="D491">
        <v>2.6492689999999999</v>
      </c>
      <c r="E491">
        <v>-1.0716399999999999E-2</v>
      </c>
      <c r="F491">
        <v>-1.7125570000000001</v>
      </c>
      <c r="G491">
        <v>1.1615729999999999E-2</v>
      </c>
      <c r="H491">
        <v>1.683535</v>
      </c>
      <c r="I491">
        <v>-3.698097E-3</v>
      </c>
      <c r="J491">
        <v>1.3212459999999999</v>
      </c>
      <c r="K491">
        <v>7.2866320000000004E-3</v>
      </c>
      <c r="L491">
        <v>-0.57051189999999996</v>
      </c>
      <c r="M491">
        <v>-6.0545149999999999E-3</v>
      </c>
      <c r="N491">
        <v>-2.009881</v>
      </c>
      <c r="O491">
        <v>3.892108E-3</v>
      </c>
      <c r="P491">
        <v>-2.412452</v>
      </c>
      <c r="Q491">
        <v>1.144445E-2</v>
      </c>
      <c r="R491">
        <v>-1.137969</v>
      </c>
      <c r="S491">
        <v>1.180107E-2</v>
      </c>
      <c r="T491">
        <v>1.107019</v>
      </c>
      <c r="U491">
        <v>-1.0949530000000001E-2</v>
      </c>
      <c r="V491">
        <v>-1.133534</v>
      </c>
      <c r="W491">
        <v>3.7526460000000001E-3</v>
      </c>
      <c r="X491">
        <v>0.66600839999999994</v>
      </c>
      <c r="Y491">
        <v>1.4303389999999999E-2</v>
      </c>
      <c r="Z491">
        <v>1.3615679999999999</v>
      </c>
      <c r="AA491">
        <v>7.6220550000000002E-4</v>
      </c>
      <c r="AB491">
        <v>3.1758550000000003E-2</v>
      </c>
      <c r="AC491">
        <v>-6.0073749999999997E-3</v>
      </c>
      <c r="AD491">
        <v>0.73283160000000003</v>
      </c>
      <c r="AE491">
        <v>1.5843590000000001E-2</v>
      </c>
      <c r="AF491">
        <v>-0.25933479999999998</v>
      </c>
      <c r="AG491">
        <v>9.3702170000000001E-3</v>
      </c>
      <c r="AH491">
        <v>-1.3221210000000001</v>
      </c>
      <c r="AI491">
        <v>7.198861E-3</v>
      </c>
      <c r="AJ491">
        <v>3.348019E-2</v>
      </c>
      <c r="AK491">
        <v>2.192355E-2</v>
      </c>
      <c r="AL491">
        <v>0.98125189999999995</v>
      </c>
      <c r="AM491">
        <v>1.467922E-3</v>
      </c>
      <c r="AN491">
        <v>0.40401609999999999</v>
      </c>
      <c r="AO491">
        <v>1.629357E-2</v>
      </c>
    </row>
    <row r="492" spans="2:41" x14ac:dyDescent="0.25">
      <c r="B492">
        <v>0.34640349999999998</v>
      </c>
      <c r="C492">
        <v>1.053053E-2</v>
      </c>
      <c r="D492">
        <v>1.7376750000000001</v>
      </c>
      <c r="E492">
        <v>-1.809442E-2</v>
      </c>
      <c r="F492">
        <v>-2.2244280000000001</v>
      </c>
      <c r="G492">
        <v>1.8055399999999999E-2</v>
      </c>
      <c r="H492">
        <v>3.9889330000000001E-2</v>
      </c>
      <c r="I492">
        <v>-5.2926620000000001E-3</v>
      </c>
      <c r="J492">
        <v>-0.37731989999999999</v>
      </c>
      <c r="K492">
        <v>8.2397010000000003E-3</v>
      </c>
      <c r="L492">
        <v>-0.47127279999999999</v>
      </c>
      <c r="M492">
        <v>2.3212019999999999E-5</v>
      </c>
      <c r="N492">
        <v>-2.3744529999999999</v>
      </c>
      <c r="O492">
        <v>3.6997610000000002E-3</v>
      </c>
      <c r="P492">
        <v>-2.3665750000000001</v>
      </c>
      <c r="Q492">
        <v>1.6972399999999999E-2</v>
      </c>
      <c r="R492">
        <v>-1.998119</v>
      </c>
      <c r="S492">
        <v>2.083345E-2</v>
      </c>
      <c r="T492">
        <v>8.6072330000000002E-2</v>
      </c>
      <c r="U492">
        <v>-1.188868E-2</v>
      </c>
      <c r="V492">
        <v>-0.84152629999999995</v>
      </c>
      <c r="W492">
        <v>-4.7328860000000004E-3</v>
      </c>
      <c r="X492">
        <v>0.2941009</v>
      </c>
      <c r="Y492">
        <v>6.4846399999999998E-3</v>
      </c>
      <c r="Z492">
        <v>0.68189089999999997</v>
      </c>
      <c r="AA492">
        <v>-1.0071129999999999E-2</v>
      </c>
      <c r="AB492">
        <v>-0.97655769999999997</v>
      </c>
      <c r="AC492">
        <v>-4.5371129999999997E-3</v>
      </c>
      <c r="AD492">
        <v>0.52811839999999999</v>
      </c>
      <c r="AE492">
        <v>1.8190769999999998E-2</v>
      </c>
      <c r="AF492">
        <v>0.69006679999999998</v>
      </c>
      <c r="AG492">
        <v>1.2877059999999999E-2</v>
      </c>
      <c r="AH492">
        <v>-0.5046503</v>
      </c>
      <c r="AI492">
        <v>6.5997510000000001E-3</v>
      </c>
      <c r="AJ492">
        <v>1.633238</v>
      </c>
      <c r="AK492">
        <v>1.6717429999999998E-2</v>
      </c>
      <c r="AL492">
        <v>-8.7303610000000004E-2</v>
      </c>
      <c r="AM492">
        <v>-3.2462390000000002E-3</v>
      </c>
      <c r="AN492">
        <v>-4.806378E-3</v>
      </c>
      <c r="AO492">
        <v>5.7424040000000004E-3</v>
      </c>
    </row>
    <row r="493" spans="2:41" x14ac:dyDescent="0.25">
      <c r="B493">
        <v>1.4780869999999999</v>
      </c>
      <c r="C493">
        <v>6.4250879999999998E-3</v>
      </c>
      <c r="D493">
        <v>1.2175009999999999</v>
      </c>
      <c r="E493">
        <v>-5.6502640000000003E-3</v>
      </c>
      <c r="F493">
        <v>-2.3360720000000001</v>
      </c>
      <c r="G493">
        <v>1.6468420000000001E-2</v>
      </c>
      <c r="H493">
        <v>0.35148679999999999</v>
      </c>
      <c r="I493">
        <v>-7.5982699999999999E-3</v>
      </c>
      <c r="J493">
        <v>-1.580241</v>
      </c>
      <c r="K493">
        <v>1.940449E-2</v>
      </c>
      <c r="L493">
        <v>-0.13215199999999999</v>
      </c>
      <c r="M493">
        <v>3.209029E-3</v>
      </c>
      <c r="N493">
        <v>-2.128641</v>
      </c>
      <c r="O493">
        <v>6.9677390000000001E-4</v>
      </c>
      <c r="P493">
        <v>-1.2389269999999999</v>
      </c>
      <c r="Q493">
        <v>1.787414E-2</v>
      </c>
      <c r="R493">
        <v>-1.386593</v>
      </c>
      <c r="S493">
        <v>1.21885E-2</v>
      </c>
      <c r="T493">
        <v>-0.62718580000000002</v>
      </c>
      <c r="U493">
        <v>5.2517520000000002E-3</v>
      </c>
      <c r="V493">
        <v>-1.3696429999999999</v>
      </c>
      <c r="W493">
        <v>-3.2150939999999999E-3</v>
      </c>
      <c r="X493">
        <v>1.0429189999999999</v>
      </c>
      <c r="Y493">
        <v>5.3366009999999998E-3</v>
      </c>
      <c r="Z493">
        <v>-3.6257940000000002E-2</v>
      </c>
      <c r="AA493">
        <v>9.1144379999999993E-6</v>
      </c>
      <c r="AB493">
        <v>-0.97134699999999996</v>
      </c>
      <c r="AC493">
        <v>1.503639E-2</v>
      </c>
      <c r="AD493">
        <v>0.1100069</v>
      </c>
      <c r="AE493">
        <v>2.0858740000000001E-2</v>
      </c>
      <c r="AF493">
        <v>1.2732889999999999</v>
      </c>
      <c r="AG493">
        <v>9.6496770000000006E-3</v>
      </c>
      <c r="AH493">
        <v>0.5801596</v>
      </c>
      <c r="AI493">
        <v>-2.0437179999999999E-3</v>
      </c>
      <c r="AJ493">
        <v>2.449011</v>
      </c>
      <c r="AK493">
        <v>3.8254460000000001E-3</v>
      </c>
      <c r="AL493">
        <v>-0.86513709999999999</v>
      </c>
      <c r="AM493">
        <v>7.4255909999999996E-3</v>
      </c>
      <c r="AN493">
        <v>-1.811318</v>
      </c>
      <c r="AO493">
        <v>7.5842929999999998E-3</v>
      </c>
    </row>
    <row r="494" spans="2:41" x14ac:dyDescent="0.25">
      <c r="B494">
        <v>1.3164340000000001</v>
      </c>
      <c r="C494">
        <v>-2.0382429999999999E-3</v>
      </c>
      <c r="D494">
        <v>1.299356</v>
      </c>
      <c r="E494">
        <v>3.065609E-3</v>
      </c>
      <c r="F494">
        <v>-1.435514</v>
      </c>
      <c r="G494">
        <v>1.7194709999999998E-2</v>
      </c>
      <c r="H494">
        <v>0.80993879999999996</v>
      </c>
      <c r="I494">
        <v>-6.015327E-3</v>
      </c>
      <c r="J494">
        <v>-1.0602799999999999</v>
      </c>
      <c r="K494">
        <v>2.6679169999999999E-2</v>
      </c>
      <c r="L494">
        <v>-1.1342650000000001</v>
      </c>
      <c r="M494">
        <v>6.0147680000000002E-3</v>
      </c>
      <c r="N494">
        <v>-2.642401</v>
      </c>
      <c r="O494">
        <v>4.3734170000000001E-3</v>
      </c>
      <c r="P494">
        <v>-0.51845129999999995</v>
      </c>
      <c r="Q494">
        <v>1.26623E-2</v>
      </c>
      <c r="R494">
        <v>3.3444439999999999E-2</v>
      </c>
      <c r="S494">
        <v>4.3637679999999996E-3</v>
      </c>
      <c r="T494">
        <v>-0.98840399999999995</v>
      </c>
      <c r="U494">
        <v>2.1791899999999999E-2</v>
      </c>
      <c r="V494">
        <v>-2.3107000000000002</v>
      </c>
      <c r="W494">
        <v>7.8909510000000002E-3</v>
      </c>
      <c r="X494">
        <v>1.4155420000000001</v>
      </c>
      <c r="Y494">
        <v>7.5219980000000002E-3</v>
      </c>
      <c r="Z494">
        <v>0.68196690000000004</v>
      </c>
      <c r="AA494">
        <v>1.192902E-2</v>
      </c>
      <c r="AB494">
        <v>-0.71795629999999999</v>
      </c>
      <c r="AC494">
        <v>1.279927E-2</v>
      </c>
      <c r="AD494">
        <v>-1.1511420000000001</v>
      </c>
      <c r="AE494">
        <v>2.0479529999999999E-2</v>
      </c>
      <c r="AF494">
        <v>-2.4481800000000001E-2</v>
      </c>
      <c r="AG494">
        <v>2.4606020000000001E-3</v>
      </c>
      <c r="AH494">
        <v>1.15482</v>
      </c>
      <c r="AI494">
        <v>-3.8051299999999999E-3</v>
      </c>
      <c r="AJ494">
        <v>1.756035</v>
      </c>
      <c r="AK494">
        <v>-5.6930230000000002E-3</v>
      </c>
      <c r="AL494">
        <v>0.43530669999999999</v>
      </c>
      <c r="AM494">
        <v>1.787188E-2</v>
      </c>
      <c r="AN494">
        <v>-1.84378</v>
      </c>
      <c r="AO494">
        <v>1.513376E-2</v>
      </c>
    </row>
    <row r="495" spans="2:41" x14ac:dyDescent="0.25">
      <c r="B495">
        <v>-0.115173</v>
      </c>
      <c r="C495">
        <v>-1.292461E-2</v>
      </c>
      <c r="D495">
        <v>0.54216489999999995</v>
      </c>
      <c r="E495">
        <v>-7.0648300000000005E-4</v>
      </c>
      <c r="F495">
        <v>-0.95089959999999996</v>
      </c>
      <c r="G495">
        <v>1.8749809999999999E-2</v>
      </c>
      <c r="H495">
        <v>0.36648019999999998</v>
      </c>
      <c r="I495">
        <v>4.8832290000000002E-3</v>
      </c>
      <c r="J495">
        <v>-1.1361460000000001</v>
      </c>
      <c r="K495">
        <v>2.3155120000000001E-2</v>
      </c>
      <c r="L495">
        <v>-1.2298830000000001</v>
      </c>
      <c r="M495">
        <v>1.505359E-2</v>
      </c>
      <c r="N495">
        <v>-1.856023</v>
      </c>
      <c r="O495">
        <v>1.2578799999999999E-2</v>
      </c>
      <c r="P495">
        <v>0.36226789999999998</v>
      </c>
      <c r="Q495">
        <v>1.5510319999999999E-2</v>
      </c>
      <c r="R495">
        <v>0.10119060000000001</v>
      </c>
      <c r="S495">
        <v>3.4772420000000002E-3</v>
      </c>
      <c r="T495">
        <v>-0.77119059999999995</v>
      </c>
      <c r="U495">
        <v>1.9527389999999999E-2</v>
      </c>
      <c r="V495">
        <v>-1.700051</v>
      </c>
      <c r="W495">
        <v>6.6242530000000001E-3</v>
      </c>
      <c r="X495">
        <v>0.24708369999999999</v>
      </c>
      <c r="Y495">
        <v>-2.8777120000000002E-3</v>
      </c>
      <c r="Z495">
        <v>0.23811760000000001</v>
      </c>
      <c r="AA495">
        <v>7.129949E-3</v>
      </c>
      <c r="AB495">
        <v>-1.1955690000000001</v>
      </c>
      <c r="AC495">
        <v>-1.5430210000000001E-3</v>
      </c>
      <c r="AD495">
        <v>-1.5778840000000001</v>
      </c>
      <c r="AE495">
        <v>2.0911909999999999E-2</v>
      </c>
      <c r="AF495">
        <v>-1.3050740000000001</v>
      </c>
      <c r="AG495">
        <v>5.0136449999999997E-3</v>
      </c>
      <c r="AH495">
        <v>1.9334519999999999</v>
      </c>
      <c r="AI495">
        <v>5.2268549999999999E-3</v>
      </c>
      <c r="AJ495">
        <v>0.8595121</v>
      </c>
      <c r="AK495">
        <v>-1.425359E-3</v>
      </c>
      <c r="AL495">
        <v>0.91949579999999997</v>
      </c>
      <c r="AM495">
        <v>1.201488E-2</v>
      </c>
      <c r="AN495">
        <v>-0.45545819999999998</v>
      </c>
      <c r="AO495">
        <v>1.396099E-2</v>
      </c>
    </row>
    <row r="496" spans="2:41" x14ac:dyDescent="0.25">
      <c r="B496">
        <v>-0.3750503</v>
      </c>
      <c r="C496">
        <v>-1.429587E-2</v>
      </c>
      <c r="D496">
        <v>-0.53563110000000003</v>
      </c>
      <c r="E496">
        <v>1.767336E-3</v>
      </c>
      <c r="F496">
        <v>-1.2740830000000001</v>
      </c>
      <c r="G496">
        <v>1.6252659999999999E-2</v>
      </c>
      <c r="H496">
        <v>4.3159419999999997E-2</v>
      </c>
      <c r="I496">
        <v>6.2994339999999996E-3</v>
      </c>
      <c r="J496">
        <v>-0.92806670000000002</v>
      </c>
      <c r="K496">
        <v>1.9268549999999999E-2</v>
      </c>
      <c r="L496">
        <v>-0.64573309999999995</v>
      </c>
      <c r="M496">
        <v>1.8031209999999999E-2</v>
      </c>
      <c r="N496">
        <v>-0.13026370000000001</v>
      </c>
      <c r="O496">
        <v>7.014714E-3</v>
      </c>
      <c r="P496">
        <v>1.3487819999999999</v>
      </c>
      <c r="Q496">
        <v>1.5130670000000001E-2</v>
      </c>
      <c r="R496">
        <v>0.1211589</v>
      </c>
      <c r="S496">
        <v>2.2962429999999999E-3</v>
      </c>
      <c r="T496">
        <v>0.5063571</v>
      </c>
      <c r="U496">
        <v>6.8567949999999997E-3</v>
      </c>
      <c r="V496">
        <v>0.65741380000000005</v>
      </c>
      <c r="W496">
        <v>-5.8549479999999996E-3</v>
      </c>
      <c r="X496">
        <v>-0.14962320000000001</v>
      </c>
      <c r="Y496">
        <v>-1.213725E-2</v>
      </c>
      <c r="Z496">
        <v>-1.1626829999999999</v>
      </c>
      <c r="AA496">
        <v>4.1841439999999999E-3</v>
      </c>
      <c r="AB496">
        <v>-0.98624369999999995</v>
      </c>
      <c r="AC496">
        <v>9.5845710000000005E-4</v>
      </c>
      <c r="AD496">
        <v>-0.64068250000000004</v>
      </c>
      <c r="AE496">
        <v>2.084186E-2</v>
      </c>
      <c r="AF496">
        <v>0.13323119999999999</v>
      </c>
      <c r="AG496">
        <v>1.3518479999999999E-2</v>
      </c>
      <c r="AH496">
        <v>2.4224429999999999</v>
      </c>
      <c r="AI496">
        <v>9.7605239999999996E-3</v>
      </c>
      <c r="AJ496">
        <v>0.28990500000000002</v>
      </c>
      <c r="AK496">
        <v>7.3994569999999999E-3</v>
      </c>
      <c r="AL496">
        <v>-2.6343620000000002E-2</v>
      </c>
      <c r="AM496">
        <v>5.122064E-3</v>
      </c>
      <c r="AN496">
        <v>0.36195379999999999</v>
      </c>
      <c r="AO496">
        <v>9.7334710000000005E-3</v>
      </c>
    </row>
    <row r="497" spans="2:41" x14ac:dyDescent="0.25">
      <c r="B497">
        <v>0.23200609999999999</v>
      </c>
      <c r="C497">
        <v>-1.299978E-3</v>
      </c>
      <c r="D497">
        <v>-1.0429189999999999</v>
      </c>
      <c r="E497">
        <v>1.1721570000000001E-2</v>
      </c>
      <c r="F497">
        <v>-1.0344</v>
      </c>
      <c r="G497">
        <v>8.0077689999999997E-3</v>
      </c>
      <c r="H497">
        <v>0.2118621</v>
      </c>
      <c r="I497">
        <v>-2.634295E-3</v>
      </c>
      <c r="J497">
        <v>0.14903140000000001</v>
      </c>
      <c r="K497">
        <v>1.4853669999999999E-2</v>
      </c>
      <c r="L497">
        <v>2.9732189999999999E-2</v>
      </c>
      <c r="M497">
        <v>1.860784E-2</v>
      </c>
      <c r="N497">
        <v>0.56001880000000004</v>
      </c>
      <c r="O497">
        <v>-1.2329960000000001E-3</v>
      </c>
      <c r="P497">
        <v>1.1502060000000001</v>
      </c>
      <c r="Q497">
        <v>5.899924E-3</v>
      </c>
      <c r="R497">
        <v>1.447141</v>
      </c>
      <c r="S497">
        <v>1.3069159999999999E-4</v>
      </c>
      <c r="T497">
        <v>1.412129</v>
      </c>
      <c r="U497">
        <v>3.8916020000000001E-3</v>
      </c>
      <c r="V497">
        <v>2.5155979999999998</v>
      </c>
      <c r="W497">
        <v>-2.4931060000000001E-3</v>
      </c>
      <c r="X497">
        <v>0.83553149999999998</v>
      </c>
      <c r="Y497">
        <v>-6.4285080000000003E-3</v>
      </c>
      <c r="Z497">
        <v>-1.6842109999999999</v>
      </c>
      <c r="AA497">
        <v>6.8544249999999999E-3</v>
      </c>
      <c r="AB497">
        <v>-0.58838100000000004</v>
      </c>
      <c r="AC497">
        <v>4.8147900000000002E-3</v>
      </c>
      <c r="AD497">
        <v>0.25797049999999999</v>
      </c>
      <c r="AE497">
        <v>1.291817E-2</v>
      </c>
      <c r="AF497">
        <v>2.6077439999999998</v>
      </c>
      <c r="AG497">
        <v>1.2773659999999999E-2</v>
      </c>
      <c r="AH497">
        <v>2.279379</v>
      </c>
      <c r="AI497">
        <v>3.6206649999999999E-3</v>
      </c>
      <c r="AJ497">
        <v>-0.85612189999999999</v>
      </c>
      <c r="AK497">
        <v>1.4181790000000001E-3</v>
      </c>
      <c r="AL497">
        <v>-0.58090470000000005</v>
      </c>
      <c r="AM497">
        <v>9.7736899999999998E-3</v>
      </c>
      <c r="AN497">
        <v>0.62851330000000005</v>
      </c>
      <c r="AO497">
        <v>7.0365790000000003E-3</v>
      </c>
    </row>
    <row r="498" spans="2:41" x14ac:dyDescent="0.25">
      <c r="B498">
        <v>-8.8082450000000007E-2</v>
      </c>
      <c r="C498">
        <v>5.153538E-3</v>
      </c>
      <c r="D498">
        <v>-1.1161970000000001</v>
      </c>
      <c r="E498">
        <v>1.721665E-2</v>
      </c>
      <c r="F498">
        <v>2.9425400000000001E-2</v>
      </c>
      <c r="G498">
        <v>-4.0381949999999996E-3</v>
      </c>
      <c r="H498">
        <v>0.77690020000000004</v>
      </c>
      <c r="I498">
        <v>-1.028305E-3</v>
      </c>
      <c r="J498">
        <v>1.1345179999999999E-3</v>
      </c>
      <c r="K498">
        <v>3.4751539999999998E-3</v>
      </c>
      <c r="L498">
        <v>1.0248930000000001</v>
      </c>
      <c r="M498">
        <v>2.0089840000000001E-2</v>
      </c>
      <c r="N498">
        <v>0.8394123</v>
      </c>
      <c r="O498">
        <v>-1.065367E-3</v>
      </c>
      <c r="P498">
        <v>-0.38038559999999999</v>
      </c>
      <c r="Q498">
        <v>6.7059019999999997E-3</v>
      </c>
      <c r="R498">
        <v>2.2746620000000002</v>
      </c>
      <c r="S498">
        <v>-1.694433E-3</v>
      </c>
      <c r="T498">
        <v>1.353912</v>
      </c>
      <c r="U498">
        <v>1.370714E-2</v>
      </c>
      <c r="V498">
        <v>1.76562</v>
      </c>
      <c r="W498">
        <v>1.6547160000000002E-2</v>
      </c>
      <c r="X498">
        <v>1.1254930000000001</v>
      </c>
      <c r="Y498">
        <v>4.8920379999999996E-3</v>
      </c>
      <c r="Z498">
        <v>-1.306235</v>
      </c>
      <c r="AA498">
        <v>3.319097E-3</v>
      </c>
      <c r="AB498">
        <v>-4.4109530000000001E-2</v>
      </c>
      <c r="AC498">
        <v>-6.2239039999999997E-3</v>
      </c>
      <c r="AD498">
        <v>0.4891354</v>
      </c>
      <c r="AE498">
        <v>7.5054919999999999E-3</v>
      </c>
      <c r="AF498">
        <v>2.3844859999999999</v>
      </c>
      <c r="AG498">
        <v>2.3339680000000001E-3</v>
      </c>
      <c r="AH498">
        <v>1.7290939999999999</v>
      </c>
      <c r="AI498">
        <v>-2.4388970000000002E-6</v>
      </c>
      <c r="AJ498">
        <v>-1.841974</v>
      </c>
      <c r="AK498">
        <v>-8.9544870000000006E-3</v>
      </c>
      <c r="AL498">
        <v>-0.72552139999999998</v>
      </c>
      <c r="AM498">
        <v>1.017504E-2</v>
      </c>
      <c r="AN498">
        <v>0.52737940000000005</v>
      </c>
      <c r="AO498">
        <v>-4.7054520000000002E-4</v>
      </c>
    </row>
    <row r="499" spans="2:41" x14ac:dyDescent="0.25">
      <c r="B499">
        <v>-0.32969949999999998</v>
      </c>
      <c r="C499">
        <v>2.4726790000000002E-3</v>
      </c>
      <c r="D499">
        <v>-0.3494622</v>
      </c>
      <c r="E499">
        <v>1.6147140000000001E-2</v>
      </c>
      <c r="F499">
        <v>0.2486585</v>
      </c>
      <c r="G499">
        <v>-1.550061E-2</v>
      </c>
      <c r="H499">
        <v>1.210364</v>
      </c>
      <c r="I499">
        <v>3.1123909999999999E-3</v>
      </c>
      <c r="J499">
        <v>-0.57183799999999996</v>
      </c>
      <c r="K499">
        <v>-5.3905159999999997E-3</v>
      </c>
      <c r="L499">
        <v>0.31813639999999999</v>
      </c>
      <c r="M499">
        <v>1.402429E-2</v>
      </c>
      <c r="N499">
        <v>0.54412499999999997</v>
      </c>
      <c r="O499">
        <v>-2.3381019999999999E-3</v>
      </c>
      <c r="P499">
        <v>-1.243368</v>
      </c>
      <c r="Q499">
        <v>1.0656270000000001E-2</v>
      </c>
      <c r="R499">
        <v>1.4318299999999999</v>
      </c>
      <c r="S499">
        <v>-4.2906639999999996E-3</v>
      </c>
      <c r="T499">
        <v>1.4584569999999999</v>
      </c>
      <c r="U499">
        <v>2.024575E-2</v>
      </c>
      <c r="V499">
        <v>-8.2249610000000001E-2</v>
      </c>
      <c r="W499">
        <v>2.7408120000000001E-2</v>
      </c>
      <c r="X499">
        <v>0.48829030000000001</v>
      </c>
      <c r="Y499">
        <v>1.260257E-2</v>
      </c>
      <c r="Z499">
        <v>-0.57966569999999995</v>
      </c>
      <c r="AA499">
        <v>-4.7982310000000002E-4</v>
      </c>
      <c r="AB499">
        <v>1.2501850000000001</v>
      </c>
      <c r="AC499">
        <v>-1.237632E-2</v>
      </c>
      <c r="AD499">
        <v>0.67205630000000005</v>
      </c>
      <c r="AE499">
        <v>8.7121219999999992E-3</v>
      </c>
      <c r="AF499">
        <v>0.3304243</v>
      </c>
      <c r="AG499">
        <v>-4.5121020000000003E-4</v>
      </c>
      <c r="AH499">
        <v>0.94232610000000006</v>
      </c>
      <c r="AI499">
        <v>6.8142020000000001E-3</v>
      </c>
      <c r="AJ499">
        <v>-1.6399570000000001</v>
      </c>
      <c r="AK499">
        <v>1.0965829999999999E-3</v>
      </c>
      <c r="AL499">
        <v>-0.55207600000000001</v>
      </c>
      <c r="AM499">
        <v>9.5210469999999997E-4</v>
      </c>
      <c r="AN499">
        <v>0.16652939999999999</v>
      </c>
      <c r="AO499">
        <v>-3.5699149999999999E-3</v>
      </c>
    </row>
    <row r="500" spans="2:41" x14ac:dyDescent="0.25">
      <c r="B500">
        <v>0.35435949999999999</v>
      </c>
      <c r="C500">
        <v>5.4111920000000004E-3</v>
      </c>
      <c r="D500">
        <v>0.21813289999999999</v>
      </c>
      <c r="E500">
        <v>8.2897049999999996E-3</v>
      </c>
      <c r="F500">
        <v>-0.77511549999999996</v>
      </c>
      <c r="G500">
        <v>-1.9278400000000001E-2</v>
      </c>
      <c r="H500">
        <v>0.55267100000000002</v>
      </c>
      <c r="I500">
        <v>-1.1788009999999999E-3</v>
      </c>
      <c r="J500">
        <v>-0.64696410000000004</v>
      </c>
      <c r="K500">
        <v>-1.8088189999999999E-3</v>
      </c>
      <c r="L500">
        <v>-1.621008</v>
      </c>
      <c r="M500">
        <v>7.3927070000000001E-3</v>
      </c>
      <c r="N500">
        <v>-0.34281450000000002</v>
      </c>
      <c r="O500">
        <v>-4.4847089999999999E-3</v>
      </c>
      <c r="P500">
        <v>-0.38338719999999998</v>
      </c>
      <c r="Q500">
        <v>5.2741960000000001E-3</v>
      </c>
      <c r="R500">
        <v>-0.4972414</v>
      </c>
      <c r="S500">
        <v>4.0947230000000002E-4</v>
      </c>
      <c r="T500">
        <v>1.065499</v>
      </c>
      <c r="U500">
        <v>1.377082E-2</v>
      </c>
      <c r="V500">
        <v>0.34293089999999998</v>
      </c>
      <c r="W500">
        <v>2.7436809999999999E-2</v>
      </c>
      <c r="X500">
        <v>-9.516521E-2</v>
      </c>
      <c r="Y500">
        <v>1.6716829999999998E-2</v>
      </c>
      <c r="Z500">
        <v>-0.80664080000000005</v>
      </c>
      <c r="AA500">
        <v>5.4162760000000002E-3</v>
      </c>
      <c r="AB500">
        <v>2.0920209999999999</v>
      </c>
      <c r="AC500">
        <v>8.502052E-4</v>
      </c>
      <c r="AD500">
        <v>0.82214920000000002</v>
      </c>
      <c r="AE500">
        <v>9.1258650000000004E-3</v>
      </c>
      <c r="AF500">
        <v>-0.11245579999999999</v>
      </c>
      <c r="AG500">
        <v>1.088222E-2</v>
      </c>
      <c r="AH500">
        <v>0.1229238</v>
      </c>
      <c r="AI500">
        <v>1.496638E-2</v>
      </c>
      <c r="AJ500">
        <v>-1.533007</v>
      </c>
      <c r="AK500">
        <v>1.9039460000000001E-2</v>
      </c>
      <c r="AL500">
        <v>-1.137065E-2</v>
      </c>
      <c r="AM500">
        <v>-1.9411859999999999E-3</v>
      </c>
      <c r="AN500">
        <v>-0.49847590000000003</v>
      </c>
      <c r="AO500">
        <v>6.861341E-3</v>
      </c>
    </row>
    <row r="501" spans="2:41" x14ac:dyDescent="0.25">
      <c r="B501">
        <v>0.3036681</v>
      </c>
      <c r="C501">
        <v>4.360348E-3</v>
      </c>
      <c r="D501">
        <v>2.9470490000000002E-3</v>
      </c>
      <c r="E501">
        <v>1.0214480000000001E-3</v>
      </c>
      <c r="F501">
        <v>-1.437676</v>
      </c>
      <c r="G501">
        <v>-1.0803419999999999E-2</v>
      </c>
      <c r="H501">
        <v>-1.2996289999999999</v>
      </c>
      <c r="I501">
        <v>-3.782451E-3</v>
      </c>
      <c r="J501">
        <v>-0.48933389999999999</v>
      </c>
      <c r="K501">
        <v>3.5304379999999999E-3</v>
      </c>
      <c r="L501">
        <v>-2.2126610000000002</v>
      </c>
      <c r="M501">
        <v>9.3345100000000007E-3</v>
      </c>
      <c r="N501">
        <v>-0.36232799999999998</v>
      </c>
      <c r="O501">
        <v>-1.7713329999999999E-3</v>
      </c>
      <c r="P501">
        <v>0.43868829999999998</v>
      </c>
      <c r="Q501">
        <v>5.9827860000000004E-3</v>
      </c>
      <c r="R501">
        <v>-1.136206</v>
      </c>
      <c r="S501">
        <v>1.559612E-2</v>
      </c>
      <c r="T501">
        <v>0.2349842</v>
      </c>
      <c r="U501">
        <v>4.3801860000000003E-3</v>
      </c>
      <c r="V501">
        <v>1.571053</v>
      </c>
      <c r="W501">
        <v>2.335199E-2</v>
      </c>
      <c r="X501">
        <v>-1.2464310000000001</v>
      </c>
      <c r="Y501">
        <v>2.2034270000000002E-2</v>
      </c>
      <c r="Z501">
        <v>-1.1334789999999999</v>
      </c>
      <c r="AA501">
        <v>2.0142859999999999E-2</v>
      </c>
      <c r="AB501">
        <v>1.5408599999999999</v>
      </c>
      <c r="AC501">
        <v>8.0735660000000008E-3</v>
      </c>
      <c r="AD501">
        <v>9.2966569999999998E-2</v>
      </c>
      <c r="AE501">
        <v>1.343578E-2</v>
      </c>
      <c r="AF501">
        <v>0.41105819999999998</v>
      </c>
      <c r="AG501">
        <v>1.7200110000000001E-2</v>
      </c>
      <c r="AH501">
        <v>-0.13614329999999999</v>
      </c>
      <c r="AI501">
        <v>1.106389E-2</v>
      </c>
      <c r="AJ501">
        <v>-1.4639519999999999</v>
      </c>
      <c r="AK501">
        <v>1.7399479999999998E-2</v>
      </c>
      <c r="AL501">
        <v>0.25844240000000002</v>
      </c>
      <c r="AM501">
        <v>2.290828E-3</v>
      </c>
      <c r="AN501">
        <v>-1.805112</v>
      </c>
      <c r="AO501">
        <v>1.48007E-2</v>
      </c>
    </row>
    <row r="502" spans="2:41" x14ac:dyDescent="0.25">
      <c r="B502">
        <v>-0.1837802</v>
      </c>
      <c r="C502">
        <v>-3.261084E-3</v>
      </c>
      <c r="D502">
        <v>0.38665680000000002</v>
      </c>
      <c r="E502">
        <v>2.444356E-3</v>
      </c>
      <c r="F502">
        <v>-1.4519580000000001</v>
      </c>
      <c r="G502">
        <v>3.1642300000000001E-3</v>
      </c>
      <c r="H502">
        <v>-1.8961170000000001</v>
      </c>
      <c r="I502">
        <v>3.9470970000000001E-3</v>
      </c>
      <c r="J502">
        <v>-3.7975700000000001E-2</v>
      </c>
      <c r="K502">
        <v>8.1578779999999998E-5</v>
      </c>
      <c r="L502">
        <v>-0.95081819999999995</v>
      </c>
      <c r="M502">
        <v>1.7023670000000001E-2</v>
      </c>
      <c r="N502">
        <v>-2.0499570000000002E-2</v>
      </c>
      <c r="O502">
        <v>2.3685149999999999E-3</v>
      </c>
      <c r="P502">
        <v>-0.35046290000000002</v>
      </c>
      <c r="Q502">
        <v>1.6402710000000001E-2</v>
      </c>
      <c r="R502">
        <v>0.69018199999999996</v>
      </c>
      <c r="S502">
        <v>2.1711270000000001E-2</v>
      </c>
      <c r="T502">
        <v>0.62618169999999995</v>
      </c>
      <c r="U502">
        <v>6.9813150000000001E-4</v>
      </c>
      <c r="V502">
        <v>0.48770730000000001</v>
      </c>
      <c r="W502">
        <v>1.9350530000000001E-2</v>
      </c>
      <c r="X502">
        <v>-2.5980259999999999</v>
      </c>
      <c r="Y502">
        <v>2.4990869999999998E-2</v>
      </c>
      <c r="Z502">
        <v>-0.1575317</v>
      </c>
      <c r="AA502">
        <v>2.1266719999999999E-2</v>
      </c>
      <c r="AB502">
        <v>0.37748359999999997</v>
      </c>
      <c r="AC502">
        <v>1.0764559999999999E-3</v>
      </c>
      <c r="AD502">
        <v>-0.69668419999999998</v>
      </c>
      <c r="AE502">
        <v>1.8215249999999999E-2</v>
      </c>
      <c r="AF502">
        <v>5.3993850000000003E-2</v>
      </c>
      <c r="AG502">
        <v>1.0016509999999999E-2</v>
      </c>
      <c r="AH502">
        <v>-0.12715860000000001</v>
      </c>
      <c r="AI502">
        <v>-5.0705660000000003E-3</v>
      </c>
      <c r="AJ502">
        <v>-0.64700040000000003</v>
      </c>
      <c r="AK502">
        <v>1.7146080000000001E-3</v>
      </c>
      <c r="AL502">
        <v>0.56064449999999999</v>
      </c>
      <c r="AM502">
        <v>1.191665E-3</v>
      </c>
      <c r="AN502">
        <v>-1.987147</v>
      </c>
      <c r="AO502">
        <v>1.3521709999999999E-2</v>
      </c>
    </row>
    <row r="503" spans="2:41" x14ac:dyDescent="0.25">
      <c r="B503">
        <v>0.45779540000000002</v>
      </c>
      <c r="C503">
        <v>-3.3121460000000002E-3</v>
      </c>
      <c r="D503">
        <v>0.93669610000000003</v>
      </c>
      <c r="E503">
        <v>-1.4345739999999999E-4</v>
      </c>
      <c r="F503">
        <v>-1.2602</v>
      </c>
      <c r="G503">
        <v>8.9583200000000005E-3</v>
      </c>
      <c r="H503">
        <v>-0.1247741</v>
      </c>
      <c r="I503">
        <v>1.099555E-2</v>
      </c>
      <c r="J503">
        <v>5.183343E-2</v>
      </c>
      <c r="K503">
        <v>-2.148323E-4</v>
      </c>
      <c r="L503">
        <v>0.28541939999999999</v>
      </c>
      <c r="M503">
        <v>1.450337E-2</v>
      </c>
      <c r="N503">
        <v>-0.3237524</v>
      </c>
      <c r="O503">
        <v>8.6847149999999995E-4</v>
      </c>
      <c r="P503">
        <v>-1.1200909999999999</v>
      </c>
      <c r="Q503">
        <v>2.2488520000000001E-2</v>
      </c>
      <c r="R503">
        <v>1.796589</v>
      </c>
      <c r="S503">
        <v>1.12332E-2</v>
      </c>
      <c r="T503">
        <v>1.005649</v>
      </c>
      <c r="U503">
        <v>1.6932869999999999E-3</v>
      </c>
      <c r="V503">
        <v>-0.61767470000000002</v>
      </c>
      <c r="W503">
        <v>1.799773E-2</v>
      </c>
      <c r="X503">
        <v>-1.7461089999999999</v>
      </c>
      <c r="Y503">
        <v>1.388578E-2</v>
      </c>
      <c r="Z503">
        <v>0.67988349999999997</v>
      </c>
      <c r="AA503">
        <v>-2.067514E-4</v>
      </c>
      <c r="AB503">
        <v>0.152694</v>
      </c>
      <c r="AC503">
        <v>6.9101839999999998E-3</v>
      </c>
      <c r="AD503">
        <v>-0.38957989999999998</v>
      </c>
      <c r="AE503">
        <v>1.7026179999999998E-2</v>
      </c>
      <c r="AF503">
        <v>9.9831069999999994E-2</v>
      </c>
      <c r="AG503">
        <v>3.995396E-3</v>
      </c>
      <c r="AH503">
        <v>-0.69250990000000001</v>
      </c>
      <c r="AI503">
        <v>-1.5430370000000001E-2</v>
      </c>
      <c r="AJ503">
        <v>-0.2420677</v>
      </c>
      <c r="AK503">
        <v>-1.017298E-3</v>
      </c>
      <c r="AL503">
        <v>1.6130150000000001</v>
      </c>
      <c r="AM503">
        <v>-5.5117819999999998E-3</v>
      </c>
      <c r="AN503">
        <v>-0.55578530000000004</v>
      </c>
      <c r="AO503">
        <v>1.247583E-2</v>
      </c>
    </row>
    <row r="504" spans="2:41" x14ac:dyDescent="0.25">
      <c r="B504">
        <v>1.3767259999999999</v>
      </c>
      <c r="C504">
        <v>7.0776110000000004E-4</v>
      </c>
      <c r="D504">
        <v>0.44449719999999998</v>
      </c>
      <c r="E504">
        <v>-1.194831E-2</v>
      </c>
      <c r="F504">
        <v>-0.2253878</v>
      </c>
      <c r="G504">
        <v>1.004293E-2</v>
      </c>
      <c r="H504">
        <v>1.081923</v>
      </c>
      <c r="I504">
        <v>2.3284120000000002E-3</v>
      </c>
      <c r="J504">
        <v>0.15418789999999999</v>
      </c>
      <c r="K504">
        <v>9.7660209999999997E-3</v>
      </c>
      <c r="L504">
        <v>-3.3534420000000002E-2</v>
      </c>
      <c r="M504">
        <v>8.0228929999999997E-3</v>
      </c>
      <c r="N504">
        <v>-0.49492019999999998</v>
      </c>
      <c r="O504">
        <v>-4.7976850000000003E-3</v>
      </c>
      <c r="P504">
        <v>-3.2273690000000001E-2</v>
      </c>
      <c r="Q504">
        <v>1.478082E-2</v>
      </c>
      <c r="R504">
        <v>7.6110360000000002E-2</v>
      </c>
      <c r="S504">
        <v>7.792645E-3</v>
      </c>
      <c r="T504">
        <v>8.1972809999999993E-2</v>
      </c>
      <c r="U504">
        <v>2.213352E-3</v>
      </c>
      <c r="V504">
        <v>0.4649258</v>
      </c>
      <c r="W504">
        <v>1.4579719999999999E-2</v>
      </c>
      <c r="X504">
        <v>0.53104039999999997</v>
      </c>
      <c r="Y504">
        <v>-4.4675419999999997E-3</v>
      </c>
      <c r="Z504">
        <v>0.48666369999999998</v>
      </c>
      <c r="AA504">
        <v>-1.098433E-2</v>
      </c>
      <c r="AB504">
        <v>0.30815130000000002</v>
      </c>
      <c r="AC504">
        <v>2.3386170000000001E-2</v>
      </c>
      <c r="AD504">
        <v>-9.1871099999999997E-2</v>
      </c>
      <c r="AE504">
        <v>1.603802E-2</v>
      </c>
      <c r="AF504">
        <v>0.50382329999999997</v>
      </c>
      <c r="AG504">
        <v>3.690357E-3</v>
      </c>
      <c r="AH504">
        <v>-0.63562410000000003</v>
      </c>
      <c r="AI504">
        <v>-1.06824E-2</v>
      </c>
      <c r="AJ504">
        <v>-0.46540389999999998</v>
      </c>
      <c r="AK504">
        <v>6.4850639999999996E-3</v>
      </c>
      <c r="AL504">
        <v>1.8767130000000001</v>
      </c>
      <c r="AM504">
        <v>-8.1503449999999998E-3</v>
      </c>
      <c r="AN504">
        <v>-1.8220940000000001E-2</v>
      </c>
      <c r="AO504">
        <v>1.3140580000000001E-2</v>
      </c>
    </row>
    <row r="505" spans="2:41" x14ac:dyDescent="0.25">
      <c r="B505">
        <v>0.7980003</v>
      </c>
      <c r="C505">
        <v>1.72251E-3</v>
      </c>
      <c r="D505">
        <v>-0.67196370000000005</v>
      </c>
      <c r="E505">
        <v>-1.122038E-2</v>
      </c>
      <c r="F505">
        <v>0.87717219999999996</v>
      </c>
      <c r="G505">
        <v>8.363522E-3</v>
      </c>
      <c r="H505">
        <v>0.29988399999999998</v>
      </c>
      <c r="I505">
        <v>-7.7739150000000002E-3</v>
      </c>
      <c r="J505">
        <v>0.4380983</v>
      </c>
      <c r="K505">
        <v>1.1759479999999999E-2</v>
      </c>
      <c r="L505">
        <v>-0.88946119999999995</v>
      </c>
      <c r="M505">
        <v>1.948832E-2</v>
      </c>
      <c r="N505">
        <v>-0.3193201</v>
      </c>
      <c r="O505">
        <v>-5.9004950000000004E-3</v>
      </c>
      <c r="P505">
        <v>1.153578</v>
      </c>
      <c r="Q505">
        <v>1.3794230000000001E-3</v>
      </c>
      <c r="R505">
        <v>-1.162957</v>
      </c>
      <c r="S505">
        <v>1.97921E-2</v>
      </c>
      <c r="T505">
        <v>-0.66441260000000002</v>
      </c>
      <c r="U505">
        <v>-6.8794590000000001E-4</v>
      </c>
      <c r="V505">
        <v>1.2604580000000001</v>
      </c>
      <c r="W505">
        <v>6.9635390000000004E-3</v>
      </c>
      <c r="X505">
        <v>1.0978380000000001</v>
      </c>
      <c r="Y505">
        <v>-1.107286E-2</v>
      </c>
      <c r="Z505">
        <v>0.17546110000000001</v>
      </c>
      <c r="AA505">
        <v>-1.2421320000000001E-4</v>
      </c>
      <c r="AB505">
        <v>-0.1111979</v>
      </c>
      <c r="AC505">
        <v>3.0015199999999999E-2</v>
      </c>
      <c r="AD505">
        <v>-0.82466349999999999</v>
      </c>
      <c r="AE505">
        <v>1.6015640000000001E-2</v>
      </c>
      <c r="AF505">
        <v>-0.65391840000000001</v>
      </c>
      <c r="AG505">
        <v>5.8040670000000004E-3</v>
      </c>
      <c r="AH505">
        <v>0.81038860000000001</v>
      </c>
      <c r="AI505">
        <v>-2.3795629999999999E-3</v>
      </c>
      <c r="AJ505">
        <v>-0.4416832</v>
      </c>
      <c r="AK505">
        <v>3.040596E-3</v>
      </c>
      <c r="AL505">
        <v>0.67521030000000004</v>
      </c>
      <c r="AM505">
        <v>1.960458E-3</v>
      </c>
      <c r="AN505">
        <v>-3.904937E-2</v>
      </c>
      <c r="AO505">
        <v>1.230383E-2</v>
      </c>
    </row>
    <row r="506" spans="2:41" x14ac:dyDescent="0.25">
      <c r="B506">
        <v>-0.76945249999999998</v>
      </c>
      <c r="C506">
        <v>5.107505E-3</v>
      </c>
      <c r="D506">
        <v>-0.79742380000000002</v>
      </c>
      <c r="E506">
        <v>8.3564710000000007E-3</v>
      </c>
      <c r="F506">
        <v>0.1418749</v>
      </c>
      <c r="G506">
        <v>-5.177755E-4</v>
      </c>
      <c r="H506">
        <v>-0.64538090000000004</v>
      </c>
      <c r="I506">
        <v>-6.3253759999999995E-4</v>
      </c>
      <c r="J506">
        <v>-0.30872650000000001</v>
      </c>
      <c r="K506">
        <v>5.313796E-3</v>
      </c>
      <c r="L506">
        <v>-1.324991</v>
      </c>
      <c r="M506">
        <v>3.1446389999999998E-2</v>
      </c>
      <c r="N506">
        <v>-0.49484990000000001</v>
      </c>
      <c r="O506">
        <v>4.2049949999999996E-3</v>
      </c>
      <c r="P506">
        <v>0.9352838</v>
      </c>
      <c r="Q506">
        <v>1.194557E-3</v>
      </c>
      <c r="R506">
        <v>0.1994689</v>
      </c>
      <c r="S506">
        <v>1.7723249999999999E-2</v>
      </c>
      <c r="T506">
        <v>-0.25987690000000002</v>
      </c>
      <c r="U506">
        <v>1.3283909999999999E-3</v>
      </c>
      <c r="V506">
        <v>0.33023730000000001</v>
      </c>
      <c r="W506">
        <v>1.7068770000000001E-3</v>
      </c>
      <c r="X506">
        <v>0.1487657</v>
      </c>
      <c r="Y506">
        <v>-6.4849570000000004E-3</v>
      </c>
      <c r="Z506">
        <v>0.13798930000000001</v>
      </c>
      <c r="AA506">
        <v>5.5955780000000004E-3</v>
      </c>
      <c r="AB506">
        <v>0.40737309999999999</v>
      </c>
      <c r="AC506">
        <v>1.9819799999999999E-2</v>
      </c>
      <c r="AD506">
        <v>-0.90989609999999999</v>
      </c>
      <c r="AE506">
        <v>1.513076E-2</v>
      </c>
      <c r="AF506">
        <v>-1.83707</v>
      </c>
      <c r="AG506">
        <v>1.0099739999999999E-2</v>
      </c>
      <c r="AH506">
        <v>1.8250999999999999</v>
      </c>
      <c r="AI506">
        <v>-7.971791E-4</v>
      </c>
      <c r="AJ506">
        <v>-0.17406489999999999</v>
      </c>
      <c r="AK506">
        <v>-2.1431919999999999E-3</v>
      </c>
      <c r="AL506">
        <v>0.13991310000000001</v>
      </c>
      <c r="AM506">
        <v>1.4096340000000001E-2</v>
      </c>
      <c r="AN506">
        <v>0.54197030000000002</v>
      </c>
      <c r="AO506">
        <v>4.6065619999999998E-3</v>
      </c>
    </row>
    <row r="507" spans="2:41" x14ac:dyDescent="0.25">
      <c r="B507">
        <v>-0.63940490000000005</v>
      </c>
      <c r="C507">
        <v>9.0467589999999997E-3</v>
      </c>
      <c r="D507">
        <v>2.1229330000000001E-2</v>
      </c>
      <c r="E507">
        <v>2.0343070000000001E-2</v>
      </c>
      <c r="F507">
        <v>-0.75172119999999998</v>
      </c>
      <c r="G507">
        <v>9.7287220000000002E-4</v>
      </c>
      <c r="H507">
        <v>-0.1869883</v>
      </c>
      <c r="I507">
        <v>9.3863929999999998E-3</v>
      </c>
      <c r="J507">
        <v>-1.2639609999999999</v>
      </c>
      <c r="K507">
        <v>9.7973439999999995E-3</v>
      </c>
      <c r="L507">
        <v>-1.0560780000000001</v>
      </c>
      <c r="M507">
        <v>2.393721E-2</v>
      </c>
      <c r="N507">
        <v>-0.65478970000000003</v>
      </c>
      <c r="O507">
        <v>2.1071320000000001E-2</v>
      </c>
      <c r="P507">
        <v>-0.35155370000000002</v>
      </c>
      <c r="Q507">
        <v>1.1055840000000001E-2</v>
      </c>
      <c r="R507">
        <v>1.3018879999999999</v>
      </c>
      <c r="S507">
        <v>1.581264E-3</v>
      </c>
      <c r="T507">
        <v>0.3825769</v>
      </c>
      <c r="U507">
        <v>8.0629410000000006E-3</v>
      </c>
      <c r="V507">
        <v>-0.32690229999999998</v>
      </c>
      <c r="W507">
        <v>-5.5300990000000001E-4</v>
      </c>
      <c r="X507">
        <v>8.4012160000000002E-2</v>
      </c>
      <c r="Y507">
        <v>-3.6032429999999999E-3</v>
      </c>
      <c r="Z507">
        <v>5.1085209999999999E-2</v>
      </c>
      <c r="AA507">
        <v>4.688701E-3</v>
      </c>
      <c r="AB507">
        <v>1.1549290000000001</v>
      </c>
      <c r="AC507">
        <v>1.1160880000000001E-3</v>
      </c>
      <c r="AD507">
        <v>0.31851849999999998</v>
      </c>
      <c r="AE507">
        <v>1.469023E-2</v>
      </c>
      <c r="AF507">
        <v>-0.50331720000000002</v>
      </c>
      <c r="AG507">
        <v>8.3039800000000007E-3</v>
      </c>
      <c r="AH507">
        <v>1.4211130000000001</v>
      </c>
      <c r="AI507">
        <v>-7.8383830000000002E-4</v>
      </c>
      <c r="AJ507">
        <v>-0.25682319999999997</v>
      </c>
      <c r="AK507">
        <v>4.0016080000000002E-3</v>
      </c>
      <c r="AL507">
        <v>3.257268E-2</v>
      </c>
      <c r="AM507">
        <v>1.454269E-2</v>
      </c>
      <c r="AN507">
        <v>0.39096760000000003</v>
      </c>
      <c r="AO507">
        <v>-2.9118159999999998E-3</v>
      </c>
    </row>
    <row r="508" spans="2:41" x14ac:dyDescent="0.25">
      <c r="B508">
        <v>0.62076830000000005</v>
      </c>
      <c r="C508">
        <v>4.1671920000000001E-3</v>
      </c>
      <c r="D508">
        <v>0.34131260000000002</v>
      </c>
      <c r="E508">
        <v>6.8856229999999996E-3</v>
      </c>
      <c r="F508">
        <v>0.27370359999999999</v>
      </c>
      <c r="G508">
        <v>1.042176E-2</v>
      </c>
      <c r="H508">
        <v>0.65213779999999999</v>
      </c>
      <c r="I508">
        <v>1.3348780000000001E-3</v>
      </c>
      <c r="J508">
        <v>-1.0547930000000001</v>
      </c>
      <c r="K508">
        <v>1.5699040000000001E-2</v>
      </c>
      <c r="L508">
        <v>6.2716750000000002E-2</v>
      </c>
      <c r="M508">
        <v>1.477734E-2</v>
      </c>
      <c r="N508">
        <v>-0.32524059999999999</v>
      </c>
      <c r="O508">
        <v>2.7382859999999998E-2</v>
      </c>
      <c r="P508">
        <v>-1.7583</v>
      </c>
      <c r="Q508">
        <v>1.6790289999999999E-2</v>
      </c>
      <c r="R508">
        <v>0.78287689999999999</v>
      </c>
      <c r="S508">
        <v>4.3102879999999998E-3</v>
      </c>
      <c r="T508">
        <v>0.66833609999999999</v>
      </c>
      <c r="U508">
        <v>1.150223E-2</v>
      </c>
      <c r="V508">
        <v>-0.1108917</v>
      </c>
      <c r="W508">
        <v>-2.563301E-3</v>
      </c>
      <c r="X508">
        <v>0.86248389999999997</v>
      </c>
      <c r="Y508">
        <v>-1.842507E-3</v>
      </c>
      <c r="Z508">
        <v>2.8896359999999999E-2</v>
      </c>
      <c r="AA508">
        <v>1.070815E-2</v>
      </c>
      <c r="AB508">
        <v>0.14050470000000001</v>
      </c>
      <c r="AC508">
        <v>5.6433809999999998E-4</v>
      </c>
      <c r="AD508">
        <v>0.50979600000000003</v>
      </c>
      <c r="AE508">
        <v>1.6877639999999999E-2</v>
      </c>
      <c r="AF508">
        <v>1.1127130000000001</v>
      </c>
      <c r="AG508">
        <v>-2.087031E-3</v>
      </c>
      <c r="AH508">
        <v>0.64253420000000006</v>
      </c>
      <c r="AI508">
        <v>6.7347819999999999E-3</v>
      </c>
      <c r="AJ508">
        <v>-0.75739460000000003</v>
      </c>
      <c r="AK508">
        <v>1.163404E-2</v>
      </c>
      <c r="AL508">
        <v>-0.42637809999999998</v>
      </c>
      <c r="AM508">
        <v>1.42255E-2</v>
      </c>
      <c r="AN508">
        <v>-0.2330266</v>
      </c>
      <c r="AO508">
        <v>5.9575069999999999E-3</v>
      </c>
    </row>
    <row r="509" spans="2:41" x14ac:dyDescent="0.25">
      <c r="B509">
        <v>0.57258969999999998</v>
      </c>
      <c r="C509">
        <v>-1.4268029999999999E-3</v>
      </c>
      <c r="D509">
        <v>0.98689649999999995</v>
      </c>
      <c r="E509">
        <v>-9.1349719999999999E-3</v>
      </c>
      <c r="F509">
        <v>1.4398949999999999</v>
      </c>
      <c r="G509">
        <v>4.8025719999999997E-3</v>
      </c>
      <c r="H509">
        <v>0.17489660000000001</v>
      </c>
      <c r="I509">
        <v>-9.7909120000000006E-3</v>
      </c>
      <c r="J509">
        <v>-0.57719039999999999</v>
      </c>
      <c r="K509">
        <v>1.3568220000000001E-2</v>
      </c>
      <c r="L509">
        <v>0.71675990000000001</v>
      </c>
      <c r="M509">
        <v>1.5503390000000001E-2</v>
      </c>
      <c r="N509">
        <v>-0.727684</v>
      </c>
      <c r="O509">
        <v>1.4207610000000001E-2</v>
      </c>
      <c r="P509">
        <v>-1.258564</v>
      </c>
      <c r="Q509">
        <v>1.485128E-2</v>
      </c>
      <c r="R509">
        <v>0.62655510000000003</v>
      </c>
      <c r="S509">
        <v>1.465261E-2</v>
      </c>
      <c r="T509">
        <v>0.99678080000000002</v>
      </c>
      <c r="U509">
        <v>8.4704389999999997E-3</v>
      </c>
      <c r="V509">
        <v>-5.4261150000000001E-2</v>
      </c>
      <c r="W509">
        <v>3.3720719999999998E-3</v>
      </c>
      <c r="X509">
        <v>0.90613659999999996</v>
      </c>
      <c r="Y509">
        <v>6.1748910000000001E-3</v>
      </c>
      <c r="Z509">
        <v>-2.2986090000000001E-2</v>
      </c>
      <c r="AA509">
        <v>1.641511E-2</v>
      </c>
      <c r="AB509">
        <v>-0.59161399999999997</v>
      </c>
      <c r="AC509">
        <v>2.016942E-2</v>
      </c>
      <c r="AD509">
        <v>-0.29867830000000001</v>
      </c>
      <c r="AE509">
        <v>2.3363100000000001E-2</v>
      </c>
      <c r="AF509">
        <v>0.4845197</v>
      </c>
      <c r="AG509">
        <v>-7.6988400000000002E-3</v>
      </c>
      <c r="AH509">
        <v>0.89460819999999996</v>
      </c>
      <c r="AI509">
        <v>1.3893880000000001E-2</v>
      </c>
      <c r="AJ509">
        <v>-0.77343059999999997</v>
      </c>
      <c r="AK509">
        <v>1.243199E-2</v>
      </c>
      <c r="AL509">
        <v>-0.17068120000000001</v>
      </c>
      <c r="AM509">
        <v>1.5827890000000001E-2</v>
      </c>
      <c r="AN509">
        <v>0.1091294</v>
      </c>
      <c r="AO509">
        <v>1.9745990000000001E-2</v>
      </c>
    </row>
    <row r="510" spans="2:41" x14ac:dyDescent="0.25">
      <c r="B510">
        <v>4.7498279999999997E-2</v>
      </c>
      <c r="C510">
        <v>5.7706160000000001E-3</v>
      </c>
      <c r="D510">
        <v>1.9822850000000001</v>
      </c>
      <c r="E510">
        <v>-2.1696630000000001E-3</v>
      </c>
      <c r="F510">
        <v>1.2455989999999999</v>
      </c>
      <c r="G510">
        <v>-8.1161979999999998E-3</v>
      </c>
      <c r="H510">
        <v>-0.48145700000000002</v>
      </c>
      <c r="I510">
        <v>2.7141459999999997E-4</v>
      </c>
      <c r="J510">
        <v>-0.7361335</v>
      </c>
      <c r="K510">
        <v>1.1810080000000001E-2</v>
      </c>
      <c r="L510">
        <v>0.1706664</v>
      </c>
      <c r="M510">
        <v>7.3920649999999997E-3</v>
      </c>
      <c r="N510">
        <v>-2.209552</v>
      </c>
      <c r="O510">
        <v>6.0431770000000003E-3</v>
      </c>
      <c r="P510">
        <v>0.44516139999999998</v>
      </c>
      <c r="Q510">
        <v>1.0909439999999999E-2</v>
      </c>
      <c r="R510">
        <v>1.2048779999999999</v>
      </c>
      <c r="S510">
        <v>6.5335189999999998E-3</v>
      </c>
      <c r="T510">
        <v>1.1091390000000001</v>
      </c>
      <c r="U510">
        <v>1.5539900000000001E-3</v>
      </c>
      <c r="V510">
        <v>-0.37586170000000002</v>
      </c>
      <c r="W510">
        <v>1.125614E-2</v>
      </c>
      <c r="X510">
        <v>0.22411139999999999</v>
      </c>
      <c r="Y510">
        <v>1.4204960000000001E-2</v>
      </c>
      <c r="Z510">
        <v>-0.37748359999999997</v>
      </c>
      <c r="AA510">
        <v>1.466168E-2</v>
      </c>
      <c r="AB510">
        <v>0.1619418</v>
      </c>
      <c r="AC510">
        <v>2.611291E-2</v>
      </c>
      <c r="AD510">
        <v>-0.72658440000000002</v>
      </c>
      <c r="AE510">
        <v>2.3756510000000002E-2</v>
      </c>
      <c r="AF510">
        <v>-0.19185540000000001</v>
      </c>
      <c r="AG510">
        <v>-4.3594640000000004E-3</v>
      </c>
      <c r="AH510">
        <v>2.1106250000000002</v>
      </c>
      <c r="AI510">
        <v>9.2000680000000005E-3</v>
      </c>
      <c r="AJ510">
        <v>-0.33725519999999998</v>
      </c>
      <c r="AK510">
        <v>1.035209E-2</v>
      </c>
      <c r="AL510">
        <v>2.5798209999999999E-2</v>
      </c>
      <c r="AM510">
        <v>7.3494739999999999E-3</v>
      </c>
      <c r="AN510">
        <v>1.0486169999999999</v>
      </c>
      <c r="AO510">
        <v>1.4116709999999999E-2</v>
      </c>
    </row>
    <row r="511" spans="2:41" x14ac:dyDescent="0.25">
      <c r="B511">
        <v>0.14609040000000001</v>
      </c>
      <c r="C511">
        <v>1.2667329999999999E-2</v>
      </c>
      <c r="D511">
        <v>1.420993</v>
      </c>
      <c r="E511">
        <v>1.409091E-2</v>
      </c>
      <c r="F511">
        <v>-6.6446790000000006E-2</v>
      </c>
      <c r="G511">
        <v>-9.7723500000000008E-3</v>
      </c>
      <c r="H511">
        <v>-0.1447589</v>
      </c>
      <c r="I511">
        <v>1.585336E-2</v>
      </c>
      <c r="J511">
        <v>-1.5980749999999999</v>
      </c>
      <c r="K511">
        <v>7.1037679999999999E-3</v>
      </c>
      <c r="L511">
        <v>-0.35016649999999999</v>
      </c>
      <c r="M511">
        <v>-1.175884E-2</v>
      </c>
      <c r="N511">
        <v>-2.5270679999999999</v>
      </c>
      <c r="O511">
        <v>1.629326E-2</v>
      </c>
      <c r="P511">
        <v>0.93752899999999995</v>
      </c>
      <c r="Q511">
        <v>9.358089E-3</v>
      </c>
      <c r="R511">
        <v>1.1926570000000001</v>
      </c>
      <c r="S511">
        <v>-4.3267899999999996E-3</v>
      </c>
      <c r="T511">
        <v>0.83048390000000005</v>
      </c>
      <c r="U511">
        <v>3.087865E-3</v>
      </c>
      <c r="V511">
        <v>-0.76593180000000005</v>
      </c>
      <c r="W511">
        <v>1.048633E-2</v>
      </c>
      <c r="X511">
        <v>-0.15296680000000001</v>
      </c>
      <c r="Y511">
        <v>1.402017E-2</v>
      </c>
      <c r="Z511">
        <v>-0.32823799999999997</v>
      </c>
      <c r="AA511">
        <v>9.0672050000000001E-3</v>
      </c>
      <c r="AB511">
        <v>0.28046090000000001</v>
      </c>
      <c r="AC511">
        <v>1.2007779999999999E-2</v>
      </c>
      <c r="AD511">
        <v>-0.89847220000000005</v>
      </c>
      <c r="AE511">
        <v>1.471805E-2</v>
      </c>
      <c r="AF511">
        <v>0.53131229999999996</v>
      </c>
      <c r="AG511">
        <v>-3.6844590000000002E-3</v>
      </c>
      <c r="AH511">
        <v>1.8360259999999999</v>
      </c>
      <c r="AI511">
        <v>3.9580329999999997E-3</v>
      </c>
      <c r="AJ511">
        <v>-0.3341539</v>
      </c>
      <c r="AK511">
        <v>1.363433E-2</v>
      </c>
      <c r="AL511">
        <v>-0.39583570000000001</v>
      </c>
      <c r="AM511">
        <v>-4.062785E-4</v>
      </c>
      <c r="AN511">
        <v>1.7949189999999999</v>
      </c>
      <c r="AO511">
        <v>1.1079709999999999E-3</v>
      </c>
    </row>
    <row r="512" spans="2:41" x14ac:dyDescent="0.25">
      <c r="B512">
        <v>9.7720509999999997E-2</v>
      </c>
      <c r="C512">
        <v>6.0029669999999997E-3</v>
      </c>
      <c r="D512">
        <v>7.4514810000000001E-2</v>
      </c>
      <c r="E512">
        <v>1.9257429999999999E-2</v>
      </c>
      <c r="F512">
        <v>-0.56563549999999996</v>
      </c>
      <c r="G512">
        <v>-4.7177970000000001E-3</v>
      </c>
      <c r="H512">
        <v>0.1240064</v>
      </c>
      <c r="I512">
        <v>1.3861119999999999E-2</v>
      </c>
      <c r="J512">
        <v>-1.8210809999999999</v>
      </c>
      <c r="K512">
        <v>1.4787909999999999E-3</v>
      </c>
      <c r="L512">
        <v>-0.22583130000000001</v>
      </c>
      <c r="M512">
        <v>-1.4919419999999999E-2</v>
      </c>
      <c r="N512">
        <v>-1.2923119999999999</v>
      </c>
      <c r="O512">
        <v>1.697189E-2</v>
      </c>
      <c r="P512">
        <v>1.0939300000000001</v>
      </c>
      <c r="Q512">
        <v>3.082366E-3</v>
      </c>
      <c r="R512">
        <v>0.23774200000000001</v>
      </c>
      <c r="S512">
        <v>-2.5283219999999999E-3</v>
      </c>
      <c r="T512">
        <v>0.18679419999999999</v>
      </c>
      <c r="U512">
        <v>1.297566E-2</v>
      </c>
      <c r="V512">
        <v>-0.74359600000000003</v>
      </c>
      <c r="W512">
        <v>5.1928410000000001E-3</v>
      </c>
      <c r="X512">
        <v>-6.9772690000000004E-3</v>
      </c>
      <c r="Y512">
        <v>8.0628709999999992E-3</v>
      </c>
      <c r="Z512">
        <v>-0.21155299999999999</v>
      </c>
      <c r="AA512">
        <v>5.3655580000000003E-3</v>
      </c>
      <c r="AB512">
        <v>-0.59082730000000006</v>
      </c>
      <c r="AC512">
        <v>2.315316E-3</v>
      </c>
      <c r="AD512">
        <v>-0.48839969999999999</v>
      </c>
      <c r="AE512">
        <v>9.8645030000000002E-3</v>
      </c>
      <c r="AF512">
        <v>1.182077</v>
      </c>
      <c r="AG512">
        <v>-3.8200869999999998E-3</v>
      </c>
      <c r="AH512">
        <v>-0.15453520000000001</v>
      </c>
      <c r="AI512">
        <v>6.8224150000000001E-3</v>
      </c>
      <c r="AJ512">
        <v>-0.26795360000000001</v>
      </c>
      <c r="AK512">
        <v>1.7144550000000001E-2</v>
      </c>
      <c r="AL512">
        <v>-0.4794445</v>
      </c>
      <c r="AM512">
        <v>7.0420600000000002E-3</v>
      </c>
      <c r="AN512">
        <v>1.4006179999999999</v>
      </c>
      <c r="AO512">
        <v>5.2052239999999996E-3</v>
      </c>
    </row>
    <row r="513" spans="2:41" x14ac:dyDescent="0.25">
      <c r="B513">
        <v>-0.91414700000000004</v>
      </c>
      <c r="C513">
        <v>1.134974E-3</v>
      </c>
      <c r="D513">
        <v>-0.19772899999999999</v>
      </c>
      <c r="E513">
        <v>1.6137100000000001E-2</v>
      </c>
      <c r="F513">
        <v>0.75396949999999996</v>
      </c>
      <c r="G513">
        <v>-2.738426E-3</v>
      </c>
      <c r="H513">
        <v>-0.19896230000000001</v>
      </c>
      <c r="I513">
        <v>3.6413209999999999E-3</v>
      </c>
      <c r="J513">
        <v>0.14002809999999999</v>
      </c>
      <c r="K513">
        <v>-4.361363E-3</v>
      </c>
      <c r="L513">
        <v>-0.25740150000000001</v>
      </c>
      <c r="M513">
        <v>-1.138724E-3</v>
      </c>
      <c r="N513">
        <v>-0.48999989999999999</v>
      </c>
      <c r="O513">
        <v>7.6639630000000002E-3</v>
      </c>
      <c r="P513">
        <v>1.337159</v>
      </c>
      <c r="Q513">
        <v>-4.2010719999999998E-4</v>
      </c>
      <c r="R513">
        <v>-0.45621440000000002</v>
      </c>
      <c r="S513">
        <v>1.2070239999999999E-3</v>
      </c>
      <c r="T513">
        <v>-0.9077364</v>
      </c>
      <c r="U513">
        <v>2.02361E-2</v>
      </c>
      <c r="V513">
        <v>-1.362895</v>
      </c>
      <c r="W513">
        <v>4.2219060000000001E-3</v>
      </c>
      <c r="X513">
        <v>-0.63768440000000004</v>
      </c>
      <c r="Y513">
        <v>3.0621419999999999E-3</v>
      </c>
      <c r="Z513">
        <v>-0.83320839999999996</v>
      </c>
      <c r="AA513">
        <v>9.077725E-3</v>
      </c>
      <c r="AB513">
        <v>-0.90814110000000003</v>
      </c>
      <c r="AC513">
        <v>-1.7090479999999999E-3</v>
      </c>
      <c r="AD513">
        <v>0.4683599</v>
      </c>
      <c r="AE513">
        <v>1.3545099999999999E-2</v>
      </c>
      <c r="AF513">
        <v>0.81954320000000003</v>
      </c>
      <c r="AG513">
        <v>2.8592750000000001E-3</v>
      </c>
      <c r="AH513">
        <v>-0.50666109999999998</v>
      </c>
      <c r="AI513">
        <v>5.8044949999999998E-3</v>
      </c>
      <c r="AJ513">
        <v>0.2326413</v>
      </c>
      <c r="AK513">
        <v>1.0085749999999999E-2</v>
      </c>
      <c r="AL513">
        <v>-0.30900680000000003</v>
      </c>
      <c r="AM513">
        <v>1.542554E-2</v>
      </c>
      <c r="AN513">
        <v>-0.82419240000000005</v>
      </c>
      <c r="AO513">
        <v>1.5520279999999999E-2</v>
      </c>
    </row>
    <row r="514" spans="2:41" x14ac:dyDescent="0.25">
      <c r="B514">
        <v>-2.3405749999999999</v>
      </c>
      <c r="C514">
        <v>1.0251619999999999E-2</v>
      </c>
      <c r="D514">
        <v>0.3887157</v>
      </c>
      <c r="E514">
        <v>1.350266E-2</v>
      </c>
      <c r="F514">
        <v>0.94887679999999996</v>
      </c>
      <c r="G514">
        <v>-2.4359160000000002E-3</v>
      </c>
      <c r="H514">
        <v>-7.7397439999999998E-2</v>
      </c>
      <c r="I514">
        <v>5.459439E-3</v>
      </c>
      <c r="J514">
        <v>1.9293</v>
      </c>
      <c r="K514">
        <v>-1.547046E-2</v>
      </c>
      <c r="L514">
        <v>-0.99588290000000002</v>
      </c>
      <c r="M514">
        <v>5.3348479999999997E-3</v>
      </c>
      <c r="N514">
        <v>-1.5827919999999999E-2</v>
      </c>
      <c r="O514">
        <v>9.4002400000000007E-3</v>
      </c>
      <c r="P514">
        <v>0.79179929999999998</v>
      </c>
      <c r="Q514">
        <v>1.145317E-2</v>
      </c>
      <c r="R514">
        <v>0.3501283</v>
      </c>
      <c r="S514">
        <v>1.0063540000000001E-3</v>
      </c>
      <c r="T514">
        <v>-1.4207609999999999</v>
      </c>
      <c r="U514">
        <v>2.087203E-2</v>
      </c>
      <c r="V514">
        <v>-2.193873</v>
      </c>
      <c r="W514">
        <v>1.534083E-2</v>
      </c>
      <c r="X514">
        <v>-1.8414680000000001</v>
      </c>
      <c r="Y514">
        <v>6.8546570000000001E-3</v>
      </c>
      <c r="Z514">
        <v>-1.222871</v>
      </c>
      <c r="AA514">
        <v>1.8529569999999999E-2</v>
      </c>
      <c r="AB514">
        <v>-0.76722330000000005</v>
      </c>
      <c r="AC514">
        <v>-6.8326139999999999E-3</v>
      </c>
      <c r="AD514">
        <v>1.541633</v>
      </c>
      <c r="AE514">
        <v>1.6145940000000001E-2</v>
      </c>
      <c r="AF514">
        <v>-0.38231229999999999</v>
      </c>
      <c r="AG514">
        <v>1.068728E-2</v>
      </c>
      <c r="AH514">
        <v>1.2019139999999999</v>
      </c>
      <c r="AI514">
        <v>-3.4435610000000001E-4</v>
      </c>
      <c r="AJ514">
        <v>0.56555429999999995</v>
      </c>
      <c r="AK514">
        <v>3.684985E-3</v>
      </c>
      <c r="AL514">
        <v>-0.42680479999999998</v>
      </c>
      <c r="AM514">
        <v>9.9685269999999996E-3</v>
      </c>
      <c r="AN514">
        <v>-2.3891300000000002</v>
      </c>
      <c r="AO514">
        <v>1.6579590000000002E-2</v>
      </c>
    </row>
    <row r="515" spans="2:41" x14ac:dyDescent="0.25">
      <c r="B515">
        <v>-2.179691</v>
      </c>
      <c r="C515">
        <v>1.9393779999999999E-2</v>
      </c>
      <c r="D515">
        <v>1.113205</v>
      </c>
      <c r="E515">
        <v>8.7021540000000001E-3</v>
      </c>
      <c r="F515">
        <v>-0.88232200000000005</v>
      </c>
      <c r="G515">
        <v>3.3303750000000001E-4</v>
      </c>
      <c r="H515">
        <v>0.60964050000000003</v>
      </c>
      <c r="I515">
        <v>1.146898E-2</v>
      </c>
      <c r="J515">
        <v>1.1498980000000001</v>
      </c>
      <c r="K515">
        <v>-1.6832989999999999E-2</v>
      </c>
      <c r="L515">
        <v>-1.226718</v>
      </c>
      <c r="M515">
        <v>2.4772029999999999E-3</v>
      </c>
      <c r="N515">
        <v>0.48269410000000001</v>
      </c>
      <c r="O515">
        <v>1.235025E-2</v>
      </c>
      <c r="P515">
        <v>0.92568989999999995</v>
      </c>
      <c r="Q515">
        <v>1.915418E-2</v>
      </c>
      <c r="R515">
        <v>0.98844889999999996</v>
      </c>
      <c r="S515">
        <v>4.4964160000000001E-4</v>
      </c>
      <c r="T515">
        <v>-0.67369619999999997</v>
      </c>
      <c r="U515">
        <v>1.7008180000000001E-2</v>
      </c>
      <c r="V515">
        <v>-1.2507379999999999</v>
      </c>
      <c r="W515">
        <v>1.9095529999999999E-2</v>
      </c>
      <c r="X515">
        <v>-1.275571</v>
      </c>
      <c r="Y515">
        <v>1.494706E-2</v>
      </c>
      <c r="Z515">
        <v>-0.84872599999999998</v>
      </c>
      <c r="AA515">
        <v>2.2483690000000001E-2</v>
      </c>
      <c r="AB515">
        <v>-0.93059530000000001</v>
      </c>
      <c r="AC515">
        <v>1.615532E-3</v>
      </c>
      <c r="AD515">
        <v>2.235055</v>
      </c>
      <c r="AE515">
        <v>8.2458700000000006E-3</v>
      </c>
      <c r="AF515">
        <v>-1.4193739999999999</v>
      </c>
      <c r="AG515">
        <v>1.602522E-2</v>
      </c>
      <c r="AH515">
        <v>1.7317070000000001</v>
      </c>
      <c r="AI515">
        <v>-2.5794590000000001E-3</v>
      </c>
      <c r="AJ515">
        <v>0.1387448</v>
      </c>
      <c r="AK515">
        <v>3.4493390000000001E-3</v>
      </c>
      <c r="AL515">
        <v>-0.38090309999999999</v>
      </c>
      <c r="AM515">
        <v>6.5734069999999996E-5</v>
      </c>
      <c r="AN515">
        <v>-1.2333810000000001</v>
      </c>
      <c r="AO515">
        <v>1.3653770000000001E-2</v>
      </c>
    </row>
    <row r="516" spans="2:41" x14ac:dyDescent="0.25">
      <c r="B516">
        <v>-0.36715920000000002</v>
      </c>
      <c r="C516">
        <v>1.168078E-2</v>
      </c>
      <c r="D516">
        <v>1.5331220000000001</v>
      </c>
      <c r="E516">
        <v>-1.130144E-3</v>
      </c>
      <c r="F516">
        <v>-1.823628</v>
      </c>
      <c r="G516">
        <v>6.5131019999999998E-3</v>
      </c>
      <c r="H516">
        <v>0.61001110000000003</v>
      </c>
      <c r="I516">
        <v>1.9845700000000002E-3</v>
      </c>
      <c r="J516">
        <v>-0.66361130000000002</v>
      </c>
      <c r="K516">
        <v>-2.1588639999999999E-3</v>
      </c>
      <c r="L516">
        <v>-0.2445532</v>
      </c>
      <c r="M516">
        <v>3.061154E-3</v>
      </c>
      <c r="N516">
        <v>0.26170749999999998</v>
      </c>
      <c r="O516">
        <v>6.3857280000000002E-3</v>
      </c>
      <c r="P516">
        <v>1.679514</v>
      </c>
      <c r="Q516">
        <v>6.0971139999999998E-3</v>
      </c>
      <c r="R516">
        <v>0.60427629999999999</v>
      </c>
      <c r="S516">
        <v>6.5573970000000004E-3</v>
      </c>
      <c r="T516">
        <v>3.6267809999999998E-2</v>
      </c>
      <c r="U516">
        <v>1.748249E-2</v>
      </c>
      <c r="V516">
        <v>-0.25381700000000001</v>
      </c>
      <c r="W516">
        <v>9.5618700000000001E-3</v>
      </c>
      <c r="X516">
        <v>0.1194703</v>
      </c>
      <c r="Y516">
        <v>1.422725E-2</v>
      </c>
      <c r="Z516">
        <v>0.22139909999999999</v>
      </c>
      <c r="AA516">
        <v>1.248573E-2</v>
      </c>
      <c r="AB516">
        <v>-0.67153180000000001</v>
      </c>
      <c r="AC516">
        <v>1.8939899999999999E-2</v>
      </c>
      <c r="AD516">
        <v>1.874177</v>
      </c>
      <c r="AE516">
        <v>-1.5167889999999999E-3</v>
      </c>
      <c r="AF516">
        <v>-1.4999990000000001</v>
      </c>
      <c r="AG516">
        <v>1.7867089999999999E-2</v>
      </c>
      <c r="AH516">
        <v>0.1141783</v>
      </c>
      <c r="AI516">
        <v>-1.830173E-3</v>
      </c>
      <c r="AJ516">
        <v>-1.1604460000000001</v>
      </c>
      <c r="AK516">
        <v>1.327373E-3</v>
      </c>
      <c r="AL516">
        <v>-0.10807070000000001</v>
      </c>
      <c r="AM516">
        <v>1.111494E-3</v>
      </c>
      <c r="AN516">
        <v>0.36658079999999998</v>
      </c>
      <c r="AO516">
        <v>8.8732670000000007E-3</v>
      </c>
    </row>
    <row r="517" spans="2:41" x14ac:dyDescent="0.25">
      <c r="B517">
        <v>0.62466429999999995</v>
      </c>
      <c r="C517">
        <v>-1.337626E-3</v>
      </c>
      <c r="D517">
        <v>0.8113532</v>
      </c>
      <c r="E517">
        <v>-7.1720009999999999E-3</v>
      </c>
      <c r="F517">
        <v>-0.86069560000000001</v>
      </c>
      <c r="G517">
        <v>6.6693519999999999E-3</v>
      </c>
      <c r="H517">
        <v>-6.3452019999999998E-2</v>
      </c>
      <c r="I517">
        <v>-4.2724850000000003E-3</v>
      </c>
      <c r="J517">
        <v>-1.8405119999999999</v>
      </c>
      <c r="K517">
        <v>1.1357610000000001E-2</v>
      </c>
      <c r="L517">
        <v>-0.11442960000000001</v>
      </c>
      <c r="M517">
        <v>1.0693869999999999E-2</v>
      </c>
      <c r="N517">
        <v>2.290027E-2</v>
      </c>
      <c r="O517">
        <v>1.50646E-3</v>
      </c>
      <c r="P517">
        <v>1.1544989999999999</v>
      </c>
      <c r="Q517">
        <v>-7.2854030000000002E-3</v>
      </c>
      <c r="R517">
        <v>0.95924370000000003</v>
      </c>
      <c r="S517">
        <v>1.7242090000000002E-2</v>
      </c>
      <c r="T517">
        <v>-0.21750520000000001</v>
      </c>
      <c r="U517">
        <v>2.2001429999999999E-2</v>
      </c>
      <c r="V517">
        <v>0.30214150000000001</v>
      </c>
      <c r="W517">
        <v>1.7395009999999999E-2</v>
      </c>
      <c r="X517">
        <v>7.3024720000000001E-2</v>
      </c>
      <c r="Y517">
        <v>1.1165700000000001E-2</v>
      </c>
      <c r="Z517">
        <v>1.8493520000000001</v>
      </c>
      <c r="AA517">
        <v>-1.3690180000000001E-4</v>
      </c>
      <c r="AB517">
        <v>-6.5154190000000001E-2</v>
      </c>
      <c r="AC517">
        <v>2.112E-2</v>
      </c>
      <c r="AD517">
        <v>0.38412449999999998</v>
      </c>
      <c r="AE517">
        <v>-8.9332319999999997E-4</v>
      </c>
      <c r="AF517">
        <v>-0.42508800000000002</v>
      </c>
      <c r="AG517">
        <v>1.424542E-2</v>
      </c>
      <c r="AH517">
        <v>-0.75283049999999996</v>
      </c>
      <c r="AI517">
        <v>-1.145011E-3</v>
      </c>
      <c r="AJ517">
        <v>-1.026111</v>
      </c>
      <c r="AK517">
        <v>4.2982109999999997E-3</v>
      </c>
      <c r="AL517">
        <v>-0.54469749999999995</v>
      </c>
      <c r="AM517">
        <v>7.8809789999999998E-3</v>
      </c>
      <c r="AN517">
        <v>0.25477850000000002</v>
      </c>
      <c r="AO517">
        <v>5.3246470000000001E-3</v>
      </c>
    </row>
    <row r="518" spans="2:41" x14ac:dyDescent="0.25">
      <c r="B518">
        <v>2.6413430000000002E-2</v>
      </c>
      <c r="C518">
        <v>-6.609625E-3</v>
      </c>
      <c r="D518">
        <v>-0.71651580000000004</v>
      </c>
      <c r="E518">
        <v>-1.1119910000000001E-3</v>
      </c>
      <c r="F518">
        <v>-0.36004599999999998</v>
      </c>
      <c r="G518">
        <v>2.0356300000000001E-3</v>
      </c>
      <c r="H518">
        <v>-0.92937409999999998</v>
      </c>
      <c r="I518">
        <v>1.186013E-2</v>
      </c>
      <c r="J518">
        <v>-1.8992910000000001</v>
      </c>
      <c r="K518">
        <v>1.612015E-2</v>
      </c>
      <c r="L518">
        <v>-0.78674109999999997</v>
      </c>
      <c r="M518">
        <v>1.8893589999999998E-2</v>
      </c>
      <c r="N518">
        <v>-0.14536189999999999</v>
      </c>
      <c r="O518">
        <v>2.882028E-3</v>
      </c>
      <c r="P518">
        <v>-7.8758709999999996E-2</v>
      </c>
      <c r="Q518">
        <v>-1.2079700000000001E-3</v>
      </c>
      <c r="R518">
        <v>1.509935</v>
      </c>
      <c r="S518">
        <v>1.7318320000000002E-2</v>
      </c>
      <c r="T518">
        <v>3.0403630000000001E-2</v>
      </c>
      <c r="U518">
        <v>1.3879580000000001E-2</v>
      </c>
      <c r="V518">
        <v>1.616401</v>
      </c>
      <c r="W518">
        <v>2.6908789999999998E-2</v>
      </c>
      <c r="X518">
        <v>-0.1204448</v>
      </c>
      <c r="Y518">
        <v>1.7305830000000001E-2</v>
      </c>
      <c r="Z518">
        <v>2.0512769999999998</v>
      </c>
      <c r="AA518">
        <v>-2.5116489999999999E-3</v>
      </c>
      <c r="AB518">
        <v>-0.49301319999999998</v>
      </c>
      <c r="AC518">
        <v>8.6713060000000002E-3</v>
      </c>
      <c r="AD518">
        <v>-0.82882900000000004</v>
      </c>
      <c r="AE518">
        <v>4.9747460000000004E-3</v>
      </c>
      <c r="AF518">
        <v>1.087232</v>
      </c>
      <c r="AG518">
        <v>5.9172859999999999E-3</v>
      </c>
      <c r="AH518">
        <v>0.1264257</v>
      </c>
      <c r="AI518">
        <v>7.3357109999999995E-4</v>
      </c>
      <c r="AJ518">
        <v>1.4519880000000001</v>
      </c>
      <c r="AK518">
        <v>1.0429610000000001E-2</v>
      </c>
      <c r="AL518">
        <v>-0.77551879999999995</v>
      </c>
      <c r="AM518">
        <v>4.9044290000000001E-3</v>
      </c>
      <c r="AN518">
        <v>-0.68541169999999996</v>
      </c>
      <c r="AO518">
        <v>9.7755629999999993E-3</v>
      </c>
    </row>
    <row r="519" spans="2:41" x14ac:dyDescent="0.25">
      <c r="B519">
        <v>-1.220807</v>
      </c>
      <c r="C519">
        <v>-1.080412E-2</v>
      </c>
      <c r="D519">
        <v>-0.95323650000000004</v>
      </c>
      <c r="E519">
        <v>7.2858710000000002E-3</v>
      </c>
      <c r="F519">
        <v>-1.621089</v>
      </c>
      <c r="G519">
        <v>9.3483699999999999E-3</v>
      </c>
      <c r="H519">
        <v>-1.3233760000000001</v>
      </c>
      <c r="I519">
        <v>2.5853890000000001E-2</v>
      </c>
      <c r="J519">
        <v>-0.64875720000000003</v>
      </c>
      <c r="K519">
        <v>1.4844420000000001E-2</v>
      </c>
      <c r="L519">
        <v>0.27468999999999999</v>
      </c>
      <c r="M519">
        <v>1.3554480000000001E-2</v>
      </c>
      <c r="N519">
        <v>-1.0814060000000001</v>
      </c>
      <c r="O519">
        <v>3.0429099999999998E-3</v>
      </c>
      <c r="P519">
        <v>-0.56909430000000005</v>
      </c>
      <c r="Q519">
        <v>1.418238E-2</v>
      </c>
      <c r="R519">
        <v>1.293107</v>
      </c>
      <c r="S519">
        <v>1.3302069999999999E-2</v>
      </c>
      <c r="T519">
        <v>1.252624</v>
      </c>
      <c r="U519">
        <v>-5.4100870000000001E-3</v>
      </c>
      <c r="V519">
        <v>1.819364</v>
      </c>
      <c r="W519">
        <v>1.007826E-2</v>
      </c>
      <c r="X519">
        <v>0.5108066</v>
      </c>
      <c r="Y519">
        <v>2.2172500000000001E-2</v>
      </c>
      <c r="Z519">
        <v>0.58799840000000003</v>
      </c>
      <c r="AA519">
        <v>-2.292784E-3</v>
      </c>
      <c r="AB519">
        <v>-1.682606</v>
      </c>
      <c r="AC519">
        <v>-7.9267520000000002E-4</v>
      </c>
      <c r="AD519">
        <v>-0.49853540000000002</v>
      </c>
      <c r="AE519">
        <v>5.6868550000000002E-3</v>
      </c>
      <c r="AF519">
        <v>1.0133030000000001</v>
      </c>
      <c r="AG519">
        <v>4.4405369999999999E-4</v>
      </c>
      <c r="AH519">
        <v>0.35752640000000002</v>
      </c>
      <c r="AI519">
        <v>7.8301959999999993E-3</v>
      </c>
      <c r="AJ519">
        <v>2.2486199999999998</v>
      </c>
      <c r="AK519">
        <v>8.3842199999999995E-3</v>
      </c>
      <c r="AL519">
        <v>-0.15140709999999999</v>
      </c>
      <c r="AM519">
        <v>1.5022410000000001E-3</v>
      </c>
      <c r="AN519">
        <v>-0.91787879999999999</v>
      </c>
      <c r="AO519">
        <v>1.409403E-2</v>
      </c>
    </row>
    <row r="520" spans="2:41" x14ac:dyDescent="0.25">
      <c r="B520">
        <v>-2.3242060000000002</v>
      </c>
      <c r="C520">
        <v>-6.0907729999999998E-3</v>
      </c>
      <c r="D520">
        <v>0.22720599999999999</v>
      </c>
      <c r="E520">
        <v>-1.212405E-5</v>
      </c>
      <c r="F520">
        <v>-1.9370080000000001</v>
      </c>
      <c r="G520">
        <v>2.0594560000000001E-2</v>
      </c>
      <c r="H520">
        <v>-0.43813550000000001</v>
      </c>
      <c r="I520">
        <v>1.569189E-2</v>
      </c>
      <c r="J520">
        <v>0.42194910000000002</v>
      </c>
      <c r="K520">
        <v>1.222139E-2</v>
      </c>
      <c r="L520">
        <v>2.211951</v>
      </c>
      <c r="M520">
        <v>-5.9569540000000004E-3</v>
      </c>
      <c r="N520">
        <v>-1.7183470000000001</v>
      </c>
      <c r="O520">
        <v>5.4935590000000003E-3</v>
      </c>
      <c r="P520">
        <v>2.5976030000000001E-2</v>
      </c>
      <c r="Q520">
        <v>1.809856E-2</v>
      </c>
      <c r="R520">
        <v>0.14661489999999999</v>
      </c>
      <c r="S520">
        <v>2.1168010000000001E-2</v>
      </c>
      <c r="T520">
        <v>1.5246960000000001</v>
      </c>
      <c r="U520">
        <v>-8.7516839999999992E-3</v>
      </c>
      <c r="V520">
        <v>0.52241199999999999</v>
      </c>
      <c r="W520">
        <v>-7.1500070000000005E-4</v>
      </c>
      <c r="X520">
        <v>1.2445759999999999</v>
      </c>
      <c r="Y520">
        <v>1.4329359999999999E-2</v>
      </c>
      <c r="Z520">
        <v>0.69475960000000003</v>
      </c>
      <c r="AA520">
        <v>4.005051E-5</v>
      </c>
      <c r="AB520">
        <v>-1.651205</v>
      </c>
      <c r="AC520">
        <v>3.7753079999999998E-3</v>
      </c>
      <c r="AD520">
        <v>-0.1493477</v>
      </c>
      <c r="AE520">
        <v>4.077827E-3</v>
      </c>
      <c r="AF520">
        <v>-0.34012300000000001</v>
      </c>
      <c r="AG520">
        <v>7.3002620000000001E-3</v>
      </c>
      <c r="AH520">
        <v>-0.14241980000000001</v>
      </c>
      <c r="AI520">
        <v>1.494361E-2</v>
      </c>
      <c r="AJ520">
        <v>0.1574139</v>
      </c>
      <c r="AK520">
        <v>1.8837140000000001E-3</v>
      </c>
      <c r="AL520">
        <v>-8.7132879999999996E-3</v>
      </c>
      <c r="AM520">
        <v>1.1325989999999999E-2</v>
      </c>
      <c r="AN520">
        <v>-0.46365590000000001</v>
      </c>
      <c r="AO520">
        <v>1.366448E-2</v>
      </c>
    </row>
    <row r="521" spans="2:41" x14ac:dyDescent="0.25">
      <c r="B521">
        <v>-2.3695900000000001</v>
      </c>
      <c r="C521">
        <v>1.107E-2</v>
      </c>
      <c r="D521">
        <v>8.5373039999999997E-2</v>
      </c>
      <c r="E521">
        <v>-9.9162739999999992E-3</v>
      </c>
      <c r="F521">
        <v>9.4516900000000001E-2</v>
      </c>
      <c r="G521">
        <v>1.4201E-2</v>
      </c>
      <c r="H521">
        <v>0.54014390000000001</v>
      </c>
      <c r="I521">
        <v>-3.214368E-3</v>
      </c>
      <c r="J521">
        <v>-0.21882289999999999</v>
      </c>
      <c r="K521">
        <v>1.904432E-2</v>
      </c>
      <c r="L521">
        <v>2.2843369999999998</v>
      </c>
      <c r="M521">
        <v>-1.63061E-2</v>
      </c>
      <c r="N521">
        <v>-1.0591520000000001</v>
      </c>
      <c r="O521">
        <v>1.6977860000000001E-2</v>
      </c>
      <c r="P521">
        <v>1.1703079999999999</v>
      </c>
      <c r="Q521">
        <v>5.3345270000000004E-3</v>
      </c>
      <c r="R521">
        <v>-0.96932240000000003</v>
      </c>
      <c r="S521">
        <v>3.032462E-2</v>
      </c>
      <c r="T521">
        <v>0.32685029999999998</v>
      </c>
      <c r="U521">
        <v>5.0850499999999998E-3</v>
      </c>
      <c r="V521">
        <v>-0.79993080000000005</v>
      </c>
      <c r="W521">
        <v>1.581026E-2</v>
      </c>
      <c r="X521">
        <v>1.89927</v>
      </c>
      <c r="Y521">
        <v>2.5158450000000001E-3</v>
      </c>
      <c r="Z521">
        <v>1.7487520000000001</v>
      </c>
      <c r="AA521">
        <v>1.1137080000000001E-2</v>
      </c>
      <c r="AB521">
        <v>-0.47150209999999998</v>
      </c>
      <c r="AC521">
        <v>1.5635199999999998E-2</v>
      </c>
      <c r="AD521">
        <v>-0.72419129999999998</v>
      </c>
      <c r="AE521">
        <v>1.242097E-2</v>
      </c>
      <c r="AF521">
        <v>-0.76421139999999999</v>
      </c>
      <c r="AG521">
        <v>1.8530660000000001E-2</v>
      </c>
      <c r="AH521">
        <v>0.1265184</v>
      </c>
      <c r="AI521">
        <v>9.0699419999999992E-3</v>
      </c>
      <c r="AJ521">
        <v>-1.3232569999999999</v>
      </c>
      <c r="AK521">
        <v>4.5248970000000001E-4</v>
      </c>
      <c r="AL521">
        <v>-0.15400939999999999</v>
      </c>
      <c r="AM521">
        <v>1.5365439999999999E-2</v>
      </c>
      <c r="AN521">
        <v>0.38791829999999999</v>
      </c>
      <c r="AO521">
        <v>1.3369560000000001E-2</v>
      </c>
    </row>
    <row r="522" spans="2:41" x14ac:dyDescent="0.25">
      <c r="B522">
        <v>-0.95006570000000001</v>
      </c>
      <c r="C522">
        <v>1.9145590000000001E-2</v>
      </c>
      <c r="D522">
        <v>-1.867969</v>
      </c>
      <c r="E522">
        <v>1.7392449999999999E-3</v>
      </c>
      <c r="F522">
        <v>1.2069030000000001</v>
      </c>
      <c r="G522">
        <v>-9.8013179999999997E-5</v>
      </c>
      <c r="H522">
        <v>0.90738890000000005</v>
      </c>
      <c r="I522">
        <v>-5.1445029999999999E-3</v>
      </c>
      <c r="J522">
        <v>-1.0025379999999999</v>
      </c>
      <c r="K522">
        <v>2.6863709999999999E-2</v>
      </c>
      <c r="L522">
        <v>0.61592780000000003</v>
      </c>
      <c r="M522">
        <v>-4.4641409999999996E-3</v>
      </c>
      <c r="N522">
        <v>-0.46345019999999998</v>
      </c>
      <c r="O522">
        <v>2.3461070000000001E-2</v>
      </c>
      <c r="P522">
        <v>1.5392520000000001</v>
      </c>
      <c r="Q522">
        <v>-9.6094749999999993E-3</v>
      </c>
      <c r="R522">
        <v>-0.34268910000000002</v>
      </c>
      <c r="S522">
        <v>2.4902489999999999E-2</v>
      </c>
      <c r="T522">
        <v>-0.34895090000000001</v>
      </c>
      <c r="U522">
        <v>1.08349E-2</v>
      </c>
      <c r="V522">
        <v>-1.485997</v>
      </c>
      <c r="W522">
        <v>3.065182E-2</v>
      </c>
      <c r="X522">
        <v>1.7570159999999999</v>
      </c>
      <c r="Y522">
        <v>-2.9748980000000001E-3</v>
      </c>
      <c r="Z522">
        <v>0.51392329999999997</v>
      </c>
      <c r="AA522">
        <v>2.0887530000000001E-2</v>
      </c>
      <c r="AB522">
        <v>0.2573164</v>
      </c>
      <c r="AC522">
        <v>2.112199E-2</v>
      </c>
      <c r="AD522">
        <v>-1.1351340000000001</v>
      </c>
      <c r="AE522">
        <v>1.90338E-2</v>
      </c>
      <c r="AF522">
        <v>6.9400459999999997E-2</v>
      </c>
      <c r="AG522">
        <v>2.0885819999999999E-2</v>
      </c>
      <c r="AH522">
        <v>0.49666840000000001</v>
      </c>
      <c r="AI522">
        <v>1.3663460000000001E-3</v>
      </c>
      <c r="AJ522">
        <v>-1.559042</v>
      </c>
      <c r="AK522">
        <v>6.5785440000000004E-3</v>
      </c>
      <c r="AL522">
        <v>0.21493329999999999</v>
      </c>
      <c r="AM522">
        <v>4.2868630000000001E-3</v>
      </c>
      <c r="AN522">
        <v>1.263136</v>
      </c>
      <c r="AO522">
        <v>1.226663E-3</v>
      </c>
    </row>
    <row r="523" spans="2:41" x14ac:dyDescent="0.25">
      <c r="B523">
        <v>0.66839219999999999</v>
      </c>
      <c r="C523">
        <v>6.3577900000000003E-3</v>
      </c>
      <c r="D523">
        <v>-2.8060520000000002</v>
      </c>
      <c r="E523">
        <v>1.588641E-2</v>
      </c>
      <c r="F523">
        <v>-8.686402E-2</v>
      </c>
      <c r="G523">
        <v>1.153977E-3</v>
      </c>
      <c r="H523">
        <v>1.054583</v>
      </c>
      <c r="I523">
        <v>9.4932300000000001E-3</v>
      </c>
      <c r="J523">
        <v>-0.4621574</v>
      </c>
      <c r="K523">
        <v>1.8882400000000001E-2</v>
      </c>
      <c r="L523">
        <v>-0.35706019999999999</v>
      </c>
      <c r="M523">
        <v>1.011422E-2</v>
      </c>
      <c r="N523">
        <v>-0.56619299999999995</v>
      </c>
      <c r="O523">
        <v>1.1572209999999999E-2</v>
      </c>
      <c r="P523">
        <v>0.70491539999999997</v>
      </c>
      <c r="Q523">
        <v>-1.211287E-2</v>
      </c>
      <c r="R523">
        <v>-8.8762029999999998E-4</v>
      </c>
      <c r="S523">
        <v>1.531238E-2</v>
      </c>
      <c r="T523">
        <v>0.64943119999999999</v>
      </c>
      <c r="U523">
        <v>4.3546509999999999E-4</v>
      </c>
      <c r="V523">
        <v>-0.75011709999999998</v>
      </c>
      <c r="W523">
        <v>2.6045450000000001E-2</v>
      </c>
      <c r="X523">
        <v>1.310087</v>
      </c>
      <c r="Y523">
        <v>-2.223184E-3</v>
      </c>
      <c r="Z523">
        <v>-1.082241</v>
      </c>
      <c r="AA523">
        <v>2.149947E-2</v>
      </c>
      <c r="AB523">
        <v>0.56199149999999998</v>
      </c>
      <c r="AC523">
        <v>1.42416E-2</v>
      </c>
      <c r="AD523">
        <v>-0.89855450000000003</v>
      </c>
      <c r="AE523">
        <v>9.0604350000000004E-3</v>
      </c>
      <c r="AF523">
        <v>1.0994060000000001</v>
      </c>
      <c r="AG523">
        <v>1.490972E-2</v>
      </c>
      <c r="AH523">
        <v>9.5448900000000003E-2</v>
      </c>
      <c r="AI523">
        <v>8.6888550000000005E-3</v>
      </c>
      <c r="AJ523">
        <v>-1.601955</v>
      </c>
      <c r="AK523">
        <v>1.224537E-2</v>
      </c>
      <c r="AL523">
        <v>0.4766282</v>
      </c>
      <c r="AM523">
        <v>1.234946E-3</v>
      </c>
      <c r="AN523">
        <v>1.2360439999999999</v>
      </c>
      <c r="AO523">
        <v>-2.0921120000000001E-2</v>
      </c>
    </row>
    <row r="524" spans="2:41" x14ac:dyDescent="0.25">
      <c r="B524">
        <v>0.55272710000000003</v>
      </c>
      <c r="C524">
        <v>-7.7026079999999997E-3</v>
      </c>
      <c r="D524">
        <v>-1.775055</v>
      </c>
      <c r="E524">
        <v>1.038788E-2</v>
      </c>
      <c r="F524">
        <v>-1.623996</v>
      </c>
      <c r="G524">
        <v>1.220711E-2</v>
      </c>
      <c r="H524">
        <v>0.63645689999999999</v>
      </c>
      <c r="I524">
        <v>1.9586610000000001E-2</v>
      </c>
      <c r="J524">
        <v>0.43855060000000001</v>
      </c>
      <c r="K524">
        <v>8.3943520000000008E-3</v>
      </c>
      <c r="L524">
        <v>-0.22863020000000001</v>
      </c>
      <c r="M524">
        <v>4.4273530000000002E-3</v>
      </c>
      <c r="N524">
        <v>-9.6405290000000005E-2</v>
      </c>
      <c r="O524">
        <v>-9.7391939999999996E-3</v>
      </c>
      <c r="P524">
        <v>-1.514947E-3</v>
      </c>
      <c r="Q524">
        <v>-3.5960509999999998E-3</v>
      </c>
      <c r="R524">
        <v>-0.9163173</v>
      </c>
      <c r="S524">
        <v>1.535385E-2</v>
      </c>
      <c r="T524">
        <v>1.2040360000000001</v>
      </c>
      <c r="U524">
        <v>-7.2810100000000001E-3</v>
      </c>
      <c r="V524">
        <v>0.81469190000000002</v>
      </c>
      <c r="W524">
        <v>1.6738070000000001E-2</v>
      </c>
      <c r="X524">
        <v>2.057474</v>
      </c>
      <c r="Y524">
        <v>5.9275790000000005E-4</v>
      </c>
      <c r="Z524">
        <v>-0.65194589999999997</v>
      </c>
      <c r="AA524">
        <v>1.466055E-2</v>
      </c>
      <c r="AB524">
        <v>0.4182032</v>
      </c>
      <c r="AC524">
        <v>5.1339549999999999E-3</v>
      </c>
      <c r="AD524">
        <v>-0.26987349999999999</v>
      </c>
      <c r="AE524">
        <v>-3.7297300000000002E-4</v>
      </c>
      <c r="AF524">
        <v>0.33428340000000001</v>
      </c>
      <c r="AG524">
        <v>9.0059440000000001E-3</v>
      </c>
      <c r="AH524">
        <v>7.3895500000000003E-2</v>
      </c>
      <c r="AI524">
        <v>1.51737E-2</v>
      </c>
      <c r="AJ524">
        <v>-1.151478</v>
      </c>
      <c r="AK524">
        <v>1.216013E-2</v>
      </c>
      <c r="AL524">
        <v>-0.119154</v>
      </c>
      <c r="AM524">
        <v>7.9418739999999998E-3</v>
      </c>
      <c r="AN524">
        <v>0.96041860000000001</v>
      </c>
      <c r="AO524">
        <v>-2.0724940000000001E-2</v>
      </c>
    </row>
    <row r="525" spans="2:41" x14ac:dyDescent="0.25">
      <c r="B525">
        <v>-0.91700320000000002</v>
      </c>
      <c r="C525">
        <v>2.3275409999999998E-3</v>
      </c>
      <c r="D525">
        <v>-0.79008679999999998</v>
      </c>
      <c r="E525">
        <v>7.2884300000000003E-3</v>
      </c>
      <c r="F525">
        <v>-2.3536139999999999</v>
      </c>
      <c r="G525">
        <v>1.709219E-2</v>
      </c>
      <c r="H525">
        <v>6.7589129999999997E-2</v>
      </c>
      <c r="I525">
        <v>1.64919E-2</v>
      </c>
      <c r="J525">
        <v>1.0937129999999999</v>
      </c>
      <c r="K525">
        <v>6.3562640000000004E-3</v>
      </c>
      <c r="L525">
        <v>-0.73825410000000002</v>
      </c>
      <c r="M525">
        <v>-7.1270839999999997E-3</v>
      </c>
      <c r="N525">
        <v>0.5695173</v>
      </c>
      <c r="O525">
        <v>-2.00351E-2</v>
      </c>
      <c r="P525">
        <v>6.5304050000000002E-2</v>
      </c>
      <c r="Q525">
        <v>4.2981750000000004E-3</v>
      </c>
      <c r="R525">
        <v>-0.4957627</v>
      </c>
      <c r="S525">
        <v>1.5935600000000001E-2</v>
      </c>
      <c r="T525">
        <v>0.69679780000000002</v>
      </c>
      <c r="U525">
        <v>3.8458900000000001E-4</v>
      </c>
      <c r="V525">
        <v>1.4313119999999999</v>
      </c>
      <c r="W525">
        <v>1.02168E-2</v>
      </c>
      <c r="X525">
        <v>2.5491809999999999</v>
      </c>
      <c r="Y525">
        <v>-3.9150180000000001E-3</v>
      </c>
      <c r="Z525">
        <v>0.1205117</v>
      </c>
      <c r="AA525">
        <v>6.9364120000000003E-3</v>
      </c>
      <c r="AB525">
        <v>0.32576640000000001</v>
      </c>
      <c r="AC525">
        <v>8.7309380000000006E-3</v>
      </c>
      <c r="AD525">
        <v>7.9801399999999995E-2</v>
      </c>
      <c r="AE525">
        <v>3.671887E-3</v>
      </c>
      <c r="AF525">
        <v>-1.363162</v>
      </c>
      <c r="AG525">
        <v>9.0613970000000005E-3</v>
      </c>
      <c r="AH525">
        <v>1.4047989999999999</v>
      </c>
      <c r="AI525">
        <v>6.2453750000000001E-3</v>
      </c>
      <c r="AJ525">
        <v>-0.4436503</v>
      </c>
      <c r="AK525">
        <v>9.2003520000000002E-3</v>
      </c>
      <c r="AL525">
        <v>-0.38073590000000002</v>
      </c>
      <c r="AM525">
        <v>1.3253940000000001E-2</v>
      </c>
      <c r="AN525">
        <v>0.54921169999999997</v>
      </c>
      <c r="AO525">
        <v>8.1497299999999998E-4</v>
      </c>
    </row>
    <row r="526" spans="2:41" x14ac:dyDescent="0.25">
      <c r="B526">
        <v>-1.0586390000000001</v>
      </c>
      <c r="C526">
        <v>2.4018399999999999E-2</v>
      </c>
      <c r="D526">
        <v>-0.59923610000000005</v>
      </c>
      <c r="E526">
        <v>1.6033160000000001E-2</v>
      </c>
      <c r="F526">
        <v>-2.32016</v>
      </c>
      <c r="G526">
        <v>1.539154E-2</v>
      </c>
      <c r="H526">
        <v>3.1029000000000001E-2</v>
      </c>
      <c r="I526">
        <v>1.013522E-2</v>
      </c>
      <c r="J526">
        <v>0.94462190000000001</v>
      </c>
      <c r="K526">
        <v>2.2699140000000001E-4</v>
      </c>
      <c r="L526">
        <v>-1.0655380000000001</v>
      </c>
      <c r="M526">
        <v>8.2535240000000004E-4</v>
      </c>
      <c r="N526">
        <v>-2.1686469999999999E-2</v>
      </c>
      <c r="O526">
        <v>-1.351046E-2</v>
      </c>
      <c r="P526">
        <v>-8.5181880000000001E-2</v>
      </c>
      <c r="Q526">
        <v>9.8999959999999994E-3</v>
      </c>
      <c r="R526">
        <v>0.89713050000000005</v>
      </c>
      <c r="S526">
        <v>1.328796E-2</v>
      </c>
      <c r="T526">
        <v>0.65681730000000005</v>
      </c>
      <c r="U526">
        <v>6.7603360000000003E-4</v>
      </c>
      <c r="V526">
        <v>0.59978699999999996</v>
      </c>
      <c r="W526">
        <v>3.6315980000000002E-3</v>
      </c>
      <c r="X526">
        <v>1.2555050000000001</v>
      </c>
      <c r="Y526">
        <v>-9.5106229999999993E-3</v>
      </c>
      <c r="Z526">
        <v>0.53122329999999995</v>
      </c>
      <c r="AA526">
        <v>5.9813239999999997E-3</v>
      </c>
      <c r="AB526">
        <v>0.65665580000000001</v>
      </c>
      <c r="AC526">
        <v>1.015134E-2</v>
      </c>
      <c r="AD526">
        <v>-0.33204939999999999</v>
      </c>
      <c r="AE526">
        <v>1.04601E-2</v>
      </c>
      <c r="AF526">
        <v>-0.77667629999999999</v>
      </c>
      <c r="AG526">
        <v>7.2884869999999997E-3</v>
      </c>
      <c r="AH526">
        <v>2.3221989999999999</v>
      </c>
      <c r="AI526">
        <v>-7.7891879999999998E-3</v>
      </c>
      <c r="AJ526">
        <v>6.6799369999999997E-2</v>
      </c>
      <c r="AK526">
        <v>4.6221049999999996E-3</v>
      </c>
      <c r="AL526">
        <v>0.38940279999999999</v>
      </c>
      <c r="AM526">
        <v>1.760256E-2</v>
      </c>
      <c r="AN526">
        <v>-0.67671460000000005</v>
      </c>
      <c r="AO526">
        <v>1.313916E-2</v>
      </c>
    </row>
    <row r="527" spans="2:41" x14ac:dyDescent="0.25">
      <c r="B527">
        <v>0.3530741</v>
      </c>
      <c r="C527">
        <v>2.4478260000000002E-2</v>
      </c>
      <c r="D527">
        <v>-0.3066432</v>
      </c>
      <c r="E527">
        <v>8.3947740000000007E-3</v>
      </c>
      <c r="F527">
        <v>-1.9552320000000001</v>
      </c>
      <c r="G527">
        <v>1.425455E-2</v>
      </c>
      <c r="H527">
        <v>0.52567019999999998</v>
      </c>
      <c r="I527">
        <v>3.0219420000000001E-3</v>
      </c>
      <c r="J527">
        <v>-0.1840272</v>
      </c>
      <c r="K527">
        <v>-7.0253329999999999E-3</v>
      </c>
      <c r="L527">
        <v>7.7992409999999998E-2</v>
      </c>
      <c r="M527">
        <v>1.121599E-2</v>
      </c>
      <c r="N527">
        <v>-0.94037689999999996</v>
      </c>
      <c r="O527">
        <v>7.1522239999999998E-4</v>
      </c>
      <c r="P527">
        <v>-1.0156419999999999</v>
      </c>
      <c r="Q527">
        <v>1.7311980000000001E-2</v>
      </c>
      <c r="R527">
        <v>0.87447779999999997</v>
      </c>
      <c r="S527">
        <v>1.901388E-2</v>
      </c>
      <c r="T527">
        <v>0.1575057</v>
      </c>
      <c r="U527">
        <v>-5.1812500000000001E-3</v>
      </c>
      <c r="V527">
        <v>-0.63896379999999997</v>
      </c>
      <c r="W527">
        <v>3.213329E-3</v>
      </c>
      <c r="X527">
        <v>-0.37697799999999998</v>
      </c>
      <c r="Y527">
        <v>-1.766575E-3</v>
      </c>
      <c r="Z527">
        <v>1.2014279999999999</v>
      </c>
      <c r="AA527">
        <v>3.0864009999999999E-3</v>
      </c>
      <c r="AB527">
        <v>0.31056319999999998</v>
      </c>
      <c r="AC527">
        <v>4.2300039999999999E-3</v>
      </c>
      <c r="AD527">
        <v>-0.54167290000000001</v>
      </c>
      <c r="AE527">
        <v>1.038758E-2</v>
      </c>
      <c r="AF527">
        <v>0.9329307</v>
      </c>
      <c r="AG527">
        <v>2.811006E-3</v>
      </c>
      <c r="AH527">
        <v>1.626039</v>
      </c>
      <c r="AI527">
        <v>-1.2032330000000001E-2</v>
      </c>
      <c r="AJ527">
        <v>-0.44846960000000002</v>
      </c>
      <c r="AK527">
        <v>4.6891650000000003E-3</v>
      </c>
      <c r="AL527">
        <v>0.84561489999999995</v>
      </c>
      <c r="AM527">
        <v>1.281181E-2</v>
      </c>
      <c r="AN527">
        <v>-1.249719</v>
      </c>
      <c r="AO527">
        <v>1.049626E-2</v>
      </c>
    </row>
    <row r="528" spans="2:41" x14ac:dyDescent="0.25">
      <c r="B528">
        <v>0.63366259999999996</v>
      </c>
      <c r="C528">
        <v>7.7186010000000003E-3</v>
      </c>
      <c r="D528">
        <v>-0.25152780000000002</v>
      </c>
      <c r="E528">
        <v>-1.29841E-2</v>
      </c>
      <c r="F528">
        <v>-1.466936</v>
      </c>
      <c r="G528">
        <v>1.515376E-2</v>
      </c>
      <c r="H528">
        <v>0.60815900000000001</v>
      </c>
      <c r="I528">
        <v>-4.688546E-3</v>
      </c>
      <c r="J528">
        <v>-0.73858480000000004</v>
      </c>
      <c r="K528">
        <v>-3.6621480000000001E-3</v>
      </c>
      <c r="L528">
        <v>0.3080348</v>
      </c>
      <c r="M528">
        <v>2.8932889999999998E-3</v>
      </c>
      <c r="N528">
        <v>-0.54435250000000002</v>
      </c>
      <c r="O528">
        <v>1.329262E-2</v>
      </c>
      <c r="P528">
        <v>-1.440313</v>
      </c>
      <c r="Q528">
        <v>1.6735110000000001E-2</v>
      </c>
      <c r="R528">
        <v>-9.8658220000000005E-2</v>
      </c>
      <c r="S528">
        <v>2.9912620000000001E-2</v>
      </c>
      <c r="T528">
        <v>-0.50662050000000003</v>
      </c>
      <c r="U528">
        <v>9.8267210000000001E-3</v>
      </c>
      <c r="V528">
        <v>-0.82270739999999998</v>
      </c>
      <c r="W528">
        <v>3.9445369999999997E-3</v>
      </c>
      <c r="X528">
        <v>-1.0144029999999999</v>
      </c>
      <c r="Y528">
        <v>8.3676319999999998E-3</v>
      </c>
      <c r="Z528">
        <v>1.2493639999999999</v>
      </c>
      <c r="AA528">
        <v>-6.7829919999999998E-3</v>
      </c>
      <c r="AB528">
        <v>0.1242733</v>
      </c>
      <c r="AC528">
        <v>1.142397E-2</v>
      </c>
      <c r="AD528">
        <v>0.47097090000000003</v>
      </c>
      <c r="AE528">
        <v>6.2283679999999998E-3</v>
      </c>
      <c r="AF528">
        <v>1.554405</v>
      </c>
      <c r="AG528">
        <v>7.7738470000000004E-3</v>
      </c>
      <c r="AH528">
        <v>0.76243669999999997</v>
      </c>
      <c r="AI528">
        <v>-3.5126480000000002E-3</v>
      </c>
      <c r="AJ528">
        <v>-1.5971519999999999</v>
      </c>
      <c r="AK528">
        <v>1.4887620000000001E-2</v>
      </c>
      <c r="AL528">
        <v>1.136107</v>
      </c>
      <c r="AM528">
        <v>-5.3061120000000002E-4</v>
      </c>
      <c r="AN528">
        <v>-0.98827480000000001</v>
      </c>
      <c r="AO528">
        <v>-5.1243790000000001E-4</v>
      </c>
    </row>
    <row r="529" spans="2:41" x14ac:dyDescent="0.25">
      <c r="B529">
        <v>0.115967</v>
      </c>
      <c r="C529">
        <v>2.6247499999999999E-3</v>
      </c>
      <c r="D529">
        <v>-0.76508319999999996</v>
      </c>
      <c r="E529">
        <v>-1.061017E-2</v>
      </c>
      <c r="F529">
        <v>-2.3727399999999999E-2</v>
      </c>
      <c r="G529">
        <v>6.2589170000000001E-3</v>
      </c>
      <c r="H529">
        <v>-0.67439760000000004</v>
      </c>
      <c r="I529">
        <v>-3.6633880000000002E-4</v>
      </c>
      <c r="J529">
        <v>-0.61547280000000004</v>
      </c>
      <c r="K529">
        <v>3.1925790000000001E-3</v>
      </c>
      <c r="L529">
        <v>-1.764697</v>
      </c>
      <c r="M529">
        <v>-9.4143720000000007E-3</v>
      </c>
      <c r="N529">
        <v>0.6480089</v>
      </c>
      <c r="O529">
        <v>1.198484E-2</v>
      </c>
      <c r="P529">
        <v>-0.47970259999999998</v>
      </c>
      <c r="Q529">
        <v>5.8578249999999997E-3</v>
      </c>
      <c r="R529">
        <v>-0.41288229999999998</v>
      </c>
      <c r="S529">
        <v>2.1560300000000001E-2</v>
      </c>
      <c r="T529">
        <v>-7.0418649999999999E-2</v>
      </c>
      <c r="U529">
        <v>2.2764550000000001E-2</v>
      </c>
      <c r="V529">
        <v>-9.5336409999999996E-2</v>
      </c>
      <c r="W529">
        <v>1.676054E-3</v>
      </c>
      <c r="X529">
        <v>-1.071062</v>
      </c>
      <c r="Y529">
        <v>1.284307E-2</v>
      </c>
      <c r="Z529">
        <v>0.48250399999999999</v>
      </c>
      <c r="AA529">
        <v>-4.4717350000000001E-3</v>
      </c>
      <c r="AB529">
        <v>0.66460030000000003</v>
      </c>
      <c r="AC529">
        <v>1.6035609999999999E-2</v>
      </c>
      <c r="AD529">
        <v>0.98654730000000002</v>
      </c>
      <c r="AE529">
        <v>9.4136319999999999E-3</v>
      </c>
      <c r="AF529">
        <v>1.2604740000000001</v>
      </c>
      <c r="AG529">
        <v>1.3868200000000001E-2</v>
      </c>
      <c r="AH529">
        <v>0.45956979999999997</v>
      </c>
      <c r="AI529">
        <v>3.9094580000000002E-3</v>
      </c>
      <c r="AJ529">
        <v>-1.179943</v>
      </c>
      <c r="AK529">
        <v>2.1033320000000001E-2</v>
      </c>
      <c r="AL529">
        <v>1.0354909999999999</v>
      </c>
      <c r="AM529">
        <v>-4.3870209999999996E-3</v>
      </c>
      <c r="AN529">
        <v>-0.94060410000000005</v>
      </c>
      <c r="AO529">
        <v>-7.8277969999999992E-3</v>
      </c>
    </row>
    <row r="530" spans="2:41" x14ac:dyDescent="0.25">
      <c r="B530">
        <v>0.73971710000000002</v>
      </c>
      <c r="C530">
        <v>6.9783800000000002E-3</v>
      </c>
      <c r="D530">
        <v>-1.089666</v>
      </c>
      <c r="E530">
        <v>1.522245E-2</v>
      </c>
      <c r="F530">
        <v>1.8343020000000001</v>
      </c>
      <c r="G530">
        <v>-6.9589500000000002E-3</v>
      </c>
      <c r="H530">
        <v>-1.5317259999999999</v>
      </c>
      <c r="I530">
        <v>1.5238089999999999E-2</v>
      </c>
      <c r="J530">
        <v>-0.39813310000000002</v>
      </c>
      <c r="K530">
        <v>3.457562E-3</v>
      </c>
      <c r="L530">
        <v>-3.0776439999999998</v>
      </c>
      <c r="M530">
        <v>-5.8090470000000003E-3</v>
      </c>
      <c r="N530">
        <v>1.4861470000000001</v>
      </c>
      <c r="O530">
        <v>3.5679729999999999E-3</v>
      </c>
      <c r="P530">
        <v>0.57180470000000005</v>
      </c>
      <c r="Q530">
        <v>2.0013710000000001E-3</v>
      </c>
      <c r="R530">
        <v>-0.18911839999999999</v>
      </c>
      <c r="S530">
        <v>4.2486070000000002E-4</v>
      </c>
      <c r="T530">
        <v>0.19746079999999999</v>
      </c>
      <c r="U530">
        <v>1.04428E-2</v>
      </c>
      <c r="V530">
        <v>0.198131</v>
      </c>
      <c r="W530">
        <v>7.4844730000000002E-3</v>
      </c>
      <c r="X530">
        <v>-0.79831249999999998</v>
      </c>
      <c r="Y530">
        <v>1.7278499999999999E-2</v>
      </c>
      <c r="Z530">
        <v>1.9410190000000001E-2</v>
      </c>
      <c r="AA530">
        <v>1.386099E-2</v>
      </c>
      <c r="AB530">
        <v>0.73421899999999996</v>
      </c>
      <c r="AC530">
        <v>-3.369417E-3</v>
      </c>
      <c r="AD530">
        <v>-0.12902520000000001</v>
      </c>
      <c r="AE530">
        <v>2.241313E-2</v>
      </c>
      <c r="AF530">
        <v>0.59510110000000005</v>
      </c>
      <c r="AG530">
        <v>1.099923E-2</v>
      </c>
      <c r="AH530">
        <v>0.76044769999999995</v>
      </c>
      <c r="AI530">
        <v>7.1119900000000003E-3</v>
      </c>
      <c r="AJ530">
        <v>0.73101159999999998</v>
      </c>
      <c r="AK530">
        <v>1.222412E-2</v>
      </c>
      <c r="AL530">
        <v>1.1652239999999999E-2</v>
      </c>
      <c r="AM530">
        <v>8.6490939999999995E-3</v>
      </c>
      <c r="AN530">
        <v>-0.49013590000000001</v>
      </c>
      <c r="AO530">
        <v>-4.0606180000000002E-3</v>
      </c>
    </row>
    <row r="531" spans="2:41" x14ac:dyDescent="0.25">
      <c r="B531">
        <v>1.574738</v>
      </c>
      <c r="C531">
        <v>6.5637220000000001E-3</v>
      </c>
      <c r="D531">
        <v>-0.67511189999999999</v>
      </c>
      <c r="E531">
        <v>2.560076E-2</v>
      </c>
      <c r="F531">
        <v>2.2133590000000001</v>
      </c>
      <c r="G531">
        <v>-6.7088110000000003E-3</v>
      </c>
      <c r="H531">
        <v>-0.66235889999999997</v>
      </c>
      <c r="I531">
        <v>2.0377079999999999E-2</v>
      </c>
      <c r="J531">
        <v>0.19957150000000001</v>
      </c>
      <c r="K531">
        <v>-4.973781E-3</v>
      </c>
      <c r="L531">
        <v>-1.064249</v>
      </c>
      <c r="M531">
        <v>1.0655690000000001E-2</v>
      </c>
      <c r="N531">
        <v>1.3659600000000001</v>
      </c>
      <c r="O531">
        <v>3.9692249999999998E-3</v>
      </c>
      <c r="P531">
        <v>0.82322390000000001</v>
      </c>
      <c r="Q531">
        <v>4.8376000000000001E-3</v>
      </c>
      <c r="R531">
        <v>0.142766</v>
      </c>
      <c r="S531">
        <v>1.302749E-3</v>
      </c>
      <c r="T531">
        <v>-0.4973419</v>
      </c>
      <c r="U531">
        <v>-8.0102560000000001E-4</v>
      </c>
      <c r="V531">
        <v>0.63273650000000004</v>
      </c>
      <c r="W531">
        <v>1.144996E-2</v>
      </c>
      <c r="X531">
        <v>-4.2564440000000002E-2</v>
      </c>
      <c r="Y531">
        <v>1.346283E-2</v>
      </c>
      <c r="Z531">
        <v>0.18732770000000001</v>
      </c>
      <c r="AA531">
        <v>1.958265E-2</v>
      </c>
      <c r="AB531">
        <v>0.47575190000000001</v>
      </c>
      <c r="AC531">
        <v>-2.6319249999999999E-2</v>
      </c>
      <c r="AD531">
        <v>-0.53366979999999997</v>
      </c>
      <c r="AE531">
        <v>3.0332109999999999E-2</v>
      </c>
      <c r="AF531">
        <v>5.5196149999999999E-2</v>
      </c>
      <c r="AG531">
        <v>6.1684460000000002E-3</v>
      </c>
      <c r="AH531">
        <v>1.448455</v>
      </c>
      <c r="AI531">
        <v>1.139913E-2</v>
      </c>
      <c r="AJ531">
        <v>1.976456</v>
      </c>
      <c r="AK531">
        <v>-1.766554E-3</v>
      </c>
      <c r="AL531">
        <v>-0.45190180000000002</v>
      </c>
      <c r="AM531">
        <v>2.0878230000000001E-2</v>
      </c>
      <c r="AN531">
        <v>-0.19836809999999999</v>
      </c>
      <c r="AO531">
        <v>-8.0396700000000005E-4</v>
      </c>
    </row>
    <row r="532" spans="2:41" x14ac:dyDescent="0.25">
      <c r="B532">
        <v>0.97363040000000001</v>
      </c>
      <c r="C532">
        <v>3.650197E-3</v>
      </c>
      <c r="D532">
        <v>0.24529960000000001</v>
      </c>
      <c r="E532">
        <v>1.167985E-2</v>
      </c>
      <c r="F532">
        <v>0.616977</v>
      </c>
      <c r="G532">
        <v>-1.3671709999999999E-4</v>
      </c>
      <c r="H532">
        <v>0.38952809999999999</v>
      </c>
      <c r="I532">
        <v>4.4241740000000003E-3</v>
      </c>
      <c r="J532">
        <v>0.23248350000000001</v>
      </c>
      <c r="K532">
        <v>-1.228839E-2</v>
      </c>
      <c r="L532">
        <v>1.4403490000000001</v>
      </c>
      <c r="M532">
        <v>1.7274749999999998E-2</v>
      </c>
      <c r="N532">
        <v>0.39316050000000002</v>
      </c>
      <c r="O532">
        <v>3.6066800000000001E-3</v>
      </c>
      <c r="P532">
        <v>0.49204589999999998</v>
      </c>
      <c r="Q532">
        <v>2.924092E-4</v>
      </c>
      <c r="R532">
        <v>1.8663010000000001E-2</v>
      </c>
      <c r="S532">
        <v>1.065695E-2</v>
      </c>
      <c r="T532">
        <v>-1.337226</v>
      </c>
      <c r="U532">
        <v>5.4575700000000001E-3</v>
      </c>
      <c r="V532">
        <v>1.8850709999999999</v>
      </c>
      <c r="W532">
        <v>2.612474E-3</v>
      </c>
      <c r="X532">
        <v>0.68727579999999999</v>
      </c>
      <c r="Y532">
        <v>5.3882119999999999E-3</v>
      </c>
      <c r="Z532">
        <v>0.36891069999999998</v>
      </c>
      <c r="AA532">
        <v>5.4416760000000003E-3</v>
      </c>
      <c r="AB532">
        <v>0.1451702</v>
      </c>
      <c r="AC532">
        <v>-2.3023910000000002E-2</v>
      </c>
      <c r="AD532">
        <v>0.52000869999999999</v>
      </c>
      <c r="AE532">
        <v>2.9419520000000001E-2</v>
      </c>
      <c r="AF532">
        <v>-0.79357149999999999</v>
      </c>
      <c r="AG532">
        <v>2.5317189999999999E-4</v>
      </c>
      <c r="AH532">
        <v>1.3378369999999999</v>
      </c>
      <c r="AI532">
        <v>4.9152780000000004E-3</v>
      </c>
      <c r="AJ532">
        <v>1.606895</v>
      </c>
      <c r="AK532">
        <v>-9.6562409999999994E-3</v>
      </c>
      <c r="AL532">
        <v>8.7752590000000005E-2</v>
      </c>
      <c r="AM532">
        <v>1.8393119999999999E-2</v>
      </c>
      <c r="AN532">
        <v>-1.112865</v>
      </c>
      <c r="AO532">
        <v>3.339271E-3</v>
      </c>
    </row>
    <row r="533" spans="2:41" x14ac:dyDescent="0.25">
      <c r="B533">
        <v>-0.59122079999999999</v>
      </c>
      <c r="C533">
        <v>3.7204880000000001E-3</v>
      </c>
      <c r="D533">
        <v>0.22222339999999999</v>
      </c>
      <c r="E533">
        <v>2.6419600000000001E-3</v>
      </c>
      <c r="F533">
        <v>-0.79778740000000004</v>
      </c>
      <c r="G533">
        <v>5.8172340000000001E-3</v>
      </c>
      <c r="H533">
        <v>0.66831890000000005</v>
      </c>
      <c r="I533">
        <v>-1.162235E-2</v>
      </c>
      <c r="J533">
        <v>-0.50091940000000001</v>
      </c>
      <c r="K533">
        <v>-5.4127639999999996E-3</v>
      </c>
      <c r="L533">
        <v>0.56866470000000002</v>
      </c>
      <c r="M533">
        <v>1.2145420000000001E-2</v>
      </c>
      <c r="N533">
        <v>-4.2639589999999998E-2</v>
      </c>
      <c r="O533">
        <v>-1.0214950000000001E-3</v>
      </c>
      <c r="P533">
        <v>0.1248905</v>
      </c>
      <c r="Q533">
        <v>-2.941127E-3</v>
      </c>
      <c r="R533">
        <v>-1.231427</v>
      </c>
      <c r="S533">
        <v>3.3848659999999998E-3</v>
      </c>
      <c r="T533">
        <v>-1.2563519999999999</v>
      </c>
      <c r="U533">
        <v>9.8393909999999994E-3</v>
      </c>
      <c r="V533">
        <v>1.896557</v>
      </c>
      <c r="W533">
        <v>-1.9763670000000001E-3</v>
      </c>
      <c r="X533">
        <v>1.215471</v>
      </c>
      <c r="Y533">
        <v>1.0232979999999999E-2</v>
      </c>
      <c r="Z533">
        <v>-0.33368100000000001</v>
      </c>
      <c r="AA533">
        <v>-3.3723529999999998E-3</v>
      </c>
      <c r="AB533">
        <v>-0.21027960000000001</v>
      </c>
      <c r="AC533">
        <v>1.193595E-3</v>
      </c>
      <c r="AD533">
        <v>0.77825279999999997</v>
      </c>
      <c r="AE533">
        <v>2.5442510000000002E-2</v>
      </c>
      <c r="AF533">
        <v>-1.003398</v>
      </c>
      <c r="AG533">
        <v>-5.6520609999999999E-3</v>
      </c>
      <c r="AH533">
        <v>0.74908730000000001</v>
      </c>
      <c r="AI533">
        <v>-1.2846969999999999E-2</v>
      </c>
      <c r="AJ533">
        <v>0.63335589999999997</v>
      </c>
      <c r="AK533">
        <v>-1.1458110000000001E-2</v>
      </c>
      <c r="AL533">
        <v>1.2066140000000001</v>
      </c>
      <c r="AM533">
        <v>8.0445929999999992E-3</v>
      </c>
      <c r="AN533">
        <v>-1.6215550000000001</v>
      </c>
      <c r="AO533">
        <v>1.192819E-2</v>
      </c>
    </row>
    <row r="534" spans="2:41" x14ac:dyDescent="0.25">
      <c r="B534">
        <v>-0.68446949999999995</v>
      </c>
      <c r="C534">
        <v>6.9702100000000001E-3</v>
      </c>
      <c r="D534">
        <v>-1.0548820000000001</v>
      </c>
      <c r="E534">
        <v>9.7022400000000009E-3</v>
      </c>
      <c r="F534">
        <v>6.0388619999999997E-2</v>
      </c>
      <c r="G534">
        <v>1.2533890000000001E-2</v>
      </c>
      <c r="H534">
        <v>0.48684349999999998</v>
      </c>
      <c r="I534">
        <v>-7.7603430000000003E-3</v>
      </c>
      <c r="J534">
        <v>-0.41833310000000001</v>
      </c>
      <c r="K534">
        <v>6.8460179999999997E-3</v>
      </c>
      <c r="L534">
        <v>-1.451838</v>
      </c>
      <c r="M534">
        <v>1.2440909999999999E-2</v>
      </c>
      <c r="N534">
        <v>0.14372480000000001</v>
      </c>
      <c r="O534">
        <v>-4.3380749999999998E-4</v>
      </c>
      <c r="P534">
        <v>0.16239439999999999</v>
      </c>
      <c r="Q534">
        <v>-9.4798080000000002E-4</v>
      </c>
      <c r="R534">
        <v>-2.2819020000000001</v>
      </c>
      <c r="S534">
        <v>1.8565680000000001E-3</v>
      </c>
      <c r="T534">
        <v>-0.74405849999999996</v>
      </c>
      <c r="U534">
        <v>3.2786709999999999E-3</v>
      </c>
      <c r="V534">
        <v>0.38193890000000003</v>
      </c>
      <c r="W534">
        <v>4.5240870000000004E-3</v>
      </c>
      <c r="X534">
        <v>1.240742</v>
      </c>
      <c r="Y534">
        <v>1.3203940000000001E-2</v>
      </c>
      <c r="Z534">
        <v>-1.2453890000000001</v>
      </c>
      <c r="AA534">
        <v>-5.3179530000000005E-4</v>
      </c>
      <c r="AB534">
        <v>0.2160736</v>
      </c>
      <c r="AC534">
        <v>9.3424089999999994E-3</v>
      </c>
      <c r="AD534">
        <v>0.34526960000000001</v>
      </c>
      <c r="AE534">
        <v>1.6734010000000001E-2</v>
      </c>
      <c r="AF534">
        <v>0.51975780000000005</v>
      </c>
      <c r="AG534">
        <v>-8.9073850000000003E-3</v>
      </c>
      <c r="AH534">
        <v>0.58744759999999996</v>
      </c>
      <c r="AI534">
        <v>-1.8494360000000001E-2</v>
      </c>
      <c r="AJ534">
        <v>-2.76828E-2</v>
      </c>
      <c r="AK534">
        <v>-9.8075290000000006E-3</v>
      </c>
      <c r="AL534">
        <v>2.2332730000000001</v>
      </c>
      <c r="AM534">
        <v>-7.0852190000000002E-3</v>
      </c>
      <c r="AN534">
        <v>-0.42390749999999999</v>
      </c>
      <c r="AO534">
        <v>7.3406310000000002E-3</v>
      </c>
    </row>
    <row r="535" spans="2:41" x14ac:dyDescent="0.25">
      <c r="B535">
        <v>0.71011150000000001</v>
      </c>
      <c r="C535">
        <v>1.170347E-3</v>
      </c>
      <c r="D535">
        <v>-1.1885220000000001</v>
      </c>
      <c r="E535">
        <v>1.445135E-2</v>
      </c>
      <c r="F535">
        <v>0.73001439999999995</v>
      </c>
      <c r="G535">
        <v>1.4053970000000001E-2</v>
      </c>
      <c r="H535">
        <v>0.35850579999999999</v>
      </c>
      <c r="I535">
        <v>2.0870020000000001E-3</v>
      </c>
      <c r="J535">
        <v>0.6228534</v>
      </c>
      <c r="K535">
        <v>7.3893780000000003E-3</v>
      </c>
      <c r="L535">
        <v>-0.75046299999999999</v>
      </c>
      <c r="M535">
        <v>1.285829E-2</v>
      </c>
      <c r="N535">
        <v>-8.9771939999999995E-2</v>
      </c>
      <c r="O535">
        <v>6.2347230000000002E-3</v>
      </c>
      <c r="P535">
        <v>0.25868770000000002</v>
      </c>
      <c r="Q535">
        <v>-6.9174600000000003E-3</v>
      </c>
      <c r="R535">
        <v>-1.8075410000000001</v>
      </c>
      <c r="S535">
        <v>1.5939539999999999E-2</v>
      </c>
      <c r="T535">
        <v>-0.61388980000000004</v>
      </c>
      <c r="U535">
        <v>2.962316E-3</v>
      </c>
      <c r="V535">
        <v>0.13764509999999999</v>
      </c>
      <c r="W535">
        <v>4.4432730000000002E-3</v>
      </c>
      <c r="X535">
        <v>0.65350059999999999</v>
      </c>
      <c r="Y535">
        <v>2.1168770000000001E-3</v>
      </c>
      <c r="Z535">
        <v>-0.71416460000000004</v>
      </c>
      <c r="AA535">
        <v>2.706314E-3</v>
      </c>
      <c r="AB535">
        <v>0.62465649999999995</v>
      </c>
      <c r="AC535">
        <v>4.4940910000000003E-5</v>
      </c>
      <c r="AD535">
        <v>0.55479619999999996</v>
      </c>
      <c r="AE535">
        <v>1.128461E-2</v>
      </c>
      <c r="AF535">
        <v>1.196628</v>
      </c>
      <c r="AG535">
        <v>-1.110477E-2</v>
      </c>
      <c r="AH535">
        <v>-1.7735899999999999E-2</v>
      </c>
      <c r="AI535">
        <v>-1.881977E-3</v>
      </c>
      <c r="AJ535">
        <v>-0.2286106</v>
      </c>
      <c r="AK535">
        <v>2.5326319999999999E-3</v>
      </c>
      <c r="AL535">
        <v>1.764869</v>
      </c>
      <c r="AM535">
        <v>-1.7183739999999999E-2</v>
      </c>
      <c r="AN535">
        <v>0.79664489999999999</v>
      </c>
      <c r="AO535">
        <v>-9.3358069999999998E-3</v>
      </c>
    </row>
    <row r="536" spans="2:41" x14ac:dyDescent="0.25">
      <c r="B536">
        <v>1.501007</v>
      </c>
      <c r="C536">
        <v>-4.9518710000000001E-3</v>
      </c>
      <c r="D536">
        <v>0.54713990000000001</v>
      </c>
      <c r="E536">
        <v>6.0132129999999999E-3</v>
      </c>
      <c r="F536">
        <v>-0.78659679999999998</v>
      </c>
      <c r="G536">
        <v>1.486203E-2</v>
      </c>
      <c r="H536">
        <v>-0.504027</v>
      </c>
      <c r="I536">
        <v>-1.9803749999999999E-3</v>
      </c>
      <c r="J536">
        <v>0.73474609999999996</v>
      </c>
      <c r="K536">
        <v>4.6448519999999997E-3</v>
      </c>
      <c r="L536">
        <v>1.6040049999999999</v>
      </c>
      <c r="M536">
        <v>2.3047469999999998E-3</v>
      </c>
      <c r="N536">
        <v>-0.1867858</v>
      </c>
      <c r="O536">
        <v>1.4133730000000001E-2</v>
      </c>
      <c r="P536">
        <v>0.64800290000000005</v>
      </c>
      <c r="Q536">
        <v>-1.5349959999999999E-2</v>
      </c>
      <c r="R536">
        <v>-0.29109249999999998</v>
      </c>
      <c r="S536">
        <v>2.0768120000000001E-2</v>
      </c>
      <c r="T536">
        <v>-0.1346193</v>
      </c>
      <c r="U536">
        <v>7.4708329999999996E-3</v>
      </c>
      <c r="V536">
        <v>1.1069869999999999</v>
      </c>
      <c r="W536">
        <v>-3.8957420000000002E-3</v>
      </c>
      <c r="X536">
        <v>0.20597309999999999</v>
      </c>
      <c r="Y536">
        <v>-4.2641340000000002E-3</v>
      </c>
      <c r="Z536">
        <v>0.3667146</v>
      </c>
      <c r="AA536">
        <v>2.8877680000000002E-3</v>
      </c>
      <c r="AB536">
        <v>-3.0429600000000001E-2</v>
      </c>
      <c r="AC536">
        <v>7.8061390000000001E-3</v>
      </c>
      <c r="AD536">
        <v>-0.16289880000000001</v>
      </c>
      <c r="AE536">
        <v>1.251296E-2</v>
      </c>
      <c r="AF536">
        <v>0.3552361</v>
      </c>
      <c r="AG536">
        <v>-2.489027E-3</v>
      </c>
      <c r="AH536">
        <v>-0.96764050000000001</v>
      </c>
      <c r="AI536">
        <v>1.375323E-2</v>
      </c>
      <c r="AJ536">
        <v>4.9288400000000003E-2</v>
      </c>
      <c r="AK536">
        <v>1.8161690000000001E-2</v>
      </c>
      <c r="AL536">
        <v>-3.3969249999999999E-2</v>
      </c>
      <c r="AM536">
        <v>-5.7661370000000002E-3</v>
      </c>
      <c r="AN536">
        <v>0.82256989999999996</v>
      </c>
      <c r="AO536">
        <v>-1.1193730000000001E-2</v>
      </c>
    </row>
    <row r="537" spans="2:41" x14ac:dyDescent="0.25">
      <c r="B537">
        <v>1.52885</v>
      </c>
      <c r="C537">
        <v>5.8562930000000003E-3</v>
      </c>
      <c r="D537">
        <v>0.8170309</v>
      </c>
      <c r="E537">
        <v>-2.582071E-3</v>
      </c>
      <c r="F537">
        <v>-0.9156107</v>
      </c>
      <c r="G537">
        <v>1.8231069999999999E-2</v>
      </c>
      <c r="H537">
        <v>-2.0803099999999999</v>
      </c>
      <c r="I537">
        <v>-1.018324E-2</v>
      </c>
      <c r="J537">
        <v>0.33241320000000002</v>
      </c>
      <c r="K537">
        <v>1.049749E-2</v>
      </c>
      <c r="L537">
        <v>2.3882840000000001</v>
      </c>
      <c r="M537">
        <v>-9.3958199999999992E-3</v>
      </c>
      <c r="N537">
        <v>5.3492600000000001E-2</v>
      </c>
      <c r="O537">
        <v>1.4291379999999999E-2</v>
      </c>
      <c r="P537">
        <v>1.4734400000000001</v>
      </c>
      <c r="Q537">
        <v>-1.4523680000000001E-2</v>
      </c>
      <c r="R537">
        <v>1.136101</v>
      </c>
      <c r="S537">
        <v>1.0753209999999999E-2</v>
      </c>
      <c r="T537">
        <v>0.2670862</v>
      </c>
      <c r="U537">
        <v>3.6715799999999998E-3</v>
      </c>
      <c r="V537">
        <v>0.58572729999999995</v>
      </c>
      <c r="W537">
        <v>4.8093190000000003E-3</v>
      </c>
      <c r="X537">
        <v>-0.1732224</v>
      </c>
      <c r="Y537">
        <v>5.6681489999999999E-3</v>
      </c>
      <c r="Z537">
        <v>0.67333330000000002</v>
      </c>
      <c r="AA537">
        <v>6.7828480000000002E-3</v>
      </c>
      <c r="AB537">
        <v>-0.67695819999999995</v>
      </c>
      <c r="AC537">
        <v>2.162E-2</v>
      </c>
      <c r="AD537">
        <v>-1.4266810000000001</v>
      </c>
      <c r="AE537">
        <v>8.4259609999999992E-3</v>
      </c>
      <c r="AF537">
        <v>0.2189767</v>
      </c>
      <c r="AG537">
        <v>1.7235250000000001E-2</v>
      </c>
      <c r="AH537">
        <v>-0.79964000000000002</v>
      </c>
      <c r="AI537">
        <v>8.5211079999999995E-3</v>
      </c>
      <c r="AJ537">
        <v>-9.4165289999999999E-2</v>
      </c>
      <c r="AK537">
        <v>1.7416250000000001E-2</v>
      </c>
      <c r="AL537">
        <v>-1.4223570000000001</v>
      </c>
      <c r="AM537">
        <v>1.4563899999999999E-2</v>
      </c>
      <c r="AN537">
        <v>0.3782565</v>
      </c>
      <c r="AO537">
        <v>-3.1591699999999998E-4</v>
      </c>
    </row>
    <row r="538" spans="2:41" x14ac:dyDescent="0.25">
      <c r="B538">
        <v>1.006885</v>
      </c>
      <c r="C538">
        <v>9.7515770000000009E-3</v>
      </c>
      <c r="D538">
        <v>-1.0652889999999999</v>
      </c>
      <c r="E538">
        <v>2.9449970000000001E-4</v>
      </c>
      <c r="F538">
        <v>1.064524</v>
      </c>
      <c r="G538">
        <v>1.0249029999999999E-2</v>
      </c>
      <c r="H538">
        <v>-1.6437310000000001</v>
      </c>
      <c r="I538">
        <v>-4.4750939999999998E-3</v>
      </c>
      <c r="J538">
        <v>0.49487219999999998</v>
      </c>
      <c r="K538">
        <v>9.5583709999999995E-3</v>
      </c>
      <c r="L538">
        <v>0.65431839999999997</v>
      </c>
      <c r="M538">
        <v>-6.8728399999999999E-3</v>
      </c>
      <c r="N538">
        <v>0.35670109999999999</v>
      </c>
      <c r="O538">
        <v>1.0429239999999999E-2</v>
      </c>
      <c r="P538">
        <v>1.5352410000000001</v>
      </c>
      <c r="Q538">
        <v>-3.6195789999999999E-3</v>
      </c>
      <c r="R538">
        <v>0.76323209999999997</v>
      </c>
      <c r="S538">
        <v>3.3253309999999999E-3</v>
      </c>
      <c r="T538">
        <v>-1.3472420000000001E-2</v>
      </c>
      <c r="U538">
        <v>3.204218E-3</v>
      </c>
      <c r="V538">
        <v>-0.97689539999999997</v>
      </c>
      <c r="W538">
        <v>2.399213E-2</v>
      </c>
      <c r="X538">
        <v>-0.19839770000000001</v>
      </c>
      <c r="Y538">
        <v>2.0582530000000002E-2</v>
      </c>
      <c r="Z538">
        <v>0.57869029999999999</v>
      </c>
      <c r="AA538">
        <v>1.7475930000000001E-2</v>
      </c>
      <c r="AB538">
        <v>-1.0082260000000001</v>
      </c>
      <c r="AC538">
        <v>9.4077840000000006E-3</v>
      </c>
      <c r="AD538">
        <v>-0.91949309999999995</v>
      </c>
      <c r="AE538">
        <v>1.945362E-3</v>
      </c>
      <c r="AF538">
        <v>0.57894310000000004</v>
      </c>
      <c r="AG538">
        <v>2.5989870000000002E-2</v>
      </c>
      <c r="AH538">
        <v>0.20002310000000001</v>
      </c>
      <c r="AI538">
        <v>-5.8687110000000002E-4</v>
      </c>
      <c r="AJ538">
        <v>-0.75782689999999997</v>
      </c>
      <c r="AK538">
        <v>1.219815E-2</v>
      </c>
      <c r="AL538">
        <v>-1.5280629999999999</v>
      </c>
      <c r="AM538">
        <v>1.9980100000000001E-2</v>
      </c>
      <c r="AN538">
        <v>0.1139666</v>
      </c>
      <c r="AO538">
        <v>1.6349750000000001E-3</v>
      </c>
    </row>
    <row r="539" spans="2:41" x14ac:dyDescent="0.25">
      <c r="B539">
        <v>0.44528089999999998</v>
      </c>
      <c r="C539">
        <v>-4.5833169999999999E-3</v>
      </c>
      <c r="D539">
        <v>-1.4761770000000001</v>
      </c>
      <c r="E539">
        <v>6.6461860000000001E-3</v>
      </c>
      <c r="F539">
        <v>1.879392</v>
      </c>
      <c r="G539">
        <v>-3.2492559999999998E-3</v>
      </c>
      <c r="H539">
        <v>0.72655040000000004</v>
      </c>
      <c r="I539">
        <v>3.4187599999999999E-3</v>
      </c>
      <c r="J539">
        <v>-1.535458E-2</v>
      </c>
      <c r="K539">
        <v>-1.8292809999999999E-4</v>
      </c>
      <c r="L539">
        <v>-1.095685</v>
      </c>
      <c r="M539">
        <v>6.1707539999999996E-3</v>
      </c>
      <c r="N539">
        <v>1.106738</v>
      </c>
      <c r="O539">
        <v>1.045008E-2</v>
      </c>
      <c r="P539">
        <v>0.30827749999999998</v>
      </c>
      <c r="Q539">
        <v>8.0397869999999996E-3</v>
      </c>
      <c r="R539">
        <v>-1.048284</v>
      </c>
      <c r="S539">
        <v>7.8404700000000004E-3</v>
      </c>
      <c r="T539">
        <v>0.28275519999999998</v>
      </c>
      <c r="U539">
        <v>1.1290730000000001E-2</v>
      </c>
      <c r="V539">
        <v>-1.0094110000000001</v>
      </c>
      <c r="W539">
        <v>1.7956920000000001E-2</v>
      </c>
      <c r="X539">
        <v>0.30808170000000001</v>
      </c>
      <c r="Y539">
        <v>1.8317389999999999E-2</v>
      </c>
      <c r="Z539">
        <v>8.3153560000000001E-2</v>
      </c>
      <c r="AA539">
        <v>1.6422760000000002E-2</v>
      </c>
      <c r="AB539">
        <v>-1.6642969999999999</v>
      </c>
      <c r="AC539">
        <v>-7.0775430000000004E-3</v>
      </c>
      <c r="AD539">
        <v>-0.31131259999999999</v>
      </c>
      <c r="AE539">
        <v>7.0395409999999999E-3</v>
      </c>
      <c r="AF539">
        <v>0.85774700000000004</v>
      </c>
      <c r="AG539">
        <v>1.8922330000000001E-2</v>
      </c>
      <c r="AH539">
        <v>0.42850739999999998</v>
      </c>
      <c r="AI539">
        <v>4.4167010000000003E-3</v>
      </c>
      <c r="AJ539">
        <v>-0.71968259999999995</v>
      </c>
      <c r="AK539">
        <v>2.3670279999999998E-2</v>
      </c>
      <c r="AL539">
        <v>-1.111675</v>
      </c>
      <c r="AM539">
        <v>1.400555E-2</v>
      </c>
      <c r="AN539">
        <v>0.2120177</v>
      </c>
      <c r="AO539">
        <v>-9.262091E-5</v>
      </c>
    </row>
    <row r="540" spans="2:41" x14ac:dyDescent="0.25">
      <c r="B540">
        <v>0.46517449999999999</v>
      </c>
      <c r="C540">
        <v>-9.7961049999999994E-3</v>
      </c>
      <c r="D540">
        <v>-0.23738400000000001</v>
      </c>
      <c r="E540">
        <v>1.106211E-2</v>
      </c>
      <c r="F540">
        <v>1.1874979999999999</v>
      </c>
      <c r="G540">
        <v>-8.7258419999999999E-5</v>
      </c>
      <c r="H540">
        <v>2.018996</v>
      </c>
      <c r="I540">
        <v>1.478729E-3</v>
      </c>
      <c r="J540">
        <v>0.11973590000000001</v>
      </c>
      <c r="K540">
        <v>-1.3349799999999999E-3</v>
      </c>
      <c r="L540">
        <v>-0.78657969999999999</v>
      </c>
      <c r="M540">
        <v>1.3724490000000001E-2</v>
      </c>
      <c r="N540">
        <v>1.700413</v>
      </c>
      <c r="O540">
        <v>8.5779770000000005E-3</v>
      </c>
      <c r="P540">
        <v>-1.0554760000000001</v>
      </c>
      <c r="Q540">
        <v>8.9864769999999997E-3</v>
      </c>
      <c r="R540">
        <v>-1.681897</v>
      </c>
      <c r="S540">
        <v>1.4854559999999999E-2</v>
      </c>
      <c r="T540">
        <v>1.052616</v>
      </c>
      <c r="U540">
        <v>1.524526E-2</v>
      </c>
      <c r="V540">
        <v>-0.2111664</v>
      </c>
      <c r="W540">
        <v>-6.0843240000000003E-4</v>
      </c>
      <c r="X540">
        <v>-0.1181851</v>
      </c>
      <c r="Y540">
        <v>6.6515919999999996E-3</v>
      </c>
      <c r="Z540">
        <v>-0.75548660000000001</v>
      </c>
      <c r="AA540">
        <v>4.5049900000000004E-3</v>
      </c>
      <c r="AB540">
        <v>-2.2840479999999999</v>
      </c>
      <c r="AC540">
        <v>1.7146310000000001E-3</v>
      </c>
      <c r="AD540">
        <v>-0.50406759999999995</v>
      </c>
      <c r="AE540">
        <v>1.787615E-2</v>
      </c>
      <c r="AF540">
        <v>1.100528</v>
      </c>
      <c r="AG540">
        <v>1.5005360000000001E-2</v>
      </c>
      <c r="AH540">
        <v>-0.54840840000000002</v>
      </c>
      <c r="AI540">
        <v>1.4654169999999999E-2</v>
      </c>
      <c r="AJ540">
        <v>0.27501360000000002</v>
      </c>
      <c r="AK540">
        <v>3.2231580000000003E-2</v>
      </c>
      <c r="AL540">
        <v>-1.3526009999999999</v>
      </c>
      <c r="AM540">
        <v>1.290082E-2</v>
      </c>
      <c r="AN540">
        <v>6.2321420000000002E-2</v>
      </c>
      <c r="AO540">
        <v>4.1495789999999996E-3</v>
      </c>
    </row>
    <row r="541" spans="2:41" x14ac:dyDescent="0.25">
      <c r="B541">
        <v>0.3303547</v>
      </c>
      <c r="C541">
        <v>2.1401760000000001E-3</v>
      </c>
      <c r="D541">
        <v>0.55072790000000005</v>
      </c>
      <c r="E541">
        <v>1.5601820000000001E-2</v>
      </c>
      <c r="F541">
        <v>1.1478759999999999E-2</v>
      </c>
      <c r="G541">
        <v>1.496044E-2</v>
      </c>
      <c r="H541">
        <v>1.229239</v>
      </c>
      <c r="I541">
        <v>-1.172076E-3</v>
      </c>
      <c r="J541">
        <v>1.0685070000000001</v>
      </c>
      <c r="K541">
        <v>-5.2017269999999997E-3</v>
      </c>
      <c r="L541">
        <v>0.25751550000000001</v>
      </c>
      <c r="M541">
        <v>1.58738E-2</v>
      </c>
      <c r="N541">
        <v>1.374028</v>
      </c>
      <c r="O541">
        <v>1.0176110000000001E-3</v>
      </c>
      <c r="P541">
        <v>-1.1373880000000001</v>
      </c>
      <c r="Q541">
        <v>7.3421290000000002E-3</v>
      </c>
      <c r="R541">
        <v>-1.179619</v>
      </c>
      <c r="S541">
        <v>1.193746E-2</v>
      </c>
      <c r="T541">
        <v>1.1095120000000001</v>
      </c>
      <c r="U541">
        <v>1.25731E-2</v>
      </c>
      <c r="V541">
        <v>-1.124819</v>
      </c>
      <c r="W541">
        <v>1.2636259999999999E-3</v>
      </c>
      <c r="X541">
        <v>-1.3131949999999999</v>
      </c>
      <c r="Y541">
        <v>1.281932E-2</v>
      </c>
      <c r="Z541">
        <v>-1.4171290000000001</v>
      </c>
      <c r="AA541">
        <v>6.464979E-3</v>
      </c>
      <c r="AB541">
        <v>-1.4947349999999999</v>
      </c>
      <c r="AC541">
        <v>1.718803E-2</v>
      </c>
      <c r="AD541">
        <v>0.1761537</v>
      </c>
      <c r="AE541">
        <v>1.7061610000000001E-2</v>
      </c>
      <c r="AF541">
        <v>0.44645099999999999</v>
      </c>
      <c r="AG541">
        <v>2.153797E-2</v>
      </c>
      <c r="AH541">
        <v>-0.77069810000000005</v>
      </c>
      <c r="AI541">
        <v>1.9160989999999999E-2</v>
      </c>
      <c r="AJ541">
        <v>1.280796</v>
      </c>
      <c r="AK541">
        <v>1.302623E-2</v>
      </c>
      <c r="AL541">
        <v>-1.895902</v>
      </c>
      <c r="AM541">
        <v>2.0373499999999999E-2</v>
      </c>
      <c r="AN541">
        <v>-0.4927588</v>
      </c>
      <c r="AO541">
        <v>7.5282459999999997E-3</v>
      </c>
    </row>
    <row r="542" spans="2:41" x14ac:dyDescent="0.25">
      <c r="B542">
        <v>1.9958E-2</v>
      </c>
      <c r="C542">
        <v>1.3594520000000001E-2</v>
      </c>
      <c r="D542">
        <v>0.71595140000000002</v>
      </c>
      <c r="E542">
        <v>1.415814E-2</v>
      </c>
      <c r="F542">
        <v>-0.41926210000000003</v>
      </c>
      <c r="G542">
        <v>2.3057950000000001E-2</v>
      </c>
      <c r="H542">
        <v>-0.88604609999999995</v>
      </c>
      <c r="I542">
        <v>1.1543269999999999E-3</v>
      </c>
      <c r="J542">
        <v>7.1040790000000006E-2</v>
      </c>
      <c r="K542">
        <v>-1.7166049999999999E-2</v>
      </c>
      <c r="L542">
        <v>0.43333559999999999</v>
      </c>
      <c r="M542">
        <v>1.5697800000000001E-2</v>
      </c>
      <c r="N542">
        <v>0.5482667</v>
      </c>
      <c r="O542">
        <v>-3.6920519999999999E-3</v>
      </c>
      <c r="P542">
        <v>-0.33336909999999997</v>
      </c>
      <c r="Q542">
        <v>1.092537E-2</v>
      </c>
      <c r="R542">
        <v>-0.8352889</v>
      </c>
      <c r="S542">
        <v>9.3715740000000006E-3</v>
      </c>
      <c r="T542">
        <v>0.61131020000000003</v>
      </c>
      <c r="U542">
        <v>7.4742000000000003E-3</v>
      </c>
      <c r="V542">
        <v>-2.8397779999999999</v>
      </c>
      <c r="W542">
        <v>1.467626E-2</v>
      </c>
      <c r="X542">
        <v>-1.0703290000000001</v>
      </c>
      <c r="Y542">
        <v>2.508268E-2</v>
      </c>
      <c r="Z542">
        <v>-1.6482220000000001</v>
      </c>
      <c r="AA542">
        <v>1.332917E-2</v>
      </c>
      <c r="AB542">
        <v>0.33673609999999998</v>
      </c>
      <c r="AC542">
        <v>1.6141869999999999E-2</v>
      </c>
      <c r="AD542">
        <v>0.59814040000000002</v>
      </c>
      <c r="AE542">
        <v>9.4096010000000001E-3</v>
      </c>
      <c r="AF542">
        <v>-0.54820340000000001</v>
      </c>
      <c r="AG542">
        <v>2.5307610000000001E-2</v>
      </c>
      <c r="AH542">
        <v>0.58194749999999995</v>
      </c>
      <c r="AI542">
        <v>1.506542E-2</v>
      </c>
      <c r="AJ542">
        <v>1.012581</v>
      </c>
      <c r="AK542">
        <v>-7.4711229999999997E-3</v>
      </c>
      <c r="AL542">
        <v>-1.1920519999999999</v>
      </c>
      <c r="AM542">
        <v>2.526544E-2</v>
      </c>
      <c r="AN542">
        <v>-0.75400319999999998</v>
      </c>
      <c r="AO542">
        <v>1.8342409999999999E-3</v>
      </c>
    </row>
    <row r="543" spans="2:41" x14ac:dyDescent="0.25">
      <c r="B543">
        <v>0.28321220000000003</v>
      </c>
      <c r="C543">
        <v>1.383586E-2</v>
      </c>
      <c r="D543">
        <v>0.33110869999999998</v>
      </c>
      <c r="E543">
        <v>3.7099379999999999E-3</v>
      </c>
      <c r="F543">
        <v>0.61572470000000001</v>
      </c>
      <c r="G543">
        <v>1.545202E-2</v>
      </c>
      <c r="H543">
        <v>-2.6690589999999998</v>
      </c>
      <c r="I543">
        <v>8.1576770000000003E-3</v>
      </c>
      <c r="J543">
        <v>-1.5441879999999999</v>
      </c>
      <c r="K543">
        <v>-1.5440890000000001E-2</v>
      </c>
      <c r="L543">
        <v>-3.8169670000000003E-2</v>
      </c>
      <c r="M543">
        <v>3.354611E-3</v>
      </c>
      <c r="N543">
        <v>0.29747479999999998</v>
      </c>
      <c r="O543">
        <v>1.756493E-3</v>
      </c>
      <c r="P543">
        <v>0.33189770000000002</v>
      </c>
      <c r="Q543">
        <v>1.089145E-2</v>
      </c>
      <c r="R543">
        <v>-6.8745070000000005E-2</v>
      </c>
      <c r="S543">
        <v>1.084104E-2</v>
      </c>
      <c r="T543">
        <v>-0.25167800000000001</v>
      </c>
      <c r="U543">
        <v>3.9484439999999997E-3</v>
      </c>
      <c r="V543">
        <v>-2.3191009999999999</v>
      </c>
      <c r="W543">
        <v>2.0651280000000001E-2</v>
      </c>
      <c r="X543">
        <v>0.34161780000000003</v>
      </c>
      <c r="Y543">
        <v>1.8956750000000001E-2</v>
      </c>
      <c r="Z543">
        <v>-1.3265370000000001</v>
      </c>
      <c r="AA543">
        <v>1.302322E-2</v>
      </c>
      <c r="AB543">
        <v>0.98965519999999996</v>
      </c>
      <c r="AC543">
        <v>9.0752899999999997E-3</v>
      </c>
      <c r="AD543">
        <v>-0.18392069999999999</v>
      </c>
      <c r="AE543">
        <v>2.7372899999999999E-3</v>
      </c>
      <c r="AF543">
        <v>-0.37554470000000001</v>
      </c>
      <c r="AG543">
        <v>1.760573E-2</v>
      </c>
      <c r="AH543">
        <v>1.4335869999999999</v>
      </c>
      <c r="AI543">
        <v>5.5444350000000003E-3</v>
      </c>
      <c r="AJ543">
        <v>-5.6599280000000002E-2</v>
      </c>
      <c r="AK543">
        <v>-1.9440460000000001E-3</v>
      </c>
      <c r="AL543">
        <v>0.36579420000000001</v>
      </c>
      <c r="AM543">
        <v>1.6195580000000001E-2</v>
      </c>
      <c r="AN543">
        <v>-0.48977710000000002</v>
      </c>
      <c r="AO543">
        <v>-6.9289540000000002E-3</v>
      </c>
    </row>
    <row r="544" spans="2:41" x14ac:dyDescent="0.25">
      <c r="B544">
        <v>0.2937843</v>
      </c>
      <c r="C544">
        <v>6.239545E-3</v>
      </c>
      <c r="D544">
        <v>-0.26885789999999998</v>
      </c>
      <c r="E544">
        <v>-3.936358E-3</v>
      </c>
      <c r="F544">
        <v>0.96917949999999997</v>
      </c>
      <c r="G544">
        <v>-1.9714519999999998E-3</v>
      </c>
      <c r="H544">
        <v>-2.17496</v>
      </c>
      <c r="I544">
        <v>8.1999640000000006E-3</v>
      </c>
      <c r="J544">
        <v>-1.7464599999999999</v>
      </c>
      <c r="K544">
        <v>-1.185282E-3</v>
      </c>
      <c r="L544">
        <v>-0.17142080000000001</v>
      </c>
      <c r="M544">
        <v>-8.6690699999999992E-3</v>
      </c>
      <c r="N544">
        <v>0.69489730000000005</v>
      </c>
      <c r="O544">
        <v>7.2022120000000004E-3</v>
      </c>
      <c r="P544">
        <v>1.320465</v>
      </c>
      <c r="Q544">
        <v>1.43367E-3</v>
      </c>
      <c r="R544">
        <v>0.67894829999999995</v>
      </c>
      <c r="S544">
        <v>2.0201910000000002E-3</v>
      </c>
      <c r="T544">
        <v>-1.0381609999999999</v>
      </c>
      <c r="U544">
        <v>7.153296E-3</v>
      </c>
      <c r="V544">
        <v>-5.969443E-2</v>
      </c>
      <c r="W544">
        <v>1.739779E-2</v>
      </c>
      <c r="X544">
        <v>0.51981869999999997</v>
      </c>
      <c r="Y544">
        <v>6.704369E-3</v>
      </c>
      <c r="Z544">
        <v>-0.51172249999999997</v>
      </c>
      <c r="AA544">
        <v>1.756489E-2</v>
      </c>
      <c r="AB544">
        <v>1.0023709999999999</v>
      </c>
      <c r="AC544">
        <v>7.153642E-3</v>
      </c>
      <c r="AD544">
        <v>-8.0278440000000006E-2</v>
      </c>
      <c r="AE544">
        <v>-5.6245210000000004E-3</v>
      </c>
      <c r="AF544">
        <v>0.33376040000000001</v>
      </c>
      <c r="AG544">
        <v>7.9505540000000003E-3</v>
      </c>
      <c r="AH544">
        <v>1.310268</v>
      </c>
      <c r="AI544">
        <v>-1.09188E-4</v>
      </c>
      <c r="AJ544">
        <v>-0.23902809999999999</v>
      </c>
      <c r="AK544">
        <v>1.0162650000000001E-2</v>
      </c>
      <c r="AL544">
        <v>1.132566</v>
      </c>
      <c r="AM544">
        <v>5.8999079999999997E-3</v>
      </c>
      <c r="AN544">
        <v>-5.0028450000000002E-2</v>
      </c>
      <c r="AO544">
        <v>-5.8575650000000003E-3</v>
      </c>
    </row>
    <row r="545" spans="2:41" x14ac:dyDescent="0.25">
      <c r="B545">
        <v>-0.66747650000000003</v>
      </c>
      <c r="C545">
        <v>4.4752699999999999E-3</v>
      </c>
      <c r="D545">
        <v>-0.25047360000000002</v>
      </c>
      <c r="E545">
        <v>2.527938E-3</v>
      </c>
      <c r="F545">
        <v>-0.31772030000000001</v>
      </c>
      <c r="G545">
        <v>-1.1032200000000001E-2</v>
      </c>
      <c r="H545">
        <v>0.2799335</v>
      </c>
      <c r="I545">
        <v>-9.2818239999999997E-4</v>
      </c>
      <c r="J545">
        <v>-1.1457029999999999</v>
      </c>
      <c r="K545">
        <v>8.8717699999999993E-3</v>
      </c>
      <c r="L545">
        <v>0.24531749999999999</v>
      </c>
      <c r="M545">
        <v>-3.1271419999999999E-3</v>
      </c>
      <c r="N545">
        <v>0.68222780000000005</v>
      </c>
      <c r="O545">
        <v>6.1176720000000002E-3</v>
      </c>
      <c r="P545">
        <v>2.0267330000000001</v>
      </c>
      <c r="Q545">
        <v>-1.237211E-2</v>
      </c>
      <c r="R545">
        <v>0.59811859999999994</v>
      </c>
      <c r="S545">
        <v>-3.613537E-3</v>
      </c>
      <c r="T545">
        <v>-1.1133459999999999</v>
      </c>
      <c r="U545">
        <v>1.2776269999999999E-2</v>
      </c>
      <c r="V545">
        <v>1.181913</v>
      </c>
      <c r="W545">
        <v>1.0339030000000001E-2</v>
      </c>
      <c r="X545">
        <v>-0.13296089999999999</v>
      </c>
      <c r="Y545">
        <v>1.0670600000000001E-2</v>
      </c>
      <c r="Z545">
        <v>-0.1613473</v>
      </c>
      <c r="AA545">
        <v>1.4597590000000001E-2</v>
      </c>
      <c r="AB545">
        <v>1.097278</v>
      </c>
      <c r="AC545">
        <v>2.114763E-3</v>
      </c>
      <c r="AD545">
        <v>1.199594</v>
      </c>
      <c r="AE545">
        <v>-3.8320189999999999E-3</v>
      </c>
      <c r="AF545">
        <v>3.4234239999999999E-2</v>
      </c>
      <c r="AG545">
        <v>6.680264E-3</v>
      </c>
      <c r="AH545">
        <v>1.2850440000000001</v>
      </c>
      <c r="AI545">
        <v>-2.8044440000000001E-3</v>
      </c>
      <c r="AJ545">
        <v>-0.19912540000000001</v>
      </c>
      <c r="AK545">
        <v>1.2935149999999999E-2</v>
      </c>
      <c r="AL545">
        <v>1.37869</v>
      </c>
      <c r="AM545">
        <v>7.8708470000000003E-3</v>
      </c>
      <c r="AN545">
        <v>-0.37295460000000002</v>
      </c>
      <c r="AO545">
        <v>2.2579710000000001E-3</v>
      </c>
    </row>
    <row r="546" spans="2:41" x14ac:dyDescent="0.25">
      <c r="B546">
        <v>-0.96632949999999995</v>
      </c>
      <c r="C546">
        <v>1.354288E-2</v>
      </c>
      <c r="D546">
        <v>7.8274220000000005E-2</v>
      </c>
      <c r="E546">
        <v>9.9693960000000002E-3</v>
      </c>
      <c r="F546">
        <v>-0.75495299999999999</v>
      </c>
      <c r="G546">
        <v>-2.094159E-3</v>
      </c>
      <c r="H546">
        <v>1.33074</v>
      </c>
      <c r="I546">
        <v>1.708256E-3</v>
      </c>
      <c r="J546">
        <v>-0.49026609999999998</v>
      </c>
      <c r="K546">
        <v>5.3074029999999996E-3</v>
      </c>
      <c r="L546">
        <v>0.84235320000000002</v>
      </c>
      <c r="M546">
        <v>1.7386599999999999E-3</v>
      </c>
      <c r="N546">
        <v>0.62101839999999997</v>
      </c>
      <c r="O546">
        <v>6.2179050000000001E-3</v>
      </c>
      <c r="P546">
        <v>0.81865960000000004</v>
      </c>
      <c r="Q546">
        <v>-1.757334E-2</v>
      </c>
      <c r="R546">
        <v>0.41004439999999998</v>
      </c>
      <c r="S546">
        <v>7.5125280000000001E-3</v>
      </c>
      <c r="T546">
        <v>-0.69993989999999995</v>
      </c>
      <c r="U546">
        <v>1.1330170000000001E-2</v>
      </c>
      <c r="V546">
        <v>0.73600810000000005</v>
      </c>
      <c r="W546">
        <v>2.0966750000000001E-3</v>
      </c>
      <c r="X546">
        <v>0.50417109999999998</v>
      </c>
      <c r="Y546">
        <v>1.8190769999999998E-2</v>
      </c>
      <c r="Z546">
        <v>-0.66819130000000004</v>
      </c>
      <c r="AA546">
        <v>-7.3805950000000002E-3</v>
      </c>
      <c r="AB546">
        <v>0.6459665</v>
      </c>
      <c r="AC546">
        <v>-5.0140269999999999E-3</v>
      </c>
      <c r="AD546">
        <v>1.4832510000000001</v>
      </c>
      <c r="AE546">
        <v>7.9654770000000003E-3</v>
      </c>
      <c r="AF546">
        <v>-0.60712999999999995</v>
      </c>
      <c r="AG546">
        <v>1.1741359999999999E-2</v>
      </c>
      <c r="AH546">
        <v>1.291093</v>
      </c>
      <c r="AI546">
        <v>-7.7915409999999999E-3</v>
      </c>
      <c r="AJ546">
        <v>-1.122058</v>
      </c>
      <c r="AK546">
        <v>8.0745590000000003E-3</v>
      </c>
      <c r="AL546">
        <v>1.756964</v>
      </c>
      <c r="AM546">
        <v>7.5199250000000002E-3</v>
      </c>
      <c r="AN546">
        <v>-1.143254</v>
      </c>
      <c r="AO546">
        <v>5.6207879999999998E-3</v>
      </c>
    </row>
    <row r="547" spans="2:41" x14ac:dyDescent="0.25">
      <c r="B547">
        <v>-9.0175309999999995E-2</v>
      </c>
      <c r="C547">
        <v>1.527602E-2</v>
      </c>
      <c r="D547">
        <v>-0.29813210000000001</v>
      </c>
      <c r="E547">
        <v>2.9553380000000001E-3</v>
      </c>
      <c r="F547">
        <v>0.28693190000000002</v>
      </c>
      <c r="G547">
        <v>1.352071E-2</v>
      </c>
      <c r="H547">
        <v>-0.1295598</v>
      </c>
      <c r="I547">
        <v>1.3709799999999999E-2</v>
      </c>
      <c r="J547">
        <v>-0.21731429999999999</v>
      </c>
      <c r="K547">
        <v>-3.518738E-3</v>
      </c>
      <c r="L547">
        <v>1.038135</v>
      </c>
      <c r="M547">
        <v>-4.4956120000000004E-3</v>
      </c>
      <c r="N547">
        <v>0.64765649999999997</v>
      </c>
      <c r="O547">
        <v>7.9378139999999996E-3</v>
      </c>
      <c r="P547">
        <v>-0.97639569999999998</v>
      </c>
      <c r="Q547">
        <v>-4.001821E-3</v>
      </c>
      <c r="R547">
        <v>-0.2418584</v>
      </c>
      <c r="S547">
        <v>1.7762340000000001E-2</v>
      </c>
      <c r="T547">
        <v>-0.25044640000000001</v>
      </c>
      <c r="U547">
        <v>6.8428330000000004E-3</v>
      </c>
      <c r="V547">
        <v>-0.11292969999999999</v>
      </c>
      <c r="W547">
        <v>-4.1795030000000002E-3</v>
      </c>
      <c r="X547">
        <v>1.6301859999999999</v>
      </c>
      <c r="Y547">
        <v>6.2212689999999998E-3</v>
      </c>
      <c r="Z547">
        <v>-0.80312589999999995</v>
      </c>
      <c r="AA547">
        <v>-1.8449630000000002E-2</v>
      </c>
      <c r="AB547">
        <v>0.34628750000000003</v>
      </c>
      <c r="AC547">
        <v>-5.4662240000000004E-3</v>
      </c>
      <c r="AD547">
        <v>1.532179</v>
      </c>
      <c r="AE547">
        <v>1.344469E-2</v>
      </c>
      <c r="AF547">
        <v>0.12347329999999999</v>
      </c>
      <c r="AG547">
        <v>1.478984E-2</v>
      </c>
      <c r="AH547">
        <v>0.4950213</v>
      </c>
      <c r="AI547">
        <v>-1.0586709999999999E-2</v>
      </c>
      <c r="AJ547">
        <v>-1.8386910000000001</v>
      </c>
      <c r="AK547">
        <v>-8.6469040000000002E-4</v>
      </c>
      <c r="AL547">
        <v>1.851386</v>
      </c>
      <c r="AM547">
        <v>-1.492389E-3</v>
      </c>
      <c r="AN547">
        <v>-1.4413769999999999</v>
      </c>
      <c r="AO547">
        <v>2.7028450000000002E-3</v>
      </c>
    </row>
    <row r="548" spans="2:41" x14ac:dyDescent="0.25">
      <c r="B548">
        <v>0.16851840000000001</v>
      </c>
      <c r="C548">
        <v>5.5780860000000003E-3</v>
      </c>
      <c r="D548">
        <v>2.3851310000000001E-2</v>
      </c>
      <c r="E548">
        <v>-2.604149E-3</v>
      </c>
      <c r="F548">
        <v>0.95642830000000001</v>
      </c>
      <c r="G548">
        <v>1.6563430000000001E-2</v>
      </c>
      <c r="H548">
        <v>-0.97417399999999998</v>
      </c>
      <c r="I548">
        <v>9.9416209999999994E-3</v>
      </c>
      <c r="J548">
        <v>-0.1685963</v>
      </c>
      <c r="K548">
        <v>2.4026899999999999E-3</v>
      </c>
      <c r="L548">
        <v>0.40175880000000003</v>
      </c>
      <c r="M548">
        <v>-7.4412510000000003E-3</v>
      </c>
      <c r="N548">
        <v>-0.22332869999999999</v>
      </c>
      <c r="O548">
        <v>9.4625170000000002E-3</v>
      </c>
      <c r="P548">
        <v>-0.87105540000000004</v>
      </c>
      <c r="Q548">
        <v>1.219725E-2</v>
      </c>
      <c r="R548">
        <v>-1.826454</v>
      </c>
      <c r="S548">
        <v>1.3869370000000001E-2</v>
      </c>
      <c r="T548">
        <v>-0.66738520000000001</v>
      </c>
      <c r="U548">
        <v>7.612036E-3</v>
      </c>
      <c r="V548">
        <v>8.6629010000000006E-2</v>
      </c>
      <c r="W548">
        <v>-9.3059190000000004E-5</v>
      </c>
      <c r="X548">
        <v>1.234054</v>
      </c>
      <c r="Y548">
        <v>-8.8970090000000009E-3</v>
      </c>
      <c r="Z548">
        <v>-0.39701110000000001</v>
      </c>
      <c r="AA548">
        <v>-3.3540520000000002E-3</v>
      </c>
      <c r="AB548">
        <v>0.51137180000000004</v>
      </c>
      <c r="AC548">
        <v>2.2129379999999998E-3</v>
      </c>
      <c r="AD548">
        <v>2.6960730000000002</v>
      </c>
      <c r="AE548">
        <v>9.0488889999999992E-3</v>
      </c>
      <c r="AF548">
        <v>1.4442950000000001</v>
      </c>
      <c r="AG548">
        <v>1.4163729999999999E-2</v>
      </c>
      <c r="AH548">
        <v>-0.69460259999999996</v>
      </c>
      <c r="AI548">
        <v>-2.60802E-3</v>
      </c>
      <c r="AJ548">
        <v>-1.109383</v>
      </c>
      <c r="AK548">
        <v>-1.0693909999999999E-4</v>
      </c>
      <c r="AL548">
        <v>1.0947450000000001</v>
      </c>
      <c r="AM548">
        <v>-5.9467700000000005E-4</v>
      </c>
      <c r="AN548">
        <v>-1.0181549999999999</v>
      </c>
      <c r="AO548">
        <v>3.6457350000000002E-3</v>
      </c>
    </row>
    <row r="549" spans="2:41" x14ac:dyDescent="0.25">
      <c r="B549">
        <v>-0.88145660000000003</v>
      </c>
      <c r="C549">
        <v>4.8680879999999996E-3</v>
      </c>
      <c r="D549">
        <v>1.555104</v>
      </c>
      <c r="E549">
        <v>2.975129E-3</v>
      </c>
      <c r="F549">
        <v>0.64650319999999994</v>
      </c>
      <c r="G549">
        <v>7.1771439999999999E-3</v>
      </c>
      <c r="H549">
        <v>-0.62978999999999996</v>
      </c>
      <c r="I549">
        <v>-2.801624E-3</v>
      </c>
      <c r="J549">
        <v>-0.62884899999999999</v>
      </c>
      <c r="K549">
        <v>1.2361779999999999E-2</v>
      </c>
      <c r="L549">
        <v>-0.39245829999999998</v>
      </c>
      <c r="M549">
        <v>-1.477311E-3</v>
      </c>
      <c r="N549">
        <v>-0.91986009999999996</v>
      </c>
      <c r="O549">
        <v>8.842117E-3</v>
      </c>
      <c r="P549">
        <v>-0.28133629999999998</v>
      </c>
      <c r="Q549">
        <v>9.0594560000000005E-3</v>
      </c>
      <c r="R549">
        <v>-2.3030789999999999</v>
      </c>
      <c r="S549">
        <v>2.1672990000000001E-3</v>
      </c>
      <c r="T549">
        <v>-1.581539</v>
      </c>
      <c r="U549">
        <v>1.2329120000000001E-2</v>
      </c>
      <c r="V549">
        <v>0.4727712</v>
      </c>
      <c r="W549">
        <v>1.174353E-2</v>
      </c>
      <c r="X549">
        <v>0.17633489999999999</v>
      </c>
      <c r="Y549">
        <v>-4.5268990000000002E-4</v>
      </c>
      <c r="Z549">
        <v>0.40733150000000001</v>
      </c>
      <c r="AA549">
        <v>1.6859499999999999E-2</v>
      </c>
      <c r="AB549">
        <v>0.74853130000000001</v>
      </c>
      <c r="AC549">
        <v>1.325819E-2</v>
      </c>
      <c r="AD549">
        <v>1.991414</v>
      </c>
      <c r="AE549">
        <v>1.388186E-3</v>
      </c>
      <c r="AF549">
        <v>0.96031520000000004</v>
      </c>
      <c r="AG549">
        <v>1.2384060000000001E-2</v>
      </c>
      <c r="AH549">
        <v>-1.2989390000000001</v>
      </c>
      <c r="AI549">
        <v>1.414105E-2</v>
      </c>
      <c r="AJ549">
        <v>-0.2545115</v>
      </c>
      <c r="AK549">
        <v>7.3582600000000001E-3</v>
      </c>
      <c r="AL549">
        <v>-0.34376430000000002</v>
      </c>
      <c r="AM549">
        <v>1.5709509999999999E-2</v>
      </c>
      <c r="AN549">
        <v>-0.42523179999999999</v>
      </c>
      <c r="AO549">
        <v>5.0636830000000002E-3</v>
      </c>
    </row>
    <row r="550" spans="2:41" x14ac:dyDescent="0.25">
      <c r="B550">
        <v>-2.2832880000000002</v>
      </c>
      <c r="C550">
        <v>1.3204759999999999E-2</v>
      </c>
      <c r="D550">
        <v>1.463198</v>
      </c>
      <c r="E550">
        <v>9.4498659999999995E-3</v>
      </c>
      <c r="F550">
        <v>-5.8354799999999998E-2</v>
      </c>
      <c r="G550">
        <v>5.1790220000000001E-3</v>
      </c>
      <c r="H550">
        <v>-0.41073019999999999</v>
      </c>
      <c r="I550">
        <v>-4.1038069999999998E-4</v>
      </c>
      <c r="J550">
        <v>-1.2945930000000001</v>
      </c>
      <c r="K550">
        <v>7.4102669999999999E-3</v>
      </c>
      <c r="L550">
        <v>-0.69262259999999998</v>
      </c>
      <c r="M550">
        <v>1.060344E-2</v>
      </c>
      <c r="N550">
        <v>-0.42222660000000001</v>
      </c>
      <c r="O550">
        <v>1.3634789999999999E-3</v>
      </c>
      <c r="P550">
        <v>-1.594557</v>
      </c>
      <c r="Q550">
        <v>6.150544E-3</v>
      </c>
      <c r="R550">
        <v>-0.92310170000000002</v>
      </c>
      <c r="S550">
        <v>3.4315289999999998E-4</v>
      </c>
      <c r="T550">
        <v>-1.037258</v>
      </c>
      <c r="U550">
        <v>1.290898E-2</v>
      </c>
      <c r="V550">
        <v>-0.14839530000000001</v>
      </c>
      <c r="W550">
        <v>1.941615E-2</v>
      </c>
      <c r="X550">
        <v>0.36836920000000001</v>
      </c>
      <c r="Y550">
        <v>1.493592E-2</v>
      </c>
      <c r="Z550">
        <v>1.4406810000000001</v>
      </c>
      <c r="AA550">
        <v>2.1010810000000001E-2</v>
      </c>
      <c r="AB550">
        <v>0.52205310000000005</v>
      </c>
      <c r="AC550">
        <v>1.608774E-2</v>
      </c>
      <c r="AD550">
        <v>-1.271666</v>
      </c>
      <c r="AE550">
        <v>8.2643549999999993E-3</v>
      </c>
      <c r="AF550">
        <v>-0.91195510000000002</v>
      </c>
      <c r="AG550">
        <v>3.0840189999999999E-3</v>
      </c>
      <c r="AH550">
        <v>-1.5714600000000001</v>
      </c>
      <c r="AI550">
        <v>2.038529E-2</v>
      </c>
      <c r="AJ550">
        <v>-0.54143620000000003</v>
      </c>
      <c r="AK550">
        <v>9.0596170000000007E-3</v>
      </c>
      <c r="AL550">
        <v>-0.95977469999999998</v>
      </c>
      <c r="AM550">
        <v>2.9809459999999999E-2</v>
      </c>
      <c r="AN550">
        <v>-1.33412</v>
      </c>
      <c r="AO550">
        <v>3.4114810000000001E-3</v>
      </c>
    </row>
    <row r="551" spans="2:41" x14ac:dyDescent="0.25">
      <c r="B551">
        <v>-2.114404</v>
      </c>
      <c r="C551">
        <v>1.528095E-2</v>
      </c>
      <c r="D551">
        <v>0.24369650000000001</v>
      </c>
      <c r="E551">
        <v>1.535715E-2</v>
      </c>
      <c r="F551">
        <v>-0.25331009999999998</v>
      </c>
      <c r="G551">
        <v>1.197194E-2</v>
      </c>
      <c r="H551">
        <v>0.4500555</v>
      </c>
      <c r="I551">
        <v>7.205866E-3</v>
      </c>
      <c r="J551">
        <v>-0.54449130000000001</v>
      </c>
      <c r="K551">
        <v>-2.980988E-3</v>
      </c>
      <c r="L551">
        <v>-0.36487059999999999</v>
      </c>
      <c r="M551">
        <v>1.8180370000000001E-2</v>
      </c>
      <c r="N551">
        <v>-2.7358059999999999E-3</v>
      </c>
      <c r="O551">
        <v>-4.8415079999999996E-3</v>
      </c>
      <c r="P551">
        <v>-2.4832100000000001</v>
      </c>
      <c r="Q551">
        <v>1.9806270000000001E-2</v>
      </c>
      <c r="R551">
        <v>-0.55175569999999996</v>
      </c>
      <c r="S551">
        <v>1.275752E-2</v>
      </c>
      <c r="T551">
        <v>0.27153709999999998</v>
      </c>
      <c r="U551">
        <v>4.9393249999999996E-3</v>
      </c>
      <c r="V551">
        <v>-0.33276519999999998</v>
      </c>
      <c r="W551">
        <v>1.434802E-2</v>
      </c>
      <c r="X551">
        <v>0.97595880000000002</v>
      </c>
      <c r="Y551">
        <v>8.7176519999999993E-3</v>
      </c>
      <c r="Z551">
        <v>1.4957910000000001</v>
      </c>
      <c r="AA551">
        <v>4.4057310000000004E-3</v>
      </c>
      <c r="AB551">
        <v>-6.1077659999999999E-2</v>
      </c>
      <c r="AC551">
        <v>1.237867E-2</v>
      </c>
      <c r="AD551">
        <v>-3.1507019999999999</v>
      </c>
      <c r="AE551">
        <v>2.5306800000000001E-2</v>
      </c>
      <c r="AF551">
        <v>-1.4611879999999999</v>
      </c>
      <c r="AG551">
        <v>-8.0567450000000006E-3</v>
      </c>
      <c r="AH551">
        <v>-1.376952</v>
      </c>
      <c r="AI551">
        <v>1.036221E-2</v>
      </c>
      <c r="AJ551">
        <v>2.7844810000000001E-3</v>
      </c>
      <c r="AK551">
        <v>1.19267E-2</v>
      </c>
      <c r="AL551">
        <v>-0.73623910000000004</v>
      </c>
      <c r="AM551">
        <v>3.1418450000000001E-2</v>
      </c>
      <c r="AN551">
        <v>-2.3413040000000001</v>
      </c>
      <c r="AO551">
        <v>1.504023E-2</v>
      </c>
    </row>
    <row r="552" spans="2:41" x14ac:dyDescent="0.25">
      <c r="B552">
        <v>-0.18704899999999999</v>
      </c>
      <c r="C552">
        <v>1.1869640000000001E-2</v>
      </c>
      <c r="D552">
        <v>-0.17479839999999999</v>
      </c>
      <c r="E552">
        <v>1.4837889999999999E-2</v>
      </c>
      <c r="F552">
        <v>0.88225370000000003</v>
      </c>
      <c r="G552">
        <v>9.0374770000000004E-3</v>
      </c>
      <c r="H552">
        <v>1.4139200000000001</v>
      </c>
      <c r="I552">
        <v>5.6069739999999998E-3</v>
      </c>
      <c r="J552">
        <v>0.31220419999999999</v>
      </c>
      <c r="K552">
        <v>-4.7143899999999997E-3</v>
      </c>
      <c r="L552">
        <v>-3.9709269999999998E-2</v>
      </c>
      <c r="M552">
        <v>1.1490190000000001E-2</v>
      </c>
      <c r="N552">
        <v>-0.4465674</v>
      </c>
      <c r="O552">
        <v>-2.9480449999999998E-3</v>
      </c>
      <c r="P552">
        <v>-0.73986249999999998</v>
      </c>
      <c r="Q552">
        <v>2.426973E-2</v>
      </c>
      <c r="R552">
        <v>-1.2220150000000001</v>
      </c>
      <c r="S552">
        <v>2.3053509999999999E-2</v>
      </c>
      <c r="T552">
        <v>0.50079490000000004</v>
      </c>
      <c r="U552">
        <v>1.47025E-3</v>
      </c>
      <c r="V552">
        <v>0.33997830000000001</v>
      </c>
      <c r="W552">
        <v>2.0358310000000001E-3</v>
      </c>
      <c r="X552">
        <v>0.46057949999999998</v>
      </c>
      <c r="Y552">
        <v>-5.9986800000000002E-3</v>
      </c>
      <c r="Z552">
        <v>0.76984560000000002</v>
      </c>
      <c r="AA552">
        <v>-9.6440190000000002E-3</v>
      </c>
      <c r="AB552">
        <v>-0.44020219999999999</v>
      </c>
      <c r="AC552">
        <v>1.5855270000000001E-2</v>
      </c>
      <c r="AD552">
        <v>-2.759398</v>
      </c>
      <c r="AE552">
        <v>2.2726699999999999E-2</v>
      </c>
      <c r="AF552">
        <v>-0.54491299999999998</v>
      </c>
      <c r="AG552">
        <v>-1.8661649999999999E-3</v>
      </c>
      <c r="AH552">
        <v>-0.60192409999999996</v>
      </c>
      <c r="AI552">
        <v>4.5456749999999999E-3</v>
      </c>
      <c r="AJ552">
        <v>1.676949</v>
      </c>
      <c r="AK552">
        <v>1.457402E-2</v>
      </c>
      <c r="AL552">
        <v>-0.66161499999999995</v>
      </c>
      <c r="AM552">
        <v>2.6677300000000001E-2</v>
      </c>
      <c r="AN552">
        <v>-1.7163809999999999</v>
      </c>
      <c r="AO552">
        <v>3.0383429999999999E-2</v>
      </c>
    </row>
    <row r="553" spans="2:41" x14ac:dyDescent="0.25">
      <c r="B553">
        <v>0.55680180000000001</v>
      </c>
      <c r="C553">
        <v>9.8674650000000006E-3</v>
      </c>
      <c r="D553">
        <v>-0.66041019999999995</v>
      </c>
      <c r="E553">
        <v>8.9290900000000006E-3</v>
      </c>
      <c r="F553">
        <v>2.400509</v>
      </c>
      <c r="G553">
        <v>-6.6584670000000004E-3</v>
      </c>
      <c r="H553">
        <v>0.92363779999999995</v>
      </c>
      <c r="I553">
        <v>1.058296E-3</v>
      </c>
      <c r="J553">
        <v>-0.4146532</v>
      </c>
      <c r="K553">
        <v>3.2223199999999999E-3</v>
      </c>
      <c r="L553">
        <v>-0.53231589999999995</v>
      </c>
      <c r="M553">
        <v>7.6835590000000004E-3</v>
      </c>
      <c r="N553">
        <v>-0.73555329999999997</v>
      </c>
      <c r="O553">
        <v>8.4532879999999996E-4</v>
      </c>
      <c r="P553">
        <v>0.98312440000000001</v>
      </c>
      <c r="Q553">
        <v>1.1547780000000001E-2</v>
      </c>
      <c r="R553">
        <v>-0.3447423</v>
      </c>
      <c r="S553">
        <v>2.135859E-2</v>
      </c>
      <c r="T553">
        <v>0.46096280000000001</v>
      </c>
      <c r="U553">
        <v>8.5787069999999997E-3</v>
      </c>
      <c r="V553">
        <v>0.32843719999999998</v>
      </c>
      <c r="W553">
        <v>1.096177E-3</v>
      </c>
      <c r="X553">
        <v>-0.36020210000000003</v>
      </c>
      <c r="Y553">
        <v>-6.1199000000000002E-3</v>
      </c>
      <c r="Z553">
        <v>-1.055003E-2</v>
      </c>
      <c r="AA553">
        <v>-2.4770030000000002E-3</v>
      </c>
      <c r="AB553">
        <v>-0.29492859999999999</v>
      </c>
      <c r="AC553">
        <v>1.8698570000000001E-2</v>
      </c>
      <c r="AD553">
        <v>-2.193953</v>
      </c>
      <c r="AE553">
        <v>1.3890619999999999E-2</v>
      </c>
      <c r="AF553">
        <v>0.1784792</v>
      </c>
      <c r="AG553">
        <v>1.0968179999999999E-2</v>
      </c>
      <c r="AH553">
        <v>0.3856578</v>
      </c>
      <c r="AI553">
        <v>8.9267029999999994E-3</v>
      </c>
      <c r="AJ553">
        <v>1.414247</v>
      </c>
      <c r="AK553">
        <v>1.380968E-2</v>
      </c>
      <c r="AL553">
        <v>-0.21129819999999999</v>
      </c>
      <c r="AM553">
        <v>1.486587E-2</v>
      </c>
      <c r="AN553">
        <v>-1.1249670000000001</v>
      </c>
      <c r="AO553">
        <v>2.7534900000000001E-2</v>
      </c>
    </row>
    <row r="554" spans="2:41" x14ac:dyDescent="0.25">
      <c r="B554">
        <v>-0.20024719999999999</v>
      </c>
      <c r="C554">
        <v>5.9397520000000004E-3</v>
      </c>
      <c r="D554">
        <v>-0.8627264</v>
      </c>
      <c r="E554">
        <v>1.046658E-2</v>
      </c>
      <c r="F554">
        <v>1.887267</v>
      </c>
      <c r="G554">
        <v>-1.6548859999999999E-2</v>
      </c>
      <c r="H554">
        <v>-3.985909E-2</v>
      </c>
      <c r="I554">
        <v>-1.713242E-3</v>
      </c>
      <c r="J554">
        <v>-0.60115730000000001</v>
      </c>
      <c r="K554">
        <v>4.1186850000000004E-3</v>
      </c>
      <c r="L554">
        <v>-1.140026</v>
      </c>
      <c r="M554">
        <v>1.337984E-2</v>
      </c>
      <c r="N554">
        <v>-1.1772990000000001E-2</v>
      </c>
      <c r="O554">
        <v>5.9163710000000001E-3</v>
      </c>
      <c r="P554">
        <v>0.65498160000000005</v>
      </c>
      <c r="Q554">
        <v>5.6712009999999998E-4</v>
      </c>
      <c r="R554">
        <v>1.0058020000000001</v>
      </c>
      <c r="S554">
        <v>1.1247729999999999E-2</v>
      </c>
      <c r="T554">
        <v>0.51830849999999995</v>
      </c>
      <c r="U554">
        <v>1.2102190000000001E-2</v>
      </c>
      <c r="V554">
        <v>-0.77455779999999996</v>
      </c>
      <c r="W554">
        <v>9.8258830000000005E-3</v>
      </c>
      <c r="X554">
        <v>-0.14994489999999999</v>
      </c>
      <c r="Y554">
        <v>1.6350340000000001E-3</v>
      </c>
      <c r="Z554">
        <v>-0.48033510000000001</v>
      </c>
      <c r="AA554">
        <v>5.851569E-3</v>
      </c>
      <c r="AB554">
        <v>0.18476090000000001</v>
      </c>
      <c r="AC554">
        <v>3.5759709999999998E-3</v>
      </c>
      <c r="AD554">
        <v>-1.6422939999999999</v>
      </c>
      <c r="AE554">
        <v>2.1643720000000002E-2</v>
      </c>
      <c r="AF554">
        <v>0.32955299999999998</v>
      </c>
      <c r="AG554">
        <v>4.3640010000000002E-3</v>
      </c>
      <c r="AH554">
        <v>0.68593550000000003</v>
      </c>
      <c r="AI554">
        <v>4.3958469999999996E-3</v>
      </c>
      <c r="AJ554">
        <v>-0.4885043</v>
      </c>
      <c r="AK554">
        <v>1.750115E-2</v>
      </c>
      <c r="AL554">
        <v>0.12655530000000001</v>
      </c>
      <c r="AM554">
        <v>-4.177872E-3</v>
      </c>
      <c r="AN554">
        <v>-1.047831</v>
      </c>
      <c r="AO554">
        <v>1.3551499999999999E-2</v>
      </c>
    </row>
    <row r="555" spans="2:41" x14ac:dyDescent="0.25">
      <c r="B555">
        <v>6.735302E-2</v>
      </c>
      <c r="C555">
        <v>-3.221453E-3</v>
      </c>
      <c r="D555">
        <v>-0.57366790000000001</v>
      </c>
      <c r="E555">
        <v>1.3265529999999999E-2</v>
      </c>
      <c r="F555">
        <v>-8.283132E-2</v>
      </c>
      <c r="G555">
        <v>-6.6147860000000001E-3</v>
      </c>
      <c r="H555">
        <v>-8.5616040000000004E-2</v>
      </c>
      <c r="I555">
        <v>-2.0465589999999999E-3</v>
      </c>
      <c r="J555">
        <v>0.28226420000000002</v>
      </c>
      <c r="K555">
        <v>-6.232624E-3</v>
      </c>
      <c r="L555">
        <v>-1.253477</v>
      </c>
      <c r="M555">
        <v>7.9167950000000008E-3</v>
      </c>
      <c r="N555">
        <v>0.91030789999999995</v>
      </c>
      <c r="O555">
        <v>7.7019330000000002E-3</v>
      </c>
      <c r="P555">
        <v>-0.31547029999999998</v>
      </c>
      <c r="Q555">
        <v>-3.594477E-3</v>
      </c>
      <c r="R555">
        <v>1.178598</v>
      </c>
      <c r="S555">
        <v>-4.3790719999999998E-4</v>
      </c>
      <c r="T555">
        <v>0.26576339999999998</v>
      </c>
      <c r="U555">
        <v>5.8880210000000002E-3</v>
      </c>
      <c r="V555">
        <v>-1.4844409999999999</v>
      </c>
      <c r="W555">
        <v>1.057351E-2</v>
      </c>
      <c r="X555">
        <v>1.041431</v>
      </c>
      <c r="Y555">
        <v>4.5528410000000002E-3</v>
      </c>
      <c r="Z555">
        <v>-0.24665309999999999</v>
      </c>
      <c r="AA555">
        <v>-7.1404210000000005E-4</v>
      </c>
      <c r="AB555">
        <v>-0.79958530000000005</v>
      </c>
      <c r="AC555">
        <v>-1.384194E-2</v>
      </c>
      <c r="AD555">
        <v>-1.017692</v>
      </c>
      <c r="AE555">
        <v>2.7565429999999998E-2</v>
      </c>
      <c r="AF555">
        <v>7.1926340000000005E-2</v>
      </c>
      <c r="AG555">
        <v>-7.9760449999999993E-3</v>
      </c>
      <c r="AH555">
        <v>-0.65007020000000004</v>
      </c>
      <c r="AI555">
        <v>-1.0756540000000001E-3</v>
      </c>
      <c r="AJ555">
        <v>-1.130009</v>
      </c>
      <c r="AK555">
        <v>1.83737E-2</v>
      </c>
      <c r="AL555">
        <v>-0.59562930000000003</v>
      </c>
      <c r="AM555">
        <v>-8.4599589999999995E-3</v>
      </c>
      <c r="AN555">
        <v>-1.0279020000000001</v>
      </c>
      <c r="AO555">
        <v>7.1825159999999999E-3</v>
      </c>
    </row>
    <row r="556" spans="2:41" x14ac:dyDescent="0.25">
      <c r="B556">
        <v>0.68598009999999998</v>
      </c>
      <c r="C556">
        <v>-6.997306E-3</v>
      </c>
      <c r="D556">
        <v>-1.1202620000000001</v>
      </c>
      <c r="E556">
        <v>9.8386989999999994E-3</v>
      </c>
      <c r="F556">
        <v>-0.89194300000000004</v>
      </c>
      <c r="G556">
        <v>1.008886E-2</v>
      </c>
      <c r="H556">
        <v>5.944492E-3</v>
      </c>
      <c r="I556">
        <v>6.9872100000000002E-4</v>
      </c>
      <c r="J556">
        <v>-0.1115288</v>
      </c>
      <c r="K556">
        <v>-1.6355289999999999E-3</v>
      </c>
      <c r="L556">
        <v>-0.98265239999999998</v>
      </c>
      <c r="M556">
        <v>-2.5753849999999999E-3</v>
      </c>
      <c r="N556">
        <v>0.78279100000000001</v>
      </c>
      <c r="O556">
        <v>-2.9101610000000001E-3</v>
      </c>
      <c r="P556">
        <v>-0.67020230000000003</v>
      </c>
      <c r="Q556">
        <v>-2.4452419999999998E-3</v>
      </c>
      <c r="R556">
        <v>0.56412680000000004</v>
      </c>
      <c r="S556">
        <v>-8.2815079999999999E-3</v>
      </c>
      <c r="T556">
        <v>0.1123731</v>
      </c>
      <c r="U556">
        <v>-1.2583869999999999E-3</v>
      </c>
      <c r="V556">
        <v>-0.28912139999999997</v>
      </c>
      <c r="W556">
        <v>2.5271759999999999E-3</v>
      </c>
      <c r="X556">
        <v>1.9555959999999999</v>
      </c>
      <c r="Y556">
        <v>3.4540299999999999E-3</v>
      </c>
      <c r="Z556">
        <v>7.1097750000000001E-2</v>
      </c>
      <c r="AA556">
        <v>-8.3518480000000003E-3</v>
      </c>
      <c r="AB556">
        <v>-2.6745909999999999</v>
      </c>
      <c r="AC556">
        <v>-7.2610849999999996E-3</v>
      </c>
      <c r="AD556">
        <v>-0.97657799999999995</v>
      </c>
      <c r="AE556">
        <v>2.4978219999999999E-2</v>
      </c>
      <c r="AF556">
        <v>-0.17598759999999999</v>
      </c>
      <c r="AG556">
        <v>1.2504529999999999E-3</v>
      </c>
      <c r="AH556">
        <v>-1.792465</v>
      </c>
      <c r="AI556">
        <v>1.1163609999999999E-2</v>
      </c>
      <c r="AJ556">
        <v>-0.95501210000000003</v>
      </c>
      <c r="AK556">
        <v>1.0429259999999999E-2</v>
      </c>
      <c r="AL556">
        <v>-1.6792910000000001</v>
      </c>
      <c r="AM556">
        <v>8.0842550000000003E-3</v>
      </c>
      <c r="AN556">
        <v>-0.79728840000000001</v>
      </c>
      <c r="AO556">
        <v>1.196473E-2</v>
      </c>
    </row>
    <row r="557" spans="2:41" x14ac:dyDescent="0.25">
      <c r="B557">
        <v>-0.28302500000000003</v>
      </c>
      <c r="C557">
        <v>-7.4488819999999999E-5</v>
      </c>
      <c r="D557">
        <v>-1.610671</v>
      </c>
      <c r="E557">
        <v>9.6750220000000001E-3</v>
      </c>
      <c r="F557">
        <v>-0.62207190000000001</v>
      </c>
      <c r="G557">
        <v>1.7368140000000001E-2</v>
      </c>
      <c r="H557">
        <v>-0.3998545</v>
      </c>
      <c r="I557">
        <v>4.6711599999999997E-3</v>
      </c>
      <c r="J557">
        <v>-1.1366339999999999</v>
      </c>
      <c r="K557">
        <v>1.71194E-2</v>
      </c>
      <c r="L557">
        <v>-0.3727048</v>
      </c>
      <c r="M557">
        <v>-1.30831E-3</v>
      </c>
      <c r="N557">
        <v>0.30428290000000002</v>
      </c>
      <c r="O557">
        <v>-8.9280569999999997E-3</v>
      </c>
      <c r="P557">
        <v>-0.45678489999999999</v>
      </c>
      <c r="Q557">
        <v>5.2285120000000003E-3</v>
      </c>
      <c r="R557">
        <v>-0.12733900000000001</v>
      </c>
      <c r="S557">
        <v>-1.13244E-2</v>
      </c>
      <c r="T557">
        <v>-0.6223803</v>
      </c>
      <c r="U557">
        <v>4.4629159999999999E-3</v>
      </c>
      <c r="V557">
        <v>1.3740190000000001</v>
      </c>
      <c r="W557">
        <v>-5.2230779999999999E-3</v>
      </c>
      <c r="X557">
        <v>1.4838640000000001</v>
      </c>
      <c r="Y557">
        <v>4.8030130000000001E-3</v>
      </c>
      <c r="Z557">
        <v>-0.53704779999999996</v>
      </c>
      <c r="AA557">
        <v>-2.9224759999999998E-3</v>
      </c>
      <c r="AB557">
        <v>-2.6333199999999999</v>
      </c>
      <c r="AC557">
        <v>8.7004709999999996E-3</v>
      </c>
      <c r="AD557">
        <v>-6.0614500000000002E-2</v>
      </c>
      <c r="AE557">
        <v>2.1003810000000001E-2</v>
      </c>
      <c r="AF557">
        <v>0.38667479999999999</v>
      </c>
      <c r="AG557">
        <v>1.6713820000000001E-2</v>
      </c>
      <c r="AH557">
        <v>-0.47907369999999999</v>
      </c>
      <c r="AI557">
        <v>1.4491270000000001E-2</v>
      </c>
      <c r="AJ557">
        <v>-1.1267130000000001</v>
      </c>
      <c r="AK557">
        <v>5.9827839999999997E-3</v>
      </c>
      <c r="AL557">
        <v>-1.726011</v>
      </c>
      <c r="AM557">
        <v>1.915186E-2</v>
      </c>
      <c r="AN557">
        <v>-0.51450410000000002</v>
      </c>
      <c r="AO557">
        <v>1.0607729999999999E-2</v>
      </c>
    </row>
    <row r="558" spans="2:41" x14ac:dyDescent="0.25">
      <c r="B558">
        <v>-1.2508619999999999</v>
      </c>
      <c r="C558">
        <v>1.1647309999999999E-2</v>
      </c>
      <c r="D558">
        <v>-1.3096719999999999</v>
      </c>
      <c r="E558">
        <v>1.471448E-2</v>
      </c>
      <c r="F558">
        <v>-0.1084711</v>
      </c>
      <c r="G558">
        <v>1.603825E-2</v>
      </c>
      <c r="H558">
        <v>-0.53780050000000001</v>
      </c>
      <c r="I558">
        <v>5.8408069999999999E-3</v>
      </c>
      <c r="J558">
        <v>-0.3001451</v>
      </c>
      <c r="K558">
        <v>1.7013239999999999E-2</v>
      </c>
      <c r="L558">
        <v>-0.1092814</v>
      </c>
      <c r="M558">
        <v>4.447154E-3</v>
      </c>
      <c r="N558">
        <v>0.85115689999999999</v>
      </c>
      <c r="O558">
        <v>2.4344670000000001E-3</v>
      </c>
      <c r="P558">
        <v>0.12574669999999999</v>
      </c>
      <c r="Q558">
        <v>1.306615E-2</v>
      </c>
      <c r="R558">
        <v>-0.4146764</v>
      </c>
      <c r="S558">
        <v>-3.9123509999999997E-3</v>
      </c>
      <c r="T558">
        <v>-1.5836980000000001</v>
      </c>
      <c r="U558">
        <v>1.6934769999999998E-2</v>
      </c>
      <c r="V558">
        <v>1.2263310000000001</v>
      </c>
      <c r="W558">
        <v>-8.8763149999999992E-3</v>
      </c>
      <c r="X558">
        <v>-0.18895680000000001</v>
      </c>
      <c r="Y558">
        <v>7.0455830000000002E-3</v>
      </c>
      <c r="Z558">
        <v>-1.9547749999999999</v>
      </c>
      <c r="AA558">
        <v>7.399905E-3</v>
      </c>
      <c r="AB558">
        <v>-0.93849329999999997</v>
      </c>
      <c r="AC558">
        <v>1.0110589999999999E-2</v>
      </c>
      <c r="AD558">
        <v>1.501835</v>
      </c>
      <c r="AE558">
        <v>1.362033E-2</v>
      </c>
      <c r="AF558">
        <v>1.3267500000000001</v>
      </c>
      <c r="AG558">
        <v>1.3304989999999999E-2</v>
      </c>
      <c r="AH558">
        <v>1.475131</v>
      </c>
      <c r="AI558">
        <v>-3.2039519999999999E-3</v>
      </c>
      <c r="AJ558">
        <v>-0.39630140000000003</v>
      </c>
      <c r="AK558">
        <v>5.7599289999999996E-3</v>
      </c>
      <c r="AL558">
        <v>-0.72215560000000001</v>
      </c>
      <c r="AM558">
        <v>1.0047510000000001E-2</v>
      </c>
      <c r="AN558">
        <v>-1.172099</v>
      </c>
      <c r="AO558">
        <v>3.357956E-3</v>
      </c>
    </row>
    <row r="559" spans="2:41" x14ac:dyDescent="0.25">
      <c r="B559">
        <v>-0.26938970000000001</v>
      </c>
      <c r="C559">
        <v>2.2748709999999998E-2</v>
      </c>
      <c r="D559">
        <v>-1.287509</v>
      </c>
      <c r="E559">
        <v>1.110447E-2</v>
      </c>
      <c r="F559">
        <v>0.77241420000000005</v>
      </c>
      <c r="G559">
        <v>1.4077060000000001E-2</v>
      </c>
      <c r="H559">
        <v>-0.35178369999999998</v>
      </c>
      <c r="I559">
        <v>9.5919639999999997E-3</v>
      </c>
      <c r="J559">
        <v>0.7465735</v>
      </c>
      <c r="K559">
        <v>-4.07172E-3</v>
      </c>
      <c r="L559">
        <v>-0.1730197</v>
      </c>
      <c r="M559">
        <v>5.7845309999999999E-3</v>
      </c>
      <c r="N559">
        <v>1.150239</v>
      </c>
      <c r="O559">
        <v>7.3818820000000002E-3</v>
      </c>
      <c r="P559">
        <v>0.69599049999999996</v>
      </c>
      <c r="Q559">
        <v>6.9892189999999996E-3</v>
      </c>
      <c r="R559">
        <v>-0.66379790000000005</v>
      </c>
      <c r="S559">
        <v>2.0087710000000002E-2</v>
      </c>
      <c r="T559">
        <v>-1.478167</v>
      </c>
      <c r="U559">
        <v>1.491775E-2</v>
      </c>
      <c r="V559">
        <v>-0.28278150000000002</v>
      </c>
      <c r="W559">
        <v>-1.1077999999999999E-2</v>
      </c>
      <c r="X559">
        <v>-1.1406700000000001</v>
      </c>
      <c r="Y559">
        <v>4.9617719999999997E-3</v>
      </c>
      <c r="Z559">
        <v>-1.983088</v>
      </c>
      <c r="AA559">
        <v>5.6664130000000004E-3</v>
      </c>
      <c r="AB559">
        <v>0.2440309</v>
      </c>
      <c r="AC559">
        <v>2.3769030000000001E-3</v>
      </c>
      <c r="AD559">
        <v>1.8238570000000001</v>
      </c>
      <c r="AE559">
        <v>1.001147E-2</v>
      </c>
      <c r="AF559">
        <v>1.1799139999999999</v>
      </c>
      <c r="AG559">
        <v>7.2677340000000003E-4</v>
      </c>
      <c r="AH559">
        <v>1.201362</v>
      </c>
      <c r="AI559">
        <v>-1.168781E-2</v>
      </c>
      <c r="AJ559">
        <v>0.66619799999999996</v>
      </c>
      <c r="AK559">
        <v>1.6966279999999999E-3</v>
      </c>
      <c r="AL559">
        <v>-0.7817769</v>
      </c>
      <c r="AM559">
        <v>-9.0617599999999997E-4</v>
      </c>
      <c r="AN559">
        <v>-1.83253</v>
      </c>
      <c r="AO559">
        <v>7.1782909999999998E-3</v>
      </c>
    </row>
    <row r="560" spans="2:41" x14ac:dyDescent="0.25">
      <c r="B560">
        <v>0.91236539999999999</v>
      </c>
      <c r="C560">
        <v>1.831064E-2</v>
      </c>
      <c r="D560">
        <v>-0.60753760000000001</v>
      </c>
      <c r="E560">
        <v>3.006107E-3</v>
      </c>
      <c r="F560">
        <v>1.554837</v>
      </c>
      <c r="G560">
        <v>1.5046159999999999E-2</v>
      </c>
      <c r="H560">
        <v>-0.14457490000000001</v>
      </c>
      <c r="I560">
        <v>1.7287210000000001E-2</v>
      </c>
      <c r="J560">
        <v>-6.172859E-2</v>
      </c>
      <c r="K560">
        <v>-1.1538049999999999E-2</v>
      </c>
      <c r="L560">
        <v>0.94043949999999998</v>
      </c>
      <c r="M560">
        <v>2.940256E-3</v>
      </c>
      <c r="N560">
        <v>0.62847600000000003</v>
      </c>
      <c r="O560">
        <v>-3.7739800000000001E-3</v>
      </c>
      <c r="P560">
        <v>0.81541079999999999</v>
      </c>
      <c r="Q560">
        <v>-9.4534400000000005E-3</v>
      </c>
      <c r="R560">
        <v>-0.16445270000000001</v>
      </c>
      <c r="S560">
        <v>3.7180079999999997E-2</v>
      </c>
      <c r="T560">
        <v>-0.99980089999999999</v>
      </c>
      <c r="U560">
        <v>6.1115099999999997E-3</v>
      </c>
      <c r="V560">
        <v>-1.2874049999999999</v>
      </c>
      <c r="W560">
        <v>-1.0478589999999999E-2</v>
      </c>
      <c r="X560">
        <v>0.41062749999999998</v>
      </c>
      <c r="Y560">
        <v>3.5817420000000002E-4</v>
      </c>
      <c r="Z560">
        <v>-0.38824989999999998</v>
      </c>
      <c r="AA560">
        <v>-5.8471349999999998E-3</v>
      </c>
      <c r="AB560">
        <v>-0.22850770000000001</v>
      </c>
      <c r="AC560">
        <v>2.3337560000000001E-4</v>
      </c>
      <c r="AD560">
        <v>2.2768769999999998</v>
      </c>
      <c r="AE560">
        <v>1.2421140000000001E-2</v>
      </c>
      <c r="AF560">
        <v>0.12512590000000001</v>
      </c>
      <c r="AG560">
        <v>-1.605314E-3</v>
      </c>
      <c r="AH560">
        <v>-3.781619E-2</v>
      </c>
      <c r="AI560">
        <v>-1.163613E-3</v>
      </c>
      <c r="AJ560">
        <v>0.57305130000000004</v>
      </c>
      <c r="AK560">
        <v>-3.6317899999999999E-4</v>
      </c>
      <c r="AL560">
        <v>-2.282845</v>
      </c>
      <c r="AM560">
        <v>7.9973800000000001E-3</v>
      </c>
      <c r="AN560">
        <v>-1.4723630000000001</v>
      </c>
      <c r="AO560">
        <v>1.460995E-2</v>
      </c>
    </row>
    <row r="561" spans="2:41" x14ac:dyDescent="0.25">
      <c r="B561">
        <v>0.94405709999999998</v>
      </c>
      <c r="C561">
        <v>-1.175401E-4</v>
      </c>
      <c r="D561">
        <v>0.44141740000000002</v>
      </c>
      <c r="E561">
        <v>5.0925969999999999E-3</v>
      </c>
      <c r="F561">
        <v>1.178653</v>
      </c>
      <c r="G561">
        <v>5.3044149999999998E-3</v>
      </c>
      <c r="H561">
        <v>0.72446549999999998</v>
      </c>
      <c r="I561">
        <v>1.315175E-2</v>
      </c>
      <c r="J561">
        <v>-0.15049879999999999</v>
      </c>
      <c r="K561">
        <v>5.1762520000000001E-3</v>
      </c>
      <c r="L561">
        <v>2.6107</v>
      </c>
      <c r="M561">
        <v>1.0458879999999999E-6</v>
      </c>
      <c r="N561">
        <v>0.58385489999999995</v>
      </c>
      <c r="O561">
        <v>-1.033385E-2</v>
      </c>
      <c r="P561">
        <v>0.1710961</v>
      </c>
      <c r="Q561">
        <v>-1.284777E-2</v>
      </c>
      <c r="R561">
        <v>1.3943099999999999</v>
      </c>
      <c r="S561">
        <v>2.2020919999999999E-2</v>
      </c>
      <c r="T561">
        <v>-0.5397303</v>
      </c>
      <c r="U561">
        <v>6.3121399999999999E-3</v>
      </c>
      <c r="V561">
        <v>-0.81302629999999998</v>
      </c>
      <c r="W561">
        <v>3.3811549999999998E-3</v>
      </c>
      <c r="X561">
        <v>2.4943460000000002</v>
      </c>
      <c r="Y561">
        <v>-1.008045E-4</v>
      </c>
      <c r="Z561">
        <v>0.1088392</v>
      </c>
      <c r="AA561">
        <v>-7.8412589999999997E-3</v>
      </c>
      <c r="AB561">
        <v>-0.99270919999999996</v>
      </c>
      <c r="AC561">
        <v>4.4197259999999997E-3</v>
      </c>
      <c r="AD561">
        <v>2.744103</v>
      </c>
      <c r="AE561">
        <v>1.3861419999999999E-2</v>
      </c>
      <c r="AF561">
        <v>-6.5710719999999999E-3</v>
      </c>
      <c r="AG561">
        <v>4.3931949999999999E-3</v>
      </c>
      <c r="AH561">
        <v>-0.61962729999999999</v>
      </c>
      <c r="AI561">
        <v>1.0235879999999999E-2</v>
      </c>
      <c r="AJ561">
        <v>0.51582640000000002</v>
      </c>
      <c r="AK561">
        <v>-2.4407040000000001E-3</v>
      </c>
      <c r="AL561">
        <v>-2.7321330000000001</v>
      </c>
      <c r="AM561">
        <v>2.006113E-2</v>
      </c>
      <c r="AN561">
        <v>-1.207989</v>
      </c>
      <c r="AO561">
        <v>1.6414140000000001E-2</v>
      </c>
    </row>
    <row r="562" spans="2:41" x14ac:dyDescent="0.25">
      <c r="B562">
        <v>0.76965430000000001</v>
      </c>
      <c r="C562">
        <v>-7.2755449999999996E-3</v>
      </c>
      <c r="D562">
        <v>-0.26716889999999999</v>
      </c>
      <c r="E562">
        <v>1.037393E-2</v>
      </c>
      <c r="F562">
        <v>0.18856400000000001</v>
      </c>
      <c r="G562">
        <v>-7.7511079999999996E-3</v>
      </c>
      <c r="H562">
        <v>1.53735</v>
      </c>
      <c r="I562">
        <v>-3.6545549999999999E-3</v>
      </c>
      <c r="J562">
        <v>0.97569229999999996</v>
      </c>
      <c r="K562">
        <v>1.425357E-2</v>
      </c>
      <c r="L562">
        <v>2.7464499999999998</v>
      </c>
      <c r="M562">
        <v>-4.1851710000000001E-4</v>
      </c>
      <c r="N562">
        <v>0.2451757</v>
      </c>
      <c r="O562">
        <v>-3.888491E-3</v>
      </c>
      <c r="P562">
        <v>-0.86116510000000002</v>
      </c>
      <c r="Q562">
        <v>-3.213769E-3</v>
      </c>
      <c r="R562">
        <v>1.488513</v>
      </c>
      <c r="S562">
        <v>-5.1618790000000003E-3</v>
      </c>
      <c r="T562">
        <v>-1.0953259999999999E-2</v>
      </c>
      <c r="U562">
        <v>6.4147529999999996E-3</v>
      </c>
      <c r="V562">
        <v>0.18044669999999999</v>
      </c>
      <c r="W562">
        <v>2.2109480000000001E-2</v>
      </c>
      <c r="X562">
        <v>2.3385630000000002</v>
      </c>
      <c r="Y562">
        <v>8.7412840000000002E-3</v>
      </c>
      <c r="Z562">
        <v>-2.233133E-2</v>
      </c>
      <c r="AA562">
        <v>4.2307389999999999E-3</v>
      </c>
      <c r="AB562">
        <v>-0.37236209999999997</v>
      </c>
      <c r="AC562">
        <v>-2.120767E-3</v>
      </c>
      <c r="AD562">
        <v>1.8460589999999999</v>
      </c>
      <c r="AE562">
        <v>1.497185E-2</v>
      </c>
      <c r="AF562">
        <v>1.252046</v>
      </c>
      <c r="AG562">
        <v>3.8212199999999998E-4</v>
      </c>
      <c r="AH562">
        <v>-1.124387</v>
      </c>
      <c r="AI562">
        <v>8.2920560000000008E-3</v>
      </c>
      <c r="AJ562">
        <v>0.73227759999999997</v>
      </c>
      <c r="AK562">
        <v>-7.7636459999999999E-3</v>
      </c>
      <c r="AL562">
        <v>-1.080862</v>
      </c>
      <c r="AM562">
        <v>1.2590459999999999E-2</v>
      </c>
      <c r="AN562">
        <v>-1.0066930000000001</v>
      </c>
      <c r="AO562">
        <v>2.1324409999999999E-2</v>
      </c>
    </row>
    <row r="563" spans="2:41" x14ac:dyDescent="0.25">
      <c r="B563">
        <v>0.3901038</v>
      </c>
      <c r="C563">
        <v>-4.76357E-3</v>
      </c>
      <c r="D563">
        <v>-0.63582349999999999</v>
      </c>
      <c r="E563">
        <v>1.2457950000000001E-2</v>
      </c>
      <c r="F563">
        <v>0.96483300000000005</v>
      </c>
      <c r="G563">
        <v>2.5672160000000002E-3</v>
      </c>
      <c r="H563">
        <v>0.97352680000000003</v>
      </c>
      <c r="I563">
        <v>-1.388091E-2</v>
      </c>
      <c r="J563">
        <v>0.56352559999999996</v>
      </c>
      <c r="K563">
        <v>4.7972609999999997E-3</v>
      </c>
      <c r="L563">
        <v>2.2801</v>
      </c>
      <c r="M563">
        <v>-2.0034419999999998E-3</v>
      </c>
      <c r="N563">
        <v>-0.51296109999999995</v>
      </c>
      <c r="O563">
        <v>3.5988859999999999E-3</v>
      </c>
      <c r="P563">
        <v>-1.130498</v>
      </c>
      <c r="Q563">
        <v>2.7279750000000001E-3</v>
      </c>
      <c r="R563">
        <v>-0.15958600000000001</v>
      </c>
      <c r="S563">
        <v>-1.402869E-2</v>
      </c>
      <c r="T563">
        <v>-0.67768240000000002</v>
      </c>
      <c r="U563">
        <v>3.8613060000000001E-3</v>
      </c>
      <c r="V563">
        <v>0.26707520000000001</v>
      </c>
      <c r="W563">
        <v>2.392646E-2</v>
      </c>
      <c r="X563">
        <v>0.96699749999999995</v>
      </c>
      <c r="Y563">
        <v>1.4775379999999999E-2</v>
      </c>
      <c r="Z563">
        <v>0.52621459999999998</v>
      </c>
      <c r="AA563">
        <v>8.1400589999999998E-3</v>
      </c>
      <c r="AB563">
        <v>0.57545820000000003</v>
      </c>
      <c r="AC563">
        <v>-1.6149549999999999E-2</v>
      </c>
      <c r="AD563">
        <v>0.91567670000000001</v>
      </c>
      <c r="AE563">
        <v>1.5304069999999999E-2</v>
      </c>
      <c r="AF563">
        <v>1.719144</v>
      </c>
      <c r="AG563">
        <v>-1.109128E-2</v>
      </c>
      <c r="AH563">
        <v>-1.053796</v>
      </c>
      <c r="AI563">
        <v>-3.8697249999999997E-4</v>
      </c>
      <c r="AJ563">
        <v>0.45198369999999999</v>
      </c>
      <c r="AK563">
        <v>-3.6734889999999998E-3</v>
      </c>
      <c r="AL563">
        <v>0.73695659999999996</v>
      </c>
      <c r="AM563">
        <v>-1.3353320000000001E-3</v>
      </c>
      <c r="AN563">
        <v>-9.8475930000000003E-2</v>
      </c>
      <c r="AO563">
        <v>2.3338359999999999E-2</v>
      </c>
    </row>
    <row r="564" spans="2:41" x14ac:dyDescent="0.25">
      <c r="B564">
        <v>-0.4004548</v>
      </c>
      <c r="C564">
        <v>-4.3879990000000001E-3</v>
      </c>
      <c r="D564">
        <v>1.0549379999999999</v>
      </c>
      <c r="E564">
        <v>7.1949680000000004E-3</v>
      </c>
      <c r="F564">
        <v>2.9929000000000001</v>
      </c>
      <c r="G564">
        <v>1.546905E-2</v>
      </c>
      <c r="H564">
        <v>-0.33743380000000001</v>
      </c>
      <c r="I564">
        <v>-1.257547E-2</v>
      </c>
      <c r="J564">
        <v>-0.54937210000000003</v>
      </c>
      <c r="K564">
        <v>5.5276540000000001E-4</v>
      </c>
      <c r="L564">
        <v>2.0176539999999998</v>
      </c>
      <c r="M564">
        <v>-6.3280469999999998E-3</v>
      </c>
      <c r="N564">
        <v>-0.83688859999999998</v>
      </c>
      <c r="O564">
        <v>2.6018790000000001E-3</v>
      </c>
      <c r="P564">
        <v>-0.23747679999999999</v>
      </c>
      <c r="Q564">
        <v>-7.0503519999999997E-4</v>
      </c>
      <c r="R564">
        <v>-0.9937994</v>
      </c>
      <c r="S564">
        <v>-4.40194E-3</v>
      </c>
      <c r="T564">
        <v>-2.1762350000000001</v>
      </c>
      <c r="U564">
        <v>1.14357E-2</v>
      </c>
      <c r="V564">
        <v>-0.32989079999999998</v>
      </c>
      <c r="W564">
        <v>1.6104719999999999E-2</v>
      </c>
      <c r="X564">
        <v>0.33102749999999997</v>
      </c>
      <c r="Y564">
        <v>8.3252050000000005E-3</v>
      </c>
      <c r="Z564">
        <v>0.3754325</v>
      </c>
      <c r="AA564">
        <v>9.6386949999999996E-4</v>
      </c>
      <c r="AB564">
        <v>7.9646250000000002E-2</v>
      </c>
      <c r="AC564">
        <v>-1.6183099999999999E-2</v>
      </c>
      <c r="AD564">
        <v>0.73115030000000003</v>
      </c>
      <c r="AE564">
        <v>1.851595E-2</v>
      </c>
      <c r="AF564">
        <v>0.50709899999999997</v>
      </c>
      <c r="AG564">
        <v>-4.662523E-3</v>
      </c>
      <c r="AH564">
        <v>-0.49851519999999999</v>
      </c>
      <c r="AI564">
        <v>1.060613E-3</v>
      </c>
      <c r="AJ564">
        <v>0.37086580000000002</v>
      </c>
      <c r="AK564">
        <v>1.282909E-3</v>
      </c>
      <c r="AL564">
        <v>0.82842550000000004</v>
      </c>
      <c r="AM564">
        <v>-5.800805E-3</v>
      </c>
      <c r="AN564">
        <v>0.77308469999999996</v>
      </c>
      <c r="AO564">
        <v>1.3441989999999999E-2</v>
      </c>
    </row>
    <row r="565" spans="2:41" x14ac:dyDescent="0.25">
      <c r="B565">
        <v>-0.72467060000000005</v>
      </c>
      <c r="C565">
        <v>3.6804839999999999E-3</v>
      </c>
      <c r="D565">
        <v>1.8349960000000001</v>
      </c>
      <c r="E565">
        <v>-7.784343E-3</v>
      </c>
      <c r="F565">
        <v>2.97451</v>
      </c>
      <c r="G565">
        <v>2.4140569999999998E-3</v>
      </c>
      <c r="H565">
        <v>-1.0712900000000001</v>
      </c>
      <c r="I565">
        <v>-4.2856309999999998E-3</v>
      </c>
      <c r="J565">
        <v>-0.40433829999999998</v>
      </c>
      <c r="K565">
        <v>3.6291069999999999E-3</v>
      </c>
      <c r="L565">
        <v>0.68552610000000003</v>
      </c>
      <c r="M565">
        <v>-3.4555990000000002E-3</v>
      </c>
      <c r="N565">
        <v>-1.153505</v>
      </c>
      <c r="O565">
        <v>9.1131719999999999E-4</v>
      </c>
      <c r="P565">
        <v>1.0882099999999999</v>
      </c>
      <c r="Q565">
        <v>-7.0793419999999998E-3</v>
      </c>
      <c r="R565">
        <v>-0.31460739999999998</v>
      </c>
      <c r="S565">
        <v>9.4058149999999997E-3</v>
      </c>
      <c r="T565">
        <v>-2.2174960000000001</v>
      </c>
      <c r="U565">
        <v>2.5817360000000001E-2</v>
      </c>
      <c r="V565">
        <v>-0.76878150000000001</v>
      </c>
      <c r="W565">
        <v>1.211548E-2</v>
      </c>
      <c r="X565">
        <v>-0.22289149999999999</v>
      </c>
      <c r="Y565">
        <v>4.3003119999999997E-3</v>
      </c>
      <c r="Z565">
        <v>-0.3515046</v>
      </c>
      <c r="AA565">
        <v>6.5088289999999998E-3</v>
      </c>
      <c r="AB565">
        <v>-1.5304960000000001</v>
      </c>
      <c r="AC565">
        <v>-5.1389069999999999E-3</v>
      </c>
      <c r="AD565">
        <v>0.32010149999999998</v>
      </c>
      <c r="AE565">
        <v>2.777315E-2</v>
      </c>
      <c r="AF565">
        <v>-0.3652512</v>
      </c>
      <c r="AG565">
        <v>1.201285E-2</v>
      </c>
      <c r="AH565">
        <v>-4.697689E-2</v>
      </c>
      <c r="AI565">
        <v>1.09053E-2</v>
      </c>
      <c r="AJ565">
        <v>0.19628290000000001</v>
      </c>
      <c r="AK565">
        <v>-6.5988419999999997E-3</v>
      </c>
      <c r="AL565">
        <v>0.1829124</v>
      </c>
      <c r="AM565">
        <v>-2.5744180000000002E-3</v>
      </c>
      <c r="AN565">
        <v>1.3092079999999999</v>
      </c>
      <c r="AO565">
        <v>7.2877009999999997E-3</v>
      </c>
    </row>
    <row r="566" spans="2:41" x14ac:dyDescent="0.25">
      <c r="B566">
        <v>2.7758390000000001E-2</v>
      </c>
      <c r="C566">
        <v>1.237108E-2</v>
      </c>
      <c r="D566">
        <v>0.60568169999999999</v>
      </c>
      <c r="E566">
        <v>-1.1999340000000001E-2</v>
      </c>
      <c r="F566">
        <v>0.78241019999999994</v>
      </c>
      <c r="G566">
        <v>-1.1174399999999999E-2</v>
      </c>
      <c r="H566">
        <v>-0.60491269999999997</v>
      </c>
      <c r="I566">
        <v>8.2888700000000003E-3</v>
      </c>
      <c r="J566">
        <v>8.0200080000000007E-2</v>
      </c>
      <c r="K566">
        <v>-4.4386759999999999E-3</v>
      </c>
      <c r="L566">
        <v>-0.83806630000000004</v>
      </c>
      <c r="M566">
        <v>7.1033290000000002E-3</v>
      </c>
      <c r="N566">
        <v>-1.2969440000000001</v>
      </c>
      <c r="O566">
        <v>7.8984620000000002E-3</v>
      </c>
      <c r="P566">
        <v>1.643437</v>
      </c>
      <c r="Q566">
        <v>-4.5610479999999998E-4</v>
      </c>
      <c r="R566">
        <v>0.4057924</v>
      </c>
      <c r="S566">
        <v>1.5683989999999998E-2</v>
      </c>
      <c r="T566">
        <v>-1.3418890000000001</v>
      </c>
      <c r="U566">
        <v>2.3164130000000002E-2</v>
      </c>
      <c r="V566">
        <v>-0.83544320000000005</v>
      </c>
      <c r="W566">
        <v>7.2594859999999999E-3</v>
      </c>
      <c r="X566">
        <v>-1.2841830000000001</v>
      </c>
      <c r="Y566">
        <v>1.068786E-2</v>
      </c>
      <c r="Z566">
        <v>-0.6011898</v>
      </c>
      <c r="AA566">
        <v>1.937432E-2</v>
      </c>
      <c r="AB566">
        <v>-1.8570990000000001</v>
      </c>
      <c r="AC566">
        <v>1.766742E-3</v>
      </c>
      <c r="AD566">
        <v>-0.39985179999999998</v>
      </c>
      <c r="AE566">
        <v>2.5564360000000001E-2</v>
      </c>
      <c r="AF566">
        <v>-0.47982859999999999</v>
      </c>
      <c r="AG566">
        <v>1.391089E-2</v>
      </c>
      <c r="AH566">
        <v>0.50290820000000003</v>
      </c>
      <c r="AI566">
        <v>1.3797790000000001E-2</v>
      </c>
      <c r="AJ566">
        <v>-0.15450140000000001</v>
      </c>
      <c r="AK566">
        <v>-1.160666E-2</v>
      </c>
      <c r="AL566">
        <v>0.35603380000000001</v>
      </c>
      <c r="AM566">
        <v>-1.034779E-3</v>
      </c>
      <c r="AN566">
        <v>1.9448639999999999</v>
      </c>
      <c r="AO566">
        <v>6.8518629999999997E-3</v>
      </c>
    </row>
    <row r="567" spans="2:41" x14ac:dyDescent="0.25">
      <c r="B567">
        <v>0.84944960000000003</v>
      </c>
      <c r="C567">
        <v>5.3110980000000002E-3</v>
      </c>
      <c r="D567">
        <v>-0.22675580000000001</v>
      </c>
      <c r="E567">
        <v>4.2243070000000001E-3</v>
      </c>
      <c r="F567">
        <v>-1.298062</v>
      </c>
      <c r="G567">
        <v>-1.7975739999999999E-3</v>
      </c>
      <c r="H567">
        <v>1.0967859999999999E-2</v>
      </c>
      <c r="I567">
        <v>1.216562E-2</v>
      </c>
      <c r="J567">
        <v>-0.53654520000000006</v>
      </c>
      <c r="K567">
        <v>-1.713806E-2</v>
      </c>
      <c r="L567">
        <v>-0.5920801</v>
      </c>
      <c r="M567">
        <v>9.9546110000000004E-3</v>
      </c>
      <c r="N567">
        <v>-1.035601</v>
      </c>
      <c r="O567">
        <v>1.1263280000000001E-2</v>
      </c>
      <c r="P567">
        <v>1.0003500000000001</v>
      </c>
      <c r="Q567">
        <v>1.36145E-2</v>
      </c>
      <c r="R567">
        <v>9.8301680000000002E-2</v>
      </c>
      <c r="S567">
        <v>1.472623E-2</v>
      </c>
      <c r="T567">
        <v>-1.080727</v>
      </c>
      <c r="U567">
        <v>-9.4169649999999996E-4</v>
      </c>
      <c r="V567">
        <v>0.1246048</v>
      </c>
      <c r="W567">
        <v>6.1084470000000004E-3</v>
      </c>
      <c r="X567">
        <v>-1.521112</v>
      </c>
      <c r="Y567">
        <v>1.699842E-2</v>
      </c>
      <c r="Z567">
        <v>-0.85193269999999999</v>
      </c>
      <c r="AA567">
        <v>1.9715940000000001E-2</v>
      </c>
      <c r="AB567">
        <v>-0.32331130000000002</v>
      </c>
      <c r="AC567">
        <v>-2.3275610000000001E-3</v>
      </c>
      <c r="AD567">
        <v>8.0473249999999996E-2</v>
      </c>
      <c r="AE567">
        <v>4.9688450000000004E-3</v>
      </c>
      <c r="AF567">
        <v>-0.82014620000000005</v>
      </c>
      <c r="AG567">
        <v>6.5009500000000001E-3</v>
      </c>
      <c r="AH567">
        <v>0.15524560000000001</v>
      </c>
      <c r="AI567">
        <v>1.3835149999999999E-2</v>
      </c>
      <c r="AJ567">
        <v>0.1120789</v>
      </c>
      <c r="AK567">
        <v>-6.7695979999999999E-3</v>
      </c>
      <c r="AL567">
        <v>0.78649939999999996</v>
      </c>
      <c r="AM567">
        <v>-4.3794840000000003E-3</v>
      </c>
      <c r="AN567">
        <v>1.776186</v>
      </c>
      <c r="AO567">
        <v>-4.9957090000000001E-3</v>
      </c>
    </row>
    <row r="568" spans="2:41" x14ac:dyDescent="0.25">
      <c r="B568">
        <v>0.30966529999999998</v>
      </c>
      <c r="C568">
        <v>-1.4960030000000001E-3</v>
      </c>
      <c r="D568">
        <v>3.6575610000000001E-2</v>
      </c>
      <c r="E568">
        <v>1.7027819999999999E-2</v>
      </c>
      <c r="F568">
        <v>-2.336579</v>
      </c>
      <c r="G568">
        <v>1.0127499999999999E-2</v>
      </c>
      <c r="H568">
        <v>-0.28280620000000001</v>
      </c>
      <c r="I568">
        <v>5.382576E-3</v>
      </c>
      <c r="J568">
        <v>-1.37371</v>
      </c>
      <c r="K568">
        <v>-1.2625559999999999E-2</v>
      </c>
      <c r="L568">
        <v>0.68929390000000001</v>
      </c>
      <c r="M568">
        <v>6.1008579999999998E-3</v>
      </c>
      <c r="N568">
        <v>-0.46610839999999998</v>
      </c>
      <c r="O568">
        <v>-5.7041130000000005E-4</v>
      </c>
      <c r="P568">
        <v>-0.1457985</v>
      </c>
      <c r="Q568">
        <v>1.403858E-2</v>
      </c>
      <c r="R568">
        <v>-0.3230421</v>
      </c>
      <c r="S568">
        <v>1.5880680000000001E-2</v>
      </c>
      <c r="T568">
        <v>-0.196075</v>
      </c>
      <c r="U568">
        <v>-1.4797970000000001E-2</v>
      </c>
      <c r="V568">
        <v>1.4492480000000001</v>
      </c>
      <c r="W568">
        <v>9.2651539999999994E-3</v>
      </c>
      <c r="X568">
        <v>-0.75700190000000001</v>
      </c>
      <c r="Y568">
        <v>1.9279580000000001E-2</v>
      </c>
      <c r="Z568">
        <v>-1.5115190000000001</v>
      </c>
      <c r="AA568">
        <v>1.059072E-2</v>
      </c>
      <c r="AB568">
        <v>0.44370850000000001</v>
      </c>
      <c r="AC568">
        <v>-9.9315310000000004E-3</v>
      </c>
      <c r="AD568">
        <v>1.08291</v>
      </c>
      <c r="AE568">
        <v>-1.074808E-2</v>
      </c>
      <c r="AF568">
        <v>-0.95585100000000001</v>
      </c>
      <c r="AG568">
        <v>4.9116710000000003E-3</v>
      </c>
      <c r="AH568">
        <v>-1.040095</v>
      </c>
      <c r="AI568">
        <v>1.40304E-2</v>
      </c>
      <c r="AJ568">
        <v>6.5454609999999996E-2</v>
      </c>
      <c r="AK568">
        <v>-8.1435090000000002E-4</v>
      </c>
      <c r="AL568">
        <v>1.1532530000000001</v>
      </c>
      <c r="AM568">
        <v>-2.0390419999999999E-4</v>
      </c>
      <c r="AN568">
        <v>0.4991816</v>
      </c>
      <c r="AO568">
        <v>-1.2663779999999999E-2</v>
      </c>
    </row>
    <row r="569" spans="2:41" x14ac:dyDescent="0.25">
      <c r="B569">
        <v>-1.153932</v>
      </c>
      <c r="C569">
        <v>6.9009589999999999E-3</v>
      </c>
      <c r="D569">
        <v>0.1410526</v>
      </c>
      <c r="E569">
        <v>1.3403200000000001E-2</v>
      </c>
      <c r="F569">
        <v>-2.0867629999999999</v>
      </c>
      <c r="G569">
        <v>6.4568129999999996E-3</v>
      </c>
      <c r="H569">
        <v>-1.141227</v>
      </c>
      <c r="I569">
        <v>9.8629019999999998E-4</v>
      </c>
      <c r="J569">
        <v>-0.7432358</v>
      </c>
      <c r="K569">
        <v>2.9202999999999998E-3</v>
      </c>
      <c r="L569">
        <v>0.82206950000000001</v>
      </c>
      <c r="M569">
        <v>8.3468689999999998E-3</v>
      </c>
      <c r="N569">
        <v>-0.1276187</v>
      </c>
      <c r="O569">
        <v>-1.0292620000000001E-2</v>
      </c>
      <c r="P569">
        <v>-1.3527530000000001</v>
      </c>
      <c r="Q569">
        <v>7.2281109999999997E-3</v>
      </c>
      <c r="R569">
        <v>-0.16102520000000001</v>
      </c>
      <c r="S569">
        <v>1.1398459999999999E-2</v>
      </c>
      <c r="T569">
        <v>1.6606339999999999</v>
      </c>
      <c r="U569">
        <v>-4.5905520000000003E-3</v>
      </c>
      <c r="V569">
        <v>0.92938659999999995</v>
      </c>
      <c r="W569">
        <v>3.3441349999999998E-3</v>
      </c>
      <c r="X569">
        <v>-2.412549E-4</v>
      </c>
      <c r="Y569">
        <v>2.0426360000000001E-2</v>
      </c>
      <c r="Z569">
        <v>-1.9655910000000001</v>
      </c>
      <c r="AA569">
        <v>2.867676E-3</v>
      </c>
      <c r="AB569">
        <v>-0.68588649999999995</v>
      </c>
      <c r="AC569">
        <v>-8.7250269999999998E-3</v>
      </c>
      <c r="AD569">
        <v>0.60948279999999999</v>
      </c>
      <c r="AE569">
        <v>-3.9898249999999998E-3</v>
      </c>
      <c r="AF569">
        <v>-0.53168579999999999</v>
      </c>
      <c r="AG569">
        <v>8.1598299999999999E-3</v>
      </c>
      <c r="AH569">
        <v>-1.4958</v>
      </c>
      <c r="AI569">
        <v>6.6870569999999997E-3</v>
      </c>
      <c r="AJ569">
        <v>-0.17872450000000001</v>
      </c>
      <c r="AK569">
        <v>7.9590529999999996E-4</v>
      </c>
      <c r="AL569">
        <v>1.729921</v>
      </c>
      <c r="AM569">
        <v>1.355864E-2</v>
      </c>
      <c r="AN569">
        <v>-0.4169484</v>
      </c>
      <c r="AO569">
        <v>-2.3709E-3</v>
      </c>
    </row>
    <row r="570" spans="2:41" x14ac:dyDescent="0.25">
      <c r="B570">
        <v>-1.329995</v>
      </c>
      <c r="C570">
        <v>1.5327790000000001E-2</v>
      </c>
      <c r="D570">
        <v>1.564885E-3</v>
      </c>
      <c r="E570">
        <v>4.0779229999999998E-3</v>
      </c>
      <c r="F570">
        <v>-1.5563530000000001</v>
      </c>
      <c r="G570">
        <v>1.444071E-4</v>
      </c>
      <c r="H570">
        <v>-1.6047830000000001</v>
      </c>
      <c r="I570">
        <v>4.8675949999999997E-3</v>
      </c>
      <c r="J570">
        <v>0.23248920000000001</v>
      </c>
      <c r="K570">
        <v>7.1963790000000001E-3</v>
      </c>
      <c r="L570">
        <v>-0.38345980000000002</v>
      </c>
      <c r="M570">
        <v>1.4494180000000001E-2</v>
      </c>
      <c r="N570">
        <v>-0.770092</v>
      </c>
      <c r="O570">
        <v>-7.8297070000000004E-4</v>
      </c>
      <c r="P570">
        <v>-2.3106789999999999</v>
      </c>
      <c r="Q570">
        <v>1.151461E-2</v>
      </c>
      <c r="R570">
        <v>6.005593E-2</v>
      </c>
      <c r="S570">
        <v>-3.7334239999999999E-3</v>
      </c>
      <c r="T570">
        <v>2.0515659999999998</v>
      </c>
      <c r="U570">
        <v>1.4406219999999999E-4</v>
      </c>
      <c r="V570">
        <v>-0.8424895</v>
      </c>
      <c r="W570">
        <v>-7.5973990000000003E-3</v>
      </c>
      <c r="X570">
        <v>0.66526830000000003</v>
      </c>
      <c r="Y570">
        <v>1.329616E-2</v>
      </c>
      <c r="Z570">
        <v>-0.87186830000000004</v>
      </c>
      <c r="AA570">
        <v>8.5177460000000001E-4</v>
      </c>
      <c r="AB570">
        <v>-1.2753159999999999</v>
      </c>
      <c r="AC570">
        <v>-5.6804629999999997E-5</v>
      </c>
      <c r="AD570">
        <v>-0.63679419999999998</v>
      </c>
      <c r="AE570">
        <v>1.2491210000000001E-2</v>
      </c>
      <c r="AF570">
        <v>0.16279569999999999</v>
      </c>
      <c r="AG570">
        <v>3.4655480000000002E-3</v>
      </c>
      <c r="AH570">
        <v>-0.96315410000000001</v>
      </c>
      <c r="AI570">
        <v>6.7843110000000003E-3</v>
      </c>
      <c r="AJ570">
        <v>6.8592639999999996E-2</v>
      </c>
      <c r="AK570">
        <v>-6.1224850000000004E-3</v>
      </c>
      <c r="AL570">
        <v>1.624744</v>
      </c>
      <c r="AM570">
        <v>1.6759300000000001E-2</v>
      </c>
      <c r="AN570">
        <v>-0.62500509999999998</v>
      </c>
      <c r="AO570">
        <v>-2.0708290000000002E-3</v>
      </c>
    </row>
    <row r="571" spans="2:41" x14ac:dyDescent="0.25">
      <c r="B571">
        <v>0.53824039999999995</v>
      </c>
      <c r="C571">
        <v>1.165388E-2</v>
      </c>
      <c r="D571">
        <v>0.29661320000000002</v>
      </c>
      <c r="E571">
        <v>-3.320314E-3</v>
      </c>
      <c r="F571">
        <v>-1.231328</v>
      </c>
      <c r="G571">
        <v>1.1472100000000001E-2</v>
      </c>
      <c r="H571">
        <v>-0.57033429999999996</v>
      </c>
      <c r="I571">
        <v>8.4675849999999997E-3</v>
      </c>
      <c r="J571">
        <v>-0.241039</v>
      </c>
      <c r="K571">
        <v>2.8303130000000001E-3</v>
      </c>
      <c r="L571">
        <v>-0.79906980000000005</v>
      </c>
      <c r="M571">
        <v>1.6093570000000001E-2</v>
      </c>
      <c r="N571">
        <v>-1.664358</v>
      </c>
      <c r="O571">
        <v>1.127587E-2</v>
      </c>
      <c r="P571">
        <v>-2.452521</v>
      </c>
      <c r="Q571">
        <v>1.8771099999999999E-2</v>
      </c>
      <c r="R571">
        <v>0.1948233</v>
      </c>
      <c r="S571">
        <v>-9.0295389999999996E-3</v>
      </c>
      <c r="T571">
        <v>0.3912641</v>
      </c>
      <c r="U571">
        <v>-9.857925E-3</v>
      </c>
      <c r="V571">
        <v>-1.6014360000000001</v>
      </c>
      <c r="W571">
        <v>-9.2749640000000001E-3</v>
      </c>
      <c r="X571">
        <v>1.31423</v>
      </c>
      <c r="Y571">
        <v>-5.0476999999999996E-3</v>
      </c>
      <c r="Z571">
        <v>0.94323179999999995</v>
      </c>
      <c r="AA571">
        <v>-1.4030480000000001E-3</v>
      </c>
      <c r="AB571">
        <v>-0.26153460000000001</v>
      </c>
      <c r="AC571">
        <v>7.6744100000000004E-3</v>
      </c>
      <c r="AD571">
        <v>-1.074621</v>
      </c>
      <c r="AE571">
        <v>1.395099E-2</v>
      </c>
      <c r="AF571">
        <v>1.0004029999999999</v>
      </c>
      <c r="AG571">
        <v>-4.1298389999999997E-3</v>
      </c>
      <c r="AH571">
        <v>2.5366049999999999E-3</v>
      </c>
      <c r="AI571">
        <v>1.7466599999999999E-2</v>
      </c>
      <c r="AJ571">
        <v>-0.78696650000000001</v>
      </c>
      <c r="AK571">
        <v>-8.5647669999999992E-3</v>
      </c>
      <c r="AL571">
        <v>0.3889109</v>
      </c>
      <c r="AM571">
        <v>4.360704E-3</v>
      </c>
      <c r="AN571">
        <v>-6.1131409999999999E-3</v>
      </c>
      <c r="AO571">
        <v>-1.2283779999999999E-2</v>
      </c>
    </row>
    <row r="572" spans="2:41" x14ac:dyDescent="0.25">
      <c r="B572">
        <v>1.6138269999999999</v>
      </c>
      <c r="C572">
        <v>2.5717800000000001E-3</v>
      </c>
      <c r="D572">
        <v>0.90993369999999996</v>
      </c>
      <c r="E572">
        <v>-4.1820119999999997E-3</v>
      </c>
      <c r="F572">
        <v>0.51487099999999997</v>
      </c>
      <c r="G572">
        <v>2.6533620000000001E-2</v>
      </c>
      <c r="H572">
        <v>0.84035709999999997</v>
      </c>
      <c r="I572">
        <v>1.7892069999999999E-3</v>
      </c>
      <c r="J572">
        <v>-1.2538400000000001</v>
      </c>
      <c r="K572">
        <v>6.333623E-3</v>
      </c>
      <c r="L572">
        <v>0.42041849999999997</v>
      </c>
      <c r="M572">
        <v>1.1452469999999999E-2</v>
      </c>
      <c r="N572">
        <v>-2.127481</v>
      </c>
      <c r="O572">
        <v>7.0981109999999998E-3</v>
      </c>
      <c r="P572">
        <v>-1.927872</v>
      </c>
      <c r="Q572">
        <v>1.20403E-2</v>
      </c>
      <c r="R572">
        <v>5.6244199999999998E-3</v>
      </c>
      <c r="S572">
        <v>-4.7020930000000001E-3</v>
      </c>
      <c r="T572">
        <v>-0.67890879999999998</v>
      </c>
      <c r="U572">
        <v>-8.7821940000000001E-3</v>
      </c>
      <c r="V572">
        <v>-1.220885</v>
      </c>
      <c r="W572">
        <v>-8.3719950000000001E-4</v>
      </c>
      <c r="X572">
        <v>1.1236759999999999</v>
      </c>
      <c r="Y572">
        <v>-1.7353670000000002E-2</v>
      </c>
      <c r="Z572">
        <v>0.72062000000000004</v>
      </c>
      <c r="AA572">
        <v>-5.2228520000000001E-3</v>
      </c>
      <c r="AB572">
        <v>-0.48471950000000003</v>
      </c>
      <c r="AC572">
        <v>1.0087749999999999E-2</v>
      </c>
      <c r="AD572">
        <v>-0.1187544</v>
      </c>
      <c r="AE572">
        <v>5.3649320000000002E-3</v>
      </c>
      <c r="AF572">
        <v>1.089342</v>
      </c>
      <c r="AG572">
        <v>1.917785E-3</v>
      </c>
      <c r="AH572">
        <v>0.72967760000000004</v>
      </c>
      <c r="AI572">
        <v>1.7956070000000001E-2</v>
      </c>
      <c r="AJ572">
        <v>-1.8098129999999999</v>
      </c>
      <c r="AK572">
        <v>5.2390850000000001E-3</v>
      </c>
      <c r="AL572">
        <v>-0.595109</v>
      </c>
      <c r="AM572">
        <v>-1.732742E-3</v>
      </c>
      <c r="AN572">
        <v>0.84219120000000003</v>
      </c>
      <c r="AO572">
        <v>-1.070289E-2</v>
      </c>
    </row>
    <row r="573" spans="2:41" x14ac:dyDescent="0.25">
      <c r="B573">
        <v>0.4912879</v>
      </c>
      <c r="C573">
        <v>-9.4833530000000001E-4</v>
      </c>
      <c r="D573">
        <v>1.2842150000000001</v>
      </c>
      <c r="E573">
        <v>2.2185260000000002E-3</v>
      </c>
      <c r="F573">
        <v>2.0114589999999999</v>
      </c>
      <c r="G573">
        <v>1.3915830000000001E-2</v>
      </c>
      <c r="H573">
        <v>0.96512169999999997</v>
      </c>
      <c r="I573">
        <v>-2.3108529999999999E-3</v>
      </c>
      <c r="J573">
        <v>-0.79291639999999997</v>
      </c>
      <c r="K573">
        <v>1.2656270000000001E-2</v>
      </c>
      <c r="L573">
        <v>1.371518</v>
      </c>
      <c r="M573">
        <v>5.4910779999999999E-3</v>
      </c>
      <c r="N573">
        <v>-2.1259579999999998</v>
      </c>
      <c r="O573">
        <v>-1.564408E-3</v>
      </c>
      <c r="P573">
        <v>-1.2828729999999999</v>
      </c>
      <c r="Q573">
        <v>-1.205217E-3</v>
      </c>
      <c r="R573">
        <v>-0.62493840000000001</v>
      </c>
      <c r="S573">
        <v>-4.3191799999999997E-3</v>
      </c>
      <c r="T573">
        <v>-0.20118320000000001</v>
      </c>
      <c r="U573">
        <v>1.432261E-3</v>
      </c>
      <c r="V573">
        <v>-1.2895380000000001</v>
      </c>
      <c r="W573">
        <v>8.5664859999999999E-3</v>
      </c>
      <c r="X573">
        <v>-0.42989690000000003</v>
      </c>
      <c r="Y573">
        <v>-1.0774209999999999E-2</v>
      </c>
      <c r="Z573">
        <v>-1.002702</v>
      </c>
      <c r="AA573">
        <v>-7.5887999999999997E-4</v>
      </c>
      <c r="AB573">
        <v>-2.5652279999999998</v>
      </c>
      <c r="AC573">
        <v>1.1870240000000001E-2</v>
      </c>
      <c r="AD573">
        <v>1.14951</v>
      </c>
      <c r="AE573">
        <v>7.5511140000000003E-3</v>
      </c>
      <c r="AF573">
        <v>0.23991489999999999</v>
      </c>
      <c r="AG573">
        <v>1.196448E-2</v>
      </c>
      <c r="AH573">
        <v>0.96056850000000005</v>
      </c>
      <c r="AI573">
        <v>9.4734429999999998E-3</v>
      </c>
      <c r="AJ573">
        <v>-0.56212419999999996</v>
      </c>
      <c r="AK573">
        <v>1.322886E-2</v>
      </c>
      <c r="AL573">
        <v>-0.1497734</v>
      </c>
      <c r="AM573">
        <v>6.2114409999999998E-3</v>
      </c>
      <c r="AN573">
        <v>0.49748320000000001</v>
      </c>
      <c r="AO573">
        <v>-6.3095089999999996E-3</v>
      </c>
    </row>
    <row r="574" spans="2:41" x14ac:dyDescent="0.25">
      <c r="B574">
        <v>-0.95456079999999999</v>
      </c>
      <c r="C574">
        <v>1.6676480000000001E-3</v>
      </c>
      <c r="D574">
        <v>0.88220500000000002</v>
      </c>
      <c r="E574">
        <v>1.017739E-2</v>
      </c>
      <c r="F574">
        <v>0.8274205</v>
      </c>
      <c r="G574">
        <v>-1.03439E-2</v>
      </c>
      <c r="H574">
        <v>0.61037710000000001</v>
      </c>
      <c r="I574">
        <v>5.5545799999999999E-3</v>
      </c>
      <c r="J574">
        <v>0.48238940000000002</v>
      </c>
      <c r="K574">
        <v>5.8555259999999998E-3</v>
      </c>
      <c r="L574">
        <v>1.262175</v>
      </c>
      <c r="M574">
        <v>1.0836649999999999E-3</v>
      </c>
      <c r="N574">
        <v>-1.582187</v>
      </c>
      <c r="O574">
        <v>-1.287761E-4</v>
      </c>
      <c r="P574">
        <v>-0.6696318</v>
      </c>
      <c r="Q574">
        <v>-7.468199E-3</v>
      </c>
      <c r="R574">
        <v>-9.1073169999999995E-2</v>
      </c>
      <c r="S574">
        <v>8.0248049999999994E-3</v>
      </c>
      <c r="T574">
        <v>0.1207698</v>
      </c>
      <c r="U574">
        <v>3.968236E-3</v>
      </c>
      <c r="V574">
        <v>-1.7801439999999999</v>
      </c>
      <c r="W574">
        <v>1.138805E-2</v>
      </c>
      <c r="X574">
        <v>-1.526033</v>
      </c>
      <c r="Y574">
        <v>6.750476E-3</v>
      </c>
      <c r="Z574">
        <v>-1.979239</v>
      </c>
      <c r="AA574">
        <v>9.3031009999999994E-3</v>
      </c>
      <c r="AB574">
        <v>-2.849148</v>
      </c>
      <c r="AC574">
        <v>1.5641789999999999E-2</v>
      </c>
      <c r="AD574">
        <v>1.3373440000000001</v>
      </c>
      <c r="AE574">
        <v>1.462011E-2</v>
      </c>
      <c r="AF574">
        <v>0.15164839999999999</v>
      </c>
      <c r="AG574">
        <v>1.233033E-2</v>
      </c>
      <c r="AH574">
        <v>1.0649949999999999</v>
      </c>
      <c r="AI574">
        <v>6.4253009999999996E-3</v>
      </c>
      <c r="AJ574">
        <v>1.2521869999999999</v>
      </c>
      <c r="AK574">
        <v>4.6096870000000003E-3</v>
      </c>
      <c r="AL574">
        <v>1.035153</v>
      </c>
      <c r="AM574">
        <v>6.9314850000000003E-3</v>
      </c>
      <c r="AN574">
        <v>0.1346736</v>
      </c>
      <c r="AO574">
        <v>-4.3860699999999997E-3</v>
      </c>
    </row>
  </sheetData>
  <mergeCells count="2">
    <mergeCell ref="A1:E1"/>
    <mergeCell ref="A2:I2"/>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003"/>
  <sheetViews>
    <sheetView zoomScaleNormal="100" workbookViewId="0">
      <pane xSplit="1" ySplit="4" topLeftCell="B5" activePane="bottomRight" state="frozen"/>
      <selection pane="topRight" activeCell="B1" sqref="B1"/>
      <selection pane="bottomLeft" activeCell="A5" sqref="A5"/>
      <selection pane="bottomRight" activeCell="B5" sqref="B5"/>
    </sheetView>
  </sheetViews>
  <sheetFormatPr defaultRowHeight="15" x14ac:dyDescent="0.25"/>
  <cols>
    <col min="1" max="1" width="17.7109375" style="20" customWidth="1"/>
  </cols>
  <sheetData>
    <row r="1" spans="1:21" ht="30" customHeight="1" x14ac:dyDescent="0.25">
      <c r="A1" s="28" t="s">
        <v>59</v>
      </c>
      <c r="B1" s="29"/>
      <c r="C1" s="29"/>
      <c r="D1" s="29"/>
      <c r="E1" s="30"/>
    </row>
    <row r="2" spans="1:21" ht="45" customHeight="1" x14ac:dyDescent="0.25">
      <c r="A2" s="31" t="s">
        <v>60</v>
      </c>
      <c r="B2" s="32"/>
      <c r="C2" s="32"/>
      <c r="D2" s="32"/>
      <c r="E2" s="32"/>
      <c r="F2" s="32"/>
      <c r="G2" s="32"/>
      <c r="H2" s="32"/>
      <c r="I2" s="32"/>
    </row>
    <row r="3" spans="1:21" s="11" customFormat="1" x14ac:dyDescent="0.25">
      <c r="A3" s="18" t="s">
        <v>61</v>
      </c>
      <c r="B3" s="13">
        <v>500</v>
      </c>
      <c r="C3" s="11">
        <v>500</v>
      </c>
      <c r="D3" s="11">
        <v>500</v>
      </c>
      <c r="E3" s="11">
        <v>500</v>
      </c>
      <c r="F3" s="11">
        <v>500</v>
      </c>
      <c r="G3" s="11">
        <v>500</v>
      </c>
      <c r="H3" s="11">
        <v>500</v>
      </c>
      <c r="I3" s="11">
        <v>500</v>
      </c>
      <c r="J3" s="11">
        <v>500</v>
      </c>
      <c r="K3" s="11">
        <v>500</v>
      </c>
      <c r="L3" s="11">
        <v>500</v>
      </c>
      <c r="M3" s="11">
        <v>500</v>
      </c>
      <c r="N3" s="11">
        <v>500</v>
      </c>
      <c r="O3" s="11">
        <v>500</v>
      </c>
      <c r="P3" s="11">
        <v>500</v>
      </c>
      <c r="Q3" s="11">
        <v>500</v>
      </c>
      <c r="R3" s="11">
        <v>500</v>
      </c>
      <c r="S3" s="11">
        <v>500</v>
      </c>
      <c r="T3" s="11">
        <v>500</v>
      </c>
      <c r="U3" s="11">
        <v>500</v>
      </c>
    </row>
    <row r="4" spans="1:21" s="12" customFormat="1" x14ac:dyDescent="0.25">
      <c r="A4" s="19" t="s">
        <v>62</v>
      </c>
      <c r="B4" s="14">
        <v>1</v>
      </c>
      <c r="C4" s="12">
        <v>2</v>
      </c>
      <c r="D4" s="12">
        <v>3</v>
      </c>
      <c r="E4" s="12">
        <v>4</v>
      </c>
      <c r="F4" s="12">
        <v>5</v>
      </c>
      <c r="G4" s="12">
        <v>6</v>
      </c>
      <c r="H4" s="12">
        <v>7</v>
      </c>
      <c r="I4" s="12">
        <v>8</v>
      </c>
      <c r="J4" s="12">
        <v>9</v>
      </c>
      <c r="K4" s="12">
        <v>10</v>
      </c>
      <c r="L4" s="12">
        <v>11</v>
      </c>
      <c r="M4" s="12">
        <v>12</v>
      </c>
      <c r="N4" s="12">
        <v>13</v>
      </c>
      <c r="O4" s="12">
        <v>14</v>
      </c>
      <c r="P4" s="12">
        <v>15</v>
      </c>
      <c r="Q4" s="12">
        <v>16</v>
      </c>
      <c r="R4" s="12">
        <v>17</v>
      </c>
      <c r="S4" s="12">
        <v>18</v>
      </c>
      <c r="T4" s="12">
        <v>19</v>
      </c>
      <c r="U4" s="12">
        <v>20</v>
      </c>
    </row>
    <row r="5" spans="1:21" x14ac:dyDescent="0.25">
      <c r="A5" s="20">
        <f>-0.000000180822*10^9</f>
        <v>-180.822</v>
      </c>
      <c r="B5">
        <v>0.38426389999999999</v>
      </c>
      <c r="C5">
        <v>1.4937549999999999</v>
      </c>
      <c r="D5">
        <v>-1.051671</v>
      </c>
      <c r="E5">
        <v>-0.56354439999999995</v>
      </c>
      <c r="F5">
        <v>-0.28648099999999999</v>
      </c>
      <c r="G5">
        <v>-0.43518839999999998</v>
      </c>
      <c r="H5">
        <v>0.7081518</v>
      </c>
      <c r="I5">
        <v>-2.3622190000000001</v>
      </c>
      <c r="J5">
        <v>-9.1203530000000005E-2</v>
      </c>
      <c r="K5">
        <v>0.1146131</v>
      </c>
      <c r="L5">
        <v>-0.74436020000000003</v>
      </c>
      <c r="M5">
        <v>-0.24559839999999999</v>
      </c>
      <c r="N5">
        <v>2.0439980000000002</v>
      </c>
      <c r="O5">
        <v>-0.61338440000000005</v>
      </c>
      <c r="P5">
        <v>0.50701549999999995</v>
      </c>
      <c r="Q5">
        <v>0.38991730000000002</v>
      </c>
      <c r="R5">
        <v>9.4655059999999999E-2</v>
      </c>
      <c r="S5">
        <v>-1.3472150000000001</v>
      </c>
      <c r="T5">
        <v>1.109369</v>
      </c>
      <c r="U5">
        <v>-1.9009640000000001</v>
      </c>
    </row>
    <row r="6" spans="1:21" x14ac:dyDescent="0.25">
      <c r="A6" s="20">
        <f>-0.000000179822*10^9</f>
        <v>-179.822</v>
      </c>
      <c r="B6">
        <v>-0.1126511</v>
      </c>
      <c r="C6">
        <v>1.6107050000000001</v>
      </c>
      <c r="D6">
        <v>-1.349126</v>
      </c>
      <c r="E6">
        <v>-0.75130609999999998</v>
      </c>
      <c r="F6">
        <v>-4.8750189999999999E-2</v>
      </c>
      <c r="G6">
        <v>-0.4030262</v>
      </c>
      <c r="H6">
        <v>0.48782510000000001</v>
      </c>
      <c r="I6">
        <v>-2.693009</v>
      </c>
      <c r="J6">
        <v>8.845095E-2</v>
      </c>
      <c r="K6">
        <v>0.89272530000000005</v>
      </c>
      <c r="L6">
        <v>-1.0394620000000001</v>
      </c>
      <c r="M6">
        <v>0.1023527</v>
      </c>
      <c r="N6">
        <v>2.4701179999999998</v>
      </c>
      <c r="O6">
        <v>2.2329760000000001E-2</v>
      </c>
      <c r="P6">
        <v>8.9204339999999993E-2</v>
      </c>
      <c r="Q6">
        <v>1.273944</v>
      </c>
      <c r="R6">
        <v>-9.3037330000000001E-2</v>
      </c>
      <c r="S6">
        <v>-1.0933459999999999</v>
      </c>
      <c r="T6">
        <v>1.201452</v>
      </c>
      <c r="U6">
        <v>-1.7427520000000001</v>
      </c>
    </row>
    <row r="7" spans="1:21" x14ac:dyDescent="0.25">
      <c r="A7" s="20">
        <f>-0.000000178822*10^9</f>
        <v>-178.822</v>
      </c>
      <c r="B7">
        <v>0.43040580000000001</v>
      </c>
      <c r="C7">
        <v>1.3668720000000001</v>
      </c>
      <c r="D7">
        <v>-1.083553</v>
      </c>
      <c r="E7">
        <v>-0.3515779</v>
      </c>
      <c r="F7">
        <v>-9.9188449999999997E-2</v>
      </c>
      <c r="G7">
        <v>-0.70439209999999997</v>
      </c>
      <c r="H7">
        <v>1.0727120000000001</v>
      </c>
      <c r="I7">
        <v>-2.830667</v>
      </c>
      <c r="J7">
        <v>0.95715090000000003</v>
      </c>
      <c r="K7">
        <v>0.23296</v>
      </c>
      <c r="L7">
        <v>-0.9399303</v>
      </c>
      <c r="M7">
        <v>0.1810068</v>
      </c>
      <c r="N7">
        <v>2.265965</v>
      </c>
      <c r="O7">
        <v>0.1034978</v>
      </c>
      <c r="P7">
        <v>-3.5467949999999998E-2</v>
      </c>
      <c r="Q7">
        <v>0.65531010000000001</v>
      </c>
      <c r="R7">
        <v>9.7520679999999998E-2</v>
      </c>
      <c r="S7">
        <v>-1.3662110000000001</v>
      </c>
      <c r="T7">
        <v>1.3298380000000001</v>
      </c>
      <c r="U7">
        <v>-1.8212079999999999</v>
      </c>
    </row>
    <row r="8" spans="1:21" x14ac:dyDescent="0.25">
      <c r="A8" s="20">
        <f>-0.000000177822*10^9</f>
        <v>-177.822</v>
      </c>
      <c r="B8">
        <v>1.3346769999999999</v>
      </c>
      <c r="C8">
        <v>0.76419550000000003</v>
      </c>
      <c r="D8">
        <v>-0.1377468</v>
      </c>
      <c r="E8">
        <v>-5.6241470000000002E-2</v>
      </c>
      <c r="F8">
        <v>-0.44589289999999998</v>
      </c>
      <c r="G8">
        <v>-0.65975459999999997</v>
      </c>
      <c r="H8">
        <v>1.1970769999999999</v>
      </c>
      <c r="I8">
        <v>-1.77396</v>
      </c>
      <c r="J8">
        <v>0.20749090000000001</v>
      </c>
      <c r="K8">
        <v>-1.284246</v>
      </c>
      <c r="L8">
        <v>0.19340099999999999</v>
      </c>
      <c r="M8">
        <v>-0.57551660000000004</v>
      </c>
      <c r="N8">
        <v>1.154771</v>
      </c>
      <c r="O8">
        <v>-1.3101119999999999</v>
      </c>
      <c r="P8">
        <v>0.91916200000000003</v>
      </c>
      <c r="Q8">
        <v>-1.214415</v>
      </c>
      <c r="R8">
        <v>0.75477170000000005</v>
      </c>
      <c r="S8">
        <v>-1.5799339999999999</v>
      </c>
      <c r="T8">
        <v>1.0308360000000001</v>
      </c>
      <c r="U8">
        <v>-1.6181779999999999</v>
      </c>
    </row>
    <row r="9" spans="1:21" x14ac:dyDescent="0.25">
      <c r="A9" s="20">
        <f>-0.000000176822*10^9</f>
        <v>-176.822</v>
      </c>
      <c r="B9">
        <v>0.78738819999999998</v>
      </c>
      <c r="C9">
        <v>-3.9341910000000001E-2</v>
      </c>
      <c r="D9">
        <v>0.5712798</v>
      </c>
      <c r="E9">
        <v>-0.876027</v>
      </c>
      <c r="F9">
        <v>-0.33546130000000002</v>
      </c>
      <c r="G9">
        <v>0.17030100000000001</v>
      </c>
      <c r="H9">
        <v>0.31007859999999998</v>
      </c>
      <c r="I9">
        <v>-0.40160980000000002</v>
      </c>
      <c r="J9">
        <v>-1.429325</v>
      </c>
      <c r="K9">
        <v>-0.75238700000000003</v>
      </c>
      <c r="L9">
        <v>1.4117759999999999</v>
      </c>
      <c r="M9">
        <v>-1.1223909999999999</v>
      </c>
      <c r="N9">
        <v>0.29500569999999998</v>
      </c>
      <c r="O9">
        <v>-2.0628289999999998</v>
      </c>
      <c r="P9">
        <v>1.225668</v>
      </c>
      <c r="Q9">
        <v>-1.7400910000000001</v>
      </c>
      <c r="R9">
        <v>1.0849329999999999</v>
      </c>
      <c r="S9">
        <v>-0.51850240000000003</v>
      </c>
      <c r="T9">
        <v>0.66150500000000001</v>
      </c>
      <c r="U9">
        <v>-0.16437160000000001</v>
      </c>
    </row>
    <row r="10" spans="1:21" x14ac:dyDescent="0.25">
      <c r="A10" s="20">
        <f>-0.000000175822*10^9</f>
        <v>-175.822</v>
      </c>
      <c r="B10">
        <v>-0.20582539999999999</v>
      </c>
      <c r="C10">
        <v>-0.3865516</v>
      </c>
      <c r="D10">
        <v>0.3896654</v>
      </c>
      <c r="E10">
        <v>-1.7096690000000001</v>
      </c>
      <c r="F10">
        <v>-0.23318549999999999</v>
      </c>
      <c r="G10">
        <v>0.82551569999999996</v>
      </c>
      <c r="H10">
        <v>0.68608179999999996</v>
      </c>
      <c r="I10">
        <v>8.6795259999999999E-2</v>
      </c>
      <c r="J10">
        <v>-0.52108620000000005</v>
      </c>
      <c r="K10">
        <v>1.084165</v>
      </c>
      <c r="L10">
        <v>0.97502480000000002</v>
      </c>
      <c r="M10">
        <v>-0.87344429999999995</v>
      </c>
      <c r="N10">
        <v>0.4249908</v>
      </c>
      <c r="O10">
        <v>-1.1019300000000001</v>
      </c>
      <c r="P10">
        <v>0.38215349999999998</v>
      </c>
      <c r="Q10">
        <v>-1.0523990000000001</v>
      </c>
      <c r="R10">
        <v>0.43527650000000001</v>
      </c>
      <c r="S10">
        <v>0.57878949999999996</v>
      </c>
      <c r="T10">
        <v>0.86062559999999999</v>
      </c>
      <c r="U10">
        <v>0.87637540000000003</v>
      </c>
    </row>
    <row r="11" spans="1:21" x14ac:dyDescent="0.25">
      <c r="A11" s="20">
        <f>-0.000000174822*10^9</f>
        <v>-174.822</v>
      </c>
      <c r="B11">
        <v>-0.96519239999999995</v>
      </c>
      <c r="C11">
        <v>0.68926609999999999</v>
      </c>
      <c r="D11">
        <v>1.2062460000000001E-2</v>
      </c>
      <c r="E11">
        <v>-1.1709670000000001</v>
      </c>
      <c r="F11">
        <v>-0.3866812</v>
      </c>
      <c r="G11">
        <v>0.37911450000000002</v>
      </c>
      <c r="H11">
        <v>1.7958940000000001</v>
      </c>
      <c r="I11">
        <v>0.51803560000000004</v>
      </c>
      <c r="J11">
        <v>1.3223830000000001</v>
      </c>
      <c r="K11">
        <v>1.356131</v>
      </c>
      <c r="L11">
        <v>-0.17908569999999999</v>
      </c>
      <c r="M11">
        <v>-0.15881870000000001</v>
      </c>
      <c r="N11">
        <v>1.487773</v>
      </c>
      <c r="O11">
        <v>-0.13535630000000001</v>
      </c>
      <c r="P11">
        <v>0.4742285</v>
      </c>
      <c r="Q11">
        <v>0.2441654</v>
      </c>
      <c r="R11">
        <v>-0.67312439999999996</v>
      </c>
      <c r="S11">
        <v>-5.377755E-2</v>
      </c>
      <c r="T11">
        <v>0.7465735</v>
      </c>
      <c r="U11">
        <v>0.18614790000000001</v>
      </c>
    </row>
    <row r="12" spans="1:21" x14ac:dyDescent="0.25">
      <c r="A12" s="20">
        <f>-0.000000173822*10^9</f>
        <v>-173.822</v>
      </c>
      <c r="B12">
        <v>-2.1205690000000001</v>
      </c>
      <c r="C12">
        <v>2.422838</v>
      </c>
      <c r="D12">
        <v>9.8977369999999995E-2</v>
      </c>
      <c r="E12">
        <v>5.8684359999999998E-2</v>
      </c>
      <c r="F12">
        <v>0.18025240000000001</v>
      </c>
      <c r="G12">
        <v>-0.62601099999999998</v>
      </c>
      <c r="H12">
        <v>1.352228</v>
      </c>
      <c r="I12">
        <v>0.48928110000000002</v>
      </c>
      <c r="J12">
        <v>1.201719</v>
      </c>
      <c r="K12">
        <v>-0.1336715</v>
      </c>
      <c r="L12">
        <v>-0.17870179999999999</v>
      </c>
      <c r="M12">
        <v>0.7204836</v>
      </c>
      <c r="N12">
        <v>2.0998199999999998</v>
      </c>
      <c r="O12">
        <v>0.35633310000000001</v>
      </c>
      <c r="P12">
        <v>0.64250010000000002</v>
      </c>
      <c r="Q12">
        <v>1.583548</v>
      </c>
      <c r="R12">
        <v>-1.2912710000000001</v>
      </c>
      <c r="S12">
        <v>-1.2477339999999999</v>
      </c>
      <c r="T12">
        <v>-0.29408570000000001</v>
      </c>
      <c r="U12">
        <v>-9.670289E-2</v>
      </c>
    </row>
    <row r="13" spans="1:21" x14ac:dyDescent="0.25">
      <c r="A13" s="20">
        <f>-0.000000172822*10^9</f>
        <v>-172.822</v>
      </c>
      <c r="B13">
        <v>-1.562154</v>
      </c>
      <c r="C13">
        <v>2.2264200000000001</v>
      </c>
      <c r="D13">
        <v>0.53758539999999999</v>
      </c>
      <c r="E13">
        <v>0.76261659999999998</v>
      </c>
      <c r="F13">
        <v>0.91220120000000005</v>
      </c>
      <c r="G13">
        <v>-0.98578790000000005</v>
      </c>
      <c r="H13">
        <v>-9.1504070000000007E-2</v>
      </c>
      <c r="I13">
        <v>-0.47839710000000002</v>
      </c>
      <c r="J13">
        <v>9.1407859999999994E-2</v>
      </c>
      <c r="K13">
        <v>-1.3630260000000001</v>
      </c>
      <c r="L13">
        <v>7.7070260000000002E-2</v>
      </c>
      <c r="M13">
        <v>0.52113900000000002</v>
      </c>
      <c r="N13">
        <v>0.77304919999999999</v>
      </c>
      <c r="O13">
        <v>0.28436650000000002</v>
      </c>
      <c r="P13">
        <v>0.25996259999999999</v>
      </c>
      <c r="Q13">
        <v>1.094965</v>
      </c>
      <c r="R13">
        <v>-0.61975340000000001</v>
      </c>
      <c r="S13">
        <v>-1.466691</v>
      </c>
      <c r="T13">
        <v>-0.69395819999999997</v>
      </c>
      <c r="U13">
        <v>6.6657320000000006E-2</v>
      </c>
    </row>
    <row r="14" spans="1:21" x14ac:dyDescent="0.25">
      <c r="A14" s="20">
        <f>-0.000000171822*10^9</f>
        <v>-171.82199999999997</v>
      </c>
      <c r="B14">
        <v>0.82359320000000003</v>
      </c>
      <c r="C14">
        <v>-3.024077E-2</v>
      </c>
      <c r="D14">
        <v>1.6191340000000001</v>
      </c>
      <c r="E14">
        <v>0.70237430000000001</v>
      </c>
      <c r="F14">
        <v>1.1001639999999999</v>
      </c>
      <c r="G14">
        <v>-0.4187903</v>
      </c>
      <c r="H14">
        <v>-1.3299570000000001</v>
      </c>
      <c r="I14">
        <v>-2.3717749999999999E-2</v>
      </c>
      <c r="J14">
        <v>-0.114106</v>
      </c>
      <c r="K14">
        <v>-1.104619</v>
      </c>
      <c r="L14">
        <v>5.3934940000000001E-2</v>
      </c>
      <c r="M14">
        <v>-0.14298920000000001</v>
      </c>
      <c r="N14">
        <v>-0.65023699999999995</v>
      </c>
      <c r="O14">
        <v>-0.17964369999999999</v>
      </c>
      <c r="P14">
        <v>0.52818500000000002</v>
      </c>
      <c r="Q14">
        <v>-0.18629380000000001</v>
      </c>
      <c r="R14">
        <v>0.29433510000000002</v>
      </c>
      <c r="S14">
        <v>-1.2292080000000001</v>
      </c>
      <c r="T14">
        <v>0.2847133</v>
      </c>
      <c r="U14">
        <v>-0.53147109999999997</v>
      </c>
    </row>
    <row r="15" spans="1:21" x14ac:dyDescent="0.25">
      <c r="A15" s="20">
        <f>-0.000000170822*10^9</f>
        <v>-170.822</v>
      </c>
      <c r="B15">
        <v>1.0080709999999999</v>
      </c>
      <c r="C15">
        <v>-0.91734979999999999</v>
      </c>
      <c r="D15">
        <v>1.88862</v>
      </c>
      <c r="E15">
        <v>0.85403899999999999</v>
      </c>
      <c r="F15">
        <v>1.4228989999999999</v>
      </c>
      <c r="G15">
        <v>0.19505149999999999</v>
      </c>
      <c r="H15">
        <v>-1.7982359999999999</v>
      </c>
      <c r="I15">
        <v>1.7477959999999999</v>
      </c>
      <c r="J15">
        <v>0.72432609999999997</v>
      </c>
      <c r="K15">
        <v>-0.27947509999999998</v>
      </c>
      <c r="L15">
        <v>0.50807199999999997</v>
      </c>
      <c r="M15">
        <v>9.9440210000000001E-2</v>
      </c>
      <c r="N15">
        <v>-0.3597436</v>
      </c>
      <c r="O15">
        <v>-0.45027319999999998</v>
      </c>
      <c r="P15">
        <v>0.26485900000000001</v>
      </c>
      <c r="Q15">
        <v>2.9655089999999999E-2</v>
      </c>
      <c r="R15">
        <v>-0.47187610000000002</v>
      </c>
      <c r="S15">
        <v>-0.74337310000000001</v>
      </c>
      <c r="T15">
        <v>0.82821029999999995</v>
      </c>
      <c r="U15">
        <v>0.36823230000000001</v>
      </c>
    </row>
    <row r="16" spans="1:21" x14ac:dyDescent="0.25">
      <c r="A16" s="20">
        <f>-0.000000169822*10^9</f>
        <v>-169.822</v>
      </c>
      <c r="B16">
        <v>-0.27652120000000002</v>
      </c>
      <c r="C16">
        <v>0.1048081</v>
      </c>
      <c r="D16">
        <v>0.2153137</v>
      </c>
      <c r="E16">
        <v>1.323156</v>
      </c>
      <c r="F16">
        <v>1.7417339999999999</v>
      </c>
      <c r="G16">
        <v>0.2373537</v>
      </c>
      <c r="H16">
        <v>-1.5344279999999999</v>
      </c>
      <c r="I16">
        <v>2.234273</v>
      </c>
      <c r="J16">
        <v>1.7475810000000001</v>
      </c>
      <c r="K16">
        <v>-8.459088E-3</v>
      </c>
      <c r="L16">
        <v>0.82610280000000003</v>
      </c>
      <c r="M16">
        <v>7.0525009999999999E-2</v>
      </c>
      <c r="N16">
        <v>0.30859320000000001</v>
      </c>
      <c r="O16">
        <v>-0.85374340000000004</v>
      </c>
      <c r="P16">
        <v>-0.96499610000000002</v>
      </c>
      <c r="Q16">
        <v>0.75252169999999996</v>
      </c>
      <c r="R16">
        <v>-1.307512</v>
      </c>
      <c r="S16">
        <v>0.38993650000000002</v>
      </c>
      <c r="T16">
        <v>0.57358050000000005</v>
      </c>
      <c r="U16">
        <v>2.696094</v>
      </c>
    </row>
    <row r="17" spans="1:21" x14ac:dyDescent="0.25">
      <c r="A17" s="20">
        <f>-0.000000168822*10^9</f>
        <v>-168.822</v>
      </c>
      <c r="B17">
        <v>0.5947616</v>
      </c>
      <c r="C17">
        <v>0.15378310000000001</v>
      </c>
      <c r="D17">
        <v>-0.54480410000000001</v>
      </c>
      <c r="E17">
        <v>0.79014680000000004</v>
      </c>
      <c r="F17">
        <v>1.2685630000000001</v>
      </c>
      <c r="G17">
        <v>0.57899659999999997</v>
      </c>
      <c r="H17">
        <v>-1.112522</v>
      </c>
      <c r="I17">
        <v>1.623213</v>
      </c>
      <c r="J17">
        <v>1.6028039999999999</v>
      </c>
      <c r="K17">
        <v>0.1172396</v>
      </c>
      <c r="L17">
        <v>0.56865089999999996</v>
      </c>
      <c r="M17">
        <v>6.073812E-2</v>
      </c>
      <c r="N17">
        <v>-0.53409150000000005</v>
      </c>
      <c r="O17">
        <v>-1.2221029999999999</v>
      </c>
      <c r="P17">
        <v>-1.5586120000000001</v>
      </c>
      <c r="Q17">
        <v>0.65885760000000004</v>
      </c>
      <c r="R17">
        <v>-0.58311190000000002</v>
      </c>
      <c r="S17">
        <v>1.2278230000000001</v>
      </c>
      <c r="T17">
        <v>0.60738930000000002</v>
      </c>
      <c r="U17">
        <v>2.6767180000000002</v>
      </c>
    </row>
    <row r="18" spans="1:21" x14ac:dyDescent="0.25">
      <c r="A18" s="20">
        <f>-0.000000167822*10^9</f>
        <v>-167.822</v>
      </c>
      <c r="B18">
        <v>1.755841</v>
      </c>
      <c r="C18">
        <v>-1.0977600000000001</v>
      </c>
      <c r="D18">
        <v>0.69352990000000003</v>
      </c>
      <c r="E18">
        <v>-0.1087909</v>
      </c>
      <c r="F18">
        <v>0.64648079999999997</v>
      </c>
      <c r="G18">
        <v>0.97346580000000005</v>
      </c>
      <c r="H18">
        <v>-0.33103399999999999</v>
      </c>
      <c r="I18">
        <v>0.48492800000000003</v>
      </c>
      <c r="J18">
        <v>-4.3059479999999997E-2</v>
      </c>
      <c r="K18">
        <v>0.67897059999999998</v>
      </c>
      <c r="L18">
        <v>0.31438709999999997</v>
      </c>
      <c r="M18">
        <v>1.075089</v>
      </c>
      <c r="N18">
        <v>-2.7319629999999999</v>
      </c>
      <c r="O18">
        <v>-1.537614</v>
      </c>
      <c r="P18">
        <v>-1.2717400000000001</v>
      </c>
      <c r="Q18">
        <v>0.82478910000000005</v>
      </c>
      <c r="R18">
        <v>4.1095710000000001E-2</v>
      </c>
      <c r="S18">
        <v>0.17770059999999999</v>
      </c>
      <c r="T18">
        <v>0.43419960000000002</v>
      </c>
      <c r="U18">
        <v>0.44764949999999998</v>
      </c>
    </row>
    <row r="19" spans="1:21" x14ac:dyDescent="0.25">
      <c r="A19" s="20">
        <f>-0.000000166822*10^9</f>
        <v>-166.822</v>
      </c>
      <c r="B19">
        <v>1.415205</v>
      </c>
      <c r="C19">
        <v>-1.5096080000000001</v>
      </c>
      <c r="D19">
        <v>1.0869009999999999</v>
      </c>
      <c r="E19">
        <v>-0.56313150000000001</v>
      </c>
      <c r="F19">
        <v>0.9109332</v>
      </c>
      <c r="G19">
        <v>0.20890929999999999</v>
      </c>
      <c r="H19">
        <v>0.94957130000000001</v>
      </c>
      <c r="I19">
        <v>-0.80271809999999999</v>
      </c>
      <c r="J19">
        <v>-0.23530180000000001</v>
      </c>
      <c r="K19">
        <v>0.76867870000000005</v>
      </c>
      <c r="L19">
        <v>0.36275220000000002</v>
      </c>
      <c r="M19">
        <v>1.274408</v>
      </c>
      <c r="N19">
        <v>-3.3278129999999999</v>
      </c>
      <c r="O19">
        <v>-1.7431220000000001</v>
      </c>
      <c r="P19">
        <v>-1.2192689999999999</v>
      </c>
      <c r="Q19">
        <v>1.358924</v>
      </c>
      <c r="R19">
        <v>-0.13275149999999999</v>
      </c>
      <c r="S19">
        <v>-1.3166059999999999</v>
      </c>
      <c r="T19">
        <v>-0.1859229</v>
      </c>
      <c r="U19">
        <v>-0.55865410000000004</v>
      </c>
    </row>
    <row r="20" spans="1:21" x14ac:dyDescent="0.25">
      <c r="A20" s="20">
        <f>-0.000000165822*10^9</f>
        <v>-165.82199999999997</v>
      </c>
      <c r="B20">
        <v>1.007509</v>
      </c>
      <c r="C20">
        <v>-0.81935279999999999</v>
      </c>
      <c r="D20">
        <v>8.1956730000000005E-2</v>
      </c>
      <c r="E20">
        <v>-1.0764750000000001</v>
      </c>
      <c r="F20">
        <v>1.604792</v>
      </c>
      <c r="G20">
        <v>-0.44089240000000002</v>
      </c>
      <c r="H20">
        <v>1.4414579999999999</v>
      </c>
      <c r="I20">
        <v>-0.79071279999999999</v>
      </c>
      <c r="J20">
        <v>1.49196</v>
      </c>
      <c r="K20">
        <v>0.15751770000000001</v>
      </c>
      <c r="L20">
        <v>0.92402709999999999</v>
      </c>
      <c r="M20">
        <v>2.9456159999999999E-2</v>
      </c>
      <c r="N20">
        <v>-1.5750869999999999</v>
      </c>
      <c r="O20">
        <v>-0.53570329999999999</v>
      </c>
      <c r="P20">
        <v>-1.4715100000000001</v>
      </c>
      <c r="Q20">
        <v>0.4354654</v>
      </c>
      <c r="R20">
        <v>-9.2404029999999998E-2</v>
      </c>
      <c r="S20">
        <v>-0.4562716</v>
      </c>
      <c r="T20">
        <v>-0.45030819999999999</v>
      </c>
      <c r="U20">
        <v>-0.15669420000000001</v>
      </c>
    </row>
    <row r="21" spans="1:21" x14ac:dyDescent="0.25">
      <c r="A21" s="20">
        <f>-0.000000164822*10^9</f>
        <v>-164.822</v>
      </c>
      <c r="B21">
        <v>0.49012879999999998</v>
      </c>
      <c r="C21">
        <v>-0.61553150000000001</v>
      </c>
      <c r="D21">
        <v>-0.42537390000000003</v>
      </c>
      <c r="E21">
        <v>-1.521315</v>
      </c>
      <c r="F21">
        <v>1.6810989999999999</v>
      </c>
      <c r="G21">
        <v>-3.1671079999999997E-2</v>
      </c>
      <c r="H21">
        <v>8.484717E-2</v>
      </c>
      <c r="I21">
        <v>-0.3527421</v>
      </c>
      <c r="J21">
        <v>1.1566430000000001</v>
      </c>
      <c r="K21">
        <v>0.23754890000000001</v>
      </c>
      <c r="L21">
        <v>2.0120969999999998</v>
      </c>
      <c r="M21">
        <v>-0.4719933</v>
      </c>
      <c r="N21">
        <v>-0.1531459</v>
      </c>
      <c r="O21">
        <v>1.0529329999999999</v>
      </c>
      <c r="P21">
        <v>-0.53718520000000003</v>
      </c>
      <c r="Q21">
        <v>-1.134099</v>
      </c>
      <c r="R21">
        <v>0.27544000000000002</v>
      </c>
      <c r="S21">
        <v>0.72199840000000004</v>
      </c>
      <c r="T21">
        <v>-0.1431595</v>
      </c>
      <c r="U21">
        <v>-0.1592925</v>
      </c>
    </row>
    <row r="22" spans="1:21" x14ac:dyDescent="0.25">
      <c r="A22" s="20">
        <f>-0.000000163822*10^9</f>
        <v>-163.822</v>
      </c>
      <c r="B22">
        <v>0.34158110000000003</v>
      </c>
      <c r="C22">
        <v>-0.70428849999999998</v>
      </c>
      <c r="D22">
        <v>-0.54177339999999996</v>
      </c>
      <c r="E22">
        <v>-1.3703449999999999</v>
      </c>
      <c r="F22">
        <v>0.87973659999999998</v>
      </c>
      <c r="G22">
        <v>0.51488809999999996</v>
      </c>
      <c r="H22">
        <v>-1.309253</v>
      </c>
      <c r="I22">
        <v>-0.70584720000000001</v>
      </c>
      <c r="J22">
        <v>-0.4215856</v>
      </c>
      <c r="K22">
        <v>0.5364371</v>
      </c>
      <c r="L22">
        <v>2.0508389999999999</v>
      </c>
      <c r="M22">
        <v>0.36699850000000001</v>
      </c>
      <c r="N22">
        <v>0.29617749999999998</v>
      </c>
      <c r="O22">
        <v>1.0556779999999999</v>
      </c>
      <c r="P22">
        <v>1.2925660000000001</v>
      </c>
      <c r="Q22">
        <v>-1.085107</v>
      </c>
      <c r="R22">
        <v>0.51441579999999998</v>
      </c>
      <c r="S22">
        <v>-0.51518229999999998</v>
      </c>
      <c r="T22">
        <v>1.8614579999999999E-2</v>
      </c>
      <c r="U22">
        <v>-0.56576179999999998</v>
      </c>
    </row>
    <row r="23" spans="1:21" x14ac:dyDescent="0.25">
      <c r="A23" s="20">
        <f>-0.000000162822*10^9</f>
        <v>-162.822</v>
      </c>
      <c r="B23">
        <v>1.2689490000000001</v>
      </c>
      <c r="C23">
        <v>-0.29840879999999997</v>
      </c>
      <c r="D23">
        <v>-0.2348374</v>
      </c>
      <c r="E23">
        <v>-0.23228270000000001</v>
      </c>
      <c r="F23">
        <v>-9.6456180000000002E-2</v>
      </c>
      <c r="G23">
        <v>0.72496090000000002</v>
      </c>
      <c r="H23">
        <v>-0.92419099999999998</v>
      </c>
      <c r="I23">
        <v>-0.98033990000000004</v>
      </c>
      <c r="J23">
        <v>0.23829349999999999</v>
      </c>
      <c r="K23">
        <v>0.16155700000000001</v>
      </c>
      <c r="L23">
        <v>0.26392949999999998</v>
      </c>
      <c r="M23">
        <v>0.8761023</v>
      </c>
      <c r="N23">
        <v>0.53512459999999995</v>
      </c>
      <c r="O23">
        <v>0.59144629999999998</v>
      </c>
      <c r="P23">
        <v>1.7132080000000001</v>
      </c>
      <c r="Q23">
        <v>-0.40049709999999999</v>
      </c>
      <c r="R23">
        <v>0.50527250000000001</v>
      </c>
      <c r="S23">
        <v>-1.76193</v>
      </c>
      <c r="T23">
        <v>-0.38005810000000001</v>
      </c>
      <c r="U23">
        <v>-1.5473939999999999</v>
      </c>
    </row>
    <row r="24" spans="1:21" x14ac:dyDescent="0.25">
      <c r="A24" s="20">
        <f>-0.000000161822*10^9</f>
        <v>-161.822</v>
      </c>
      <c r="B24">
        <v>1.8023309999999999</v>
      </c>
      <c r="C24">
        <v>-0.12570529999999999</v>
      </c>
      <c r="D24">
        <v>0.60851160000000004</v>
      </c>
      <c r="E24">
        <v>1.162415</v>
      </c>
      <c r="F24">
        <v>-0.78600479999999995</v>
      </c>
      <c r="G24">
        <v>0.64504799999999995</v>
      </c>
      <c r="H24">
        <v>-3.4044710000000001E-3</v>
      </c>
      <c r="I24">
        <v>-1.0915779999999999</v>
      </c>
      <c r="J24">
        <v>1.4313199999999999</v>
      </c>
      <c r="K24">
        <v>0.30998930000000002</v>
      </c>
      <c r="L24">
        <v>-1.322524</v>
      </c>
      <c r="M24">
        <v>0.3142858</v>
      </c>
      <c r="N24">
        <v>0.32394840000000003</v>
      </c>
      <c r="O24">
        <v>0.89192629999999995</v>
      </c>
      <c r="P24">
        <v>0.69659470000000001</v>
      </c>
      <c r="Q24">
        <v>-0.30427120000000002</v>
      </c>
      <c r="R24">
        <v>2.4318409999999999E-2</v>
      </c>
      <c r="S24">
        <v>-0.72898189999999996</v>
      </c>
      <c r="T24">
        <v>-0.93122340000000003</v>
      </c>
      <c r="U24">
        <v>-3.0601340000000001</v>
      </c>
    </row>
    <row r="25" spans="1:21" x14ac:dyDescent="0.25">
      <c r="A25" s="20">
        <f>-0.000000160822*10^9</f>
        <v>-160.822</v>
      </c>
      <c r="B25">
        <v>1.058535</v>
      </c>
      <c r="C25">
        <v>-0.27646609999999999</v>
      </c>
      <c r="D25">
        <v>0.38714159999999997</v>
      </c>
      <c r="E25">
        <v>1.4926779999999999</v>
      </c>
      <c r="F25">
        <v>-0.80990960000000001</v>
      </c>
      <c r="G25">
        <v>1.0160530000000001</v>
      </c>
      <c r="H25">
        <v>0.98743440000000005</v>
      </c>
      <c r="I25">
        <v>-1.0743640000000001</v>
      </c>
      <c r="J25">
        <v>1.4132929999999999</v>
      </c>
      <c r="K25">
        <v>0.77372560000000001</v>
      </c>
      <c r="L25">
        <v>-1.621432</v>
      </c>
      <c r="M25">
        <v>-0.33199919999999999</v>
      </c>
      <c r="N25">
        <v>0.49086229999999997</v>
      </c>
      <c r="O25">
        <v>1.5108820000000001</v>
      </c>
      <c r="P25">
        <v>0.19950509999999999</v>
      </c>
      <c r="Q25">
        <v>-0.16871729999999999</v>
      </c>
      <c r="R25">
        <v>-0.18563859999999999</v>
      </c>
      <c r="S25">
        <v>0.96313400000000005</v>
      </c>
      <c r="T25">
        <v>-1.012756</v>
      </c>
      <c r="U25">
        <v>-2.2510669999999999</v>
      </c>
    </row>
    <row r="26" spans="1:21" x14ac:dyDescent="0.25">
      <c r="A26" s="20">
        <f>-0.000000159822*10^9</f>
        <v>-159.82199999999997</v>
      </c>
      <c r="B26">
        <v>0.17597370000000001</v>
      </c>
      <c r="C26">
        <v>0.2064096</v>
      </c>
      <c r="D26">
        <v>1.654417E-2</v>
      </c>
      <c r="E26">
        <v>0.64427970000000001</v>
      </c>
      <c r="F26">
        <v>-8.8731160000000003E-2</v>
      </c>
      <c r="G26">
        <v>1.37704</v>
      </c>
      <c r="H26">
        <v>2.026748</v>
      </c>
      <c r="I26">
        <v>-5.9872259999999997E-2</v>
      </c>
      <c r="J26">
        <v>1.224305</v>
      </c>
      <c r="K26">
        <v>0.55462990000000001</v>
      </c>
      <c r="L26">
        <v>-0.9389208</v>
      </c>
      <c r="M26">
        <v>-0.25755889999999998</v>
      </c>
      <c r="N26">
        <v>1.773031</v>
      </c>
      <c r="O26">
        <v>1.271547</v>
      </c>
      <c r="P26">
        <v>0.61534820000000001</v>
      </c>
      <c r="Q26">
        <v>0.29254459999999999</v>
      </c>
      <c r="R26">
        <v>1.0086379999999999</v>
      </c>
      <c r="S26">
        <v>1.386274</v>
      </c>
      <c r="T26">
        <v>-0.28639629999999999</v>
      </c>
      <c r="U26">
        <v>1.1299969999999999</v>
      </c>
    </row>
    <row r="27" spans="1:21" x14ac:dyDescent="0.25">
      <c r="A27" s="20">
        <f>-0.000000158822*10^9</f>
        <v>-158.822</v>
      </c>
      <c r="B27">
        <v>0.33303470000000002</v>
      </c>
      <c r="C27">
        <v>1.1626000000000001</v>
      </c>
      <c r="D27">
        <v>0.51492530000000003</v>
      </c>
      <c r="E27">
        <v>0.11871950000000001</v>
      </c>
      <c r="F27">
        <v>-3.00915E-2</v>
      </c>
      <c r="G27">
        <v>0.28092640000000002</v>
      </c>
      <c r="H27">
        <v>1.457446</v>
      </c>
      <c r="I27">
        <v>1.4344269999999999</v>
      </c>
      <c r="J27">
        <v>0.48567640000000001</v>
      </c>
      <c r="K27">
        <v>0.17352970000000001</v>
      </c>
      <c r="L27">
        <v>0.27775840000000002</v>
      </c>
      <c r="M27">
        <v>-0.36110979999999998</v>
      </c>
      <c r="N27">
        <v>1.9794</v>
      </c>
      <c r="O27">
        <v>-1.545028E-2</v>
      </c>
      <c r="P27">
        <v>0.76321539999999999</v>
      </c>
      <c r="Q27">
        <v>0.75081030000000004</v>
      </c>
      <c r="R27">
        <v>2.015997</v>
      </c>
      <c r="S27">
        <v>0.40840539999999997</v>
      </c>
      <c r="T27">
        <v>-8.7927740000000004E-2</v>
      </c>
      <c r="U27">
        <v>2.2462080000000002</v>
      </c>
    </row>
    <row r="28" spans="1:21" x14ac:dyDescent="0.25">
      <c r="A28" s="20">
        <f>-0.000000157822*10^9</f>
        <v>-157.822</v>
      </c>
      <c r="B28">
        <v>0.63714340000000003</v>
      </c>
      <c r="C28">
        <v>1.246732</v>
      </c>
      <c r="D28">
        <v>0.92970459999999999</v>
      </c>
      <c r="E28">
        <v>0.86195120000000003</v>
      </c>
      <c r="F28">
        <v>-0.36356680000000002</v>
      </c>
      <c r="G28">
        <v>-1.147181</v>
      </c>
      <c r="H28">
        <v>0.20483390000000001</v>
      </c>
      <c r="I28">
        <v>1.9036059999999999</v>
      </c>
      <c r="J28">
        <v>-0.82854130000000004</v>
      </c>
      <c r="K28">
        <v>-9.3774640000000006E-2</v>
      </c>
      <c r="L28">
        <v>0.79322429999999999</v>
      </c>
      <c r="M28">
        <v>-0.93529280000000004</v>
      </c>
      <c r="N28">
        <v>0.38267180000000001</v>
      </c>
      <c r="O28">
        <v>-0.65057880000000001</v>
      </c>
      <c r="P28">
        <v>0.3906811</v>
      </c>
      <c r="Q28">
        <v>1.0353939999999999</v>
      </c>
      <c r="R28">
        <v>0.7652274</v>
      </c>
      <c r="S28">
        <v>-0.27287309999999998</v>
      </c>
      <c r="T28">
        <v>-1.0066740000000001</v>
      </c>
      <c r="U28">
        <v>0.83353909999999998</v>
      </c>
    </row>
    <row r="29" spans="1:21" x14ac:dyDescent="0.25">
      <c r="A29" s="20">
        <f>-0.000000156822*10^9</f>
        <v>-156.822</v>
      </c>
      <c r="B29">
        <v>-0.19319130000000001</v>
      </c>
      <c r="C29">
        <v>0.45588600000000001</v>
      </c>
      <c r="D29">
        <v>1.266092</v>
      </c>
      <c r="E29">
        <v>1.882579</v>
      </c>
      <c r="F29">
        <v>-7.6836790000000002E-2</v>
      </c>
      <c r="G29">
        <v>-1.164299</v>
      </c>
      <c r="H29">
        <v>0.36928650000000002</v>
      </c>
      <c r="I29">
        <v>1.66967</v>
      </c>
      <c r="J29">
        <v>-0.89735339999999997</v>
      </c>
      <c r="K29">
        <v>0.41644320000000001</v>
      </c>
      <c r="L29">
        <v>1.5713069999999999E-2</v>
      </c>
      <c r="M29">
        <v>-0.72897619999999996</v>
      </c>
      <c r="N29">
        <v>-0.66746130000000004</v>
      </c>
      <c r="O29">
        <v>-0.45178689999999999</v>
      </c>
      <c r="P29">
        <v>-8.4609909999999993E-3</v>
      </c>
      <c r="Q29">
        <v>1.2561059999999999</v>
      </c>
      <c r="R29">
        <v>-0.75804389999999999</v>
      </c>
      <c r="S29">
        <v>0.31323640000000003</v>
      </c>
      <c r="T29">
        <v>-1.044154</v>
      </c>
      <c r="U29">
        <v>0.76586379999999998</v>
      </c>
    </row>
    <row r="30" spans="1:21" x14ac:dyDescent="0.25">
      <c r="A30" s="20">
        <f>-0.000000155822*10^9</f>
        <v>-155.822</v>
      </c>
      <c r="B30">
        <v>-1.4571400000000001</v>
      </c>
      <c r="C30">
        <v>0.24783289999999999</v>
      </c>
      <c r="D30">
        <v>0.65270680000000003</v>
      </c>
      <c r="E30">
        <v>2.2778800000000001</v>
      </c>
      <c r="F30">
        <v>-0.43325350000000001</v>
      </c>
      <c r="G30">
        <v>0.1443168</v>
      </c>
      <c r="H30">
        <v>0.797095</v>
      </c>
      <c r="I30">
        <v>1.98807</v>
      </c>
      <c r="J30">
        <v>-3.7491249999999997E-2</v>
      </c>
      <c r="K30">
        <v>1.5078769999999999</v>
      </c>
      <c r="L30">
        <v>-0.71452749999999998</v>
      </c>
      <c r="M30">
        <v>-1.1929540000000001E-2</v>
      </c>
      <c r="N30">
        <v>-0.49199179999999998</v>
      </c>
      <c r="O30">
        <v>-0.91203149999999999</v>
      </c>
      <c r="P30">
        <v>-0.34489379999999997</v>
      </c>
      <c r="Q30">
        <v>1.2810060000000001</v>
      </c>
      <c r="R30">
        <v>-0.1150534</v>
      </c>
      <c r="S30">
        <v>0.40472710000000001</v>
      </c>
      <c r="T30">
        <v>-0.19409879999999999</v>
      </c>
      <c r="U30">
        <v>1.1049549999999999</v>
      </c>
    </row>
    <row r="31" spans="1:21" x14ac:dyDescent="0.25">
      <c r="A31" s="20">
        <f>-0.000000154822*10^9</f>
        <v>-154.822</v>
      </c>
      <c r="B31">
        <v>-1.2614069999999999</v>
      </c>
      <c r="C31">
        <v>0.77710559999999995</v>
      </c>
      <c r="D31">
        <v>-0.27991159999999998</v>
      </c>
      <c r="E31">
        <v>1.9306369999999999</v>
      </c>
      <c r="F31">
        <v>-0.81203499999999995</v>
      </c>
      <c r="G31">
        <v>1.533574</v>
      </c>
      <c r="H31">
        <v>-2.3478570000000001E-3</v>
      </c>
      <c r="I31">
        <v>2.4259400000000002</v>
      </c>
      <c r="J31">
        <v>6.6005820000000007E-2</v>
      </c>
      <c r="K31">
        <v>0.73276940000000002</v>
      </c>
      <c r="L31">
        <v>4.24485E-2</v>
      </c>
      <c r="M31">
        <v>-0.24548410000000001</v>
      </c>
      <c r="N31">
        <v>5.1652820000000002E-2</v>
      </c>
      <c r="O31">
        <v>-1.3680159999999999</v>
      </c>
      <c r="P31">
        <v>1.6592429999999998E-2</v>
      </c>
      <c r="Q31">
        <v>0.76830949999999998</v>
      </c>
      <c r="R31">
        <v>1.0603929999999999</v>
      </c>
      <c r="S31">
        <v>-0.87217230000000001</v>
      </c>
      <c r="T31">
        <v>-0.22608900000000001</v>
      </c>
      <c r="U31">
        <v>0.44378279999999998</v>
      </c>
    </row>
    <row r="32" spans="1:21" x14ac:dyDescent="0.25">
      <c r="A32" s="20">
        <f>-0.000000153822*10^9</f>
        <v>-153.822</v>
      </c>
      <c r="B32">
        <v>0.35388389999999997</v>
      </c>
      <c r="C32">
        <v>1.1410549999999999</v>
      </c>
      <c r="D32">
        <v>0.39843269999999997</v>
      </c>
      <c r="E32">
        <v>1.3229740000000001</v>
      </c>
      <c r="F32">
        <v>7.694173E-2</v>
      </c>
      <c r="G32">
        <v>1.3532329999999999</v>
      </c>
      <c r="H32">
        <v>-0.65205809999999997</v>
      </c>
      <c r="I32">
        <v>1.5488189999999999</v>
      </c>
      <c r="J32">
        <v>-0.56623299999999999</v>
      </c>
      <c r="K32">
        <v>-1.2639389999999999</v>
      </c>
      <c r="L32">
        <v>1.192895</v>
      </c>
      <c r="M32">
        <v>-2.1238109999999999</v>
      </c>
      <c r="N32">
        <v>0.68276760000000003</v>
      </c>
      <c r="O32">
        <v>-0.64810610000000002</v>
      </c>
      <c r="P32">
        <v>1.2848790000000001</v>
      </c>
      <c r="Q32">
        <v>-0.1665971</v>
      </c>
      <c r="R32">
        <v>1.026257</v>
      </c>
      <c r="S32">
        <v>-1.8769819999999999</v>
      </c>
      <c r="T32">
        <v>-0.52536119999999997</v>
      </c>
      <c r="U32">
        <v>0.124921</v>
      </c>
    </row>
    <row r="33" spans="1:21" x14ac:dyDescent="0.25">
      <c r="A33" s="20">
        <f>-0.000000152822*10^9</f>
        <v>-152.822</v>
      </c>
      <c r="B33">
        <v>0.97488569999999997</v>
      </c>
      <c r="C33">
        <v>0.9526346</v>
      </c>
      <c r="D33">
        <v>1.011968</v>
      </c>
      <c r="E33">
        <v>0.84392080000000003</v>
      </c>
      <c r="F33">
        <v>1.058262</v>
      </c>
      <c r="G33">
        <v>0.14498520000000001</v>
      </c>
      <c r="H33">
        <v>0.20905009999999999</v>
      </c>
      <c r="I33">
        <v>-0.37709179999999998</v>
      </c>
      <c r="J33">
        <v>-0.97311400000000003</v>
      </c>
      <c r="K33">
        <v>-0.94884559999999996</v>
      </c>
      <c r="L33">
        <v>0.94354579999999999</v>
      </c>
      <c r="M33">
        <v>-3.5140600000000002</v>
      </c>
      <c r="N33">
        <v>0.66054440000000003</v>
      </c>
      <c r="O33">
        <v>6.946687E-2</v>
      </c>
      <c r="P33">
        <v>1.3378989999999999</v>
      </c>
      <c r="Q33">
        <v>-0.26888210000000001</v>
      </c>
      <c r="R33">
        <v>0.39174199999999998</v>
      </c>
      <c r="S33">
        <v>-1.019447</v>
      </c>
      <c r="T33">
        <v>-0.26610119999999998</v>
      </c>
      <c r="U33">
        <v>0.80207260000000002</v>
      </c>
    </row>
    <row r="34" spans="1:21" x14ac:dyDescent="0.25">
      <c r="A34" s="20">
        <f>-0.000000151822*10^9</f>
        <v>-151.822</v>
      </c>
      <c r="B34">
        <v>0.89230940000000003</v>
      </c>
      <c r="C34">
        <v>0.22603500000000001</v>
      </c>
      <c r="D34">
        <v>0.18999869999999999</v>
      </c>
      <c r="E34">
        <v>0.84172809999999998</v>
      </c>
      <c r="F34">
        <v>1.6927540000000001</v>
      </c>
      <c r="G34">
        <v>0.14307210000000001</v>
      </c>
      <c r="H34">
        <v>1.1110990000000001</v>
      </c>
      <c r="I34">
        <v>-1.1193519999999999</v>
      </c>
      <c r="J34">
        <v>-0.1180905</v>
      </c>
      <c r="K34">
        <v>1.165089</v>
      </c>
      <c r="L34">
        <v>-0.510494</v>
      </c>
      <c r="M34">
        <v>-1.638274</v>
      </c>
      <c r="N34">
        <v>-0.4008854</v>
      </c>
      <c r="O34">
        <v>-0.40541129999999997</v>
      </c>
      <c r="P34">
        <v>-0.55637630000000005</v>
      </c>
      <c r="Q34">
        <v>0.39758349999999998</v>
      </c>
      <c r="R34">
        <v>-0.19030569999999999</v>
      </c>
      <c r="S34">
        <v>0.56079670000000004</v>
      </c>
      <c r="T34">
        <v>-7.4849470000000001E-2</v>
      </c>
      <c r="U34">
        <v>1.698213</v>
      </c>
    </row>
    <row r="35" spans="1:21" x14ac:dyDescent="0.25">
      <c r="A35" s="20">
        <f>-0.000000150822*10^9</f>
        <v>-150.822</v>
      </c>
      <c r="B35">
        <v>1.515752</v>
      </c>
      <c r="C35">
        <v>-0.23578250000000001</v>
      </c>
      <c r="D35">
        <v>-0.65926640000000003</v>
      </c>
      <c r="E35">
        <v>1.600468</v>
      </c>
      <c r="F35">
        <v>1.8192729999999999</v>
      </c>
      <c r="G35">
        <v>0.76893409999999995</v>
      </c>
      <c r="H35">
        <v>0.65420959999999995</v>
      </c>
      <c r="I35">
        <v>2.3094529999999999E-2</v>
      </c>
      <c r="J35">
        <v>1.105694</v>
      </c>
      <c r="K35">
        <v>1.6225480000000001</v>
      </c>
      <c r="L35">
        <v>-1.2836289999999999</v>
      </c>
      <c r="M35">
        <v>0.95345599999999997</v>
      </c>
      <c r="N35">
        <v>-0.71117280000000005</v>
      </c>
      <c r="O35">
        <v>-1.362889</v>
      </c>
      <c r="P35">
        <v>-1.339181</v>
      </c>
      <c r="Q35">
        <v>-9.5957950000000007E-3</v>
      </c>
      <c r="R35">
        <v>-0.3199496</v>
      </c>
      <c r="S35">
        <v>0.93568779999999996</v>
      </c>
      <c r="T35">
        <v>3.4179739999999998E-3</v>
      </c>
      <c r="U35">
        <v>0.9785855</v>
      </c>
    </row>
    <row r="36" spans="1:21" x14ac:dyDescent="0.25">
      <c r="A36" s="20">
        <f>-0.000000149822*10^9</f>
        <v>-149.822</v>
      </c>
      <c r="B36">
        <v>1.465203</v>
      </c>
      <c r="C36">
        <v>-5.1920470000000003E-2</v>
      </c>
      <c r="D36">
        <v>-0.2100737</v>
      </c>
      <c r="E36">
        <v>1.744794</v>
      </c>
      <c r="F36">
        <v>1.491376</v>
      </c>
      <c r="G36">
        <v>0.51448450000000001</v>
      </c>
      <c r="H36">
        <v>-0.26060470000000002</v>
      </c>
      <c r="I36">
        <v>1.3962490000000001</v>
      </c>
      <c r="J36">
        <v>1.3133140000000001</v>
      </c>
      <c r="K36">
        <v>0.16604930000000001</v>
      </c>
      <c r="L36">
        <v>-0.83922669999999999</v>
      </c>
      <c r="M36">
        <v>0.84805680000000006</v>
      </c>
      <c r="N36">
        <v>0.1961241</v>
      </c>
      <c r="O36">
        <v>-0.86239319999999997</v>
      </c>
      <c r="P36">
        <v>-0.21584700000000001</v>
      </c>
      <c r="Q36">
        <v>-1.0324500000000001</v>
      </c>
      <c r="R36">
        <v>-7.8245129999999996E-2</v>
      </c>
      <c r="S36">
        <v>0.83177909999999999</v>
      </c>
      <c r="T36">
        <v>0.31343569999999998</v>
      </c>
      <c r="U36">
        <v>-0.79549219999999998</v>
      </c>
    </row>
    <row r="37" spans="1:21" x14ac:dyDescent="0.25">
      <c r="A37" s="20">
        <f>-0.000000148822*10^9</f>
        <v>-148.822</v>
      </c>
      <c r="B37">
        <v>1.4129830000000001</v>
      </c>
      <c r="C37">
        <v>-0.22479450000000001</v>
      </c>
      <c r="D37">
        <v>0.77210809999999996</v>
      </c>
      <c r="E37">
        <v>0.93861499999999998</v>
      </c>
      <c r="F37">
        <v>1.406215</v>
      </c>
      <c r="G37">
        <v>0.42203649999999998</v>
      </c>
      <c r="H37">
        <v>-0.35635519999999998</v>
      </c>
      <c r="I37">
        <v>1.7431669999999999</v>
      </c>
      <c r="J37">
        <v>1.433413</v>
      </c>
      <c r="K37">
        <v>-0.56951169999999995</v>
      </c>
      <c r="L37">
        <v>-0.76020989999999999</v>
      </c>
      <c r="M37">
        <v>-0.95074449999999999</v>
      </c>
      <c r="N37">
        <v>0.50030940000000002</v>
      </c>
      <c r="O37">
        <v>1.567653</v>
      </c>
      <c r="P37">
        <v>0.54848149999999996</v>
      </c>
      <c r="Q37">
        <v>-0.89954199999999995</v>
      </c>
      <c r="R37">
        <v>3.1506680000000002E-2</v>
      </c>
      <c r="S37">
        <v>0.99548130000000001</v>
      </c>
      <c r="T37">
        <v>0.76722820000000003</v>
      </c>
      <c r="U37">
        <v>-1.1350169999999999</v>
      </c>
    </row>
    <row r="38" spans="1:21" x14ac:dyDescent="0.25">
      <c r="A38" s="20">
        <f>-0.000000147822*10^9</f>
        <v>-147.822</v>
      </c>
      <c r="B38">
        <v>1.815607</v>
      </c>
      <c r="C38">
        <v>-0.80106160000000004</v>
      </c>
      <c r="D38">
        <v>0.98694170000000003</v>
      </c>
      <c r="E38">
        <v>0.24169640000000001</v>
      </c>
      <c r="F38">
        <v>0.35686839999999997</v>
      </c>
      <c r="G38">
        <v>1.148501</v>
      </c>
      <c r="H38">
        <v>0.1359863</v>
      </c>
      <c r="I38">
        <v>0.95927759999999995</v>
      </c>
      <c r="J38">
        <v>1.5120450000000001</v>
      </c>
      <c r="K38">
        <v>0.14477899999999999</v>
      </c>
      <c r="L38">
        <v>-0.72887919999999995</v>
      </c>
      <c r="M38">
        <v>-2.0252789999999998</v>
      </c>
      <c r="N38">
        <v>0.1175388</v>
      </c>
      <c r="O38">
        <v>3.291315</v>
      </c>
      <c r="P38">
        <v>0.6953627</v>
      </c>
      <c r="Q38">
        <v>-5.9816319999999999E-2</v>
      </c>
      <c r="R38">
        <v>-0.23230390000000001</v>
      </c>
      <c r="S38">
        <v>0.49452410000000002</v>
      </c>
      <c r="T38">
        <v>0.62396269999999998</v>
      </c>
      <c r="U38">
        <v>-7.4324539999999998E-3</v>
      </c>
    </row>
    <row r="39" spans="1:21" x14ac:dyDescent="0.25">
      <c r="A39" s="20">
        <f>-0.000000146822*10^9</f>
        <v>-146.822</v>
      </c>
      <c r="B39">
        <v>0.65356389999999998</v>
      </c>
      <c r="C39">
        <v>-0.50155490000000003</v>
      </c>
      <c r="D39">
        <v>1.2960149999999999</v>
      </c>
      <c r="E39">
        <v>-0.26023309999999999</v>
      </c>
      <c r="F39">
        <v>-1.1852389999999999</v>
      </c>
      <c r="G39">
        <v>1.2800450000000001</v>
      </c>
      <c r="H39">
        <v>0.62048669999999995</v>
      </c>
      <c r="I39">
        <v>-0.15133640000000001</v>
      </c>
      <c r="J39">
        <v>0.57939960000000001</v>
      </c>
      <c r="K39">
        <v>0.2141681</v>
      </c>
      <c r="L39">
        <v>-7.9984390000000002E-2</v>
      </c>
      <c r="M39">
        <v>-1.4012560000000001</v>
      </c>
      <c r="N39">
        <v>-5.9371930000000003E-2</v>
      </c>
      <c r="O39">
        <v>2.2803140000000002</v>
      </c>
      <c r="P39">
        <v>1.1235059999999999</v>
      </c>
      <c r="Q39">
        <v>-6.9060239999999995E-2</v>
      </c>
      <c r="R39">
        <v>-0.98341160000000005</v>
      </c>
      <c r="S39">
        <v>-0.14974509999999999</v>
      </c>
      <c r="T39">
        <v>0.1518716</v>
      </c>
      <c r="U39">
        <v>0.43113679999999999</v>
      </c>
    </row>
    <row r="40" spans="1:21" x14ac:dyDescent="0.25">
      <c r="A40" s="20">
        <f>-0.000000145822*10^9</f>
        <v>-145.822</v>
      </c>
      <c r="B40">
        <v>0.12702659999999999</v>
      </c>
      <c r="C40">
        <v>0.21406849999999999</v>
      </c>
      <c r="D40">
        <v>1.618131</v>
      </c>
      <c r="E40">
        <v>-0.57106489999999999</v>
      </c>
      <c r="F40">
        <v>-0.77106350000000001</v>
      </c>
      <c r="G40">
        <v>-0.28115319999999999</v>
      </c>
      <c r="H40">
        <v>1.154944</v>
      </c>
      <c r="I40">
        <v>-0.45752520000000002</v>
      </c>
      <c r="J40">
        <v>-0.79475229999999997</v>
      </c>
      <c r="K40">
        <v>-1.1030519999999999</v>
      </c>
      <c r="L40">
        <v>0.40290860000000001</v>
      </c>
      <c r="M40">
        <v>-0.49042269999999999</v>
      </c>
      <c r="N40">
        <v>0.38734350000000001</v>
      </c>
      <c r="O40">
        <v>0.34465820000000003</v>
      </c>
      <c r="P40">
        <v>1.127731</v>
      </c>
      <c r="Q40">
        <v>-0.84059899999999999</v>
      </c>
      <c r="R40">
        <v>-1.176337</v>
      </c>
      <c r="S40">
        <v>0.56399500000000002</v>
      </c>
      <c r="T40">
        <v>0.53279849999999995</v>
      </c>
      <c r="U40">
        <v>-0.81482969999999999</v>
      </c>
    </row>
    <row r="41" spans="1:21" x14ac:dyDescent="0.25">
      <c r="A41" s="20">
        <f>-0.000000144822*10^9</f>
        <v>-144.822</v>
      </c>
      <c r="B41">
        <v>1.0382130000000001</v>
      </c>
      <c r="C41">
        <v>1.6722040000000001E-2</v>
      </c>
      <c r="D41">
        <v>0.84344439999999998</v>
      </c>
      <c r="E41">
        <v>-0.82644220000000002</v>
      </c>
      <c r="F41">
        <v>0.2797461</v>
      </c>
      <c r="G41">
        <v>-2.0001039999999999</v>
      </c>
      <c r="H41">
        <v>1.056268</v>
      </c>
      <c r="I41">
        <v>-0.3205384</v>
      </c>
      <c r="J41">
        <v>-1.511525</v>
      </c>
      <c r="K41">
        <v>-1.4715910000000001</v>
      </c>
      <c r="L41">
        <v>0.77437869999999998</v>
      </c>
      <c r="M41">
        <v>-0.43246849999999998</v>
      </c>
      <c r="N41">
        <v>1.328492</v>
      </c>
      <c r="O41">
        <v>9.4407829999999998E-2</v>
      </c>
      <c r="P41">
        <v>0.1560684</v>
      </c>
      <c r="Q41">
        <v>-0.92366300000000001</v>
      </c>
      <c r="R41">
        <v>-9.6975889999999995E-2</v>
      </c>
      <c r="S41">
        <v>1.6379140000000001</v>
      </c>
      <c r="T41">
        <v>0.81137110000000001</v>
      </c>
      <c r="U41">
        <v>-1.583474</v>
      </c>
    </row>
    <row r="42" spans="1:21" x14ac:dyDescent="0.25">
      <c r="A42" s="20">
        <f>-0.000000143822*10^9</f>
        <v>-143.822</v>
      </c>
      <c r="B42">
        <v>-0.32866630000000002</v>
      </c>
      <c r="C42">
        <v>-0.13348260000000001</v>
      </c>
      <c r="D42">
        <v>0.30420459999999999</v>
      </c>
      <c r="E42">
        <v>-0.63680910000000002</v>
      </c>
      <c r="F42">
        <v>0.16142819999999999</v>
      </c>
      <c r="G42">
        <v>-1.761584</v>
      </c>
      <c r="H42">
        <v>0.55955639999999995</v>
      </c>
      <c r="I42">
        <v>-0.61899760000000004</v>
      </c>
      <c r="J42">
        <v>-1.1655530000000001</v>
      </c>
      <c r="K42">
        <v>-0.23188919999999999</v>
      </c>
      <c r="L42">
        <v>1.101156</v>
      </c>
      <c r="M42">
        <v>-0.47922360000000003</v>
      </c>
      <c r="N42">
        <v>1.0912040000000001</v>
      </c>
      <c r="O42">
        <v>0.8538422</v>
      </c>
      <c r="P42">
        <v>-8.2762130000000003E-2</v>
      </c>
      <c r="Q42">
        <v>0.19746250000000001</v>
      </c>
      <c r="R42">
        <v>0.43429099999999998</v>
      </c>
      <c r="S42">
        <v>1.0882350000000001</v>
      </c>
      <c r="T42">
        <v>0.26590999999999998</v>
      </c>
      <c r="U42">
        <v>-0.49002669999999998</v>
      </c>
    </row>
    <row r="43" spans="1:21" x14ac:dyDescent="0.25">
      <c r="A43" s="20">
        <f>-0.000000142822*10^9</f>
        <v>-142.822</v>
      </c>
      <c r="B43">
        <v>-2.5498919999999998</v>
      </c>
      <c r="C43">
        <v>0.61997279999999999</v>
      </c>
      <c r="D43">
        <v>1.0471360000000001</v>
      </c>
      <c r="E43">
        <v>0.1445659</v>
      </c>
      <c r="F43">
        <v>0.118954</v>
      </c>
      <c r="G43">
        <v>-0.24804370000000001</v>
      </c>
      <c r="H43">
        <v>0.6157958</v>
      </c>
      <c r="I43">
        <v>-0.72069419999999995</v>
      </c>
      <c r="J43">
        <v>2.635858E-2</v>
      </c>
      <c r="K43">
        <v>1.0736900000000001E-2</v>
      </c>
      <c r="L43">
        <v>1.022848</v>
      </c>
      <c r="M43">
        <v>-0.33866370000000001</v>
      </c>
      <c r="N43">
        <v>-7.1253919999999998E-2</v>
      </c>
      <c r="O43">
        <v>0.78768680000000002</v>
      </c>
      <c r="P43">
        <v>0.52459960000000005</v>
      </c>
      <c r="Q43">
        <v>1.210961</v>
      </c>
      <c r="R43">
        <v>-0.28029860000000001</v>
      </c>
      <c r="S43">
        <v>-0.4564935</v>
      </c>
      <c r="T43">
        <v>0.1439869</v>
      </c>
      <c r="U43">
        <v>0.35271910000000001</v>
      </c>
    </row>
    <row r="44" spans="1:21" x14ac:dyDescent="0.25">
      <c r="A44" s="20">
        <f>-0.000000141822*10^9</f>
        <v>-141.822</v>
      </c>
      <c r="B44">
        <v>-2.2077990000000001</v>
      </c>
      <c r="C44">
        <v>1.1162339999999999</v>
      </c>
      <c r="D44">
        <v>1.3829880000000001</v>
      </c>
      <c r="E44">
        <v>0.4015397</v>
      </c>
      <c r="F44">
        <v>0.44389060000000002</v>
      </c>
      <c r="G44">
        <v>0.58374890000000001</v>
      </c>
      <c r="H44">
        <v>0.23308429999999999</v>
      </c>
      <c r="I44">
        <v>-0.2865356</v>
      </c>
      <c r="J44">
        <v>1.0455429999999999</v>
      </c>
      <c r="K44">
        <v>-0.79659449999999998</v>
      </c>
      <c r="L44">
        <v>0.2362689</v>
      </c>
      <c r="M44">
        <v>-0.26020359999999998</v>
      </c>
      <c r="N44">
        <v>0.39754149999999999</v>
      </c>
      <c r="O44">
        <v>-0.31866430000000001</v>
      </c>
      <c r="P44">
        <v>-7.174229E-2</v>
      </c>
      <c r="Q44">
        <v>0.96515919999999999</v>
      </c>
      <c r="R44">
        <v>-0.34864679999999998</v>
      </c>
      <c r="S44">
        <v>-0.58551790000000004</v>
      </c>
      <c r="T44">
        <v>0.36603469999999999</v>
      </c>
      <c r="U44">
        <v>-7.9186560000000003E-2</v>
      </c>
    </row>
    <row r="45" spans="1:21" x14ac:dyDescent="0.25">
      <c r="A45" s="20">
        <f>-0.000000140822*10^9</f>
        <v>-140.822</v>
      </c>
      <c r="B45">
        <v>-0.92335</v>
      </c>
      <c r="C45">
        <v>0.59194049999999998</v>
      </c>
      <c r="D45">
        <v>0.29678349999999998</v>
      </c>
      <c r="E45">
        <v>-0.2291919</v>
      </c>
      <c r="F45">
        <v>0.23661769999999999</v>
      </c>
      <c r="G45">
        <v>0.38754820000000001</v>
      </c>
      <c r="H45">
        <v>-0.80072969999999999</v>
      </c>
      <c r="I45">
        <v>-0.32967780000000002</v>
      </c>
      <c r="J45">
        <v>0.45267449999999998</v>
      </c>
      <c r="K45">
        <v>-0.3163125</v>
      </c>
      <c r="L45">
        <v>-6.651433E-3</v>
      </c>
      <c r="M45">
        <v>0.18720000000000001</v>
      </c>
      <c r="N45">
        <v>1.2943450000000001</v>
      </c>
      <c r="O45">
        <v>-1.224008</v>
      </c>
      <c r="P45">
        <v>-1.2826299999999999</v>
      </c>
      <c r="Q45">
        <v>0.41880800000000001</v>
      </c>
      <c r="R45">
        <v>0.2683413</v>
      </c>
      <c r="S45">
        <v>1.018186</v>
      </c>
      <c r="T45">
        <v>-0.1645615</v>
      </c>
      <c r="U45">
        <v>-0.67125710000000005</v>
      </c>
    </row>
    <row r="46" spans="1:21" x14ac:dyDescent="0.25">
      <c r="A46" s="20">
        <f>-0.000000139822*10^9</f>
        <v>-139.822</v>
      </c>
      <c r="B46">
        <v>-0.44415379999999999</v>
      </c>
      <c r="C46">
        <v>-7.6694509999999994E-2</v>
      </c>
      <c r="D46">
        <v>-0.52333390000000002</v>
      </c>
      <c r="E46">
        <v>-0.99155260000000001</v>
      </c>
      <c r="F46">
        <v>-0.44529809999999997</v>
      </c>
      <c r="G46">
        <v>0.37750149999999999</v>
      </c>
      <c r="H46">
        <v>-1.1215200000000001</v>
      </c>
      <c r="I46">
        <v>-0.94259890000000002</v>
      </c>
      <c r="J46">
        <v>-0.56507629999999998</v>
      </c>
      <c r="K46">
        <v>0.4454611</v>
      </c>
      <c r="L46">
        <v>1.0572060000000001</v>
      </c>
      <c r="M46">
        <v>0.6735042</v>
      </c>
      <c r="N46">
        <v>0.49852059999999998</v>
      </c>
      <c r="O46">
        <v>-0.81851180000000001</v>
      </c>
      <c r="P46">
        <v>-1.3183659999999999</v>
      </c>
      <c r="Q46">
        <v>-0.20339679999999999</v>
      </c>
      <c r="R46">
        <v>-9.382923E-2</v>
      </c>
      <c r="S46">
        <v>1.94594</v>
      </c>
      <c r="T46">
        <v>-1.0784009999999999</v>
      </c>
      <c r="U46">
        <v>-1.128004</v>
      </c>
    </row>
    <row r="47" spans="1:21" x14ac:dyDescent="0.25">
      <c r="A47" s="20">
        <f>-0.000000138822*10^9</f>
        <v>-138.822</v>
      </c>
      <c r="B47">
        <v>-0.189166</v>
      </c>
      <c r="C47">
        <v>-0.25948280000000001</v>
      </c>
      <c r="D47">
        <v>-0.26460689999999998</v>
      </c>
      <c r="E47">
        <v>-1.4704410000000001</v>
      </c>
      <c r="F47">
        <v>-1.0881259999999999</v>
      </c>
      <c r="G47">
        <v>1.0011680000000001</v>
      </c>
      <c r="H47">
        <v>-0.24500540000000001</v>
      </c>
      <c r="I47">
        <v>-0.96642530000000004</v>
      </c>
      <c r="J47">
        <v>0.42365180000000002</v>
      </c>
      <c r="K47">
        <v>-0.86719889999999999</v>
      </c>
      <c r="L47">
        <v>1.0742910000000001</v>
      </c>
      <c r="M47">
        <v>-1.275746E-2</v>
      </c>
      <c r="N47">
        <v>-0.26344450000000003</v>
      </c>
      <c r="O47">
        <v>-0.62331429999999999</v>
      </c>
      <c r="P47">
        <v>-0.38755709999999999</v>
      </c>
      <c r="Q47">
        <v>-1.7335499999999999</v>
      </c>
      <c r="R47">
        <v>-1.217147</v>
      </c>
      <c r="S47">
        <v>1.347326</v>
      </c>
      <c r="T47">
        <v>-1.0801620000000001</v>
      </c>
      <c r="U47">
        <v>-1.020994</v>
      </c>
    </row>
    <row r="48" spans="1:21" x14ac:dyDescent="0.25">
      <c r="A48" s="20">
        <f>-0.000000137822*10^9</f>
        <v>-137.822</v>
      </c>
      <c r="B48">
        <v>-0.21994250000000001</v>
      </c>
      <c r="C48">
        <v>-0.19387799999999999</v>
      </c>
      <c r="D48">
        <v>-0.4200314</v>
      </c>
      <c r="E48">
        <v>-2.0678239999999999</v>
      </c>
      <c r="F48">
        <v>-0.43338399999999999</v>
      </c>
      <c r="G48">
        <v>1.3290660000000001</v>
      </c>
      <c r="H48">
        <v>0.49672529999999998</v>
      </c>
      <c r="I48">
        <v>2.3586670000000001E-2</v>
      </c>
      <c r="J48">
        <v>1.7481420000000001</v>
      </c>
      <c r="K48">
        <v>-3.027196</v>
      </c>
      <c r="L48">
        <v>-0.12934970000000001</v>
      </c>
      <c r="M48">
        <v>-1.2361800000000001</v>
      </c>
      <c r="N48">
        <v>-0.50015390000000004</v>
      </c>
      <c r="O48">
        <v>-1.041048</v>
      </c>
      <c r="P48">
        <v>0.46671469999999998</v>
      </c>
      <c r="Q48">
        <v>-2.3351500000000001</v>
      </c>
      <c r="R48">
        <v>-1.8408519999999999</v>
      </c>
      <c r="S48">
        <v>0.88430339999999996</v>
      </c>
      <c r="T48">
        <v>-4.929526E-2</v>
      </c>
      <c r="U48">
        <v>-4.4424779999999997E-2</v>
      </c>
    </row>
    <row r="49" spans="1:21" x14ac:dyDescent="0.25">
      <c r="A49" s="20">
        <f>-0.000000136822*10^9</f>
        <v>-136.822</v>
      </c>
      <c r="B49">
        <v>-0.64397070000000001</v>
      </c>
      <c r="C49">
        <v>0.2497296</v>
      </c>
      <c r="D49">
        <v>-0.75003629999999999</v>
      </c>
      <c r="E49">
        <v>-1.949311</v>
      </c>
      <c r="F49">
        <v>1.303023</v>
      </c>
      <c r="G49">
        <v>0.71172500000000005</v>
      </c>
      <c r="H49">
        <v>-0.1185163</v>
      </c>
      <c r="I49">
        <v>0.8748224</v>
      </c>
      <c r="J49">
        <v>1.111388</v>
      </c>
      <c r="K49">
        <v>-2.8132139999999999</v>
      </c>
      <c r="L49">
        <v>-0.58710629999999997</v>
      </c>
      <c r="M49">
        <v>-1.1383080000000001</v>
      </c>
      <c r="N49">
        <v>-1.0872189999999999</v>
      </c>
      <c r="O49">
        <v>-0.1249048</v>
      </c>
      <c r="P49">
        <v>0.51818109999999995</v>
      </c>
      <c r="Q49">
        <v>-0.98492069999999998</v>
      </c>
      <c r="R49">
        <v>-1.259255</v>
      </c>
      <c r="S49">
        <v>0.56681749999999997</v>
      </c>
      <c r="T49">
        <v>0.38268649999999999</v>
      </c>
      <c r="U49">
        <v>0.83492149999999998</v>
      </c>
    </row>
    <row r="50" spans="1:21" x14ac:dyDescent="0.25">
      <c r="A50" s="20">
        <f>-0.000000135822*10^9</f>
        <v>-135.822</v>
      </c>
      <c r="B50">
        <v>-0.81409339999999997</v>
      </c>
      <c r="C50">
        <v>0.4977258</v>
      </c>
      <c r="D50">
        <v>-0.33805540000000001</v>
      </c>
      <c r="E50">
        <v>-0.47136319999999998</v>
      </c>
      <c r="F50">
        <v>2.0080309999999999</v>
      </c>
      <c r="G50">
        <v>0.29353240000000003</v>
      </c>
      <c r="H50">
        <v>-0.74942989999999998</v>
      </c>
      <c r="I50">
        <v>0.46983520000000001</v>
      </c>
      <c r="J50">
        <v>-0.2922727</v>
      </c>
      <c r="K50">
        <v>-0.57713179999999997</v>
      </c>
      <c r="L50">
        <v>-0.19846839999999999</v>
      </c>
      <c r="M50">
        <v>6.4662960000000005E-2</v>
      </c>
      <c r="N50">
        <v>-0.3394664</v>
      </c>
      <c r="O50">
        <v>1.1892210000000001</v>
      </c>
      <c r="P50">
        <v>-9.8624530000000002E-2</v>
      </c>
      <c r="Q50">
        <v>0.28361890000000001</v>
      </c>
      <c r="R50">
        <v>8.8080790000000006E-2</v>
      </c>
      <c r="S50">
        <v>-0.90715780000000001</v>
      </c>
      <c r="T50">
        <v>-0.57092419999999999</v>
      </c>
      <c r="U50">
        <v>0.52835290000000001</v>
      </c>
    </row>
    <row r="51" spans="1:21" x14ac:dyDescent="0.25">
      <c r="A51" s="20">
        <f>-0.000000134822*10^9</f>
        <v>-134.82199999999997</v>
      </c>
      <c r="B51">
        <v>-0.17910709999999999</v>
      </c>
      <c r="C51">
        <v>2.9179429999999999E-2</v>
      </c>
      <c r="D51">
        <v>-0.1798593</v>
      </c>
      <c r="E51">
        <v>0.25881660000000001</v>
      </c>
      <c r="F51">
        <v>1.391915</v>
      </c>
      <c r="G51">
        <v>0.89104050000000001</v>
      </c>
      <c r="H51">
        <v>-0.92356780000000005</v>
      </c>
      <c r="I51">
        <v>0.1894604</v>
      </c>
      <c r="J51">
        <v>-0.81585909999999995</v>
      </c>
      <c r="K51">
        <v>0.1100954</v>
      </c>
      <c r="L51">
        <v>0.30264659999999999</v>
      </c>
      <c r="M51">
        <v>0.76479739999999996</v>
      </c>
      <c r="N51">
        <v>1.2395769999999999</v>
      </c>
      <c r="O51">
        <v>1.0601579999999999</v>
      </c>
      <c r="P51">
        <v>-0.18067059999999999</v>
      </c>
      <c r="Q51">
        <v>0.54096860000000002</v>
      </c>
      <c r="R51">
        <v>0.62888480000000002</v>
      </c>
      <c r="S51">
        <v>-1.9024890000000001</v>
      </c>
      <c r="T51">
        <v>-1.1880090000000001</v>
      </c>
      <c r="U51">
        <v>-0.91042749999999995</v>
      </c>
    </row>
    <row r="52" spans="1:21" x14ac:dyDescent="0.25">
      <c r="A52" s="20">
        <f>-0.000000133822*10^9</f>
        <v>-133.822</v>
      </c>
      <c r="B52">
        <v>0.62197650000000004</v>
      </c>
      <c r="C52">
        <v>-0.2466766</v>
      </c>
      <c r="D52">
        <v>-8.3982109999999999E-2</v>
      </c>
      <c r="E52">
        <v>-0.23189870000000001</v>
      </c>
      <c r="F52">
        <v>2.5996769999999999E-2</v>
      </c>
      <c r="G52">
        <v>0.45767639999999998</v>
      </c>
      <c r="H52">
        <v>-1.6347119999999999</v>
      </c>
      <c r="I52">
        <v>1.350927</v>
      </c>
      <c r="J52">
        <v>-0.31380799999999998</v>
      </c>
      <c r="K52">
        <v>-0.80831649999999999</v>
      </c>
      <c r="L52">
        <v>0.47630080000000002</v>
      </c>
      <c r="M52">
        <v>0.56714339999999996</v>
      </c>
      <c r="N52">
        <v>0.62705060000000001</v>
      </c>
      <c r="O52">
        <v>0.1035798</v>
      </c>
      <c r="P52">
        <v>0.72008760000000005</v>
      </c>
      <c r="Q52">
        <v>0.47481449999999997</v>
      </c>
      <c r="R52">
        <v>0.48830289999999998</v>
      </c>
      <c r="S52">
        <v>-0.70855120000000005</v>
      </c>
      <c r="T52">
        <v>-0.76850390000000002</v>
      </c>
      <c r="U52">
        <v>-1.4524319999999999</v>
      </c>
    </row>
    <row r="53" spans="1:21" x14ac:dyDescent="0.25">
      <c r="A53" s="20">
        <f>-0.000000132822*10^9</f>
        <v>-132.822</v>
      </c>
      <c r="B53">
        <v>0.40339039999999998</v>
      </c>
      <c r="C53">
        <v>-9.0337059999999997E-2</v>
      </c>
      <c r="D53">
        <v>0.37113469999999998</v>
      </c>
      <c r="E53">
        <v>-0.20515340000000001</v>
      </c>
      <c r="F53">
        <v>-0.92834349999999999</v>
      </c>
      <c r="G53">
        <v>-0.90198880000000003</v>
      </c>
      <c r="H53">
        <v>-1.6036319999999999</v>
      </c>
      <c r="I53">
        <v>1.974318</v>
      </c>
      <c r="J53">
        <v>0.64510120000000004</v>
      </c>
      <c r="K53">
        <v>-0.68183819999999995</v>
      </c>
      <c r="L53">
        <v>0.44958999999999999</v>
      </c>
      <c r="M53">
        <v>9.4532210000000005E-2</v>
      </c>
      <c r="N53">
        <v>-0.75012319999999999</v>
      </c>
      <c r="O53">
        <v>-0.58272670000000004</v>
      </c>
      <c r="P53">
        <v>1.7902530000000001</v>
      </c>
      <c r="Q53">
        <v>0.57846399999999998</v>
      </c>
      <c r="R53">
        <v>0.55661590000000005</v>
      </c>
      <c r="S53">
        <v>0.27567520000000001</v>
      </c>
      <c r="T53">
        <v>-0.66445639999999995</v>
      </c>
      <c r="U53">
        <v>-0.53161400000000003</v>
      </c>
    </row>
    <row r="54" spans="1:21" x14ac:dyDescent="0.25">
      <c r="A54" s="20">
        <f>-0.000000131822*10^9</f>
        <v>-131.822</v>
      </c>
      <c r="B54">
        <v>5.8020349999999998E-2</v>
      </c>
      <c r="C54">
        <v>-0.13132289999999999</v>
      </c>
      <c r="D54">
        <v>0.14280689999999999</v>
      </c>
      <c r="E54">
        <v>0.11895509999999999</v>
      </c>
      <c r="F54">
        <v>-0.15321380000000001</v>
      </c>
      <c r="G54">
        <v>-0.81752539999999996</v>
      </c>
      <c r="H54">
        <v>0.19926659999999999</v>
      </c>
      <c r="I54">
        <v>0.70173600000000003</v>
      </c>
      <c r="J54">
        <v>1.7053780000000001</v>
      </c>
      <c r="K54">
        <v>0.2149549</v>
      </c>
      <c r="L54">
        <v>0.22264429999999999</v>
      </c>
      <c r="M54">
        <v>-0.1969195</v>
      </c>
      <c r="N54">
        <v>-0.21238070000000001</v>
      </c>
      <c r="O54">
        <v>-0.93805859999999996</v>
      </c>
      <c r="P54">
        <v>2.1317059999999999</v>
      </c>
      <c r="Q54">
        <v>0.43300060000000001</v>
      </c>
      <c r="R54">
        <v>0.1070282</v>
      </c>
      <c r="S54">
        <v>-0.74920189999999998</v>
      </c>
      <c r="T54">
        <v>-0.88005460000000002</v>
      </c>
      <c r="U54">
        <v>-3.4166679999999998E-2</v>
      </c>
    </row>
    <row r="55" spans="1:21" x14ac:dyDescent="0.25">
      <c r="A55" s="20">
        <f>-0.000000130822*10^9</f>
        <v>-130.822</v>
      </c>
      <c r="B55">
        <v>0.43160730000000003</v>
      </c>
      <c r="C55">
        <v>-0.18079400000000001</v>
      </c>
      <c r="D55">
        <v>-0.4587331</v>
      </c>
      <c r="E55">
        <v>-6.5982390000000002E-2</v>
      </c>
      <c r="F55">
        <v>0.4563506</v>
      </c>
      <c r="G55">
        <v>-0.52201949999999997</v>
      </c>
      <c r="H55">
        <v>2.0116320000000001</v>
      </c>
      <c r="I55">
        <v>-0.25783440000000002</v>
      </c>
      <c r="J55">
        <v>1.4396279999999999</v>
      </c>
      <c r="K55">
        <v>0.84855519999999995</v>
      </c>
      <c r="L55">
        <v>0.56553319999999996</v>
      </c>
      <c r="M55">
        <v>-0.34716089999999999</v>
      </c>
      <c r="N55">
        <v>0.67231300000000005</v>
      </c>
      <c r="O55">
        <v>-0.84143489999999999</v>
      </c>
      <c r="P55">
        <v>1.2357089999999999</v>
      </c>
      <c r="Q55">
        <v>-0.33714929999999999</v>
      </c>
      <c r="R55">
        <v>-0.61775760000000002</v>
      </c>
      <c r="S55">
        <v>-2.1060099999999999</v>
      </c>
      <c r="T55">
        <v>-1.111029</v>
      </c>
      <c r="U55">
        <v>-0.17652000000000001</v>
      </c>
    </row>
    <row r="56" spans="1:21" x14ac:dyDescent="0.25">
      <c r="A56" s="20">
        <f>-0.000000129822*10^9</f>
        <v>-129.822</v>
      </c>
      <c r="B56">
        <v>0.113679</v>
      </c>
      <c r="C56">
        <v>5.3968330000000002E-2</v>
      </c>
      <c r="D56">
        <v>0.13988980000000001</v>
      </c>
      <c r="E56">
        <v>-0.59007279999999995</v>
      </c>
      <c r="F56">
        <v>-0.65489120000000001</v>
      </c>
      <c r="G56">
        <v>-0.80378320000000003</v>
      </c>
      <c r="H56">
        <v>2.290905</v>
      </c>
      <c r="I56">
        <v>0.346439</v>
      </c>
      <c r="J56">
        <v>-0.33270660000000002</v>
      </c>
      <c r="K56">
        <v>1.0889549999999999</v>
      </c>
      <c r="L56">
        <v>1.817374</v>
      </c>
      <c r="M56">
        <v>-0.42091840000000003</v>
      </c>
      <c r="N56">
        <v>-1.179784E-2</v>
      </c>
      <c r="O56">
        <v>-0.15780440000000001</v>
      </c>
      <c r="P56">
        <v>-0.37922660000000002</v>
      </c>
      <c r="Q56">
        <v>-1.0630980000000001</v>
      </c>
      <c r="R56">
        <v>-0.5275436</v>
      </c>
      <c r="S56">
        <v>-1.9635579999999999</v>
      </c>
      <c r="T56">
        <v>-1.241587</v>
      </c>
      <c r="U56">
        <v>-0.2602138</v>
      </c>
    </row>
    <row r="57" spans="1:21" x14ac:dyDescent="0.25">
      <c r="A57" s="20">
        <f>-0.000000128822*10^9</f>
        <v>-128.82199999999997</v>
      </c>
      <c r="B57">
        <v>-0.94915260000000001</v>
      </c>
      <c r="C57">
        <v>0.2241929</v>
      </c>
      <c r="D57">
        <v>0.89240569999999997</v>
      </c>
      <c r="E57">
        <v>-1.3716250000000001</v>
      </c>
      <c r="F57">
        <v>-1.493932</v>
      </c>
      <c r="G57">
        <v>-0.26027670000000003</v>
      </c>
      <c r="H57">
        <v>1.4649650000000001</v>
      </c>
      <c r="I57">
        <v>0.21172849999999999</v>
      </c>
      <c r="J57">
        <v>-1.5434639999999999</v>
      </c>
      <c r="K57">
        <v>0.57902830000000005</v>
      </c>
      <c r="L57">
        <v>2.009671</v>
      </c>
      <c r="M57">
        <v>-0.47094750000000002</v>
      </c>
      <c r="N57">
        <v>-1.1785209999999999</v>
      </c>
      <c r="O57">
        <v>1.8435779999999999E-2</v>
      </c>
      <c r="P57">
        <v>-1.7628619999999999</v>
      </c>
      <c r="Q57">
        <v>-0.9810894</v>
      </c>
      <c r="R57">
        <v>-7.1307110000000007E-2</v>
      </c>
      <c r="S57">
        <v>-0.14307819999999999</v>
      </c>
      <c r="T57">
        <v>-0.37965739999999998</v>
      </c>
      <c r="U57">
        <v>-0.57363620000000004</v>
      </c>
    </row>
    <row r="58" spans="1:21" x14ac:dyDescent="0.25">
      <c r="A58" s="20">
        <f>-0.000000127822*10^9</f>
        <v>-127.82199999999999</v>
      </c>
      <c r="B58">
        <v>-0.59367769999999997</v>
      </c>
      <c r="C58">
        <v>0.24996689999999999</v>
      </c>
      <c r="D58">
        <v>0.1476335</v>
      </c>
      <c r="E58">
        <v>-1.784729</v>
      </c>
      <c r="F58">
        <v>-1.069361</v>
      </c>
      <c r="G58">
        <v>-5.9829640000000003E-2</v>
      </c>
      <c r="H58">
        <v>0.55220270000000005</v>
      </c>
      <c r="I58">
        <v>-1.282132</v>
      </c>
      <c r="J58">
        <v>-1.9193819999999999</v>
      </c>
      <c r="K58">
        <v>0.35999379999999997</v>
      </c>
      <c r="L58">
        <v>0.6967738</v>
      </c>
      <c r="M58">
        <v>-0.19788459999999999</v>
      </c>
      <c r="N58">
        <v>-1.4397850000000001</v>
      </c>
      <c r="O58">
        <v>-0.1957709</v>
      </c>
      <c r="P58">
        <v>-2.1692239999999998</v>
      </c>
      <c r="Q58">
        <v>-0.39397270000000001</v>
      </c>
      <c r="R58">
        <v>-0.71634880000000001</v>
      </c>
      <c r="S58">
        <v>1.4324399999999999</v>
      </c>
      <c r="T58">
        <v>0.84625989999999995</v>
      </c>
      <c r="U58">
        <v>-0.83517129999999995</v>
      </c>
    </row>
    <row r="59" spans="1:21" x14ac:dyDescent="0.25">
      <c r="A59" s="20">
        <f>-0.000000126822*10^9</f>
        <v>-126.822</v>
      </c>
      <c r="B59">
        <v>0.83044839999999998</v>
      </c>
      <c r="C59">
        <v>-0.2356676</v>
      </c>
      <c r="D59">
        <v>-0.30167820000000001</v>
      </c>
      <c r="E59">
        <v>-1.4248909999999999</v>
      </c>
      <c r="F59">
        <v>-0.93816489999999997</v>
      </c>
      <c r="G59">
        <v>-1.1339699999999999</v>
      </c>
      <c r="H59">
        <v>0.30683700000000003</v>
      </c>
      <c r="I59">
        <v>-1.442801</v>
      </c>
      <c r="J59">
        <v>-1.2247239999999999</v>
      </c>
      <c r="K59">
        <v>0.39767930000000001</v>
      </c>
      <c r="L59">
        <v>-0.89074050000000005</v>
      </c>
      <c r="M59">
        <v>0.85361779999999998</v>
      </c>
      <c r="N59">
        <v>-0.93060759999999998</v>
      </c>
      <c r="O59">
        <v>-4.1721380000000002E-2</v>
      </c>
      <c r="P59">
        <v>-1.3383389999999999</v>
      </c>
      <c r="Q59">
        <v>-5.78387E-2</v>
      </c>
      <c r="R59">
        <v>-1.9970810000000001</v>
      </c>
      <c r="S59">
        <v>0.70862950000000002</v>
      </c>
      <c r="T59">
        <v>0.99372530000000003</v>
      </c>
      <c r="U59">
        <v>-9.6577720000000006E-2</v>
      </c>
    </row>
    <row r="60" spans="1:21" x14ac:dyDescent="0.25">
      <c r="A60" s="20">
        <f>-0.000000125822*10^9</f>
        <v>-125.822</v>
      </c>
      <c r="B60">
        <v>0.85711669999999995</v>
      </c>
      <c r="C60">
        <v>-1.387527</v>
      </c>
      <c r="D60">
        <v>-0.1392138</v>
      </c>
      <c r="E60">
        <v>-0.66025429999999996</v>
      </c>
      <c r="F60">
        <v>-1.119874</v>
      </c>
      <c r="G60">
        <v>-1.8634269999999999</v>
      </c>
      <c r="H60">
        <v>0.1255513</v>
      </c>
      <c r="I60">
        <v>0.21569140000000001</v>
      </c>
      <c r="J60">
        <v>0.13748160000000001</v>
      </c>
      <c r="K60">
        <v>-0.70411990000000002</v>
      </c>
      <c r="L60">
        <v>-1.6248940000000001</v>
      </c>
      <c r="M60">
        <v>1.329958</v>
      </c>
      <c r="N60">
        <v>-0.14359089999999999</v>
      </c>
      <c r="O60">
        <v>-0.42360880000000001</v>
      </c>
      <c r="P60">
        <v>-0.44117040000000002</v>
      </c>
      <c r="Q60">
        <v>0.38603720000000002</v>
      </c>
      <c r="R60">
        <v>-1.702861</v>
      </c>
      <c r="S60">
        <v>-0.85723990000000005</v>
      </c>
      <c r="T60">
        <v>0.13557659999999999</v>
      </c>
      <c r="U60">
        <v>0.5613148</v>
      </c>
    </row>
    <row r="61" spans="1:21" x14ac:dyDescent="0.25">
      <c r="A61" s="20">
        <f>-0.000000124822*10^9</f>
        <v>-124.822</v>
      </c>
      <c r="B61">
        <v>-0.1412156</v>
      </c>
      <c r="C61">
        <v>-1.843029</v>
      </c>
      <c r="D61">
        <v>-0.38705149999999999</v>
      </c>
      <c r="E61">
        <v>0.18899579999999999</v>
      </c>
      <c r="F61">
        <v>-0.1260956</v>
      </c>
      <c r="G61">
        <v>-1.1666049999999999</v>
      </c>
      <c r="H61">
        <v>-0.99634370000000005</v>
      </c>
      <c r="I61">
        <v>1.889607</v>
      </c>
      <c r="J61">
        <v>0.31787280000000001</v>
      </c>
      <c r="K61">
        <v>-1.1857040000000001</v>
      </c>
      <c r="L61">
        <v>-0.30595480000000003</v>
      </c>
      <c r="M61">
        <v>-7.1481199999999995E-2</v>
      </c>
      <c r="N61">
        <v>-0.25039060000000002</v>
      </c>
      <c r="O61">
        <v>-0.89430209999999999</v>
      </c>
      <c r="P61">
        <v>-0.10290879999999999</v>
      </c>
      <c r="Q61">
        <v>1.056424</v>
      </c>
      <c r="R61">
        <v>-0.15823760000000001</v>
      </c>
      <c r="S61">
        <v>-0.84694119999999995</v>
      </c>
      <c r="T61">
        <v>0.2339629</v>
      </c>
      <c r="U61">
        <v>-0.51605710000000005</v>
      </c>
    </row>
    <row r="62" spans="1:21" x14ac:dyDescent="0.25">
      <c r="A62" s="20">
        <f>-0.000000123822*10^9</f>
        <v>-123.822</v>
      </c>
      <c r="B62">
        <v>-0.4177496</v>
      </c>
      <c r="C62">
        <v>-1.2125760000000001</v>
      </c>
      <c r="D62">
        <v>-7.4265639999999994E-2</v>
      </c>
      <c r="E62">
        <v>-0.16785810000000001</v>
      </c>
      <c r="F62">
        <v>0.83886669999999997</v>
      </c>
      <c r="G62">
        <v>0.4830931</v>
      </c>
      <c r="H62">
        <v>-1.5124839999999999</v>
      </c>
      <c r="I62">
        <v>2.479142</v>
      </c>
      <c r="J62">
        <v>0.3431015</v>
      </c>
      <c r="K62">
        <v>0.11020489999999999</v>
      </c>
      <c r="L62">
        <v>1.5360290000000001</v>
      </c>
      <c r="M62">
        <v>-1.1477569999999999</v>
      </c>
      <c r="N62">
        <v>-0.92682880000000001</v>
      </c>
      <c r="O62">
        <v>-0.68549780000000005</v>
      </c>
      <c r="P62">
        <v>0.1810281</v>
      </c>
      <c r="Q62">
        <v>1.140436</v>
      </c>
      <c r="R62">
        <v>0.7087466</v>
      </c>
      <c r="S62">
        <v>-0.38594699999999998</v>
      </c>
      <c r="T62">
        <v>2.0065439999999999</v>
      </c>
      <c r="U62">
        <v>-1.2334069999999999</v>
      </c>
    </row>
    <row r="63" spans="1:21" x14ac:dyDescent="0.25">
      <c r="A63" s="20">
        <f>-0.000000122822*10^9</f>
        <v>-122.82200000000002</v>
      </c>
      <c r="B63">
        <v>-0.51014959999999998</v>
      </c>
      <c r="C63">
        <v>-0.42457669999999997</v>
      </c>
      <c r="D63">
        <v>2.896899E-2</v>
      </c>
      <c r="E63">
        <v>-1.0358050000000001</v>
      </c>
      <c r="F63">
        <v>0.1762232</v>
      </c>
      <c r="G63">
        <v>1.6818169999999999</v>
      </c>
      <c r="H63">
        <v>-0.1786401</v>
      </c>
      <c r="I63">
        <v>1.486864</v>
      </c>
      <c r="J63">
        <v>0.78857679999999997</v>
      </c>
      <c r="K63">
        <v>0.60291479999999997</v>
      </c>
      <c r="L63">
        <v>1.628236</v>
      </c>
      <c r="M63">
        <v>-4.0068590000000001E-2</v>
      </c>
      <c r="N63">
        <v>-0.15185979999999999</v>
      </c>
      <c r="O63">
        <v>-0.60636730000000005</v>
      </c>
      <c r="P63">
        <v>0.114367</v>
      </c>
      <c r="Q63">
        <v>0.95781249999999996</v>
      </c>
      <c r="R63">
        <v>0.36371829999999999</v>
      </c>
      <c r="S63">
        <v>-1.1527339999999999</v>
      </c>
      <c r="T63">
        <v>2.369923</v>
      </c>
      <c r="U63">
        <v>0.33645649999999999</v>
      </c>
    </row>
    <row r="64" spans="1:21" x14ac:dyDescent="0.25">
      <c r="A64" s="20">
        <f>-0.000000121822*10^9</f>
        <v>-121.82199999999999</v>
      </c>
      <c r="B64">
        <v>-1.176615</v>
      </c>
      <c r="C64">
        <v>0.56904109999999997</v>
      </c>
      <c r="D64">
        <v>-0.48221459999999999</v>
      </c>
      <c r="E64">
        <v>-0.30573299999999998</v>
      </c>
      <c r="F64">
        <v>-0.31747330000000001</v>
      </c>
      <c r="G64">
        <v>1.284748</v>
      </c>
      <c r="H64">
        <v>1.1940569999999999</v>
      </c>
      <c r="I64">
        <v>0.20325199999999999</v>
      </c>
      <c r="J64">
        <v>0.16797329999999999</v>
      </c>
      <c r="K64">
        <v>5.7704210000000004E-3</v>
      </c>
      <c r="L64">
        <v>0.46530189999999999</v>
      </c>
      <c r="M64">
        <v>1.0970850000000001</v>
      </c>
      <c r="N64">
        <v>1.20661</v>
      </c>
      <c r="O64">
        <v>-1.0916710000000001</v>
      </c>
      <c r="P64">
        <v>-0.39636250000000001</v>
      </c>
      <c r="Q64">
        <v>0.73659949999999996</v>
      </c>
      <c r="R64">
        <v>0.18976599999999999</v>
      </c>
      <c r="S64">
        <v>-1.4853240000000001</v>
      </c>
      <c r="T64">
        <v>0.99394039999999995</v>
      </c>
      <c r="U64">
        <v>1.720399</v>
      </c>
    </row>
    <row r="65" spans="1:21" x14ac:dyDescent="0.25">
      <c r="A65" s="20">
        <f>-0.000000120822*10^9</f>
        <v>-120.82199999999999</v>
      </c>
      <c r="B65">
        <v>-1.11198</v>
      </c>
      <c r="C65">
        <v>1.7996529999999999</v>
      </c>
      <c r="D65">
        <v>-0.31630839999999999</v>
      </c>
      <c r="E65">
        <v>0.22481319999999999</v>
      </c>
      <c r="F65">
        <v>0.18471280000000001</v>
      </c>
      <c r="G65">
        <v>0.34907490000000002</v>
      </c>
      <c r="H65">
        <v>1.254877</v>
      </c>
      <c r="I65">
        <v>-5.7629470000000002E-2</v>
      </c>
      <c r="J65">
        <v>-1.18059</v>
      </c>
      <c r="K65">
        <v>0.21918750000000001</v>
      </c>
      <c r="L65">
        <v>-0.26662829999999998</v>
      </c>
      <c r="M65">
        <v>1.0700769999999999</v>
      </c>
      <c r="N65">
        <v>1.1906669999999999</v>
      </c>
      <c r="O65">
        <v>-1.3114319999999999</v>
      </c>
      <c r="P65">
        <v>-0.56975200000000004</v>
      </c>
      <c r="Q65">
        <v>-0.231542</v>
      </c>
      <c r="R65">
        <v>1.304095</v>
      </c>
      <c r="S65">
        <v>0.22069</v>
      </c>
      <c r="T65">
        <v>1.396274</v>
      </c>
      <c r="U65">
        <v>1.3071870000000001</v>
      </c>
    </row>
    <row r="66" spans="1:21" x14ac:dyDescent="0.25">
      <c r="A66" s="20">
        <f>-0.000000119822*10^9</f>
        <v>-119.822</v>
      </c>
      <c r="B66">
        <v>5.626287E-2</v>
      </c>
      <c r="C66">
        <v>2.1743399999999999</v>
      </c>
      <c r="D66">
        <v>-0.25786130000000002</v>
      </c>
      <c r="E66">
        <v>-1.1432720000000001</v>
      </c>
      <c r="F66">
        <v>-0.31584440000000003</v>
      </c>
      <c r="G66">
        <v>0.50866310000000003</v>
      </c>
      <c r="H66">
        <v>0.49848969999999998</v>
      </c>
      <c r="I66">
        <v>0.1071116</v>
      </c>
      <c r="J66">
        <v>-2.1767050000000001</v>
      </c>
      <c r="K66">
        <v>0.50599159999999999</v>
      </c>
      <c r="L66">
        <v>0.44078790000000001</v>
      </c>
      <c r="M66">
        <v>1.375203</v>
      </c>
      <c r="N66">
        <v>-0.23635819999999999</v>
      </c>
      <c r="O66">
        <v>8.1685190000000005E-2</v>
      </c>
      <c r="P66">
        <v>-0.101046</v>
      </c>
      <c r="Q66">
        <v>-1.076938</v>
      </c>
      <c r="R66">
        <v>2.00576</v>
      </c>
      <c r="S66">
        <v>1.6324069999999999</v>
      </c>
      <c r="T66">
        <v>2.4413610000000001</v>
      </c>
      <c r="U66">
        <v>0.86582110000000001</v>
      </c>
    </row>
    <row r="67" spans="1:21" x14ac:dyDescent="0.25">
      <c r="A67" s="20">
        <f>-0.000000118822*10^9</f>
        <v>-118.822</v>
      </c>
      <c r="B67">
        <v>0.69418460000000004</v>
      </c>
      <c r="C67">
        <v>1.3580129999999999</v>
      </c>
      <c r="D67">
        <v>-0.49010520000000002</v>
      </c>
      <c r="E67">
        <v>-2.1429459999999998</v>
      </c>
      <c r="F67">
        <v>-1.3291120000000001</v>
      </c>
      <c r="G67">
        <v>0.54326759999999996</v>
      </c>
      <c r="H67">
        <v>-0.35692990000000002</v>
      </c>
      <c r="I67">
        <v>0.43987949999999998</v>
      </c>
      <c r="J67">
        <v>-1.703478</v>
      </c>
      <c r="K67">
        <v>-7.8902089999999994E-2</v>
      </c>
      <c r="L67">
        <v>1.3669389999999999</v>
      </c>
      <c r="M67">
        <v>2.1954419999999999</v>
      </c>
      <c r="N67">
        <v>-1.579413</v>
      </c>
      <c r="O67">
        <v>1.762357</v>
      </c>
      <c r="P67">
        <v>-6.1435289999999997E-2</v>
      </c>
      <c r="Q67">
        <v>-0.193137</v>
      </c>
      <c r="R67">
        <v>1.412129</v>
      </c>
      <c r="S67">
        <v>0.48881140000000001</v>
      </c>
      <c r="T67">
        <v>1.8004929999999999</v>
      </c>
      <c r="U67">
        <v>1.1862109999999999</v>
      </c>
    </row>
    <row r="68" spans="1:21" x14ac:dyDescent="0.25">
      <c r="A68" s="20">
        <f>-0.000000117822*10^9</f>
        <v>-117.82199999999999</v>
      </c>
      <c r="B68">
        <v>-0.1015465</v>
      </c>
      <c r="C68">
        <v>0.79839130000000003</v>
      </c>
      <c r="D68">
        <v>-3.583571E-2</v>
      </c>
      <c r="E68">
        <v>-0.73463409999999996</v>
      </c>
      <c r="F68">
        <v>-0.92859899999999995</v>
      </c>
      <c r="G68">
        <v>-0.1153349</v>
      </c>
      <c r="H68">
        <v>-0.62075069999999999</v>
      </c>
      <c r="I68">
        <v>0.6350247</v>
      </c>
      <c r="J68">
        <v>-0.1513244</v>
      </c>
      <c r="K68">
        <v>-0.32429910000000001</v>
      </c>
      <c r="L68">
        <v>1.1309990000000001</v>
      </c>
      <c r="M68">
        <v>1.8460240000000001</v>
      </c>
      <c r="N68">
        <v>-1.007976</v>
      </c>
      <c r="O68">
        <v>1.8243830000000001</v>
      </c>
      <c r="P68">
        <v>-0.67866539999999997</v>
      </c>
      <c r="Q68">
        <v>0.98557830000000002</v>
      </c>
      <c r="R68">
        <v>1.049083</v>
      </c>
      <c r="S68">
        <v>-0.84068520000000002</v>
      </c>
      <c r="T68">
        <v>1.2962590000000001</v>
      </c>
      <c r="U68">
        <v>1.3859079999999999</v>
      </c>
    </row>
    <row r="69" spans="1:21" x14ac:dyDescent="0.25">
      <c r="A69" s="20">
        <f>-0.000000116822*10^9</f>
        <v>-116.822</v>
      </c>
      <c r="B69">
        <v>-0.94721100000000003</v>
      </c>
      <c r="C69">
        <v>0.87766659999999996</v>
      </c>
      <c r="D69">
        <v>0.40410469999999998</v>
      </c>
      <c r="E69">
        <v>0.85763239999999996</v>
      </c>
      <c r="F69">
        <v>-0.27405410000000002</v>
      </c>
      <c r="G69">
        <v>1.784852E-3</v>
      </c>
      <c r="H69">
        <v>-0.44976430000000001</v>
      </c>
      <c r="I69">
        <v>0.26988469999999998</v>
      </c>
      <c r="J69">
        <v>0.16193399999999999</v>
      </c>
      <c r="K69">
        <v>0.1640218</v>
      </c>
      <c r="L69">
        <v>0.418904</v>
      </c>
      <c r="M69">
        <v>-0.1009031</v>
      </c>
      <c r="N69">
        <v>0.38735639999999999</v>
      </c>
      <c r="O69">
        <v>1.1933320000000001</v>
      </c>
      <c r="P69">
        <v>-0.51175669999999995</v>
      </c>
      <c r="Q69">
        <v>-0.32330589999999998</v>
      </c>
      <c r="R69">
        <v>1.087048</v>
      </c>
      <c r="S69">
        <v>0.23278850000000001</v>
      </c>
      <c r="T69">
        <v>1.261177</v>
      </c>
      <c r="U69">
        <v>1.3968860000000001</v>
      </c>
    </row>
    <row r="70" spans="1:21" x14ac:dyDescent="0.25">
      <c r="A70" s="20">
        <f>-0.000000115822*10^9</f>
        <v>-115.822</v>
      </c>
      <c r="B70">
        <v>-0.1766403</v>
      </c>
      <c r="C70">
        <v>0.70827309999999999</v>
      </c>
      <c r="D70">
        <v>0.3414432</v>
      </c>
      <c r="E70">
        <v>-0.21609390000000001</v>
      </c>
      <c r="F70">
        <v>0.2997978</v>
      </c>
      <c r="G70">
        <v>-1.366237E-2</v>
      </c>
      <c r="H70">
        <v>-0.44980249999999999</v>
      </c>
      <c r="I70">
        <v>-0.25894909999999999</v>
      </c>
      <c r="J70">
        <v>-0.6083539</v>
      </c>
      <c r="K70">
        <v>0.18945310000000001</v>
      </c>
      <c r="L70">
        <v>-0.10130690000000001</v>
      </c>
      <c r="M70">
        <v>-0.77455499999999999</v>
      </c>
      <c r="N70">
        <v>0.44865460000000001</v>
      </c>
      <c r="O70">
        <v>1.0741050000000001</v>
      </c>
      <c r="P70">
        <v>0.43093979999999998</v>
      </c>
      <c r="Q70">
        <v>-2.4868420000000002</v>
      </c>
      <c r="R70">
        <v>0.39185110000000001</v>
      </c>
      <c r="S70">
        <v>1.9261870000000001</v>
      </c>
      <c r="T70">
        <v>1.019496</v>
      </c>
      <c r="U70">
        <v>1.0687800000000001</v>
      </c>
    </row>
    <row r="71" spans="1:21" x14ac:dyDescent="0.25">
      <c r="A71" s="20">
        <f>-0.000000114822*10^9</f>
        <v>-114.82199999999999</v>
      </c>
      <c r="B71">
        <v>0.66733750000000003</v>
      </c>
      <c r="C71">
        <v>0.2993769</v>
      </c>
      <c r="D71">
        <v>4.9198489999999998E-2</v>
      </c>
      <c r="E71">
        <v>-1.4677480000000001</v>
      </c>
      <c r="F71">
        <v>1.3509059999999999</v>
      </c>
      <c r="G71">
        <v>-0.41176869999999999</v>
      </c>
      <c r="H71">
        <v>-4.2098770000000001E-2</v>
      </c>
      <c r="I71">
        <v>-0.24380760000000001</v>
      </c>
      <c r="J71">
        <v>-0.64126729999999998</v>
      </c>
      <c r="K71">
        <v>0.4039123</v>
      </c>
      <c r="L71">
        <v>-0.59260029999999997</v>
      </c>
      <c r="M71">
        <v>0.88513399999999998</v>
      </c>
      <c r="N71">
        <v>-0.17786840000000001</v>
      </c>
      <c r="O71">
        <v>1.3386370000000001</v>
      </c>
      <c r="P71">
        <v>1.1159479999999999</v>
      </c>
      <c r="Q71">
        <v>-2.0894370000000002</v>
      </c>
      <c r="R71">
        <v>-0.45751039999999998</v>
      </c>
      <c r="S71">
        <v>1.721263</v>
      </c>
      <c r="T71">
        <v>1.3583510000000001</v>
      </c>
      <c r="U71">
        <v>-1.2879710000000001E-2</v>
      </c>
    </row>
    <row r="72" spans="1:21" x14ac:dyDescent="0.25">
      <c r="A72" s="20">
        <f>-0.000000113822*10^9</f>
        <v>-113.822</v>
      </c>
      <c r="B72">
        <v>0.21097170000000001</v>
      </c>
      <c r="C72">
        <v>-0.53716459999999999</v>
      </c>
      <c r="D72">
        <v>-0.1028109</v>
      </c>
      <c r="E72">
        <v>-0.62884899999999999</v>
      </c>
      <c r="F72">
        <v>0.98701539999999999</v>
      </c>
      <c r="G72">
        <v>0.62656009999999995</v>
      </c>
      <c r="H72">
        <v>0.54720000000000002</v>
      </c>
      <c r="I72">
        <v>1.40343</v>
      </c>
      <c r="J72">
        <v>0.1669098</v>
      </c>
      <c r="K72">
        <v>1.681729</v>
      </c>
      <c r="L72">
        <v>-0.7274427</v>
      </c>
      <c r="M72">
        <v>1.537919</v>
      </c>
      <c r="N72">
        <v>-0.59524350000000004</v>
      </c>
      <c r="O72">
        <v>0.97656359999999998</v>
      </c>
      <c r="P72">
        <v>0.97637560000000001</v>
      </c>
      <c r="Q72">
        <v>-0.29983280000000001</v>
      </c>
      <c r="R72">
        <v>-0.77953220000000001</v>
      </c>
      <c r="S72">
        <v>0.30492639999999999</v>
      </c>
      <c r="T72">
        <v>1.2293959999999999</v>
      </c>
      <c r="U72">
        <v>-0.21624669999999999</v>
      </c>
    </row>
    <row r="73" spans="1:21" x14ac:dyDescent="0.25">
      <c r="A73" s="20">
        <f>-0.000000112822*10^9</f>
        <v>-112.822</v>
      </c>
      <c r="B73">
        <v>2.1094849999999998E-2</v>
      </c>
      <c r="C73">
        <v>-1.5639670000000001</v>
      </c>
      <c r="D73">
        <v>0.24381949999999999</v>
      </c>
      <c r="E73">
        <v>-0.19915869999999999</v>
      </c>
      <c r="F73">
        <v>-0.34455079999999999</v>
      </c>
      <c r="G73">
        <v>2.1324290000000001</v>
      </c>
      <c r="H73">
        <v>5.4032839999999999E-2</v>
      </c>
      <c r="I73">
        <v>3.5677979999999998</v>
      </c>
      <c r="J73">
        <v>0.53850350000000002</v>
      </c>
      <c r="K73">
        <v>2.3131539999999999</v>
      </c>
      <c r="L73">
        <v>-0.7013933</v>
      </c>
      <c r="M73">
        <v>0.24453820000000001</v>
      </c>
      <c r="N73">
        <v>-0.73012250000000001</v>
      </c>
      <c r="O73">
        <v>0.4565341</v>
      </c>
      <c r="P73">
        <v>-0.2659417</v>
      </c>
      <c r="Q73">
        <v>8.4798479999999996E-2</v>
      </c>
      <c r="R73">
        <v>-1.143187</v>
      </c>
      <c r="S73">
        <v>-0.50288860000000002</v>
      </c>
      <c r="T73">
        <v>-5.1481180000000001E-2</v>
      </c>
      <c r="U73">
        <v>0.91426580000000002</v>
      </c>
    </row>
    <row r="74" spans="1:21" x14ac:dyDescent="0.25">
      <c r="A74" s="20">
        <f>-0.000000111822*10^9</f>
        <v>-111.82199999999999</v>
      </c>
      <c r="B74">
        <v>0.49588450000000001</v>
      </c>
      <c r="C74">
        <v>-1.487676</v>
      </c>
      <c r="D74">
        <v>0.66279619999999995</v>
      </c>
      <c r="E74">
        <v>-0.77794870000000005</v>
      </c>
      <c r="F74">
        <v>-0.81242999999999999</v>
      </c>
      <c r="G74">
        <v>2.4704579999999998</v>
      </c>
      <c r="H74">
        <v>-0.63144920000000004</v>
      </c>
      <c r="I74">
        <v>3.5375770000000002</v>
      </c>
      <c r="J74">
        <v>-0.42328640000000001</v>
      </c>
      <c r="K74">
        <v>1.355972</v>
      </c>
      <c r="L74">
        <v>-1.1527909999999999</v>
      </c>
      <c r="M74">
        <v>-0.42135149999999999</v>
      </c>
      <c r="N74">
        <v>-0.34513709999999997</v>
      </c>
      <c r="O74">
        <v>0.9782071</v>
      </c>
      <c r="P74">
        <v>-1.369389</v>
      </c>
      <c r="Q74">
        <v>-0.99952759999999996</v>
      </c>
      <c r="R74">
        <v>-0.28050920000000001</v>
      </c>
      <c r="S74">
        <v>-0.61857700000000004</v>
      </c>
      <c r="T74">
        <v>-0.63871230000000001</v>
      </c>
      <c r="U74">
        <v>0.89314899999999997</v>
      </c>
    </row>
    <row r="75" spans="1:21" x14ac:dyDescent="0.25">
      <c r="A75" s="20">
        <f>-0.000000110822*10^9</f>
        <v>-110.822</v>
      </c>
      <c r="B75">
        <v>0.2165156</v>
      </c>
      <c r="C75">
        <v>-0.28980689999999998</v>
      </c>
      <c r="D75">
        <v>0.75765859999999996</v>
      </c>
      <c r="E75">
        <v>-0.65607910000000003</v>
      </c>
      <c r="F75">
        <v>-0.99511050000000001</v>
      </c>
      <c r="G75">
        <v>1.53607</v>
      </c>
      <c r="H75">
        <v>-0.1158945</v>
      </c>
      <c r="I75">
        <v>1.846465</v>
      </c>
      <c r="J75">
        <v>-1.530918</v>
      </c>
      <c r="K75">
        <v>-0.32028689999999999</v>
      </c>
      <c r="L75">
        <v>-0.91864080000000004</v>
      </c>
      <c r="M75">
        <v>0.17857500000000001</v>
      </c>
      <c r="N75">
        <v>-0.21840470000000001</v>
      </c>
      <c r="O75">
        <v>0.87330039999999998</v>
      </c>
      <c r="P75">
        <v>-0.77270649999999996</v>
      </c>
      <c r="Q75">
        <v>-2.0846110000000002</v>
      </c>
      <c r="R75">
        <v>1.751717</v>
      </c>
      <c r="S75">
        <v>-0.1572501</v>
      </c>
      <c r="T75">
        <v>0.45297169999999998</v>
      </c>
      <c r="U75">
        <v>-0.37597580000000003</v>
      </c>
    </row>
    <row r="76" spans="1:21" x14ac:dyDescent="0.25">
      <c r="A76" s="20">
        <f>-0.000000109822*10^9</f>
        <v>-109.822</v>
      </c>
      <c r="B76">
        <v>-1.036473</v>
      </c>
      <c r="C76">
        <v>0.5230667</v>
      </c>
      <c r="D76">
        <v>0.37678980000000001</v>
      </c>
      <c r="E76">
        <v>-0.2697678</v>
      </c>
      <c r="F76">
        <v>-0.72689939999999997</v>
      </c>
      <c r="G76">
        <v>-0.42934990000000001</v>
      </c>
      <c r="H76">
        <v>0.59250510000000001</v>
      </c>
      <c r="I76">
        <v>0.61941210000000002</v>
      </c>
      <c r="J76">
        <v>-1.260049</v>
      </c>
      <c r="K76">
        <v>-1.090608</v>
      </c>
      <c r="L76">
        <v>-0.50303290000000001</v>
      </c>
      <c r="M76">
        <v>0.64632500000000004</v>
      </c>
      <c r="N76">
        <v>-0.55325919999999995</v>
      </c>
      <c r="O76">
        <v>-0.69391910000000001</v>
      </c>
      <c r="P76">
        <v>9.7459669999999998E-2</v>
      </c>
      <c r="Q76">
        <v>-1.6883109999999999</v>
      </c>
      <c r="R76">
        <v>1.9126860000000001</v>
      </c>
      <c r="S76">
        <v>0.2196273</v>
      </c>
      <c r="T76">
        <v>1.8612169999999999</v>
      </c>
      <c r="U76">
        <v>-0.7922399</v>
      </c>
    </row>
    <row r="77" spans="1:21" x14ac:dyDescent="0.25">
      <c r="A77" s="20">
        <f>-0.000000108822*10^9</f>
        <v>-108.822</v>
      </c>
      <c r="B77">
        <v>-1.4127609999999999</v>
      </c>
      <c r="C77">
        <v>6.4053529999999997E-2</v>
      </c>
      <c r="D77">
        <v>-0.31124930000000001</v>
      </c>
      <c r="E77">
        <v>-0.64377039999999996</v>
      </c>
      <c r="F77">
        <v>4.4779149999999997E-2</v>
      </c>
      <c r="G77">
        <v>-1.437905</v>
      </c>
      <c r="H77">
        <v>0.21198819999999999</v>
      </c>
      <c r="I77">
        <v>0.3077106</v>
      </c>
      <c r="J77">
        <v>-0.44967479999999999</v>
      </c>
      <c r="K77">
        <v>0.1695556</v>
      </c>
      <c r="L77">
        <v>-1.4882610000000001</v>
      </c>
      <c r="M77">
        <v>0.122336</v>
      </c>
      <c r="N77">
        <v>-0.1841103</v>
      </c>
      <c r="O77">
        <v>-0.95598620000000001</v>
      </c>
      <c r="P77">
        <v>-1.000205</v>
      </c>
      <c r="Q77">
        <v>-0.15374209999999999</v>
      </c>
      <c r="R77">
        <v>0.49251889999999998</v>
      </c>
      <c r="S77">
        <v>-0.75198359999999997</v>
      </c>
      <c r="T77">
        <v>1.269625</v>
      </c>
      <c r="U77">
        <v>0.12797739999999999</v>
      </c>
    </row>
    <row r="78" spans="1:21" x14ac:dyDescent="0.25">
      <c r="A78" s="20">
        <f>-0.000000107822*10^9</f>
        <v>-107.822</v>
      </c>
      <c r="B78">
        <v>-0.29724679999999998</v>
      </c>
      <c r="C78">
        <v>-0.54223500000000002</v>
      </c>
      <c r="D78">
        <v>-0.6568425</v>
      </c>
      <c r="E78">
        <v>-1.1382369999999999</v>
      </c>
      <c r="F78">
        <v>-0.10839409999999999</v>
      </c>
      <c r="G78">
        <v>-0.66841830000000002</v>
      </c>
      <c r="H78">
        <v>-0.72237240000000003</v>
      </c>
      <c r="I78">
        <v>-3.0699830000000001E-2</v>
      </c>
      <c r="J78">
        <v>-0.1591881</v>
      </c>
      <c r="K78">
        <v>1.547625</v>
      </c>
      <c r="L78">
        <v>-1.600803</v>
      </c>
      <c r="M78">
        <v>-0.94396449999999998</v>
      </c>
      <c r="N78">
        <v>0.57732329999999998</v>
      </c>
      <c r="O78">
        <v>0.29850690000000002</v>
      </c>
      <c r="P78">
        <v>-2.1218379999999999</v>
      </c>
      <c r="Q78">
        <v>0.57379760000000002</v>
      </c>
      <c r="R78">
        <v>-0.45850210000000002</v>
      </c>
      <c r="S78">
        <v>-0.98577859999999995</v>
      </c>
      <c r="T78">
        <v>-1.1017380000000001</v>
      </c>
      <c r="U78">
        <v>0.90997760000000005</v>
      </c>
    </row>
    <row r="79" spans="1:21" x14ac:dyDescent="0.25">
      <c r="A79" s="20">
        <f>-0.000000106822*10^9</f>
        <v>-106.822</v>
      </c>
      <c r="B79">
        <v>-0.2669801</v>
      </c>
      <c r="C79">
        <v>-0.1158501</v>
      </c>
      <c r="D79">
        <v>-0.35614509999999999</v>
      </c>
      <c r="E79">
        <v>-0.44471460000000002</v>
      </c>
      <c r="F79">
        <v>-0.83418820000000005</v>
      </c>
      <c r="G79">
        <v>-0.3911616</v>
      </c>
      <c r="H79">
        <v>-1.11127</v>
      </c>
      <c r="I79">
        <v>-0.85615110000000005</v>
      </c>
      <c r="J79">
        <v>-3.8543349999999997E-2</v>
      </c>
      <c r="K79">
        <v>1.3207340000000001</v>
      </c>
      <c r="L79">
        <v>2.8138170000000001E-3</v>
      </c>
      <c r="M79">
        <v>-1.3670199999999999</v>
      </c>
      <c r="N79">
        <v>0.96669300000000002</v>
      </c>
      <c r="O79">
        <v>-4.3899800000000003E-2</v>
      </c>
      <c r="P79">
        <v>-1.0492809999999999</v>
      </c>
      <c r="Q79">
        <v>0.19050619999999999</v>
      </c>
      <c r="R79">
        <v>-1.478369</v>
      </c>
      <c r="S79">
        <v>0.51634749999999996</v>
      </c>
      <c r="T79">
        <v>-2.499797</v>
      </c>
      <c r="U79">
        <v>0.1565291</v>
      </c>
    </row>
    <row r="80" spans="1:21" x14ac:dyDescent="0.25">
      <c r="A80" s="20">
        <f>-0.000000105822*10^9</f>
        <v>-105.822</v>
      </c>
      <c r="B80">
        <v>-1.939708</v>
      </c>
      <c r="C80">
        <v>0.44865759999999999</v>
      </c>
      <c r="D80">
        <v>0.4838131</v>
      </c>
      <c r="E80">
        <v>0.59798750000000001</v>
      </c>
      <c r="F80">
        <v>-1.176434</v>
      </c>
      <c r="G80">
        <v>-1.2186680000000001</v>
      </c>
      <c r="H80">
        <v>-0.71994979999999997</v>
      </c>
      <c r="I80">
        <v>-1.173141</v>
      </c>
      <c r="J80">
        <v>0.1900297</v>
      </c>
      <c r="K80">
        <v>1.2215940000000001</v>
      </c>
      <c r="L80">
        <v>1.9733989999999998E-3</v>
      </c>
      <c r="M80">
        <v>-1.2327109999999999</v>
      </c>
      <c r="N80">
        <v>1.516087</v>
      </c>
      <c r="O80">
        <v>-1.322287</v>
      </c>
      <c r="P80">
        <v>-2.8815049999999998E-2</v>
      </c>
      <c r="Q80">
        <v>-0.19522890000000001</v>
      </c>
      <c r="R80">
        <v>-1.9316</v>
      </c>
      <c r="S80">
        <v>0.62802840000000004</v>
      </c>
      <c r="T80">
        <v>-2.165594</v>
      </c>
      <c r="U80">
        <v>-0.96979349999999998</v>
      </c>
    </row>
    <row r="81" spans="1:21" x14ac:dyDescent="0.25">
      <c r="A81" s="20">
        <f>-0.000000104822*10^9</f>
        <v>-104.822</v>
      </c>
      <c r="B81">
        <v>-2.6773020000000001</v>
      </c>
      <c r="C81">
        <v>0.39204870000000003</v>
      </c>
      <c r="D81">
        <v>1.2300219999999999</v>
      </c>
      <c r="E81">
        <v>-0.2211245</v>
      </c>
      <c r="F81">
        <v>-1.2486539999999999</v>
      </c>
      <c r="G81">
        <v>-1.521857</v>
      </c>
      <c r="H81">
        <v>-0.27054509999999998</v>
      </c>
      <c r="I81">
        <v>-0.3032319</v>
      </c>
      <c r="J81">
        <v>0.76097269999999995</v>
      </c>
      <c r="K81">
        <v>1.350814</v>
      </c>
      <c r="L81">
        <v>-1.9352529999999999</v>
      </c>
      <c r="M81">
        <v>-0.63768420000000003</v>
      </c>
      <c r="N81">
        <v>1.5602149999999999</v>
      </c>
      <c r="O81">
        <v>-0.3275711</v>
      </c>
      <c r="P81">
        <v>-0.5760554</v>
      </c>
      <c r="Q81">
        <v>0.2195018</v>
      </c>
      <c r="R81">
        <v>-0.63090009999999996</v>
      </c>
      <c r="S81">
        <v>-0.55635610000000002</v>
      </c>
      <c r="T81">
        <v>-1.054888</v>
      </c>
      <c r="U81">
        <v>-0.65682969999999996</v>
      </c>
    </row>
    <row r="82" spans="1:21" x14ac:dyDescent="0.25">
      <c r="A82" s="20">
        <f>-0.000000103822*10^9</f>
        <v>-103.822</v>
      </c>
      <c r="B82">
        <v>-1.599202</v>
      </c>
      <c r="C82">
        <v>0.28971799999999998</v>
      </c>
      <c r="D82">
        <v>0.94857340000000001</v>
      </c>
      <c r="E82">
        <v>-1.890971</v>
      </c>
      <c r="F82">
        <v>-0.48720760000000002</v>
      </c>
      <c r="G82">
        <v>-0.53548320000000005</v>
      </c>
      <c r="H82">
        <v>-0.35899439999999999</v>
      </c>
      <c r="I82">
        <v>1.2496119999999999</v>
      </c>
      <c r="J82">
        <v>1.2667040000000001</v>
      </c>
      <c r="K82">
        <v>0.11623029999999999</v>
      </c>
      <c r="L82">
        <v>-2.240936</v>
      </c>
      <c r="M82">
        <v>0.87802820000000004</v>
      </c>
      <c r="N82">
        <v>0.25000840000000002</v>
      </c>
      <c r="O82">
        <v>1.696577</v>
      </c>
      <c r="P82">
        <v>-1.1886890000000001</v>
      </c>
      <c r="Q82">
        <v>1.1836530000000001</v>
      </c>
      <c r="R82">
        <v>0.75818470000000004</v>
      </c>
      <c r="S82">
        <v>-0.51851809999999998</v>
      </c>
      <c r="T82">
        <v>-0.1569702</v>
      </c>
      <c r="U82">
        <v>0.64698049999999996</v>
      </c>
    </row>
    <row r="83" spans="1:21" x14ac:dyDescent="0.25">
      <c r="A83" s="20">
        <f>-0.000000102822*10^9</f>
        <v>-102.822</v>
      </c>
      <c r="B83">
        <v>-0.34339979999999998</v>
      </c>
      <c r="C83">
        <v>0.1562181</v>
      </c>
      <c r="D83">
        <v>0.30800559999999999</v>
      </c>
      <c r="E83">
        <v>-1.6098840000000001</v>
      </c>
      <c r="F83">
        <v>0.20560249999999999</v>
      </c>
      <c r="G83">
        <v>0.75944219999999996</v>
      </c>
      <c r="H83">
        <v>-0.23904690000000001</v>
      </c>
      <c r="I83">
        <v>1.8014250000000001</v>
      </c>
      <c r="J83">
        <v>0.55013749999999995</v>
      </c>
      <c r="K83">
        <v>-0.80101770000000005</v>
      </c>
      <c r="L83">
        <v>-0.54052940000000005</v>
      </c>
      <c r="M83">
        <v>1.6322099999999999</v>
      </c>
      <c r="N83">
        <v>-0.79332250000000004</v>
      </c>
      <c r="O83">
        <v>1.396306</v>
      </c>
      <c r="P83">
        <v>-1.1508039999999999</v>
      </c>
      <c r="Q83">
        <v>1.4927840000000001</v>
      </c>
      <c r="R83">
        <v>1.3381080000000001</v>
      </c>
      <c r="S83">
        <v>0.43134260000000002</v>
      </c>
      <c r="T83">
        <v>-0.70435340000000002</v>
      </c>
      <c r="U83">
        <v>1.8548640000000001</v>
      </c>
    </row>
    <row r="84" spans="1:21" x14ac:dyDescent="0.25">
      <c r="A84" s="20">
        <f>-0.000000101822*10^9</f>
        <v>-101.822</v>
      </c>
      <c r="B84">
        <v>-0.62343190000000004</v>
      </c>
      <c r="C84">
        <v>-0.25155040000000001</v>
      </c>
      <c r="D84">
        <v>0.57932930000000005</v>
      </c>
      <c r="E84">
        <v>2.0963530000000001E-2</v>
      </c>
      <c r="F84">
        <v>-0.66113960000000005</v>
      </c>
      <c r="G84">
        <v>0.25558239999999999</v>
      </c>
      <c r="H84">
        <v>3.6532309999999998E-2</v>
      </c>
      <c r="I84">
        <v>0.58101959999999997</v>
      </c>
      <c r="J84">
        <v>-0.36391390000000001</v>
      </c>
      <c r="K84">
        <v>-0.33341490000000001</v>
      </c>
      <c r="L84">
        <v>0.1252499</v>
      </c>
      <c r="M84">
        <v>0.81244119999999997</v>
      </c>
      <c r="N84">
        <v>-0.36259150000000001</v>
      </c>
      <c r="O84">
        <v>-0.1917576</v>
      </c>
      <c r="P84">
        <v>-1.5640400000000001</v>
      </c>
      <c r="Q84">
        <v>1.6151329999999999</v>
      </c>
      <c r="R84">
        <v>1.2421739999999999</v>
      </c>
      <c r="S84">
        <v>1.224607</v>
      </c>
      <c r="T84">
        <v>-1.890733</v>
      </c>
      <c r="U84">
        <v>2.4601359999999999</v>
      </c>
    </row>
    <row r="85" spans="1:21" x14ac:dyDescent="0.25">
      <c r="A85" s="20">
        <f>-0.000000100822*10^9</f>
        <v>-100.822</v>
      </c>
      <c r="B85">
        <v>-1.409818</v>
      </c>
      <c r="C85">
        <v>-0.64875340000000004</v>
      </c>
      <c r="D85">
        <v>0.4459979</v>
      </c>
      <c r="E85">
        <v>0.67277120000000001</v>
      </c>
      <c r="F85">
        <v>-1.2670859999999999</v>
      </c>
      <c r="G85">
        <v>-1.6379950000000001</v>
      </c>
      <c r="H85">
        <v>-0.60695520000000003</v>
      </c>
      <c r="I85">
        <v>-0.79309249999999998</v>
      </c>
      <c r="J85">
        <v>0.48861510000000002</v>
      </c>
      <c r="K85">
        <v>-0.20839949999999999</v>
      </c>
      <c r="L85">
        <v>-0.77339800000000003</v>
      </c>
      <c r="M85">
        <v>0.20622180000000001</v>
      </c>
      <c r="N85">
        <v>0.1129791</v>
      </c>
      <c r="O85">
        <v>-0.40215319999999999</v>
      </c>
      <c r="P85">
        <v>-2.119713</v>
      </c>
      <c r="Q85">
        <v>2.2764700000000002</v>
      </c>
      <c r="R85">
        <v>0.39761669999999999</v>
      </c>
      <c r="S85">
        <v>1.3138270000000001</v>
      </c>
      <c r="T85">
        <v>-1.541452</v>
      </c>
      <c r="U85">
        <v>1.8145659999999999</v>
      </c>
    </row>
    <row r="86" spans="1:21" x14ac:dyDescent="0.25">
      <c r="A86" s="20">
        <f>-0.000000099822*10^9</f>
        <v>-99.822000000000003</v>
      </c>
      <c r="B86">
        <v>-0.52512559999999997</v>
      </c>
      <c r="C86">
        <v>-0.1493902</v>
      </c>
      <c r="D86">
        <v>-0.63843329999999998</v>
      </c>
      <c r="E86">
        <v>-1.0629E-2</v>
      </c>
      <c r="F86">
        <v>-0.52950699999999995</v>
      </c>
      <c r="G86">
        <v>-1.947255</v>
      </c>
      <c r="H86">
        <v>-0.92303760000000001</v>
      </c>
      <c r="I86">
        <v>-1.3841779999999999</v>
      </c>
      <c r="J86">
        <v>1.903929</v>
      </c>
      <c r="K86">
        <v>-0.80397649999999998</v>
      </c>
      <c r="L86">
        <v>-1.4477960000000001</v>
      </c>
      <c r="M86">
        <v>0.42237010000000003</v>
      </c>
      <c r="N86">
        <v>1.0631959999999999E-2</v>
      </c>
      <c r="O86">
        <v>8.6730109999999999E-2</v>
      </c>
      <c r="P86">
        <v>-1.235994</v>
      </c>
      <c r="Q86">
        <v>1.8707510000000001</v>
      </c>
      <c r="R86">
        <v>-0.25586690000000001</v>
      </c>
      <c r="S86">
        <v>0.91950359999999998</v>
      </c>
      <c r="T86">
        <v>-0.2082272</v>
      </c>
      <c r="U86">
        <v>0.57483150000000005</v>
      </c>
    </row>
    <row r="87" spans="1:21" x14ac:dyDescent="0.25">
      <c r="A87" s="20">
        <f>-0.000000098822*10^9</f>
        <v>-98.822000000000003</v>
      </c>
      <c r="B87">
        <v>0.83100980000000002</v>
      </c>
      <c r="C87">
        <v>1.104185</v>
      </c>
      <c r="D87">
        <v>-0.38143100000000002</v>
      </c>
      <c r="E87">
        <v>-0.73019849999999997</v>
      </c>
      <c r="F87">
        <v>-2.560573E-2</v>
      </c>
      <c r="G87">
        <v>-0.67869690000000005</v>
      </c>
      <c r="H87">
        <v>-6.7692150000000006E-2</v>
      </c>
      <c r="I87">
        <v>-1.5609</v>
      </c>
      <c r="J87">
        <v>1.6781509999999999</v>
      </c>
      <c r="K87">
        <v>-1.219408</v>
      </c>
      <c r="L87">
        <v>-1.234961</v>
      </c>
      <c r="M87">
        <v>0.20075209999999999</v>
      </c>
      <c r="N87">
        <v>0.25466030000000001</v>
      </c>
      <c r="O87">
        <v>-0.45987309999999998</v>
      </c>
      <c r="P87">
        <v>-0.7438669</v>
      </c>
      <c r="Q87">
        <v>0.38262499999999999</v>
      </c>
      <c r="R87">
        <v>-0.34902670000000002</v>
      </c>
      <c r="S87">
        <v>1.4727809999999999</v>
      </c>
      <c r="T87">
        <v>0.3785809</v>
      </c>
      <c r="U87">
        <v>9.2200009999999999E-2</v>
      </c>
    </row>
    <row r="88" spans="1:21" x14ac:dyDescent="0.25">
      <c r="A88" s="20">
        <f>-0.000000097822*10^9</f>
        <v>-97.822000000000003</v>
      </c>
      <c r="B88">
        <v>0.58617569999999997</v>
      </c>
      <c r="C88">
        <v>0.86314440000000003</v>
      </c>
      <c r="D88">
        <v>1.0254460000000001</v>
      </c>
      <c r="E88">
        <v>-0.58249799999999996</v>
      </c>
      <c r="F88">
        <v>0.30896820000000003</v>
      </c>
      <c r="G88">
        <v>0.1056718</v>
      </c>
      <c r="H88">
        <v>0.24857270000000001</v>
      </c>
      <c r="I88">
        <v>-1.4421299999999999</v>
      </c>
      <c r="J88">
        <v>0.55448940000000002</v>
      </c>
      <c r="K88">
        <v>-1.148145</v>
      </c>
      <c r="L88">
        <v>-0.69872489999999998</v>
      </c>
      <c r="M88">
        <v>-0.93873260000000003</v>
      </c>
      <c r="N88">
        <v>0.14792749999999999</v>
      </c>
      <c r="O88">
        <v>-1.0840380000000001</v>
      </c>
      <c r="P88">
        <v>-2.027593</v>
      </c>
      <c r="Q88">
        <v>-0.4017867</v>
      </c>
      <c r="R88">
        <v>-0.19668350000000001</v>
      </c>
      <c r="S88">
        <v>1.833561</v>
      </c>
      <c r="T88">
        <v>0.34847509999999998</v>
      </c>
      <c r="U88">
        <v>0.2107019</v>
      </c>
    </row>
    <row r="89" spans="1:21" x14ac:dyDescent="0.25">
      <c r="A89" s="20">
        <f>-0.000000096822*10^9</f>
        <v>-96.822000000000003</v>
      </c>
      <c r="B89">
        <v>-0.71852559999999999</v>
      </c>
      <c r="C89">
        <v>-0.61369439999999997</v>
      </c>
      <c r="D89">
        <v>1.1224609999999999</v>
      </c>
      <c r="E89">
        <v>0.1460736</v>
      </c>
      <c r="F89">
        <v>0.56641819999999998</v>
      </c>
      <c r="G89">
        <v>-0.246836</v>
      </c>
      <c r="H89">
        <v>-0.51940520000000001</v>
      </c>
      <c r="I89">
        <v>-1.161807</v>
      </c>
      <c r="J89">
        <v>0.43272870000000002</v>
      </c>
      <c r="K89">
        <v>-0.65907090000000002</v>
      </c>
      <c r="L89">
        <v>-0.1170273</v>
      </c>
      <c r="M89">
        <v>-1.1262019999999999</v>
      </c>
      <c r="N89">
        <v>-0.26512829999999998</v>
      </c>
      <c r="O89">
        <v>0.19264400000000001</v>
      </c>
      <c r="P89">
        <v>-2.1290110000000002</v>
      </c>
      <c r="Q89">
        <v>-3.1556050000000002E-2</v>
      </c>
      <c r="R89">
        <v>-0.21059330000000001</v>
      </c>
      <c r="S89">
        <v>-5.9280359999999997E-2</v>
      </c>
      <c r="T89">
        <v>0.21913869999999999</v>
      </c>
      <c r="U89">
        <v>0.15888959999999999</v>
      </c>
    </row>
    <row r="90" spans="1:21" x14ac:dyDescent="0.25">
      <c r="A90" s="20">
        <f>-0.000000095822*10^9</f>
        <v>-95.822000000000003</v>
      </c>
      <c r="B90">
        <v>-1.034589</v>
      </c>
      <c r="C90">
        <v>-0.6031282</v>
      </c>
      <c r="D90">
        <v>-6.701609E-2</v>
      </c>
      <c r="E90">
        <v>0.96073830000000005</v>
      </c>
      <c r="F90">
        <v>-1.9103769999999999E-2</v>
      </c>
      <c r="G90">
        <v>-0.99517279999999997</v>
      </c>
      <c r="H90">
        <v>-0.71494939999999996</v>
      </c>
      <c r="I90">
        <v>-1.018089</v>
      </c>
      <c r="J90">
        <v>0.76850660000000004</v>
      </c>
      <c r="K90">
        <v>-0.72852019999999995</v>
      </c>
      <c r="L90">
        <v>0.1135996</v>
      </c>
      <c r="M90">
        <v>0.34150209999999998</v>
      </c>
      <c r="N90">
        <v>-5.7612820000000004E-3</v>
      </c>
      <c r="O90">
        <v>1.4621500000000001</v>
      </c>
      <c r="P90">
        <v>-0.19109329999999999</v>
      </c>
      <c r="Q90">
        <v>0.4531345</v>
      </c>
      <c r="R90">
        <v>-0.54093069999999999</v>
      </c>
      <c r="S90">
        <v>-1.5648439999999999</v>
      </c>
      <c r="T90">
        <v>-0.25572800000000001</v>
      </c>
      <c r="U90">
        <v>-0.45862150000000002</v>
      </c>
    </row>
    <row r="91" spans="1:21" x14ac:dyDescent="0.25">
      <c r="A91" s="20">
        <f>-0.000000094822*10^9</f>
        <v>-94.822000000000003</v>
      </c>
      <c r="B91">
        <v>0.44441589999999997</v>
      </c>
      <c r="C91">
        <v>0.6329226</v>
      </c>
      <c r="D91">
        <v>-0.81617499999999998</v>
      </c>
      <c r="E91">
        <v>0.96509129999999999</v>
      </c>
      <c r="F91">
        <v>-0.1317103</v>
      </c>
      <c r="G91">
        <v>-0.60969510000000005</v>
      </c>
      <c r="H91">
        <v>0.18197050000000001</v>
      </c>
      <c r="I91">
        <v>-0.60634410000000005</v>
      </c>
      <c r="J91">
        <v>5.9045010000000002E-2</v>
      </c>
      <c r="K91">
        <v>-1.670895</v>
      </c>
      <c r="L91">
        <v>-0.59436670000000003</v>
      </c>
      <c r="M91">
        <v>1.3236030000000001</v>
      </c>
      <c r="N91">
        <v>-0.3571318</v>
      </c>
      <c r="O91">
        <v>7.65599E-2</v>
      </c>
      <c r="P91">
        <v>1.338055</v>
      </c>
      <c r="Q91">
        <v>-0.28667300000000001</v>
      </c>
      <c r="R91">
        <v>-0.63787260000000001</v>
      </c>
      <c r="S91">
        <v>-0.58851209999999998</v>
      </c>
      <c r="T91">
        <v>-1.33647</v>
      </c>
      <c r="U91">
        <v>-0.97103470000000003</v>
      </c>
    </row>
    <row r="92" spans="1:21" x14ac:dyDescent="0.25">
      <c r="A92" s="20">
        <f>-0.000000093822*10^9</f>
        <v>-93.822000000000003</v>
      </c>
      <c r="B92">
        <v>1.9458</v>
      </c>
      <c r="C92">
        <v>0.65191730000000003</v>
      </c>
      <c r="D92">
        <v>-0.43070649999999999</v>
      </c>
      <c r="E92">
        <v>0.30971100000000001</v>
      </c>
      <c r="F92">
        <v>0.4849136</v>
      </c>
      <c r="G92">
        <v>0.38476830000000001</v>
      </c>
      <c r="H92">
        <v>-1.8100169999999999E-2</v>
      </c>
      <c r="I92">
        <v>0.63199090000000002</v>
      </c>
      <c r="J92">
        <v>-0.41385660000000002</v>
      </c>
      <c r="K92">
        <v>-1.5186280000000001</v>
      </c>
      <c r="L92">
        <v>-1.4952559999999999</v>
      </c>
      <c r="M92">
        <v>0.9630609</v>
      </c>
      <c r="N92">
        <v>-0.72378189999999998</v>
      </c>
      <c r="O92">
        <v>-1.565761</v>
      </c>
      <c r="P92">
        <v>1.5722240000000001</v>
      </c>
      <c r="Q92">
        <v>-1.5217769999999999</v>
      </c>
      <c r="R92">
        <v>-0.246943</v>
      </c>
      <c r="S92">
        <v>0.3674075</v>
      </c>
      <c r="T92">
        <v>-1.607734</v>
      </c>
      <c r="U92">
        <v>-0.73569620000000002</v>
      </c>
    </row>
    <row r="93" spans="1:21" x14ac:dyDescent="0.25">
      <c r="A93" s="20">
        <f>-0.000000092822*10^9</f>
        <v>-92.822000000000003</v>
      </c>
      <c r="B93">
        <v>2.0039729999999998</v>
      </c>
      <c r="C93">
        <v>-0.57018809999999998</v>
      </c>
      <c r="D93">
        <v>0.19811770000000001</v>
      </c>
      <c r="E93">
        <v>0.40502129999999997</v>
      </c>
      <c r="F93">
        <v>0.26597999999999999</v>
      </c>
      <c r="G93">
        <v>0.3882352</v>
      </c>
      <c r="H93">
        <v>-1.651432</v>
      </c>
      <c r="I93">
        <v>1.2078100000000001</v>
      </c>
      <c r="J93">
        <v>0.1384946</v>
      </c>
      <c r="K93">
        <v>-0.71438469999999998</v>
      </c>
      <c r="L93">
        <v>-1.7205440000000001</v>
      </c>
      <c r="M93">
        <v>0.61791560000000001</v>
      </c>
      <c r="N93">
        <v>5.0692960000000002E-2</v>
      </c>
      <c r="O93">
        <v>-0.77594960000000002</v>
      </c>
      <c r="P93">
        <v>1.202278</v>
      </c>
      <c r="Q93">
        <v>-2.2312880000000002</v>
      </c>
      <c r="R93">
        <v>0.60596329999999998</v>
      </c>
      <c r="S93">
        <v>0.37534580000000001</v>
      </c>
      <c r="T93">
        <v>-3.798409E-3</v>
      </c>
      <c r="U93">
        <v>-0.68788640000000001</v>
      </c>
    </row>
    <row r="94" spans="1:21" x14ac:dyDescent="0.25">
      <c r="A94" s="20">
        <f>-0.000000091822*10^9</f>
        <v>-91.822000000000003</v>
      </c>
      <c r="B94">
        <v>1.262348</v>
      </c>
      <c r="C94">
        <v>-0.97939880000000001</v>
      </c>
      <c r="D94">
        <v>1.8731520000000002E-2</v>
      </c>
      <c r="E94">
        <v>0.28285460000000001</v>
      </c>
      <c r="F94">
        <v>-0.45128049999999997</v>
      </c>
      <c r="G94">
        <v>0.13719999999999999</v>
      </c>
      <c r="H94">
        <v>-2.2018300000000002</v>
      </c>
      <c r="I94">
        <v>0.15965109999999999</v>
      </c>
      <c r="J94">
        <v>2.8470729999999998E-4</v>
      </c>
      <c r="K94">
        <v>-0.82028460000000003</v>
      </c>
      <c r="L94">
        <v>-0.99212129999999998</v>
      </c>
      <c r="M94">
        <v>1.0910660000000001</v>
      </c>
      <c r="N94">
        <v>-0.2478014</v>
      </c>
      <c r="O94">
        <v>0.68712189999999995</v>
      </c>
      <c r="P94">
        <v>0.7716904</v>
      </c>
      <c r="Q94">
        <v>-1.9428030000000001</v>
      </c>
      <c r="R94">
        <v>1.4933320000000001</v>
      </c>
      <c r="S94">
        <v>1.0252950000000001</v>
      </c>
      <c r="T94">
        <v>1.3745080000000001</v>
      </c>
      <c r="U94">
        <v>-0.93959899999999996</v>
      </c>
    </row>
    <row r="95" spans="1:21" x14ac:dyDescent="0.25">
      <c r="A95" s="20">
        <f>-0.000000090822*10^9</f>
        <v>-90.822000000000003</v>
      </c>
      <c r="B95">
        <v>0.93426339999999997</v>
      </c>
      <c r="C95">
        <v>-0.57460619999999996</v>
      </c>
      <c r="D95">
        <v>-0.37163010000000002</v>
      </c>
      <c r="E95">
        <v>-1.0305550000000001</v>
      </c>
      <c r="F95">
        <v>-0.18483240000000001</v>
      </c>
      <c r="G95">
        <v>0.17945269999999999</v>
      </c>
      <c r="H95">
        <v>-1.091542</v>
      </c>
      <c r="I95">
        <v>-0.95496199999999998</v>
      </c>
      <c r="J95">
        <v>-0.23208419999999999</v>
      </c>
      <c r="K95">
        <v>-0.1645701</v>
      </c>
      <c r="L95">
        <v>0.3887988</v>
      </c>
      <c r="M95">
        <v>1.3263469999999999</v>
      </c>
      <c r="N95">
        <v>-1.0312680000000001</v>
      </c>
      <c r="O95">
        <v>0.23127030000000001</v>
      </c>
      <c r="P95">
        <v>-3.3019630000000001E-2</v>
      </c>
      <c r="Q95">
        <v>-0.38956649999999998</v>
      </c>
      <c r="R95">
        <v>1.6956819999999999</v>
      </c>
      <c r="S95">
        <v>1.333663</v>
      </c>
      <c r="T95">
        <v>1.1374899999999999</v>
      </c>
      <c r="U95">
        <v>-0.52724470000000001</v>
      </c>
    </row>
    <row r="96" spans="1:21" x14ac:dyDescent="0.25">
      <c r="A96" s="20">
        <f>-0.000000089822*10^9</f>
        <v>-89.821999999999989</v>
      </c>
      <c r="B96">
        <v>1.3056019999999999</v>
      </c>
      <c r="C96">
        <v>-0.96760710000000005</v>
      </c>
      <c r="D96">
        <v>-0.30990960000000001</v>
      </c>
      <c r="E96">
        <v>-1.315774</v>
      </c>
      <c r="F96">
        <v>0.98340939999999999</v>
      </c>
      <c r="G96">
        <v>-0.8377367</v>
      </c>
      <c r="H96">
        <v>-5.2579920000000004E-3</v>
      </c>
      <c r="I96">
        <v>-1.4948509999999999</v>
      </c>
      <c r="J96">
        <v>0.42278890000000002</v>
      </c>
      <c r="K96">
        <v>0.77219190000000004</v>
      </c>
      <c r="L96">
        <v>1.120479</v>
      </c>
      <c r="M96">
        <v>1.7652950000000001E-2</v>
      </c>
      <c r="N96">
        <v>-0.62862059999999997</v>
      </c>
      <c r="O96">
        <v>-1.6017030000000001</v>
      </c>
      <c r="P96">
        <v>-1.5548949999999999</v>
      </c>
      <c r="Q96">
        <v>0.46480700000000003</v>
      </c>
      <c r="R96">
        <v>1.253676</v>
      </c>
      <c r="S96">
        <v>-0.17498649999999999</v>
      </c>
      <c r="T96">
        <v>0.25939869999999998</v>
      </c>
      <c r="U96">
        <v>-0.18665680000000001</v>
      </c>
    </row>
    <row r="97" spans="1:21" x14ac:dyDescent="0.25">
      <c r="A97" s="20">
        <f>-0.000000088822*10^9</f>
        <v>-88.822000000000003</v>
      </c>
      <c r="B97">
        <v>1.786141</v>
      </c>
      <c r="C97">
        <v>-1.813852</v>
      </c>
      <c r="D97">
        <v>-0.24408850000000001</v>
      </c>
      <c r="E97">
        <v>-0.17265159999999999</v>
      </c>
      <c r="F97">
        <v>1.323083</v>
      </c>
      <c r="G97">
        <v>-2.3166280000000001</v>
      </c>
      <c r="H97">
        <v>-4.326841E-2</v>
      </c>
      <c r="I97">
        <v>-1.176801</v>
      </c>
      <c r="J97">
        <v>0.76558649999999995</v>
      </c>
      <c r="K97">
        <v>-0.12742590000000001</v>
      </c>
      <c r="L97">
        <v>1.028937</v>
      </c>
      <c r="M97">
        <v>-1.7882089999999999</v>
      </c>
      <c r="N97">
        <v>-0.38562160000000001</v>
      </c>
      <c r="O97">
        <v>-1.8505450000000001</v>
      </c>
      <c r="P97">
        <v>-2.3152200000000001</v>
      </c>
      <c r="Q97">
        <v>3.587282E-2</v>
      </c>
      <c r="R97">
        <v>9.2712269999999999E-2</v>
      </c>
      <c r="S97">
        <v>-1.131305</v>
      </c>
      <c r="T97">
        <v>-4.118248E-2</v>
      </c>
      <c r="U97">
        <v>-0.55734329999999999</v>
      </c>
    </row>
    <row r="98" spans="1:21" x14ac:dyDescent="0.25">
      <c r="A98" s="20">
        <f>-0.000000087822*10^9</f>
        <v>-87.822000000000003</v>
      </c>
      <c r="B98">
        <v>1.733217</v>
      </c>
      <c r="C98">
        <v>-1.3507039999999999</v>
      </c>
      <c r="D98">
        <v>-0.52814329999999998</v>
      </c>
      <c r="E98">
        <v>-0.4165507</v>
      </c>
      <c r="F98">
        <v>0.46452549999999998</v>
      </c>
      <c r="G98">
        <v>-1.5123150000000001</v>
      </c>
      <c r="H98">
        <v>-0.47092000000000001</v>
      </c>
      <c r="I98">
        <v>-7.7871240000000003E-3</v>
      </c>
      <c r="J98">
        <v>0.30841010000000002</v>
      </c>
      <c r="K98">
        <v>-1.341253</v>
      </c>
      <c r="L98">
        <v>1.0257940000000001</v>
      </c>
      <c r="M98">
        <v>-1.8287</v>
      </c>
      <c r="N98">
        <v>-0.20844779999999999</v>
      </c>
      <c r="O98">
        <v>-6.9976430000000006E-2</v>
      </c>
      <c r="P98">
        <v>-1.9368479999999999</v>
      </c>
      <c r="Q98">
        <v>-1.9357849999999999E-2</v>
      </c>
      <c r="R98">
        <v>-1.263336</v>
      </c>
      <c r="S98">
        <v>-0.46625749999999999</v>
      </c>
      <c r="T98">
        <v>0.69173890000000005</v>
      </c>
      <c r="U98">
        <v>-0.79956419999999995</v>
      </c>
    </row>
    <row r="99" spans="1:21" x14ac:dyDescent="0.25">
      <c r="A99" s="20">
        <f>-0.000000086822*10^9</f>
        <v>-86.821999999999989</v>
      </c>
      <c r="B99">
        <v>1.5533729999999999</v>
      </c>
      <c r="C99">
        <v>-0.17384069999999999</v>
      </c>
      <c r="D99">
        <v>-1.717285</v>
      </c>
      <c r="E99">
        <v>-1.6123670000000001</v>
      </c>
      <c r="F99">
        <v>-0.43394739999999998</v>
      </c>
      <c r="G99">
        <v>0.36483850000000001</v>
      </c>
      <c r="H99">
        <v>-0.37409779999999998</v>
      </c>
      <c r="I99">
        <v>9.8159979999999994E-2</v>
      </c>
      <c r="J99">
        <v>-0.25068210000000002</v>
      </c>
      <c r="K99">
        <v>-1.172444</v>
      </c>
      <c r="L99">
        <v>1.232915</v>
      </c>
      <c r="M99">
        <v>-0.66357710000000003</v>
      </c>
      <c r="N99">
        <v>-0.51078800000000002</v>
      </c>
      <c r="O99">
        <v>0.106125</v>
      </c>
      <c r="P99">
        <v>-2.3239030000000001</v>
      </c>
      <c r="Q99">
        <v>9.2715210000000006E-2</v>
      </c>
      <c r="R99">
        <v>-1.096592</v>
      </c>
      <c r="S99">
        <v>-0.37008370000000002</v>
      </c>
      <c r="T99">
        <v>1.102997</v>
      </c>
      <c r="U99">
        <v>-0.76305619999999996</v>
      </c>
    </row>
    <row r="100" spans="1:21" x14ac:dyDescent="0.25">
      <c r="A100" s="20">
        <f>-0.000000085822*10^9</f>
        <v>-85.822000000000003</v>
      </c>
      <c r="B100">
        <v>2.0828669999999998</v>
      </c>
      <c r="C100">
        <v>-0.2321463</v>
      </c>
      <c r="D100">
        <v>-2.9292720000000001</v>
      </c>
      <c r="E100">
        <v>-1.683357</v>
      </c>
      <c r="F100">
        <v>-0.68885019999999997</v>
      </c>
      <c r="G100">
        <v>-0.28721020000000003</v>
      </c>
      <c r="H100">
        <v>3.390402E-2</v>
      </c>
      <c r="I100">
        <v>-0.22499040000000001</v>
      </c>
      <c r="J100">
        <v>-0.25818069999999999</v>
      </c>
      <c r="K100">
        <v>-0.36468909999999999</v>
      </c>
      <c r="L100">
        <v>1.3092520000000001</v>
      </c>
      <c r="M100">
        <v>-0.18389559999999999</v>
      </c>
      <c r="N100">
        <v>-1.9839169999999999</v>
      </c>
      <c r="O100">
        <v>-1.9659439999999999</v>
      </c>
      <c r="P100">
        <v>-3.28518</v>
      </c>
      <c r="Q100">
        <v>-0.2133449</v>
      </c>
      <c r="R100">
        <v>0.198269</v>
      </c>
      <c r="S100">
        <v>-0.63685069999999999</v>
      </c>
      <c r="T100">
        <v>0.80748799999999998</v>
      </c>
      <c r="U100">
        <v>-0.30611640000000001</v>
      </c>
    </row>
    <row r="101" spans="1:21" x14ac:dyDescent="0.25">
      <c r="A101" s="20">
        <f>-0.000000084822*10^9</f>
        <v>-84.822000000000003</v>
      </c>
      <c r="B101">
        <v>2.5526990000000001</v>
      </c>
      <c r="C101">
        <v>-0.68020020000000003</v>
      </c>
      <c r="D101">
        <v>-1.919</v>
      </c>
      <c r="E101">
        <v>-1.3723179999999999</v>
      </c>
      <c r="F101">
        <v>0.29847489999999999</v>
      </c>
      <c r="G101">
        <v>-2.313097</v>
      </c>
      <c r="H101">
        <v>0.111121</v>
      </c>
      <c r="I101">
        <v>0.70362590000000003</v>
      </c>
      <c r="J101">
        <v>-0.64191759999999998</v>
      </c>
      <c r="K101">
        <v>-6.3481369999999995E-2</v>
      </c>
      <c r="L101">
        <v>1.182504</v>
      </c>
      <c r="M101">
        <v>-0.180617</v>
      </c>
      <c r="N101">
        <v>-1.833555</v>
      </c>
      <c r="O101">
        <v>-2.8095059999999998</v>
      </c>
      <c r="P101">
        <v>-3.0143360000000001</v>
      </c>
      <c r="Q101">
        <v>-8.4440970000000004E-2</v>
      </c>
      <c r="R101">
        <v>0.41349829999999999</v>
      </c>
      <c r="S101">
        <v>-0.17247689999999999</v>
      </c>
      <c r="T101">
        <v>0.73972470000000001</v>
      </c>
      <c r="U101">
        <v>0.81839890000000004</v>
      </c>
    </row>
    <row r="102" spans="1:21" x14ac:dyDescent="0.25">
      <c r="A102" s="20">
        <f>-0.000000083822*10^9</f>
        <v>-83.821999999999989</v>
      </c>
      <c r="B102">
        <v>2.2960530000000001</v>
      </c>
      <c r="C102">
        <v>-0.23416580000000001</v>
      </c>
      <c r="D102">
        <v>-0.20695630000000001</v>
      </c>
      <c r="E102">
        <v>-0.41031250000000002</v>
      </c>
      <c r="F102">
        <v>1.4005730000000001</v>
      </c>
      <c r="G102">
        <v>-2.7319939999999998</v>
      </c>
      <c r="H102">
        <v>-0.70521210000000001</v>
      </c>
      <c r="I102">
        <v>1.0177069999999999</v>
      </c>
      <c r="J102">
        <v>-1.8260080000000001</v>
      </c>
      <c r="K102">
        <v>-0.34446470000000001</v>
      </c>
      <c r="L102">
        <v>1.1866559999999999</v>
      </c>
      <c r="M102">
        <v>-0.50734100000000004</v>
      </c>
      <c r="N102">
        <v>0.28074470000000001</v>
      </c>
      <c r="O102">
        <v>-1.66353</v>
      </c>
      <c r="P102">
        <v>-1.2242740000000001</v>
      </c>
      <c r="Q102">
        <v>0.20371040000000001</v>
      </c>
      <c r="R102">
        <v>-1.3266100000000001</v>
      </c>
      <c r="S102">
        <v>-0.15085229999999999</v>
      </c>
      <c r="T102">
        <v>0.32762590000000003</v>
      </c>
      <c r="U102">
        <v>1.7398690000000001</v>
      </c>
    </row>
    <row r="103" spans="1:21" x14ac:dyDescent="0.25">
      <c r="A103" s="20">
        <f>-0.000000082822*10^9</f>
        <v>-82.822000000000003</v>
      </c>
      <c r="B103">
        <v>1.582835</v>
      </c>
      <c r="C103">
        <v>-0.19715150000000001</v>
      </c>
      <c r="D103">
        <v>-0.36798340000000002</v>
      </c>
      <c r="E103">
        <v>0.91222320000000001</v>
      </c>
      <c r="F103">
        <v>0.98800699999999997</v>
      </c>
      <c r="G103">
        <v>-1.761158</v>
      </c>
      <c r="H103">
        <v>-1.312368</v>
      </c>
      <c r="I103">
        <v>0.298763</v>
      </c>
      <c r="J103">
        <v>-1.719867</v>
      </c>
      <c r="K103">
        <v>-0.60573330000000003</v>
      </c>
      <c r="L103">
        <v>1.2935179999999999</v>
      </c>
      <c r="M103">
        <v>-0.74482300000000001</v>
      </c>
      <c r="N103">
        <v>1.42828</v>
      </c>
      <c r="O103">
        <v>-3.58949E-2</v>
      </c>
      <c r="P103">
        <v>0.31118259999999998</v>
      </c>
      <c r="Q103">
        <v>-0.2632834</v>
      </c>
      <c r="R103">
        <v>-2.9336609999999999</v>
      </c>
      <c r="S103">
        <v>-1.403524</v>
      </c>
      <c r="T103">
        <v>-0.2384069</v>
      </c>
      <c r="U103">
        <v>1.40404</v>
      </c>
    </row>
    <row r="104" spans="1:21" x14ac:dyDescent="0.25">
      <c r="A104" s="20">
        <f>-0.000000081822*10^9</f>
        <v>-81.822000000000003</v>
      </c>
      <c r="B104">
        <v>0.39461849999999998</v>
      </c>
      <c r="C104">
        <v>-0.40989530000000002</v>
      </c>
      <c r="D104">
        <v>-0.74843459999999995</v>
      </c>
      <c r="E104">
        <v>0.65414430000000001</v>
      </c>
      <c r="F104">
        <v>0.13264190000000001</v>
      </c>
      <c r="G104">
        <v>-0.52182430000000002</v>
      </c>
      <c r="H104">
        <v>-0.37982349999999998</v>
      </c>
      <c r="I104">
        <v>0.20608070000000001</v>
      </c>
      <c r="J104">
        <v>-4.7689059999999998E-2</v>
      </c>
      <c r="K104">
        <v>-0.58155820000000003</v>
      </c>
      <c r="L104">
        <v>0.9136031</v>
      </c>
      <c r="M104">
        <v>0.25112679999999998</v>
      </c>
      <c r="N104">
        <v>1.4451339999999999</v>
      </c>
      <c r="O104">
        <v>0.91304759999999996</v>
      </c>
      <c r="P104">
        <v>-4.8630920000000001E-2</v>
      </c>
      <c r="Q104">
        <v>-0.4885969</v>
      </c>
      <c r="R104">
        <v>-1.584767</v>
      </c>
      <c r="S104">
        <v>-2.2370869999999998</v>
      </c>
      <c r="T104">
        <v>-0.64577799999999996</v>
      </c>
      <c r="U104">
        <v>0.13538410000000001</v>
      </c>
    </row>
    <row r="105" spans="1:21" x14ac:dyDescent="0.25">
      <c r="A105" s="20">
        <f>-0.000000080822*10^9</f>
        <v>-80.821999999999989</v>
      </c>
      <c r="B105">
        <v>-0.77046289999999995</v>
      </c>
      <c r="C105">
        <v>0.53731019999999996</v>
      </c>
      <c r="D105">
        <v>-2.0047289999999999E-2</v>
      </c>
      <c r="E105">
        <v>-0.265652</v>
      </c>
      <c r="F105">
        <v>-0.43934800000000002</v>
      </c>
      <c r="G105">
        <v>0.1237737</v>
      </c>
      <c r="H105">
        <v>0.62575150000000002</v>
      </c>
      <c r="I105">
        <v>0.35293439999999998</v>
      </c>
      <c r="J105">
        <v>0.96151909999999996</v>
      </c>
      <c r="K105">
        <v>-0.1314447</v>
      </c>
      <c r="L105">
        <v>0.35367660000000001</v>
      </c>
      <c r="M105">
        <v>1.1124320000000001</v>
      </c>
      <c r="N105">
        <v>1.034484</v>
      </c>
      <c r="O105">
        <v>0.81650789999999995</v>
      </c>
      <c r="P105">
        <v>-1.0163770000000001</v>
      </c>
      <c r="Q105">
        <v>-3.1109729999999999E-2</v>
      </c>
      <c r="R105">
        <v>0.41333490000000001</v>
      </c>
      <c r="S105">
        <v>-1.095218</v>
      </c>
      <c r="T105">
        <v>-0.49102410000000002</v>
      </c>
      <c r="U105">
        <v>-0.52791520000000003</v>
      </c>
    </row>
    <row r="106" spans="1:21" x14ac:dyDescent="0.25">
      <c r="A106" s="20">
        <f>-0.000000079822*10^9</f>
        <v>-79.822000000000003</v>
      </c>
      <c r="B106">
        <v>-0.53251820000000005</v>
      </c>
      <c r="C106">
        <v>0.98781739999999996</v>
      </c>
      <c r="D106">
        <v>0.3180849</v>
      </c>
      <c r="E106">
        <v>-0.29012789999999999</v>
      </c>
      <c r="F106">
        <v>-0.8056603</v>
      </c>
      <c r="G106">
        <v>-0.28734749999999998</v>
      </c>
      <c r="H106">
        <v>0.35279080000000002</v>
      </c>
      <c r="I106">
        <v>0.16867550000000001</v>
      </c>
      <c r="J106">
        <v>1.1085419999999999</v>
      </c>
      <c r="K106">
        <v>0.42785790000000001</v>
      </c>
      <c r="L106">
        <v>0.31265510000000002</v>
      </c>
      <c r="M106">
        <v>0.44729740000000001</v>
      </c>
      <c r="N106">
        <v>0.64959999999999996</v>
      </c>
      <c r="O106">
        <v>0.39350950000000001</v>
      </c>
      <c r="P106">
        <v>-0.81486119999999995</v>
      </c>
      <c r="Q106">
        <v>-9.6227010000000002E-2</v>
      </c>
      <c r="R106">
        <v>-0.2012729</v>
      </c>
      <c r="S106">
        <v>0.39361740000000001</v>
      </c>
      <c r="T106">
        <v>1.205875</v>
      </c>
      <c r="U106">
        <v>-0.25700810000000002</v>
      </c>
    </row>
    <row r="107" spans="1:21" x14ac:dyDescent="0.25">
      <c r="A107" s="20">
        <f>-0.000000078822*10^9</f>
        <v>-78.822000000000003</v>
      </c>
      <c r="B107">
        <v>0.71547269999999996</v>
      </c>
      <c r="C107">
        <v>0.1035643</v>
      </c>
      <c r="D107">
        <v>-0.66364409999999996</v>
      </c>
      <c r="E107">
        <v>-8.9610540000000002E-2</v>
      </c>
      <c r="F107">
        <v>-0.46751140000000002</v>
      </c>
      <c r="G107">
        <v>-0.63568389999999997</v>
      </c>
      <c r="H107">
        <v>-0.38584449999999998</v>
      </c>
      <c r="I107">
        <v>8.9682960000000006E-3</v>
      </c>
      <c r="J107">
        <v>1.32958</v>
      </c>
      <c r="K107">
        <v>0.45156780000000002</v>
      </c>
      <c r="L107">
        <v>0.69166930000000004</v>
      </c>
      <c r="M107">
        <v>-0.45594109999999999</v>
      </c>
      <c r="N107">
        <v>0.89444999999999997</v>
      </c>
      <c r="O107">
        <v>-0.21164160000000001</v>
      </c>
      <c r="P107">
        <v>-0.12989100000000001</v>
      </c>
      <c r="Q107">
        <v>-1.0920529999999999</v>
      </c>
      <c r="R107">
        <v>-0.92913409999999996</v>
      </c>
      <c r="S107">
        <v>0.55730020000000002</v>
      </c>
      <c r="T107">
        <v>2.064651</v>
      </c>
      <c r="U107">
        <v>0.3521917</v>
      </c>
    </row>
    <row r="108" spans="1:21" x14ac:dyDescent="0.25">
      <c r="A108" s="20">
        <f>-0.000000077822*10^9</f>
        <v>-77.821999999999989</v>
      </c>
      <c r="B108">
        <v>0.6534972</v>
      </c>
      <c r="C108">
        <v>-7.8334020000000004E-2</v>
      </c>
      <c r="D108">
        <v>-1.432485</v>
      </c>
      <c r="E108">
        <v>-0.22517029999999999</v>
      </c>
      <c r="F108">
        <v>-4.680455E-2</v>
      </c>
      <c r="G108">
        <v>-0.1755506</v>
      </c>
      <c r="H108">
        <v>-0.64517179999999996</v>
      </c>
      <c r="I108">
        <v>-0.58649439999999997</v>
      </c>
      <c r="J108">
        <v>0.98800330000000003</v>
      </c>
      <c r="K108">
        <v>0.19230839999999999</v>
      </c>
      <c r="L108">
        <v>1.0577049999999999</v>
      </c>
      <c r="M108">
        <v>-0.38348599999999999</v>
      </c>
      <c r="N108">
        <v>0.57196899999999995</v>
      </c>
      <c r="O108">
        <v>-0.49303039999999998</v>
      </c>
      <c r="P108">
        <v>-0.33523930000000002</v>
      </c>
      <c r="Q108">
        <v>-1.5388660000000001</v>
      </c>
      <c r="R108">
        <v>3.2715769999999998E-2</v>
      </c>
      <c r="S108">
        <v>-7.1788570000000003E-3</v>
      </c>
      <c r="T108">
        <v>0.89138189999999995</v>
      </c>
      <c r="U108">
        <v>0.23509479999999999</v>
      </c>
    </row>
    <row r="109" spans="1:21" x14ac:dyDescent="0.25">
      <c r="A109" s="20">
        <f>-0.000000076822*10^9</f>
        <v>-76.822000000000003</v>
      </c>
      <c r="B109">
        <v>0.2154761</v>
      </c>
      <c r="C109">
        <v>0.58499219999999996</v>
      </c>
      <c r="D109">
        <v>8.3850060000000004E-2</v>
      </c>
      <c r="E109">
        <v>0.50867370000000001</v>
      </c>
      <c r="F109">
        <v>7.7350189999999999E-2</v>
      </c>
      <c r="G109">
        <v>0.3857332</v>
      </c>
      <c r="H109">
        <v>-0.33817530000000001</v>
      </c>
      <c r="I109">
        <v>-1.4541740000000001</v>
      </c>
      <c r="J109">
        <v>-0.27608709999999997</v>
      </c>
      <c r="K109">
        <v>0.2904928</v>
      </c>
      <c r="L109">
        <v>0.99876339999999997</v>
      </c>
      <c r="M109">
        <v>-1.07393E-2</v>
      </c>
      <c r="N109">
        <v>-0.1085221</v>
      </c>
      <c r="O109">
        <v>-5.430368E-2</v>
      </c>
      <c r="P109">
        <v>-1.133983</v>
      </c>
      <c r="Q109">
        <v>-0.170567</v>
      </c>
      <c r="R109">
        <v>0.8093494</v>
      </c>
      <c r="S109">
        <v>-1.0681660000000001E-2</v>
      </c>
      <c r="T109">
        <v>-0.51885709999999996</v>
      </c>
      <c r="U109">
        <v>-1.2451030000000001</v>
      </c>
    </row>
    <row r="110" spans="1:21" x14ac:dyDescent="0.25">
      <c r="A110" s="20">
        <f>-0.000000075822*10^9</f>
        <v>-75.822000000000003</v>
      </c>
      <c r="B110">
        <v>0.72969260000000002</v>
      </c>
      <c r="C110">
        <v>0.6978645</v>
      </c>
      <c r="D110">
        <v>2.1613280000000001</v>
      </c>
      <c r="E110">
        <v>1.5771109999999999</v>
      </c>
      <c r="F110">
        <v>0.22831470000000001</v>
      </c>
      <c r="G110">
        <v>0.54797430000000003</v>
      </c>
      <c r="H110">
        <v>-0.1426721</v>
      </c>
      <c r="I110">
        <v>-1.1293120000000001</v>
      </c>
      <c r="J110">
        <v>-1.3119890000000001</v>
      </c>
      <c r="K110">
        <v>0.67601960000000005</v>
      </c>
      <c r="L110">
        <v>0.74964869999999995</v>
      </c>
      <c r="M110">
        <v>0.13271169999999999</v>
      </c>
      <c r="N110">
        <v>-0.29915560000000002</v>
      </c>
      <c r="O110">
        <v>0.17661460000000001</v>
      </c>
      <c r="P110">
        <v>-0.99051509999999998</v>
      </c>
      <c r="Q110">
        <v>1.0388710000000001</v>
      </c>
      <c r="R110">
        <v>0.54541039999999996</v>
      </c>
      <c r="S110">
        <v>1.0018199999999999</v>
      </c>
      <c r="T110">
        <v>-1.774011</v>
      </c>
      <c r="U110">
        <v>-1.8372850000000001</v>
      </c>
    </row>
    <row r="111" spans="1:21" x14ac:dyDescent="0.25">
      <c r="A111" s="20">
        <f>-0.000000074822*10^9</f>
        <v>-74.822000000000003</v>
      </c>
      <c r="B111">
        <v>0.51691109999999996</v>
      </c>
      <c r="C111">
        <v>0.61712679999999998</v>
      </c>
      <c r="D111">
        <v>1.956426</v>
      </c>
      <c r="E111">
        <v>1.1316740000000001</v>
      </c>
      <c r="F111">
        <v>-9.0193570000000001E-2</v>
      </c>
      <c r="G111">
        <v>0.50356259999999997</v>
      </c>
      <c r="H111">
        <v>-9.3304880000000007E-2</v>
      </c>
      <c r="I111">
        <v>-0.52172359999999995</v>
      </c>
      <c r="J111">
        <v>-1.1068359999999999</v>
      </c>
      <c r="K111">
        <v>0.96480999999999995</v>
      </c>
      <c r="L111">
        <v>0.32805640000000003</v>
      </c>
      <c r="M111">
        <v>1.244216</v>
      </c>
      <c r="N111">
        <v>-0.87454200000000004</v>
      </c>
      <c r="O111">
        <v>0.43632599999999999</v>
      </c>
      <c r="P111">
        <v>0.29063600000000001</v>
      </c>
      <c r="Q111">
        <v>0.30149759999999998</v>
      </c>
      <c r="R111">
        <v>0.13262550000000001</v>
      </c>
      <c r="S111">
        <v>1.2558100000000001</v>
      </c>
      <c r="T111">
        <v>-2.4083749999999999</v>
      </c>
      <c r="U111">
        <v>-0.45364379999999999</v>
      </c>
    </row>
    <row r="112" spans="1:21" x14ac:dyDescent="0.25">
      <c r="A112" s="20">
        <f>-0.000000073822*10^9</f>
        <v>-73.822000000000003</v>
      </c>
      <c r="B112">
        <v>3.3997670000000001E-2</v>
      </c>
      <c r="C112">
        <v>0.40456059999999999</v>
      </c>
      <c r="D112">
        <v>0.77746570000000004</v>
      </c>
      <c r="E112">
        <v>-7.9507099999999997E-2</v>
      </c>
      <c r="F112">
        <v>-0.83571329999999999</v>
      </c>
      <c r="G112">
        <v>-9.3394720000000001E-2</v>
      </c>
      <c r="H112">
        <v>0.69876479999999996</v>
      </c>
      <c r="I112">
        <v>-0.85626409999999997</v>
      </c>
      <c r="J112">
        <v>-0.31319649999999999</v>
      </c>
      <c r="K112">
        <v>0.93121830000000005</v>
      </c>
      <c r="L112">
        <v>-0.66382010000000002</v>
      </c>
      <c r="M112">
        <v>2.3088350000000002</v>
      </c>
      <c r="N112">
        <v>-1.26858</v>
      </c>
      <c r="O112">
        <v>1.0313110000000001</v>
      </c>
      <c r="P112">
        <v>0.8011412</v>
      </c>
      <c r="Q112">
        <v>-0.3690813</v>
      </c>
      <c r="R112">
        <v>0.41592800000000002</v>
      </c>
      <c r="S112">
        <v>-0.2266109</v>
      </c>
      <c r="T112">
        <v>-2.5184829999999998</v>
      </c>
      <c r="U112">
        <v>0.71483569999999996</v>
      </c>
    </row>
    <row r="113" spans="1:21" x14ac:dyDescent="0.25">
      <c r="A113" s="20">
        <f>-0.000000072822*10^9</f>
        <v>-72.822000000000003</v>
      </c>
      <c r="B113">
        <v>0.35213899999999998</v>
      </c>
      <c r="C113">
        <v>-0.67568810000000001</v>
      </c>
      <c r="D113">
        <v>0.56511610000000001</v>
      </c>
      <c r="E113">
        <v>-0.96157619999999999</v>
      </c>
      <c r="F113">
        <v>-0.86164410000000002</v>
      </c>
      <c r="G113">
        <v>-0.93954749999999998</v>
      </c>
      <c r="H113">
        <v>2.1221109999999999</v>
      </c>
      <c r="I113">
        <v>-0.62179390000000001</v>
      </c>
      <c r="J113">
        <v>-0.42323149999999998</v>
      </c>
      <c r="K113">
        <v>0.47778350000000003</v>
      </c>
      <c r="L113">
        <v>-1.3020419999999999</v>
      </c>
      <c r="M113">
        <v>1.107783</v>
      </c>
      <c r="N113">
        <v>-1.437236</v>
      </c>
      <c r="O113">
        <v>1.247188</v>
      </c>
      <c r="P113">
        <v>-0.40157340000000002</v>
      </c>
      <c r="Q113">
        <v>0.61936420000000003</v>
      </c>
      <c r="R113">
        <v>0.52056409999999997</v>
      </c>
      <c r="S113">
        <v>-1.020505</v>
      </c>
      <c r="T113">
        <v>-2.2613470000000002</v>
      </c>
      <c r="U113">
        <v>0.31043759999999998</v>
      </c>
    </row>
    <row r="114" spans="1:21" x14ac:dyDescent="0.25">
      <c r="A114" s="20">
        <f>-0.000000071822*10^9</f>
        <v>-71.822000000000003</v>
      </c>
      <c r="B114">
        <v>0.52637080000000003</v>
      </c>
      <c r="C114">
        <v>-1.22942</v>
      </c>
      <c r="D114">
        <v>0.58444050000000003</v>
      </c>
      <c r="E114">
        <v>-0.97132940000000001</v>
      </c>
      <c r="F114">
        <v>6.698345E-2</v>
      </c>
      <c r="G114">
        <v>-1.0088239999999999</v>
      </c>
      <c r="H114">
        <v>2.4177520000000001</v>
      </c>
      <c r="I114">
        <v>0.2724163</v>
      </c>
      <c r="J114">
        <v>-1.031507</v>
      </c>
      <c r="K114">
        <v>0.3461419</v>
      </c>
      <c r="L114">
        <v>-1.0716870000000001</v>
      </c>
      <c r="M114">
        <v>-0.1169303</v>
      </c>
      <c r="N114">
        <v>-1.502818</v>
      </c>
      <c r="O114">
        <v>0.90826030000000002</v>
      </c>
      <c r="P114">
        <v>-1.2589239999999999</v>
      </c>
      <c r="Q114">
        <v>0.96144249999999998</v>
      </c>
      <c r="R114">
        <v>0.38505089999999997</v>
      </c>
      <c r="S114">
        <v>9.1275960000000003E-2</v>
      </c>
      <c r="T114">
        <v>-0.7441565</v>
      </c>
      <c r="U114">
        <v>-0.7163003</v>
      </c>
    </row>
    <row r="115" spans="1:21" x14ac:dyDescent="0.25">
      <c r="A115" s="20">
        <f>-0.000000070822*10^9</f>
        <v>-70.822000000000003</v>
      </c>
      <c r="B115">
        <v>0.36028559999999998</v>
      </c>
      <c r="C115">
        <v>-0.5345837</v>
      </c>
      <c r="D115">
        <v>0.28059240000000002</v>
      </c>
      <c r="E115">
        <v>0.3824708</v>
      </c>
      <c r="F115">
        <v>1.042705</v>
      </c>
      <c r="G115">
        <v>-0.95707759999999997</v>
      </c>
      <c r="H115">
        <v>0.91350770000000003</v>
      </c>
      <c r="I115">
        <v>0.16238649999999999</v>
      </c>
      <c r="J115">
        <v>-0.85180080000000002</v>
      </c>
      <c r="K115">
        <v>1.0333939999999999</v>
      </c>
      <c r="L115">
        <v>-1.200426</v>
      </c>
      <c r="M115">
        <v>0.15630669999999999</v>
      </c>
      <c r="N115">
        <v>-0.33500390000000002</v>
      </c>
      <c r="O115">
        <v>0.1409783</v>
      </c>
      <c r="P115">
        <v>-0.2635034</v>
      </c>
      <c r="Q115">
        <v>-1.0015050000000001</v>
      </c>
      <c r="R115">
        <v>0.73831290000000005</v>
      </c>
      <c r="S115">
        <v>0.87980080000000005</v>
      </c>
      <c r="T115">
        <v>0.83638590000000002</v>
      </c>
      <c r="U115">
        <v>-0.91890749999999999</v>
      </c>
    </row>
    <row r="116" spans="1:21" x14ac:dyDescent="0.25">
      <c r="A116" s="20">
        <f>-0.000000069822*10^9</f>
        <v>-69.822000000000003</v>
      </c>
      <c r="B116">
        <v>0.19188540000000001</v>
      </c>
      <c r="C116">
        <v>-0.19390399999999999</v>
      </c>
      <c r="D116">
        <v>-8.654937E-2</v>
      </c>
      <c r="E116">
        <v>1.7361120000000001</v>
      </c>
      <c r="F116">
        <v>1.0107660000000001</v>
      </c>
      <c r="G116">
        <v>-0.36915219999999999</v>
      </c>
      <c r="H116">
        <v>-0.2045959</v>
      </c>
      <c r="I116">
        <v>-1.1850259999999999</v>
      </c>
      <c r="J116">
        <v>-0.51271160000000005</v>
      </c>
      <c r="K116">
        <v>1.4372529999999999</v>
      </c>
      <c r="L116">
        <v>-2.079723</v>
      </c>
      <c r="M116">
        <v>-1.2852000000000001E-2</v>
      </c>
      <c r="N116">
        <v>0.29108260000000002</v>
      </c>
      <c r="O116">
        <v>-0.45081890000000002</v>
      </c>
      <c r="P116">
        <v>0.58067159999999995</v>
      </c>
      <c r="Q116">
        <v>-2.732256</v>
      </c>
      <c r="R116">
        <v>0.84085209999999999</v>
      </c>
      <c r="S116">
        <v>0.59128749999999997</v>
      </c>
      <c r="T116">
        <v>0.75032330000000003</v>
      </c>
      <c r="U116">
        <v>-0.69149970000000005</v>
      </c>
    </row>
    <row r="117" spans="1:21" x14ac:dyDescent="0.25">
      <c r="A117" s="20">
        <f>-0.000000068822*10^9</f>
        <v>-68.822000000000003</v>
      </c>
      <c r="B117">
        <v>-3.1590149999999998E-3</v>
      </c>
      <c r="C117">
        <v>-0.65151840000000005</v>
      </c>
      <c r="D117">
        <v>-0.94969930000000002</v>
      </c>
      <c r="E117">
        <v>1.0414779999999999</v>
      </c>
      <c r="F117">
        <v>-0.36956899999999998</v>
      </c>
      <c r="G117">
        <v>1.551248</v>
      </c>
      <c r="H117">
        <v>-8.9164289999999993E-2</v>
      </c>
      <c r="I117">
        <v>-2.4626299999999999</v>
      </c>
      <c r="J117">
        <v>-0.56401990000000002</v>
      </c>
      <c r="K117">
        <v>1.360163</v>
      </c>
      <c r="L117">
        <v>-2.4309180000000001</v>
      </c>
      <c r="M117">
        <v>0.1217082</v>
      </c>
      <c r="N117">
        <v>-4.1688780000000002E-2</v>
      </c>
      <c r="O117">
        <v>-0.69600200000000001</v>
      </c>
      <c r="P117">
        <v>0.46127010000000002</v>
      </c>
      <c r="Q117">
        <v>-1.8810880000000001</v>
      </c>
      <c r="R117">
        <v>0.83741520000000003</v>
      </c>
      <c r="S117">
        <v>0.70644750000000001</v>
      </c>
      <c r="T117">
        <v>-0.15580530000000001</v>
      </c>
      <c r="U117">
        <v>-0.55478729999999998</v>
      </c>
    </row>
    <row r="118" spans="1:21" x14ac:dyDescent="0.25">
      <c r="A118" s="20">
        <f>-0.000000067822*10^9</f>
        <v>-67.822000000000003</v>
      </c>
      <c r="B118">
        <v>0.1299129</v>
      </c>
      <c r="C118">
        <v>-0.65949219999999997</v>
      </c>
      <c r="D118">
        <v>-1.976345</v>
      </c>
      <c r="E118">
        <v>-0.41301120000000002</v>
      </c>
      <c r="F118">
        <v>-1.335901</v>
      </c>
      <c r="G118">
        <v>2.536727</v>
      </c>
      <c r="H118">
        <v>-0.55739190000000005</v>
      </c>
      <c r="I118">
        <v>-2.440496</v>
      </c>
      <c r="J118">
        <v>-0.76334729999999995</v>
      </c>
      <c r="K118">
        <v>1.5282089999999999</v>
      </c>
      <c r="L118">
        <v>-1.516662</v>
      </c>
      <c r="M118">
        <v>1.4675039999999999</v>
      </c>
      <c r="N118">
        <v>0.72883339999999996</v>
      </c>
      <c r="O118">
        <v>-1.395519</v>
      </c>
      <c r="P118">
        <v>1.3682570000000001</v>
      </c>
      <c r="Q118">
        <v>0.4479534</v>
      </c>
      <c r="R118">
        <v>0.70162049999999998</v>
      </c>
      <c r="S118">
        <v>0.65664469999999997</v>
      </c>
      <c r="T118">
        <v>-0.93757670000000004</v>
      </c>
      <c r="U118">
        <v>-0.13969029999999999</v>
      </c>
    </row>
    <row r="119" spans="1:21" x14ac:dyDescent="0.25">
      <c r="A119" s="20">
        <f>-0.000000066822*10^9</f>
        <v>-66.822000000000003</v>
      </c>
      <c r="B119">
        <v>0.2439239</v>
      </c>
      <c r="C119">
        <v>-0.31383240000000001</v>
      </c>
      <c r="D119">
        <v>-1.8653679999999999</v>
      </c>
      <c r="E119">
        <v>-0.4085318</v>
      </c>
      <c r="F119">
        <v>-0.84242439999999996</v>
      </c>
      <c r="G119">
        <v>1.757152</v>
      </c>
      <c r="H119">
        <v>-1.4449129999999999</v>
      </c>
      <c r="I119">
        <v>-1.1118399999999999</v>
      </c>
      <c r="J119">
        <v>-1.0928290000000001</v>
      </c>
      <c r="K119">
        <v>1.1441969999999999</v>
      </c>
      <c r="L119">
        <v>-0.94886490000000001</v>
      </c>
      <c r="M119">
        <v>1.592633</v>
      </c>
      <c r="N119">
        <v>1.1795469999999999</v>
      </c>
      <c r="O119">
        <v>-1.720178</v>
      </c>
      <c r="P119">
        <v>2.1352669999999998</v>
      </c>
      <c r="Q119">
        <v>1.627624</v>
      </c>
      <c r="R119">
        <v>0.52648539999999999</v>
      </c>
      <c r="S119">
        <v>-0.63139679999999998</v>
      </c>
      <c r="T119">
        <v>-1.8869610000000001</v>
      </c>
      <c r="U119">
        <v>0.22215299999999999</v>
      </c>
    </row>
    <row r="120" spans="1:21" x14ac:dyDescent="0.25">
      <c r="A120" s="20">
        <f>-0.000000065822*10^9</f>
        <v>-65.822000000000003</v>
      </c>
      <c r="B120">
        <v>-0.84451180000000003</v>
      </c>
      <c r="C120">
        <v>-1.22197</v>
      </c>
      <c r="D120">
        <v>-0.74601919999999999</v>
      </c>
      <c r="E120">
        <v>3.6513240000000002E-2</v>
      </c>
      <c r="F120">
        <v>-0.60550749999999998</v>
      </c>
      <c r="G120">
        <v>0.95597379999999998</v>
      </c>
      <c r="H120">
        <v>-0.76588219999999996</v>
      </c>
      <c r="I120">
        <v>0.242453</v>
      </c>
      <c r="J120">
        <v>-0.6688788</v>
      </c>
      <c r="K120">
        <v>-0.43561709999999998</v>
      </c>
      <c r="L120">
        <v>-1.704812</v>
      </c>
      <c r="M120">
        <v>-0.24063300000000001</v>
      </c>
      <c r="N120">
        <v>0.48775059999999998</v>
      </c>
      <c r="O120">
        <v>-0.2057119</v>
      </c>
      <c r="P120">
        <v>1.32961</v>
      </c>
      <c r="Q120">
        <v>0.95014410000000005</v>
      </c>
      <c r="R120">
        <v>1.440984</v>
      </c>
      <c r="S120">
        <v>-1.6473690000000001</v>
      </c>
      <c r="T120">
        <v>-1.831982</v>
      </c>
      <c r="U120">
        <v>0.1601832</v>
      </c>
    </row>
    <row r="121" spans="1:21" x14ac:dyDescent="0.25">
      <c r="A121" s="20">
        <f>-0.000000064822*10^9</f>
        <v>-64.822000000000003</v>
      </c>
      <c r="B121">
        <v>-2.1907320000000001</v>
      </c>
      <c r="C121">
        <v>-1.5727960000000001</v>
      </c>
      <c r="D121">
        <v>0.2329534</v>
      </c>
      <c r="E121">
        <v>0.68759409999999999</v>
      </c>
      <c r="F121">
        <v>-0.92390879999999997</v>
      </c>
      <c r="G121">
        <v>0.5762832</v>
      </c>
      <c r="H121">
        <v>0.97407690000000002</v>
      </c>
      <c r="I121">
        <v>0.37047970000000002</v>
      </c>
      <c r="J121">
        <v>0.42977609999999999</v>
      </c>
      <c r="K121">
        <v>-1.6147199999999999</v>
      </c>
      <c r="L121">
        <v>-1.4506779999999999</v>
      </c>
      <c r="M121">
        <v>-1.636468</v>
      </c>
      <c r="N121">
        <v>0.47853020000000002</v>
      </c>
      <c r="O121">
        <v>1.6036790000000001</v>
      </c>
      <c r="P121">
        <v>0.92651830000000002</v>
      </c>
      <c r="Q121">
        <v>0.12418360000000001</v>
      </c>
      <c r="R121">
        <v>2.3715820000000001</v>
      </c>
      <c r="S121">
        <v>-1.012521</v>
      </c>
      <c r="T121">
        <v>-0.19337799999999999</v>
      </c>
      <c r="U121">
        <v>-0.43406709999999998</v>
      </c>
    </row>
    <row r="122" spans="1:21" x14ac:dyDescent="0.25">
      <c r="A122" s="20">
        <f>-0.000000063822*10^9</f>
        <v>-63.822000000000003</v>
      </c>
      <c r="B122">
        <v>-1.7019409999999999</v>
      </c>
      <c r="C122">
        <v>0.58436410000000005</v>
      </c>
      <c r="D122">
        <v>0.81413219999999997</v>
      </c>
      <c r="E122">
        <v>1.312362</v>
      </c>
      <c r="F122">
        <v>-0.89532029999999996</v>
      </c>
      <c r="G122">
        <v>0.30680960000000002</v>
      </c>
      <c r="H122">
        <v>1.3871770000000001</v>
      </c>
      <c r="I122">
        <v>0.3659984</v>
      </c>
      <c r="J122">
        <v>0.32928190000000002</v>
      </c>
      <c r="K122">
        <v>-1.183967</v>
      </c>
      <c r="L122">
        <v>0.37420560000000003</v>
      </c>
      <c r="M122">
        <v>-1.481635</v>
      </c>
      <c r="N122">
        <v>1.0680449999999999</v>
      </c>
      <c r="O122">
        <v>0.99261410000000005</v>
      </c>
      <c r="P122">
        <v>0.74656160000000005</v>
      </c>
      <c r="Q122">
        <v>0.36376760000000002</v>
      </c>
      <c r="R122">
        <v>1.4336960000000001</v>
      </c>
      <c r="S122">
        <v>-6.7113010000000001E-2</v>
      </c>
      <c r="T122">
        <v>0.65029939999999997</v>
      </c>
      <c r="U122">
        <v>-0.79130889999999998</v>
      </c>
    </row>
    <row r="123" spans="1:21" x14ac:dyDescent="0.25">
      <c r="A123" s="20">
        <f>-0.000000062822*10^9</f>
        <v>-62.822000000000003</v>
      </c>
      <c r="B123">
        <v>0.18615419999999999</v>
      </c>
      <c r="C123">
        <v>2.135974</v>
      </c>
      <c r="D123">
        <v>0.95443</v>
      </c>
      <c r="E123">
        <v>0.20098679999999999</v>
      </c>
      <c r="F123">
        <v>-1.158963</v>
      </c>
      <c r="G123">
        <v>-0.32027280000000002</v>
      </c>
      <c r="H123">
        <v>0.62174569999999996</v>
      </c>
      <c r="I123">
        <v>0.88494810000000002</v>
      </c>
      <c r="J123">
        <v>-3.46139E-3</v>
      </c>
      <c r="K123">
        <v>-0.36370340000000001</v>
      </c>
      <c r="L123">
        <v>1.098878</v>
      </c>
      <c r="M123">
        <v>-1.4261569999999999</v>
      </c>
      <c r="N123">
        <v>1.0356829999999999</v>
      </c>
      <c r="O123">
        <v>-1.3333699999999999</v>
      </c>
      <c r="P123">
        <v>0.17140130000000001</v>
      </c>
      <c r="Q123">
        <v>1.2057580000000001</v>
      </c>
      <c r="R123">
        <v>-0.64224579999999998</v>
      </c>
      <c r="S123">
        <v>-0.24519550000000001</v>
      </c>
      <c r="T123">
        <v>-0.66970030000000003</v>
      </c>
      <c r="U123">
        <v>-0.58208340000000003</v>
      </c>
    </row>
    <row r="124" spans="1:21" x14ac:dyDescent="0.25">
      <c r="A124" s="20">
        <f>-0.000000061822*10^9</f>
        <v>-61.821999999999996</v>
      </c>
      <c r="B124">
        <v>1.0307409999999999</v>
      </c>
      <c r="C124">
        <v>1.1612499999999999</v>
      </c>
      <c r="D124">
        <v>1.0332460000000001</v>
      </c>
      <c r="E124">
        <v>-0.62206430000000001</v>
      </c>
      <c r="F124">
        <v>-1.440591</v>
      </c>
      <c r="G124">
        <v>-1.4793069999999999</v>
      </c>
      <c r="H124">
        <v>0.52875700000000003</v>
      </c>
      <c r="I124">
        <v>0.2438862</v>
      </c>
      <c r="J124">
        <v>1.2640119999999999</v>
      </c>
      <c r="K124">
        <v>0.13409579999999999</v>
      </c>
      <c r="L124">
        <v>0.58482160000000005</v>
      </c>
      <c r="M124">
        <v>-1.9823550000000001</v>
      </c>
      <c r="N124">
        <v>0.65865359999999995</v>
      </c>
      <c r="O124">
        <v>-1.784783</v>
      </c>
      <c r="P124">
        <v>0.24352989999999999</v>
      </c>
      <c r="Q124">
        <v>1.543285</v>
      </c>
      <c r="R124">
        <v>-1.294605</v>
      </c>
      <c r="S124">
        <v>-0.89682949999999995</v>
      </c>
      <c r="T124">
        <v>-2.4492259999999999</v>
      </c>
      <c r="U124">
        <v>-0.88324769999999997</v>
      </c>
    </row>
    <row r="125" spans="1:21" x14ac:dyDescent="0.25">
      <c r="A125" s="20">
        <f>-0.000000060822*10^9</f>
        <v>-60.822000000000003</v>
      </c>
      <c r="B125">
        <v>9.2728930000000001E-2</v>
      </c>
      <c r="C125">
        <v>-0.74838740000000004</v>
      </c>
      <c r="D125">
        <v>1.39137</v>
      </c>
      <c r="E125">
        <v>1.0394479999999999</v>
      </c>
      <c r="F125">
        <v>-0.65022570000000002</v>
      </c>
      <c r="G125">
        <v>-1.594061</v>
      </c>
      <c r="H125">
        <v>0.3372774</v>
      </c>
      <c r="I125">
        <v>-0.79917859999999996</v>
      </c>
      <c r="J125">
        <v>1.681351</v>
      </c>
      <c r="K125">
        <v>0.46845520000000002</v>
      </c>
      <c r="L125">
        <v>0.67024799999999995</v>
      </c>
      <c r="M125">
        <v>-1.084371</v>
      </c>
      <c r="N125">
        <v>0.4426387</v>
      </c>
      <c r="O125">
        <v>-1.368169E-2</v>
      </c>
      <c r="P125">
        <v>0.41410999999999998</v>
      </c>
      <c r="Q125">
        <v>1.513514</v>
      </c>
      <c r="R125">
        <v>0.12629899999999999</v>
      </c>
      <c r="S125">
        <v>-1.076648</v>
      </c>
      <c r="T125">
        <v>-2.2887960000000001</v>
      </c>
      <c r="U125">
        <v>-1.3432900000000001</v>
      </c>
    </row>
    <row r="126" spans="1:21" x14ac:dyDescent="0.25">
      <c r="A126" s="20">
        <f>-0.000000059822*10^9</f>
        <v>-59.822000000000003</v>
      </c>
      <c r="B126">
        <v>-0.43407560000000001</v>
      </c>
      <c r="C126">
        <v>-1.35771</v>
      </c>
      <c r="D126">
        <v>0.71195249999999999</v>
      </c>
      <c r="E126">
        <v>2.0054099999999999</v>
      </c>
      <c r="F126">
        <v>0.29811169999999998</v>
      </c>
      <c r="G126">
        <v>-0.50124060000000004</v>
      </c>
      <c r="H126">
        <v>-0.94283150000000004</v>
      </c>
      <c r="I126">
        <v>-0.30025970000000002</v>
      </c>
      <c r="J126">
        <v>0.2151979</v>
      </c>
      <c r="K126">
        <v>0.31081740000000002</v>
      </c>
      <c r="L126">
        <v>0.62306459999999997</v>
      </c>
      <c r="M126">
        <v>0.71771569999999996</v>
      </c>
      <c r="N126">
        <v>-0.30202390000000001</v>
      </c>
      <c r="O126">
        <v>0.65387280000000003</v>
      </c>
      <c r="P126">
        <v>0.45950609999999997</v>
      </c>
      <c r="Q126">
        <v>1.700785</v>
      </c>
      <c r="R126">
        <v>1.0998509999999999</v>
      </c>
      <c r="S126">
        <v>-0.76984240000000004</v>
      </c>
      <c r="T126">
        <v>-0.56534470000000003</v>
      </c>
      <c r="U126">
        <v>-1.0200070000000001</v>
      </c>
    </row>
    <row r="127" spans="1:21" x14ac:dyDescent="0.25">
      <c r="A127" s="20">
        <f>-0.000000058822*10^9</f>
        <v>-58.822000000000003</v>
      </c>
      <c r="B127">
        <v>2.7033049999999999E-2</v>
      </c>
      <c r="C127">
        <v>-0.33236510000000002</v>
      </c>
      <c r="D127">
        <v>-0.31996089999999999</v>
      </c>
      <c r="E127">
        <v>0.21549450000000001</v>
      </c>
      <c r="F127">
        <v>-4.2696390000000001E-2</v>
      </c>
      <c r="G127">
        <v>-0.4166878</v>
      </c>
      <c r="H127">
        <v>-1.0980970000000001</v>
      </c>
      <c r="I127">
        <v>0.62258910000000001</v>
      </c>
      <c r="J127">
        <v>-0.69251189999999996</v>
      </c>
      <c r="K127">
        <v>0.1678597</v>
      </c>
      <c r="L127">
        <v>-4.9131620000000001E-2</v>
      </c>
      <c r="M127">
        <v>0.94033920000000004</v>
      </c>
      <c r="N127">
        <v>-1.357863</v>
      </c>
      <c r="O127">
        <v>0.23495779999999999</v>
      </c>
      <c r="P127">
        <v>0.79882710000000001</v>
      </c>
      <c r="Q127">
        <v>1.3960889999999999</v>
      </c>
      <c r="R127">
        <v>0.19700870000000001</v>
      </c>
      <c r="S127">
        <v>-0.39942369999999999</v>
      </c>
      <c r="T127">
        <v>0.61605069999999995</v>
      </c>
      <c r="U127">
        <v>-0.33630209999999999</v>
      </c>
    </row>
    <row r="128" spans="1:21" x14ac:dyDescent="0.25">
      <c r="A128" s="20">
        <f>-0.000000057822*10^9</f>
        <v>-57.822000000000003</v>
      </c>
      <c r="B128">
        <v>-0.98325459999999998</v>
      </c>
      <c r="C128">
        <v>-0.2438813</v>
      </c>
      <c r="D128">
        <v>0.2208446</v>
      </c>
      <c r="E128">
        <v>-0.77150399999999997</v>
      </c>
      <c r="F128">
        <v>-0.94146549999999996</v>
      </c>
      <c r="G128">
        <v>-1.341812</v>
      </c>
      <c r="H128">
        <v>0.80774659999999998</v>
      </c>
      <c r="I128">
        <v>0.47406239999999999</v>
      </c>
      <c r="J128">
        <v>-0.32202340000000002</v>
      </c>
      <c r="K128">
        <v>0.69613650000000005</v>
      </c>
      <c r="L128">
        <v>0.215444</v>
      </c>
      <c r="M128">
        <v>0.77988000000000002</v>
      </c>
      <c r="N128">
        <v>-1.2843789999999999</v>
      </c>
      <c r="O128">
        <v>0.78888519999999995</v>
      </c>
      <c r="P128">
        <v>1.433117</v>
      </c>
      <c r="Q128">
        <v>0.57731759999999999</v>
      </c>
      <c r="R128">
        <v>-0.45430999999999999</v>
      </c>
      <c r="S128">
        <v>-9.7965570000000002E-2</v>
      </c>
      <c r="T128">
        <v>1.295201</v>
      </c>
      <c r="U128">
        <v>0.22830449999999999</v>
      </c>
    </row>
    <row r="129" spans="1:21" x14ac:dyDescent="0.25">
      <c r="A129" s="20">
        <f>-0.000000056822*10^9</f>
        <v>-56.821999999999996</v>
      </c>
      <c r="B129">
        <v>-2.8602110000000001</v>
      </c>
      <c r="C129">
        <v>-1.4012180000000001</v>
      </c>
      <c r="D129">
        <v>0.99539730000000004</v>
      </c>
      <c r="E129">
        <v>0.38989499999999999</v>
      </c>
      <c r="F129">
        <v>-0.92473959999999999</v>
      </c>
      <c r="G129">
        <v>-1.870331</v>
      </c>
      <c r="H129">
        <v>2.2435269999999998</v>
      </c>
      <c r="I129">
        <v>-0.68531220000000004</v>
      </c>
      <c r="J129">
        <v>0.25167790000000001</v>
      </c>
      <c r="K129">
        <v>0.47332200000000002</v>
      </c>
      <c r="L129">
        <v>0.82967599999999997</v>
      </c>
      <c r="M129">
        <v>1.207004</v>
      </c>
      <c r="N129">
        <v>-0.33887719999999999</v>
      </c>
      <c r="O129">
        <v>1.1612100000000001</v>
      </c>
      <c r="P129">
        <v>2.4507560000000002</v>
      </c>
      <c r="Q129">
        <v>2.3286180000000002E-3</v>
      </c>
      <c r="R129">
        <v>0.1740447</v>
      </c>
      <c r="S129">
        <v>0.1911254</v>
      </c>
      <c r="T129">
        <v>1.6038680000000001</v>
      </c>
      <c r="U129">
        <v>0.39989000000000002</v>
      </c>
    </row>
    <row r="130" spans="1:21" x14ac:dyDescent="0.25">
      <c r="A130" s="20">
        <f>-0.000000055822*10^9</f>
        <v>-55.822000000000003</v>
      </c>
      <c r="B130">
        <v>-2.1936779999999998</v>
      </c>
      <c r="C130">
        <v>-1.5168429999999999</v>
      </c>
      <c r="D130">
        <v>0.86561630000000001</v>
      </c>
      <c r="E130">
        <v>0.57858969999999998</v>
      </c>
      <c r="F130">
        <v>-0.33126060000000002</v>
      </c>
      <c r="G130">
        <v>-1.942428</v>
      </c>
      <c r="H130">
        <v>1.8619319999999999</v>
      </c>
      <c r="I130">
        <v>-1.7210700000000001</v>
      </c>
      <c r="J130">
        <v>-0.20943059999999999</v>
      </c>
      <c r="K130">
        <v>-0.98239750000000003</v>
      </c>
      <c r="L130">
        <v>0.89015480000000002</v>
      </c>
      <c r="M130">
        <v>0.909412</v>
      </c>
      <c r="N130">
        <v>8.7222980000000006E-2</v>
      </c>
      <c r="O130">
        <v>0.25977289999999997</v>
      </c>
      <c r="P130">
        <v>2.567078</v>
      </c>
      <c r="Q130">
        <v>-0.58646830000000005</v>
      </c>
      <c r="R130">
        <v>2.8431760000000002E-3</v>
      </c>
      <c r="S130">
        <v>0.38921650000000002</v>
      </c>
      <c r="T130">
        <v>1.302265</v>
      </c>
      <c r="U130">
        <v>-0.2002601</v>
      </c>
    </row>
    <row r="131" spans="1:21" x14ac:dyDescent="0.25">
      <c r="A131" s="20">
        <f>-0.000000054822*10^9</f>
        <v>-54.822000000000003</v>
      </c>
      <c r="B131">
        <v>-0.28692669999999998</v>
      </c>
      <c r="C131">
        <v>-0.33786450000000001</v>
      </c>
      <c r="D131">
        <v>0.30636989999999997</v>
      </c>
      <c r="E131">
        <v>-0.33125710000000003</v>
      </c>
      <c r="F131">
        <v>-0.7244971</v>
      </c>
      <c r="G131">
        <v>-1.009503</v>
      </c>
      <c r="H131">
        <v>0.36102879999999998</v>
      </c>
      <c r="I131">
        <v>-0.98162450000000001</v>
      </c>
      <c r="J131">
        <v>-0.936863</v>
      </c>
      <c r="K131">
        <v>-1.3695189999999999</v>
      </c>
      <c r="L131">
        <v>0.80826359999999997</v>
      </c>
      <c r="M131">
        <v>0.54064080000000003</v>
      </c>
      <c r="N131">
        <v>0.36252839999999997</v>
      </c>
      <c r="O131">
        <v>-0.41864960000000001</v>
      </c>
      <c r="P131">
        <v>1.0290090000000001</v>
      </c>
      <c r="Q131">
        <v>-1.766116</v>
      </c>
      <c r="R131">
        <v>-0.82942329999999997</v>
      </c>
      <c r="S131">
        <v>0.62676659999999995</v>
      </c>
      <c r="T131">
        <v>1.658247</v>
      </c>
      <c r="U131">
        <v>-0.70599900000000004</v>
      </c>
    </row>
    <row r="132" spans="1:21" x14ac:dyDescent="0.25">
      <c r="A132" s="20">
        <f>-0.000000053822*10^9</f>
        <v>-53.821999999999996</v>
      </c>
      <c r="B132">
        <v>5.778631E-4</v>
      </c>
      <c r="C132">
        <v>-4.539841E-2</v>
      </c>
      <c r="D132">
        <v>-0.586086</v>
      </c>
      <c r="E132">
        <v>-0.410746</v>
      </c>
      <c r="F132">
        <v>-1.7307710000000001</v>
      </c>
      <c r="G132">
        <v>0.78289260000000005</v>
      </c>
      <c r="H132">
        <v>-1.036524</v>
      </c>
      <c r="I132">
        <v>0.32062429999999997</v>
      </c>
      <c r="J132">
        <v>3.3845840000000002E-2</v>
      </c>
      <c r="K132">
        <v>-0.87198690000000001</v>
      </c>
      <c r="L132">
        <v>-0.39692309999999997</v>
      </c>
      <c r="M132">
        <v>0.83837030000000001</v>
      </c>
      <c r="N132">
        <v>0.92357140000000004</v>
      </c>
      <c r="O132">
        <v>-4.387257E-2</v>
      </c>
      <c r="P132">
        <v>-6.4905359999999999E-3</v>
      </c>
      <c r="Q132">
        <v>-2.5392939999999999</v>
      </c>
      <c r="R132">
        <v>-0.39127109999999998</v>
      </c>
      <c r="S132">
        <v>0.59723510000000002</v>
      </c>
      <c r="T132">
        <v>2.155322</v>
      </c>
      <c r="U132">
        <v>-2.9612869999999999E-2</v>
      </c>
    </row>
    <row r="133" spans="1:21" x14ac:dyDescent="0.25">
      <c r="A133" s="20">
        <f>-0.000000052822*10^9</f>
        <v>-52.822000000000003</v>
      </c>
      <c r="B133">
        <v>0.12561939999999999</v>
      </c>
      <c r="C133">
        <v>-1.5175339999999999</v>
      </c>
      <c r="D133">
        <v>-1.1414310000000001</v>
      </c>
      <c r="E133">
        <v>-0.46071060000000003</v>
      </c>
      <c r="F133">
        <v>-0.60161229999999999</v>
      </c>
      <c r="G133">
        <v>1.174226</v>
      </c>
      <c r="H133">
        <v>-0.82033990000000001</v>
      </c>
      <c r="I133">
        <v>-0.1958609</v>
      </c>
      <c r="J133">
        <v>1.1563870000000001</v>
      </c>
      <c r="K133">
        <v>-0.97009089999999998</v>
      </c>
      <c r="L133">
        <v>-2.009325</v>
      </c>
      <c r="M133">
        <v>0.9954807</v>
      </c>
      <c r="N133">
        <v>1.1285670000000001</v>
      </c>
      <c r="O133">
        <v>0.32100879999999998</v>
      </c>
      <c r="P133">
        <v>0.66996650000000002</v>
      </c>
      <c r="Q133">
        <v>-1.472518</v>
      </c>
      <c r="R133">
        <v>0.56758509999999995</v>
      </c>
      <c r="S133">
        <v>5.3859589999999999E-2</v>
      </c>
      <c r="T133">
        <v>1.5053669999999999</v>
      </c>
      <c r="U133">
        <v>0.51575570000000004</v>
      </c>
    </row>
    <row r="134" spans="1:21" x14ac:dyDescent="0.25">
      <c r="A134" s="20">
        <f>-0.000000051822*10^9</f>
        <v>-51.821999999999996</v>
      </c>
      <c r="B134">
        <v>0.64784940000000002</v>
      </c>
      <c r="C134">
        <v>-2.0406089999999999</v>
      </c>
      <c r="D134">
        <v>-0.88745110000000005</v>
      </c>
      <c r="E134">
        <v>-1.014373</v>
      </c>
      <c r="F134">
        <v>1.807123</v>
      </c>
      <c r="G134">
        <v>0.28413850000000002</v>
      </c>
      <c r="H134">
        <v>0.48791259999999997</v>
      </c>
      <c r="I134">
        <v>-1.066676</v>
      </c>
      <c r="J134">
        <v>1.699835E-3</v>
      </c>
      <c r="K134">
        <v>-1.270996</v>
      </c>
      <c r="L134">
        <v>-1.391043</v>
      </c>
      <c r="M134">
        <v>0.65840520000000002</v>
      </c>
      <c r="N134">
        <v>1.856187</v>
      </c>
      <c r="O134">
        <v>0.28032459999999998</v>
      </c>
      <c r="P134">
        <v>1.315871</v>
      </c>
      <c r="Q134">
        <v>0.48929010000000001</v>
      </c>
      <c r="R134">
        <v>0.24854760000000001</v>
      </c>
      <c r="S134">
        <v>-0.50468690000000005</v>
      </c>
      <c r="T134">
        <v>1.0763819999999999</v>
      </c>
      <c r="U134">
        <v>3.477881E-2</v>
      </c>
    </row>
    <row r="135" spans="1:21" x14ac:dyDescent="0.25">
      <c r="A135" s="20">
        <f>-0.000000050822*10^9</f>
        <v>-50.821999999999996</v>
      </c>
      <c r="B135">
        <v>0.2464827</v>
      </c>
      <c r="C135">
        <v>-0.47680939999999999</v>
      </c>
      <c r="D135">
        <v>-0.22446269999999999</v>
      </c>
      <c r="E135">
        <v>-0.89517849999999999</v>
      </c>
      <c r="F135">
        <v>2.0298060000000002</v>
      </c>
      <c r="G135">
        <v>5.473095E-2</v>
      </c>
      <c r="H135">
        <v>1.2689619999999999</v>
      </c>
      <c r="I135">
        <v>-1.0880780000000001</v>
      </c>
      <c r="J135">
        <v>-1.654873</v>
      </c>
      <c r="K135">
        <v>-1.700121</v>
      </c>
      <c r="L135">
        <v>0.30014039999999997</v>
      </c>
      <c r="M135">
        <v>0.46778439999999999</v>
      </c>
      <c r="N135">
        <v>2.4867689999999998</v>
      </c>
      <c r="O135">
        <v>-5.5083729999999997E-2</v>
      </c>
      <c r="P135">
        <v>1.3032440000000001</v>
      </c>
      <c r="Q135">
        <v>1.544262</v>
      </c>
      <c r="R135">
        <v>-0.8865227</v>
      </c>
      <c r="S135">
        <v>-0.95346010000000003</v>
      </c>
      <c r="T135">
        <v>1.410045</v>
      </c>
      <c r="U135">
        <v>1.4626E-2</v>
      </c>
    </row>
    <row r="136" spans="1:21" x14ac:dyDescent="0.25">
      <c r="A136" s="20">
        <f>-0.000000049822*10^9</f>
        <v>-49.822000000000003</v>
      </c>
      <c r="B136">
        <v>-0.4483336</v>
      </c>
      <c r="C136">
        <v>0.51740629999999999</v>
      </c>
      <c r="D136">
        <v>0.66940820000000001</v>
      </c>
      <c r="E136">
        <v>-0.38388870000000003</v>
      </c>
      <c r="F136">
        <v>0.85411729999999997</v>
      </c>
      <c r="G136">
        <v>0.1233952</v>
      </c>
      <c r="H136">
        <v>1.1559729999999999</v>
      </c>
      <c r="I136">
        <v>-1.2953380000000001</v>
      </c>
      <c r="J136">
        <v>-1.506208</v>
      </c>
      <c r="K136">
        <v>-1.58233</v>
      </c>
      <c r="L136">
        <v>0.3620641</v>
      </c>
      <c r="M136">
        <v>0.55125840000000004</v>
      </c>
      <c r="N136">
        <v>1.228696</v>
      </c>
      <c r="O136">
        <v>-0.67861340000000003</v>
      </c>
      <c r="P136">
        <v>1.28277</v>
      </c>
      <c r="Q136">
        <v>0.84496629999999995</v>
      </c>
      <c r="R136">
        <v>-0.64516700000000005</v>
      </c>
      <c r="S136">
        <v>-0.77432659999999998</v>
      </c>
      <c r="T136">
        <v>0.53040540000000003</v>
      </c>
      <c r="U136">
        <v>0.41973280000000002</v>
      </c>
    </row>
    <row r="137" spans="1:21" x14ac:dyDescent="0.25">
      <c r="A137" s="20">
        <f>-0.000000048822*10^9</f>
        <v>-48.821999999999996</v>
      </c>
      <c r="B137">
        <v>-0.94831540000000003</v>
      </c>
      <c r="C137">
        <v>0.4707848</v>
      </c>
      <c r="D137">
        <v>0.6884536</v>
      </c>
      <c r="E137">
        <v>-0.58235959999999998</v>
      </c>
      <c r="F137">
        <v>0.3100038</v>
      </c>
      <c r="G137">
        <v>0.56593420000000005</v>
      </c>
      <c r="H137">
        <v>0.15323999999999999</v>
      </c>
      <c r="I137">
        <v>-1.4051400000000001</v>
      </c>
      <c r="J137">
        <v>-0.62095239999999996</v>
      </c>
      <c r="K137">
        <v>-0.49886170000000002</v>
      </c>
      <c r="L137">
        <v>2.1342369999999999E-2</v>
      </c>
      <c r="M137">
        <v>0.37361909999999998</v>
      </c>
      <c r="N137">
        <v>0.2615325</v>
      </c>
      <c r="O137">
        <v>0.18829889999999999</v>
      </c>
      <c r="P137">
        <v>0.1499423</v>
      </c>
      <c r="Q137">
        <v>-0.6033326</v>
      </c>
      <c r="R137">
        <v>0.66943560000000002</v>
      </c>
      <c r="S137">
        <v>0.23893500000000001</v>
      </c>
      <c r="T137">
        <v>-0.92836620000000003</v>
      </c>
      <c r="U137">
        <v>-0.34840690000000002</v>
      </c>
    </row>
    <row r="138" spans="1:21" x14ac:dyDescent="0.25">
      <c r="A138" s="20">
        <f>-0.000000047822*10^9</f>
        <v>-47.822000000000003</v>
      </c>
      <c r="B138">
        <v>-1.013266</v>
      </c>
      <c r="C138">
        <v>0.82398380000000004</v>
      </c>
      <c r="D138">
        <v>-0.76382749999999999</v>
      </c>
      <c r="E138">
        <v>-0.82978719999999995</v>
      </c>
      <c r="F138">
        <v>-3.1776310000000002E-2</v>
      </c>
      <c r="G138">
        <v>1.5189710000000001</v>
      </c>
      <c r="H138">
        <v>-0.71718380000000004</v>
      </c>
      <c r="I138">
        <v>-0.97692310000000004</v>
      </c>
      <c r="J138">
        <v>-0.45982580000000001</v>
      </c>
      <c r="K138">
        <v>-0.23007150000000001</v>
      </c>
      <c r="L138">
        <v>0.5904064</v>
      </c>
      <c r="M138">
        <v>0.22869149999999999</v>
      </c>
      <c r="N138">
        <v>0.74552739999999995</v>
      </c>
      <c r="O138">
        <v>2.0404589999999998</v>
      </c>
      <c r="P138">
        <v>-1.6650780000000001</v>
      </c>
      <c r="Q138">
        <v>-0.33928180000000002</v>
      </c>
      <c r="R138">
        <v>1.084805</v>
      </c>
      <c r="S138">
        <v>0.70173949999999996</v>
      </c>
      <c r="T138">
        <v>-0.38449129999999998</v>
      </c>
      <c r="U138">
        <v>-1.8327800000000001</v>
      </c>
    </row>
    <row r="139" spans="1:21" x14ac:dyDescent="0.25">
      <c r="A139" s="20">
        <f>-0.000000046822*10^9</f>
        <v>-46.822000000000003</v>
      </c>
      <c r="B139">
        <v>-0.26022689999999998</v>
      </c>
      <c r="C139">
        <v>0.37208940000000001</v>
      </c>
      <c r="D139">
        <v>-1.080079</v>
      </c>
      <c r="E139">
        <v>-0.25973829999999998</v>
      </c>
      <c r="F139">
        <v>-0.69506330000000005</v>
      </c>
      <c r="G139">
        <v>0.85837289999999999</v>
      </c>
      <c r="H139">
        <v>6.7665320000000001E-2</v>
      </c>
      <c r="I139">
        <v>-0.34207599999999999</v>
      </c>
      <c r="J139">
        <v>-0.3121024</v>
      </c>
      <c r="K139">
        <v>-0.95478739999999995</v>
      </c>
      <c r="L139">
        <v>0.59910660000000004</v>
      </c>
      <c r="M139">
        <v>-0.32470640000000001</v>
      </c>
      <c r="N139">
        <v>0.51021499999999997</v>
      </c>
      <c r="O139">
        <v>1.6412979999999999</v>
      </c>
      <c r="P139">
        <v>-1.326973</v>
      </c>
      <c r="Q139">
        <v>1.2104470000000001</v>
      </c>
      <c r="R139">
        <v>0.93686990000000003</v>
      </c>
      <c r="S139">
        <v>0.349497</v>
      </c>
      <c r="T139">
        <v>0.93417810000000001</v>
      </c>
      <c r="U139">
        <v>-2.2682690000000001</v>
      </c>
    </row>
    <row r="140" spans="1:21" x14ac:dyDescent="0.25">
      <c r="A140" s="20">
        <f>-0.000000045822*10^9</f>
        <v>-45.821999999999996</v>
      </c>
      <c r="B140">
        <v>-0.26751930000000002</v>
      </c>
      <c r="C140">
        <v>-0.92323770000000005</v>
      </c>
      <c r="D140">
        <v>-1.528787E-2</v>
      </c>
      <c r="E140">
        <v>0.2679223</v>
      </c>
      <c r="F140">
        <v>-0.85468929999999999</v>
      </c>
      <c r="G140">
        <v>-0.54132919999999995</v>
      </c>
      <c r="H140">
        <v>1.274103</v>
      </c>
      <c r="I140">
        <v>-0.74024440000000002</v>
      </c>
      <c r="J140">
        <v>0.2934966</v>
      </c>
      <c r="K140">
        <v>-0.4519126</v>
      </c>
      <c r="L140">
        <v>0.1240894</v>
      </c>
      <c r="M140">
        <v>-1.719792</v>
      </c>
      <c r="N140">
        <v>-0.61562570000000005</v>
      </c>
      <c r="O140">
        <v>-0.28002349999999998</v>
      </c>
      <c r="P140">
        <v>0.4729777</v>
      </c>
      <c r="Q140">
        <v>1.1545460000000001</v>
      </c>
      <c r="R140">
        <v>1.0904510000000001</v>
      </c>
      <c r="S140">
        <v>9.6000829999999995E-2</v>
      </c>
      <c r="T140">
        <v>1.2710570000000001</v>
      </c>
      <c r="U140">
        <v>-1.1017440000000001</v>
      </c>
    </row>
    <row r="141" spans="1:21" x14ac:dyDescent="0.25">
      <c r="A141" s="20">
        <f>-0.000000044822*10^9</f>
        <v>-44.822000000000003</v>
      </c>
      <c r="B141">
        <v>-1.3965970000000001</v>
      </c>
      <c r="C141">
        <v>-0.92600979999999999</v>
      </c>
      <c r="D141">
        <v>0.3371769</v>
      </c>
      <c r="E141">
        <v>0.34065820000000002</v>
      </c>
      <c r="F141">
        <v>-3.6984370000000003E-2</v>
      </c>
      <c r="G141">
        <v>0.59405819999999998</v>
      </c>
      <c r="H141">
        <v>0.277866</v>
      </c>
      <c r="I141">
        <v>-1.8933629999999999</v>
      </c>
      <c r="J141">
        <v>0.52654630000000002</v>
      </c>
      <c r="K141">
        <v>0.73917339999999998</v>
      </c>
      <c r="L141">
        <v>0.26716800000000002</v>
      </c>
      <c r="M141">
        <v>-2.2577970000000001</v>
      </c>
      <c r="N141">
        <v>-0.85635170000000005</v>
      </c>
      <c r="O141">
        <v>-1.033709</v>
      </c>
      <c r="P141">
        <v>0.76007369999999996</v>
      </c>
      <c r="Q141">
        <v>-8.56209E-2</v>
      </c>
      <c r="R141">
        <v>1.2656480000000001</v>
      </c>
      <c r="S141">
        <v>-0.27673310000000001</v>
      </c>
      <c r="T141">
        <v>1.4530860000000001</v>
      </c>
      <c r="U141">
        <v>0.44845950000000001</v>
      </c>
    </row>
    <row r="142" spans="1:21" x14ac:dyDescent="0.25">
      <c r="A142" s="20">
        <f>-0.000000043822*10^9</f>
        <v>-43.822000000000003</v>
      </c>
      <c r="B142">
        <v>-1.419942</v>
      </c>
      <c r="C142">
        <v>0.1656387</v>
      </c>
      <c r="D142">
        <v>0.90549840000000004</v>
      </c>
      <c r="E142">
        <v>1.115122E-2</v>
      </c>
      <c r="F142">
        <v>0.4391603</v>
      </c>
      <c r="G142">
        <v>2.4764270000000002</v>
      </c>
      <c r="H142">
        <v>-1.5085459999999999</v>
      </c>
      <c r="I142">
        <v>-1.1847920000000001</v>
      </c>
      <c r="J142">
        <v>0.28248000000000001</v>
      </c>
      <c r="K142">
        <v>0.66873179999999999</v>
      </c>
      <c r="L142">
        <v>0.36717569999999999</v>
      </c>
      <c r="M142">
        <v>-0.69484679999999999</v>
      </c>
      <c r="N142">
        <v>0.3513078</v>
      </c>
      <c r="O142">
        <v>-0.13925580000000001</v>
      </c>
      <c r="P142">
        <v>0.1223042</v>
      </c>
      <c r="Q142">
        <v>3.6583009999999999E-2</v>
      </c>
      <c r="R142">
        <v>0.77266069999999998</v>
      </c>
      <c r="S142">
        <v>-0.62929100000000004</v>
      </c>
      <c r="T142">
        <v>1.3780220000000001</v>
      </c>
      <c r="U142">
        <v>0.57990629999999999</v>
      </c>
    </row>
    <row r="143" spans="1:21" x14ac:dyDescent="0.25">
      <c r="A143" s="20">
        <f>-0.000000042822*10^9</f>
        <v>-42.821999999999996</v>
      </c>
      <c r="B143">
        <v>-6.2381150000000003E-2</v>
      </c>
      <c r="C143">
        <v>0.68802529999999995</v>
      </c>
      <c r="D143">
        <v>1.2551239999999999</v>
      </c>
      <c r="E143">
        <v>-0.91565909999999995</v>
      </c>
      <c r="F143">
        <v>-0.26876739999999999</v>
      </c>
      <c r="G143">
        <v>1.723258</v>
      </c>
      <c r="H143">
        <v>-0.77752350000000003</v>
      </c>
      <c r="I143">
        <v>0.37035449999999998</v>
      </c>
      <c r="J143">
        <v>-0.30244189999999999</v>
      </c>
      <c r="K143">
        <v>0.30315189999999997</v>
      </c>
      <c r="L143">
        <v>-0.12958310000000001</v>
      </c>
      <c r="M143">
        <v>1.521881</v>
      </c>
      <c r="N143">
        <v>1.3313410000000001</v>
      </c>
      <c r="O143">
        <v>1.0568379999999999</v>
      </c>
      <c r="P143">
        <v>0.1582644</v>
      </c>
      <c r="Q143">
        <v>1.1383540000000001</v>
      </c>
      <c r="R143">
        <v>-0.79735979999999995</v>
      </c>
      <c r="S143">
        <v>-0.28435240000000001</v>
      </c>
      <c r="T143">
        <v>0.63138459999999996</v>
      </c>
      <c r="U143">
        <v>-0.28121780000000002</v>
      </c>
    </row>
    <row r="144" spans="1:21" x14ac:dyDescent="0.25">
      <c r="A144" s="20">
        <f>-0.000000041822*10^9</f>
        <v>-41.822000000000003</v>
      </c>
      <c r="B144">
        <v>0.92800260000000001</v>
      </c>
      <c r="C144">
        <v>-4.8626849999999999E-2</v>
      </c>
      <c r="D144">
        <v>0.49880600000000003</v>
      </c>
      <c r="E144">
        <v>-0.97739750000000003</v>
      </c>
      <c r="F144">
        <v>-1.04819</v>
      </c>
      <c r="G144">
        <v>2.5794149999999998E-2</v>
      </c>
      <c r="H144">
        <v>1.558802</v>
      </c>
      <c r="I144">
        <v>0.40171699999999999</v>
      </c>
      <c r="J144">
        <v>-0.94495150000000006</v>
      </c>
      <c r="K144">
        <v>0.18511359999999999</v>
      </c>
      <c r="L144">
        <v>-0.68770629999999999</v>
      </c>
      <c r="M144">
        <v>1.9842470000000001</v>
      </c>
      <c r="N144">
        <v>0.25315159999999998</v>
      </c>
      <c r="O144">
        <v>1.175494</v>
      </c>
      <c r="P144">
        <v>-0.1091633</v>
      </c>
      <c r="Q144">
        <v>1.685629</v>
      </c>
      <c r="R144">
        <v>-1.9497690000000001</v>
      </c>
      <c r="S144">
        <v>0.14931900000000001</v>
      </c>
      <c r="T144">
        <v>3.1733239999999999E-3</v>
      </c>
      <c r="U144">
        <v>-1.0105150000000001</v>
      </c>
    </row>
    <row r="145" spans="1:21" x14ac:dyDescent="0.25">
      <c r="A145" s="20">
        <f>-0.000000040822*10^9</f>
        <v>-40.822000000000003</v>
      </c>
      <c r="B145">
        <v>0.7777501</v>
      </c>
      <c r="C145">
        <v>-0.67457999999999996</v>
      </c>
      <c r="D145">
        <v>0.1135507</v>
      </c>
      <c r="E145">
        <v>0.20493359999999999</v>
      </c>
      <c r="F145">
        <v>-1.128798</v>
      </c>
      <c r="G145">
        <v>-1.147709E-3</v>
      </c>
      <c r="H145">
        <v>2.7563049999999998</v>
      </c>
      <c r="I145">
        <v>-0.2122098</v>
      </c>
      <c r="J145">
        <v>-0.92585119999999999</v>
      </c>
      <c r="K145">
        <v>-0.53571380000000002</v>
      </c>
      <c r="L145">
        <v>-0.70422739999999995</v>
      </c>
      <c r="M145">
        <v>0.67851760000000005</v>
      </c>
      <c r="N145">
        <v>-1.584039</v>
      </c>
      <c r="O145">
        <v>0.46214549999999999</v>
      </c>
      <c r="P145">
        <v>-0.27416030000000002</v>
      </c>
      <c r="Q145">
        <v>1.7180820000000001</v>
      </c>
      <c r="R145">
        <v>-1.26136</v>
      </c>
      <c r="S145">
        <v>-6.4983780000000005E-2</v>
      </c>
      <c r="T145">
        <v>-0.48112969999999999</v>
      </c>
      <c r="U145">
        <v>-1.9147909999999999</v>
      </c>
    </row>
    <row r="146" spans="1:21" x14ac:dyDescent="0.25">
      <c r="A146" s="20">
        <f>-0.000000039822*10^9</f>
        <v>-39.821999999999996</v>
      </c>
      <c r="B146">
        <v>-0.4991003</v>
      </c>
      <c r="C146">
        <v>0.19694429999999999</v>
      </c>
      <c r="D146">
        <v>-0.123247</v>
      </c>
      <c r="E146">
        <v>0.97434370000000003</v>
      </c>
      <c r="F146">
        <v>-1.061952</v>
      </c>
      <c r="G146">
        <v>0.96012310000000001</v>
      </c>
      <c r="H146">
        <v>1.9203650000000001</v>
      </c>
      <c r="I146">
        <v>-0.6225195</v>
      </c>
      <c r="J146">
        <v>-0.35821969999999997</v>
      </c>
      <c r="K146">
        <v>-1.276772</v>
      </c>
      <c r="L146">
        <v>-0.45537460000000002</v>
      </c>
      <c r="M146">
        <v>-0.4512137</v>
      </c>
      <c r="N146">
        <v>-1.3544860000000001</v>
      </c>
      <c r="O146">
        <v>-9.2789369999999996E-2</v>
      </c>
      <c r="P146">
        <v>1.0854889999999999</v>
      </c>
      <c r="Q146">
        <v>1.251649</v>
      </c>
      <c r="R146">
        <v>-0.91915279999999999</v>
      </c>
      <c r="S146">
        <v>-0.41133520000000001</v>
      </c>
      <c r="T146">
        <v>-1.1142840000000001</v>
      </c>
      <c r="U146">
        <v>-1.6572830000000001</v>
      </c>
    </row>
    <row r="147" spans="1:21" x14ac:dyDescent="0.25">
      <c r="A147" s="20">
        <f>-0.000000038822*10^9</f>
        <v>-38.822000000000003</v>
      </c>
      <c r="B147">
        <v>-1.650795</v>
      </c>
      <c r="C147">
        <v>1.4194690000000001</v>
      </c>
      <c r="D147">
        <v>-0.77815049999999997</v>
      </c>
      <c r="E147">
        <v>0.64717780000000003</v>
      </c>
      <c r="F147">
        <v>-1.2403470000000001</v>
      </c>
      <c r="G147">
        <v>1.4391309999999999</v>
      </c>
      <c r="H147">
        <v>2.0976769999999999E-2</v>
      </c>
      <c r="I147">
        <v>-0.39675310000000003</v>
      </c>
      <c r="J147">
        <v>0.22142729999999999</v>
      </c>
      <c r="K147">
        <v>-1.471697</v>
      </c>
      <c r="L147">
        <v>-0.3799437</v>
      </c>
      <c r="M147">
        <v>-0.23975270000000001</v>
      </c>
      <c r="N147">
        <v>-4.279997E-2</v>
      </c>
      <c r="O147">
        <v>7.073451E-2</v>
      </c>
      <c r="P147">
        <v>2.2862979999999999</v>
      </c>
      <c r="Q147">
        <v>0.18039810000000001</v>
      </c>
      <c r="R147">
        <v>-1.8782559999999999</v>
      </c>
      <c r="S147">
        <v>0.45743739999999999</v>
      </c>
      <c r="T147">
        <v>-1.633651</v>
      </c>
      <c r="U147">
        <v>0.94367559999999995</v>
      </c>
    </row>
    <row r="148" spans="1:21" x14ac:dyDescent="0.25">
      <c r="A148" s="20">
        <f>-0.000000037822*10^9</f>
        <v>-37.822000000000003</v>
      </c>
      <c r="B148">
        <v>-1.597351</v>
      </c>
      <c r="C148">
        <v>0.73692690000000005</v>
      </c>
      <c r="D148">
        <v>-0.8739036</v>
      </c>
      <c r="E148">
        <v>-0.4954615</v>
      </c>
      <c r="F148">
        <v>-1.24926</v>
      </c>
      <c r="G148">
        <v>1.0692790000000001</v>
      </c>
      <c r="H148">
        <v>-0.881301</v>
      </c>
      <c r="I148">
        <v>0.64244630000000003</v>
      </c>
      <c r="J148">
        <v>0.3188667</v>
      </c>
      <c r="K148">
        <v>-1.2286239999999999</v>
      </c>
      <c r="L148">
        <v>0.27995550000000002</v>
      </c>
      <c r="M148">
        <v>0.98029040000000001</v>
      </c>
      <c r="N148">
        <v>-2.0880309999999999E-2</v>
      </c>
      <c r="O148">
        <v>0.19283320000000001</v>
      </c>
      <c r="P148">
        <v>1.7701089999999999</v>
      </c>
      <c r="Q148">
        <v>0.1317179</v>
      </c>
      <c r="R148">
        <v>-1.2336499999999999</v>
      </c>
      <c r="S148">
        <v>2.0505330000000002</v>
      </c>
      <c r="T148">
        <v>-1.3896219999999999</v>
      </c>
      <c r="U148">
        <v>2.9112010000000001</v>
      </c>
    </row>
    <row r="149" spans="1:21" x14ac:dyDescent="0.25">
      <c r="A149" s="20">
        <f>-0.000000036822*10^9</f>
        <v>-36.821999999999996</v>
      </c>
      <c r="B149">
        <v>-1.647292</v>
      </c>
      <c r="C149">
        <v>-1.370768</v>
      </c>
      <c r="D149">
        <v>0.23066739999999999</v>
      </c>
      <c r="E149">
        <v>-1.2464230000000001</v>
      </c>
      <c r="F149">
        <v>-0.54667279999999996</v>
      </c>
      <c r="G149">
        <v>0.1231578</v>
      </c>
      <c r="H149">
        <v>-0.61454679999999995</v>
      </c>
      <c r="I149">
        <v>1.095661</v>
      </c>
      <c r="J149">
        <v>3.3533510000000001E-3</v>
      </c>
      <c r="K149">
        <v>-0.6783074</v>
      </c>
      <c r="L149">
        <v>0.66584200000000004</v>
      </c>
      <c r="M149">
        <v>1.1672880000000001</v>
      </c>
      <c r="N149">
        <v>-0.31216500000000003</v>
      </c>
      <c r="O149">
        <v>-1.188313E-2</v>
      </c>
      <c r="P149">
        <v>0.55998400000000004</v>
      </c>
      <c r="Q149">
        <v>1.209238</v>
      </c>
      <c r="R149">
        <v>0.37664619999999999</v>
      </c>
      <c r="S149">
        <v>2.0891190000000002</v>
      </c>
      <c r="T149">
        <v>-3.6085739999999998E-2</v>
      </c>
      <c r="U149">
        <v>1.3495109999999999</v>
      </c>
    </row>
    <row r="150" spans="1:21" x14ac:dyDescent="0.25">
      <c r="A150" s="20">
        <f>-0.000000035822*10^9</f>
        <v>-35.822000000000003</v>
      </c>
      <c r="B150">
        <v>-1.673975</v>
      </c>
      <c r="C150">
        <v>-1.486388</v>
      </c>
      <c r="D150">
        <v>1.046821</v>
      </c>
      <c r="E150">
        <v>-1.128436</v>
      </c>
      <c r="F150">
        <v>6.0293270000000003E-2</v>
      </c>
      <c r="G150">
        <v>-0.4377086</v>
      </c>
      <c r="H150">
        <v>-0.82596760000000002</v>
      </c>
      <c r="I150">
        <v>0.3479738</v>
      </c>
      <c r="J150">
        <v>-0.31351980000000002</v>
      </c>
      <c r="K150">
        <v>-0.44576789999999999</v>
      </c>
      <c r="L150">
        <v>-0.3120676</v>
      </c>
      <c r="M150">
        <v>-0.43349159999999998</v>
      </c>
      <c r="N150">
        <v>-3.7002500000000001E-2</v>
      </c>
      <c r="O150">
        <v>-1.7536619999999999E-2</v>
      </c>
      <c r="P150">
        <v>-4.7862139999999997E-2</v>
      </c>
      <c r="Q150">
        <v>0.82102390000000003</v>
      </c>
      <c r="R150">
        <v>0.1035721</v>
      </c>
      <c r="S150">
        <v>0.71800249999999999</v>
      </c>
      <c r="T150">
        <v>0.55161009999999999</v>
      </c>
      <c r="U150">
        <v>-1.3724799999999999</v>
      </c>
    </row>
    <row r="151" spans="1:21" x14ac:dyDescent="0.25">
      <c r="A151" s="20">
        <f>-0.000000034822*10^9</f>
        <v>-34.821999999999996</v>
      </c>
      <c r="B151">
        <v>-0.5441376</v>
      </c>
      <c r="C151">
        <v>0.14376900000000001</v>
      </c>
      <c r="D151">
        <v>0.1168459</v>
      </c>
      <c r="E151">
        <v>-0.44702560000000002</v>
      </c>
      <c r="F151">
        <v>-0.57295450000000003</v>
      </c>
      <c r="G151">
        <v>-8.0962199999999998E-2</v>
      </c>
      <c r="H151">
        <v>-0.93908840000000005</v>
      </c>
      <c r="I151">
        <v>5.0460940000000003E-2</v>
      </c>
      <c r="J151">
        <v>-0.91461159999999997</v>
      </c>
      <c r="K151">
        <v>-0.4633215</v>
      </c>
      <c r="L151">
        <v>-0.28400589999999998</v>
      </c>
      <c r="M151">
        <v>-1.360665</v>
      </c>
      <c r="N151">
        <v>2.595681E-2</v>
      </c>
      <c r="O151">
        <v>-0.3311035</v>
      </c>
      <c r="P151">
        <v>-6.5760059999999995E-2</v>
      </c>
      <c r="Q151">
        <v>-0.689882</v>
      </c>
      <c r="R151">
        <v>-0.16358130000000001</v>
      </c>
      <c r="S151">
        <v>-0.2094491</v>
      </c>
      <c r="T151">
        <v>-8.4324490000000002E-2</v>
      </c>
      <c r="U151">
        <v>-1.586276</v>
      </c>
    </row>
    <row r="152" spans="1:21" x14ac:dyDescent="0.25">
      <c r="A152" s="20">
        <f>-0.000000033822*10^9</f>
        <v>-33.821999999999996</v>
      </c>
      <c r="B152">
        <v>0.19961590000000001</v>
      </c>
      <c r="C152">
        <v>0.23450260000000001</v>
      </c>
      <c r="D152">
        <v>-0.93007620000000002</v>
      </c>
      <c r="E152">
        <v>1.047223</v>
      </c>
      <c r="F152">
        <v>-1.2738640000000001</v>
      </c>
      <c r="G152">
        <v>0.65674399999999999</v>
      </c>
      <c r="H152">
        <v>0.15821250000000001</v>
      </c>
      <c r="I152">
        <v>0.46666999999999997</v>
      </c>
      <c r="J152">
        <v>-1.5210570000000001</v>
      </c>
      <c r="K152">
        <v>-0.41074310000000003</v>
      </c>
      <c r="L152">
        <v>0.167935</v>
      </c>
      <c r="M152">
        <v>-0.94128999999999996</v>
      </c>
      <c r="N152">
        <v>-0.14367869999999999</v>
      </c>
      <c r="O152">
        <v>-0.63358130000000001</v>
      </c>
      <c r="P152">
        <v>-0.70236169999999998</v>
      </c>
      <c r="Q152">
        <v>-0.82049669999999997</v>
      </c>
      <c r="R152">
        <v>1.369653</v>
      </c>
      <c r="S152">
        <v>-0.128439</v>
      </c>
      <c r="T152">
        <v>0.38765359999999999</v>
      </c>
      <c r="U152">
        <v>-0.51236420000000005</v>
      </c>
    </row>
    <row r="153" spans="1:21" x14ac:dyDescent="0.25">
      <c r="A153" s="20">
        <f>-0.000000032822*10^9</f>
        <v>-32.822000000000003</v>
      </c>
      <c r="B153">
        <v>-0.1288243</v>
      </c>
      <c r="C153">
        <v>-0.75526470000000001</v>
      </c>
      <c r="D153">
        <v>-1.0993409999999999</v>
      </c>
      <c r="E153">
        <v>2.1994570000000002</v>
      </c>
      <c r="F153">
        <v>-0.39806730000000001</v>
      </c>
      <c r="G153">
        <v>1.135807</v>
      </c>
      <c r="H153">
        <v>0.17995949999999999</v>
      </c>
      <c r="I153">
        <v>-0.15554390000000001</v>
      </c>
      <c r="J153">
        <v>-1.418266</v>
      </c>
      <c r="K153">
        <v>-0.35110989999999997</v>
      </c>
      <c r="L153">
        <v>-1.3699939999999999</v>
      </c>
      <c r="M153">
        <v>-0.99614829999999999</v>
      </c>
      <c r="N153">
        <v>-0.19134429999999999</v>
      </c>
      <c r="O153">
        <v>-0.46960380000000002</v>
      </c>
      <c r="P153">
        <v>-1.416064</v>
      </c>
      <c r="Q153">
        <v>0.18640370000000001</v>
      </c>
      <c r="R153">
        <v>2.3123670000000001</v>
      </c>
      <c r="S153">
        <v>0.62031420000000004</v>
      </c>
      <c r="T153">
        <v>1.073339</v>
      </c>
      <c r="U153">
        <v>-0.42475429999999997</v>
      </c>
    </row>
    <row r="154" spans="1:21" x14ac:dyDescent="0.25">
      <c r="A154" s="20">
        <f>-0.000000031822*10^9</f>
        <v>-31.821999999999999</v>
      </c>
      <c r="B154">
        <v>-0.4611017</v>
      </c>
      <c r="C154">
        <v>-0.73040620000000001</v>
      </c>
      <c r="D154">
        <v>-1.468561</v>
      </c>
      <c r="E154">
        <v>1.8773299999999999</v>
      </c>
      <c r="F154">
        <v>1.0296860000000001</v>
      </c>
      <c r="G154">
        <v>0.50270280000000001</v>
      </c>
      <c r="H154">
        <v>-1.4654499999999999</v>
      </c>
      <c r="I154">
        <v>-0.44660519999999998</v>
      </c>
      <c r="J154">
        <v>-0.92745250000000001</v>
      </c>
      <c r="K154">
        <v>0.61650059999999995</v>
      </c>
      <c r="L154">
        <v>-2.0681240000000001</v>
      </c>
      <c r="M154">
        <v>-1.5841890000000001</v>
      </c>
      <c r="N154">
        <v>-0.25204979999999999</v>
      </c>
      <c r="O154">
        <v>-0.33754109999999998</v>
      </c>
      <c r="P154">
        <v>-0.35915750000000002</v>
      </c>
      <c r="Q154">
        <v>0.38932529999999999</v>
      </c>
      <c r="R154">
        <v>1.1884809999999999</v>
      </c>
      <c r="S154">
        <v>1.133302</v>
      </c>
      <c r="T154">
        <v>0.16426270000000001</v>
      </c>
      <c r="U154">
        <v>-0.22180649999999999</v>
      </c>
    </row>
    <row r="155" spans="1:21" x14ac:dyDescent="0.25">
      <c r="A155" s="20">
        <f>-0.000000030822*10^9</f>
        <v>-30.822000000000003</v>
      </c>
      <c r="B155">
        <v>-0.92288760000000003</v>
      </c>
      <c r="C155">
        <v>0.20680290000000001</v>
      </c>
      <c r="D155">
        <v>-1.5355129999999999</v>
      </c>
      <c r="E155">
        <v>0.46681339999999999</v>
      </c>
      <c r="F155">
        <v>1.1493739999999999</v>
      </c>
      <c r="G155">
        <v>-0.5079302</v>
      </c>
      <c r="H155">
        <v>-1.676123</v>
      </c>
      <c r="I155">
        <v>0.97014690000000003</v>
      </c>
      <c r="J155">
        <v>-0.15532370000000001</v>
      </c>
      <c r="K155">
        <v>2.239077</v>
      </c>
      <c r="L155">
        <v>-0.60809769999999996</v>
      </c>
      <c r="M155">
        <v>-1.180849</v>
      </c>
      <c r="N155">
        <v>-0.406138</v>
      </c>
      <c r="O155">
        <v>2.1055290000000001E-2</v>
      </c>
      <c r="P155">
        <v>0.39102700000000001</v>
      </c>
      <c r="Q155">
        <v>-0.21054580000000001</v>
      </c>
      <c r="R155">
        <v>-0.34673850000000001</v>
      </c>
      <c r="S155">
        <v>0.73635830000000002</v>
      </c>
      <c r="T155">
        <v>-1.01112</v>
      </c>
      <c r="U155">
        <v>0.583233</v>
      </c>
    </row>
    <row r="156" spans="1:21" x14ac:dyDescent="0.25">
      <c r="A156" s="20">
        <f>-0.000000029822*10^9</f>
        <v>-29.821999999999999</v>
      </c>
      <c r="B156">
        <v>-1.3742430000000001</v>
      </c>
      <c r="C156">
        <v>0.83176919999999999</v>
      </c>
      <c r="D156">
        <v>-0.1192584</v>
      </c>
      <c r="E156">
        <v>-1.052611</v>
      </c>
      <c r="F156">
        <v>0.27303189999999999</v>
      </c>
      <c r="G156">
        <v>1.584079E-2</v>
      </c>
      <c r="H156">
        <v>-0.56185240000000003</v>
      </c>
      <c r="I156">
        <v>1.521936</v>
      </c>
      <c r="J156">
        <v>0.81659789999999999</v>
      </c>
      <c r="K156">
        <v>2.614487</v>
      </c>
      <c r="L156">
        <v>0.23693210000000001</v>
      </c>
      <c r="M156">
        <v>0.9990405</v>
      </c>
      <c r="N156">
        <v>-0.86838329999999997</v>
      </c>
      <c r="O156">
        <v>1.0502069999999999</v>
      </c>
      <c r="P156">
        <v>-0.77132730000000005</v>
      </c>
      <c r="Q156">
        <v>-0.35804750000000002</v>
      </c>
      <c r="R156">
        <v>-0.24711279999999999</v>
      </c>
      <c r="S156">
        <v>0.31385930000000001</v>
      </c>
      <c r="T156">
        <v>-1.7055709999999999</v>
      </c>
      <c r="U156">
        <v>0.98770429999999998</v>
      </c>
    </row>
    <row r="157" spans="1:21" x14ac:dyDescent="0.25">
      <c r="A157" s="20">
        <f>-0.000000028822*10^9</f>
        <v>-28.822000000000003</v>
      </c>
      <c r="B157">
        <v>-0.73106859999999996</v>
      </c>
      <c r="C157">
        <v>0.3310321</v>
      </c>
      <c r="D157">
        <v>1.3880490000000001</v>
      </c>
      <c r="E157">
        <v>-1.039315</v>
      </c>
      <c r="F157">
        <v>-0.1591593</v>
      </c>
      <c r="G157">
        <v>1.1513359999999999</v>
      </c>
      <c r="H157">
        <v>-0.68695989999999996</v>
      </c>
      <c r="I157">
        <v>0.31802639999999999</v>
      </c>
      <c r="J157">
        <v>1.1557230000000001</v>
      </c>
      <c r="K157">
        <v>1.6350769999999999</v>
      </c>
      <c r="L157">
        <v>0.53534110000000001</v>
      </c>
      <c r="M157">
        <v>2.9803480000000002</v>
      </c>
      <c r="N157">
        <v>-1.524394</v>
      </c>
      <c r="O157">
        <v>1.681686</v>
      </c>
      <c r="P157">
        <v>-0.67618069999999997</v>
      </c>
      <c r="Q157">
        <v>7.5321310000000002E-2</v>
      </c>
      <c r="R157">
        <v>0.84073370000000003</v>
      </c>
      <c r="S157">
        <v>0.55922499999999997</v>
      </c>
      <c r="T157">
        <v>-1.248966</v>
      </c>
      <c r="U157">
        <v>0.79885600000000001</v>
      </c>
    </row>
    <row r="158" spans="1:21" x14ac:dyDescent="0.25">
      <c r="A158" s="20">
        <f>-0.000000027822*10^9</f>
        <v>-27.821999999999999</v>
      </c>
      <c r="B158">
        <v>1.0227660000000001</v>
      </c>
      <c r="C158">
        <v>-7.8540989999999998E-3</v>
      </c>
      <c r="D158">
        <v>1.1142700000000001</v>
      </c>
      <c r="E158">
        <v>0.1231593</v>
      </c>
      <c r="F158">
        <v>-2.5889849999999999E-2</v>
      </c>
      <c r="G158">
        <v>1.0560149999999999</v>
      </c>
      <c r="H158">
        <v>-1.796235</v>
      </c>
      <c r="I158">
        <v>-0.6491709</v>
      </c>
      <c r="J158">
        <v>0.43088320000000002</v>
      </c>
      <c r="K158">
        <v>0.96921219999999997</v>
      </c>
      <c r="L158">
        <v>1.1661919999999999</v>
      </c>
      <c r="M158">
        <v>2.43146</v>
      </c>
      <c r="N158">
        <v>-1.1988799999999999</v>
      </c>
      <c r="O158">
        <v>0.42456709999999998</v>
      </c>
      <c r="P158">
        <v>1.0931839999999999</v>
      </c>
      <c r="Q158">
        <v>-0.189497</v>
      </c>
      <c r="R158">
        <v>0.3597168</v>
      </c>
      <c r="S158">
        <v>0.88282079999999996</v>
      </c>
      <c r="T158">
        <v>0.3339027</v>
      </c>
      <c r="U158">
        <v>0.1980354</v>
      </c>
    </row>
    <row r="159" spans="1:21" x14ac:dyDescent="0.25">
      <c r="A159" s="20">
        <f>-0.000000026822*10^9</f>
        <v>-26.821999999999999</v>
      </c>
      <c r="B159">
        <v>2.1992219999999998</v>
      </c>
      <c r="C159">
        <v>1.008616</v>
      </c>
      <c r="D159">
        <v>-0.40324159999999998</v>
      </c>
      <c r="E159">
        <v>0.1015548</v>
      </c>
      <c r="F159">
        <v>0.24137149999999999</v>
      </c>
      <c r="G159">
        <v>0.47959780000000002</v>
      </c>
      <c r="H159">
        <v>-2.1123970000000001</v>
      </c>
      <c r="I159">
        <v>-0.75591620000000004</v>
      </c>
      <c r="J159">
        <v>-1.169654</v>
      </c>
      <c r="K159">
        <v>0.67630140000000005</v>
      </c>
      <c r="L159">
        <v>0.79419050000000002</v>
      </c>
      <c r="M159">
        <v>0.66009969999999996</v>
      </c>
      <c r="N159">
        <v>0.1174341</v>
      </c>
      <c r="O159">
        <v>-1.2737430000000001</v>
      </c>
      <c r="P159">
        <v>1.9132910000000001</v>
      </c>
      <c r="Q159">
        <v>-1.678186</v>
      </c>
      <c r="R159">
        <v>-0.48778579999999999</v>
      </c>
      <c r="S159">
        <v>0.98632209999999998</v>
      </c>
      <c r="T159">
        <v>0.3129728</v>
      </c>
      <c r="U159">
        <v>-0.50543119999999997</v>
      </c>
    </row>
    <row r="160" spans="1:21" x14ac:dyDescent="0.25">
      <c r="A160" s="20">
        <f>-0.000000025822*10^9</f>
        <v>-25.822000000000003</v>
      </c>
      <c r="B160">
        <v>1.571207</v>
      </c>
      <c r="C160">
        <v>1.6508290000000001</v>
      </c>
      <c r="D160">
        <v>-1.754785</v>
      </c>
      <c r="E160">
        <v>-0.2021009</v>
      </c>
      <c r="F160">
        <v>0.4971431</v>
      </c>
      <c r="G160">
        <v>-0.13973540000000001</v>
      </c>
      <c r="H160">
        <v>-1.6639200000000001</v>
      </c>
      <c r="I160">
        <v>-0.75056049999999996</v>
      </c>
      <c r="J160">
        <v>-1.700563</v>
      </c>
      <c r="K160">
        <v>-0.47458909999999999</v>
      </c>
      <c r="L160">
        <v>-0.25437989999999999</v>
      </c>
      <c r="M160">
        <v>-0.40772770000000003</v>
      </c>
      <c r="N160">
        <v>0.65015880000000004</v>
      </c>
      <c r="O160">
        <v>-0.79130860000000003</v>
      </c>
      <c r="P160">
        <v>1.4189929999999999</v>
      </c>
      <c r="Q160">
        <v>-1.5397449999999999</v>
      </c>
      <c r="R160">
        <v>0.34696100000000002</v>
      </c>
      <c r="S160">
        <v>0.84712989999999999</v>
      </c>
      <c r="T160">
        <v>-1.079731</v>
      </c>
      <c r="U160">
        <v>-0.93427720000000003</v>
      </c>
    </row>
    <row r="161" spans="1:21" x14ac:dyDescent="0.25">
      <c r="A161" s="20">
        <f>-0.000000024822*10^9</f>
        <v>-24.821999999999999</v>
      </c>
      <c r="B161">
        <v>0.1332544</v>
      </c>
      <c r="C161">
        <v>1.162628</v>
      </c>
      <c r="D161">
        <v>-2.277606</v>
      </c>
      <c r="E161">
        <v>0.6657419</v>
      </c>
      <c r="F161">
        <v>0.50281299999999995</v>
      </c>
      <c r="G161">
        <v>-1.5530969999999999</v>
      </c>
      <c r="H161">
        <v>-0.92484690000000003</v>
      </c>
      <c r="I161">
        <v>-0.41016799999999998</v>
      </c>
      <c r="J161">
        <v>-8.1490320000000005E-2</v>
      </c>
      <c r="K161">
        <v>-1.01169</v>
      </c>
      <c r="L161">
        <v>-0.72222439999999999</v>
      </c>
      <c r="M161">
        <v>-0.9667483</v>
      </c>
      <c r="N161">
        <v>-1.535797E-2</v>
      </c>
      <c r="O161">
        <v>0.85344370000000003</v>
      </c>
      <c r="P161">
        <v>0.59651359999999998</v>
      </c>
      <c r="Q161">
        <v>0.93364449999999999</v>
      </c>
      <c r="R161">
        <v>0.19790859999999999</v>
      </c>
      <c r="S161">
        <v>0.36805510000000002</v>
      </c>
      <c r="T161">
        <v>-1.5306139999999999</v>
      </c>
      <c r="U161">
        <v>-0.63176160000000003</v>
      </c>
    </row>
    <row r="162" spans="1:21" x14ac:dyDescent="0.25">
      <c r="A162" s="20">
        <f>-0.000000023822*10^9</f>
        <v>-23.821999999999999</v>
      </c>
      <c r="B162">
        <v>-0.69950089999999998</v>
      </c>
      <c r="C162">
        <v>0.98739770000000004</v>
      </c>
      <c r="D162">
        <v>-2.14934</v>
      </c>
      <c r="E162">
        <v>0.43100850000000002</v>
      </c>
      <c r="F162">
        <v>0.87090020000000001</v>
      </c>
      <c r="G162">
        <v>-2.2207189999999999</v>
      </c>
      <c r="H162">
        <v>-1.782357E-2</v>
      </c>
      <c r="I162">
        <v>-4.6286229999999998E-2</v>
      </c>
      <c r="J162">
        <v>0.6191432</v>
      </c>
      <c r="K162">
        <v>0.6416115</v>
      </c>
      <c r="L162">
        <v>-0.81921509999999997</v>
      </c>
      <c r="M162">
        <v>-1.4906349999999999</v>
      </c>
      <c r="N162">
        <v>-0.46809980000000001</v>
      </c>
      <c r="O162">
        <v>1.5614520000000001</v>
      </c>
      <c r="P162">
        <v>8.9829210000000007E-2</v>
      </c>
      <c r="Q162">
        <v>1.8432059999999999</v>
      </c>
      <c r="R162">
        <v>-1.7026509999999999</v>
      </c>
      <c r="S162">
        <v>-0.17679410000000001</v>
      </c>
      <c r="T162">
        <v>-1.4386749999999999</v>
      </c>
      <c r="U162">
        <v>0.85304020000000003</v>
      </c>
    </row>
    <row r="163" spans="1:21" x14ac:dyDescent="0.25">
      <c r="A163" s="20">
        <f>-0.000000022822*10^9</f>
        <v>-22.821999999999999</v>
      </c>
      <c r="B163">
        <v>-0.4359227</v>
      </c>
      <c r="C163">
        <v>1.4745010000000001</v>
      </c>
      <c r="D163">
        <v>-1.411564</v>
      </c>
      <c r="E163">
        <v>-0.96244079999999999</v>
      </c>
      <c r="F163">
        <v>0.95537150000000004</v>
      </c>
      <c r="G163">
        <v>-1.3614219999999999</v>
      </c>
      <c r="H163">
        <v>0.1819791</v>
      </c>
      <c r="I163">
        <v>-0.25812869999999999</v>
      </c>
      <c r="J163">
        <v>-0.45936969999999999</v>
      </c>
      <c r="K163">
        <v>2.3049750000000002</v>
      </c>
      <c r="L163">
        <v>-0.684585</v>
      </c>
      <c r="M163">
        <v>-1.6057969999999999</v>
      </c>
      <c r="N163">
        <v>-0.21834809999999999</v>
      </c>
      <c r="O163">
        <v>1.453473</v>
      </c>
      <c r="P163">
        <v>0.42722290000000002</v>
      </c>
      <c r="Q163">
        <v>0.36673309999999998</v>
      </c>
      <c r="R163">
        <v>-2.0879089999999998</v>
      </c>
      <c r="S163">
        <v>-0.47640250000000001</v>
      </c>
      <c r="T163">
        <v>-1.1562159999999999</v>
      </c>
      <c r="U163">
        <v>2.0512670000000002</v>
      </c>
    </row>
    <row r="164" spans="1:21" x14ac:dyDescent="0.25">
      <c r="A164" s="20">
        <f>-0.000000021822*10^9</f>
        <v>-21.821999999999999</v>
      </c>
      <c r="B164">
        <v>0.56221279999999996</v>
      </c>
      <c r="C164">
        <v>1.4817020000000001</v>
      </c>
      <c r="D164">
        <v>-0.46412029999999999</v>
      </c>
      <c r="E164">
        <v>-0.84238970000000002</v>
      </c>
      <c r="F164">
        <v>-0.34774189999999999</v>
      </c>
      <c r="G164">
        <v>-0.91268689999999997</v>
      </c>
      <c r="H164">
        <v>0.39456649999999999</v>
      </c>
      <c r="I164">
        <v>9.3059909999999996E-2</v>
      </c>
      <c r="J164">
        <v>-0.2984733</v>
      </c>
      <c r="K164">
        <v>2.4709750000000001</v>
      </c>
      <c r="L164">
        <v>-0.12926399999999999</v>
      </c>
      <c r="M164">
        <v>-0.98618340000000004</v>
      </c>
      <c r="N164">
        <v>-0.14593039999999999</v>
      </c>
      <c r="O164">
        <v>0.42342819999999998</v>
      </c>
      <c r="P164">
        <v>1.689222</v>
      </c>
      <c r="Q164">
        <v>-1.1989259999999999</v>
      </c>
      <c r="R164">
        <v>-0.27097830000000001</v>
      </c>
      <c r="S164">
        <v>-0.7506564</v>
      </c>
      <c r="T164">
        <v>-0.48097240000000002</v>
      </c>
      <c r="U164">
        <v>1.2239059999999999</v>
      </c>
    </row>
    <row r="165" spans="1:21" x14ac:dyDescent="0.25">
      <c r="A165" s="20">
        <f>-0.000000020822*10^9</f>
        <v>-20.821999999999999</v>
      </c>
      <c r="B165">
        <v>0.96842899999999998</v>
      </c>
      <c r="C165">
        <v>0.79250489999999996</v>
      </c>
      <c r="D165">
        <v>2.3028690000000001E-2</v>
      </c>
      <c r="E165">
        <v>0.49614130000000001</v>
      </c>
      <c r="F165">
        <v>-0.98851460000000002</v>
      </c>
      <c r="G165">
        <v>-0.43833319999999998</v>
      </c>
      <c r="H165">
        <v>0.79830659999999998</v>
      </c>
      <c r="I165">
        <v>1.4029</v>
      </c>
      <c r="J165">
        <v>0.27896339999999997</v>
      </c>
      <c r="K165">
        <v>2.0318809999999998</v>
      </c>
      <c r="L165">
        <v>0.56031759999999997</v>
      </c>
      <c r="M165">
        <v>-0.50935399999999997</v>
      </c>
      <c r="N165">
        <v>-0.73697190000000001</v>
      </c>
      <c r="O165">
        <v>-0.50531579999999998</v>
      </c>
      <c r="P165">
        <v>1.7327570000000001</v>
      </c>
      <c r="Q165">
        <v>-1.7487280000000001</v>
      </c>
      <c r="R165">
        <v>1.054052</v>
      </c>
      <c r="S165">
        <v>-1.327577</v>
      </c>
      <c r="T165">
        <v>-2.7863470000000001E-2</v>
      </c>
      <c r="U165">
        <v>-0.17239350000000001</v>
      </c>
    </row>
    <row r="166" spans="1:21" x14ac:dyDescent="0.25">
      <c r="A166" s="20">
        <f>-0.000000019822*10^9</f>
        <v>-19.821999999999999</v>
      </c>
      <c r="B166">
        <v>0.22718920000000001</v>
      </c>
      <c r="C166">
        <v>1.04003</v>
      </c>
      <c r="D166">
        <v>0.4569762</v>
      </c>
      <c r="E166">
        <v>1.6490370000000001</v>
      </c>
      <c r="F166">
        <v>0.14492440000000001</v>
      </c>
      <c r="G166">
        <v>0.97247830000000002</v>
      </c>
      <c r="H166">
        <v>0.18230959999999999</v>
      </c>
      <c r="I166">
        <v>2.3653490000000001</v>
      </c>
      <c r="J166">
        <v>-0.72056759999999997</v>
      </c>
      <c r="K166">
        <v>0.95018230000000004</v>
      </c>
      <c r="L166">
        <v>0.91147389999999995</v>
      </c>
      <c r="M166">
        <v>-0.68269840000000004</v>
      </c>
      <c r="N166">
        <v>-1.4405209999999999</v>
      </c>
      <c r="O166">
        <v>0.12933749999999999</v>
      </c>
      <c r="P166">
        <v>0.1275683</v>
      </c>
      <c r="Q166">
        <v>-1.824473</v>
      </c>
      <c r="R166">
        <v>0.34923419999999999</v>
      </c>
      <c r="S166">
        <v>-1.196412</v>
      </c>
      <c r="T166">
        <v>0.22429060000000001</v>
      </c>
      <c r="U166">
        <v>-0.1221126</v>
      </c>
    </row>
    <row r="167" spans="1:21" x14ac:dyDescent="0.25">
      <c r="A167" s="20">
        <f>-0.000000018822*10^9</f>
        <v>-18.822000000000003</v>
      </c>
      <c r="B167">
        <v>-0.64727650000000003</v>
      </c>
      <c r="C167">
        <v>1.574379</v>
      </c>
      <c r="D167">
        <v>0.37740869999999999</v>
      </c>
      <c r="E167">
        <v>2.2211110000000001</v>
      </c>
      <c r="F167">
        <v>1.288724</v>
      </c>
      <c r="G167">
        <v>1.9000699999999999</v>
      </c>
      <c r="H167">
        <v>8.7092619999999996E-2</v>
      </c>
      <c r="I167">
        <v>1.7340709999999999</v>
      </c>
      <c r="J167">
        <v>-0.5737196</v>
      </c>
      <c r="K167">
        <v>-0.89931439999999996</v>
      </c>
      <c r="L167">
        <v>1.161951</v>
      </c>
      <c r="M167">
        <v>-0.57146929999999996</v>
      </c>
      <c r="N167">
        <v>-1.682828</v>
      </c>
      <c r="O167">
        <v>0.3537497</v>
      </c>
      <c r="P167">
        <v>-6.9536870000000001E-2</v>
      </c>
      <c r="Q167">
        <v>-2.10541</v>
      </c>
      <c r="R167">
        <v>-1.2303360000000001</v>
      </c>
      <c r="S167">
        <v>0.54863649999999997</v>
      </c>
      <c r="T167">
        <v>0.15015339999999999</v>
      </c>
      <c r="U167">
        <v>1.281056</v>
      </c>
    </row>
    <row r="168" spans="1:21" x14ac:dyDescent="0.25">
      <c r="A168" s="20">
        <f>-0.000000017822*10^9</f>
        <v>-17.821999999999999</v>
      </c>
      <c r="B168">
        <v>-1.109497</v>
      </c>
      <c r="C168">
        <v>-0.1007526</v>
      </c>
      <c r="D168">
        <v>-0.29313840000000002</v>
      </c>
      <c r="E168">
        <v>1.8965080000000001</v>
      </c>
      <c r="F168">
        <v>1.568222</v>
      </c>
      <c r="G168">
        <v>2.0966610000000001</v>
      </c>
      <c r="H168">
        <v>0.70815790000000001</v>
      </c>
      <c r="I168">
        <v>-3.5544359999999997E-2</v>
      </c>
      <c r="J168">
        <v>1.2023919999999999</v>
      </c>
      <c r="K168">
        <v>-2.1452559999999998</v>
      </c>
      <c r="L168">
        <v>1.450364</v>
      </c>
      <c r="M168">
        <v>0.1432051</v>
      </c>
      <c r="N168">
        <v>-1.2584519999999999</v>
      </c>
      <c r="O168">
        <v>-0.67349930000000002</v>
      </c>
      <c r="P168">
        <v>0.56013369999999996</v>
      </c>
      <c r="Q168">
        <v>-1.2193560000000001</v>
      </c>
      <c r="R168">
        <v>-1.950572</v>
      </c>
      <c r="S168">
        <v>1.5494380000000001</v>
      </c>
      <c r="T168">
        <v>-0.30375920000000001</v>
      </c>
      <c r="U168">
        <v>2.1271439999999999</v>
      </c>
    </row>
    <row r="169" spans="1:21" x14ac:dyDescent="0.25">
      <c r="A169" s="20">
        <f>-0.000000016822*10^9</f>
        <v>-16.821999999999999</v>
      </c>
      <c r="B169">
        <v>-0.64075749999999998</v>
      </c>
      <c r="C169">
        <v>-1.7377229999999999</v>
      </c>
      <c r="D169">
        <v>0.2715996</v>
      </c>
      <c r="E169">
        <v>1.4134690000000001</v>
      </c>
      <c r="F169">
        <v>1.0232190000000001</v>
      </c>
      <c r="G169">
        <v>1.6316109999999999</v>
      </c>
      <c r="H169">
        <v>7.1068370000000006E-2</v>
      </c>
      <c r="I169">
        <v>-1.131294</v>
      </c>
      <c r="J169">
        <v>1.680188</v>
      </c>
      <c r="K169">
        <v>-2.0339130000000001</v>
      </c>
      <c r="L169">
        <v>1.188205</v>
      </c>
      <c r="M169">
        <v>0.76394399999999996</v>
      </c>
      <c r="N169">
        <v>-0.18605840000000001</v>
      </c>
      <c r="O169">
        <v>-0.97656449999999995</v>
      </c>
      <c r="P169">
        <v>-0.47430299999999997</v>
      </c>
      <c r="Q169">
        <v>0.50683560000000005</v>
      </c>
      <c r="R169">
        <v>-1.361885</v>
      </c>
      <c r="S169">
        <v>0.47815039999999998</v>
      </c>
      <c r="T169">
        <v>0.2093795</v>
      </c>
      <c r="U169">
        <v>1.3247370000000001</v>
      </c>
    </row>
    <row r="170" spans="1:21" x14ac:dyDescent="0.25">
      <c r="A170" s="20">
        <f>-0.000000015822*10^9</f>
        <v>-15.822000000000001</v>
      </c>
      <c r="B170">
        <v>0.52523240000000004</v>
      </c>
      <c r="C170">
        <v>-0.98636460000000004</v>
      </c>
      <c r="D170">
        <v>0.94227150000000004</v>
      </c>
      <c r="E170">
        <v>1.634638</v>
      </c>
      <c r="F170">
        <v>-0.26689780000000002</v>
      </c>
      <c r="G170">
        <v>-0.102593</v>
      </c>
      <c r="H170">
        <v>-1.168374</v>
      </c>
      <c r="I170">
        <v>-0.58771669999999998</v>
      </c>
      <c r="J170">
        <v>1.2507619999999999</v>
      </c>
      <c r="K170">
        <v>-1.0881529999999999</v>
      </c>
      <c r="L170">
        <v>0.69482569999999999</v>
      </c>
      <c r="M170">
        <v>0.99293659999999995</v>
      </c>
      <c r="N170">
        <v>0.43993599999999999</v>
      </c>
      <c r="O170">
        <v>-0.3855864</v>
      </c>
      <c r="P170">
        <v>-1.3428610000000001</v>
      </c>
      <c r="Q170">
        <v>0.2402928</v>
      </c>
      <c r="R170">
        <v>-0.91553689999999999</v>
      </c>
      <c r="S170">
        <v>-4.9487509999999998E-2</v>
      </c>
      <c r="T170">
        <v>1.402838</v>
      </c>
      <c r="U170">
        <v>0.57883989999999996</v>
      </c>
    </row>
    <row r="171" spans="1:21" x14ac:dyDescent="0.25">
      <c r="A171" s="20">
        <f>-0.000000014822*10^9</f>
        <v>-14.822000000000001</v>
      </c>
      <c r="B171">
        <v>0.30578440000000001</v>
      </c>
      <c r="C171">
        <v>-0.59883569999999997</v>
      </c>
      <c r="D171">
        <v>-0.30655070000000001</v>
      </c>
      <c r="E171">
        <v>1.987266</v>
      </c>
      <c r="F171">
        <v>-0.97460210000000003</v>
      </c>
      <c r="G171">
        <v>-1.6368199999999999</v>
      </c>
      <c r="H171">
        <v>-1.894819</v>
      </c>
      <c r="I171">
        <v>0.81009589999999998</v>
      </c>
      <c r="J171">
        <v>0.39709090000000002</v>
      </c>
      <c r="K171">
        <v>0.19000500000000001</v>
      </c>
      <c r="L171">
        <v>0.352989</v>
      </c>
      <c r="M171">
        <v>1.263779</v>
      </c>
      <c r="N171">
        <v>-0.25625740000000002</v>
      </c>
      <c r="O171">
        <v>-0.26766990000000002</v>
      </c>
      <c r="P171">
        <v>-0.52649860000000004</v>
      </c>
      <c r="Q171">
        <v>-1.443783</v>
      </c>
      <c r="R171">
        <v>-1.105764</v>
      </c>
      <c r="S171">
        <v>0.4822476</v>
      </c>
      <c r="T171">
        <v>0.60070000000000001</v>
      </c>
      <c r="U171">
        <v>1.2380180000000001</v>
      </c>
    </row>
    <row r="172" spans="1:21" x14ac:dyDescent="0.25">
      <c r="A172" s="20">
        <f>-0.000000013822*10^9</f>
        <v>-13.821999999999999</v>
      </c>
      <c r="B172">
        <v>-0.70040570000000002</v>
      </c>
      <c r="C172">
        <v>-1.144628</v>
      </c>
      <c r="D172">
        <v>-0.87988770000000005</v>
      </c>
      <c r="E172">
        <v>2.0061110000000002</v>
      </c>
      <c r="F172">
        <v>-0.41727629999999999</v>
      </c>
      <c r="G172">
        <v>-1.42804</v>
      </c>
      <c r="H172">
        <v>-1.0932519999999999</v>
      </c>
      <c r="I172">
        <v>1.267412</v>
      </c>
      <c r="J172">
        <v>-0.98325320000000005</v>
      </c>
      <c r="K172">
        <v>0.79560410000000004</v>
      </c>
      <c r="L172">
        <v>-0.50597119999999995</v>
      </c>
      <c r="M172">
        <v>1.211873</v>
      </c>
      <c r="N172">
        <v>-0.915242</v>
      </c>
      <c r="O172">
        <v>-0.67626359999999996</v>
      </c>
      <c r="P172">
        <v>-8.2263059999999999E-2</v>
      </c>
      <c r="Q172">
        <v>-1.6681269999999999</v>
      </c>
      <c r="R172">
        <v>-0.43905690000000003</v>
      </c>
      <c r="S172">
        <v>0.6843186</v>
      </c>
      <c r="T172">
        <v>-1.737371</v>
      </c>
      <c r="U172">
        <v>1.6731210000000001</v>
      </c>
    </row>
    <row r="173" spans="1:21" x14ac:dyDescent="0.25">
      <c r="A173" s="20">
        <f>-0.000000012822*10^9</f>
        <v>-12.822000000000001</v>
      </c>
      <c r="B173">
        <v>-0.35801929999999998</v>
      </c>
      <c r="C173">
        <v>-1.174561</v>
      </c>
      <c r="D173">
        <v>0.1224629</v>
      </c>
      <c r="E173">
        <v>1.6080429999999999</v>
      </c>
      <c r="F173">
        <v>0.4581344</v>
      </c>
      <c r="G173">
        <v>-0.72354689999999999</v>
      </c>
      <c r="H173">
        <v>1.2389699999999999</v>
      </c>
      <c r="I173">
        <v>0.1631338</v>
      </c>
      <c r="J173">
        <v>-0.79985419999999996</v>
      </c>
      <c r="K173">
        <v>0.41488180000000002</v>
      </c>
      <c r="L173">
        <v>-1.3891180000000001</v>
      </c>
      <c r="M173">
        <v>-0.13494729999999999</v>
      </c>
      <c r="N173">
        <v>-0.3771313</v>
      </c>
      <c r="O173">
        <v>-0.32890809999999998</v>
      </c>
      <c r="P173">
        <v>-0.3055619</v>
      </c>
      <c r="Q173">
        <v>-0.61852280000000004</v>
      </c>
      <c r="R173">
        <v>0.53472569999999997</v>
      </c>
      <c r="S173">
        <v>0.18752379999999999</v>
      </c>
      <c r="T173">
        <v>-1.61775</v>
      </c>
      <c r="U173">
        <v>0.51177320000000004</v>
      </c>
    </row>
    <row r="174" spans="1:21" x14ac:dyDescent="0.25">
      <c r="A174" s="20">
        <f>-0.000000011822*10^9</f>
        <v>-11.821999999999999</v>
      </c>
      <c r="B174">
        <v>0.42100130000000002</v>
      </c>
      <c r="C174">
        <v>-0.5950204</v>
      </c>
      <c r="D174">
        <v>-0.50515299999999996</v>
      </c>
      <c r="E174">
        <v>0.89596039999999999</v>
      </c>
      <c r="F174">
        <v>1.124223</v>
      </c>
      <c r="G174">
        <v>-0.30474519999999999</v>
      </c>
      <c r="H174">
        <v>2.1835469999999999</v>
      </c>
      <c r="I174">
        <v>-0.98356840000000001</v>
      </c>
      <c r="J174">
        <v>0.69769000000000003</v>
      </c>
      <c r="K174">
        <v>0.33043230000000001</v>
      </c>
      <c r="L174">
        <v>-1.0646169999999999</v>
      </c>
      <c r="M174">
        <v>-1.3638539999999999</v>
      </c>
      <c r="N174">
        <v>0.19462450000000001</v>
      </c>
      <c r="O174">
        <v>0.87088100000000002</v>
      </c>
      <c r="P174">
        <v>4.8536929999999999E-2</v>
      </c>
      <c r="Q174">
        <v>0.32370680000000002</v>
      </c>
      <c r="R174">
        <v>0.46142129999999998</v>
      </c>
      <c r="S174">
        <v>-0.93861910000000004</v>
      </c>
      <c r="T174">
        <v>0.16833780000000001</v>
      </c>
      <c r="U174">
        <v>-0.52658550000000004</v>
      </c>
    </row>
    <row r="175" spans="1:21" x14ac:dyDescent="0.25">
      <c r="A175" s="20">
        <f>-0.000000010822*10^9</f>
        <v>-10.821999999999999</v>
      </c>
      <c r="B175">
        <v>0.35025390000000001</v>
      </c>
      <c r="C175">
        <v>0.58428420000000003</v>
      </c>
      <c r="D175">
        <v>-2.068603</v>
      </c>
      <c r="E175">
        <v>0.50530759999999997</v>
      </c>
      <c r="F175">
        <v>0.89934570000000003</v>
      </c>
      <c r="G175">
        <v>0.60511020000000004</v>
      </c>
      <c r="H175">
        <v>1.299919</v>
      </c>
      <c r="I175">
        <v>-0.63787079999999996</v>
      </c>
      <c r="J175">
        <v>0.91636709999999999</v>
      </c>
      <c r="K175">
        <v>0.29147709999999999</v>
      </c>
      <c r="L175">
        <v>-2.6495640000000001E-2</v>
      </c>
      <c r="M175">
        <v>-1.043288</v>
      </c>
      <c r="N175">
        <v>-0.15876499999999999</v>
      </c>
      <c r="O175">
        <v>1.461111</v>
      </c>
      <c r="P175">
        <v>-0.2333298</v>
      </c>
      <c r="Q175">
        <v>1.330686</v>
      </c>
      <c r="R175">
        <v>0.37139939999999999</v>
      </c>
      <c r="S175">
        <v>-1.2538419999999999</v>
      </c>
      <c r="T175">
        <v>-0.25354589999999999</v>
      </c>
      <c r="U175">
        <v>-1.8438019999999999E-2</v>
      </c>
    </row>
    <row r="176" spans="1:21" x14ac:dyDescent="0.25">
      <c r="A176" s="20">
        <f>-0.000000009822*10^9</f>
        <v>-9.822000000000001</v>
      </c>
      <c r="B176">
        <v>-0.3109287</v>
      </c>
      <c r="C176">
        <v>0.70616199999999996</v>
      </c>
      <c r="D176">
        <v>-1.357523</v>
      </c>
      <c r="E176">
        <v>0.4503354</v>
      </c>
      <c r="F176">
        <v>-0.24022589999999999</v>
      </c>
      <c r="G176">
        <v>0.88035070000000004</v>
      </c>
      <c r="H176">
        <v>0.46464689999999997</v>
      </c>
      <c r="I176">
        <v>0.62045799999999995</v>
      </c>
      <c r="J176">
        <v>8.4300650000000005E-2</v>
      </c>
      <c r="K176">
        <v>-0.6822068</v>
      </c>
      <c r="L176">
        <v>0.44008399999999998</v>
      </c>
      <c r="M176">
        <v>-0.51249579999999995</v>
      </c>
      <c r="N176">
        <v>-1.0183310000000001</v>
      </c>
      <c r="O176">
        <v>0.9632385</v>
      </c>
      <c r="P176">
        <v>-1.3958619999999999</v>
      </c>
      <c r="Q176">
        <v>1.106123</v>
      </c>
      <c r="R176">
        <v>1.0357069999999999</v>
      </c>
      <c r="S176">
        <v>-0.2720089</v>
      </c>
      <c r="T176">
        <v>-1.493914</v>
      </c>
      <c r="U176">
        <v>1.558373</v>
      </c>
    </row>
    <row r="177" spans="1:21" x14ac:dyDescent="0.25">
      <c r="A177" s="20">
        <f>-0.000000008822*10^9</f>
        <v>-8.8219999999999992</v>
      </c>
      <c r="B177">
        <v>-0.79769730000000005</v>
      </c>
      <c r="C177">
        <v>-0.69827930000000005</v>
      </c>
      <c r="D177">
        <v>-0.16946710000000001</v>
      </c>
      <c r="E177">
        <v>-0.2348131</v>
      </c>
      <c r="F177">
        <v>-0.45318969999999997</v>
      </c>
      <c r="G177">
        <v>-0.19088350000000001</v>
      </c>
      <c r="H177">
        <v>-0.55973360000000005</v>
      </c>
      <c r="I177">
        <v>0.89302280000000001</v>
      </c>
      <c r="J177">
        <v>-0.61964949999999996</v>
      </c>
      <c r="K177">
        <v>-0.83883870000000005</v>
      </c>
      <c r="L177">
        <v>-0.16414500000000001</v>
      </c>
      <c r="M177">
        <v>-0.92688780000000004</v>
      </c>
      <c r="N177">
        <v>-1.828611</v>
      </c>
      <c r="O177">
        <v>-0.24256649999999999</v>
      </c>
      <c r="P177">
        <v>-1.3317969999999999</v>
      </c>
      <c r="Q177">
        <v>-0.1751192</v>
      </c>
      <c r="R177">
        <v>1.1204080000000001</v>
      </c>
      <c r="S177">
        <v>0.29582000000000003</v>
      </c>
      <c r="T177">
        <v>-0.420427</v>
      </c>
      <c r="U177">
        <v>1.8347370000000001</v>
      </c>
    </row>
    <row r="178" spans="1:21" x14ac:dyDescent="0.25">
      <c r="A178" s="20">
        <f>-0.000000007822*10^9</f>
        <v>-7.8220000000000001</v>
      </c>
      <c r="B178">
        <v>-0.25138329999999998</v>
      </c>
      <c r="C178">
        <v>-0.92601940000000005</v>
      </c>
      <c r="D178">
        <v>-1.617075</v>
      </c>
      <c r="E178">
        <v>-1.68144</v>
      </c>
      <c r="F178">
        <v>1.27176</v>
      </c>
      <c r="G178">
        <v>-0.58710910000000005</v>
      </c>
      <c r="H178">
        <v>-1.6091390000000001</v>
      </c>
      <c r="I178">
        <v>0.38119059999999999</v>
      </c>
      <c r="J178">
        <v>-2.0152939999999999</v>
      </c>
      <c r="K178">
        <v>0.65612550000000003</v>
      </c>
      <c r="L178">
        <v>-1.1870339999999999</v>
      </c>
      <c r="M178">
        <v>-1.315947</v>
      </c>
      <c r="N178">
        <v>-1.9456610000000001</v>
      </c>
      <c r="O178">
        <v>-1.6527579999999999</v>
      </c>
      <c r="P178">
        <v>-0.57615959999999999</v>
      </c>
      <c r="Q178">
        <v>-0.10204969999999999</v>
      </c>
      <c r="R178">
        <v>-0.23625869999999999</v>
      </c>
      <c r="S178">
        <v>-0.2221071</v>
      </c>
      <c r="T178">
        <v>1.8383970000000001</v>
      </c>
      <c r="U178">
        <v>-0.40657589999999999</v>
      </c>
    </row>
    <row r="179" spans="1:21" x14ac:dyDescent="0.25">
      <c r="A179" s="20">
        <f>-0.000000006822*10^9</f>
        <v>-6.8220000000000001</v>
      </c>
      <c r="B179">
        <v>1.047946</v>
      </c>
      <c r="C179">
        <v>0.84387699999999999</v>
      </c>
      <c r="D179">
        <v>-2.8399649999999999</v>
      </c>
      <c r="E179">
        <v>-2.3398590000000001</v>
      </c>
      <c r="F179">
        <v>3.1268389999999999</v>
      </c>
      <c r="G179">
        <v>-0.72553939999999995</v>
      </c>
      <c r="H179">
        <v>-1.6424540000000001</v>
      </c>
      <c r="I179">
        <v>1.414863</v>
      </c>
      <c r="J179">
        <v>-3.3344879999999999</v>
      </c>
      <c r="K179">
        <v>1.3409869999999999</v>
      </c>
      <c r="L179">
        <v>-1.2590889999999999</v>
      </c>
      <c r="M179">
        <v>0.26913320000000002</v>
      </c>
      <c r="N179">
        <v>-1.348749</v>
      </c>
      <c r="O179">
        <v>-1.656633</v>
      </c>
      <c r="P179">
        <v>-0.73140150000000004</v>
      </c>
      <c r="Q179">
        <v>0.63237589999999999</v>
      </c>
      <c r="R179">
        <v>-0.37865850000000001</v>
      </c>
      <c r="S179">
        <v>-0.38285089999999999</v>
      </c>
      <c r="T179">
        <v>2.1250990000000001</v>
      </c>
      <c r="U179">
        <v>-1.8018909999999999</v>
      </c>
    </row>
    <row r="180" spans="1:21" x14ac:dyDescent="0.25">
      <c r="A180" s="20">
        <f>-0.000000005822*10^9</f>
        <v>-5.8220000000000001</v>
      </c>
      <c r="B180">
        <v>2.5094620000000001</v>
      </c>
      <c r="C180">
        <v>2.2043840000000001</v>
      </c>
      <c r="D180">
        <v>-0.52694669999999999</v>
      </c>
      <c r="E180">
        <v>-1.6028739999999999</v>
      </c>
      <c r="F180">
        <v>3.8211240000000002</v>
      </c>
      <c r="G180">
        <v>-1.340767</v>
      </c>
      <c r="H180">
        <v>-0.49746580000000001</v>
      </c>
      <c r="I180">
        <v>4.0939040000000002</v>
      </c>
      <c r="J180">
        <v>-2.5732080000000002</v>
      </c>
      <c r="K180">
        <v>0.8597648</v>
      </c>
      <c r="L180">
        <v>0.2719879</v>
      </c>
      <c r="M180">
        <v>3.6203400000000001</v>
      </c>
      <c r="N180">
        <v>-0.16048699999999999</v>
      </c>
      <c r="O180">
        <v>0.8849011</v>
      </c>
      <c r="P180">
        <v>9.6146990000000002E-2</v>
      </c>
      <c r="Q180">
        <v>1.907878</v>
      </c>
      <c r="R180">
        <v>2.219144</v>
      </c>
      <c r="S180">
        <v>0.74379399999999996</v>
      </c>
      <c r="T180">
        <v>1.871845</v>
      </c>
      <c r="U180">
        <v>-0.89018549999999996</v>
      </c>
    </row>
    <row r="181" spans="1:21" x14ac:dyDescent="0.25">
      <c r="A181" s="20">
        <f>-0.000000004822*10^9</f>
        <v>-4.8220000000000001</v>
      </c>
      <c r="B181">
        <v>5.0911499999999998</v>
      </c>
      <c r="C181">
        <v>4.3775700000000004</v>
      </c>
      <c r="D181">
        <v>3.187192</v>
      </c>
      <c r="E181">
        <v>-0.21731449999999999</v>
      </c>
      <c r="F181">
        <v>4.5896319999999999</v>
      </c>
      <c r="G181">
        <v>0.41042149999999999</v>
      </c>
      <c r="H181">
        <v>1.7443519999999999</v>
      </c>
      <c r="I181">
        <v>5.5182760000000002</v>
      </c>
      <c r="J181">
        <v>1.841723</v>
      </c>
      <c r="K181">
        <v>1.8004070000000001</v>
      </c>
      <c r="L181">
        <v>2.8890950000000002</v>
      </c>
      <c r="M181">
        <v>5.6559169999999996</v>
      </c>
      <c r="N181">
        <v>1.8938390000000001</v>
      </c>
      <c r="O181">
        <v>4.6608989999999997</v>
      </c>
      <c r="P181">
        <v>2.775372</v>
      </c>
      <c r="Q181">
        <v>4.2384000000000004</v>
      </c>
      <c r="R181">
        <v>5.1456629999999999</v>
      </c>
      <c r="S181">
        <v>3.791846</v>
      </c>
      <c r="T181">
        <v>4.5301229999999997</v>
      </c>
      <c r="U181">
        <v>1.9204619999999999</v>
      </c>
    </row>
    <row r="182" spans="1:21" x14ac:dyDescent="0.25">
      <c r="A182" s="20">
        <f>-0.000000003822*10^9</f>
        <v>-3.8220000000000001</v>
      </c>
      <c r="B182">
        <v>8.2907100000000007</v>
      </c>
      <c r="C182">
        <v>9.8721619999999994</v>
      </c>
      <c r="D182">
        <v>6.2117880000000003</v>
      </c>
      <c r="E182">
        <v>2.933389</v>
      </c>
      <c r="F182">
        <v>5.3324730000000002</v>
      </c>
      <c r="G182">
        <v>4.564692</v>
      </c>
      <c r="H182">
        <v>4.5486040000000001</v>
      </c>
      <c r="I182">
        <v>4.4916260000000001</v>
      </c>
      <c r="J182">
        <v>8.7336220000000004</v>
      </c>
      <c r="K182">
        <v>4.8333919999999999</v>
      </c>
      <c r="L182">
        <v>5.3170149999999996</v>
      </c>
      <c r="M182">
        <v>5.4005549999999998</v>
      </c>
      <c r="N182">
        <v>4.3416230000000002</v>
      </c>
      <c r="O182">
        <v>7.4115169999999999</v>
      </c>
      <c r="P182">
        <v>6.2482769999999999</v>
      </c>
      <c r="Q182">
        <v>6.7312019999999997</v>
      </c>
      <c r="R182">
        <v>7.9698279999999997</v>
      </c>
      <c r="S182">
        <v>9.004035</v>
      </c>
      <c r="T182">
        <v>8.3697420000000005</v>
      </c>
      <c r="U182">
        <v>6.8080319999999999</v>
      </c>
    </row>
    <row r="183" spans="1:21" x14ac:dyDescent="0.25">
      <c r="A183" s="20">
        <f>-0.000000002822*10^9</f>
        <v>-2.8220000000000001</v>
      </c>
      <c r="B183">
        <v>10.581250000000001</v>
      </c>
      <c r="C183">
        <v>13.694279999999999</v>
      </c>
      <c r="D183">
        <v>9.1682749999999995</v>
      </c>
      <c r="E183">
        <v>8.392531</v>
      </c>
      <c r="F183">
        <v>5.9249010000000002</v>
      </c>
      <c r="G183">
        <v>8.125667</v>
      </c>
      <c r="H183">
        <v>7.5452769999999996</v>
      </c>
      <c r="I183">
        <v>5.9493840000000002</v>
      </c>
      <c r="J183">
        <v>12.45839</v>
      </c>
      <c r="K183">
        <v>7.7152320000000003</v>
      </c>
      <c r="L183">
        <v>7.0482370000000003</v>
      </c>
      <c r="M183">
        <v>6.6809409999999998</v>
      </c>
      <c r="N183">
        <v>7.5751619999999997</v>
      </c>
      <c r="O183">
        <v>9.560924</v>
      </c>
      <c r="P183">
        <v>10.69951</v>
      </c>
      <c r="Q183">
        <v>9.6819089999999992</v>
      </c>
      <c r="R183">
        <v>11.56315</v>
      </c>
      <c r="S183">
        <v>12.757860000000001</v>
      </c>
      <c r="T183">
        <v>10.593450000000001</v>
      </c>
      <c r="U183">
        <v>10.52877</v>
      </c>
    </row>
    <row r="184" spans="1:21" x14ac:dyDescent="0.25">
      <c r="A184" s="20">
        <f>-0.000000001822*10^9</f>
        <v>-1.8219999999999998</v>
      </c>
      <c r="B184">
        <v>12.05556</v>
      </c>
      <c r="C184">
        <v>12.656980000000001</v>
      </c>
      <c r="D184">
        <v>12.28992</v>
      </c>
      <c r="E184">
        <v>13.25487</v>
      </c>
      <c r="F184">
        <v>7.5496030000000003</v>
      </c>
      <c r="G184">
        <v>10.51018</v>
      </c>
      <c r="H184">
        <v>11.05617</v>
      </c>
      <c r="I184">
        <v>12.511939999999999</v>
      </c>
      <c r="J184">
        <v>13.243180000000001</v>
      </c>
      <c r="K184">
        <v>10.293939999999999</v>
      </c>
      <c r="L184">
        <v>8.9806919999999995</v>
      </c>
      <c r="M184">
        <v>11.10003</v>
      </c>
      <c r="N184">
        <v>11.638719999999999</v>
      </c>
      <c r="O184">
        <v>12.49001</v>
      </c>
      <c r="P184">
        <v>14.206329999999999</v>
      </c>
      <c r="Q184">
        <v>11.413880000000001</v>
      </c>
      <c r="R184">
        <v>14.130509999999999</v>
      </c>
      <c r="S184">
        <v>13.02908</v>
      </c>
      <c r="T184">
        <v>11.32948</v>
      </c>
      <c r="U184">
        <v>12.33755</v>
      </c>
    </row>
    <row r="185" spans="1:21" x14ac:dyDescent="0.25">
      <c r="A185" s="20">
        <f>-0.000000000822*10^9</f>
        <v>-0.82199999999999995</v>
      </c>
      <c r="B185">
        <v>12.54387</v>
      </c>
      <c r="C185">
        <v>10.92947</v>
      </c>
      <c r="D185">
        <v>14.184340000000001</v>
      </c>
      <c r="E185">
        <v>16.339670000000002</v>
      </c>
      <c r="F185">
        <v>8.8178710000000002</v>
      </c>
      <c r="G185">
        <v>12.441520000000001</v>
      </c>
      <c r="H185">
        <v>13.85548</v>
      </c>
      <c r="I185">
        <v>16.04195</v>
      </c>
      <c r="J185">
        <v>15.49713</v>
      </c>
      <c r="K185">
        <v>13.63369</v>
      </c>
      <c r="L185">
        <v>11.29477</v>
      </c>
      <c r="M185">
        <v>13.95622</v>
      </c>
      <c r="N185">
        <v>14.02023</v>
      </c>
      <c r="O185">
        <v>13.753959999999999</v>
      </c>
      <c r="P185">
        <v>16.272659999999998</v>
      </c>
      <c r="Q185">
        <v>11.535819999999999</v>
      </c>
      <c r="R185">
        <v>13.643689999999999</v>
      </c>
      <c r="S185">
        <v>12.581569999999999</v>
      </c>
      <c r="T185">
        <v>12.59503</v>
      </c>
      <c r="U185">
        <v>14.852169999999999</v>
      </c>
    </row>
    <row r="186" spans="1:21" x14ac:dyDescent="0.25">
      <c r="A186" s="20">
        <f>0.000000000178*10^9</f>
        <v>0.17800000000000002</v>
      </c>
      <c r="B186">
        <v>13.693059999999999</v>
      </c>
      <c r="C186">
        <v>10.600199999999999</v>
      </c>
      <c r="D186">
        <v>14.107200000000001</v>
      </c>
      <c r="E186">
        <v>16.98075</v>
      </c>
      <c r="F186">
        <v>9.4854800000000008</v>
      </c>
      <c r="G186">
        <v>13.830690000000001</v>
      </c>
      <c r="H186">
        <v>13.786099999999999</v>
      </c>
      <c r="I186">
        <v>12.297040000000001</v>
      </c>
      <c r="J186">
        <v>16.17803</v>
      </c>
      <c r="K186">
        <v>15.39386</v>
      </c>
      <c r="L186">
        <v>13.31033</v>
      </c>
      <c r="M186">
        <v>12.58291</v>
      </c>
      <c r="N186">
        <v>14.49183</v>
      </c>
      <c r="O186">
        <v>12.0779</v>
      </c>
      <c r="P186">
        <v>18.038139999999999</v>
      </c>
      <c r="Q186">
        <v>13.78523</v>
      </c>
      <c r="R186">
        <v>11.75156</v>
      </c>
      <c r="S186">
        <v>12.407019999999999</v>
      </c>
      <c r="T186">
        <v>14.5893</v>
      </c>
      <c r="U186">
        <v>15.825329999999999</v>
      </c>
    </row>
    <row r="187" spans="1:21" x14ac:dyDescent="0.25">
      <c r="A187" s="20">
        <f>0.000000001178*10^9</f>
        <v>1.1780000000000002</v>
      </c>
      <c r="B187">
        <v>14.79312</v>
      </c>
      <c r="C187">
        <v>11.25455</v>
      </c>
      <c r="D187">
        <v>13.127420000000001</v>
      </c>
      <c r="E187">
        <v>13.95383</v>
      </c>
      <c r="F187">
        <v>12.721030000000001</v>
      </c>
      <c r="G187">
        <v>14.6769</v>
      </c>
      <c r="H187">
        <v>12.31301</v>
      </c>
      <c r="I187">
        <v>9.1118579999999998</v>
      </c>
      <c r="J187">
        <v>12.62102</v>
      </c>
      <c r="K187">
        <v>14.932219999999999</v>
      </c>
      <c r="L187">
        <v>14.375109999999999</v>
      </c>
      <c r="M187">
        <v>10.73667</v>
      </c>
      <c r="N187">
        <v>15.17684</v>
      </c>
      <c r="O187">
        <v>10.647220000000001</v>
      </c>
      <c r="P187">
        <v>15.977690000000001</v>
      </c>
      <c r="Q187">
        <v>15.81015</v>
      </c>
      <c r="R187">
        <v>10.660600000000001</v>
      </c>
      <c r="S187">
        <v>11.527670000000001</v>
      </c>
      <c r="T187">
        <v>12.722049999999999</v>
      </c>
      <c r="U187">
        <v>12.69013</v>
      </c>
    </row>
    <row r="188" spans="1:21" x14ac:dyDescent="0.25">
      <c r="A188" s="20">
        <f>0.000000002178*10^9</f>
        <v>2.1779999999999999</v>
      </c>
      <c r="B188">
        <v>10.598879999999999</v>
      </c>
      <c r="C188">
        <v>11.65146</v>
      </c>
      <c r="D188">
        <v>11.482659999999999</v>
      </c>
      <c r="E188">
        <v>11.421659999999999</v>
      </c>
      <c r="F188">
        <v>16.38044</v>
      </c>
      <c r="G188">
        <v>14.125</v>
      </c>
      <c r="H188">
        <v>12.49297</v>
      </c>
      <c r="I188">
        <v>10.02436</v>
      </c>
      <c r="J188">
        <v>8.6832580000000004</v>
      </c>
      <c r="K188">
        <v>13.06513</v>
      </c>
      <c r="L188">
        <v>13.35224</v>
      </c>
      <c r="M188">
        <v>10.94566</v>
      </c>
      <c r="N188">
        <v>14.28171</v>
      </c>
      <c r="O188">
        <v>10.365449999999999</v>
      </c>
      <c r="P188">
        <v>10.94107</v>
      </c>
      <c r="Q188">
        <v>12.10721</v>
      </c>
      <c r="R188">
        <v>9.2416540000000005</v>
      </c>
      <c r="S188">
        <v>9.6812640000000005</v>
      </c>
      <c r="T188">
        <v>7.0563580000000004</v>
      </c>
      <c r="U188">
        <v>8.5147849999999998</v>
      </c>
    </row>
    <row r="189" spans="1:21" x14ac:dyDescent="0.25">
      <c r="A189" s="20">
        <f>0.000000003178*10^9</f>
        <v>3.1779999999999999</v>
      </c>
      <c r="B189">
        <v>5.0119230000000003</v>
      </c>
      <c r="C189">
        <v>9.8790449999999996</v>
      </c>
      <c r="D189">
        <v>9.2029879999999995</v>
      </c>
      <c r="E189">
        <v>10.78232</v>
      </c>
      <c r="F189">
        <v>13.954750000000001</v>
      </c>
      <c r="G189">
        <v>11.100020000000001</v>
      </c>
      <c r="H189">
        <v>12.3185</v>
      </c>
      <c r="I189">
        <v>9.8933199999999992</v>
      </c>
      <c r="J189">
        <v>6.7479849999999999</v>
      </c>
      <c r="K189">
        <v>10.30104</v>
      </c>
      <c r="L189">
        <v>9.8925739999999998</v>
      </c>
      <c r="M189">
        <v>10.4696</v>
      </c>
      <c r="N189">
        <v>10.247820000000001</v>
      </c>
      <c r="O189">
        <v>9.4800199999999997</v>
      </c>
      <c r="P189">
        <v>7.7933779999999997</v>
      </c>
      <c r="Q189">
        <v>6.6966539999999997</v>
      </c>
      <c r="R189">
        <v>7.219919</v>
      </c>
      <c r="S189">
        <v>7.5254979999999998</v>
      </c>
      <c r="T189">
        <v>4.3773140000000001</v>
      </c>
      <c r="U189">
        <v>6.0201529999999996</v>
      </c>
    </row>
    <row r="190" spans="1:21" x14ac:dyDescent="0.25">
      <c r="A190" s="20">
        <f>0.000000004178*10^9</f>
        <v>4.1779999999999999</v>
      </c>
      <c r="B190">
        <v>5.0928800000000001</v>
      </c>
      <c r="C190">
        <v>7.3426130000000001</v>
      </c>
      <c r="D190">
        <v>6.2507349999999997</v>
      </c>
      <c r="E190">
        <v>7.2837459999999998</v>
      </c>
      <c r="F190">
        <v>7.2936009999999998</v>
      </c>
      <c r="G190">
        <v>7.1330669999999996</v>
      </c>
      <c r="H190">
        <v>8.6786840000000005</v>
      </c>
      <c r="I190">
        <v>6.6822400000000002</v>
      </c>
      <c r="J190">
        <v>5.5986060000000002</v>
      </c>
      <c r="K190">
        <v>8.6471370000000007</v>
      </c>
      <c r="L190">
        <v>5.9967689999999996</v>
      </c>
      <c r="M190">
        <v>6.6071119999999999</v>
      </c>
      <c r="N190">
        <v>6.1869589999999999</v>
      </c>
      <c r="O190">
        <v>7.2476710000000004</v>
      </c>
      <c r="P190">
        <v>4.7950039999999996</v>
      </c>
      <c r="Q190">
        <v>6.0619389999999997</v>
      </c>
      <c r="R190">
        <v>5.6228420000000003</v>
      </c>
      <c r="S190">
        <v>6.2740819999999999</v>
      </c>
      <c r="T190">
        <v>5.6548129999999999</v>
      </c>
      <c r="U190">
        <v>4.5455410000000001</v>
      </c>
    </row>
    <row r="191" spans="1:21" x14ac:dyDescent="0.25">
      <c r="A191" s="20">
        <f>0.000000005178*10^9</f>
        <v>5.1779999999999999</v>
      </c>
      <c r="B191">
        <v>6.0154949999999996</v>
      </c>
      <c r="C191">
        <v>6.2870030000000003</v>
      </c>
      <c r="D191">
        <v>2.0750389999999999</v>
      </c>
      <c r="E191">
        <v>2.2633809999999999</v>
      </c>
      <c r="F191">
        <v>3.6003039999999999</v>
      </c>
      <c r="G191">
        <v>3.9582199999999998</v>
      </c>
      <c r="H191">
        <v>4.4862679999999999</v>
      </c>
      <c r="I191">
        <v>2.7424400000000002</v>
      </c>
      <c r="J191">
        <v>3.7080069999999998</v>
      </c>
      <c r="K191">
        <v>6.3418850000000004</v>
      </c>
      <c r="L191">
        <v>3.0704729999999998</v>
      </c>
      <c r="M191">
        <v>1.94116</v>
      </c>
      <c r="N191">
        <v>3.3388960000000001</v>
      </c>
      <c r="O191">
        <v>3.5229059999999999</v>
      </c>
      <c r="P191">
        <v>1.7879769999999999</v>
      </c>
      <c r="Q191">
        <v>7.1042750000000003</v>
      </c>
      <c r="R191">
        <v>3.1605270000000001</v>
      </c>
      <c r="S191">
        <v>4.9143509999999999</v>
      </c>
      <c r="T191">
        <v>6.4803990000000002</v>
      </c>
      <c r="U191">
        <v>3.4637250000000002</v>
      </c>
    </row>
    <row r="192" spans="1:21" x14ac:dyDescent="0.25">
      <c r="A192" s="20">
        <f>0.000000006178*10^9</f>
        <v>6.1779999999999999</v>
      </c>
      <c r="B192">
        <v>3.8838170000000001</v>
      </c>
      <c r="C192">
        <v>4.4493049999999998</v>
      </c>
      <c r="D192">
        <v>-0.81305090000000002</v>
      </c>
      <c r="E192">
        <v>-0.1122267</v>
      </c>
      <c r="F192">
        <v>2.3436949999999999</v>
      </c>
      <c r="G192">
        <v>1.343108</v>
      </c>
      <c r="H192">
        <v>2.6172960000000001</v>
      </c>
      <c r="I192">
        <v>1.218515</v>
      </c>
      <c r="J192">
        <v>1.2527779999999999</v>
      </c>
      <c r="K192">
        <v>2.2754509999999999</v>
      </c>
      <c r="L192">
        <v>0.56640080000000004</v>
      </c>
      <c r="M192">
        <v>0.50318419999999997</v>
      </c>
      <c r="N192">
        <v>0.91669809999999996</v>
      </c>
      <c r="O192">
        <v>0.2072292</v>
      </c>
      <c r="P192">
        <v>1.29169</v>
      </c>
      <c r="Q192">
        <v>4.7535990000000004</v>
      </c>
      <c r="R192">
        <v>-1.913515E-2</v>
      </c>
      <c r="S192">
        <v>2.2556790000000002</v>
      </c>
      <c r="T192">
        <v>5.9294289999999998</v>
      </c>
      <c r="U192">
        <v>2.4721479999999998</v>
      </c>
    </row>
    <row r="193" spans="1:21" x14ac:dyDescent="0.25">
      <c r="A193" s="20">
        <f>0.000000007178*10^9</f>
        <v>7.1779999999999999</v>
      </c>
      <c r="B193">
        <v>1.938844</v>
      </c>
      <c r="C193">
        <v>0.33786870000000002</v>
      </c>
      <c r="D193">
        <v>-0.34554800000000002</v>
      </c>
      <c r="E193">
        <v>-1.7551410000000001</v>
      </c>
      <c r="F193">
        <v>-0.13649600000000001</v>
      </c>
      <c r="G193">
        <v>-0.52440430000000005</v>
      </c>
      <c r="H193">
        <v>1.2277819999999999</v>
      </c>
      <c r="I193">
        <v>2.189155</v>
      </c>
      <c r="J193">
        <v>-0.1010766</v>
      </c>
      <c r="K193">
        <v>9.9232440000000005E-2</v>
      </c>
      <c r="L193">
        <v>-1.1511750000000001</v>
      </c>
      <c r="M193">
        <v>0.74788480000000002</v>
      </c>
      <c r="N193">
        <v>-8.4417439999999993E-3</v>
      </c>
      <c r="O193">
        <v>4.1467499999999997E-2</v>
      </c>
      <c r="P193">
        <v>1.0355350000000001</v>
      </c>
      <c r="Q193">
        <v>1.895322</v>
      </c>
      <c r="R193">
        <v>-0.83529589999999998</v>
      </c>
      <c r="S193">
        <v>0.76744760000000001</v>
      </c>
      <c r="T193">
        <v>5.3763059999999996</v>
      </c>
      <c r="U193">
        <v>1.687913</v>
      </c>
    </row>
    <row r="194" spans="1:21" x14ac:dyDescent="0.25">
      <c r="A194" s="20">
        <f>0.000000008178*10^9</f>
        <v>8.1780000000000008</v>
      </c>
      <c r="B194">
        <v>0.45741779999999999</v>
      </c>
      <c r="C194">
        <v>-1.7970280000000001</v>
      </c>
      <c r="D194">
        <v>0.44153429999999999</v>
      </c>
      <c r="E194">
        <v>-3.6818569999999999</v>
      </c>
      <c r="F194">
        <v>-1.010041</v>
      </c>
      <c r="G194">
        <v>-7.6188549999999994E-2</v>
      </c>
      <c r="H194">
        <v>-0.53652529999999998</v>
      </c>
      <c r="I194">
        <v>0.5778394</v>
      </c>
      <c r="J194">
        <v>-0.43900620000000001</v>
      </c>
      <c r="K194">
        <v>0.55317799999999995</v>
      </c>
      <c r="L194">
        <v>-1.557725</v>
      </c>
      <c r="M194">
        <v>0.3013361</v>
      </c>
      <c r="N194">
        <v>-9.533026E-2</v>
      </c>
      <c r="O194">
        <v>1.382836</v>
      </c>
      <c r="P194">
        <v>0.36915599999999998</v>
      </c>
      <c r="Q194">
        <v>1.1721410000000001</v>
      </c>
      <c r="R194">
        <v>0.85463449999999996</v>
      </c>
      <c r="S194">
        <v>0.98899970000000004</v>
      </c>
      <c r="T194">
        <v>4.160253</v>
      </c>
      <c r="U194">
        <v>1.5416700000000001</v>
      </c>
    </row>
    <row r="195" spans="1:21" x14ac:dyDescent="0.25">
      <c r="A195" s="20">
        <f>0.000000009178*10^9</f>
        <v>9.177999999999999</v>
      </c>
      <c r="B195">
        <v>-0.77099790000000001</v>
      </c>
      <c r="C195">
        <v>-0.84476739999999995</v>
      </c>
      <c r="D195">
        <v>-0.19806650000000001</v>
      </c>
      <c r="E195">
        <v>-3.1578339999999998</v>
      </c>
      <c r="F195">
        <v>1.1085879999999999</v>
      </c>
      <c r="G195">
        <v>1.983188</v>
      </c>
      <c r="H195">
        <v>-1.169691</v>
      </c>
      <c r="I195">
        <v>-3.1265779999999999</v>
      </c>
      <c r="J195">
        <v>-0.92096319999999998</v>
      </c>
      <c r="K195">
        <v>1.2005079999999999</v>
      </c>
      <c r="L195">
        <v>-0.58073189999999997</v>
      </c>
      <c r="M195">
        <v>8.9592229999999995E-2</v>
      </c>
      <c r="N195">
        <v>-0.79844440000000005</v>
      </c>
      <c r="O195">
        <v>0.36876490000000001</v>
      </c>
      <c r="P195">
        <v>0.83682250000000002</v>
      </c>
      <c r="Q195">
        <v>0.61585630000000002</v>
      </c>
      <c r="R195">
        <v>2.495031</v>
      </c>
      <c r="S195">
        <v>0.16575790000000001</v>
      </c>
      <c r="T195">
        <v>2.0646100000000001</v>
      </c>
      <c r="U195">
        <v>0.74523689999999998</v>
      </c>
    </row>
    <row r="196" spans="1:21" x14ac:dyDescent="0.25">
      <c r="A196" s="20">
        <f>0.000000010178*10^9</f>
        <v>10.178000000000001</v>
      </c>
      <c r="B196">
        <v>-0.63827710000000004</v>
      </c>
      <c r="C196">
        <v>-2.2403429999999998E-2</v>
      </c>
      <c r="D196">
        <v>-0.3405995</v>
      </c>
      <c r="E196">
        <v>-0.5142909</v>
      </c>
      <c r="F196">
        <v>2.1622110000000001</v>
      </c>
      <c r="G196">
        <v>2.3439390000000002</v>
      </c>
      <c r="H196">
        <v>9.6522490000000002E-2</v>
      </c>
      <c r="I196">
        <v>-2.4345309999999998</v>
      </c>
      <c r="J196">
        <v>-0.83013329999999996</v>
      </c>
      <c r="K196">
        <v>0.99625810000000004</v>
      </c>
      <c r="L196">
        <v>0.70746200000000004</v>
      </c>
      <c r="M196">
        <v>0.85805609999999999</v>
      </c>
      <c r="N196">
        <v>-1.253217</v>
      </c>
      <c r="O196">
        <v>-1.9561059999999999</v>
      </c>
      <c r="P196">
        <v>1.0896140000000001</v>
      </c>
      <c r="Q196">
        <v>-5.6112059999999998E-2</v>
      </c>
      <c r="R196">
        <v>2.5630280000000001</v>
      </c>
      <c r="S196">
        <v>-0.6522464</v>
      </c>
      <c r="T196">
        <v>1.0126029999999999</v>
      </c>
      <c r="U196">
        <v>-1.009714</v>
      </c>
    </row>
    <row r="197" spans="1:21" x14ac:dyDescent="0.25">
      <c r="A197" s="20">
        <f>0.000000011178*10^9</f>
        <v>11.177999999999999</v>
      </c>
      <c r="B197">
        <v>-0.17233319999999999</v>
      </c>
      <c r="C197">
        <v>0.5803606</v>
      </c>
      <c r="D197">
        <v>9.0493710000000005E-2</v>
      </c>
      <c r="E197">
        <v>1.9336329999999999</v>
      </c>
      <c r="F197">
        <v>1.5115270000000001</v>
      </c>
      <c r="G197">
        <v>0.80052400000000001</v>
      </c>
      <c r="H197">
        <v>2.0358149999999999</v>
      </c>
      <c r="I197">
        <v>0.87521939999999998</v>
      </c>
      <c r="J197">
        <v>0.93913670000000005</v>
      </c>
      <c r="K197">
        <v>1.343647</v>
      </c>
      <c r="L197">
        <v>0.21545220000000001</v>
      </c>
      <c r="M197">
        <v>1.8507150000000001</v>
      </c>
      <c r="N197">
        <v>-1.650404</v>
      </c>
      <c r="O197">
        <v>-1.4921819999999999</v>
      </c>
      <c r="P197">
        <v>0.54031549999999995</v>
      </c>
      <c r="Q197">
        <v>-0.55026039999999998</v>
      </c>
      <c r="R197">
        <v>1.1955579999999999</v>
      </c>
      <c r="S197">
        <v>0.92126470000000005</v>
      </c>
      <c r="T197">
        <v>0.78621010000000002</v>
      </c>
      <c r="U197">
        <v>-0.62898050000000005</v>
      </c>
    </row>
    <row r="198" spans="1:21" x14ac:dyDescent="0.25">
      <c r="A198" s="20">
        <f>0.000000012178*10^9</f>
        <v>12.177999999999999</v>
      </c>
      <c r="B198">
        <v>0.55751079999999997</v>
      </c>
      <c r="C198">
        <v>0.6968202</v>
      </c>
      <c r="D198">
        <v>0.44779180000000002</v>
      </c>
      <c r="E198">
        <v>2.8132259999999998</v>
      </c>
      <c r="F198">
        <v>0.4357203</v>
      </c>
      <c r="G198">
        <v>0.58863460000000001</v>
      </c>
      <c r="H198">
        <v>2.374844</v>
      </c>
      <c r="I198">
        <v>0.88497020000000004</v>
      </c>
      <c r="J198">
        <v>2.8146309999999999</v>
      </c>
      <c r="K198">
        <v>2.7115209999999998</v>
      </c>
      <c r="L198">
        <v>-0.73404119999999995</v>
      </c>
      <c r="M198">
        <v>1.052095</v>
      </c>
      <c r="N198">
        <v>-1.8378190000000001</v>
      </c>
      <c r="O198">
        <v>0.95213449999999999</v>
      </c>
      <c r="P198">
        <v>0.58381859999999997</v>
      </c>
      <c r="Q198">
        <v>-0.1580155</v>
      </c>
      <c r="R198">
        <v>-2.4591499999999999E-2</v>
      </c>
      <c r="S198">
        <v>2.7944979999999999</v>
      </c>
      <c r="T198">
        <v>0.74037869999999995</v>
      </c>
      <c r="U198">
        <v>2.1757019999999998</v>
      </c>
    </row>
    <row r="199" spans="1:21" x14ac:dyDescent="0.25">
      <c r="A199" s="20">
        <f>0.000000013178*10^9</f>
        <v>13.178000000000001</v>
      </c>
      <c r="B199">
        <v>2.2344499999999998</v>
      </c>
      <c r="C199">
        <v>-0.42072609999999999</v>
      </c>
      <c r="D199">
        <v>0.67239649999999995</v>
      </c>
      <c r="E199">
        <v>1.8097019999999999</v>
      </c>
      <c r="F199">
        <v>-0.6600608</v>
      </c>
      <c r="G199">
        <v>2.2581549999999999</v>
      </c>
      <c r="H199">
        <v>1.1906540000000001</v>
      </c>
      <c r="I199">
        <v>-1.0180670000000001</v>
      </c>
      <c r="J199">
        <v>2.9203519999999998</v>
      </c>
      <c r="K199">
        <v>2.8907250000000002</v>
      </c>
      <c r="L199">
        <v>-0.11543249999999999</v>
      </c>
      <c r="M199">
        <v>-0.93165310000000001</v>
      </c>
      <c r="N199">
        <v>-0.1953665</v>
      </c>
      <c r="O199">
        <v>1.4726109999999999</v>
      </c>
      <c r="P199">
        <v>1.5823039999999999</v>
      </c>
      <c r="Q199">
        <v>1.6181209999999999</v>
      </c>
      <c r="R199">
        <v>-0.63509009999999999</v>
      </c>
      <c r="S199">
        <v>3.0432329999999999</v>
      </c>
      <c r="T199">
        <v>2.0680149999999999</v>
      </c>
      <c r="U199">
        <v>2.9625159999999999</v>
      </c>
    </row>
    <row r="200" spans="1:21" x14ac:dyDescent="0.25">
      <c r="A200" s="20">
        <f>0.000000014178*10^9</f>
        <v>14.177999999999999</v>
      </c>
      <c r="B200">
        <v>2.9129160000000001</v>
      </c>
      <c r="C200">
        <v>-0.66609200000000002</v>
      </c>
      <c r="D200">
        <v>0.47782439999999998</v>
      </c>
      <c r="E200">
        <v>0.54443660000000005</v>
      </c>
      <c r="F200">
        <v>-0.22895679999999999</v>
      </c>
      <c r="G200">
        <v>2.6329829999999999</v>
      </c>
      <c r="H200">
        <v>0.26330490000000001</v>
      </c>
      <c r="I200">
        <v>-1.441165</v>
      </c>
      <c r="J200">
        <v>2.6375540000000002</v>
      </c>
      <c r="K200">
        <v>1.3869290000000001</v>
      </c>
      <c r="L200">
        <v>0.62168310000000004</v>
      </c>
      <c r="M200">
        <v>-1.657856</v>
      </c>
      <c r="N200">
        <v>1.2714289999999999</v>
      </c>
      <c r="O200">
        <v>0.25646360000000001</v>
      </c>
      <c r="P200">
        <v>2.1526589999999999</v>
      </c>
      <c r="Q200">
        <v>2.253568</v>
      </c>
      <c r="R200">
        <v>-0.88705500000000004</v>
      </c>
      <c r="S200">
        <v>2.8595199999999998</v>
      </c>
      <c r="T200">
        <v>3.165022</v>
      </c>
      <c r="U200">
        <v>0.88444979999999995</v>
      </c>
    </row>
    <row r="201" spans="1:21" x14ac:dyDescent="0.25">
      <c r="A201" s="20">
        <f>0.000000015178*10^9</f>
        <v>15.177999999999999</v>
      </c>
      <c r="B201">
        <v>1.3702380000000001</v>
      </c>
      <c r="C201">
        <v>0.17927460000000001</v>
      </c>
      <c r="D201">
        <v>0.58834569999999997</v>
      </c>
      <c r="E201">
        <v>7.7849680000000004E-2</v>
      </c>
      <c r="F201">
        <v>0.93945970000000001</v>
      </c>
      <c r="G201">
        <v>1.1654690000000001</v>
      </c>
      <c r="H201">
        <v>-0.8017706</v>
      </c>
      <c r="I201">
        <v>-1.077502</v>
      </c>
      <c r="J201">
        <v>2.3566600000000002</v>
      </c>
      <c r="K201">
        <v>0.26301780000000002</v>
      </c>
      <c r="L201">
        <v>0.34661530000000002</v>
      </c>
      <c r="M201">
        <v>-1.4004399999999999</v>
      </c>
      <c r="N201">
        <v>-2.248994E-2</v>
      </c>
      <c r="O201">
        <v>-0.28982350000000001</v>
      </c>
      <c r="P201">
        <v>1.241552</v>
      </c>
      <c r="Q201">
        <v>0.89691350000000003</v>
      </c>
      <c r="R201">
        <v>0.29648740000000001</v>
      </c>
      <c r="S201">
        <v>1.8157319999999999</v>
      </c>
      <c r="T201">
        <v>2.6659899999999999</v>
      </c>
      <c r="U201">
        <v>-0.78743819999999998</v>
      </c>
    </row>
    <row r="202" spans="1:21" x14ac:dyDescent="0.25">
      <c r="A202" s="20">
        <f>0.000000016178*10^9</f>
        <v>16.178000000000001</v>
      </c>
      <c r="B202">
        <v>0.33845809999999998</v>
      </c>
      <c r="C202">
        <v>0.1028838</v>
      </c>
      <c r="D202">
        <v>0.7089761</v>
      </c>
      <c r="E202">
        <v>-8.4531259999999997E-2</v>
      </c>
      <c r="F202">
        <v>0.96438040000000003</v>
      </c>
      <c r="G202">
        <v>0.34361910000000001</v>
      </c>
      <c r="H202">
        <v>-1.8192729999999999</v>
      </c>
      <c r="I202">
        <v>-0.63240929999999995</v>
      </c>
      <c r="J202">
        <v>0.82804339999999999</v>
      </c>
      <c r="K202">
        <v>0.58170060000000001</v>
      </c>
      <c r="L202">
        <v>-0.1219541</v>
      </c>
      <c r="M202">
        <v>-0.84195370000000003</v>
      </c>
      <c r="N202">
        <v>-1.474148</v>
      </c>
      <c r="O202">
        <v>0.1716271</v>
      </c>
      <c r="P202">
        <v>0.25757999999999998</v>
      </c>
      <c r="Q202">
        <v>-0.42627599999999999</v>
      </c>
      <c r="R202">
        <v>1.4559280000000001</v>
      </c>
      <c r="S202">
        <v>-0.54071970000000003</v>
      </c>
      <c r="T202">
        <v>2.5135489999999998</v>
      </c>
      <c r="U202">
        <v>-1.2222150000000001</v>
      </c>
    </row>
    <row r="203" spans="1:21" x14ac:dyDescent="0.25">
      <c r="A203" s="20">
        <f>0.000000017178*10^9</f>
        <v>17.178000000000001</v>
      </c>
      <c r="B203">
        <v>1.0439179999999999</v>
      </c>
      <c r="C203">
        <v>-0.53754239999999998</v>
      </c>
      <c r="D203">
        <v>0.1111726</v>
      </c>
      <c r="E203">
        <v>-0.26644309999999999</v>
      </c>
      <c r="F203">
        <v>-1.200318E-2</v>
      </c>
      <c r="G203">
        <v>0.12660859999999999</v>
      </c>
      <c r="H203">
        <v>-1.164882</v>
      </c>
      <c r="I203">
        <v>0.30150880000000002</v>
      </c>
      <c r="J203">
        <v>-0.53279279999999996</v>
      </c>
      <c r="K203">
        <v>0.75596640000000004</v>
      </c>
      <c r="L203">
        <v>-0.35514220000000002</v>
      </c>
      <c r="M203">
        <v>-0.3830518</v>
      </c>
      <c r="N203">
        <v>-0.64300239999999997</v>
      </c>
      <c r="O203">
        <v>0.37214900000000001</v>
      </c>
      <c r="P203">
        <v>8.1399180000000002E-2</v>
      </c>
      <c r="Q203">
        <v>-0.89249650000000003</v>
      </c>
      <c r="R203">
        <v>0.13514200000000001</v>
      </c>
      <c r="S203">
        <v>-1.5180560000000001</v>
      </c>
      <c r="T203">
        <v>2.1224319999999999</v>
      </c>
      <c r="U203">
        <v>-0.81365149999999997</v>
      </c>
    </row>
    <row r="204" spans="1:21" x14ac:dyDescent="0.25">
      <c r="A204" s="20">
        <f>0.000000018178*10^9</f>
        <v>18.178000000000001</v>
      </c>
      <c r="B204">
        <v>0.67214370000000001</v>
      </c>
      <c r="C204">
        <v>-0.74468259999999997</v>
      </c>
      <c r="D204">
        <v>-0.65109930000000005</v>
      </c>
      <c r="E204">
        <v>-0.42552279999999998</v>
      </c>
      <c r="F204">
        <v>-1.3909629999999999</v>
      </c>
      <c r="G204">
        <v>-0.60743210000000003</v>
      </c>
      <c r="H204">
        <v>-7.9598680000000005E-2</v>
      </c>
      <c r="I204">
        <v>0.86446630000000002</v>
      </c>
      <c r="J204">
        <v>-1.2107319999999999</v>
      </c>
      <c r="K204">
        <v>-0.33459670000000002</v>
      </c>
      <c r="L204">
        <v>-0.61377440000000005</v>
      </c>
      <c r="M204">
        <v>-0.30624459999999998</v>
      </c>
      <c r="N204">
        <v>-0.16859469999999999</v>
      </c>
      <c r="O204">
        <v>-0.73376640000000004</v>
      </c>
      <c r="P204">
        <v>-0.60133210000000004</v>
      </c>
      <c r="Q204">
        <v>-1.09839</v>
      </c>
      <c r="R204">
        <v>-1.1250709999999999</v>
      </c>
      <c r="S204">
        <v>-0.91051210000000005</v>
      </c>
      <c r="T204">
        <v>-0.28998610000000002</v>
      </c>
      <c r="U204">
        <v>0.14301440000000001</v>
      </c>
    </row>
    <row r="205" spans="1:21" x14ac:dyDescent="0.25">
      <c r="A205" s="20">
        <f>0.000000019178*10^9</f>
        <v>19.178000000000001</v>
      </c>
      <c r="B205">
        <v>-0.62549250000000001</v>
      </c>
      <c r="C205">
        <v>-0.80197450000000003</v>
      </c>
      <c r="D205">
        <v>-0.88486390000000004</v>
      </c>
      <c r="E205">
        <v>-0.59859859999999998</v>
      </c>
      <c r="F205">
        <v>-1.9931779999999999</v>
      </c>
      <c r="G205">
        <v>-1.3308949999999999</v>
      </c>
      <c r="H205">
        <v>-0.22810440000000001</v>
      </c>
      <c r="I205">
        <v>0.84620980000000001</v>
      </c>
      <c r="J205">
        <v>-2.3007939999999998</v>
      </c>
      <c r="K205">
        <v>-0.7575018</v>
      </c>
      <c r="L205">
        <v>-0.60033700000000001</v>
      </c>
      <c r="M205">
        <v>-7.1889999999999996E-2</v>
      </c>
      <c r="N205">
        <v>-1.662026</v>
      </c>
      <c r="O205">
        <v>-1.853083</v>
      </c>
      <c r="P205">
        <v>-1.5365340000000001</v>
      </c>
      <c r="Q205">
        <v>-1.035126</v>
      </c>
      <c r="R205">
        <v>-0.69043520000000003</v>
      </c>
      <c r="S205">
        <v>-1.4756590000000001</v>
      </c>
      <c r="T205">
        <v>-2.4722970000000002</v>
      </c>
      <c r="U205">
        <v>-6.9485610000000003E-2</v>
      </c>
    </row>
    <row r="206" spans="1:21" x14ac:dyDescent="0.25">
      <c r="A206" s="20">
        <f>0.000000020178*10^9</f>
        <v>20.178000000000001</v>
      </c>
      <c r="B206">
        <v>-0.39306869999999999</v>
      </c>
      <c r="C206">
        <v>-0.28442450000000002</v>
      </c>
      <c r="D206">
        <v>-0.34031630000000002</v>
      </c>
      <c r="E206">
        <v>-0.78059690000000004</v>
      </c>
      <c r="F206">
        <v>-1.202979</v>
      </c>
      <c r="G206">
        <v>-1.1965680000000001</v>
      </c>
      <c r="H206">
        <v>-0.2246042</v>
      </c>
      <c r="I206">
        <v>-4.279985E-2</v>
      </c>
      <c r="J206">
        <v>-2.780945</v>
      </c>
      <c r="K206">
        <v>0.47789019999999999</v>
      </c>
      <c r="L206">
        <v>-0.62796180000000001</v>
      </c>
      <c r="M206">
        <v>3.1184340000000001E-2</v>
      </c>
      <c r="N206">
        <v>-2.2176330000000002</v>
      </c>
      <c r="O206">
        <v>-1.5724819999999999</v>
      </c>
      <c r="P206">
        <v>-0.94261110000000004</v>
      </c>
      <c r="Q206">
        <v>-0.60202900000000004</v>
      </c>
      <c r="R206">
        <v>-0.57625219999999999</v>
      </c>
      <c r="S206">
        <v>-2.4632909999999999</v>
      </c>
      <c r="T206">
        <v>-2.4406330000000001</v>
      </c>
      <c r="U206">
        <v>-1.7238340000000001</v>
      </c>
    </row>
    <row r="207" spans="1:21" x14ac:dyDescent="0.25">
      <c r="A207" s="20">
        <f>0.000000021178*10^9</f>
        <v>21.178000000000001</v>
      </c>
      <c r="B207">
        <v>0.60254960000000002</v>
      </c>
      <c r="C207">
        <v>0.67793239999999999</v>
      </c>
      <c r="D207">
        <v>0.25975300000000001</v>
      </c>
      <c r="E207">
        <v>-0.77968249999999995</v>
      </c>
      <c r="F207">
        <v>-0.40233229999999998</v>
      </c>
      <c r="G207">
        <v>-0.38503409999999999</v>
      </c>
      <c r="H207">
        <v>0.61917840000000002</v>
      </c>
      <c r="I207">
        <v>-1.6667970000000001</v>
      </c>
      <c r="J207">
        <v>-1.7164619999999999</v>
      </c>
      <c r="K207">
        <v>1.399813</v>
      </c>
      <c r="L207">
        <v>-1.5915680000000001</v>
      </c>
      <c r="M207">
        <v>-7.4964619999999996E-2</v>
      </c>
      <c r="N207">
        <v>-1.412237</v>
      </c>
      <c r="O207">
        <v>-0.76558340000000003</v>
      </c>
      <c r="P207">
        <v>0.29518709999999998</v>
      </c>
      <c r="Q207">
        <v>-0.4023274</v>
      </c>
      <c r="R207">
        <v>-0.42361130000000002</v>
      </c>
      <c r="S207">
        <v>-1.3074399999999999</v>
      </c>
      <c r="T207">
        <v>-1.467689</v>
      </c>
      <c r="U207">
        <v>-2.377726</v>
      </c>
    </row>
    <row r="208" spans="1:21" x14ac:dyDescent="0.25">
      <c r="A208" s="20">
        <f>0.000000022178*10^9</f>
        <v>22.177999999999997</v>
      </c>
      <c r="B208">
        <v>0.57698389999999999</v>
      </c>
      <c r="C208">
        <v>0.34294449999999999</v>
      </c>
      <c r="D208">
        <v>0.21656990000000001</v>
      </c>
      <c r="E208">
        <v>-1.1160760000000001</v>
      </c>
      <c r="F208">
        <v>-0.67985329999999999</v>
      </c>
      <c r="G208">
        <v>0.11458459999999999</v>
      </c>
      <c r="H208">
        <v>0.12967619999999999</v>
      </c>
      <c r="I208">
        <v>-1.2875719999999999</v>
      </c>
      <c r="J208">
        <v>4.9493549999999997E-2</v>
      </c>
      <c r="K208">
        <v>1.198785</v>
      </c>
      <c r="L208">
        <v>-2.5363920000000002</v>
      </c>
      <c r="M208">
        <v>0.41982409999999998</v>
      </c>
      <c r="N208">
        <v>-1.1913590000000001</v>
      </c>
      <c r="O208">
        <v>-2.5262860000000002E-2</v>
      </c>
      <c r="P208">
        <v>0.1841777</v>
      </c>
      <c r="Q208">
        <v>-5.7099370000000003E-2</v>
      </c>
      <c r="R208">
        <v>0.32026959999999999</v>
      </c>
      <c r="S208">
        <v>1.072905</v>
      </c>
      <c r="T208">
        <v>-0.25723279999999998</v>
      </c>
      <c r="U208">
        <v>-0.94317269999999997</v>
      </c>
    </row>
    <row r="209" spans="1:21" x14ac:dyDescent="0.25">
      <c r="A209" s="20">
        <f>0.000000023178*10^9</f>
        <v>23.178000000000001</v>
      </c>
      <c r="B209">
        <v>-0.80649729999999997</v>
      </c>
      <c r="C209">
        <v>-0.4185566</v>
      </c>
      <c r="D209">
        <v>-0.56621120000000003</v>
      </c>
      <c r="E209">
        <v>-1.6222840000000001</v>
      </c>
      <c r="F209">
        <v>-1.228504</v>
      </c>
      <c r="G209">
        <v>0.65792039999999996</v>
      </c>
      <c r="H209">
        <v>-0.93932130000000003</v>
      </c>
      <c r="I209">
        <v>0.62531000000000003</v>
      </c>
      <c r="J209">
        <v>0.79293190000000002</v>
      </c>
      <c r="K209">
        <v>1.0484439999999999</v>
      </c>
      <c r="L209">
        <v>-2.4125350000000001</v>
      </c>
      <c r="M209">
        <v>1.0591729999999999</v>
      </c>
      <c r="N209">
        <v>2.2024800000000001E-2</v>
      </c>
      <c r="O209">
        <v>0.3148569</v>
      </c>
      <c r="P209">
        <v>-0.16982939999999999</v>
      </c>
      <c r="Q209">
        <v>0.6192126</v>
      </c>
      <c r="R209">
        <v>1.0261769999999999</v>
      </c>
      <c r="S209">
        <v>2.0726460000000002</v>
      </c>
      <c r="T209">
        <v>0.78534760000000003</v>
      </c>
      <c r="U209">
        <v>-3.6108800000000003E-2</v>
      </c>
    </row>
    <row r="210" spans="1:21" x14ac:dyDescent="0.25">
      <c r="A210" s="20">
        <f>0.000000024178*10^9</f>
        <v>24.178000000000001</v>
      </c>
      <c r="B210">
        <v>-1.5752870000000001</v>
      </c>
      <c r="C210">
        <v>0.2017176</v>
      </c>
      <c r="D210">
        <v>-1.4433039999999999</v>
      </c>
      <c r="E210">
        <v>-0.89798299999999998</v>
      </c>
      <c r="F210">
        <v>-0.49449720000000003</v>
      </c>
      <c r="G210">
        <v>1.4959830000000001</v>
      </c>
      <c r="H210">
        <v>-0.19825490000000001</v>
      </c>
      <c r="I210">
        <v>1.2827580000000001</v>
      </c>
      <c r="J210">
        <v>0.44772139999999999</v>
      </c>
      <c r="K210">
        <v>0.75541429999999998</v>
      </c>
      <c r="L210">
        <v>-1.2520979999999999</v>
      </c>
      <c r="M210">
        <v>0.7110438</v>
      </c>
      <c r="N210">
        <v>2.0370119999999998</v>
      </c>
      <c r="O210">
        <v>0.33774650000000001</v>
      </c>
      <c r="P210">
        <v>0.33414300000000002</v>
      </c>
      <c r="Q210">
        <v>0.18281649999999999</v>
      </c>
      <c r="R210">
        <v>1.7705329999999999</v>
      </c>
      <c r="S210">
        <v>1.2910539999999999</v>
      </c>
      <c r="T210">
        <v>0.94991930000000002</v>
      </c>
      <c r="U210">
        <v>-0.59596229999999994</v>
      </c>
    </row>
    <row r="211" spans="1:21" x14ac:dyDescent="0.25">
      <c r="A211" s="20">
        <f>0.000000025178*10^9</f>
        <v>25.177999999999997</v>
      </c>
      <c r="B211">
        <v>-0.3648576</v>
      </c>
      <c r="C211">
        <v>0.82544660000000003</v>
      </c>
      <c r="D211">
        <v>-0.90412610000000004</v>
      </c>
      <c r="E211">
        <v>0.40727829999999998</v>
      </c>
      <c r="F211">
        <v>1.2643249999999999</v>
      </c>
      <c r="G211">
        <v>1.98265</v>
      </c>
      <c r="H211">
        <v>0.65028960000000002</v>
      </c>
      <c r="I211">
        <v>1.393316</v>
      </c>
      <c r="J211">
        <v>0.94945650000000004</v>
      </c>
      <c r="K211">
        <v>0.12659219999999999</v>
      </c>
      <c r="L211">
        <v>0.24462039999999999</v>
      </c>
      <c r="M211">
        <v>0.54471879999999995</v>
      </c>
      <c r="N211">
        <v>1.7989539999999999</v>
      </c>
      <c r="O211">
        <v>0.84577780000000002</v>
      </c>
      <c r="P211">
        <v>1.061965</v>
      </c>
      <c r="Q211">
        <v>-1.2823910000000001</v>
      </c>
      <c r="R211">
        <v>2.0780460000000001</v>
      </c>
      <c r="S211">
        <v>-0.2376479</v>
      </c>
      <c r="T211">
        <v>0.89386869999999996</v>
      </c>
      <c r="U211">
        <v>-0.36815150000000002</v>
      </c>
    </row>
    <row r="212" spans="1:21" x14ac:dyDescent="0.25">
      <c r="A212" s="20">
        <f>0.000000026178*10^9</f>
        <v>26.178000000000001</v>
      </c>
      <c r="B212">
        <v>0.77959089999999998</v>
      </c>
      <c r="C212">
        <v>0.80329070000000002</v>
      </c>
      <c r="D212">
        <v>0.44784639999999998</v>
      </c>
      <c r="E212">
        <v>0.75035850000000004</v>
      </c>
      <c r="F212">
        <v>2.5547330000000001</v>
      </c>
      <c r="G212">
        <v>1.9245540000000001</v>
      </c>
      <c r="H212">
        <v>0.95561529999999995</v>
      </c>
      <c r="I212">
        <v>1.5746720000000001</v>
      </c>
      <c r="J212">
        <v>1.926129</v>
      </c>
      <c r="K212">
        <v>0.20276179999999999</v>
      </c>
      <c r="L212">
        <v>0.34030709999999997</v>
      </c>
      <c r="M212">
        <v>1.913788</v>
      </c>
      <c r="N212">
        <v>-0.1297613</v>
      </c>
      <c r="O212">
        <v>0.70272020000000002</v>
      </c>
      <c r="P212">
        <v>1.804306</v>
      </c>
      <c r="Q212">
        <v>-0.97163100000000002</v>
      </c>
      <c r="R212">
        <v>2.2217790000000002</v>
      </c>
      <c r="S212">
        <v>-1.0974280000000001</v>
      </c>
      <c r="T212">
        <v>0.9102538</v>
      </c>
      <c r="U212">
        <v>0.65887649999999998</v>
      </c>
    </row>
    <row r="213" spans="1:21" x14ac:dyDescent="0.25">
      <c r="A213" s="20">
        <f>0.000000027178*10^9</f>
        <v>27.178000000000001</v>
      </c>
      <c r="B213">
        <v>0.8308333</v>
      </c>
      <c r="C213">
        <v>1.014818</v>
      </c>
      <c r="D213">
        <v>0.64327719999999999</v>
      </c>
      <c r="E213">
        <v>1.2781819999999999</v>
      </c>
      <c r="F213">
        <v>3.5019279999999999</v>
      </c>
      <c r="G213">
        <v>0.92798890000000001</v>
      </c>
      <c r="H213">
        <v>1.6660250000000001</v>
      </c>
      <c r="I213">
        <v>1.2794239999999999</v>
      </c>
      <c r="J213">
        <v>1.647492</v>
      </c>
      <c r="K213">
        <v>0.22704779999999999</v>
      </c>
      <c r="L213">
        <v>-0.85425229999999996</v>
      </c>
      <c r="M213">
        <v>2.8130389999999998</v>
      </c>
      <c r="N213">
        <v>-1.0030129999999999</v>
      </c>
      <c r="O213">
        <v>-0.44515909999999997</v>
      </c>
      <c r="P213">
        <v>1.7528809999999999</v>
      </c>
      <c r="Q213">
        <v>1.7956890000000001</v>
      </c>
      <c r="R213">
        <v>2.7084739999999998</v>
      </c>
      <c r="S213">
        <v>0.32005729999999999</v>
      </c>
      <c r="T213">
        <v>0.71394979999999997</v>
      </c>
      <c r="U213">
        <v>1.662245</v>
      </c>
    </row>
    <row r="214" spans="1:21" x14ac:dyDescent="0.25">
      <c r="A214" s="20">
        <f>0.000000028178*10^9</f>
        <v>28.178000000000001</v>
      </c>
      <c r="B214">
        <v>0.75551699999999999</v>
      </c>
      <c r="C214">
        <v>1.3235030000000001</v>
      </c>
      <c r="D214">
        <v>0.40294279999999999</v>
      </c>
      <c r="E214">
        <v>2.664215</v>
      </c>
      <c r="F214">
        <v>3.785031</v>
      </c>
      <c r="G214">
        <v>0.3188666</v>
      </c>
      <c r="H214">
        <v>2.1306919999999998</v>
      </c>
      <c r="I214">
        <v>1.212575</v>
      </c>
      <c r="J214">
        <v>0.81558870000000006</v>
      </c>
      <c r="K214">
        <v>0.27909669999999998</v>
      </c>
      <c r="L214">
        <v>-1.317345</v>
      </c>
      <c r="M214">
        <v>1.852222</v>
      </c>
      <c r="N214">
        <v>-0.1085298</v>
      </c>
      <c r="O214">
        <v>-0.24400540000000001</v>
      </c>
      <c r="P214">
        <v>1.184987</v>
      </c>
      <c r="Q214">
        <v>3.4401470000000001</v>
      </c>
      <c r="R214">
        <v>2.9243679999999999</v>
      </c>
      <c r="S214">
        <v>2.6439910000000002</v>
      </c>
      <c r="T214">
        <v>0.95888770000000001</v>
      </c>
      <c r="U214">
        <v>2.6433399999999998</v>
      </c>
    </row>
    <row r="215" spans="1:21" x14ac:dyDescent="0.25">
      <c r="A215" s="20">
        <f>0.000000029178*10^9</f>
        <v>29.178000000000001</v>
      </c>
      <c r="B215">
        <v>1.0072589999999999</v>
      </c>
      <c r="C215">
        <v>1.7820609999999999</v>
      </c>
      <c r="D215">
        <v>1.0284450000000001</v>
      </c>
      <c r="E215">
        <v>2.7883249999999999</v>
      </c>
      <c r="F215">
        <v>2.5635870000000001</v>
      </c>
      <c r="G215">
        <v>1.4151959999999999</v>
      </c>
      <c r="H215">
        <v>2.3001550000000002</v>
      </c>
      <c r="I215">
        <v>2.0612110000000001</v>
      </c>
      <c r="J215">
        <v>0.92391400000000001</v>
      </c>
      <c r="K215">
        <v>2.075898</v>
      </c>
      <c r="L215">
        <v>-0.11830540000000001</v>
      </c>
      <c r="M215">
        <v>1.054762</v>
      </c>
      <c r="N215">
        <v>0.79603380000000001</v>
      </c>
      <c r="O215">
        <v>1.435246</v>
      </c>
      <c r="P215">
        <v>1.1876850000000001</v>
      </c>
      <c r="Q215">
        <v>2.1127020000000001</v>
      </c>
      <c r="R215">
        <v>3.0076559999999999</v>
      </c>
      <c r="S215">
        <v>2.8644690000000002</v>
      </c>
      <c r="T215">
        <v>1.7561009999999999</v>
      </c>
      <c r="U215">
        <v>2.515209</v>
      </c>
    </row>
    <row r="216" spans="1:21" x14ac:dyDescent="0.25">
      <c r="A216" s="20">
        <f>0.000000030178*10^9</f>
        <v>30.178000000000001</v>
      </c>
      <c r="B216">
        <v>1.8231299999999999</v>
      </c>
      <c r="C216">
        <v>2.552457</v>
      </c>
      <c r="D216">
        <v>2.0062549999999999</v>
      </c>
      <c r="E216">
        <v>1.770114</v>
      </c>
      <c r="F216">
        <v>1.3060689999999999</v>
      </c>
      <c r="G216">
        <v>2.484712</v>
      </c>
      <c r="H216">
        <v>1.937365</v>
      </c>
      <c r="I216">
        <v>3.081855</v>
      </c>
      <c r="J216">
        <v>1.707654</v>
      </c>
      <c r="K216">
        <v>3.7018450000000001</v>
      </c>
      <c r="L216">
        <v>2.1928730000000001</v>
      </c>
      <c r="M216">
        <v>1.2657130000000001</v>
      </c>
      <c r="N216">
        <v>0.83266530000000005</v>
      </c>
      <c r="O216">
        <v>1.6411020000000001</v>
      </c>
      <c r="P216">
        <v>0.78322650000000005</v>
      </c>
      <c r="Q216">
        <v>7.1683140000000006E-2</v>
      </c>
      <c r="R216">
        <v>3.314282</v>
      </c>
      <c r="S216">
        <v>1.4617830000000001</v>
      </c>
      <c r="T216">
        <v>2.680866</v>
      </c>
      <c r="U216">
        <v>1.5257069999999999</v>
      </c>
    </row>
    <row r="217" spans="1:21" x14ac:dyDescent="0.25">
      <c r="A217" s="20">
        <f>0.000000031178*10^9</f>
        <v>31.178000000000004</v>
      </c>
      <c r="B217">
        <v>2.8754379999999999</v>
      </c>
      <c r="C217">
        <v>2.6507079999999998</v>
      </c>
      <c r="D217">
        <v>2.1846730000000001</v>
      </c>
      <c r="E217">
        <v>1.701309</v>
      </c>
      <c r="F217">
        <v>1.159497</v>
      </c>
      <c r="G217">
        <v>2.3975620000000002</v>
      </c>
      <c r="H217">
        <v>0.75345119999999999</v>
      </c>
      <c r="I217">
        <v>2.7272660000000002</v>
      </c>
      <c r="J217">
        <v>2.3073549999999998</v>
      </c>
      <c r="K217">
        <v>2.6096620000000001</v>
      </c>
      <c r="L217">
        <v>2.911956</v>
      </c>
      <c r="M217">
        <v>0.95415220000000001</v>
      </c>
      <c r="N217">
        <v>1.430247</v>
      </c>
      <c r="O217">
        <v>8.4566810000000006E-2</v>
      </c>
      <c r="P217">
        <v>0.24623120000000001</v>
      </c>
      <c r="Q217">
        <v>-0.39544010000000002</v>
      </c>
      <c r="R217">
        <v>3.2383570000000002</v>
      </c>
      <c r="S217">
        <v>0.43545469999999997</v>
      </c>
      <c r="T217">
        <v>3.5347710000000001</v>
      </c>
      <c r="U217">
        <v>1.4406270000000001</v>
      </c>
    </row>
    <row r="218" spans="1:21" x14ac:dyDescent="0.25">
      <c r="A218" s="20">
        <f>0.000000032178*10^9</f>
        <v>32.177999999999997</v>
      </c>
      <c r="B218">
        <v>3.2518289999999999</v>
      </c>
      <c r="C218">
        <v>2.1113719999999998</v>
      </c>
      <c r="D218">
        <v>1.351485</v>
      </c>
      <c r="E218">
        <v>2.075831</v>
      </c>
      <c r="F218">
        <v>1.7590779999999999</v>
      </c>
      <c r="G218">
        <v>2.2178930000000001</v>
      </c>
      <c r="H218">
        <v>-0.25001970000000001</v>
      </c>
      <c r="I218">
        <v>1.749546</v>
      </c>
      <c r="J218">
        <v>2.0287389999999998</v>
      </c>
      <c r="K218">
        <v>1.0288919999999999</v>
      </c>
      <c r="L218">
        <v>0.6656784</v>
      </c>
      <c r="M218">
        <v>0.56409710000000002</v>
      </c>
      <c r="N218">
        <v>2.5671339999999998</v>
      </c>
      <c r="O218">
        <v>-0.181951</v>
      </c>
      <c r="P218">
        <v>0.50966920000000004</v>
      </c>
      <c r="Q218">
        <v>0.80729629999999997</v>
      </c>
      <c r="R218">
        <v>2.5878860000000001</v>
      </c>
      <c r="S218">
        <v>-0.2474672</v>
      </c>
      <c r="T218">
        <v>3.399616</v>
      </c>
      <c r="U218">
        <v>1.3679870000000001</v>
      </c>
    </row>
    <row r="219" spans="1:21" x14ac:dyDescent="0.25">
      <c r="A219" s="20">
        <f>0.000000033178*10^9</f>
        <v>33.178000000000004</v>
      </c>
      <c r="B219">
        <v>2.4918140000000002</v>
      </c>
      <c r="C219">
        <v>2.3522820000000002</v>
      </c>
      <c r="D219">
        <v>0.69846549999999996</v>
      </c>
      <c r="E219">
        <v>2.0800740000000002</v>
      </c>
      <c r="F219">
        <v>2.079008</v>
      </c>
      <c r="G219">
        <v>2.379505</v>
      </c>
      <c r="H219">
        <v>-0.16577320000000001</v>
      </c>
      <c r="I219">
        <v>2.2901180000000001</v>
      </c>
      <c r="J219">
        <v>0.8557129</v>
      </c>
      <c r="K219">
        <v>1.354692</v>
      </c>
      <c r="L219">
        <v>-0.99460150000000003</v>
      </c>
      <c r="M219">
        <v>1.6752629999999999</v>
      </c>
      <c r="N219">
        <v>2.295388</v>
      </c>
      <c r="O219">
        <v>1.046035</v>
      </c>
      <c r="P219">
        <v>0.94770319999999997</v>
      </c>
      <c r="Q219">
        <v>2.0326780000000002</v>
      </c>
      <c r="R219">
        <v>2.2101320000000002</v>
      </c>
      <c r="S219">
        <v>-0.60011729999999996</v>
      </c>
      <c r="T219">
        <v>2.5142180000000001</v>
      </c>
      <c r="U219">
        <v>0.72551670000000001</v>
      </c>
    </row>
    <row r="220" spans="1:21" x14ac:dyDescent="0.25">
      <c r="A220" s="20">
        <f>0.000000034178*10^9</f>
        <v>34.177999999999997</v>
      </c>
      <c r="B220">
        <v>1.137861</v>
      </c>
      <c r="C220">
        <v>2.3519329999999998</v>
      </c>
      <c r="D220">
        <v>0.78320990000000001</v>
      </c>
      <c r="E220">
        <v>2.4907279999999998</v>
      </c>
      <c r="F220">
        <v>1.5994379999999999</v>
      </c>
      <c r="G220">
        <v>2.2593209999999999</v>
      </c>
      <c r="H220">
        <v>0.51496220000000004</v>
      </c>
      <c r="I220">
        <v>2.7873459999999999</v>
      </c>
      <c r="J220">
        <v>0.49588870000000002</v>
      </c>
      <c r="K220">
        <v>1.827189</v>
      </c>
      <c r="L220">
        <v>-0.6593407</v>
      </c>
      <c r="M220">
        <v>2.7283559999999998</v>
      </c>
      <c r="N220">
        <v>1.004014</v>
      </c>
      <c r="O220">
        <v>2.036111</v>
      </c>
      <c r="P220">
        <v>1.6691750000000001</v>
      </c>
      <c r="Q220">
        <v>2.157241</v>
      </c>
      <c r="R220">
        <v>1.755331</v>
      </c>
      <c r="S220">
        <v>0.32129469999999999</v>
      </c>
      <c r="T220">
        <v>2.2029450000000002</v>
      </c>
      <c r="U220">
        <v>1.177271</v>
      </c>
    </row>
    <row r="221" spans="1:21" x14ac:dyDescent="0.25">
      <c r="A221" s="20">
        <f>0.000000035178*10^9</f>
        <v>35.177999999999997</v>
      </c>
      <c r="B221">
        <v>0.69801880000000005</v>
      </c>
      <c r="C221">
        <v>1.344419</v>
      </c>
      <c r="D221">
        <v>1.468885</v>
      </c>
      <c r="E221">
        <v>2.6967180000000002</v>
      </c>
      <c r="F221">
        <v>1.7427440000000001</v>
      </c>
      <c r="G221">
        <v>1.272829</v>
      </c>
      <c r="H221">
        <v>1.0062709999999999</v>
      </c>
      <c r="I221">
        <v>1.6304460000000001</v>
      </c>
      <c r="J221">
        <v>1.0836870000000001</v>
      </c>
      <c r="K221">
        <v>1.882957</v>
      </c>
      <c r="L221">
        <v>-0.65140580000000003</v>
      </c>
      <c r="M221">
        <v>1.9955320000000001</v>
      </c>
      <c r="N221">
        <v>0.43506349999999999</v>
      </c>
      <c r="O221">
        <v>2.817561</v>
      </c>
      <c r="P221">
        <v>2.1720060000000001</v>
      </c>
      <c r="Q221">
        <v>1.525495</v>
      </c>
      <c r="R221">
        <v>0.74823930000000005</v>
      </c>
      <c r="S221">
        <v>1.807498</v>
      </c>
      <c r="T221">
        <v>1.687378</v>
      </c>
      <c r="U221">
        <v>1.135032</v>
      </c>
    </row>
    <row r="222" spans="1:21" x14ac:dyDescent="0.25">
      <c r="A222" s="20">
        <f>0.000000036178*10^9</f>
        <v>36.178000000000004</v>
      </c>
      <c r="B222">
        <v>1.9103950000000001</v>
      </c>
      <c r="C222">
        <v>1.056505</v>
      </c>
      <c r="D222">
        <v>2.1010970000000002</v>
      </c>
      <c r="E222">
        <v>1.8639699999999999</v>
      </c>
      <c r="F222">
        <v>2.7055799999999999</v>
      </c>
      <c r="G222">
        <v>0.1034947</v>
      </c>
      <c r="H222">
        <v>1.2465729999999999</v>
      </c>
      <c r="I222">
        <v>1.3008999999999999</v>
      </c>
      <c r="J222">
        <v>1.064554</v>
      </c>
      <c r="K222">
        <v>2.9110770000000001</v>
      </c>
      <c r="L222">
        <v>-0.47860780000000003</v>
      </c>
      <c r="M222">
        <v>0.91832780000000003</v>
      </c>
      <c r="N222">
        <v>0.33089740000000001</v>
      </c>
      <c r="O222">
        <v>2.8754420000000001</v>
      </c>
      <c r="P222">
        <v>1.93129</v>
      </c>
      <c r="Q222">
        <v>1.7183550000000001</v>
      </c>
      <c r="R222">
        <v>0.48823850000000002</v>
      </c>
      <c r="S222">
        <v>1.9452849999999999</v>
      </c>
      <c r="T222">
        <v>0.46038069999999998</v>
      </c>
      <c r="U222">
        <v>-0.62649529999999998</v>
      </c>
    </row>
    <row r="223" spans="1:21" x14ac:dyDescent="0.25">
      <c r="A223" s="20">
        <f>0.000000037178*10^9</f>
        <v>37.177999999999997</v>
      </c>
      <c r="B223">
        <v>3.1942499999999998</v>
      </c>
      <c r="C223">
        <v>1.2394970000000001</v>
      </c>
      <c r="D223">
        <v>1.4399930000000001</v>
      </c>
      <c r="E223">
        <v>1.829664</v>
      </c>
      <c r="F223">
        <v>2.8539599999999998</v>
      </c>
      <c r="G223">
        <v>-1.0741189999999999E-2</v>
      </c>
      <c r="H223">
        <v>1.2086539999999999</v>
      </c>
      <c r="I223">
        <v>1.908269</v>
      </c>
      <c r="J223">
        <v>0.28433429999999998</v>
      </c>
      <c r="K223">
        <v>3.3153060000000001</v>
      </c>
      <c r="L223">
        <v>0.48979400000000001</v>
      </c>
      <c r="M223">
        <v>1.1269370000000001</v>
      </c>
      <c r="N223">
        <v>0.97934940000000004</v>
      </c>
      <c r="O223">
        <v>2.2085300000000001</v>
      </c>
      <c r="P223">
        <v>1.759879</v>
      </c>
      <c r="Q223">
        <v>3.3572820000000001</v>
      </c>
      <c r="R223">
        <v>0.77086600000000005</v>
      </c>
      <c r="S223">
        <v>0.62773449999999997</v>
      </c>
      <c r="T223">
        <v>0.46146120000000002</v>
      </c>
      <c r="U223">
        <v>-1.5680719999999999</v>
      </c>
    </row>
    <row r="224" spans="1:21" x14ac:dyDescent="0.25">
      <c r="A224" s="20">
        <f>0.000000038178*10^9</f>
        <v>38.177999999999997</v>
      </c>
      <c r="B224">
        <v>2.6746789999999998</v>
      </c>
      <c r="C224">
        <v>0.99911720000000004</v>
      </c>
      <c r="D224">
        <v>0.340671</v>
      </c>
      <c r="E224">
        <v>2.571898</v>
      </c>
      <c r="F224">
        <v>1.732561</v>
      </c>
      <c r="G224">
        <v>0.16709940000000001</v>
      </c>
      <c r="H224">
        <v>1.212127</v>
      </c>
      <c r="I224">
        <v>1.393221</v>
      </c>
      <c r="J224">
        <v>-0.2456575</v>
      </c>
      <c r="K224">
        <v>1.9811080000000001</v>
      </c>
      <c r="L224">
        <v>1.300899</v>
      </c>
      <c r="M224">
        <v>2.2350310000000002</v>
      </c>
      <c r="N224">
        <v>2.5853290000000002</v>
      </c>
      <c r="O224">
        <v>2.0943179999999999</v>
      </c>
      <c r="P224">
        <v>1.7749790000000001</v>
      </c>
      <c r="Q224">
        <v>3.711792</v>
      </c>
      <c r="R224">
        <v>0.3211561</v>
      </c>
      <c r="S224">
        <v>-0.30517830000000001</v>
      </c>
      <c r="T224">
        <v>1.49821</v>
      </c>
      <c r="U224">
        <v>-0.60319840000000002</v>
      </c>
    </row>
    <row r="225" spans="1:21" x14ac:dyDescent="0.25">
      <c r="A225" s="20">
        <f>0.000000039178*10^9</f>
        <v>39.178000000000004</v>
      </c>
      <c r="B225">
        <v>0.97481289999999998</v>
      </c>
      <c r="C225">
        <v>1.149033</v>
      </c>
      <c r="D225">
        <v>0.5786443</v>
      </c>
      <c r="E225">
        <v>1.2199660000000001</v>
      </c>
      <c r="F225">
        <v>0.78841550000000005</v>
      </c>
      <c r="G225">
        <v>0.13557159999999999</v>
      </c>
      <c r="H225">
        <v>0.93838549999999998</v>
      </c>
      <c r="I225">
        <v>1.0583020000000001</v>
      </c>
      <c r="J225">
        <v>0.81309790000000004</v>
      </c>
      <c r="K225">
        <v>1.048057</v>
      </c>
      <c r="L225">
        <v>1.9347080000000001</v>
      </c>
      <c r="M225">
        <v>2.5443449999999999</v>
      </c>
      <c r="N225">
        <v>2.5221309999999999</v>
      </c>
      <c r="O225">
        <v>1.8928609999999999</v>
      </c>
      <c r="P225">
        <v>1.3979459999999999</v>
      </c>
      <c r="Q225">
        <v>2.139796</v>
      </c>
      <c r="R225">
        <v>-0.29363860000000003</v>
      </c>
      <c r="S225">
        <v>0.45751989999999998</v>
      </c>
      <c r="T225">
        <v>1.5249779999999999</v>
      </c>
      <c r="U225">
        <v>1.0468360000000001</v>
      </c>
    </row>
    <row r="226" spans="1:21" x14ac:dyDescent="0.25">
      <c r="A226" s="20">
        <f>0.000000040178*10^9</f>
        <v>40.177999999999997</v>
      </c>
      <c r="B226">
        <v>-0.1343539</v>
      </c>
      <c r="C226">
        <v>2.1994590000000001</v>
      </c>
      <c r="D226">
        <v>0.80159650000000005</v>
      </c>
      <c r="E226">
        <v>-1.319474</v>
      </c>
      <c r="F226">
        <v>1.4760489999999999</v>
      </c>
      <c r="G226">
        <v>1.237714</v>
      </c>
      <c r="H226">
        <v>0.41770459999999998</v>
      </c>
      <c r="I226">
        <v>1.953341</v>
      </c>
      <c r="J226">
        <v>2.36721</v>
      </c>
      <c r="K226">
        <v>1.368495</v>
      </c>
      <c r="L226">
        <v>2.0695890000000001</v>
      </c>
      <c r="M226">
        <v>1.2821290000000001</v>
      </c>
      <c r="N226">
        <v>0.76196090000000005</v>
      </c>
      <c r="O226">
        <v>0.80532709999999996</v>
      </c>
      <c r="P226">
        <v>0.50830880000000001</v>
      </c>
      <c r="Q226">
        <v>1.1451359999999999</v>
      </c>
      <c r="R226">
        <v>-0.67155860000000001</v>
      </c>
      <c r="S226">
        <v>2.0528970000000002</v>
      </c>
      <c r="T226">
        <v>1.3965350000000001</v>
      </c>
      <c r="U226">
        <v>1.7961819999999999</v>
      </c>
    </row>
    <row r="227" spans="1:21" x14ac:dyDescent="0.25">
      <c r="A227" s="20">
        <f>0.000000041178*10^9</f>
        <v>41.177999999999997</v>
      </c>
      <c r="B227">
        <v>-9.8081020000000005E-2</v>
      </c>
      <c r="C227">
        <v>2.7839489999999998</v>
      </c>
      <c r="D227">
        <v>-0.62330759999999996</v>
      </c>
      <c r="E227">
        <v>-1.500516</v>
      </c>
      <c r="F227">
        <v>2.2921360000000002</v>
      </c>
      <c r="G227">
        <v>3.396007</v>
      </c>
      <c r="H227">
        <v>0.89561409999999997</v>
      </c>
      <c r="I227">
        <v>2.4020269999999999</v>
      </c>
      <c r="J227">
        <v>2.421319</v>
      </c>
      <c r="K227">
        <v>1.2485729999999999</v>
      </c>
      <c r="L227">
        <v>1.489355</v>
      </c>
      <c r="M227">
        <v>-4.1501990000000002E-2</v>
      </c>
      <c r="N227">
        <v>0.21510000000000001</v>
      </c>
      <c r="O227">
        <v>0.1434704</v>
      </c>
      <c r="P227">
        <v>-0.11165029999999999</v>
      </c>
      <c r="Q227">
        <v>0.69249329999999998</v>
      </c>
      <c r="R227">
        <v>-1.279522</v>
      </c>
      <c r="S227">
        <v>2.4924249999999999</v>
      </c>
      <c r="T227">
        <v>2.0616099999999999</v>
      </c>
      <c r="U227">
        <v>1.816106</v>
      </c>
    </row>
    <row r="228" spans="1:21" x14ac:dyDescent="0.25">
      <c r="A228" s="20">
        <f>0.000000042178*10^9</f>
        <v>42.178000000000004</v>
      </c>
      <c r="B228">
        <v>0.27901559999999997</v>
      </c>
      <c r="C228">
        <v>1.774111</v>
      </c>
      <c r="D228">
        <v>-1.640288</v>
      </c>
      <c r="E228">
        <v>0.2102869</v>
      </c>
      <c r="F228">
        <v>1.4978450000000001</v>
      </c>
      <c r="G228">
        <v>3.6602169999999998</v>
      </c>
      <c r="H228">
        <v>1.350352</v>
      </c>
      <c r="I228">
        <v>1.7053689999999999</v>
      </c>
      <c r="J228">
        <v>2.500248</v>
      </c>
      <c r="K228">
        <v>0.33440389999999998</v>
      </c>
      <c r="L228">
        <v>0.25771290000000002</v>
      </c>
      <c r="M228">
        <v>-0.2759645</v>
      </c>
      <c r="N228">
        <v>0.39899479999999998</v>
      </c>
      <c r="O228">
        <v>0.36932900000000002</v>
      </c>
      <c r="P228">
        <v>-0.35863590000000001</v>
      </c>
      <c r="Q228">
        <v>0.1557992</v>
      </c>
      <c r="R228">
        <v>-1.094354</v>
      </c>
      <c r="S228">
        <v>1.244656</v>
      </c>
      <c r="T228">
        <v>1.904963</v>
      </c>
      <c r="U228">
        <v>1.5736349999999999</v>
      </c>
    </row>
    <row r="229" spans="1:21" x14ac:dyDescent="0.25">
      <c r="A229" s="20">
        <f>0.000000043178*10^9</f>
        <v>43.177999999999997</v>
      </c>
      <c r="B229">
        <v>8.1128770000000003E-2</v>
      </c>
      <c r="C229">
        <v>0.74451820000000002</v>
      </c>
      <c r="D229">
        <v>-1.140792</v>
      </c>
      <c r="E229">
        <v>0.66729090000000002</v>
      </c>
      <c r="F229">
        <v>0.68821650000000001</v>
      </c>
      <c r="G229">
        <v>0.96632720000000005</v>
      </c>
      <c r="H229">
        <v>0.83354280000000003</v>
      </c>
      <c r="I229">
        <v>1.018073</v>
      </c>
      <c r="J229">
        <v>3.2300309999999999</v>
      </c>
      <c r="K229">
        <v>0.38284220000000002</v>
      </c>
      <c r="L229">
        <v>-1.143232</v>
      </c>
      <c r="M229">
        <v>-0.42372549999999998</v>
      </c>
      <c r="N229">
        <v>-4.4462370000000001E-2</v>
      </c>
      <c r="O229">
        <v>0.56501630000000003</v>
      </c>
      <c r="P229">
        <v>-0.7761846</v>
      </c>
      <c r="Q229">
        <v>-2.012243E-2</v>
      </c>
      <c r="R229">
        <v>0.24207480000000001</v>
      </c>
      <c r="S229">
        <v>0.3180635</v>
      </c>
      <c r="T229">
        <v>0.95755179999999995</v>
      </c>
      <c r="U229">
        <v>0.13460469999999999</v>
      </c>
    </row>
    <row r="230" spans="1:21" x14ac:dyDescent="0.25">
      <c r="A230" s="20">
        <f>0.000000044178*10^9</f>
        <v>44.177999999999997</v>
      </c>
      <c r="B230">
        <v>-8.6929090000000001E-2</v>
      </c>
      <c r="C230">
        <v>0.6626166</v>
      </c>
      <c r="D230">
        <v>-0.83122700000000005</v>
      </c>
      <c r="E230">
        <v>8.4912559999999998E-2</v>
      </c>
      <c r="F230">
        <v>0.13293869999999999</v>
      </c>
      <c r="G230">
        <v>-0.9275215</v>
      </c>
      <c r="H230">
        <v>0.67114549999999995</v>
      </c>
      <c r="I230">
        <v>0.8247989</v>
      </c>
      <c r="J230">
        <v>1.556999</v>
      </c>
      <c r="K230">
        <v>0.97136710000000004</v>
      </c>
      <c r="L230">
        <v>-1.7369619999999999</v>
      </c>
      <c r="M230">
        <v>-0.53772770000000003</v>
      </c>
      <c r="N230">
        <v>-0.4864946</v>
      </c>
      <c r="O230">
        <v>1.062894</v>
      </c>
      <c r="P230">
        <v>-0.7751884</v>
      </c>
      <c r="Q230">
        <v>-5.3515340000000002E-2</v>
      </c>
      <c r="R230">
        <v>1.4153739999999999</v>
      </c>
      <c r="S230">
        <v>0.3262736</v>
      </c>
      <c r="T230">
        <v>0.75626360000000004</v>
      </c>
      <c r="U230">
        <v>-1.125173</v>
      </c>
    </row>
    <row r="231" spans="1:21" x14ac:dyDescent="0.25">
      <c r="A231" s="20">
        <f>0.000000045178*10^9</f>
        <v>45.178000000000004</v>
      </c>
      <c r="B231">
        <v>0.63718419999999998</v>
      </c>
      <c r="C231">
        <v>0.47754819999999998</v>
      </c>
      <c r="D231">
        <v>-0.64038980000000001</v>
      </c>
      <c r="E231">
        <v>0.50301300000000004</v>
      </c>
      <c r="F231">
        <v>-1.5078560000000001</v>
      </c>
      <c r="G231">
        <v>-0.13608480000000001</v>
      </c>
      <c r="H231">
        <v>1.105566</v>
      </c>
      <c r="I231">
        <v>0.79075700000000004</v>
      </c>
      <c r="J231">
        <v>-1.528583</v>
      </c>
      <c r="K231">
        <v>0.46384300000000001</v>
      </c>
      <c r="L231">
        <v>-1.3295079999999999</v>
      </c>
      <c r="M231">
        <v>-9.719332E-2</v>
      </c>
      <c r="N231">
        <v>-0.48464859999999998</v>
      </c>
      <c r="O231">
        <v>1.720345</v>
      </c>
      <c r="P231">
        <v>-4.293984E-2</v>
      </c>
      <c r="Q231">
        <v>-0.2417009</v>
      </c>
      <c r="R231">
        <v>1.7145509999999999</v>
      </c>
      <c r="S231">
        <v>-0.44516099999999997</v>
      </c>
      <c r="T231">
        <v>0.57938489999999998</v>
      </c>
      <c r="U231">
        <v>-0.87872810000000001</v>
      </c>
    </row>
    <row r="232" spans="1:21" x14ac:dyDescent="0.25">
      <c r="A232" s="20">
        <f>0.000000046178*10^9</f>
        <v>46.177999999999997</v>
      </c>
      <c r="B232">
        <v>1.237665</v>
      </c>
      <c r="C232">
        <v>7.7491270000000001E-2</v>
      </c>
      <c r="D232">
        <v>0.40064070000000002</v>
      </c>
      <c r="E232">
        <v>1.2039340000000001</v>
      </c>
      <c r="F232">
        <v>-2.083609</v>
      </c>
      <c r="G232">
        <v>0.8093728</v>
      </c>
      <c r="H232">
        <v>1.329931</v>
      </c>
      <c r="I232">
        <v>0.98989269999999996</v>
      </c>
      <c r="J232">
        <v>-1.782745</v>
      </c>
      <c r="K232">
        <v>0.4557889</v>
      </c>
      <c r="L232">
        <v>0.2055835</v>
      </c>
      <c r="M232">
        <v>0.1800756</v>
      </c>
      <c r="N232">
        <v>-0.40012360000000002</v>
      </c>
      <c r="O232">
        <v>1.2378169999999999</v>
      </c>
      <c r="P232">
        <v>0.72799020000000003</v>
      </c>
      <c r="Q232">
        <v>-0.70621800000000001</v>
      </c>
      <c r="R232">
        <v>0.91730650000000002</v>
      </c>
      <c r="S232">
        <v>-0.6702806</v>
      </c>
      <c r="T232">
        <v>0.30079919999999999</v>
      </c>
      <c r="U232">
        <v>-0.31450359999999999</v>
      </c>
    </row>
    <row r="233" spans="1:21" x14ac:dyDescent="0.25">
      <c r="A233" s="20">
        <f>0.000000047178*10^9</f>
        <v>47.177999999999997</v>
      </c>
      <c r="B233">
        <v>0.74631259999999999</v>
      </c>
      <c r="C233">
        <v>-7.0707469999999994E-2</v>
      </c>
      <c r="D233">
        <v>1.066362</v>
      </c>
      <c r="E233">
        <v>0.82016770000000006</v>
      </c>
      <c r="F233">
        <v>-0.76354940000000004</v>
      </c>
      <c r="G233">
        <v>0.43394090000000002</v>
      </c>
      <c r="H233">
        <v>1.1240589999999999</v>
      </c>
      <c r="I233">
        <v>1.2547200000000001</v>
      </c>
      <c r="J233">
        <v>-0.49949189999999999</v>
      </c>
      <c r="K233">
        <v>1.4896339999999999</v>
      </c>
      <c r="L233">
        <v>2.063361</v>
      </c>
      <c r="M233">
        <v>0.35559950000000001</v>
      </c>
      <c r="N233">
        <v>-0.71725870000000003</v>
      </c>
      <c r="O233">
        <v>9.1964690000000002E-2</v>
      </c>
      <c r="P233">
        <v>1.49356</v>
      </c>
      <c r="Q233">
        <v>-0.70622529999999994</v>
      </c>
      <c r="R233">
        <v>0.17101069999999999</v>
      </c>
      <c r="S233">
        <v>0.69157939999999996</v>
      </c>
      <c r="T233">
        <v>1.2350289999999999</v>
      </c>
      <c r="U233">
        <v>0.4714006</v>
      </c>
    </row>
    <row r="234" spans="1:21" x14ac:dyDescent="0.25">
      <c r="A234" s="20">
        <f>0.000000048178*10^9</f>
        <v>48.178000000000004</v>
      </c>
      <c r="B234">
        <v>0.65469049999999995</v>
      </c>
      <c r="C234">
        <v>-0.91859610000000003</v>
      </c>
      <c r="D234">
        <v>0.69584610000000002</v>
      </c>
      <c r="E234">
        <v>0.26607589999999998</v>
      </c>
      <c r="F234">
        <v>-0.43407630000000003</v>
      </c>
      <c r="G234">
        <v>-0.68654309999999996</v>
      </c>
      <c r="H234">
        <v>0.8620234</v>
      </c>
      <c r="I234">
        <v>1.1973290000000001</v>
      </c>
      <c r="J234">
        <v>-0.44569180000000003</v>
      </c>
      <c r="K234">
        <v>1.614636</v>
      </c>
      <c r="L234">
        <v>2.4542190000000002</v>
      </c>
      <c r="M234">
        <v>0.53185749999999998</v>
      </c>
      <c r="N234">
        <v>-1.183371</v>
      </c>
      <c r="O234">
        <v>-0.575789</v>
      </c>
      <c r="P234">
        <v>2.0421619999999998</v>
      </c>
      <c r="Q234">
        <v>0.50024060000000004</v>
      </c>
      <c r="R234">
        <v>0.22989999999999999</v>
      </c>
      <c r="S234">
        <v>1.0021169999999999</v>
      </c>
      <c r="T234">
        <v>2.3008069999999998</v>
      </c>
      <c r="U234">
        <v>1.3100750000000001</v>
      </c>
    </row>
    <row r="235" spans="1:21" x14ac:dyDescent="0.25">
      <c r="A235" s="20">
        <f>0.000000049178*10^9</f>
        <v>49.177999999999997</v>
      </c>
      <c r="B235">
        <v>1.646496</v>
      </c>
      <c r="C235">
        <v>-1.867262</v>
      </c>
      <c r="D235">
        <v>0.2198939</v>
      </c>
      <c r="E235">
        <v>0.74152200000000001</v>
      </c>
      <c r="F235">
        <v>-0.91460580000000002</v>
      </c>
      <c r="G235">
        <v>-1.2750170000000001</v>
      </c>
      <c r="H235">
        <v>1.0125660000000001</v>
      </c>
      <c r="I235">
        <v>0.89337690000000003</v>
      </c>
      <c r="J235">
        <v>-0.71849810000000003</v>
      </c>
      <c r="K235">
        <v>1.1073539999999999</v>
      </c>
      <c r="L235">
        <v>1.199489</v>
      </c>
      <c r="M235">
        <v>0.61325079999999998</v>
      </c>
      <c r="N235">
        <v>-1.3039769999999999</v>
      </c>
      <c r="O235">
        <v>-0.62795780000000001</v>
      </c>
      <c r="P235">
        <v>0.97136619999999996</v>
      </c>
      <c r="Q235">
        <v>1.6282179999999999</v>
      </c>
      <c r="R235">
        <v>0.33632840000000003</v>
      </c>
      <c r="S235">
        <v>-1.847611E-2</v>
      </c>
      <c r="T235">
        <v>1.698035</v>
      </c>
      <c r="U235">
        <v>0.76401140000000001</v>
      </c>
    </row>
    <row r="236" spans="1:21" x14ac:dyDescent="0.25">
      <c r="A236" s="20">
        <f>0.000000050178*10^9</f>
        <v>50.178000000000004</v>
      </c>
      <c r="B236">
        <v>1.572433</v>
      </c>
      <c r="C236">
        <v>-1.1484319999999999</v>
      </c>
      <c r="D236">
        <v>-0.43788569999999999</v>
      </c>
      <c r="E236">
        <v>1.242216</v>
      </c>
      <c r="F236">
        <v>-0.15561430000000001</v>
      </c>
      <c r="G236">
        <v>-0.58252510000000002</v>
      </c>
      <c r="H236">
        <v>0.96625130000000004</v>
      </c>
      <c r="I236">
        <v>-0.1131011</v>
      </c>
      <c r="J236">
        <v>-0.61891609999999997</v>
      </c>
      <c r="K236">
        <v>0.59978399999999998</v>
      </c>
      <c r="L236">
        <v>-0.5326978</v>
      </c>
      <c r="M236">
        <v>0.73965959999999997</v>
      </c>
      <c r="N236">
        <v>-0.6977662</v>
      </c>
      <c r="O236">
        <v>0.11296730000000001</v>
      </c>
      <c r="P236">
        <v>-0.71124109999999996</v>
      </c>
      <c r="Q236">
        <v>1.781677</v>
      </c>
      <c r="R236">
        <v>0.40593869999999999</v>
      </c>
      <c r="S236">
        <v>-0.30497360000000001</v>
      </c>
      <c r="T236">
        <v>0.74408450000000004</v>
      </c>
      <c r="U236">
        <v>-0.74352050000000003</v>
      </c>
    </row>
    <row r="237" spans="1:21" x14ac:dyDescent="0.25">
      <c r="A237" s="20">
        <f>0.000000051178*10^9</f>
        <v>51.177999999999997</v>
      </c>
      <c r="B237">
        <v>0.58020360000000004</v>
      </c>
      <c r="C237">
        <v>-1.447233E-3</v>
      </c>
      <c r="D237">
        <v>-0.38417590000000001</v>
      </c>
      <c r="E237">
        <v>0.66918610000000001</v>
      </c>
      <c r="F237">
        <v>0.66199410000000003</v>
      </c>
      <c r="G237">
        <v>7.2921830000000007E-2</v>
      </c>
      <c r="H237">
        <v>0.13180649999999999</v>
      </c>
      <c r="I237">
        <v>-1.200701</v>
      </c>
      <c r="J237">
        <v>-0.52001750000000002</v>
      </c>
      <c r="K237">
        <v>-0.20325799999999999</v>
      </c>
      <c r="L237">
        <v>-1.134277</v>
      </c>
      <c r="M237">
        <v>0.13427529999999999</v>
      </c>
      <c r="N237">
        <v>0.1091222</v>
      </c>
      <c r="O237">
        <v>1.8616220000000001</v>
      </c>
      <c r="P237">
        <v>-0.14971110000000001</v>
      </c>
      <c r="Q237">
        <v>2.4848159999999999</v>
      </c>
      <c r="R237">
        <v>0.34523169999999997</v>
      </c>
      <c r="S237">
        <v>0.45645330000000001</v>
      </c>
      <c r="T237">
        <v>1.0091019999999999</v>
      </c>
      <c r="U237">
        <v>-1.2984340000000001</v>
      </c>
    </row>
    <row r="238" spans="1:21" x14ac:dyDescent="0.25">
      <c r="A238" s="20">
        <f>0.000000052178*10^9</f>
        <v>52.177999999999997</v>
      </c>
      <c r="B238">
        <v>1.002456</v>
      </c>
      <c r="C238">
        <v>0.35244979999999998</v>
      </c>
      <c r="D238">
        <v>1.133591</v>
      </c>
      <c r="E238">
        <v>-0.31875930000000002</v>
      </c>
      <c r="F238">
        <v>-2.8562520000000001E-2</v>
      </c>
      <c r="G238">
        <v>0.22527420000000001</v>
      </c>
      <c r="H238">
        <v>-7.414975E-2</v>
      </c>
      <c r="I238">
        <v>-3.552356E-3</v>
      </c>
      <c r="J238">
        <v>-0.1114549</v>
      </c>
      <c r="K238">
        <v>-0.1110628</v>
      </c>
      <c r="L238">
        <v>0.58113990000000004</v>
      </c>
      <c r="M238">
        <v>-1.046586</v>
      </c>
      <c r="N238">
        <v>0.17879529999999999</v>
      </c>
      <c r="O238">
        <v>3.030357</v>
      </c>
      <c r="P238">
        <v>0.98309349999999995</v>
      </c>
      <c r="Q238">
        <v>3.8091499999999998</v>
      </c>
      <c r="R238">
        <v>-5.6917509999999998E-2</v>
      </c>
      <c r="S238">
        <v>0.72365699999999999</v>
      </c>
      <c r="T238">
        <v>0.65484509999999996</v>
      </c>
      <c r="U238">
        <v>-0.42573169999999999</v>
      </c>
    </row>
    <row r="239" spans="1:21" x14ac:dyDescent="0.25">
      <c r="A239" s="20">
        <f>0.000000053178*10^9</f>
        <v>53.178000000000004</v>
      </c>
      <c r="B239">
        <v>1.8539019999999999</v>
      </c>
      <c r="C239">
        <v>7.0782520000000002E-2</v>
      </c>
      <c r="D239">
        <v>2.279455</v>
      </c>
      <c r="E239">
        <v>-0.3474082</v>
      </c>
      <c r="F239">
        <v>-0.72927600000000004</v>
      </c>
      <c r="G239">
        <v>0.75578330000000005</v>
      </c>
      <c r="H239">
        <v>-0.1808188</v>
      </c>
      <c r="I239">
        <v>2.3050860000000002</v>
      </c>
      <c r="J239">
        <v>0.84406669999999995</v>
      </c>
      <c r="K239">
        <v>1.3306960000000001</v>
      </c>
      <c r="L239">
        <v>2.6802109999999999</v>
      </c>
      <c r="M239">
        <v>-1.5090870000000001</v>
      </c>
      <c r="N239">
        <v>-0.245421</v>
      </c>
      <c r="O239">
        <v>1.547831</v>
      </c>
      <c r="P239">
        <v>0.26402009999999998</v>
      </c>
      <c r="Q239">
        <v>3.3715280000000001</v>
      </c>
      <c r="R239">
        <v>-0.46635850000000001</v>
      </c>
      <c r="S239">
        <v>2.2197999999999999E-2</v>
      </c>
      <c r="T239">
        <v>-8.4061819999999995E-2</v>
      </c>
      <c r="U239">
        <v>0.68804069999999995</v>
      </c>
    </row>
    <row r="240" spans="1:21" x14ac:dyDescent="0.25">
      <c r="A240" s="20">
        <f>0.000000054178*10^9</f>
        <v>54.177999999999997</v>
      </c>
      <c r="B240">
        <v>1.68289</v>
      </c>
      <c r="C240">
        <v>-5.5935319999999997E-2</v>
      </c>
      <c r="D240">
        <v>2.5237059999999998</v>
      </c>
      <c r="E240">
        <v>1.420274</v>
      </c>
      <c r="F240">
        <v>-0.24663450000000001</v>
      </c>
      <c r="G240">
        <v>1.314354</v>
      </c>
      <c r="H240">
        <v>-1.4526779999999999</v>
      </c>
      <c r="I240">
        <v>2.712987</v>
      </c>
      <c r="J240">
        <v>1.36226</v>
      </c>
      <c r="K240">
        <v>1.860876</v>
      </c>
      <c r="L240">
        <v>2.0435889999999999</v>
      </c>
      <c r="M240">
        <v>-0.63556159999999995</v>
      </c>
      <c r="N240">
        <v>-0.81673269999999998</v>
      </c>
      <c r="O240">
        <v>-0.49315769999999998</v>
      </c>
      <c r="P240">
        <v>-0.2216012</v>
      </c>
      <c r="Q240">
        <v>1.4750939999999999</v>
      </c>
      <c r="R240">
        <v>-0.26159379999999999</v>
      </c>
      <c r="S240">
        <v>0.39540560000000002</v>
      </c>
      <c r="T240">
        <v>0.83629019999999998</v>
      </c>
      <c r="U240">
        <v>0.69469860000000005</v>
      </c>
    </row>
    <row r="241" spans="1:21" x14ac:dyDescent="0.25">
      <c r="A241" s="20">
        <f>0.000000055178*10^9</f>
        <v>55.177999999999997</v>
      </c>
      <c r="B241">
        <v>1.433934</v>
      </c>
      <c r="C241">
        <v>1.347102</v>
      </c>
      <c r="D241">
        <v>2.5259450000000001</v>
      </c>
      <c r="E241">
        <v>3.0344009999999999</v>
      </c>
      <c r="F241">
        <v>0.14961550000000001</v>
      </c>
      <c r="G241">
        <v>1.3592919999999999</v>
      </c>
      <c r="H241">
        <v>-1.3738509999999999</v>
      </c>
      <c r="I241">
        <v>1.8584020000000001</v>
      </c>
      <c r="J241">
        <v>0.89535560000000003</v>
      </c>
      <c r="K241">
        <v>1.056983</v>
      </c>
      <c r="L241">
        <v>-0.30755169999999998</v>
      </c>
      <c r="M241">
        <v>1.131821</v>
      </c>
      <c r="N241">
        <v>-0.4716398</v>
      </c>
      <c r="O241">
        <v>1.7789340000000001E-2</v>
      </c>
      <c r="P241">
        <v>0.39667849999999999</v>
      </c>
      <c r="Q241">
        <v>0.42163010000000001</v>
      </c>
      <c r="R241">
        <v>-0.1065734</v>
      </c>
      <c r="S241">
        <v>2.0144790000000001</v>
      </c>
      <c r="T241">
        <v>1.4387190000000001</v>
      </c>
      <c r="U241">
        <v>-2.6405560000000002E-2</v>
      </c>
    </row>
    <row r="242" spans="1:21" x14ac:dyDescent="0.25">
      <c r="A242" s="20">
        <f>0.000000056178*10^9</f>
        <v>56.178000000000004</v>
      </c>
      <c r="B242">
        <v>0.88763769999999997</v>
      </c>
      <c r="C242">
        <v>3.0735779999999999</v>
      </c>
      <c r="D242">
        <v>1.763218</v>
      </c>
      <c r="E242">
        <v>1.8414200000000001</v>
      </c>
      <c r="F242">
        <v>-0.26211800000000002</v>
      </c>
      <c r="G242">
        <v>0.52765209999999996</v>
      </c>
      <c r="H242">
        <v>0.57372679999999998</v>
      </c>
      <c r="I242">
        <v>1.513428</v>
      </c>
      <c r="J242">
        <v>0.64263669999999995</v>
      </c>
      <c r="K242">
        <v>0.41821199999999997</v>
      </c>
      <c r="L242">
        <v>-1.362714</v>
      </c>
      <c r="M242">
        <v>2.0135869999999998</v>
      </c>
      <c r="N242">
        <v>1.379348</v>
      </c>
      <c r="O242">
        <v>1.3789419999999999</v>
      </c>
      <c r="P242">
        <v>0.48560740000000002</v>
      </c>
      <c r="Q242">
        <v>0.16769120000000001</v>
      </c>
      <c r="R242">
        <v>-0.84131900000000004</v>
      </c>
      <c r="S242">
        <v>2.724974</v>
      </c>
      <c r="T242">
        <v>0.54576159999999996</v>
      </c>
      <c r="U242">
        <v>-0.2454577</v>
      </c>
    </row>
    <row r="243" spans="1:21" x14ac:dyDescent="0.25">
      <c r="A243" s="20">
        <f>0.000000057178*10^9</f>
        <v>57.177999999999997</v>
      </c>
      <c r="B243">
        <v>-3.503353E-2</v>
      </c>
      <c r="C243">
        <v>2.9252280000000002</v>
      </c>
      <c r="D243">
        <v>0.1323261</v>
      </c>
      <c r="E243">
        <v>-0.1742128</v>
      </c>
      <c r="F243">
        <v>-1.0666610000000001</v>
      </c>
      <c r="G243">
        <v>-0.88681069999999995</v>
      </c>
      <c r="H243">
        <v>1.988626</v>
      </c>
      <c r="I243">
        <v>2.3308420000000001</v>
      </c>
      <c r="J243">
        <v>0.56550809999999996</v>
      </c>
      <c r="K243">
        <v>0.31027759999999999</v>
      </c>
      <c r="L243">
        <v>-0.68199799999999999</v>
      </c>
      <c r="M243">
        <v>1.9949079999999999</v>
      </c>
      <c r="N243">
        <v>2.4295749999999998</v>
      </c>
      <c r="O243">
        <v>1.3056080000000001</v>
      </c>
      <c r="P243">
        <v>-7.9848730000000007E-2</v>
      </c>
      <c r="Q243">
        <v>0.18937490000000001</v>
      </c>
      <c r="R243">
        <v>-0.4490768</v>
      </c>
      <c r="S243">
        <v>1.9347479999999999</v>
      </c>
      <c r="T243">
        <v>-7.5876659999999999E-2</v>
      </c>
      <c r="U243">
        <v>0.37207309999999999</v>
      </c>
    </row>
    <row r="244" spans="1:21" x14ac:dyDescent="0.25">
      <c r="A244" s="20">
        <f>0.000000058178*10^9</f>
        <v>58.177999999999997</v>
      </c>
      <c r="B244">
        <v>0.11618970000000001</v>
      </c>
      <c r="C244">
        <v>1.4690559999999999</v>
      </c>
      <c r="D244">
        <v>-0.88907259999999999</v>
      </c>
      <c r="E244">
        <v>0.2232423</v>
      </c>
      <c r="F244">
        <v>-1.3058110000000001</v>
      </c>
      <c r="G244">
        <v>-1.0436030000000001</v>
      </c>
      <c r="H244">
        <v>2.3831069999999999</v>
      </c>
      <c r="I244">
        <v>2.773145</v>
      </c>
      <c r="J244">
        <v>-0.16764770000000001</v>
      </c>
      <c r="K244">
        <v>0.85165259999999998</v>
      </c>
      <c r="L244">
        <v>0.3961847</v>
      </c>
      <c r="M244">
        <v>2.3044639999999998</v>
      </c>
      <c r="N244">
        <v>1.3922060000000001</v>
      </c>
      <c r="O244">
        <v>0.57158430000000005</v>
      </c>
      <c r="P244">
        <v>-2.250007E-2</v>
      </c>
      <c r="Q244">
        <v>0.64400919999999995</v>
      </c>
      <c r="R244">
        <v>1.4298850000000001</v>
      </c>
      <c r="S244">
        <v>0.705955</v>
      </c>
      <c r="T244">
        <v>0.58583879999999999</v>
      </c>
      <c r="U244">
        <v>1.2623470000000001</v>
      </c>
    </row>
    <row r="245" spans="1:21" x14ac:dyDescent="0.25">
      <c r="A245" s="20">
        <f>0.000000059178*10^9</f>
        <v>59.178000000000004</v>
      </c>
      <c r="B245">
        <v>0.90525350000000004</v>
      </c>
      <c r="C245">
        <v>0.81375489999999995</v>
      </c>
      <c r="D245">
        <v>-3.42533E-2</v>
      </c>
      <c r="E245">
        <v>1.401888</v>
      </c>
      <c r="F245">
        <v>-0.32550990000000002</v>
      </c>
      <c r="G245">
        <v>0.31066909999999998</v>
      </c>
      <c r="H245">
        <v>1.8523229999999999</v>
      </c>
      <c r="I245">
        <v>1.099491</v>
      </c>
      <c r="J245">
        <v>-0.22552259999999999</v>
      </c>
      <c r="K245">
        <v>1.088123</v>
      </c>
      <c r="L245">
        <v>0.21867420000000001</v>
      </c>
      <c r="M245">
        <v>2.0018929999999999</v>
      </c>
      <c r="N245">
        <v>0.64033720000000005</v>
      </c>
      <c r="O245">
        <v>-0.40767609999999999</v>
      </c>
      <c r="P245">
        <v>1.195848</v>
      </c>
      <c r="Q245">
        <v>0.86064609999999997</v>
      </c>
      <c r="R245">
        <v>1.631149</v>
      </c>
      <c r="S245">
        <v>1.891458E-2</v>
      </c>
      <c r="T245">
        <v>1.9564330000000001</v>
      </c>
      <c r="U245">
        <v>1.688893</v>
      </c>
    </row>
    <row r="246" spans="1:21" x14ac:dyDescent="0.25">
      <c r="A246" s="20">
        <f>0.000000060178*10^9</f>
        <v>60.177999999999997</v>
      </c>
      <c r="B246">
        <v>1.189648</v>
      </c>
      <c r="C246">
        <v>1.5303249999999999</v>
      </c>
      <c r="D246">
        <v>1.342641</v>
      </c>
      <c r="E246">
        <v>0.89323629999999998</v>
      </c>
      <c r="F246">
        <v>0.985039</v>
      </c>
      <c r="G246">
        <v>1.5961590000000001</v>
      </c>
      <c r="H246">
        <v>0.4328149</v>
      </c>
      <c r="I246">
        <v>-0.22728010000000001</v>
      </c>
      <c r="J246">
        <v>0.8593383</v>
      </c>
      <c r="K246">
        <v>0.73511769999999999</v>
      </c>
      <c r="L246">
        <v>-0.48377629999999999</v>
      </c>
      <c r="M246">
        <v>1.4503189999999999</v>
      </c>
      <c r="N246">
        <v>1.4796309999999999</v>
      </c>
      <c r="O246">
        <v>-1.063965</v>
      </c>
      <c r="P246">
        <v>2.625896</v>
      </c>
      <c r="Q246">
        <v>0.92803999999999998</v>
      </c>
      <c r="R246">
        <v>0.15101429999999999</v>
      </c>
      <c r="S246">
        <v>-0.48881869999999999</v>
      </c>
      <c r="T246">
        <v>2.2141829999999998</v>
      </c>
      <c r="U246">
        <v>2.2091690000000002</v>
      </c>
    </row>
    <row r="247" spans="1:21" x14ac:dyDescent="0.25">
      <c r="A247" s="20">
        <f>0.000000061178*10^9</f>
        <v>61.17799999999999</v>
      </c>
      <c r="B247">
        <v>1.1592370000000001</v>
      </c>
      <c r="C247">
        <v>1.872204</v>
      </c>
      <c r="D247">
        <v>0.87472450000000002</v>
      </c>
      <c r="E247">
        <v>8.8635080000000005E-2</v>
      </c>
      <c r="F247">
        <v>1.6270500000000001</v>
      </c>
      <c r="G247">
        <v>2.7002619999999999</v>
      </c>
      <c r="H247">
        <v>-0.77569949999999999</v>
      </c>
      <c r="I247">
        <v>0.86675159999999996</v>
      </c>
      <c r="J247">
        <v>1.3118920000000001</v>
      </c>
      <c r="K247">
        <v>1.0025710000000001</v>
      </c>
      <c r="L247">
        <v>0.31795600000000002</v>
      </c>
      <c r="M247">
        <v>1.528969</v>
      </c>
      <c r="N247">
        <v>1.3441749999999999</v>
      </c>
      <c r="O247">
        <v>-0.1552665</v>
      </c>
      <c r="P247">
        <v>3.3595130000000002</v>
      </c>
      <c r="Q247">
        <v>1.3109690000000001</v>
      </c>
      <c r="R247">
        <v>0.1728498</v>
      </c>
      <c r="S247">
        <v>-1.1638569999999999</v>
      </c>
      <c r="T247">
        <v>1.345699</v>
      </c>
      <c r="U247">
        <v>2.3627189999999998</v>
      </c>
    </row>
    <row r="248" spans="1:21" x14ac:dyDescent="0.25">
      <c r="A248" s="20">
        <f>0.000000062178*10^9</f>
        <v>62.178000000000004</v>
      </c>
      <c r="B248">
        <v>0.93135259999999997</v>
      </c>
      <c r="C248">
        <v>0.30690669999999998</v>
      </c>
      <c r="D248">
        <v>-0.35065750000000001</v>
      </c>
      <c r="E248">
        <v>0.70536659999999995</v>
      </c>
      <c r="F248">
        <v>1.1337969999999999</v>
      </c>
      <c r="G248">
        <v>2.9827669999999999</v>
      </c>
      <c r="H248">
        <v>-0.63012579999999996</v>
      </c>
      <c r="I248">
        <v>2.244936</v>
      </c>
      <c r="J248">
        <v>0.43879459999999998</v>
      </c>
      <c r="K248">
        <v>1.9338059999999999</v>
      </c>
      <c r="L248">
        <v>0.91402479999999997</v>
      </c>
      <c r="M248">
        <v>0.89052359999999997</v>
      </c>
      <c r="N248">
        <v>-0.28913299999999997</v>
      </c>
      <c r="O248">
        <v>0.90412510000000001</v>
      </c>
      <c r="P248">
        <v>3.3551440000000001</v>
      </c>
      <c r="Q248">
        <v>1.176766</v>
      </c>
      <c r="R248">
        <v>1.749811</v>
      </c>
      <c r="S248">
        <v>-1.0453300000000001</v>
      </c>
      <c r="T248">
        <v>1.4882679999999999</v>
      </c>
      <c r="U248">
        <v>1.030764</v>
      </c>
    </row>
    <row r="249" spans="1:21" x14ac:dyDescent="0.25">
      <c r="A249" s="20">
        <f>0.000000063178*10^9</f>
        <v>63.177999999999997</v>
      </c>
      <c r="B249">
        <v>1.179861</v>
      </c>
      <c r="C249">
        <v>-1.362473</v>
      </c>
      <c r="D249">
        <v>0.39578760000000002</v>
      </c>
      <c r="E249">
        <v>1.3256019999999999</v>
      </c>
      <c r="F249">
        <v>0.56677180000000005</v>
      </c>
      <c r="G249">
        <v>1.301517</v>
      </c>
      <c r="H249">
        <v>0.80797719999999995</v>
      </c>
      <c r="I249">
        <v>2.2952110000000001</v>
      </c>
      <c r="J249">
        <v>-0.6037304</v>
      </c>
      <c r="K249">
        <v>2.4703590000000002</v>
      </c>
      <c r="L249">
        <v>0.3713919</v>
      </c>
      <c r="M249">
        <v>5.2318910000000003E-2</v>
      </c>
      <c r="N249">
        <v>-1.0924119999999999</v>
      </c>
      <c r="O249">
        <v>0.81331379999999998</v>
      </c>
      <c r="P249">
        <v>2.2281749999999998</v>
      </c>
      <c r="Q249">
        <v>0.83926590000000001</v>
      </c>
      <c r="R249">
        <v>2.256205</v>
      </c>
      <c r="S249">
        <v>0.56299330000000003</v>
      </c>
      <c r="T249">
        <v>2.0589029999999999</v>
      </c>
      <c r="U249">
        <v>0.74184930000000004</v>
      </c>
    </row>
    <row r="250" spans="1:21" x14ac:dyDescent="0.25">
      <c r="A250" s="20">
        <f>0.000000064178*10^9</f>
        <v>64.177999999999997</v>
      </c>
      <c r="B250">
        <v>2.0797910000000002</v>
      </c>
      <c r="C250">
        <v>-0.67302859999999998</v>
      </c>
      <c r="D250">
        <v>1.9351130000000001</v>
      </c>
      <c r="E250">
        <v>0.41992059999999998</v>
      </c>
      <c r="F250">
        <v>1.4200459999999999</v>
      </c>
      <c r="G250">
        <v>-7.2635270000000002E-2</v>
      </c>
      <c r="H250">
        <v>1.8018559999999999</v>
      </c>
      <c r="I250">
        <v>1.713433</v>
      </c>
      <c r="J250">
        <v>-0.80773329999999999</v>
      </c>
      <c r="K250">
        <v>1.804378</v>
      </c>
      <c r="L250">
        <v>0.72414429999999996</v>
      </c>
      <c r="M250">
        <v>0.48041400000000001</v>
      </c>
      <c r="N250">
        <v>-0.96231290000000003</v>
      </c>
      <c r="O250">
        <v>0.70956439999999998</v>
      </c>
      <c r="P250">
        <v>-0.19332379999999999</v>
      </c>
      <c r="Q250">
        <v>1.5047740000000001</v>
      </c>
      <c r="R250">
        <v>1.565313</v>
      </c>
      <c r="S250">
        <v>1.6187309999999999</v>
      </c>
      <c r="T250">
        <v>1.6332990000000001</v>
      </c>
      <c r="U250">
        <v>2.8793820000000001</v>
      </c>
    </row>
    <row r="251" spans="1:21" x14ac:dyDescent="0.25">
      <c r="A251" s="20">
        <f>0.000000065178*10^9</f>
        <v>65.177999999999997</v>
      </c>
      <c r="B251">
        <v>2.470602</v>
      </c>
      <c r="C251">
        <v>0.25002390000000002</v>
      </c>
      <c r="D251">
        <v>2.0053930000000002</v>
      </c>
      <c r="E251">
        <v>-0.66412230000000005</v>
      </c>
      <c r="F251">
        <v>2.386784</v>
      </c>
      <c r="G251">
        <v>0.53463249999999995</v>
      </c>
      <c r="H251">
        <v>1.073332</v>
      </c>
      <c r="I251">
        <v>0.6050818</v>
      </c>
      <c r="J251">
        <v>-0.30557420000000002</v>
      </c>
      <c r="K251">
        <v>0.85102120000000003</v>
      </c>
      <c r="L251">
        <v>1.20207</v>
      </c>
      <c r="M251">
        <v>0.60321979999999997</v>
      </c>
      <c r="N251">
        <v>-0.31249270000000001</v>
      </c>
      <c r="O251">
        <v>0.38083499999999998</v>
      </c>
      <c r="P251">
        <v>-1.6790719999999999</v>
      </c>
      <c r="Q251">
        <v>1.9663219999999999</v>
      </c>
      <c r="R251">
        <v>1.1525890000000001</v>
      </c>
      <c r="S251">
        <v>0.19401170000000001</v>
      </c>
      <c r="T251">
        <v>1.565823</v>
      </c>
      <c r="U251">
        <v>3.636749</v>
      </c>
    </row>
    <row r="252" spans="1:21" x14ac:dyDescent="0.25">
      <c r="A252" s="20">
        <f>0.000000066178*10^9</f>
        <v>66.177999999999997</v>
      </c>
      <c r="B252">
        <v>2.0659459999999998</v>
      </c>
      <c r="C252">
        <v>-0.3280187</v>
      </c>
      <c r="D252">
        <v>0.77406319999999995</v>
      </c>
      <c r="E252">
        <v>-0.4638158</v>
      </c>
      <c r="F252">
        <v>2.0313819999999998</v>
      </c>
      <c r="G252">
        <v>0.81306239999999996</v>
      </c>
      <c r="H252">
        <v>-1.8164179999999999E-2</v>
      </c>
      <c r="I252">
        <v>-0.65007689999999996</v>
      </c>
      <c r="J252">
        <v>-0.1227245</v>
      </c>
      <c r="K252">
        <v>0.27540439999999999</v>
      </c>
      <c r="L252">
        <v>0.64436709999999997</v>
      </c>
      <c r="M252">
        <v>-0.36238559999999997</v>
      </c>
      <c r="N252">
        <v>0.43237029999999999</v>
      </c>
      <c r="O252">
        <v>-0.51985510000000001</v>
      </c>
      <c r="P252">
        <v>-0.63349339999999998</v>
      </c>
      <c r="Q252">
        <v>0.71758100000000002</v>
      </c>
      <c r="R252">
        <v>1.164193</v>
      </c>
      <c r="S252">
        <v>-1.031641</v>
      </c>
      <c r="T252">
        <v>1.6618790000000001</v>
      </c>
      <c r="U252">
        <v>1.791504</v>
      </c>
    </row>
    <row r="253" spans="1:21" x14ac:dyDescent="0.25">
      <c r="A253" s="20">
        <f>0.000000067178*10^9</f>
        <v>67.177999999999997</v>
      </c>
      <c r="B253">
        <v>1.0727819999999999</v>
      </c>
      <c r="C253">
        <v>-0.30296529999999999</v>
      </c>
      <c r="D253">
        <v>-0.42867480000000002</v>
      </c>
      <c r="E253">
        <v>0.51783539999999995</v>
      </c>
      <c r="F253">
        <v>0.95978669999999999</v>
      </c>
      <c r="G253">
        <v>0.3614134</v>
      </c>
      <c r="H253">
        <v>0.2493785</v>
      </c>
      <c r="I253">
        <v>-0.52305310000000005</v>
      </c>
      <c r="J253">
        <v>-0.55482790000000004</v>
      </c>
      <c r="K253">
        <v>-0.54368179999999999</v>
      </c>
      <c r="L253">
        <v>0.26456740000000001</v>
      </c>
      <c r="M253">
        <v>-0.32131900000000002</v>
      </c>
      <c r="N253">
        <v>8.3604429999999993E-2</v>
      </c>
      <c r="O253">
        <v>-0.16894629999999999</v>
      </c>
      <c r="P253">
        <v>1.0701639999999999</v>
      </c>
      <c r="Q253">
        <v>-1.0205740000000001</v>
      </c>
      <c r="R253">
        <v>1.63717</v>
      </c>
      <c r="S253">
        <v>-0.13127949999999999</v>
      </c>
      <c r="T253">
        <v>1.0297670000000001</v>
      </c>
      <c r="U253">
        <v>0.8011568</v>
      </c>
    </row>
    <row r="254" spans="1:21" x14ac:dyDescent="0.25">
      <c r="A254" s="20">
        <f>0.000000068178*10^9</f>
        <v>68.177999999999997</v>
      </c>
      <c r="B254">
        <v>0.3708822</v>
      </c>
      <c r="C254">
        <v>0.1189369</v>
      </c>
      <c r="D254">
        <v>0.1254257</v>
      </c>
      <c r="E254">
        <v>1.411149</v>
      </c>
      <c r="F254">
        <v>0.22901050000000001</v>
      </c>
      <c r="G254">
        <v>1.273042</v>
      </c>
      <c r="H254">
        <v>1.1510130000000001</v>
      </c>
      <c r="I254">
        <v>0.47279589999999999</v>
      </c>
      <c r="J254">
        <v>-0.23254920000000001</v>
      </c>
      <c r="K254">
        <v>-0.68043759999999998</v>
      </c>
      <c r="L254">
        <v>0.93969040000000004</v>
      </c>
      <c r="M254">
        <v>0.99292760000000002</v>
      </c>
      <c r="N254">
        <v>-0.42772969999999999</v>
      </c>
      <c r="O254">
        <v>1.276464</v>
      </c>
      <c r="P254">
        <v>1.9176770000000001</v>
      </c>
      <c r="Q254">
        <v>-1.3672789999999999</v>
      </c>
      <c r="R254">
        <v>1.9932639999999999</v>
      </c>
      <c r="S254">
        <v>0.59654770000000001</v>
      </c>
      <c r="T254">
        <v>1.0455570000000001</v>
      </c>
      <c r="U254">
        <v>1.4726189999999999</v>
      </c>
    </row>
    <row r="255" spans="1:21" x14ac:dyDescent="0.25">
      <c r="A255" s="20">
        <f>0.000000069178*10^9</f>
        <v>69.177999999999997</v>
      </c>
      <c r="B255">
        <v>0.88078679999999998</v>
      </c>
      <c r="C255">
        <v>-0.25206289999999998</v>
      </c>
      <c r="D255">
        <v>2.067469</v>
      </c>
      <c r="E255">
        <v>1.8918699999999999</v>
      </c>
      <c r="F255">
        <v>0.1513844</v>
      </c>
      <c r="G255">
        <v>2.4918170000000002</v>
      </c>
      <c r="H255">
        <v>1.2202729999999999</v>
      </c>
      <c r="I255">
        <v>0.76774310000000001</v>
      </c>
      <c r="J255">
        <v>0.94836330000000002</v>
      </c>
      <c r="K255">
        <v>0.62425949999999997</v>
      </c>
      <c r="L255">
        <v>1.8742129999999999</v>
      </c>
      <c r="M255">
        <v>1.812306</v>
      </c>
      <c r="N255">
        <v>0.21118709999999999</v>
      </c>
      <c r="O255">
        <v>2.0605730000000002</v>
      </c>
      <c r="P255">
        <v>1.8706069999999999</v>
      </c>
      <c r="Q255">
        <v>-0.37105139999999998</v>
      </c>
      <c r="R255">
        <v>1.5148170000000001</v>
      </c>
      <c r="S255">
        <v>7.6558570000000006E-2</v>
      </c>
      <c r="T255">
        <v>1.045712</v>
      </c>
      <c r="U255">
        <v>1.70645</v>
      </c>
    </row>
    <row r="256" spans="1:21" x14ac:dyDescent="0.25">
      <c r="A256" s="20">
        <f>0.000000070178*10^9</f>
        <v>70.177999999999997</v>
      </c>
      <c r="B256">
        <v>1.6551629999999999</v>
      </c>
      <c r="C256">
        <v>5.7414369999999999E-2</v>
      </c>
      <c r="D256">
        <v>2.8214250000000001</v>
      </c>
      <c r="E256">
        <v>1.98902</v>
      </c>
      <c r="F256">
        <v>-0.20662</v>
      </c>
      <c r="G256">
        <v>1.929603</v>
      </c>
      <c r="H256">
        <v>1.061677</v>
      </c>
      <c r="I256">
        <v>0.44877020000000001</v>
      </c>
      <c r="J256">
        <v>1.348711</v>
      </c>
      <c r="K256">
        <v>2.078649</v>
      </c>
      <c r="L256">
        <v>1.922031</v>
      </c>
      <c r="M256">
        <v>1.586152</v>
      </c>
      <c r="N256">
        <v>0.77640299999999995</v>
      </c>
      <c r="O256">
        <v>2.4021029999999999</v>
      </c>
      <c r="P256">
        <v>1.4628829999999999</v>
      </c>
      <c r="Q256">
        <v>0.1207757</v>
      </c>
      <c r="R256">
        <v>1.3526279999999999</v>
      </c>
      <c r="S256">
        <v>0.28645399999999999</v>
      </c>
      <c r="T256">
        <v>-6.3066049999999998E-2</v>
      </c>
      <c r="U256">
        <v>1.246408</v>
      </c>
    </row>
    <row r="257" spans="1:21" x14ac:dyDescent="0.25">
      <c r="A257" s="20">
        <f>0.000000071178*10^9</f>
        <v>71.177999999999997</v>
      </c>
      <c r="B257">
        <v>1.4159759999999999</v>
      </c>
      <c r="C257">
        <v>1.5018009999999999</v>
      </c>
      <c r="D257">
        <v>1.3957280000000001</v>
      </c>
      <c r="E257">
        <v>2.0926269999999998</v>
      </c>
      <c r="F257">
        <v>-0.63082249999999995</v>
      </c>
      <c r="G257">
        <v>0.93748520000000002</v>
      </c>
      <c r="H257">
        <v>1.6119840000000001</v>
      </c>
      <c r="I257">
        <v>0.34936139999999999</v>
      </c>
      <c r="J257">
        <v>0.87385959999999996</v>
      </c>
      <c r="K257">
        <v>2.6167790000000002</v>
      </c>
      <c r="L257">
        <v>1.6804619999999999</v>
      </c>
      <c r="M257">
        <v>1.331175</v>
      </c>
      <c r="N257">
        <v>1.582481</v>
      </c>
      <c r="O257">
        <v>2.349904</v>
      </c>
      <c r="P257">
        <v>1.596638</v>
      </c>
      <c r="Q257">
        <v>-0.45625120000000002</v>
      </c>
      <c r="R257">
        <v>1.2598940000000001</v>
      </c>
      <c r="S257">
        <v>1.808713</v>
      </c>
      <c r="T257">
        <v>-0.2945797</v>
      </c>
      <c r="U257">
        <v>1.1435759999999999</v>
      </c>
    </row>
    <row r="258" spans="1:21" x14ac:dyDescent="0.25">
      <c r="A258" s="20">
        <f>0.000000072178*10^9</f>
        <v>72.177999999999997</v>
      </c>
      <c r="B258">
        <v>0.66039219999999998</v>
      </c>
      <c r="C258">
        <v>2.058478</v>
      </c>
      <c r="D258">
        <v>-5.5594419999999999E-2</v>
      </c>
      <c r="E258">
        <v>2.3569680000000002</v>
      </c>
      <c r="F258">
        <v>-4.2421010000000002E-2</v>
      </c>
      <c r="G258">
        <v>0.98375500000000005</v>
      </c>
      <c r="H258">
        <v>1.9386490000000001</v>
      </c>
      <c r="I258">
        <v>0.26634180000000002</v>
      </c>
      <c r="J258">
        <v>0.31652269999999999</v>
      </c>
      <c r="K258">
        <v>2.3007309999999999</v>
      </c>
      <c r="L258">
        <v>1.2394130000000001</v>
      </c>
      <c r="M258">
        <v>1.584517</v>
      </c>
      <c r="N258">
        <v>3.7251110000000001</v>
      </c>
      <c r="O258">
        <v>1.546414</v>
      </c>
      <c r="P258">
        <v>1.084293</v>
      </c>
      <c r="Q258">
        <v>-0.66551070000000001</v>
      </c>
      <c r="R258">
        <v>0.1143636</v>
      </c>
      <c r="S258">
        <v>2.2301820000000001</v>
      </c>
      <c r="T258">
        <v>0.87636519999999996</v>
      </c>
      <c r="U258">
        <v>1.1493990000000001</v>
      </c>
    </row>
    <row r="259" spans="1:21" x14ac:dyDescent="0.25">
      <c r="A259" s="20">
        <f>0.000000073178*10^9</f>
        <v>73.177999999999997</v>
      </c>
      <c r="B259">
        <v>0.79332369999999997</v>
      </c>
      <c r="C259">
        <v>0.98955979999999999</v>
      </c>
      <c r="D259">
        <v>0.40170869999999997</v>
      </c>
      <c r="E259">
        <v>2.9252039999999999</v>
      </c>
      <c r="F259">
        <v>0.38127270000000002</v>
      </c>
      <c r="G259">
        <v>1.0847910000000001</v>
      </c>
      <c r="H259">
        <v>0.82133900000000004</v>
      </c>
      <c r="I259">
        <v>-0.2067803</v>
      </c>
      <c r="J259">
        <v>-0.57507900000000001</v>
      </c>
      <c r="K259">
        <v>1.881969</v>
      </c>
      <c r="L259">
        <v>0.46035759999999998</v>
      </c>
      <c r="M259">
        <v>1.0037560000000001</v>
      </c>
      <c r="N259">
        <v>5.0150119999999996</v>
      </c>
      <c r="O259">
        <v>0.97869470000000003</v>
      </c>
      <c r="P259">
        <v>1.6527360000000001E-2</v>
      </c>
      <c r="Q259">
        <v>-0.71547079999999996</v>
      </c>
      <c r="R259">
        <v>-0.74335419999999996</v>
      </c>
      <c r="S259">
        <v>0.92892220000000003</v>
      </c>
      <c r="T259">
        <v>1.628784</v>
      </c>
      <c r="U259">
        <v>0.4223558</v>
      </c>
    </row>
    <row r="260" spans="1:21" x14ac:dyDescent="0.25">
      <c r="A260" s="20">
        <f>0.000000074178*10^9</f>
        <v>74.177999999999997</v>
      </c>
      <c r="B260">
        <v>1.397295</v>
      </c>
      <c r="C260">
        <v>3.1729640000000003E-2</v>
      </c>
      <c r="D260">
        <v>1.166631</v>
      </c>
      <c r="E260">
        <v>3.4136389999999999</v>
      </c>
      <c r="F260">
        <v>-4.73938E-2</v>
      </c>
      <c r="G260">
        <v>0.82845990000000003</v>
      </c>
      <c r="H260">
        <v>-0.76979189999999997</v>
      </c>
      <c r="I260">
        <v>-9.0658829999999996E-2</v>
      </c>
      <c r="J260">
        <v>-0.63296549999999996</v>
      </c>
      <c r="K260">
        <v>1.4590959999999999</v>
      </c>
      <c r="L260">
        <v>0.54837579999999997</v>
      </c>
      <c r="M260">
        <v>-0.1656347</v>
      </c>
      <c r="N260">
        <v>4.0716679999999998</v>
      </c>
      <c r="O260">
        <v>1.2109829999999999</v>
      </c>
      <c r="P260">
        <v>0.50415690000000002</v>
      </c>
      <c r="Q260">
        <v>-1.1190089999999999</v>
      </c>
      <c r="R260">
        <v>-0.4862937</v>
      </c>
      <c r="S260">
        <v>7.4421349999999997E-2</v>
      </c>
      <c r="T260">
        <v>1.3327530000000001</v>
      </c>
      <c r="U260">
        <v>-0.80677149999999997</v>
      </c>
    </row>
    <row r="261" spans="1:21" x14ac:dyDescent="0.25">
      <c r="A261" s="20">
        <f>0.000000075178*10^9</f>
        <v>75.177999999999997</v>
      </c>
      <c r="B261">
        <v>0.93406290000000003</v>
      </c>
      <c r="C261">
        <v>-0.19539599999999999</v>
      </c>
      <c r="D261">
        <v>0.64164540000000003</v>
      </c>
      <c r="E261">
        <v>2.5269400000000002</v>
      </c>
      <c r="F261">
        <v>-0.3737374</v>
      </c>
      <c r="G261">
        <v>0.68740210000000002</v>
      </c>
      <c r="H261">
        <v>-0.73908620000000003</v>
      </c>
      <c r="I261">
        <v>0.31044519999999998</v>
      </c>
      <c r="J261">
        <v>0.98051140000000003</v>
      </c>
      <c r="K261">
        <v>0.72909639999999998</v>
      </c>
      <c r="L261">
        <v>0.96398649999999997</v>
      </c>
      <c r="M261">
        <v>-0.15818599999999999</v>
      </c>
      <c r="N261">
        <v>1.7237720000000001</v>
      </c>
      <c r="O261">
        <v>1.4341680000000001</v>
      </c>
      <c r="P261">
        <v>0.56292319999999996</v>
      </c>
      <c r="Q261">
        <v>-0.85101130000000003</v>
      </c>
      <c r="R261">
        <v>0.62293419999999999</v>
      </c>
      <c r="S261">
        <v>0.1919409</v>
      </c>
      <c r="T261">
        <v>0.70820450000000001</v>
      </c>
      <c r="U261">
        <v>-0.98690880000000003</v>
      </c>
    </row>
    <row r="262" spans="1:21" x14ac:dyDescent="0.25">
      <c r="A262" s="20">
        <f>0.000000076178*10^9</f>
        <v>76.177999999999997</v>
      </c>
      <c r="B262">
        <v>-0.27579369999999997</v>
      </c>
      <c r="C262">
        <v>-0.41459610000000002</v>
      </c>
      <c r="D262">
        <v>0.11345180000000001</v>
      </c>
      <c r="E262">
        <v>0.72684769999999999</v>
      </c>
      <c r="F262">
        <v>-0.92310749999999997</v>
      </c>
      <c r="G262">
        <v>0.3192489</v>
      </c>
      <c r="H262">
        <v>0.1076796</v>
      </c>
      <c r="I262">
        <v>1.095117E-2</v>
      </c>
      <c r="J262">
        <v>1.267606</v>
      </c>
      <c r="K262">
        <v>0.68719359999999996</v>
      </c>
      <c r="L262">
        <v>0.46182269999999997</v>
      </c>
      <c r="M262">
        <v>0.27838930000000001</v>
      </c>
      <c r="N262">
        <v>-0.106724</v>
      </c>
      <c r="O262">
        <v>1.01796</v>
      </c>
      <c r="P262">
        <v>-0.71275560000000004</v>
      </c>
      <c r="Q262">
        <v>-0.50885530000000001</v>
      </c>
      <c r="R262">
        <v>2.0463110000000002</v>
      </c>
      <c r="S262">
        <v>5.596711E-2</v>
      </c>
      <c r="T262">
        <v>0.6535666</v>
      </c>
      <c r="U262">
        <v>0.67517289999999996</v>
      </c>
    </row>
    <row r="263" spans="1:21" x14ac:dyDescent="0.25">
      <c r="A263" s="20">
        <f>0.000000077178*10^9</f>
        <v>77.178000000000011</v>
      </c>
      <c r="B263">
        <v>-0.58527090000000004</v>
      </c>
      <c r="C263">
        <v>-6.9231550000000003E-2</v>
      </c>
      <c r="D263">
        <v>0.33544489999999999</v>
      </c>
      <c r="E263">
        <v>-0.38426480000000002</v>
      </c>
      <c r="F263">
        <v>-1.255776</v>
      </c>
      <c r="G263">
        <v>-0.15118819999999999</v>
      </c>
      <c r="H263">
        <v>0.1385931</v>
      </c>
      <c r="I263">
        <v>7.9875109999999999E-2</v>
      </c>
      <c r="J263">
        <v>-1.0177039999999999</v>
      </c>
      <c r="K263">
        <v>1.4520360000000001</v>
      </c>
      <c r="L263">
        <v>-0.66910080000000005</v>
      </c>
      <c r="M263">
        <v>0.65232199999999996</v>
      </c>
      <c r="N263">
        <v>0.7390698</v>
      </c>
      <c r="O263">
        <v>0.4958322</v>
      </c>
      <c r="P263">
        <v>-0.4289598</v>
      </c>
      <c r="Q263">
        <v>-1.0714520000000001</v>
      </c>
      <c r="R263">
        <v>2.4827469999999998</v>
      </c>
      <c r="S263">
        <v>-0.32642710000000003</v>
      </c>
      <c r="T263">
        <v>1.1183909999999999</v>
      </c>
      <c r="U263">
        <v>2.040419</v>
      </c>
    </row>
    <row r="264" spans="1:21" x14ac:dyDescent="0.25">
      <c r="A264" s="20">
        <f>0.000000078178*10^9</f>
        <v>78.177999999999997</v>
      </c>
      <c r="B264">
        <v>0.30699480000000001</v>
      </c>
      <c r="C264">
        <v>0.3813011</v>
      </c>
      <c r="D264">
        <v>0.41488639999999999</v>
      </c>
      <c r="E264">
        <v>-0.33258860000000001</v>
      </c>
      <c r="F264">
        <v>-0.21785489999999999</v>
      </c>
      <c r="G264">
        <v>0.21799450000000001</v>
      </c>
      <c r="H264">
        <v>5.5617050000000001E-2</v>
      </c>
      <c r="I264">
        <v>0.30556410000000001</v>
      </c>
      <c r="J264">
        <v>-2.3943629999999998</v>
      </c>
      <c r="K264">
        <v>1.7968729999999999</v>
      </c>
      <c r="L264">
        <v>-1.2940339999999999</v>
      </c>
      <c r="M264">
        <v>1.112293</v>
      </c>
      <c r="N264">
        <v>2.6693790000000002</v>
      </c>
      <c r="O264">
        <v>-0.19355420000000001</v>
      </c>
      <c r="P264">
        <v>0.14440320000000001</v>
      </c>
      <c r="Q264">
        <v>-1.1736359999999999</v>
      </c>
      <c r="R264">
        <v>1.9829540000000001</v>
      </c>
      <c r="S264">
        <v>-0.2400137</v>
      </c>
      <c r="T264">
        <v>1.2229099999999999</v>
      </c>
      <c r="U264">
        <v>1.1500760000000001</v>
      </c>
    </row>
    <row r="265" spans="1:21" x14ac:dyDescent="0.25">
      <c r="A265" s="20">
        <f>0.000000079178*10^9</f>
        <v>79.177999999999997</v>
      </c>
      <c r="B265">
        <v>1.3023629999999999</v>
      </c>
      <c r="C265">
        <v>6.5659060000000005E-2</v>
      </c>
      <c r="D265">
        <v>0.22429660000000001</v>
      </c>
      <c r="E265">
        <v>0.36747410000000003</v>
      </c>
      <c r="F265">
        <v>0.7904447</v>
      </c>
      <c r="G265">
        <v>0.58981249999999996</v>
      </c>
      <c r="H265">
        <v>-0.41304760000000001</v>
      </c>
      <c r="I265">
        <v>-0.62578290000000003</v>
      </c>
      <c r="J265">
        <v>-0.94947239999999999</v>
      </c>
      <c r="K265">
        <v>2.1000329999999998</v>
      </c>
      <c r="L265">
        <v>-0.83795430000000004</v>
      </c>
      <c r="M265">
        <v>0.68435710000000005</v>
      </c>
      <c r="N265">
        <v>2.7132969999999998</v>
      </c>
      <c r="O265">
        <v>-1.2634190000000001</v>
      </c>
      <c r="P265">
        <v>-0.19080829999999999</v>
      </c>
      <c r="Q265">
        <v>-3.010668E-2</v>
      </c>
      <c r="R265">
        <v>1.2403409999999999</v>
      </c>
      <c r="S265">
        <v>0.17670620000000001</v>
      </c>
      <c r="T265">
        <v>1.05863</v>
      </c>
      <c r="U265">
        <v>-0.38382939999999999</v>
      </c>
    </row>
    <row r="266" spans="1:21" x14ac:dyDescent="0.25">
      <c r="A266" s="20">
        <f>0.000000080178*10^9</f>
        <v>80.178000000000011</v>
      </c>
      <c r="B266">
        <v>1.499123</v>
      </c>
      <c r="C266">
        <v>0.61342980000000003</v>
      </c>
      <c r="D266">
        <v>0.3405494</v>
      </c>
      <c r="E266">
        <v>0.34683389999999997</v>
      </c>
      <c r="F266">
        <v>0.85961500000000002</v>
      </c>
      <c r="G266">
        <v>-0.18639559999999999</v>
      </c>
      <c r="H266">
        <v>-1.2462500000000001</v>
      </c>
      <c r="I266">
        <v>-1.532144</v>
      </c>
      <c r="J266">
        <v>0.63809850000000001</v>
      </c>
      <c r="K266">
        <v>2.9474870000000002</v>
      </c>
      <c r="L266">
        <v>0.20988000000000001</v>
      </c>
      <c r="M266">
        <v>0.47680430000000001</v>
      </c>
      <c r="N266">
        <v>1.5629040000000001</v>
      </c>
      <c r="O266">
        <v>-1.1168229999999999</v>
      </c>
      <c r="P266">
        <v>1.192726</v>
      </c>
      <c r="Q266">
        <v>0.31554840000000001</v>
      </c>
      <c r="R266">
        <v>5.9049780000000003E-2</v>
      </c>
      <c r="S266">
        <v>0.17378669999999999</v>
      </c>
      <c r="T266">
        <v>1.17919</v>
      </c>
      <c r="U266">
        <v>-0.35438059999999999</v>
      </c>
    </row>
    <row r="267" spans="1:21" x14ac:dyDescent="0.25">
      <c r="A267" s="20">
        <f>0.000000081178*10^9</f>
        <v>81.177999999999997</v>
      </c>
      <c r="B267">
        <v>1.1173090000000001</v>
      </c>
      <c r="C267">
        <v>1.6922140000000001</v>
      </c>
      <c r="D267">
        <v>0.75262390000000001</v>
      </c>
      <c r="E267">
        <v>-0.53734280000000001</v>
      </c>
      <c r="F267">
        <v>0.9208596</v>
      </c>
      <c r="G267">
        <v>-0.69972060000000003</v>
      </c>
      <c r="H267">
        <v>-0.4768482</v>
      </c>
      <c r="I267">
        <v>-1.383229</v>
      </c>
      <c r="J267">
        <v>0.50122580000000005</v>
      </c>
      <c r="K267">
        <v>2.9076919999999999</v>
      </c>
      <c r="L267">
        <v>1.0636330000000001</v>
      </c>
      <c r="M267">
        <v>1.2157370000000001</v>
      </c>
      <c r="N267">
        <v>1.0205820000000001</v>
      </c>
      <c r="O267">
        <v>-0.112757</v>
      </c>
      <c r="P267">
        <v>2.9058380000000001</v>
      </c>
      <c r="Q267">
        <v>-0.7396066</v>
      </c>
      <c r="R267">
        <v>-0.54282889999999995</v>
      </c>
      <c r="S267">
        <v>-0.76926930000000004</v>
      </c>
      <c r="T267">
        <v>0.94051370000000001</v>
      </c>
      <c r="U267">
        <v>0.83779239999999999</v>
      </c>
    </row>
    <row r="268" spans="1:21" x14ac:dyDescent="0.25">
      <c r="A268" s="20">
        <f>0.000000082178*10^9</f>
        <v>82.177999999999997</v>
      </c>
      <c r="B268">
        <v>0.60397080000000003</v>
      </c>
      <c r="C268">
        <v>1.4610540000000001</v>
      </c>
      <c r="D268">
        <v>0.91991080000000003</v>
      </c>
      <c r="E268">
        <v>-0.5741136</v>
      </c>
      <c r="F268">
        <v>1.338433</v>
      </c>
      <c r="G268">
        <v>6.7515489999999997E-2</v>
      </c>
      <c r="H268">
        <v>1.261973</v>
      </c>
      <c r="I268">
        <v>-1.13767</v>
      </c>
      <c r="J268">
        <v>-0.1594991</v>
      </c>
      <c r="K268">
        <v>1.170874</v>
      </c>
      <c r="L268">
        <v>0.92810459999999995</v>
      </c>
      <c r="M268">
        <v>0.9503414</v>
      </c>
      <c r="N268">
        <v>1.171386</v>
      </c>
      <c r="O268">
        <v>2.7741849999999998E-2</v>
      </c>
      <c r="P268">
        <v>2.5402140000000002</v>
      </c>
      <c r="Q268">
        <v>-1.157103</v>
      </c>
      <c r="R268">
        <v>0.87560280000000001</v>
      </c>
      <c r="S268">
        <v>-1.571566</v>
      </c>
      <c r="T268">
        <v>0.24159410000000001</v>
      </c>
      <c r="U268">
        <v>1.1395390000000001</v>
      </c>
    </row>
    <row r="269" spans="1:21" x14ac:dyDescent="0.25">
      <c r="A269" s="20">
        <f>0.000000083178*10^9</f>
        <v>83.178000000000011</v>
      </c>
      <c r="B269">
        <v>3.2843810000000001E-2</v>
      </c>
      <c r="C269">
        <v>0.82781329999999997</v>
      </c>
      <c r="D269">
        <v>1.198183</v>
      </c>
      <c r="E269">
        <v>0.4040067</v>
      </c>
      <c r="F269">
        <v>1.789142</v>
      </c>
      <c r="G269">
        <v>1.254159</v>
      </c>
      <c r="H269">
        <v>1.8994869999999999</v>
      </c>
      <c r="I269">
        <v>-0.87129000000000001</v>
      </c>
      <c r="J269">
        <v>-0.26074009999999997</v>
      </c>
      <c r="K269">
        <v>-0.1522087</v>
      </c>
      <c r="L269">
        <v>4.2651380000000003E-2</v>
      </c>
      <c r="M269">
        <v>0.143431</v>
      </c>
      <c r="N269">
        <v>1.1914549999999999</v>
      </c>
      <c r="O269">
        <v>0.52141910000000002</v>
      </c>
      <c r="P269">
        <v>1.5960749999999999</v>
      </c>
      <c r="Q269">
        <v>-0.29593249999999999</v>
      </c>
      <c r="R269">
        <v>2.2637</v>
      </c>
      <c r="S269">
        <v>-1.255865</v>
      </c>
      <c r="T269">
        <v>3.9482259999999998E-2</v>
      </c>
      <c r="U269">
        <v>0.33532430000000002</v>
      </c>
    </row>
    <row r="270" spans="1:21" x14ac:dyDescent="0.25">
      <c r="A270" s="20">
        <f>0.000000084178*10^9</f>
        <v>84.177999999999997</v>
      </c>
      <c r="B270">
        <v>0.58533060000000003</v>
      </c>
      <c r="C270">
        <v>0.69700099999999998</v>
      </c>
      <c r="D270">
        <v>1.8366690000000001</v>
      </c>
      <c r="E270">
        <v>1.177837</v>
      </c>
      <c r="F270">
        <v>1.4747950000000001</v>
      </c>
      <c r="G270">
        <v>1.641904</v>
      </c>
      <c r="H270">
        <v>0.99299570000000004</v>
      </c>
      <c r="I270">
        <v>-5.7102239999999999E-2</v>
      </c>
      <c r="J270">
        <v>0.2418015</v>
      </c>
      <c r="K270">
        <v>0.80520860000000005</v>
      </c>
      <c r="L270">
        <v>-0.50848070000000001</v>
      </c>
      <c r="M270">
        <v>0.48844660000000001</v>
      </c>
      <c r="N270">
        <v>0.74102789999999996</v>
      </c>
      <c r="O270">
        <v>1.633316</v>
      </c>
      <c r="P270">
        <v>1.3072459999999999</v>
      </c>
      <c r="Q270">
        <v>0.89736700000000003</v>
      </c>
      <c r="R270">
        <v>1.408636</v>
      </c>
      <c r="S270">
        <v>-0.71052490000000001</v>
      </c>
      <c r="T270">
        <v>6.5568340000000003E-2</v>
      </c>
      <c r="U270">
        <v>0.37781599999999999</v>
      </c>
    </row>
    <row r="271" spans="1:21" x14ac:dyDescent="0.25">
      <c r="A271" s="20">
        <f>0.000000085178*10^9</f>
        <v>85.177999999999997</v>
      </c>
      <c r="B271">
        <v>1.819331</v>
      </c>
      <c r="C271">
        <v>0.59536599999999995</v>
      </c>
      <c r="D271">
        <v>1.220402</v>
      </c>
      <c r="E271">
        <v>1.262003</v>
      </c>
      <c r="F271">
        <v>1.159022</v>
      </c>
      <c r="G271">
        <v>1.266046</v>
      </c>
      <c r="H271">
        <v>-0.87500389999999995</v>
      </c>
      <c r="I271">
        <v>0.38501079999999999</v>
      </c>
      <c r="J271">
        <v>0.59938670000000005</v>
      </c>
      <c r="K271">
        <v>2.2731240000000001</v>
      </c>
      <c r="L271">
        <v>-0.27793190000000001</v>
      </c>
      <c r="M271">
        <v>0.58818800000000004</v>
      </c>
      <c r="N271">
        <v>0.62061619999999995</v>
      </c>
      <c r="O271">
        <v>1.887689</v>
      </c>
      <c r="P271">
        <v>2.2550479999999999</v>
      </c>
      <c r="Q271">
        <v>0.99915189999999998</v>
      </c>
      <c r="R271">
        <v>-9.2537140000000004E-2</v>
      </c>
      <c r="S271">
        <v>-0.11369990000000001</v>
      </c>
      <c r="T271">
        <v>-8.8256929999999997E-2</v>
      </c>
      <c r="U271">
        <v>1.3385130000000001</v>
      </c>
    </row>
    <row r="272" spans="1:21" x14ac:dyDescent="0.25">
      <c r="A272" s="20">
        <f>0.000000086178*10^9</f>
        <v>86.178000000000011</v>
      </c>
      <c r="B272">
        <v>1.2760849999999999</v>
      </c>
      <c r="C272">
        <v>0.12702260000000001</v>
      </c>
      <c r="D272">
        <v>-0.4777053</v>
      </c>
      <c r="E272">
        <v>0.43850109999999998</v>
      </c>
      <c r="F272">
        <v>1.6313310000000001</v>
      </c>
      <c r="G272">
        <v>1.631478</v>
      </c>
      <c r="H272">
        <v>-1.357478</v>
      </c>
      <c r="I272">
        <v>-0.48621920000000002</v>
      </c>
      <c r="J272">
        <v>0.1722718</v>
      </c>
      <c r="K272">
        <v>2.4307310000000002</v>
      </c>
      <c r="L272">
        <v>-2.5903889999999999E-2</v>
      </c>
      <c r="M272">
        <v>7.3235310000000003E-3</v>
      </c>
      <c r="N272">
        <v>0.77432730000000005</v>
      </c>
      <c r="O272">
        <v>1.839942</v>
      </c>
      <c r="P272">
        <v>3.2859630000000002</v>
      </c>
      <c r="Q272">
        <v>2.4470490000000001E-2</v>
      </c>
      <c r="R272">
        <v>-0.60401899999999997</v>
      </c>
      <c r="S272">
        <v>0.98422339999999997</v>
      </c>
      <c r="T272">
        <v>0.13425339999999999</v>
      </c>
      <c r="U272">
        <v>1.6838</v>
      </c>
    </row>
    <row r="273" spans="1:21" x14ac:dyDescent="0.25">
      <c r="A273" s="20">
        <f>0.000000087178*10^9</f>
        <v>87.177999999999997</v>
      </c>
      <c r="B273">
        <v>0.35106789999999999</v>
      </c>
      <c r="C273">
        <v>-0.22131970000000001</v>
      </c>
      <c r="D273">
        <v>-0.93764760000000003</v>
      </c>
      <c r="E273">
        <v>-0.13610659999999999</v>
      </c>
      <c r="F273">
        <v>1.629982</v>
      </c>
      <c r="G273">
        <v>1.857453</v>
      </c>
      <c r="H273">
        <v>0.41765249999999998</v>
      </c>
      <c r="I273">
        <v>-1.5668390000000001</v>
      </c>
      <c r="J273">
        <v>-0.66163320000000003</v>
      </c>
      <c r="K273">
        <v>1.7095629999999999</v>
      </c>
      <c r="L273">
        <v>-2.734288E-2</v>
      </c>
      <c r="M273">
        <v>0.4671188</v>
      </c>
      <c r="N273">
        <v>0.1959603</v>
      </c>
      <c r="O273">
        <v>2.2200669999999998</v>
      </c>
      <c r="P273">
        <v>1.7877909999999999</v>
      </c>
      <c r="Q273">
        <v>-0.61323799999999995</v>
      </c>
      <c r="R273">
        <v>-0.42333569999999998</v>
      </c>
      <c r="S273">
        <v>1.5754589999999999</v>
      </c>
      <c r="T273">
        <v>0.39856029999999998</v>
      </c>
      <c r="U273">
        <v>0.94302350000000001</v>
      </c>
    </row>
    <row r="274" spans="1:21" x14ac:dyDescent="0.25">
      <c r="A274" s="20">
        <f>0.000000088178*10^9</f>
        <v>88.177999999999997</v>
      </c>
      <c r="B274">
        <v>1.093475</v>
      </c>
      <c r="C274">
        <v>0.61884620000000001</v>
      </c>
      <c r="D274">
        <v>-0.37940230000000003</v>
      </c>
      <c r="E274">
        <v>0.65754100000000004</v>
      </c>
      <c r="F274">
        <v>0.94637490000000002</v>
      </c>
      <c r="G274">
        <v>0.63979750000000002</v>
      </c>
      <c r="H274">
        <v>1.645348</v>
      </c>
      <c r="I274">
        <v>-1.1097379999999999</v>
      </c>
      <c r="J274">
        <v>-0.38764490000000001</v>
      </c>
      <c r="K274">
        <v>0.11806759999999999</v>
      </c>
      <c r="L274">
        <v>0.3721411</v>
      </c>
      <c r="M274">
        <v>1.3298350000000001</v>
      </c>
      <c r="N274">
        <v>-0.52433620000000003</v>
      </c>
      <c r="O274">
        <v>2.1298530000000002</v>
      </c>
      <c r="P274">
        <v>-0.48068729999999998</v>
      </c>
      <c r="Q274">
        <v>-0.98603580000000002</v>
      </c>
      <c r="R274">
        <v>-7.8609899999999996E-2</v>
      </c>
      <c r="S274">
        <v>0.9898903</v>
      </c>
      <c r="T274">
        <v>0.11501989999999999</v>
      </c>
      <c r="U274">
        <v>0.18083389999999999</v>
      </c>
    </row>
    <row r="275" spans="1:21" x14ac:dyDescent="0.25">
      <c r="A275" s="20">
        <f>0.000000089178*10^9</f>
        <v>89.178000000000011</v>
      </c>
      <c r="B275">
        <v>1.9057280000000001</v>
      </c>
      <c r="C275">
        <v>1.8533269999999999</v>
      </c>
      <c r="D275">
        <v>-0.59657020000000005</v>
      </c>
      <c r="E275">
        <v>1.05013</v>
      </c>
      <c r="F275">
        <v>-0.14954990000000001</v>
      </c>
      <c r="G275">
        <v>3.4018010000000001E-2</v>
      </c>
      <c r="H275">
        <v>1.0968929999999999</v>
      </c>
      <c r="I275">
        <v>0.73065950000000002</v>
      </c>
      <c r="J275">
        <v>0.91247860000000003</v>
      </c>
      <c r="K275">
        <v>-0.72486810000000002</v>
      </c>
      <c r="L275">
        <v>0.84610209999999997</v>
      </c>
      <c r="M275">
        <v>1.596314</v>
      </c>
      <c r="N275">
        <v>-0.10483679999999999</v>
      </c>
      <c r="O275">
        <v>0.83006639999999998</v>
      </c>
      <c r="P275">
        <v>-0.3814728</v>
      </c>
      <c r="Q275">
        <v>-1.8596010000000001</v>
      </c>
      <c r="R275">
        <v>0.75719599999999998</v>
      </c>
      <c r="S275">
        <v>0.24537349999999999</v>
      </c>
      <c r="T275">
        <v>-0.52341219999999999</v>
      </c>
      <c r="U275">
        <v>-0.2240703</v>
      </c>
    </row>
    <row r="276" spans="1:21" x14ac:dyDescent="0.25">
      <c r="A276" s="20">
        <f>0.000000090178*10^9</f>
        <v>90.177999999999997</v>
      </c>
      <c r="B276">
        <v>1.891953</v>
      </c>
      <c r="C276">
        <v>1.687243</v>
      </c>
      <c r="D276">
        <v>-1.2730729999999999</v>
      </c>
      <c r="E276">
        <v>-0.1207609</v>
      </c>
      <c r="F276">
        <v>-1.1452640000000001</v>
      </c>
      <c r="G276">
        <v>0.42029709999999998</v>
      </c>
      <c r="H276">
        <v>0.16484499999999999</v>
      </c>
      <c r="I276">
        <v>2.1466850000000002</v>
      </c>
      <c r="J276">
        <v>1.0473250000000001</v>
      </c>
      <c r="K276">
        <v>0.50850580000000001</v>
      </c>
      <c r="L276">
        <v>0.66444890000000001</v>
      </c>
      <c r="M276">
        <v>1.8152950000000001</v>
      </c>
      <c r="N276">
        <v>0.99511510000000003</v>
      </c>
      <c r="O276">
        <v>-0.4693408</v>
      </c>
      <c r="P276">
        <v>0.64612570000000003</v>
      </c>
      <c r="Q276">
        <v>-2.7833480000000002</v>
      </c>
      <c r="R276">
        <v>1.9542459999999999</v>
      </c>
      <c r="S276">
        <v>0.24289479999999999</v>
      </c>
      <c r="T276">
        <v>-1.016157</v>
      </c>
      <c r="U276">
        <v>-0.8482229</v>
      </c>
    </row>
    <row r="277" spans="1:21" x14ac:dyDescent="0.25">
      <c r="A277" s="20">
        <f>0.000000091178*10^9</f>
        <v>91.177999999999997</v>
      </c>
      <c r="B277">
        <v>1.253908</v>
      </c>
      <c r="C277">
        <v>0.57881400000000005</v>
      </c>
      <c r="D277">
        <v>-1.3283400000000001</v>
      </c>
      <c r="E277">
        <v>-1.2372879999999999</v>
      </c>
      <c r="F277">
        <v>-0.52098529999999998</v>
      </c>
      <c r="G277">
        <v>0.26544519999999999</v>
      </c>
      <c r="H277">
        <v>-0.1437918</v>
      </c>
      <c r="I277">
        <v>1.76871</v>
      </c>
      <c r="J277">
        <v>0.60014179999999995</v>
      </c>
      <c r="K277">
        <v>1.490297</v>
      </c>
      <c r="L277">
        <v>-7.5836180000000003E-2</v>
      </c>
      <c r="M277">
        <v>1.778016</v>
      </c>
      <c r="N277">
        <v>1.2904009999999999</v>
      </c>
      <c r="O277">
        <v>-0.2005102</v>
      </c>
      <c r="P277">
        <v>0.69184920000000005</v>
      </c>
      <c r="Q277">
        <v>-2.3364639999999999</v>
      </c>
      <c r="R277">
        <v>2.1019990000000002</v>
      </c>
      <c r="S277">
        <v>0.9952744</v>
      </c>
      <c r="T277">
        <v>0.13333829999999999</v>
      </c>
      <c r="U277">
        <v>-0.54970260000000004</v>
      </c>
    </row>
    <row r="278" spans="1:21" x14ac:dyDescent="0.25">
      <c r="A278" s="20">
        <f>0.000000092178*10^9</f>
        <v>92.178000000000011</v>
      </c>
      <c r="B278">
        <v>0.57507909999999995</v>
      </c>
      <c r="C278">
        <v>0.19544690000000001</v>
      </c>
      <c r="D278">
        <v>-0.78855120000000001</v>
      </c>
      <c r="E278">
        <v>-0.82053900000000002</v>
      </c>
      <c r="F278">
        <v>1.083796</v>
      </c>
      <c r="G278">
        <v>0.51709430000000001</v>
      </c>
      <c r="H278">
        <v>0.30051359999999999</v>
      </c>
      <c r="I278">
        <v>0.4736107</v>
      </c>
      <c r="J278">
        <v>1.1968909999999999</v>
      </c>
      <c r="K278">
        <v>1.902911</v>
      </c>
      <c r="L278">
        <v>-0.36596980000000001</v>
      </c>
      <c r="M278">
        <v>1.8607400000000001</v>
      </c>
      <c r="N278">
        <v>0.52263519999999997</v>
      </c>
      <c r="O278">
        <v>0.54901540000000004</v>
      </c>
      <c r="P278">
        <v>0.74664450000000004</v>
      </c>
      <c r="Q278">
        <v>-0.49979269999999998</v>
      </c>
      <c r="R278">
        <v>1.2190939999999999</v>
      </c>
      <c r="S278">
        <v>1.814273</v>
      </c>
      <c r="T278">
        <v>2.1992799999999999</v>
      </c>
      <c r="U278">
        <v>1.6627790000000001E-3</v>
      </c>
    </row>
    <row r="279" spans="1:21" x14ac:dyDescent="0.25">
      <c r="A279" s="20">
        <f>0.000000093178*10^9</f>
        <v>93.177999999999997</v>
      </c>
      <c r="B279">
        <v>0.37632359999999998</v>
      </c>
      <c r="C279">
        <v>0.61683509999999997</v>
      </c>
      <c r="D279">
        <v>0.72947379999999995</v>
      </c>
      <c r="E279">
        <v>0.92866939999999998</v>
      </c>
      <c r="F279">
        <v>1.8613200000000001</v>
      </c>
      <c r="G279">
        <v>1.3285290000000001</v>
      </c>
      <c r="H279">
        <v>0.61645890000000003</v>
      </c>
      <c r="I279">
        <v>-0.27685870000000001</v>
      </c>
      <c r="J279">
        <v>1.803274</v>
      </c>
      <c r="K279">
        <v>2.5861730000000001</v>
      </c>
      <c r="L279">
        <v>8.8095279999999998E-2</v>
      </c>
      <c r="M279">
        <v>2.4060969999999999</v>
      </c>
      <c r="N279">
        <v>-0.3467655</v>
      </c>
      <c r="O279">
        <v>0.1069922</v>
      </c>
      <c r="P279">
        <v>1.3334269999999999</v>
      </c>
      <c r="Q279">
        <v>1.0605960000000001</v>
      </c>
      <c r="R279">
        <v>0.61014979999999996</v>
      </c>
      <c r="S279">
        <v>2.155535</v>
      </c>
      <c r="T279">
        <v>1.522994</v>
      </c>
      <c r="U279">
        <v>-0.74551389999999995</v>
      </c>
    </row>
    <row r="280" spans="1:21" x14ac:dyDescent="0.25">
      <c r="A280" s="20">
        <f>0.000000094178*10^9</f>
        <v>94.177999999999997</v>
      </c>
      <c r="B280">
        <v>0.1625315</v>
      </c>
      <c r="C280">
        <v>8.8387579999999993E-2</v>
      </c>
      <c r="D280">
        <v>2.3006190000000002</v>
      </c>
      <c r="E280">
        <v>2.2121949999999999</v>
      </c>
      <c r="F280">
        <v>1.6437580000000001</v>
      </c>
      <c r="G280">
        <v>0.92690329999999999</v>
      </c>
      <c r="H280">
        <v>0.68838840000000001</v>
      </c>
      <c r="I280">
        <v>-0.59781660000000003</v>
      </c>
      <c r="J280">
        <v>1.722586</v>
      </c>
      <c r="K280">
        <v>2.307582</v>
      </c>
      <c r="L280">
        <v>0.90411339999999996</v>
      </c>
      <c r="M280">
        <v>1.9736370000000001</v>
      </c>
      <c r="N280">
        <v>-0.71678980000000003</v>
      </c>
      <c r="O280">
        <v>-0.37715690000000002</v>
      </c>
      <c r="P280">
        <v>1.035766</v>
      </c>
      <c r="Q280">
        <v>1.9408430000000001</v>
      </c>
      <c r="R280">
        <v>0.13915040000000001</v>
      </c>
      <c r="S280">
        <v>2.1376240000000002</v>
      </c>
      <c r="T280">
        <v>-0.62349699999999997</v>
      </c>
      <c r="U280">
        <v>-0.69363090000000005</v>
      </c>
    </row>
    <row r="281" spans="1:21" x14ac:dyDescent="0.25">
      <c r="A281" s="20">
        <f>0.000000095178*10^9</f>
        <v>95.177999999999997</v>
      </c>
      <c r="B281">
        <v>0.1093891</v>
      </c>
      <c r="C281">
        <v>-1.4854620000000001</v>
      </c>
      <c r="D281">
        <v>1.485209</v>
      </c>
      <c r="E281">
        <v>1.4885820000000001</v>
      </c>
      <c r="F281">
        <v>1.132566</v>
      </c>
      <c r="G281">
        <v>-0.32282290000000002</v>
      </c>
      <c r="H281">
        <v>1.6563239999999999</v>
      </c>
      <c r="I281">
        <v>-0.66337599999999997</v>
      </c>
      <c r="J281">
        <v>1.2527280000000001</v>
      </c>
      <c r="K281">
        <v>1.1773819999999999</v>
      </c>
      <c r="L281">
        <v>2.0038840000000002</v>
      </c>
      <c r="M281">
        <v>0.72107019999999999</v>
      </c>
      <c r="N281">
        <v>-0.51053490000000001</v>
      </c>
      <c r="O281">
        <v>0.49317699999999998</v>
      </c>
      <c r="P281">
        <v>-0.12172719999999999</v>
      </c>
      <c r="Q281">
        <v>2.5383040000000001</v>
      </c>
      <c r="R281">
        <v>-0.45034689999999999</v>
      </c>
      <c r="S281">
        <v>2.1868810000000001</v>
      </c>
      <c r="T281">
        <v>-0.76132489999999997</v>
      </c>
      <c r="U281">
        <v>0.67318219999999995</v>
      </c>
    </row>
    <row r="282" spans="1:21" x14ac:dyDescent="0.25">
      <c r="A282" s="20">
        <f>0.000000096178*10^9</f>
        <v>96.177999999999997</v>
      </c>
      <c r="B282">
        <v>0.38828790000000002</v>
      </c>
      <c r="C282">
        <v>-2.2322220000000002</v>
      </c>
      <c r="D282">
        <v>-0.51209789999999999</v>
      </c>
      <c r="E282">
        <v>0.19295419999999999</v>
      </c>
      <c r="F282">
        <v>0.8981654</v>
      </c>
      <c r="G282">
        <v>-0.76988469999999998</v>
      </c>
      <c r="H282">
        <v>2.244329</v>
      </c>
      <c r="I282">
        <v>-0.18688679999999999</v>
      </c>
      <c r="J282">
        <v>-0.32529609999999998</v>
      </c>
      <c r="K282">
        <v>0.33079449999999999</v>
      </c>
      <c r="L282">
        <v>2.2028050000000001</v>
      </c>
      <c r="M282">
        <v>0.21727679999999999</v>
      </c>
      <c r="N282">
        <v>0.37558730000000001</v>
      </c>
      <c r="O282">
        <v>1.475778</v>
      </c>
      <c r="P282">
        <v>-0.1884729</v>
      </c>
      <c r="Q282">
        <v>1.9526190000000001</v>
      </c>
      <c r="R282">
        <v>-0.34412949999999998</v>
      </c>
      <c r="S282">
        <v>2.4425189999999999</v>
      </c>
      <c r="T282">
        <v>-0.56359060000000005</v>
      </c>
      <c r="U282">
        <v>1.264146</v>
      </c>
    </row>
    <row r="283" spans="1:21" x14ac:dyDescent="0.25">
      <c r="A283" s="20">
        <f>0.000000097178*10^9</f>
        <v>97.177999999999997</v>
      </c>
      <c r="B283">
        <v>1.1002590000000001</v>
      </c>
      <c r="C283">
        <v>-2.128571</v>
      </c>
      <c r="D283">
        <v>-0.2179712</v>
      </c>
      <c r="E283">
        <v>3.3968499999999999E-2</v>
      </c>
      <c r="F283">
        <v>0.34242089999999997</v>
      </c>
      <c r="G283">
        <v>-0.100961</v>
      </c>
      <c r="H283">
        <v>1.1103879999999999</v>
      </c>
      <c r="I283">
        <v>0.53513330000000003</v>
      </c>
      <c r="J283">
        <v>-2.0959099999999999</v>
      </c>
      <c r="K283">
        <v>-7.1845129999999993E-2</v>
      </c>
      <c r="L283">
        <v>0.96549260000000003</v>
      </c>
      <c r="M283">
        <v>0.1967621</v>
      </c>
      <c r="N283">
        <v>1.28407</v>
      </c>
      <c r="O283">
        <v>1.5958429999999999</v>
      </c>
      <c r="P283">
        <v>0.60104930000000001</v>
      </c>
      <c r="Q283">
        <v>0.42790319999999998</v>
      </c>
      <c r="R283">
        <v>0.28142830000000002</v>
      </c>
      <c r="S283">
        <v>2.188437</v>
      </c>
      <c r="T283">
        <v>-0.79001469999999996</v>
      </c>
      <c r="U283">
        <v>0.87970040000000005</v>
      </c>
    </row>
    <row r="284" spans="1:21" x14ac:dyDescent="0.25">
      <c r="A284" s="20">
        <f>0.000000098178*10^9</f>
        <v>98.177999999999997</v>
      </c>
      <c r="B284">
        <v>1.753358</v>
      </c>
      <c r="C284">
        <v>-1.7676940000000001</v>
      </c>
      <c r="D284">
        <v>1.506419</v>
      </c>
      <c r="E284">
        <v>0.56679310000000005</v>
      </c>
      <c r="F284">
        <v>-0.64086869999999996</v>
      </c>
      <c r="G284">
        <v>0.48474119999999998</v>
      </c>
      <c r="H284">
        <v>0.32029770000000002</v>
      </c>
      <c r="I284">
        <v>0.59549189999999996</v>
      </c>
      <c r="J284">
        <v>-1.7070160000000001</v>
      </c>
      <c r="K284">
        <v>6.7583019999999994E-2</v>
      </c>
      <c r="L284">
        <v>-0.30776219999999999</v>
      </c>
      <c r="M284">
        <v>-2.9914420000000001E-2</v>
      </c>
      <c r="N284">
        <v>0.85334379999999999</v>
      </c>
      <c r="O284">
        <v>1.549444</v>
      </c>
      <c r="P284">
        <v>0.78920590000000002</v>
      </c>
      <c r="Q284">
        <v>-0.13540350000000001</v>
      </c>
      <c r="R284">
        <v>0.58016659999999998</v>
      </c>
      <c r="S284">
        <v>2.196755</v>
      </c>
      <c r="T284">
        <v>-0.18673780000000001</v>
      </c>
      <c r="U284">
        <v>0.42689240000000001</v>
      </c>
    </row>
    <row r="285" spans="1:21" x14ac:dyDescent="0.25">
      <c r="A285" s="20">
        <f>0.000000099178*10^9</f>
        <v>99.177999999999997</v>
      </c>
      <c r="B285">
        <v>1.2988500000000001</v>
      </c>
      <c r="C285">
        <v>-0.96814800000000001</v>
      </c>
      <c r="D285">
        <v>1.2919039999999999</v>
      </c>
      <c r="E285">
        <v>1.4117820000000001</v>
      </c>
      <c r="F285">
        <v>-0.52217429999999998</v>
      </c>
      <c r="G285">
        <v>-4.126196E-2</v>
      </c>
      <c r="H285">
        <v>-0.1156957</v>
      </c>
      <c r="I285">
        <v>2.963791E-2</v>
      </c>
      <c r="J285">
        <v>0.2330025</v>
      </c>
      <c r="K285">
        <v>0.78945520000000002</v>
      </c>
      <c r="L285">
        <v>-0.82045109999999999</v>
      </c>
      <c r="M285">
        <v>-0.2939985</v>
      </c>
      <c r="N285">
        <v>8.7514709999999996E-2</v>
      </c>
      <c r="O285">
        <v>1.0163009999999999</v>
      </c>
      <c r="P285">
        <v>1.192542</v>
      </c>
      <c r="Q285">
        <v>0.1468419</v>
      </c>
      <c r="R285">
        <v>0.78463769999999999</v>
      </c>
      <c r="S285">
        <v>2.7953410000000001</v>
      </c>
      <c r="T285">
        <v>-0.37448880000000001</v>
      </c>
      <c r="U285">
        <v>0.76656190000000002</v>
      </c>
    </row>
    <row r="286" spans="1:21" x14ac:dyDescent="0.25">
      <c r="A286" s="20">
        <f>0.000000100178*10^9</f>
        <v>100.178</v>
      </c>
      <c r="B286">
        <v>0.67189319999999997</v>
      </c>
      <c r="C286">
        <v>-0.28076259999999997</v>
      </c>
      <c r="D286">
        <v>-2.6972719999999999E-2</v>
      </c>
      <c r="E286">
        <v>1.501077</v>
      </c>
      <c r="F286">
        <v>0.38732050000000001</v>
      </c>
      <c r="G286">
        <v>-0.74347790000000002</v>
      </c>
      <c r="H286">
        <v>-1.4117409999999999</v>
      </c>
      <c r="I286">
        <v>-0.62176520000000002</v>
      </c>
      <c r="J286">
        <v>1.4593389999999999</v>
      </c>
      <c r="K286">
        <v>0.71555060000000004</v>
      </c>
      <c r="L286">
        <v>-0.31364570000000003</v>
      </c>
      <c r="M286">
        <v>-0.2746651</v>
      </c>
      <c r="N286">
        <v>1.21086</v>
      </c>
      <c r="O286">
        <v>-0.20082140000000001</v>
      </c>
      <c r="P286">
        <v>1.9500329999999999</v>
      </c>
      <c r="Q286">
        <v>0.42230190000000001</v>
      </c>
      <c r="R286">
        <v>1.120714</v>
      </c>
      <c r="S286">
        <v>1.680156</v>
      </c>
      <c r="T286">
        <v>-1.6909959999999999</v>
      </c>
      <c r="U286">
        <v>1.383276</v>
      </c>
    </row>
    <row r="287" spans="1:21" x14ac:dyDescent="0.25">
      <c r="A287" s="20">
        <f>0.000000101178*10^9</f>
        <v>101.178</v>
      </c>
      <c r="B287">
        <v>0.89399960000000001</v>
      </c>
      <c r="C287">
        <v>-0.27990300000000001</v>
      </c>
      <c r="D287">
        <v>0.16277759999999999</v>
      </c>
      <c r="E287">
        <v>0.24423249999999999</v>
      </c>
      <c r="F287">
        <v>-0.32788010000000001</v>
      </c>
      <c r="G287">
        <v>-0.71852729999999998</v>
      </c>
      <c r="H287">
        <v>-1.493924</v>
      </c>
      <c r="I287">
        <v>-1.3834869999999999</v>
      </c>
      <c r="J287">
        <v>0.92682850000000006</v>
      </c>
      <c r="K287">
        <v>-0.40278789999999998</v>
      </c>
      <c r="L287">
        <v>0.92341340000000005</v>
      </c>
      <c r="M287">
        <v>0.54302289999999998</v>
      </c>
      <c r="N287">
        <v>2.5342709999999999</v>
      </c>
      <c r="O287">
        <v>-0.74008879999999999</v>
      </c>
      <c r="P287">
        <v>1.3124830000000001</v>
      </c>
      <c r="Q287">
        <v>0.60311320000000002</v>
      </c>
      <c r="R287">
        <v>1.2658400000000001</v>
      </c>
      <c r="S287">
        <v>-0.3691604</v>
      </c>
      <c r="T287">
        <v>-1.3545469999999999</v>
      </c>
      <c r="U287">
        <v>0.69968850000000005</v>
      </c>
    </row>
    <row r="288" spans="1:21" x14ac:dyDescent="0.25">
      <c r="A288" s="20">
        <f>0.000000102178*10^9</f>
        <v>102.178</v>
      </c>
      <c r="B288">
        <v>1.1297600000000001</v>
      </c>
      <c r="C288">
        <v>-0.59817169999999997</v>
      </c>
      <c r="D288">
        <v>1.4723409999999999</v>
      </c>
      <c r="E288">
        <v>1.047149E-2</v>
      </c>
      <c r="F288">
        <v>-2.5553050000000002</v>
      </c>
      <c r="G288">
        <v>-0.34431909999999999</v>
      </c>
      <c r="H288">
        <v>-0.24403949999999999</v>
      </c>
      <c r="I288">
        <v>-0.92525610000000003</v>
      </c>
      <c r="J288">
        <v>-0.17263709999999999</v>
      </c>
      <c r="K288">
        <v>-0.3440279</v>
      </c>
      <c r="L288">
        <v>1.0546930000000001</v>
      </c>
      <c r="M288">
        <v>1.5511999999999999</v>
      </c>
      <c r="N288">
        <v>1.1905509999999999</v>
      </c>
      <c r="O288">
        <v>-0.782474</v>
      </c>
      <c r="P288">
        <v>-8.9728359999999997E-3</v>
      </c>
      <c r="Q288">
        <v>0.44786819999999999</v>
      </c>
      <c r="R288">
        <v>1.486448</v>
      </c>
      <c r="S288">
        <v>-0.60297650000000003</v>
      </c>
      <c r="T288">
        <v>0.32996449999999999</v>
      </c>
      <c r="U288">
        <v>-0.4060935</v>
      </c>
    </row>
    <row r="289" spans="1:21" x14ac:dyDescent="0.25">
      <c r="A289" s="20">
        <f>0.000000103178*10^9</f>
        <v>103.178</v>
      </c>
      <c r="B289">
        <v>0.94330809999999998</v>
      </c>
      <c r="C289">
        <v>-0.68777889999999997</v>
      </c>
      <c r="D289">
        <v>2.342746</v>
      </c>
      <c r="E289">
        <v>1.3616410000000001</v>
      </c>
      <c r="F289">
        <v>-2.7272020000000001</v>
      </c>
      <c r="G289">
        <v>-0.1073114</v>
      </c>
      <c r="H289">
        <v>0.52494130000000006</v>
      </c>
      <c r="I289">
        <v>0.74395029999999995</v>
      </c>
      <c r="J289">
        <v>0.15085100000000001</v>
      </c>
      <c r="K289">
        <v>0.53233529999999996</v>
      </c>
      <c r="L289">
        <v>0.11776209999999999</v>
      </c>
      <c r="M289">
        <v>1.403259</v>
      </c>
      <c r="N289">
        <v>-0.67938399999999999</v>
      </c>
      <c r="O289">
        <v>-1.0315399999999999</v>
      </c>
      <c r="P289">
        <v>3.135348E-3</v>
      </c>
      <c r="Q289">
        <v>0.60013649999999996</v>
      </c>
      <c r="R289">
        <v>2.166595</v>
      </c>
      <c r="S289">
        <v>-0.2821283</v>
      </c>
      <c r="T289">
        <v>0.33208759999999998</v>
      </c>
      <c r="U289">
        <v>-0.27539409999999998</v>
      </c>
    </row>
    <row r="290" spans="1:21" x14ac:dyDescent="0.25">
      <c r="A290" s="20">
        <f>0.000000104178*10^9</f>
        <v>104.178</v>
      </c>
      <c r="B290">
        <v>0.51127840000000002</v>
      </c>
      <c r="C290">
        <v>0.1086216</v>
      </c>
      <c r="D290">
        <v>1.674995</v>
      </c>
      <c r="E290">
        <v>1.315966</v>
      </c>
      <c r="F290">
        <v>-0.4220932</v>
      </c>
      <c r="G290">
        <v>1.343301E-2</v>
      </c>
      <c r="H290">
        <v>1.1404970000000001</v>
      </c>
      <c r="I290">
        <v>0.96510430000000003</v>
      </c>
      <c r="J290">
        <v>0.89594339999999995</v>
      </c>
      <c r="K290">
        <v>0.65087839999999997</v>
      </c>
      <c r="L290">
        <v>3.6463269999999999E-2</v>
      </c>
      <c r="M290">
        <v>0.33424999999999999</v>
      </c>
      <c r="N290">
        <v>-5.3360039999999997E-2</v>
      </c>
      <c r="O290">
        <v>-0.58242499999999997</v>
      </c>
      <c r="P290">
        <v>0.87351089999999998</v>
      </c>
      <c r="Q290">
        <v>0.68122950000000004</v>
      </c>
      <c r="R290">
        <v>2.5300310000000001</v>
      </c>
      <c r="S290">
        <v>-1.4724170000000001</v>
      </c>
      <c r="T290">
        <v>-0.61376109999999995</v>
      </c>
      <c r="U290">
        <v>0.94965319999999998</v>
      </c>
    </row>
    <row r="291" spans="1:21" x14ac:dyDescent="0.25">
      <c r="A291" s="20">
        <f>0.000000105178*10^9</f>
        <v>105.178</v>
      </c>
      <c r="B291">
        <v>-8.5921049999999999E-2</v>
      </c>
      <c r="C291">
        <v>1.448305</v>
      </c>
      <c r="D291">
        <v>0.1148549</v>
      </c>
      <c r="E291">
        <v>-0.158387</v>
      </c>
      <c r="F291">
        <v>0.83638199999999996</v>
      </c>
      <c r="G291">
        <v>0.45306750000000001</v>
      </c>
      <c r="H291">
        <v>1.3212900000000001</v>
      </c>
      <c r="I291">
        <v>-0.65484759999999997</v>
      </c>
      <c r="J291">
        <v>0.49531399999999998</v>
      </c>
      <c r="K291">
        <v>1.061437</v>
      </c>
      <c r="L291">
        <v>0.3789747</v>
      </c>
      <c r="M291">
        <v>-0.28879549999999998</v>
      </c>
      <c r="N291">
        <v>1.0439510000000001</v>
      </c>
      <c r="O291">
        <v>0.49301279999999997</v>
      </c>
      <c r="P291">
        <v>0.70635040000000004</v>
      </c>
      <c r="Q291">
        <v>-0.36539070000000001</v>
      </c>
      <c r="R291">
        <v>1.837815</v>
      </c>
      <c r="S291">
        <v>-2.60968</v>
      </c>
      <c r="T291">
        <v>-0.28677859999999999</v>
      </c>
      <c r="U291">
        <v>1.6523969999999999</v>
      </c>
    </row>
    <row r="292" spans="1:21" x14ac:dyDescent="0.25">
      <c r="A292" s="20">
        <f>0.000000106178*10^9</f>
        <v>106.178</v>
      </c>
      <c r="B292">
        <v>5.9794219999999999E-3</v>
      </c>
      <c r="C292">
        <v>1.1034040000000001</v>
      </c>
      <c r="D292">
        <v>-0.40071960000000001</v>
      </c>
      <c r="E292">
        <v>2.5114770000000002E-2</v>
      </c>
      <c r="F292">
        <v>0.73933340000000003</v>
      </c>
      <c r="G292">
        <v>0.54375220000000002</v>
      </c>
      <c r="H292">
        <v>0.94315729999999998</v>
      </c>
      <c r="I292">
        <v>-1.9066810000000001</v>
      </c>
      <c r="J292">
        <v>0.27312809999999998</v>
      </c>
      <c r="K292">
        <v>1.456359</v>
      </c>
      <c r="L292">
        <v>-0.10978640000000001</v>
      </c>
      <c r="M292">
        <v>0.23254079999999999</v>
      </c>
      <c r="N292">
        <v>1.1805600000000001</v>
      </c>
      <c r="O292">
        <v>1.590789</v>
      </c>
      <c r="P292">
        <v>-0.42600440000000001</v>
      </c>
      <c r="Q292">
        <v>-0.99777150000000003</v>
      </c>
      <c r="R292">
        <v>0.79820550000000001</v>
      </c>
      <c r="S292">
        <v>-1.29735</v>
      </c>
      <c r="T292">
        <v>0.74754350000000003</v>
      </c>
      <c r="U292">
        <v>0.86399519999999996</v>
      </c>
    </row>
    <row r="293" spans="1:21" x14ac:dyDescent="0.25">
      <c r="A293" s="20">
        <f>0.000000107178*10^9</f>
        <v>107.178</v>
      </c>
      <c r="B293">
        <v>0.84717799999999999</v>
      </c>
      <c r="C293">
        <v>-0.61038599999999998</v>
      </c>
      <c r="D293">
        <v>-7.6270519999999994E-2</v>
      </c>
      <c r="E293">
        <v>1.5294129999999999</v>
      </c>
      <c r="F293">
        <v>0.62681589999999998</v>
      </c>
      <c r="G293">
        <v>0.16523879999999999</v>
      </c>
      <c r="H293">
        <v>0.82959159999999998</v>
      </c>
      <c r="I293">
        <v>-1.3580479999999999</v>
      </c>
      <c r="J293">
        <v>0.95301950000000002</v>
      </c>
      <c r="K293">
        <v>0.92463810000000002</v>
      </c>
      <c r="L293">
        <v>-0.59624869999999996</v>
      </c>
      <c r="M293">
        <v>0.97844629999999999</v>
      </c>
      <c r="N293">
        <v>1.96183</v>
      </c>
      <c r="O293">
        <v>2.7051630000000002</v>
      </c>
      <c r="P293">
        <v>-0.60197199999999995</v>
      </c>
      <c r="Q293">
        <v>-0.34057969999999999</v>
      </c>
      <c r="R293">
        <v>0.216922</v>
      </c>
      <c r="S293">
        <v>1.188601</v>
      </c>
      <c r="T293">
        <v>1.042602</v>
      </c>
      <c r="U293">
        <v>0.47130119999999998</v>
      </c>
    </row>
    <row r="294" spans="1:21" x14ac:dyDescent="0.25">
      <c r="A294" s="20">
        <f>0.000000108178*10^9</f>
        <v>108.178</v>
      </c>
      <c r="B294">
        <v>1.67239</v>
      </c>
      <c r="C294">
        <v>-0.71963379999999999</v>
      </c>
      <c r="D294">
        <v>7.8702170000000002E-2</v>
      </c>
      <c r="E294">
        <v>2.054087</v>
      </c>
      <c r="F294">
        <v>9.1060569999999993E-2</v>
      </c>
      <c r="G294">
        <v>0.30542659999999999</v>
      </c>
      <c r="H294">
        <v>0.40465719999999999</v>
      </c>
      <c r="I294">
        <v>0.1418198</v>
      </c>
      <c r="J294">
        <v>1.5743670000000001</v>
      </c>
      <c r="K294">
        <v>0.1181026</v>
      </c>
      <c r="L294">
        <v>-6.5530660000000004E-2</v>
      </c>
      <c r="M294">
        <v>1.3435980000000001</v>
      </c>
      <c r="N294">
        <v>2.5227569999999999</v>
      </c>
      <c r="O294">
        <v>3.0977079999999999</v>
      </c>
      <c r="P294">
        <v>0.38085540000000001</v>
      </c>
      <c r="Q294">
        <v>0.30022470000000001</v>
      </c>
      <c r="R294">
        <v>0.48303859999999998</v>
      </c>
      <c r="S294">
        <v>1.629284</v>
      </c>
      <c r="T294">
        <v>7.1638960000000002E-2</v>
      </c>
      <c r="U294">
        <v>0.99259520000000001</v>
      </c>
    </row>
    <row r="295" spans="1:21" x14ac:dyDescent="0.25">
      <c r="A295" s="20">
        <f>0.000000109178*10^9</f>
        <v>109.178</v>
      </c>
      <c r="B295">
        <v>2.1722190000000001</v>
      </c>
      <c r="C295">
        <v>0.37447390000000003</v>
      </c>
      <c r="D295">
        <v>-0.44268469999999999</v>
      </c>
      <c r="E295">
        <v>2.0904240000000001</v>
      </c>
      <c r="F295">
        <v>-0.26099159999999999</v>
      </c>
      <c r="G295">
        <v>0.50870219999999999</v>
      </c>
      <c r="H295">
        <v>0.35326049999999998</v>
      </c>
      <c r="I295">
        <v>1.2159930000000001</v>
      </c>
      <c r="J295">
        <v>1.7397309999999999</v>
      </c>
      <c r="K295">
        <v>-0.33913579999999999</v>
      </c>
      <c r="L295">
        <v>0.82868589999999998</v>
      </c>
      <c r="M295">
        <v>1.442939</v>
      </c>
      <c r="N295">
        <v>1.2164600000000001</v>
      </c>
      <c r="O295">
        <v>2.3714879999999998</v>
      </c>
      <c r="P295">
        <v>1.535064</v>
      </c>
      <c r="Q295">
        <v>0.98992539999999996</v>
      </c>
      <c r="R295">
        <v>1.3248439999999999</v>
      </c>
      <c r="S295">
        <v>8.2110050000000004E-2</v>
      </c>
      <c r="T295">
        <v>-1.18791</v>
      </c>
      <c r="U295">
        <v>0.66948770000000002</v>
      </c>
    </row>
    <row r="296" spans="1:21" x14ac:dyDescent="0.25">
      <c r="A296" s="20">
        <f>0.000000110178*10^9</f>
        <v>110.178</v>
      </c>
      <c r="B296">
        <v>1.4662459999999999</v>
      </c>
      <c r="C296">
        <v>0.98840640000000002</v>
      </c>
      <c r="D296">
        <v>-1.234248</v>
      </c>
      <c r="E296">
        <v>2.2847689999999998</v>
      </c>
      <c r="F296">
        <v>0.27006459999999999</v>
      </c>
      <c r="G296">
        <v>0.90011030000000003</v>
      </c>
      <c r="H296">
        <v>0.92213840000000002</v>
      </c>
      <c r="I296">
        <v>1.544273</v>
      </c>
      <c r="J296">
        <v>1.336865</v>
      </c>
      <c r="K296">
        <v>0.1428586</v>
      </c>
      <c r="L296">
        <v>1.5063519999999999</v>
      </c>
      <c r="M296">
        <v>0.84767590000000004</v>
      </c>
      <c r="N296">
        <v>-0.67215519999999995</v>
      </c>
      <c r="O296">
        <v>1.0214099999999999</v>
      </c>
      <c r="P296">
        <v>2.2516120000000002</v>
      </c>
      <c r="Q296">
        <v>1.6714549999999999</v>
      </c>
      <c r="R296">
        <v>1.5454870000000001</v>
      </c>
      <c r="S296">
        <v>-0.77192439999999996</v>
      </c>
      <c r="T296">
        <v>-1.0140750000000001</v>
      </c>
      <c r="U296">
        <v>-0.1094157</v>
      </c>
    </row>
    <row r="297" spans="1:21" x14ac:dyDescent="0.25">
      <c r="A297" s="20">
        <f>0.000000111178*10^9</f>
        <v>111.17800000000001</v>
      </c>
      <c r="B297">
        <v>0.3956635</v>
      </c>
      <c r="C297">
        <v>1.957228</v>
      </c>
      <c r="D297">
        <v>-0.45118409999999998</v>
      </c>
      <c r="E297">
        <v>1.2892669999999999</v>
      </c>
      <c r="F297">
        <v>1.0527759999999999</v>
      </c>
      <c r="G297">
        <v>1.7254689999999999</v>
      </c>
      <c r="H297">
        <v>0.31122119999999998</v>
      </c>
      <c r="I297">
        <v>1.2492129999999999</v>
      </c>
      <c r="J297">
        <v>0.70060299999999998</v>
      </c>
      <c r="K297">
        <v>0.26389760000000001</v>
      </c>
      <c r="L297">
        <v>1.721355</v>
      </c>
      <c r="M297">
        <v>0.11272550000000001</v>
      </c>
      <c r="N297">
        <v>-0.96196800000000005</v>
      </c>
      <c r="O297">
        <v>6.496478E-2</v>
      </c>
      <c r="P297">
        <v>2.2841629999999999</v>
      </c>
      <c r="Q297">
        <v>0.98769399999999996</v>
      </c>
      <c r="R297">
        <v>1.032619</v>
      </c>
      <c r="S297">
        <v>-0.37857059999999998</v>
      </c>
      <c r="T297">
        <v>0.51000259999999997</v>
      </c>
      <c r="U297">
        <v>3.4608220000000002E-2</v>
      </c>
    </row>
    <row r="298" spans="1:21" x14ac:dyDescent="0.25">
      <c r="A298" s="20">
        <f>0.000000112178*10^9</f>
        <v>112.178</v>
      </c>
      <c r="B298">
        <v>0.78594310000000001</v>
      </c>
      <c r="C298">
        <v>2.8388979999999999</v>
      </c>
      <c r="D298">
        <v>0.98381589999999997</v>
      </c>
      <c r="E298">
        <v>-0.22266079999999999</v>
      </c>
      <c r="F298">
        <v>1.5299529999999999</v>
      </c>
      <c r="G298">
        <v>2.0629819999999999</v>
      </c>
      <c r="H298">
        <v>-0.28310289999999999</v>
      </c>
      <c r="I298">
        <v>0.60198490000000004</v>
      </c>
      <c r="J298">
        <v>0.62138309999999997</v>
      </c>
      <c r="K298">
        <v>-0.44890229999999998</v>
      </c>
      <c r="L298">
        <v>0.91719879999999998</v>
      </c>
      <c r="M298">
        <v>0.29293970000000003</v>
      </c>
      <c r="N298">
        <v>0.84800960000000003</v>
      </c>
      <c r="O298">
        <v>0.71106219999999998</v>
      </c>
      <c r="P298">
        <v>1.371831</v>
      </c>
      <c r="Q298">
        <v>-0.42369059999999997</v>
      </c>
      <c r="R298">
        <v>1.318176</v>
      </c>
      <c r="S298">
        <v>-0.43595610000000001</v>
      </c>
      <c r="T298">
        <v>1.366949</v>
      </c>
      <c r="U298">
        <v>1.264011</v>
      </c>
    </row>
    <row r="299" spans="1:21" x14ac:dyDescent="0.25">
      <c r="A299" s="20">
        <f>0.000000113178*10^9</f>
        <v>113.178</v>
      </c>
      <c r="B299">
        <v>0.83267679999999999</v>
      </c>
      <c r="C299">
        <v>2.7647930000000001</v>
      </c>
      <c r="D299">
        <v>0.95412339999999995</v>
      </c>
      <c r="E299">
        <v>0.1698904</v>
      </c>
      <c r="F299">
        <v>1.142822</v>
      </c>
      <c r="G299">
        <v>1.986577</v>
      </c>
      <c r="H299">
        <v>0.4015917</v>
      </c>
      <c r="I299">
        <v>0.49773499999999998</v>
      </c>
      <c r="J299">
        <v>0.93340840000000003</v>
      </c>
      <c r="K299">
        <v>0.11658350000000001</v>
      </c>
      <c r="L299">
        <v>-0.25765709999999997</v>
      </c>
      <c r="M299">
        <v>1.3489390000000001</v>
      </c>
      <c r="N299">
        <v>3.0064920000000002</v>
      </c>
      <c r="O299">
        <v>2.0711710000000001</v>
      </c>
      <c r="P299">
        <v>-0.24351539999999999</v>
      </c>
      <c r="Q299">
        <v>-0.72469530000000004</v>
      </c>
      <c r="R299">
        <v>2.466056</v>
      </c>
      <c r="S299">
        <v>-0.66367089999999995</v>
      </c>
      <c r="T299">
        <v>1.044859</v>
      </c>
      <c r="U299">
        <v>2.5401009999999999</v>
      </c>
    </row>
    <row r="300" spans="1:21" x14ac:dyDescent="0.25">
      <c r="A300" s="20">
        <f>0.000000114178*10^9</f>
        <v>114.17800000000001</v>
      </c>
      <c r="B300">
        <v>-0.41313349999999999</v>
      </c>
      <c r="C300">
        <v>2.5053800000000002</v>
      </c>
      <c r="D300">
        <v>-3.4458240000000001E-2</v>
      </c>
      <c r="E300">
        <v>1.7814540000000001</v>
      </c>
      <c r="F300">
        <v>0.3484988</v>
      </c>
      <c r="G300">
        <v>1.2282839999999999</v>
      </c>
      <c r="H300">
        <v>1.4178500000000001</v>
      </c>
      <c r="I300">
        <v>1.38113</v>
      </c>
      <c r="J300">
        <v>0.78930769999999995</v>
      </c>
      <c r="K300">
        <v>1.350179</v>
      </c>
      <c r="L300">
        <v>-0.32732489999999997</v>
      </c>
      <c r="M300">
        <v>1.9176679999999999</v>
      </c>
      <c r="N300">
        <v>2.6304889999999999</v>
      </c>
      <c r="O300">
        <v>2.3170500000000001</v>
      </c>
      <c r="P300">
        <v>-0.62415200000000004</v>
      </c>
      <c r="Q300">
        <v>0.42648209999999998</v>
      </c>
      <c r="R300">
        <v>2.8626499999999999</v>
      </c>
      <c r="S300">
        <v>0.32945940000000001</v>
      </c>
      <c r="T300">
        <v>0.88067229999999996</v>
      </c>
      <c r="U300">
        <v>2.5885660000000001</v>
      </c>
    </row>
    <row r="301" spans="1:21" x14ac:dyDescent="0.25">
      <c r="A301" s="20">
        <f>0.000000115178*10^9</f>
        <v>115.178</v>
      </c>
      <c r="B301">
        <v>-0.57402759999999997</v>
      </c>
      <c r="C301">
        <v>1.6576949999999999</v>
      </c>
      <c r="D301">
        <v>-0.12774920000000001</v>
      </c>
      <c r="E301">
        <v>2.4456349999999998</v>
      </c>
      <c r="F301">
        <v>0.34921489999999999</v>
      </c>
      <c r="G301">
        <v>0.63885749999999997</v>
      </c>
      <c r="H301">
        <v>2.2255280000000002</v>
      </c>
      <c r="I301">
        <v>1.9055789999999999</v>
      </c>
      <c r="J301">
        <v>0.72414420000000002</v>
      </c>
      <c r="K301">
        <v>1.6794880000000001</v>
      </c>
      <c r="L301">
        <v>0.55318009999999995</v>
      </c>
      <c r="M301">
        <v>0.91537109999999999</v>
      </c>
      <c r="N301">
        <v>-0.1876903</v>
      </c>
      <c r="O301">
        <v>1.050484</v>
      </c>
      <c r="P301">
        <v>0.73067219999999999</v>
      </c>
      <c r="Q301">
        <v>1.346587</v>
      </c>
      <c r="R301">
        <v>2.7801149999999999</v>
      </c>
      <c r="S301">
        <v>1.0167710000000001</v>
      </c>
      <c r="T301">
        <v>1.182299</v>
      </c>
      <c r="U301">
        <v>1.5022930000000001</v>
      </c>
    </row>
    <row r="302" spans="1:21" x14ac:dyDescent="0.25">
      <c r="A302" s="20">
        <f>0.000000116178*10^9</f>
        <v>116.178</v>
      </c>
      <c r="B302">
        <v>-5.7068930000000002E-3</v>
      </c>
      <c r="C302">
        <v>0.52706229999999998</v>
      </c>
      <c r="D302">
        <v>1.5968960000000001</v>
      </c>
      <c r="E302">
        <v>2.3333379999999999</v>
      </c>
      <c r="F302">
        <v>1.0703419999999999</v>
      </c>
      <c r="G302">
        <v>1.8188500000000001</v>
      </c>
      <c r="H302">
        <v>1.5688409999999999</v>
      </c>
      <c r="I302">
        <v>1.909481</v>
      </c>
      <c r="J302">
        <v>1.5299590000000001</v>
      </c>
      <c r="K302">
        <v>1.816765</v>
      </c>
      <c r="L302">
        <v>0.79505990000000004</v>
      </c>
      <c r="M302">
        <v>-0.38121080000000002</v>
      </c>
      <c r="N302">
        <v>-1.6240410000000001</v>
      </c>
      <c r="O302">
        <v>-0.83801639999999999</v>
      </c>
      <c r="P302">
        <v>1.4823500000000001</v>
      </c>
      <c r="Q302">
        <v>0.67747979999999997</v>
      </c>
      <c r="R302">
        <v>2.4786969999999999</v>
      </c>
      <c r="S302">
        <v>0.28538180000000002</v>
      </c>
      <c r="T302">
        <v>1.343156</v>
      </c>
      <c r="U302">
        <v>-0.1546535</v>
      </c>
    </row>
    <row r="303" spans="1:21" x14ac:dyDescent="0.25">
      <c r="A303" s="20">
        <f>0.000000117178*10^9</f>
        <v>117.17800000000001</v>
      </c>
      <c r="B303">
        <v>-0.35012739999999998</v>
      </c>
      <c r="C303">
        <v>0.61678100000000002</v>
      </c>
      <c r="D303">
        <v>2.4726949999999999</v>
      </c>
      <c r="E303">
        <v>2.2211050000000001</v>
      </c>
      <c r="F303">
        <v>2.0356670000000001</v>
      </c>
      <c r="G303">
        <v>2.1393879999999998</v>
      </c>
      <c r="H303">
        <v>0.51648899999999998</v>
      </c>
      <c r="I303">
        <v>1.7655989999999999</v>
      </c>
      <c r="J303">
        <v>1.3164640000000001</v>
      </c>
      <c r="K303">
        <v>1.194834</v>
      </c>
      <c r="L303">
        <v>0.35329670000000002</v>
      </c>
      <c r="M303">
        <v>-0.348078</v>
      </c>
      <c r="N303">
        <v>-0.56458280000000005</v>
      </c>
      <c r="O303">
        <v>-1.208696</v>
      </c>
      <c r="P303">
        <v>0.4153849</v>
      </c>
      <c r="Q303">
        <v>-2.8667700000000001E-2</v>
      </c>
      <c r="R303">
        <v>1.037272</v>
      </c>
      <c r="S303">
        <v>0.15556880000000001</v>
      </c>
      <c r="T303">
        <v>1.257201</v>
      </c>
      <c r="U303">
        <v>-1.7623340000000001</v>
      </c>
    </row>
    <row r="304" spans="1:21" x14ac:dyDescent="0.25">
      <c r="A304" s="20">
        <f>0.000000118178*10^9</f>
        <v>118.178</v>
      </c>
      <c r="B304">
        <v>-0.50101150000000005</v>
      </c>
      <c r="C304">
        <v>0.98322010000000004</v>
      </c>
      <c r="D304">
        <v>1.1952799999999999</v>
      </c>
      <c r="E304">
        <v>1.4900819999999999</v>
      </c>
      <c r="F304">
        <v>2.3597700000000001</v>
      </c>
      <c r="G304">
        <v>0.39377200000000001</v>
      </c>
      <c r="H304">
        <v>1.418498</v>
      </c>
      <c r="I304">
        <v>0.24016090000000001</v>
      </c>
      <c r="J304">
        <v>-0.54839709999999997</v>
      </c>
      <c r="K304">
        <v>-0.39545039999999998</v>
      </c>
      <c r="L304">
        <v>0.39355889999999999</v>
      </c>
      <c r="M304">
        <v>0.71663679999999996</v>
      </c>
      <c r="N304">
        <v>0.43027330000000003</v>
      </c>
      <c r="O304">
        <v>0.80017850000000001</v>
      </c>
      <c r="P304">
        <v>-0.41741030000000001</v>
      </c>
      <c r="Q304">
        <v>0.44570900000000002</v>
      </c>
      <c r="R304">
        <v>-0.79163490000000003</v>
      </c>
      <c r="S304">
        <v>0.64830429999999994</v>
      </c>
      <c r="T304">
        <v>1.69923</v>
      </c>
      <c r="U304">
        <v>-2.1346850000000002</v>
      </c>
    </row>
    <row r="305" spans="1:21" x14ac:dyDescent="0.25">
      <c r="A305" s="20">
        <f>0.000000119178*10^9</f>
        <v>119.178</v>
      </c>
      <c r="B305">
        <v>-0.17788590000000001</v>
      </c>
      <c r="C305">
        <v>8.2808709999999994E-2</v>
      </c>
      <c r="D305">
        <v>0.42503930000000001</v>
      </c>
      <c r="E305">
        <v>0.3758339</v>
      </c>
      <c r="F305">
        <v>1.147381</v>
      </c>
      <c r="G305">
        <v>-0.59391579999999999</v>
      </c>
      <c r="H305">
        <v>2.003965</v>
      </c>
      <c r="I305">
        <v>-1.441967</v>
      </c>
      <c r="J305">
        <v>-1.517153</v>
      </c>
      <c r="K305">
        <v>-0.81520879999999996</v>
      </c>
      <c r="L305">
        <v>0.59517379999999998</v>
      </c>
      <c r="M305">
        <v>1.875759</v>
      </c>
      <c r="N305">
        <v>0.15285760000000001</v>
      </c>
      <c r="O305">
        <v>3.1678440000000001</v>
      </c>
      <c r="P305">
        <v>0.25870979999999999</v>
      </c>
      <c r="Q305">
        <v>0.95098020000000005</v>
      </c>
      <c r="R305">
        <v>-1.716486</v>
      </c>
      <c r="S305">
        <v>0.22741259999999999</v>
      </c>
      <c r="T305">
        <v>2.6753089999999999</v>
      </c>
      <c r="U305">
        <v>-1.1157999999999999</v>
      </c>
    </row>
    <row r="306" spans="1:21" x14ac:dyDescent="0.25">
      <c r="A306" s="20">
        <f>0.000000120178*10^9</f>
        <v>120.17800000000001</v>
      </c>
      <c r="B306">
        <v>-0.3342485</v>
      </c>
      <c r="C306">
        <v>-0.44239139999999999</v>
      </c>
      <c r="D306">
        <v>0.90916830000000004</v>
      </c>
      <c r="E306">
        <v>0.3620988</v>
      </c>
      <c r="F306">
        <v>-0.31648739999999997</v>
      </c>
      <c r="G306">
        <v>-0.4429728</v>
      </c>
      <c r="H306">
        <v>0.37235479999999999</v>
      </c>
      <c r="I306">
        <v>-0.63042500000000001</v>
      </c>
      <c r="J306">
        <v>-1.0068090000000001</v>
      </c>
      <c r="K306">
        <v>-0.31962879999999999</v>
      </c>
      <c r="L306">
        <v>0.35191430000000001</v>
      </c>
      <c r="M306">
        <v>2.560978</v>
      </c>
      <c r="N306">
        <v>-0.22250590000000001</v>
      </c>
      <c r="O306">
        <v>3.4684189999999999</v>
      </c>
      <c r="P306">
        <v>1.6833739999999999</v>
      </c>
      <c r="Q306">
        <v>0.80789200000000005</v>
      </c>
      <c r="R306">
        <v>-1.2179089999999999</v>
      </c>
      <c r="S306">
        <v>0.367261</v>
      </c>
      <c r="T306">
        <v>2.2425120000000001</v>
      </c>
      <c r="U306">
        <v>1.9922430000000001E-2</v>
      </c>
    </row>
    <row r="307" spans="1:21" x14ac:dyDescent="0.25">
      <c r="A307" s="20">
        <f>0.000000121178*10^9</f>
        <v>121.178</v>
      </c>
      <c r="B307">
        <v>-6.4841280000000001E-2</v>
      </c>
      <c r="C307">
        <v>0.56251390000000001</v>
      </c>
      <c r="D307">
        <v>1.1751910000000001</v>
      </c>
      <c r="E307">
        <v>1.2688839999999999</v>
      </c>
      <c r="F307">
        <v>-2.0074390000000002E-3</v>
      </c>
      <c r="G307">
        <v>0.1624399</v>
      </c>
      <c r="H307">
        <v>-1.1387640000000001</v>
      </c>
      <c r="I307">
        <v>1.258823</v>
      </c>
      <c r="J307">
        <v>0.23605950000000001</v>
      </c>
      <c r="K307">
        <v>-0.12946170000000001</v>
      </c>
      <c r="L307">
        <v>0.63137339999999997</v>
      </c>
      <c r="M307">
        <v>1.9458789999999999</v>
      </c>
      <c r="N307">
        <v>0.75335319999999995</v>
      </c>
      <c r="O307">
        <v>1.3105880000000001</v>
      </c>
      <c r="P307">
        <v>3.2776770000000002</v>
      </c>
      <c r="Q307">
        <v>1.0281439999999999</v>
      </c>
      <c r="R307">
        <v>1.8104269999999999E-2</v>
      </c>
      <c r="S307">
        <v>1.4899610000000001</v>
      </c>
      <c r="T307">
        <v>0.40509329999999999</v>
      </c>
      <c r="U307">
        <v>0.41814669999999998</v>
      </c>
    </row>
    <row r="308" spans="1:21" x14ac:dyDescent="0.25">
      <c r="A308" s="20">
        <f>0.000000122178*10^9</f>
        <v>122.178</v>
      </c>
      <c r="B308">
        <v>0.73937540000000002</v>
      </c>
      <c r="C308">
        <v>1.134652</v>
      </c>
      <c r="D308">
        <v>0.26957579999999998</v>
      </c>
      <c r="E308">
        <v>1.776141</v>
      </c>
      <c r="F308">
        <v>1.3703080000000001</v>
      </c>
      <c r="G308">
        <v>0.30247619999999997</v>
      </c>
      <c r="H308">
        <v>-0.82695470000000004</v>
      </c>
      <c r="I308">
        <v>0.97763619999999996</v>
      </c>
      <c r="J308">
        <v>1.7561960000000001</v>
      </c>
      <c r="K308">
        <v>9.1796180000000005E-2</v>
      </c>
      <c r="L308">
        <v>1.3556109999999999</v>
      </c>
      <c r="M308">
        <v>0.62865789999999999</v>
      </c>
      <c r="N308">
        <v>1.7826660000000001</v>
      </c>
      <c r="O308">
        <v>-0.90877940000000001</v>
      </c>
      <c r="P308">
        <v>3.1190169999999999</v>
      </c>
      <c r="Q308">
        <v>1.57992</v>
      </c>
      <c r="R308">
        <v>0.53738169999999996</v>
      </c>
      <c r="S308">
        <v>1.023242</v>
      </c>
      <c r="T308">
        <v>-0.46399299999999999</v>
      </c>
      <c r="U308">
        <v>0.83446549999999997</v>
      </c>
    </row>
    <row r="309" spans="1:21" x14ac:dyDescent="0.25">
      <c r="A309" s="20">
        <f>0.000000123178*10^9</f>
        <v>123.178</v>
      </c>
      <c r="B309">
        <v>1.2649900000000001</v>
      </c>
      <c r="C309">
        <v>0.47026859999999998</v>
      </c>
      <c r="D309">
        <v>-0.68443799999999999</v>
      </c>
      <c r="E309">
        <v>1.592328</v>
      </c>
      <c r="F309">
        <v>1.6485430000000001</v>
      </c>
      <c r="G309">
        <v>-0.91337679999999999</v>
      </c>
      <c r="H309">
        <v>0.61669649999999998</v>
      </c>
      <c r="I309">
        <v>-0.32297920000000002</v>
      </c>
      <c r="J309">
        <v>2.2995890000000001</v>
      </c>
      <c r="K309">
        <v>0.37837140000000002</v>
      </c>
      <c r="L309">
        <v>1.0654520000000001</v>
      </c>
      <c r="M309">
        <v>1.6301670000000001E-2</v>
      </c>
      <c r="N309">
        <v>0.8317601</v>
      </c>
      <c r="O309">
        <v>-0.57592620000000005</v>
      </c>
      <c r="P309">
        <v>1.0029950000000001</v>
      </c>
      <c r="Q309">
        <v>1.4803809999999999</v>
      </c>
      <c r="R309">
        <v>0.40294839999999998</v>
      </c>
      <c r="S309">
        <v>-0.73185940000000005</v>
      </c>
      <c r="T309">
        <v>-6.6272300000000006E-2</v>
      </c>
      <c r="U309">
        <v>1.563965</v>
      </c>
    </row>
    <row r="310" spans="1:21" x14ac:dyDescent="0.25">
      <c r="A310" s="20">
        <f>0.000000124178*10^9</f>
        <v>124.17799999999998</v>
      </c>
      <c r="B310">
        <v>2.0496470000000002</v>
      </c>
      <c r="C310">
        <v>-0.33981309999999998</v>
      </c>
      <c r="D310">
        <v>-0.74317829999999996</v>
      </c>
      <c r="E310">
        <v>1.3462639999999999</v>
      </c>
      <c r="F310">
        <v>1.297004</v>
      </c>
      <c r="G310">
        <v>-1.4791319999999999</v>
      </c>
      <c r="H310">
        <v>1.76447</v>
      </c>
      <c r="I310">
        <v>-0.29569190000000001</v>
      </c>
      <c r="J310">
        <v>1.1133789999999999</v>
      </c>
      <c r="K310">
        <v>0.68813299999999999</v>
      </c>
      <c r="L310">
        <v>0.31577379999999999</v>
      </c>
      <c r="M310">
        <v>-0.29574270000000003</v>
      </c>
      <c r="N310">
        <v>-0.35185250000000001</v>
      </c>
      <c r="O310">
        <v>1.199989</v>
      </c>
      <c r="P310">
        <v>-0.1156427</v>
      </c>
      <c r="Q310">
        <v>1.9721120000000001</v>
      </c>
      <c r="R310">
        <v>0.4831955</v>
      </c>
      <c r="S310">
        <v>-1.165116</v>
      </c>
      <c r="T310">
        <v>-2.3507139999999999E-2</v>
      </c>
      <c r="U310">
        <v>1.5088220000000001</v>
      </c>
    </row>
    <row r="311" spans="1:21" x14ac:dyDescent="0.25">
      <c r="A311" s="20">
        <f>0.000000125178*10^9</f>
        <v>125.17800000000001</v>
      </c>
      <c r="B311">
        <v>1.7911330000000001</v>
      </c>
      <c r="C311">
        <v>-0.2421382</v>
      </c>
      <c r="D311">
        <v>-0.67665090000000006</v>
      </c>
      <c r="E311">
        <v>1.1599740000000001</v>
      </c>
      <c r="F311">
        <v>1.4397500000000001</v>
      </c>
      <c r="G311">
        <v>-0.92975010000000002</v>
      </c>
      <c r="H311">
        <v>1.622304</v>
      </c>
      <c r="I311">
        <v>-5.467031E-2</v>
      </c>
      <c r="J311">
        <v>-1.0321309999999999</v>
      </c>
      <c r="K311">
        <v>0.50779470000000004</v>
      </c>
      <c r="L311">
        <v>-0.37712400000000001</v>
      </c>
      <c r="M311">
        <v>-0.20928479999999999</v>
      </c>
      <c r="N311">
        <v>0.1128702</v>
      </c>
      <c r="O311">
        <v>1.8817410000000001</v>
      </c>
      <c r="P311">
        <v>0.20365730000000001</v>
      </c>
      <c r="Q311">
        <v>2.6963370000000002</v>
      </c>
      <c r="R311">
        <v>1.1623699999999999</v>
      </c>
      <c r="S311">
        <v>-0.67296180000000005</v>
      </c>
      <c r="T311">
        <v>-0.77862849999999995</v>
      </c>
      <c r="U311">
        <v>1.0299389999999999</v>
      </c>
    </row>
    <row r="312" spans="1:21" x14ac:dyDescent="0.25">
      <c r="A312" s="20">
        <f>0.000000126178*10^9</f>
        <v>126.17800000000001</v>
      </c>
      <c r="B312">
        <v>-0.23546700000000001</v>
      </c>
      <c r="C312">
        <v>0.36103750000000001</v>
      </c>
      <c r="D312">
        <v>-0.31449779999999999</v>
      </c>
      <c r="E312">
        <v>0.54222029999999999</v>
      </c>
      <c r="F312">
        <v>1.418766</v>
      </c>
      <c r="G312">
        <v>-0.82744870000000004</v>
      </c>
      <c r="H312">
        <v>0.42637249999999999</v>
      </c>
      <c r="I312">
        <v>-0.25752239999999998</v>
      </c>
      <c r="J312">
        <v>-1.9347019999999999</v>
      </c>
      <c r="K312">
        <v>0.1768025</v>
      </c>
      <c r="L312">
        <v>-1.1773579999999999</v>
      </c>
      <c r="M312">
        <v>0.82170650000000001</v>
      </c>
      <c r="N312">
        <v>0.46402500000000002</v>
      </c>
      <c r="O312">
        <v>1.3314870000000001</v>
      </c>
      <c r="P312">
        <v>4.2848440000000002E-2</v>
      </c>
      <c r="Q312">
        <v>1.798476</v>
      </c>
      <c r="R312">
        <v>2.2543169999999999</v>
      </c>
      <c r="S312">
        <v>-0.96903729999999999</v>
      </c>
      <c r="T312">
        <v>-0.74024480000000004</v>
      </c>
      <c r="U312">
        <v>1.129445</v>
      </c>
    </row>
    <row r="313" spans="1:21" x14ac:dyDescent="0.25">
      <c r="A313" s="20">
        <f>0.000000127178*10^9</f>
        <v>127.178</v>
      </c>
      <c r="B313">
        <v>-0.4501793</v>
      </c>
      <c r="C313">
        <v>0.69051989999999996</v>
      </c>
      <c r="D313">
        <v>-0.234176</v>
      </c>
      <c r="E313">
        <v>-6.5307550000000006E-2</v>
      </c>
      <c r="F313">
        <v>0.89941409999999999</v>
      </c>
      <c r="G313">
        <v>-0.5491355</v>
      </c>
      <c r="H313">
        <v>-0.35307430000000001</v>
      </c>
      <c r="I313">
        <v>-0.52137540000000004</v>
      </c>
      <c r="J313">
        <v>-0.99993770000000004</v>
      </c>
      <c r="K313">
        <v>0.85593790000000003</v>
      </c>
      <c r="L313">
        <v>-0.88664379999999998</v>
      </c>
      <c r="M313">
        <v>1.722194</v>
      </c>
      <c r="N313">
        <v>-0.61698679999999995</v>
      </c>
      <c r="O313">
        <v>0.44636369999999997</v>
      </c>
      <c r="P313">
        <v>-0.27426489999999998</v>
      </c>
      <c r="Q313">
        <v>0.89298509999999998</v>
      </c>
      <c r="R313">
        <v>2.7710729999999999</v>
      </c>
      <c r="S313">
        <v>-1.4531750000000001</v>
      </c>
      <c r="T313">
        <v>0.33850370000000002</v>
      </c>
      <c r="U313">
        <v>0.90855699999999995</v>
      </c>
    </row>
    <row r="314" spans="1:21" x14ac:dyDescent="0.25">
      <c r="A314" s="20">
        <f>0.000000128178*10^9</f>
        <v>128.178</v>
      </c>
      <c r="B314">
        <v>1.610609</v>
      </c>
      <c r="C314">
        <v>1.702914</v>
      </c>
      <c r="D314">
        <v>-1.1976119999999999</v>
      </c>
      <c r="E314">
        <v>0.1222361</v>
      </c>
      <c r="F314">
        <v>0.38579249999999998</v>
      </c>
      <c r="G314">
        <v>0.1094619</v>
      </c>
      <c r="H314">
        <v>-0.4889771</v>
      </c>
      <c r="I314">
        <v>-0.54610069999999999</v>
      </c>
      <c r="J314">
        <v>-0.17143149999999999</v>
      </c>
      <c r="K314">
        <v>1.4140029999999999</v>
      </c>
      <c r="L314">
        <v>-9.6997590000000005E-3</v>
      </c>
      <c r="M314">
        <v>1.5340800000000001</v>
      </c>
      <c r="N314">
        <v>-0.91525509999999999</v>
      </c>
      <c r="O314">
        <v>-6.4864089999999999E-2</v>
      </c>
      <c r="P314">
        <v>0.62715600000000005</v>
      </c>
      <c r="Q314">
        <v>0.68593479999999996</v>
      </c>
      <c r="R314">
        <v>2.6411380000000002</v>
      </c>
      <c r="S314">
        <v>-0.67910579999999998</v>
      </c>
      <c r="T314">
        <v>0.55919529999999995</v>
      </c>
      <c r="U314">
        <v>-0.23403869999999999</v>
      </c>
    </row>
    <row r="315" spans="1:21" x14ac:dyDescent="0.25">
      <c r="A315" s="20">
        <f>0.000000129178*10^9</f>
        <v>129.178</v>
      </c>
      <c r="B315">
        <v>2.3026010000000001</v>
      </c>
      <c r="C315">
        <v>2.9779170000000001</v>
      </c>
      <c r="D315">
        <v>-1.4237960000000001</v>
      </c>
      <c r="E315">
        <v>0.99228819999999995</v>
      </c>
      <c r="F315">
        <v>0.12157419999999999</v>
      </c>
      <c r="G315">
        <v>0.26565030000000001</v>
      </c>
      <c r="H315">
        <v>-0.67821260000000005</v>
      </c>
      <c r="I315">
        <v>-0.29425069999999998</v>
      </c>
      <c r="J315">
        <v>-0.29931970000000002</v>
      </c>
      <c r="K315">
        <v>0.73996910000000005</v>
      </c>
      <c r="L315">
        <v>0.66106359999999997</v>
      </c>
      <c r="M315">
        <v>1.048978</v>
      </c>
      <c r="N315">
        <v>1.0682689999999999</v>
      </c>
      <c r="O315">
        <v>6.1971350000000001E-2</v>
      </c>
      <c r="P315">
        <v>1.566306</v>
      </c>
      <c r="Q315">
        <v>-7.017118E-2</v>
      </c>
      <c r="R315">
        <v>2.105988</v>
      </c>
      <c r="S315">
        <v>0.73327759999999997</v>
      </c>
      <c r="T315">
        <v>0.15010290000000001</v>
      </c>
      <c r="U315">
        <v>-1.047769</v>
      </c>
    </row>
    <row r="316" spans="1:21" x14ac:dyDescent="0.25">
      <c r="A316" s="20">
        <f>0.000000130178*10^9</f>
        <v>130.178</v>
      </c>
      <c r="B316">
        <v>1.934167</v>
      </c>
      <c r="C316">
        <v>2.5641850000000002</v>
      </c>
      <c r="D316">
        <v>-0.27905839999999998</v>
      </c>
      <c r="E316">
        <v>1.4278420000000001</v>
      </c>
      <c r="F316">
        <v>-0.6041453</v>
      </c>
      <c r="G316">
        <v>0.26161250000000003</v>
      </c>
      <c r="H316">
        <v>0.22087010000000001</v>
      </c>
      <c r="I316">
        <v>-0.56433319999999998</v>
      </c>
      <c r="J316">
        <v>-0.62330830000000004</v>
      </c>
      <c r="K316">
        <v>0.32578689999999999</v>
      </c>
      <c r="L316">
        <v>1.218653</v>
      </c>
      <c r="M316">
        <v>1.1075919999999999</v>
      </c>
      <c r="N316">
        <v>2.5396000000000001</v>
      </c>
      <c r="O316">
        <v>0.3656604</v>
      </c>
      <c r="P316">
        <v>1.4362029999999999</v>
      </c>
      <c r="Q316">
        <v>-0.55246700000000004</v>
      </c>
      <c r="R316">
        <v>1.0085660000000001</v>
      </c>
      <c r="S316">
        <v>1.225044</v>
      </c>
      <c r="T316">
        <v>0.69521460000000002</v>
      </c>
      <c r="U316">
        <v>-0.42380800000000002</v>
      </c>
    </row>
    <row r="317" spans="1:21" x14ac:dyDescent="0.25">
      <c r="A317" s="20">
        <f>0.000000131178*10^9</f>
        <v>131.17800000000003</v>
      </c>
      <c r="B317">
        <v>2.4039419999999998</v>
      </c>
      <c r="C317">
        <v>1.2233769999999999</v>
      </c>
      <c r="D317">
        <v>0.29938589999999998</v>
      </c>
      <c r="E317">
        <v>1.0150889999999999</v>
      </c>
      <c r="F317">
        <v>-1.6691009999999999</v>
      </c>
      <c r="G317">
        <v>0.71803589999999995</v>
      </c>
      <c r="H317">
        <v>1.0444880000000001</v>
      </c>
      <c r="I317">
        <v>-0.69431279999999995</v>
      </c>
      <c r="J317">
        <v>-0.220522</v>
      </c>
      <c r="K317">
        <v>1.1267940000000001</v>
      </c>
      <c r="L317">
        <v>0.33116180000000001</v>
      </c>
      <c r="M317">
        <v>1.210431</v>
      </c>
      <c r="N317">
        <v>1.4734069999999999</v>
      </c>
      <c r="O317">
        <v>0.24616250000000001</v>
      </c>
      <c r="P317">
        <v>1.0018800000000001</v>
      </c>
      <c r="Q317">
        <v>-1.6333770000000001E-2</v>
      </c>
      <c r="R317">
        <v>0.4601519</v>
      </c>
      <c r="S317">
        <v>1.1755869999999999</v>
      </c>
      <c r="T317">
        <v>1.4786729999999999</v>
      </c>
      <c r="U317">
        <v>0.72997579999999995</v>
      </c>
    </row>
    <row r="318" spans="1:21" x14ac:dyDescent="0.25">
      <c r="A318" s="20">
        <f>0.000000132178*10^9</f>
        <v>132.178</v>
      </c>
      <c r="B318">
        <v>1.9096420000000001</v>
      </c>
      <c r="C318">
        <v>0.79425920000000005</v>
      </c>
      <c r="D318">
        <v>-0.35120649999999998</v>
      </c>
      <c r="E318">
        <v>0.4210354</v>
      </c>
      <c r="F318">
        <v>-1.6490260000000001</v>
      </c>
      <c r="G318">
        <v>1.296719</v>
      </c>
      <c r="H318">
        <v>3.1053069999999999E-2</v>
      </c>
      <c r="I318">
        <v>-0.30675770000000002</v>
      </c>
      <c r="J318">
        <v>0.81165500000000002</v>
      </c>
      <c r="K318">
        <v>1.456528</v>
      </c>
      <c r="L318">
        <v>-0.84155239999999998</v>
      </c>
      <c r="M318">
        <v>1.239244</v>
      </c>
      <c r="N318">
        <v>0.1947748</v>
      </c>
      <c r="O318">
        <v>-0.26444489999999998</v>
      </c>
      <c r="P318">
        <v>0.49176340000000002</v>
      </c>
      <c r="Q318">
        <v>0.6855945</v>
      </c>
      <c r="R318">
        <v>0.71870730000000005</v>
      </c>
      <c r="S318">
        <v>1.4543299999999999</v>
      </c>
      <c r="T318">
        <v>0.88595930000000001</v>
      </c>
      <c r="U318">
        <v>0.2394259</v>
      </c>
    </row>
    <row r="319" spans="1:21" x14ac:dyDescent="0.25">
      <c r="A319" s="20">
        <f>0.000000133178*10^9</f>
        <v>133.178</v>
      </c>
      <c r="B319">
        <v>-0.64475450000000001</v>
      </c>
      <c r="C319">
        <v>0.87605860000000002</v>
      </c>
      <c r="D319">
        <v>-0.52741680000000002</v>
      </c>
      <c r="E319">
        <v>-0.1790601</v>
      </c>
      <c r="F319">
        <v>-1.1636230000000001</v>
      </c>
      <c r="G319">
        <v>1.4067890000000001</v>
      </c>
      <c r="H319">
        <v>1.4764649999999999E-3</v>
      </c>
      <c r="I319">
        <v>0.34586139999999999</v>
      </c>
      <c r="J319">
        <v>1.368876</v>
      </c>
      <c r="K319">
        <v>0.2276156</v>
      </c>
      <c r="L319">
        <v>-6.7245070000000004E-2</v>
      </c>
      <c r="M319">
        <v>1.187314</v>
      </c>
      <c r="N319">
        <v>-2.1068799999999999E-2</v>
      </c>
      <c r="O319">
        <v>-8.3561590000000005E-2</v>
      </c>
      <c r="P319">
        <v>-4.4522659999999999E-2</v>
      </c>
      <c r="Q319">
        <v>0.74454200000000004</v>
      </c>
      <c r="R319">
        <v>1.2080280000000001</v>
      </c>
      <c r="S319">
        <v>1.9809270000000001</v>
      </c>
      <c r="T319">
        <v>-0.29979620000000001</v>
      </c>
      <c r="U319">
        <v>-1.7265379999999999</v>
      </c>
    </row>
    <row r="320" spans="1:21" x14ac:dyDescent="0.25">
      <c r="A320" s="20">
        <f>0.000000134178*10^9</f>
        <v>134.178</v>
      </c>
      <c r="B320">
        <v>-2.236443</v>
      </c>
      <c r="C320">
        <v>1.1912339999999999</v>
      </c>
      <c r="D320">
        <v>0.34305730000000001</v>
      </c>
      <c r="E320">
        <v>0.287165</v>
      </c>
      <c r="F320">
        <v>-0.95673019999999998</v>
      </c>
      <c r="G320">
        <v>1.648182</v>
      </c>
      <c r="H320">
        <v>1.5040279999999999</v>
      </c>
      <c r="I320">
        <v>1.4524729999999999</v>
      </c>
      <c r="J320">
        <v>1.1417379999999999</v>
      </c>
      <c r="K320">
        <v>-0.73444469999999995</v>
      </c>
      <c r="L320">
        <v>1.230612</v>
      </c>
      <c r="M320">
        <v>0.50929480000000005</v>
      </c>
      <c r="N320">
        <v>-0.57762480000000005</v>
      </c>
      <c r="O320">
        <v>1.017128</v>
      </c>
      <c r="P320">
        <v>-0.32320910000000003</v>
      </c>
      <c r="Q320">
        <v>5.2675909999999999E-2</v>
      </c>
      <c r="R320">
        <v>2.2068180000000002</v>
      </c>
      <c r="S320">
        <v>2.0797759999999998</v>
      </c>
      <c r="T320">
        <v>-0.2560154</v>
      </c>
      <c r="U320">
        <v>-2.768548</v>
      </c>
    </row>
    <row r="321" spans="1:21" x14ac:dyDescent="0.25">
      <c r="A321" s="20">
        <f>0.000000135178*10^9</f>
        <v>135.178</v>
      </c>
      <c r="B321">
        <v>-1.0510949999999999</v>
      </c>
      <c r="C321">
        <v>2.1645530000000002</v>
      </c>
      <c r="D321">
        <v>-3.007806E-2</v>
      </c>
      <c r="E321">
        <v>1.4571179999999999</v>
      </c>
      <c r="F321">
        <v>-0.18031240000000001</v>
      </c>
      <c r="G321">
        <v>2.2374399999999999</v>
      </c>
      <c r="H321">
        <v>1.9252929999999999</v>
      </c>
      <c r="I321">
        <v>1.608473</v>
      </c>
      <c r="J321">
        <v>0.83426160000000005</v>
      </c>
      <c r="K321">
        <v>9.7149780000000005E-2</v>
      </c>
      <c r="L321">
        <v>1.5668059999999999</v>
      </c>
      <c r="M321">
        <v>-0.51410400000000001</v>
      </c>
      <c r="N321">
        <v>-0.75979300000000005</v>
      </c>
      <c r="O321">
        <v>1.4079790000000001</v>
      </c>
      <c r="P321">
        <v>-7.464076E-2</v>
      </c>
      <c r="Q321">
        <v>-0.64814419999999995</v>
      </c>
      <c r="R321">
        <v>2.7443010000000001</v>
      </c>
      <c r="S321">
        <v>1.2220040000000001</v>
      </c>
      <c r="T321">
        <v>0.36195840000000001</v>
      </c>
      <c r="U321">
        <v>-1.660102</v>
      </c>
    </row>
    <row r="322" spans="1:21" x14ac:dyDescent="0.25">
      <c r="A322" s="20">
        <f>0.000000136178*10^9</f>
        <v>136.178</v>
      </c>
      <c r="B322">
        <v>1.0133810000000001</v>
      </c>
      <c r="C322">
        <v>2.6175090000000001</v>
      </c>
      <c r="D322">
        <v>-1.0772820000000001</v>
      </c>
      <c r="E322">
        <v>1.348625</v>
      </c>
      <c r="F322">
        <v>0.42504720000000001</v>
      </c>
      <c r="G322">
        <v>2.75223</v>
      </c>
      <c r="H322">
        <v>1.2879620000000001</v>
      </c>
      <c r="I322">
        <v>0.75182420000000005</v>
      </c>
      <c r="J322">
        <v>0.91489030000000005</v>
      </c>
      <c r="K322">
        <v>1.6135200000000001</v>
      </c>
      <c r="L322">
        <v>1.3160099999999999</v>
      </c>
      <c r="M322">
        <v>-0.90441269999999996</v>
      </c>
      <c r="N322">
        <v>0.20055609999999999</v>
      </c>
      <c r="O322">
        <v>0.81910570000000005</v>
      </c>
      <c r="P322">
        <v>0.49258479999999999</v>
      </c>
      <c r="Q322">
        <v>-0.59582999999999997</v>
      </c>
      <c r="R322">
        <v>1.5458209999999999</v>
      </c>
      <c r="S322">
        <v>0.79739680000000002</v>
      </c>
      <c r="T322">
        <v>1.034727</v>
      </c>
      <c r="U322">
        <v>0.23850150000000001</v>
      </c>
    </row>
    <row r="323" spans="1:21" x14ac:dyDescent="0.25">
      <c r="A323" s="20">
        <f>0.000000137178*10^9</f>
        <v>137.17800000000003</v>
      </c>
      <c r="B323">
        <v>1.7147410000000001</v>
      </c>
      <c r="C323">
        <v>1.9245749999999999</v>
      </c>
      <c r="D323">
        <v>0.42921429999999999</v>
      </c>
      <c r="E323">
        <v>1.4663600000000001</v>
      </c>
      <c r="F323">
        <v>0.20268849999999999</v>
      </c>
      <c r="G323">
        <v>2.6718989999999998</v>
      </c>
      <c r="H323">
        <v>0.67424949999999995</v>
      </c>
      <c r="I323">
        <v>0.32011410000000001</v>
      </c>
      <c r="J323">
        <v>0.56362420000000002</v>
      </c>
      <c r="K323">
        <v>2.2114750000000001</v>
      </c>
      <c r="L323">
        <v>0.96265000000000001</v>
      </c>
      <c r="M323">
        <v>-0.70987849999999997</v>
      </c>
      <c r="N323">
        <v>0.19762779999999999</v>
      </c>
      <c r="O323">
        <v>0.95437989999999995</v>
      </c>
      <c r="P323">
        <v>0.54654049999999998</v>
      </c>
      <c r="Q323">
        <v>0.1397333</v>
      </c>
      <c r="R323">
        <v>-0.38980920000000002</v>
      </c>
      <c r="S323">
        <v>1.0654459999999999</v>
      </c>
      <c r="T323">
        <v>2.5967199999999999</v>
      </c>
      <c r="U323">
        <v>0.65881979999999996</v>
      </c>
    </row>
    <row r="324" spans="1:21" x14ac:dyDescent="0.25">
      <c r="A324" s="20">
        <f>0.000000138178*10^9</f>
        <v>138.178</v>
      </c>
      <c r="B324">
        <v>0.92793910000000002</v>
      </c>
      <c r="C324">
        <v>1.2268870000000001</v>
      </c>
      <c r="D324">
        <v>2.5558070000000002</v>
      </c>
      <c r="E324">
        <v>2.4817170000000002</v>
      </c>
      <c r="F324">
        <v>0.1478275</v>
      </c>
      <c r="G324">
        <v>0.99716800000000005</v>
      </c>
      <c r="H324">
        <v>0.50907979999999997</v>
      </c>
      <c r="I324">
        <v>0.40203290000000003</v>
      </c>
      <c r="J324">
        <v>-0.44245879999999999</v>
      </c>
      <c r="K324">
        <v>1.4644839999999999</v>
      </c>
      <c r="L324">
        <v>0.78479200000000005</v>
      </c>
      <c r="M324">
        <v>-0.6944034</v>
      </c>
      <c r="N324">
        <v>-0.84437960000000001</v>
      </c>
      <c r="O324">
        <v>1.7421390000000001</v>
      </c>
      <c r="P324">
        <v>0.44006010000000001</v>
      </c>
      <c r="Q324">
        <v>0.61392360000000001</v>
      </c>
      <c r="R324">
        <v>-0.97206789999999998</v>
      </c>
      <c r="S324">
        <v>0.68840820000000003</v>
      </c>
      <c r="T324">
        <v>2.8763290000000001</v>
      </c>
      <c r="U324">
        <v>0.4058158</v>
      </c>
    </row>
    <row r="325" spans="1:21" x14ac:dyDescent="0.25">
      <c r="A325" s="20">
        <f>0.000000139178*10^9</f>
        <v>139.178</v>
      </c>
      <c r="B325">
        <v>0.53783409999999998</v>
      </c>
      <c r="C325">
        <v>1.085213</v>
      </c>
      <c r="D325">
        <v>2.4225490000000001</v>
      </c>
      <c r="E325">
        <v>1.9530240000000001</v>
      </c>
      <c r="F325">
        <v>0.46309660000000002</v>
      </c>
      <c r="G325">
        <v>-0.2248986</v>
      </c>
      <c r="H325">
        <v>0.68100539999999998</v>
      </c>
      <c r="I325">
        <v>1.1413979999999999</v>
      </c>
      <c r="J325">
        <v>-0.2605536</v>
      </c>
      <c r="K325">
        <v>0.21076980000000001</v>
      </c>
      <c r="L325">
        <v>0.34489799999999998</v>
      </c>
      <c r="M325">
        <v>-0.73332010000000003</v>
      </c>
      <c r="N325">
        <v>-0.76349089999999997</v>
      </c>
      <c r="O325">
        <v>1.221104</v>
      </c>
      <c r="P325">
        <v>0.89342100000000002</v>
      </c>
      <c r="Q325">
        <v>0.28999150000000001</v>
      </c>
      <c r="R325">
        <v>3.5373179999999997E-2</v>
      </c>
      <c r="S325">
        <v>0.3277854</v>
      </c>
      <c r="T325">
        <v>0.59359930000000005</v>
      </c>
      <c r="U325">
        <v>0.83436469999999996</v>
      </c>
    </row>
    <row r="326" spans="1:21" x14ac:dyDescent="0.25">
      <c r="A326" s="20">
        <f>0.000000140178*10^9</f>
        <v>140.178</v>
      </c>
      <c r="B326">
        <v>0.49283470000000001</v>
      </c>
      <c r="C326">
        <v>1.032405</v>
      </c>
      <c r="D326">
        <v>1.500653</v>
      </c>
      <c r="E326">
        <v>0.79402439999999996</v>
      </c>
      <c r="F326">
        <v>1.186777</v>
      </c>
      <c r="G326">
        <v>1.1301190000000001</v>
      </c>
      <c r="H326">
        <v>0.26618940000000002</v>
      </c>
      <c r="I326">
        <v>1.66212</v>
      </c>
      <c r="J326">
        <v>0.79835350000000005</v>
      </c>
      <c r="K326">
        <v>1.515159E-2</v>
      </c>
      <c r="L326">
        <v>-0.84813700000000003</v>
      </c>
      <c r="M326">
        <v>-0.87791019999999997</v>
      </c>
      <c r="N326">
        <v>0.83932289999999998</v>
      </c>
      <c r="O326">
        <v>-0.2133997</v>
      </c>
      <c r="P326">
        <v>1.2206649999999999</v>
      </c>
      <c r="Q326">
        <v>0.35875059999999998</v>
      </c>
      <c r="R326">
        <v>0.89001140000000001</v>
      </c>
      <c r="S326">
        <v>-5.9705010000000003E-2</v>
      </c>
      <c r="T326">
        <v>-0.7717543</v>
      </c>
      <c r="U326">
        <v>1.0993999999999999</v>
      </c>
    </row>
    <row r="327" spans="1:21" x14ac:dyDescent="0.25">
      <c r="A327" s="20">
        <f>0.000000141178*10^9</f>
        <v>141.178</v>
      </c>
      <c r="B327">
        <v>-7.4892390000000003E-2</v>
      </c>
      <c r="C327">
        <v>0.63220889999999996</v>
      </c>
      <c r="D327">
        <v>1.030132</v>
      </c>
      <c r="E327">
        <v>0.77799099999999999</v>
      </c>
      <c r="F327">
        <v>2.1469879999999999</v>
      </c>
      <c r="G327">
        <v>2.1045959999999999</v>
      </c>
      <c r="H327">
        <v>-0.52201799999999998</v>
      </c>
      <c r="I327">
        <v>9.9430329999999997E-2</v>
      </c>
      <c r="J327">
        <v>0.37774190000000002</v>
      </c>
      <c r="K327">
        <v>0.74246330000000005</v>
      </c>
      <c r="L327">
        <v>-1.942569</v>
      </c>
      <c r="M327">
        <v>-1.287674</v>
      </c>
      <c r="N327">
        <v>2.5532180000000002</v>
      </c>
      <c r="O327">
        <v>-0.1224932</v>
      </c>
      <c r="P327">
        <v>0.70974429999999999</v>
      </c>
      <c r="Q327">
        <v>0.80025800000000002</v>
      </c>
      <c r="R327">
        <v>0.97329889999999997</v>
      </c>
      <c r="S327">
        <v>-1.210286</v>
      </c>
      <c r="T327">
        <v>-0.55293460000000005</v>
      </c>
      <c r="U327">
        <v>1.031317</v>
      </c>
    </row>
    <row r="328" spans="1:21" x14ac:dyDescent="0.25">
      <c r="A328" s="20">
        <f>0.000000142178*10^9</f>
        <v>142.178</v>
      </c>
      <c r="B328">
        <v>-0.2303094</v>
      </c>
      <c r="C328">
        <v>-8.7510030000000003E-2</v>
      </c>
      <c r="D328">
        <v>0.75801529999999995</v>
      </c>
      <c r="E328">
        <v>0.3449277</v>
      </c>
      <c r="F328">
        <v>1.337963</v>
      </c>
      <c r="G328">
        <v>0.7280141</v>
      </c>
      <c r="H328">
        <v>-0.27887679999999998</v>
      </c>
      <c r="I328">
        <v>-1.8909279999999999</v>
      </c>
      <c r="J328">
        <v>-0.79523920000000003</v>
      </c>
      <c r="K328">
        <v>0.86162720000000004</v>
      </c>
      <c r="L328">
        <v>-1.7130590000000001</v>
      </c>
      <c r="M328">
        <v>-0.9436407</v>
      </c>
      <c r="N328">
        <v>2.4243649999999999</v>
      </c>
      <c r="O328">
        <v>1.3586240000000001</v>
      </c>
      <c r="P328">
        <v>-0.1779995</v>
      </c>
      <c r="Q328">
        <v>0.459173</v>
      </c>
      <c r="R328">
        <v>1.0154049999999999</v>
      </c>
      <c r="S328">
        <v>-1.951438</v>
      </c>
      <c r="T328">
        <v>-1.104617</v>
      </c>
      <c r="U328">
        <v>0.67876000000000003</v>
      </c>
    </row>
    <row r="329" spans="1:21" x14ac:dyDescent="0.25">
      <c r="A329" s="20">
        <f>0.000000143178*10^9</f>
        <v>143.178</v>
      </c>
      <c r="B329">
        <v>-7.7604099999999995E-2</v>
      </c>
      <c r="C329">
        <v>-0.50172720000000004</v>
      </c>
      <c r="D329">
        <v>0.47743059999999998</v>
      </c>
      <c r="E329">
        <v>7.1255470000000001E-2</v>
      </c>
      <c r="F329">
        <v>-0.66550509999999996</v>
      </c>
      <c r="G329">
        <v>-0.74378739999999999</v>
      </c>
      <c r="H329">
        <v>0.34160970000000002</v>
      </c>
      <c r="I329">
        <v>-1.1737770000000001</v>
      </c>
      <c r="J329">
        <v>-1.2803059999999999</v>
      </c>
      <c r="K329">
        <v>0.65837950000000001</v>
      </c>
      <c r="L329">
        <v>-0.58655299999999999</v>
      </c>
      <c r="M329">
        <v>0.36749150000000003</v>
      </c>
      <c r="N329">
        <v>0.95858860000000001</v>
      </c>
      <c r="O329">
        <v>2.06717</v>
      </c>
      <c r="P329">
        <v>-0.83393200000000001</v>
      </c>
      <c r="Q329">
        <v>-1.833809E-3</v>
      </c>
      <c r="R329">
        <v>1.148719</v>
      </c>
      <c r="S329">
        <v>-1.283785</v>
      </c>
      <c r="T329">
        <v>-1.185767</v>
      </c>
      <c r="U329">
        <v>0.58282719999999999</v>
      </c>
    </row>
    <row r="330" spans="1:21" x14ac:dyDescent="0.25">
      <c r="A330" s="20">
        <f>0.000000144178*10^9</f>
        <v>144.178</v>
      </c>
      <c r="B330">
        <v>6.8028469999999994E-2</v>
      </c>
      <c r="C330">
        <v>-0.28486800000000001</v>
      </c>
      <c r="D330">
        <v>0.36503910000000001</v>
      </c>
      <c r="E330">
        <v>1.467303</v>
      </c>
      <c r="F330">
        <v>-0.55300590000000005</v>
      </c>
      <c r="G330">
        <v>-0.6181546</v>
      </c>
      <c r="H330">
        <v>0.3955515</v>
      </c>
      <c r="I330">
        <v>0.99129239999999996</v>
      </c>
      <c r="J330">
        <v>-1.6393530000000001</v>
      </c>
      <c r="K330">
        <v>0.87482470000000001</v>
      </c>
      <c r="L330">
        <v>1.7307900000000001E-2</v>
      </c>
      <c r="M330">
        <v>0.87865119999999997</v>
      </c>
      <c r="N330">
        <v>0.4995097</v>
      </c>
      <c r="O330">
        <v>1.044537</v>
      </c>
      <c r="P330">
        <v>-0.62418240000000003</v>
      </c>
      <c r="Q330">
        <v>7.1344439999999995E-2</v>
      </c>
      <c r="R330">
        <v>0.65367710000000001</v>
      </c>
      <c r="S330">
        <v>0.22212570000000001</v>
      </c>
      <c r="T330">
        <v>0.3491476</v>
      </c>
      <c r="U330">
        <v>1.120754</v>
      </c>
    </row>
    <row r="331" spans="1:21" x14ac:dyDescent="0.25">
      <c r="A331" s="20">
        <f>0.000000145178*10^9</f>
        <v>145.178</v>
      </c>
      <c r="B331">
        <v>0.45519310000000002</v>
      </c>
      <c r="C331">
        <v>-3.3086949999999997E-2</v>
      </c>
      <c r="D331">
        <v>0.33624910000000002</v>
      </c>
      <c r="E331">
        <v>2.1896119999999999</v>
      </c>
      <c r="F331">
        <v>0.55088280000000001</v>
      </c>
      <c r="G331">
        <v>0.44773649999999998</v>
      </c>
      <c r="H331">
        <v>0.66934899999999997</v>
      </c>
      <c r="I331">
        <v>1.7486360000000001</v>
      </c>
      <c r="J331">
        <v>-1.9126860000000001</v>
      </c>
      <c r="K331">
        <v>1.0569660000000001</v>
      </c>
      <c r="L331">
        <v>0.17523540000000001</v>
      </c>
      <c r="M331">
        <v>0.25787840000000001</v>
      </c>
      <c r="N331">
        <v>1.006874</v>
      </c>
      <c r="O331">
        <v>-0.65702260000000001</v>
      </c>
      <c r="P331">
        <v>0.72760150000000001</v>
      </c>
      <c r="Q331">
        <v>0.61110509999999996</v>
      </c>
      <c r="R331">
        <v>-0.1386416</v>
      </c>
      <c r="S331">
        <v>0.38593040000000001</v>
      </c>
      <c r="T331">
        <v>1.856743</v>
      </c>
      <c r="U331">
        <v>1.133154</v>
      </c>
    </row>
    <row r="332" spans="1:21" x14ac:dyDescent="0.25">
      <c r="A332" s="20">
        <f>0.000000146178*10^9</f>
        <v>146.178</v>
      </c>
      <c r="B332">
        <v>0.90812020000000004</v>
      </c>
      <c r="C332">
        <v>3.8086019999999998E-2</v>
      </c>
      <c r="D332">
        <v>-7.0848110000000006E-2</v>
      </c>
      <c r="E332">
        <v>1.0943290000000001</v>
      </c>
      <c r="F332">
        <v>0.6348123</v>
      </c>
      <c r="G332">
        <v>1.0968070000000001</v>
      </c>
      <c r="H332">
        <v>1.027927</v>
      </c>
      <c r="I332">
        <v>1.2890699999999999</v>
      </c>
      <c r="J332">
        <v>-1.5694900000000001</v>
      </c>
      <c r="K332">
        <v>1.4782690000000001</v>
      </c>
      <c r="L332">
        <v>0.55068510000000004</v>
      </c>
      <c r="M332">
        <v>-0.2568511</v>
      </c>
      <c r="N332">
        <v>0.95577749999999995</v>
      </c>
      <c r="O332">
        <v>-1.1076429999999999</v>
      </c>
      <c r="P332">
        <v>1.9173849999999999</v>
      </c>
      <c r="Q332">
        <v>0.83822189999999996</v>
      </c>
      <c r="R332">
        <v>0.57281029999999999</v>
      </c>
      <c r="S332">
        <v>-1.4658040000000001</v>
      </c>
      <c r="T332">
        <v>2.5957479999999999</v>
      </c>
      <c r="U332">
        <v>0.88196019999999997</v>
      </c>
    </row>
    <row r="333" spans="1:21" x14ac:dyDescent="0.25">
      <c r="A333" s="20">
        <f>0.000000147178*10^9</f>
        <v>147.178</v>
      </c>
      <c r="B333">
        <v>0.98629860000000003</v>
      </c>
      <c r="C333">
        <v>-0.32266630000000002</v>
      </c>
      <c r="D333">
        <v>-0.15390909999999999</v>
      </c>
      <c r="E333">
        <v>-9.6107369999999994E-3</v>
      </c>
      <c r="F333">
        <v>1.4155219999999999</v>
      </c>
      <c r="G333">
        <v>1.194806</v>
      </c>
      <c r="H333">
        <v>0.5718664</v>
      </c>
      <c r="I333">
        <v>1.1072379999999999</v>
      </c>
      <c r="J333">
        <v>-0.95658849999999995</v>
      </c>
      <c r="K333">
        <v>1.610876</v>
      </c>
      <c r="L333">
        <v>0.47041060000000001</v>
      </c>
      <c r="M333">
        <v>-0.54033160000000002</v>
      </c>
      <c r="N333">
        <v>8.4640590000000002E-2</v>
      </c>
      <c r="O333">
        <v>-9.0281910000000007E-2</v>
      </c>
      <c r="P333">
        <v>2.0518369999999999</v>
      </c>
      <c r="Q333">
        <v>-0.2912286</v>
      </c>
      <c r="R333">
        <v>1.8487130000000001</v>
      </c>
      <c r="S333">
        <v>-1.8755820000000001</v>
      </c>
      <c r="T333">
        <v>2.3829030000000002</v>
      </c>
      <c r="U333">
        <v>1.017479</v>
      </c>
    </row>
    <row r="334" spans="1:21" x14ac:dyDescent="0.25">
      <c r="A334" s="20">
        <f>0.000000148178*10^9</f>
        <v>148.178</v>
      </c>
      <c r="B334">
        <v>0.67838730000000003</v>
      </c>
      <c r="C334">
        <v>-1.275318</v>
      </c>
      <c r="D334">
        <v>0.74575709999999995</v>
      </c>
      <c r="E334">
        <v>-9.8552490000000006E-2</v>
      </c>
      <c r="F334">
        <v>2.5438070000000002</v>
      </c>
      <c r="G334">
        <v>0.80007059999999997</v>
      </c>
      <c r="H334">
        <v>-0.76486659999999995</v>
      </c>
      <c r="I334">
        <v>1.5871280000000001</v>
      </c>
      <c r="J334">
        <v>-1.0867059999999999</v>
      </c>
      <c r="K334">
        <v>0.61923289999999998</v>
      </c>
      <c r="L334">
        <v>-9.1931389999999995E-3</v>
      </c>
      <c r="M334">
        <v>8.517081E-2</v>
      </c>
      <c r="N334">
        <v>-0.37062260000000002</v>
      </c>
      <c r="O334">
        <v>1.0349139999999999</v>
      </c>
      <c r="P334">
        <v>1.536338</v>
      </c>
      <c r="Q334">
        <v>-1.4768490000000001</v>
      </c>
      <c r="R334">
        <v>1.8748020000000001</v>
      </c>
      <c r="S334">
        <v>0.47182249999999998</v>
      </c>
      <c r="T334">
        <v>1.119605</v>
      </c>
      <c r="U334">
        <v>1.113453</v>
      </c>
    </row>
    <row r="335" spans="1:21" x14ac:dyDescent="0.25">
      <c r="A335" s="20">
        <f>0.000000149178*10^9</f>
        <v>149.178</v>
      </c>
      <c r="B335">
        <v>0.31619239999999998</v>
      </c>
      <c r="C335">
        <v>-1.53217</v>
      </c>
      <c r="D335">
        <v>1.7674479999999999</v>
      </c>
      <c r="E335">
        <v>0.42494530000000003</v>
      </c>
      <c r="F335">
        <v>2.0306519999999999</v>
      </c>
      <c r="G335">
        <v>3.7841819999999998E-2</v>
      </c>
      <c r="H335">
        <v>-1.148074</v>
      </c>
      <c r="I335">
        <v>2.0166439999999999</v>
      </c>
      <c r="J335">
        <v>-1.043283</v>
      </c>
      <c r="K335">
        <v>0.78801670000000001</v>
      </c>
      <c r="L335">
        <v>-0.23077259999999999</v>
      </c>
      <c r="M335">
        <v>1.3468899999999999</v>
      </c>
      <c r="N335">
        <v>0.2600383</v>
      </c>
      <c r="O335">
        <v>1.2759860000000001</v>
      </c>
      <c r="P335">
        <v>0.71275370000000005</v>
      </c>
      <c r="Q335">
        <v>-1.3507439999999999</v>
      </c>
      <c r="R335">
        <v>2.1845219999999999</v>
      </c>
      <c r="S335">
        <v>2.2893119999999998</v>
      </c>
      <c r="T335">
        <v>0.2259118</v>
      </c>
      <c r="U335">
        <v>0.7046618</v>
      </c>
    </row>
    <row r="336" spans="1:21" x14ac:dyDescent="0.25">
      <c r="A336" s="20">
        <f>0.000000150178*10^9</f>
        <v>150.178</v>
      </c>
      <c r="B336">
        <v>-0.1987139</v>
      </c>
      <c r="C336">
        <v>4.9002299999999999E-2</v>
      </c>
      <c r="D336">
        <v>1.4547000000000001</v>
      </c>
      <c r="E336">
        <v>0.61121499999999995</v>
      </c>
      <c r="F336">
        <v>0.69928060000000003</v>
      </c>
      <c r="G336">
        <v>8.1513020000000005E-2</v>
      </c>
      <c r="H336">
        <v>0.86602120000000005</v>
      </c>
      <c r="I336">
        <v>1.4323680000000001</v>
      </c>
      <c r="J336">
        <v>-0.123459</v>
      </c>
      <c r="K336">
        <v>2.6202030000000001</v>
      </c>
      <c r="L336">
        <v>-0.7499304</v>
      </c>
      <c r="M336">
        <v>0.76278299999999999</v>
      </c>
      <c r="N336">
        <v>1.176731</v>
      </c>
      <c r="O336">
        <v>0.56608800000000004</v>
      </c>
      <c r="P336">
        <v>0.22111739999999999</v>
      </c>
      <c r="Q336">
        <v>-0.7090341</v>
      </c>
      <c r="R336">
        <v>2.7853110000000001</v>
      </c>
      <c r="S336">
        <v>2.2733210000000001</v>
      </c>
      <c r="T336">
        <v>0.75692700000000002</v>
      </c>
      <c r="U336">
        <v>-0.23972209999999999</v>
      </c>
    </row>
    <row r="337" spans="1:21" x14ac:dyDescent="0.25">
      <c r="A337" s="20">
        <f>0.000000151178*10^9</f>
        <v>151.178</v>
      </c>
      <c r="B337">
        <v>0.31946439999999998</v>
      </c>
      <c r="C337">
        <v>2.1623830000000002</v>
      </c>
      <c r="D337">
        <v>-4.5117450000000003E-2</v>
      </c>
      <c r="E337">
        <v>-2.4473129999999999E-2</v>
      </c>
      <c r="F337">
        <v>0.54448920000000001</v>
      </c>
      <c r="G337">
        <v>0.43087150000000002</v>
      </c>
      <c r="H337">
        <v>2.2003979999999999</v>
      </c>
      <c r="I337">
        <v>1.716731E-3</v>
      </c>
      <c r="J337">
        <v>-0.6640083</v>
      </c>
      <c r="K337">
        <v>3.5460820000000002</v>
      </c>
      <c r="L337">
        <v>-0.89516410000000002</v>
      </c>
      <c r="M337">
        <v>-1.0164439999999999</v>
      </c>
      <c r="N337">
        <v>1.6685890000000001</v>
      </c>
      <c r="O337">
        <v>6.8301890000000004E-2</v>
      </c>
      <c r="P337">
        <v>0.47993649999999999</v>
      </c>
      <c r="Q337">
        <v>0.14060239999999999</v>
      </c>
      <c r="R337">
        <v>1.5576669999999999</v>
      </c>
      <c r="S337">
        <v>1.577577</v>
      </c>
      <c r="T337">
        <v>1.7261850000000001</v>
      </c>
      <c r="U337">
        <v>7.5828729999999997E-2</v>
      </c>
    </row>
    <row r="338" spans="1:21" x14ac:dyDescent="0.25">
      <c r="A338" s="20">
        <f>0.000000152178*10^9</f>
        <v>152.178</v>
      </c>
      <c r="B338">
        <v>1.750205</v>
      </c>
      <c r="C338">
        <v>2.4327580000000002</v>
      </c>
      <c r="D338">
        <v>-0.71338570000000001</v>
      </c>
      <c r="E338">
        <v>-0.75999669999999997</v>
      </c>
      <c r="F338">
        <v>1.5974600000000001</v>
      </c>
      <c r="G338">
        <v>0.27866829999999998</v>
      </c>
      <c r="H338">
        <v>0.69668509999999995</v>
      </c>
      <c r="I338">
        <v>-1.0700959999999999</v>
      </c>
      <c r="J338">
        <v>-2.0200550000000002</v>
      </c>
      <c r="K338">
        <v>3.5786720000000001</v>
      </c>
      <c r="L338">
        <v>0.22855790000000001</v>
      </c>
      <c r="M338">
        <v>-0.9228864</v>
      </c>
      <c r="N338">
        <v>1.1991780000000001</v>
      </c>
      <c r="O338">
        <v>0.72695209999999999</v>
      </c>
      <c r="P338">
        <v>1.0816349999999999</v>
      </c>
      <c r="Q338">
        <v>0.81918599999999997</v>
      </c>
      <c r="R338">
        <v>-0.73160709999999995</v>
      </c>
      <c r="S338">
        <v>0.83818839999999994</v>
      </c>
      <c r="T338">
        <v>2.3512870000000001</v>
      </c>
      <c r="U338">
        <v>1.516429</v>
      </c>
    </row>
    <row r="339" spans="1:21" x14ac:dyDescent="0.25">
      <c r="A339" s="20">
        <f>0.000000153178*10^9</f>
        <v>153.178</v>
      </c>
      <c r="B339">
        <v>1.400647</v>
      </c>
      <c r="C339">
        <v>1.252362</v>
      </c>
      <c r="D339">
        <v>-1.6090790000000001E-2</v>
      </c>
      <c r="E339">
        <v>-0.38464769999999998</v>
      </c>
      <c r="F339">
        <v>2.203001</v>
      </c>
      <c r="G339">
        <v>0.27392650000000002</v>
      </c>
      <c r="H339">
        <v>-0.3339182</v>
      </c>
      <c r="I339">
        <v>-1.4423919999999999</v>
      </c>
      <c r="J339">
        <v>-1.4932669999999999</v>
      </c>
      <c r="K339">
        <v>3.0639799999999999</v>
      </c>
      <c r="L339">
        <v>0.65153539999999999</v>
      </c>
      <c r="M339">
        <v>9.7572800000000001E-2</v>
      </c>
      <c r="N339">
        <v>0.4305969</v>
      </c>
      <c r="O339">
        <v>1.5916060000000001</v>
      </c>
      <c r="P339">
        <v>1.0257620000000001</v>
      </c>
      <c r="Q339">
        <v>0.36048540000000001</v>
      </c>
      <c r="R339">
        <v>-1.467176</v>
      </c>
      <c r="S339">
        <v>0.66868720000000004</v>
      </c>
      <c r="T339">
        <v>2.1773889999999998</v>
      </c>
      <c r="U339">
        <v>1.4492210000000001</v>
      </c>
    </row>
    <row r="340" spans="1:21" x14ac:dyDescent="0.25">
      <c r="A340" s="20">
        <f>0.000000154178*10^9</f>
        <v>154.178</v>
      </c>
      <c r="B340">
        <v>-0.85379119999999997</v>
      </c>
      <c r="C340">
        <v>0.18229860000000001</v>
      </c>
      <c r="D340">
        <v>0.62420220000000004</v>
      </c>
      <c r="E340">
        <v>0.83926940000000005</v>
      </c>
      <c r="F340">
        <v>2.1982810000000002</v>
      </c>
      <c r="G340">
        <v>0.27500849999999999</v>
      </c>
      <c r="H340">
        <v>0.73280679999999998</v>
      </c>
      <c r="I340">
        <v>-1.27765</v>
      </c>
      <c r="J340">
        <v>-5.1096190000000001E-3</v>
      </c>
      <c r="K340">
        <v>1.2641770000000001</v>
      </c>
      <c r="L340">
        <v>-0.48282360000000002</v>
      </c>
      <c r="M340">
        <v>-0.39558290000000002</v>
      </c>
      <c r="N340">
        <v>0.91986760000000001</v>
      </c>
      <c r="O340">
        <v>1.423262</v>
      </c>
      <c r="P340">
        <v>0.31753399999999998</v>
      </c>
      <c r="Q340">
        <v>-0.20253350000000001</v>
      </c>
      <c r="R340">
        <v>-0.36209039999999998</v>
      </c>
      <c r="S340">
        <v>0.77389010000000003</v>
      </c>
      <c r="T340">
        <v>0.57445639999999998</v>
      </c>
      <c r="U340">
        <v>0.66832639999999999</v>
      </c>
    </row>
    <row r="341" spans="1:21" x14ac:dyDescent="0.25">
      <c r="A341" s="20">
        <f>0.000000155178*10^9</f>
        <v>155.178</v>
      </c>
      <c r="B341">
        <v>-2.4375179999999999</v>
      </c>
      <c r="C341">
        <v>-0.83340170000000002</v>
      </c>
      <c r="D341">
        <v>0.79538330000000002</v>
      </c>
      <c r="E341">
        <v>1.410112</v>
      </c>
      <c r="F341">
        <v>1.2132400000000001</v>
      </c>
      <c r="G341">
        <v>-0.1543417</v>
      </c>
      <c r="H341">
        <v>1.435748</v>
      </c>
      <c r="I341">
        <v>-0.82049950000000005</v>
      </c>
      <c r="J341">
        <v>0.130132</v>
      </c>
      <c r="K341">
        <v>-0.2388699</v>
      </c>
      <c r="L341">
        <v>-0.2083555</v>
      </c>
      <c r="M341">
        <v>-0.64435540000000002</v>
      </c>
      <c r="N341">
        <v>1.9435720000000001</v>
      </c>
      <c r="O341">
        <v>0.80110570000000003</v>
      </c>
      <c r="P341">
        <v>0.84368969999999999</v>
      </c>
      <c r="Q341">
        <v>0.15976380000000001</v>
      </c>
      <c r="R341">
        <v>0.39754810000000002</v>
      </c>
      <c r="S341">
        <v>0.50532909999999998</v>
      </c>
      <c r="T341">
        <v>-0.61585330000000005</v>
      </c>
      <c r="U341">
        <v>0.82338259999999996</v>
      </c>
    </row>
    <row r="342" spans="1:21" x14ac:dyDescent="0.25">
      <c r="A342" s="20">
        <f>0.000000156178*10^9</f>
        <v>156.178</v>
      </c>
      <c r="B342">
        <v>-1.3921110000000001</v>
      </c>
      <c r="C342">
        <v>-1.3035639999999999</v>
      </c>
      <c r="D342">
        <v>0.84611990000000004</v>
      </c>
      <c r="E342">
        <v>1.074808</v>
      </c>
      <c r="F342">
        <v>-1.161673</v>
      </c>
      <c r="G342">
        <v>-0.87341089999999999</v>
      </c>
      <c r="H342">
        <v>0.82710439999999996</v>
      </c>
      <c r="I342">
        <v>-0.57018060000000004</v>
      </c>
      <c r="J342">
        <v>-1.2438990000000001</v>
      </c>
      <c r="K342">
        <v>0.14100550000000001</v>
      </c>
      <c r="L342">
        <v>1.858133</v>
      </c>
      <c r="M342">
        <v>0.60350510000000002</v>
      </c>
      <c r="N342">
        <v>1.7354750000000001</v>
      </c>
      <c r="O342">
        <v>0.78438300000000005</v>
      </c>
      <c r="P342">
        <v>1.817833</v>
      </c>
      <c r="Q342">
        <v>0.67947570000000002</v>
      </c>
      <c r="R342">
        <v>0.12943009999999999</v>
      </c>
      <c r="S342">
        <v>0.84592849999999997</v>
      </c>
      <c r="T342">
        <v>-0.259878</v>
      </c>
      <c r="U342">
        <v>1.0026630000000001</v>
      </c>
    </row>
    <row r="343" spans="1:21" x14ac:dyDescent="0.25">
      <c r="A343" s="20">
        <f>0.000000157178*10^9</f>
        <v>157.178</v>
      </c>
      <c r="B343">
        <v>1.453524</v>
      </c>
      <c r="C343">
        <v>-0.46839930000000002</v>
      </c>
      <c r="D343">
        <v>0.1028401</v>
      </c>
      <c r="E343">
        <v>0.79394609999999999</v>
      </c>
      <c r="F343">
        <v>-2.1296710000000001</v>
      </c>
      <c r="G343">
        <v>-1.2947550000000001</v>
      </c>
      <c r="H343">
        <v>0.3499582</v>
      </c>
      <c r="I343">
        <v>-0.27362769999999997</v>
      </c>
      <c r="J343">
        <v>-1.7776959999999999</v>
      </c>
      <c r="K343">
        <v>1.2512589999999999</v>
      </c>
      <c r="L343">
        <v>2.157931</v>
      </c>
      <c r="M343">
        <v>0.91770399999999996</v>
      </c>
      <c r="N343">
        <v>1.1298779999999999</v>
      </c>
      <c r="O343">
        <v>0.64713639999999995</v>
      </c>
      <c r="P343">
        <v>0.99230260000000003</v>
      </c>
      <c r="Q343">
        <v>0.52860019999999996</v>
      </c>
      <c r="R343">
        <v>-0.59437930000000005</v>
      </c>
      <c r="S343">
        <v>2.1562209999999999</v>
      </c>
      <c r="T343">
        <v>0.33091409999999999</v>
      </c>
      <c r="U343">
        <v>0.35186489999999998</v>
      </c>
    </row>
    <row r="344" spans="1:21" x14ac:dyDescent="0.25">
      <c r="A344" s="20">
        <f>0.000000158178*10^9</f>
        <v>158.178</v>
      </c>
      <c r="B344">
        <v>2.7528429999999999</v>
      </c>
      <c r="C344">
        <v>0.43559629999999999</v>
      </c>
      <c r="D344">
        <v>-0.91590229999999995</v>
      </c>
      <c r="E344">
        <v>0.71207759999999998</v>
      </c>
      <c r="F344">
        <v>-0.87938950000000005</v>
      </c>
      <c r="G344">
        <v>-0.27449079999999998</v>
      </c>
      <c r="H344">
        <v>0.85263829999999996</v>
      </c>
      <c r="I344">
        <v>-0.1603821</v>
      </c>
      <c r="J344">
        <v>-0.84399469999999999</v>
      </c>
      <c r="K344">
        <v>1.770743</v>
      </c>
      <c r="L344">
        <v>0.22727149999999999</v>
      </c>
      <c r="M344">
        <v>-0.3647243</v>
      </c>
      <c r="N344">
        <v>1.798948</v>
      </c>
      <c r="O344">
        <v>3.2464079999999999E-2</v>
      </c>
      <c r="P344">
        <v>0.13070619999999999</v>
      </c>
      <c r="Q344">
        <v>-0.57384270000000004</v>
      </c>
      <c r="R344">
        <v>-1.243358</v>
      </c>
      <c r="S344">
        <v>2.5756139999999998</v>
      </c>
      <c r="T344">
        <v>1.628987</v>
      </c>
      <c r="U344">
        <v>-0.84899690000000005</v>
      </c>
    </row>
    <row r="345" spans="1:21" x14ac:dyDescent="0.25">
      <c r="A345" s="20">
        <f>0.000000159178*10^9</f>
        <v>159.178</v>
      </c>
      <c r="B345">
        <v>1.3724719999999999</v>
      </c>
      <c r="C345">
        <v>0.4337821</v>
      </c>
      <c r="D345">
        <v>-0.22119249999999999</v>
      </c>
      <c r="E345">
        <v>0.45504489999999997</v>
      </c>
      <c r="F345">
        <v>4.3293619999999998E-2</v>
      </c>
      <c r="G345">
        <v>1.8903730000000001</v>
      </c>
      <c r="H345">
        <v>0.85224670000000002</v>
      </c>
      <c r="I345">
        <v>-0.54235599999999995</v>
      </c>
      <c r="J345">
        <v>-0.2374029</v>
      </c>
      <c r="K345">
        <v>1.625229</v>
      </c>
      <c r="L345">
        <v>-1.846536</v>
      </c>
      <c r="M345">
        <v>-1.3605799999999999</v>
      </c>
      <c r="N345">
        <v>2.1628599999999998</v>
      </c>
      <c r="O345">
        <v>0.24805569999999999</v>
      </c>
      <c r="P345">
        <v>0.20522770000000001</v>
      </c>
      <c r="Q345">
        <v>-1.252615</v>
      </c>
      <c r="R345">
        <v>-0.55036819999999997</v>
      </c>
      <c r="S345">
        <v>1.2311460000000001</v>
      </c>
      <c r="T345">
        <v>2.91242</v>
      </c>
      <c r="U345">
        <v>-1.1126259999999999</v>
      </c>
    </row>
    <row r="346" spans="1:21" x14ac:dyDescent="0.25">
      <c r="A346" s="20">
        <f>0.000000160178*10^9</f>
        <v>160.178</v>
      </c>
      <c r="B346">
        <v>0.27595190000000003</v>
      </c>
      <c r="C346">
        <v>0.60190299999999997</v>
      </c>
      <c r="D346">
        <v>2.066557</v>
      </c>
      <c r="E346">
        <v>6.3274440000000001E-2</v>
      </c>
      <c r="F346">
        <v>0.36069279999999998</v>
      </c>
      <c r="G346">
        <v>2.9245489999999998</v>
      </c>
      <c r="H346">
        <v>-0.38201059999999998</v>
      </c>
      <c r="I346">
        <v>-0.42612499999999998</v>
      </c>
      <c r="J346">
        <v>-0.15263180000000001</v>
      </c>
      <c r="K346">
        <v>0.9152458</v>
      </c>
      <c r="L346">
        <v>-2.671036</v>
      </c>
      <c r="M346">
        <v>-1.1153679999999999</v>
      </c>
      <c r="N346">
        <v>1.179298</v>
      </c>
      <c r="O346">
        <v>1.088171</v>
      </c>
      <c r="P346">
        <v>-0.74542799999999998</v>
      </c>
      <c r="Q346">
        <v>-0.38235279999999999</v>
      </c>
      <c r="R346">
        <v>0.63485460000000005</v>
      </c>
      <c r="S346">
        <v>-0.17191709999999999</v>
      </c>
      <c r="T346">
        <v>2.3522340000000002</v>
      </c>
      <c r="U346">
        <v>0.31029030000000002</v>
      </c>
    </row>
    <row r="347" spans="1:21" x14ac:dyDescent="0.25">
      <c r="A347" s="20">
        <f>0.000000161178*10^9</f>
        <v>161.178</v>
      </c>
      <c r="B347">
        <v>0.83535479999999995</v>
      </c>
      <c r="C347">
        <v>1.276969</v>
      </c>
      <c r="D347">
        <v>3.4411</v>
      </c>
      <c r="E347">
        <v>0.14135980000000001</v>
      </c>
      <c r="F347">
        <v>0.98586010000000002</v>
      </c>
      <c r="G347">
        <v>2.1648149999999999</v>
      </c>
      <c r="H347">
        <v>-0.51477910000000004</v>
      </c>
      <c r="I347">
        <v>0.49609320000000001</v>
      </c>
      <c r="J347">
        <v>0.30284440000000001</v>
      </c>
      <c r="K347">
        <v>-0.2328046</v>
      </c>
      <c r="L347">
        <v>-1.553091</v>
      </c>
      <c r="M347">
        <v>-0.86986129999999995</v>
      </c>
      <c r="N347">
        <v>0.80537239999999999</v>
      </c>
      <c r="O347">
        <v>1.1294919999999999</v>
      </c>
      <c r="P347">
        <v>-1.730472</v>
      </c>
      <c r="Q347">
        <v>0.92319030000000002</v>
      </c>
      <c r="R347">
        <v>0.72768880000000002</v>
      </c>
      <c r="S347">
        <v>-0.59270109999999998</v>
      </c>
      <c r="T347">
        <v>1.2443630000000001</v>
      </c>
      <c r="U347">
        <v>1.954583</v>
      </c>
    </row>
    <row r="348" spans="1:21" x14ac:dyDescent="0.25">
      <c r="A348" s="20">
        <f>0.000000162178*10^9</f>
        <v>162.178</v>
      </c>
      <c r="B348">
        <v>1.366158</v>
      </c>
      <c r="C348">
        <v>1.1050580000000001</v>
      </c>
      <c r="D348">
        <v>2.2200359999999999</v>
      </c>
      <c r="E348">
        <v>0.94699009999999995</v>
      </c>
      <c r="F348">
        <v>1.155065</v>
      </c>
      <c r="G348">
        <v>0.82029240000000003</v>
      </c>
      <c r="H348">
        <v>0.41099140000000001</v>
      </c>
      <c r="I348">
        <v>1.404128</v>
      </c>
      <c r="J348">
        <v>0.91723370000000004</v>
      </c>
      <c r="K348">
        <v>-1.1532210000000001</v>
      </c>
      <c r="L348">
        <v>0.27789059999999999</v>
      </c>
      <c r="M348">
        <v>-1.297844</v>
      </c>
      <c r="N348">
        <v>0.83322260000000004</v>
      </c>
      <c r="O348">
        <v>0.29273660000000001</v>
      </c>
      <c r="P348">
        <v>-1.0751470000000001</v>
      </c>
      <c r="Q348">
        <v>1.1772260000000001</v>
      </c>
      <c r="R348">
        <v>0.87294020000000005</v>
      </c>
      <c r="S348">
        <v>-0.40417950000000002</v>
      </c>
      <c r="T348">
        <v>0.51765419999999995</v>
      </c>
      <c r="U348">
        <v>2.7382249999999999</v>
      </c>
    </row>
    <row r="349" spans="1:21" x14ac:dyDescent="0.25">
      <c r="A349" s="20">
        <f>0.000000163178*10^9</f>
        <v>163.178</v>
      </c>
      <c r="B349">
        <v>1.2237830000000001</v>
      </c>
      <c r="C349">
        <v>-0.25342490000000001</v>
      </c>
      <c r="D349">
        <v>0.17843970000000001</v>
      </c>
      <c r="E349">
        <v>1.28451</v>
      </c>
      <c r="F349">
        <v>0.6069215</v>
      </c>
      <c r="G349">
        <v>-0.48903839999999998</v>
      </c>
      <c r="H349">
        <v>0.20764940000000001</v>
      </c>
      <c r="I349">
        <v>1.001641</v>
      </c>
      <c r="J349">
        <v>0.91505449999999999</v>
      </c>
      <c r="K349">
        <v>-0.99592049999999999</v>
      </c>
      <c r="L349">
        <v>0.93050909999999998</v>
      </c>
      <c r="M349">
        <v>-0.31085849999999998</v>
      </c>
      <c r="N349">
        <v>0.90395009999999998</v>
      </c>
      <c r="O349">
        <v>-0.12425990000000001</v>
      </c>
      <c r="P349">
        <v>-0.51555799999999996</v>
      </c>
      <c r="Q349">
        <v>-1.606366E-2</v>
      </c>
      <c r="R349">
        <v>1.7844599999999999</v>
      </c>
      <c r="S349">
        <v>-0.15365190000000001</v>
      </c>
      <c r="T349">
        <v>0.28152919999999998</v>
      </c>
      <c r="U349">
        <v>2.5179860000000001</v>
      </c>
    </row>
    <row r="350" spans="1:21" x14ac:dyDescent="0.25">
      <c r="A350" s="20">
        <f>0.000000164178*10^9</f>
        <v>164.178</v>
      </c>
      <c r="B350">
        <v>0.83677199999999996</v>
      </c>
      <c r="C350">
        <v>-0.97239229999999999</v>
      </c>
      <c r="D350">
        <v>-0.32288470000000002</v>
      </c>
      <c r="E350">
        <v>1.0190900000000001</v>
      </c>
      <c r="F350">
        <v>0.35033769999999997</v>
      </c>
      <c r="G350">
        <v>-1.1797660000000001</v>
      </c>
      <c r="H350">
        <v>-0.13335340000000001</v>
      </c>
      <c r="I350">
        <v>-0.44055159999999999</v>
      </c>
      <c r="J350">
        <v>0.21426220000000001</v>
      </c>
      <c r="K350">
        <v>0.24332019999999999</v>
      </c>
      <c r="L350">
        <v>0.4638601</v>
      </c>
      <c r="M350">
        <v>1.728078</v>
      </c>
      <c r="N350">
        <v>2.1380979999999998</v>
      </c>
      <c r="O350">
        <v>0.53542120000000004</v>
      </c>
      <c r="P350">
        <v>-0.72926500000000005</v>
      </c>
      <c r="Q350">
        <v>-0.85418000000000005</v>
      </c>
      <c r="R350">
        <v>1.7553289999999999</v>
      </c>
      <c r="S350">
        <v>-0.75842639999999995</v>
      </c>
      <c r="T350">
        <v>0.42434569999999999</v>
      </c>
      <c r="U350">
        <v>1.501906</v>
      </c>
    </row>
    <row r="351" spans="1:21" x14ac:dyDescent="0.25">
      <c r="A351" s="20">
        <f>0.000000165178*10^9</f>
        <v>165.178</v>
      </c>
      <c r="B351">
        <v>1.3306370000000001</v>
      </c>
      <c r="C351">
        <v>-9.0037889999999999E-3</v>
      </c>
      <c r="D351">
        <v>0.30400539999999998</v>
      </c>
      <c r="E351">
        <v>1.460099</v>
      </c>
      <c r="F351">
        <v>0.61849799999999999</v>
      </c>
      <c r="G351">
        <v>-0.63827199999999995</v>
      </c>
      <c r="H351">
        <v>0.53750019999999998</v>
      </c>
      <c r="I351">
        <v>-0.66660609999999998</v>
      </c>
      <c r="J351">
        <v>-0.56353439999999999</v>
      </c>
      <c r="K351">
        <v>1.5485390000000001</v>
      </c>
      <c r="L351">
        <v>0.2261203</v>
      </c>
      <c r="M351">
        <v>2.199465</v>
      </c>
      <c r="N351">
        <v>2.5951629999999999</v>
      </c>
      <c r="O351">
        <v>1.2284619999999999</v>
      </c>
      <c r="P351">
        <v>-0.2620844</v>
      </c>
      <c r="Q351">
        <v>-0.55083990000000005</v>
      </c>
      <c r="R351">
        <v>0.1247867</v>
      </c>
      <c r="S351">
        <v>-1.3270390000000001</v>
      </c>
      <c r="T351">
        <v>-9.3248780000000003E-2</v>
      </c>
      <c r="U351">
        <v>0.42963829999999997</v>
      </c>
    </row>
    <row r="352" spans="1:21" x14ac:dyDescent="0.25">
      <c r="A352" s="20">
        <f>0.000000166178*10^9</f>
        <v>166.178</v>
      </c>
      <c r="B352">
        <v>2.2089780000000001</v>
      </c>
      <c r="C352">
        <v>0.9406639</v>
      </c>
      <c r="D352">
        <v>1.143829</v>
      </c>
      <c r="E352">
        <v>1.879038</v>
      </c>
      <c r="F352">
        <v>0.90443879999999999</v>
      </c>
      <c r="G352">
        <v>-3.908727E-2</v>
      </c>
      <c r="H352">
        <v>1.005412</v>
      </c>
      <c r="I352">
        <v>-0.2383139</v>
      </c>
      <c r="J352">
        <v>-0.85008159999999999</v>
      </c>
      <c r="K352">
        <v>0.96012960000000003</v>
      </c>
      <c r="L352">
        <v>-0.30031750000000001</v>
      </c>
      <c r="M352">
        <v>1.7996110000000001</v>
      </c>
      <c r="N352">
        <v>1.2730619999999999</v>
      </c>
      <c r="O352">
        <v>1.1597740000000001</v>
      </c>
      <c r="P352">
        <v>0.63860419999999996</v>
      </c>
      <c r="Q352">
        <v>-0.23699990000000001</v>
      </c>
      <c r="R352">
        <v>-1.2142459999999999</v>
      </c>
      <c r="S352">
        <v>-0.64143890000000003</v>
      </c>
      <c r="T352">
        <v>-0.68162109999999998</v>
      </c>
      <c r="U352">
        <v>-0.38014379999999998</v>
      </c>
    </row>
    <row r="353" spans="1:21" x14ac:dyDescent="0.25">
      <c r="A353" s="20">
        <f>0.000000167178*10^9</f>
        <v>167.178</v>
      </c>
      <c r="B353">
        <v>1.0316419999999999</v>
      </c>
      <c r="C353">
        <v>0.1621292</v>
      </c>
      <c r="D353">
        <v>1.161486</v>
      </c>
      <c r="E353">
        <v>0.70898470000000002</v>
      </c>
      <c r="F353">
        <v>1.130884</v>
      </c>
      <c r="G353">
        <v>-0.34076459999999997</v>
      </c>
      <c r="H353">
        <v>1.3273079999999999</v>
      </c>
      <c r="I353">
        <v>-0.27320230000000001</v>
      </c>
      <c r="J353">
        <v>-1.033658</v>
      </c>
      <c r="K353">
        <v>-0.83664499999999997</v>
      </c>
      <c r="L353">
        <v>-1.712188</v>
      </c>
      <c r="M353">
        <v>1.9302889999999999</v>
      </c>
      <c r="N353">
        <v>0.35009319999999999</v>
      </c>
      <c r="O353">
        <v>0.64151250000000004</v>
      </c>
      <c r="P353">
        <v>1.1944900000000001</v>
      </c>
      <c r="Q353">
        <v>0.51757410000000004</v>
      </c>
      <c r="R353">
        <v>-0.60441900000000004</v>
      </c>
      <c r="S353">
        <v>-0.31356139999999999</v>
      </c>
      <c r="T353">
        <v>-0.64157010000000003</v>
      </c>
      <c r="U353">
        <v>-0.85339310000000002</v>
      </c>
    </row>
    <row r="354" spans="1:21" x14ac:dyDescent="0.25">
      <c r="A354" s="20">
        <f>0.000000168178*10^9</f>
        <v>168.17800000000003</v>
      </c>
      <c r="B354">
        <v>-0.49960949999999998</v>
      </c>
      <c r="C354">
        <v>-1.0620039999999999</v>
      </c>
      <c r="D354">
        <v>-0.1813775</v>
      </c>
      <c r="E354">
        <v>-0.76672720000000005</v>
      </c>
      <c r="F354">
        <v>1.4293340000000001</v>
      </c>
      <c r="G354">
        <v>-0.32094519999999999</v>
      </c>
      <c r="H354">
        <v>1.9087959999999999</v>
      </c>
      <c r="I354">
        <v>0.96496559999999998</v>
      </c>
      <c r="J354">
        <v>-1.2526569999999999</v>
      </c>
      <c r="K354">
        <v>-0.3716159</v>
      </c>
      <c r="L354">
        <v>-1.690442</v>
      </c>
      <c r="M354">
        <v>2.4669599999999998</v>
      </c>
      <c r="N354">
        <v>0.60224100000000003</v>
      </c>
      <c r="O354">
        <v>0.22598219999999999</v>
      </c>
      <c r="P354">
        <v>1.6452500000000001</v>
      </c>
      <c r="Q354">
        <v>1.4836339999999999</v>
      </c>
      <c r="R354">
        <v>1.180258</v>
      </c>
      <c r="S354">
        <v>-0.98681039999999998</v>
      </c>
      <c r="T354">
        <v>9.3499929999999995E-2</v>
      </c>
      <c r="U354">
        <v>-0.22461210000000001</v>
      </c>
    </row>
    <row r="355" spans="1:21" x14ac:dyDescent="0.25">
      <c r="A355" s="20">
        <f>0.000000169178*10^9</f>
        <v>169.178</v>
      </c>
      <c r="B355">
        <v>0.49158859999999999</v>
      </c>
      <c r="C355">
        <v>-0.40563870000000002</v>
      </c>
      <c r="D355">
        <v>-1.0022180000000001</v>
      </c>
      <c r="E355">
        <v>-0.92106589999999999</v>
      </c>
      <c r="F355">
        <v>1.411805</v>
      </c>
      <c r="G355">
        <v>-6.1472409999999998E-2</v>
      </c>
      <c r="H355">
        <v>1.567631</v>
      </c>
      <c r="I355">
        <v>2.6874639999999999</v>
      </c>
      <c r="J355">
        <v>-0.349493</v>
      </c>
      <c r="K355">
        <v>0.80256510000000003</v>
      </c>
      <c r="L355">
        <v>-0.1007386</v>
      </c>
      <c r="M355">
        <v>2.5923989999999999</v>
      </c>
      <c r="N355">
        <v>1.5331399999999999</v>
      </c>
      <c r="O355">
        <v>0.33299499999999999</v>
      </c>
      <c r="P355">
        <v>1.539919</v>
      </c>
      <c r="Q355">
        <v>0.85854509999999995</v>
      </c>
      <c r="R355">
        <v>1.3027409999999999</v>
      </c>
      <c r="S355">
        <v>-1.0521259999999999</v>
      </c>
      <c r="T355">
        <v>1.0890930000000001</v>
      </c>
      <c r="U355">
        <v>1.5013110000000001</v>
      </c>
    </row>
    <row r="356" spans="1:21" x14ac:dyDescent="0.25">
      <c r="A356" s="20">
        <f>0.000000170178*10^9</f>
        <v>170.178</v>
      </c>
      <c r="B356">
        <v>1.7873000000000001</v>
      </c>
      <c r="C356">
        <v>0.57120499999999996</v>
      </c>
      <c r="D356">
        <v>-0.1203066</v>
      </c>
      <c r="E356">
        <v>-0.86700940000000004</v>
      </c>
      <c r="F356">
        <v>0.76206499999999999</v>
      </c>
      <c r="G356">
        <v>-1.6912630000000001E-2</v>
      </c>
      <c r="H356">
        <v>0.85339200000000004</v>
      </c>
      <c r="I356">
        <v>2.3758119999999998</v>
      </c>
      <c r="J356">
        <v>1.1075710000000001</v>
      </c>
      <c r="K356">
        <v>-0.25109290000000001</v>
      </c>
      <c r="L356">
        <v>0.37705319999999998</v>
      </c>
      <c r="M356">
        <v>1.644871</v>
      </c>
      <c r="N356">
        <v>1.615191</v>
      </c>
      <c r="O356">
        <v>1.227541</v>
      </c>
      <c r="P356">
        <v>0.91929170000000004</v>
      </c>
      <c r="Q356">
        <v>-0.69913939999999997</v>
      </c>
      <c r="R356">
        <v>0.28548390000000001</v>
      </c>
      <c r="S356">
        <v>-0.60746440000000002</v>
      </c>
      <c r="T356">
        <v>0.5051831</v>
      </c>
      <c r="U356">
        <v>1.903316</v>
      </c>
    </row>
    <row r="357" spans="1:21" x14ac:dyDescent="0.25">
      <c r="A357" s="20">
        <f>0.000000171178*10^9</f>
        <v>171.178</v>
      </c>
      <c r="B357">
        <v>1.2009399999999999</v>
      </c>
      <c r="C357">
        <v>-0.51987629999999996</v>
      </c>
      <c r="D357">
        <v>1.1689229999999999</v>
      </c>
      <c r="E357">
        <v>-0.89575700000000003</v>
      </c>
      <c r="F357">
        <v>0.420041</v>
      </c>
      <c r="G357">
        <v>0.35144449999999999</v>
      </c>
      <c r="H357">
        <v>0.5030715</v>
      </c>
      <c r="I357">
        <v>0.45264070000000001</v>
      </c>
      <c r="J357">
        <v>0.73480520000000005</v>
      </c>
      <c r="K357">
        <v>-0.81011319999999998</v>
      </c>
      <c r="L357">
        <v>-3.6153769999999999E-3</v>
      </c>
      <c r="M357">
        <v>0.41986760000000001</v>
      </c>
      <c r="N357">
        <v>0.18863959999999999</v>
      </c>
      <c r="O357">
        <v>1.829537</v>
      </c>
      <c r="P357">
        <v>0.64950350000000001</v>
      </c>
      <c r="Q357">
        <v>-0.67412369999999999</v>
      </c>
      <c r="R357">
        <v>1.053884</v>
      </c>
      <c r="S357">
        <v>-0.65487640000000003</v>
      </c>
      <c r="T357">
        <v>-1.0918680000000001</v>
      </c>
      <c r="U357">
        <v>0.32147249999999999</v>
      </c>
    </row>
    <row r="358" spans="1:21" x14ac:dyDescent="0.25">
      <c r="A358" s="20">
        <f>0.000000172178*10^9</f>
        <v>172.178</v>
      </c>
      <c r="B358">
        <v>0.78768280000000002</v>
      </c>
      <c r="C358">
        <v>-1.460909</v>
      </c>
      <c r="D358">
        <v>0.93763379999999996</v>
      </c>
      <c r="E358">
        <v>-0.29514119999999999</v>
      </c>
      <c r="F358">
        <v>0.88601920000000001</v>
      </c>
      <c r="G358">
        <v>-0.16008320000000001</v>
      </c>
      <c r="H358">
        <v>0.1832059</v>
      </c>
      <c r="I358">
        <v>-1.4913970000000001</v>
      </c>
      <c r="J358">
        <v>-0.69215879999999996</v>
      </c>
      <c r="K358">
        <v>0.70430420000000005</v>
      </c>
      <c r="L358">
        <v>0.312419</v>
      </c>
      <c r="M358">
        <v>-1.9335959999999999E-2</v>
      </c>
      <c r="N358">
        <v>-0.28929559999999999</v>
      </c>
      <c r="O358">
        <v>1.1455850000000001</v>
      </c>
      <c r="P358">
        <v>0.53839630000000005</v>
      </c>
      <c r="Q358">
        <v>0.34004000000000001</v>
      </c>
      <c r="R358">
        <v>1.7829159999999999</v>
      </c>
      <c r="S358">
        <v>-0.79395300000000002</v>
      </c>
      <c r="T358">
        <v>-0.89547469999999996</v>
      </c>
      <c r="U358">
        <v>-1.16679</v>
      </c>
    </row>
    <row r="359" spans="1:21" x14ac:dyDescent="0.25">
      <c r="A359" s="20">
        <f>0.000000173178*10^9</f>
        <v>173.178</v>
      </c>
      <c r="B359">
        <v>1.4877130000000001</v>
      </c>
      <c r="C359">
        <v>-8.4378359999999999E-2</v>
      </c>
      <c r="D359">
        <v>-0.61687270000000005</v>
      </c>
      <c r="E359">
        <v>0.31809660000000001</v>
      </c>
      <c r="F359">
        <v>1.1095390000000001</v>
      </c>
      <c r="G359">
        <v>-1.4118390000000001</v>
      </c>
      <c r="H359">
        <v>0.55263079999999998</v>
      </c>
      <c r="I359">
        <v>-1.915907</v>
      </c>
      <c r="J359">
        <v>-0.26604800000000001</v>
      </c>
      <c r="K359">
        <v>1.583099</v>
      </c>
      <c r="L359">
        <v>1.013444</v>
      </c>
      <c r="M359">
        <v>0.33662150000000002</v>
      </c>
      <c r="N359">
        <v>0.68791519999999995</v>
      </c>
      <c r="O359">
        <v>0.40701609999999999</v>
      </c>
      <c r="P359">
        <v>0.11963550000000001</v>
      </c>
      <c r="Q359">
        <v>0.5463827</v>
      </c>
      <c r="R359">
        <v>0.73899649999999995</v>
      </c>
      <c r="S359">
        <v>-0.751525</v>
      </c>
      <c r="T359">
        <v>0.96431929999999999</v>
      </c>
      <c r="U359">
        <v>-1.8185560000000001</v>
      </c>
    </row>
    <row r="360" spans="1:21" x14ac:dyDescent="0.25">
      <c r="A360" s="20">
        <f>0.000000174178*10^9</f>
        <v>174.17800000000003</v>
      </c>
      <c r="B360">
        <v>1.121572</v>
      </c>
      <c r="C360">
        <v>1.9390179999999999</v>
      </c>
      <c r="D360">
        <v>-1.4127350000000001</v>
      </c>
      <c r="E360">
        <v>1.0497970000000001</v>
      </c>
      <c r="F360">
        <v>0.98550729999999997</v>
      </c>
      <c r="G360">
        <v>-1.7265999999999999</v>
      </c>
      <c r="H360">
        <v>1.638539</v>
      </c>
      <c r="I360">
        <v>-0.35620810000000003</v>
      </c>
      <c r="J360">
        <v>0.92779599999999995</v>
      </c>
      <c r="K360">
        <v>0.76071080000000002</v>
      </c>
      <c r="L360">
        <v>1.209865</v>
      </c>
      <c r="M360">
        <v>0.38474989999999998</v>
      </c>
      <c r="N360">
        <v>0.73816519999999997</v>
      </c>
      <c r="O360">
        <v>0.35583589999999998</v>
      </c>
      <c r="P360">
        <v>-0.84253199999999995</v>
      </c>
      <c r="Q360">
        <v>0.38831260000000001</v>
      </c>
      <c r="R360">
        <v>-0.25003599999999998</v>
      </c>
      <c r="S360">
        <v>-0.5457748</v>
      </c>
      <c r="T360">
        <v>2.2519230000000001</v>
      </c>
      <c r="U360">
        <v>-0.9433338</v>
      </c>
    </row>
    <row r="361" spans="1:21" x14ac:dyDescent="0.25">
      <c r="A361" s="20">
        <f>0.000000175178*10^9</f>
        <v>175.178</v>
      </c>
      <c r="B361">
        <v>-3.1409029999999998E-2</v>
      </c>
      <c r="C361">
        <v>1.869845</v>
      </c>
      <c r="D361">
        <v>-0.70945340000000001</v>
      </c>
      <c r="E361">
        <v>1.866401</v>
      </c>
      <c r="F361">
        <v>0.58671479999999998</v>
      </c>
      <c r="G361">
        <v>-1.156936</v>
      </c>
      <c r="H361">
        <v>2.3220610000000002</v>
      </c>
      <c r="I361">
        <v>0.51828050000000003</v>
      </c>
      <c r="J361">
        <v>0.17789659999999999</v>
      </c>
      <c r="K361">
        <v>0.4373937</v>
      </c>
      <c r="L361">
        <v>0.46527400000000002</v>
      </c>
      <c r="M361">
        <v>-0.15041180000000001</v>
      </c>
      <c r="N361">
        <v>-0.38987549999999999</v>
      </c>
      <c r="O361">
        <v>1.060489</v>
      </c>
      <c r="P361">
        <v>-1.417786</v>
      </c>
      <c r="Q361">
        <v>-0.2208369</v>
      </c>
      <c r="R361">
        <v>-0.88641309999999995</v>
      </c>
      <c r="S361">
        <v>-0.238451</v>
      </c>
      <c r="T361">
        <v>2.5249380000000001</v>
      </c>
      <c r="U361">
        <v>0.67527839999999995</v>
      </c>
    </row>
    <row r="362" spans="1:21" x14ac:dyDescent="0.25">
      <c r="A362" s="20">
        <f>0.000000176178*10^9</f>
        <v>176.178</v>
      </c>
      <c r="B362">
        <v>-0.5602741</v>
      </c>
      <c r="C362">
        <v>-0.1585945</v>
      </c>
      <c r="D362">
        <v>0.52807649999999995</v>
      </c>
      <c r="E362">
        <v>1.9642580000000001</v>
      </c>
      <c r="F362">
        <v>-0.27568880000000001</v>
      </c>
      <c r="G362">
        <v>0.3934938</v>
      </c>
      <c r="H362">
        <v>1.886725</v>
      </c>
      <c r="I362">
        <v>-0.50766679999999997</v>
      </c>
      <c r="J362">
        <v>-1.1064780000000001</v>
      </c>
      <c r="K362">
        <v>1.4295100000000001</v>
      </c>
      <c r="L362">
        <v>-0.43089240000000001</v>
      </c>
      <c r="M362">
        <v>-0.15164830000000001</v>
      </c>
      <c r="N362">
        <v>-1.1673180000000001</v>
      </c>
      <c r="O362">
        <v>2.0642550000000002</v>
      </c>
      <c r="P362">
        <v>-0.77248459999999997</v>
      </c>
      <c r="Q362">
        <v>-0.95129090000000005</v>
      </c>
      <c r="R362">
        <v>-1.754713</v>
      </c>
      <c r="S362">
        <v>-0.67892640000000004</v>
      </c>
      <c r="T362">
        <v>1.91153</v>
      </c>
      <c r="U362">
        <v>0.13943140000000001</v>
      </c>
    </row>
    <row r="363" spans="1:21" x14ac:dyDescent="0.25">
      <c r="A363" s="20">
        <f>0.000000177178*10^9</f>
        <v>177.178</v>
      </c>
      <c r="B363">
        <v>-1.401904</v>
      </c>
      <c r="C363">
        <v>-0.89639310000000005</v>
      </c>
      <c r="D363">
        <v>1.039801</v>
      </c>
      <c r="E363">
        <v>1.747466</v>
      </c>
      <c r="F363">
        <v>-0.28437509999999999</v>
      </c>
      <c r="G363">
        <v>1.4463999999999999</v>
      </c>
      <c r="H363">
        <v>1.408183</v>
      </c>
      <c r="I363">
        <v>-0.32793810000000001</v>
      </c>
      <c r="J363">
        <v>-0.77488610000000002</v>
      </c>
      <c r="K363">
        <v>1.585996</v>
      </c>
      <c r="L363">
        <v>4.1537739999999997E-2</v>
      </c>
      <c r="M363">
        <v>0.77460079999999998</v>
      </c>
      <c r="N363">
        <v>-0.74484589999999995</v>
      </c>
      <c r="O363">
        <v>1.695684</v>
      </c>
      <c r="P363">
        <v>6.6237000000000004E-2</v>
      </c>
      <c r="Q363">
        <v>-0.27609250000000002</v>
      </c>
      <c r="R363">
        <v>-1.6853880000000001</v>
      </c>
      <c r="S363">
        <v>-0.87160890000000002</v>
      </c>
      <c r="T363">
        <v>0.31279430000000003</v>
      </c>
      <c r="U363">
        <v>-0.94897509999999996</v>
      </c>
    </row>
    <row r="364" spans="1:21" x14ac:dyDescent="0.25">
      <c r="A364" s="20">
        <f>0.000000178178*10^9</f>
        <v>178.178</v>
      </c>
      <c r="B364">
        <v>-1.710774</v>
      </c>
      <c r="C364">
        <v>8.6215589999999995E-2</v>
      </c>
      <c r="D364">
        <v>1.0526219999999999</v>
      </c>
      <c r="E364">
        <v>1.5099370000000001</v>
      </c>
      <c r="F364">
        <v>0.76426640000000001</v>
      </c>
      <c r="G364">
        <v>0.10863490000000001</v>
      </c>
      <c r="H364">
        <v>1.5329330000000001</v>
      </c>
      <c r="I364">
        <v>1.498624</v>
      </c>
      <c r="J364">
        <v>0.39055279999999998</v>
      </c>
      <c r="K364">
        <v>0.47366829999999999</v>
      </c>
      <c r="L364">
        <v>0.91460889999999995</v>
      </c>
      <c r="M364">
        <v>1.8463020000000001</v>
      </c>
      <c r="N364">
        <v>0.16290089999999999</v>
      </c>
      <c r="O364">
        <v>8.6815799999999999E-2</v>
      </c>
      <c r="P364">
        <v>0.88115410000000005</v>
      </c>
      <c r="Q364">
        <v>0.8551841</v>
      </c>
      <c r="R364">
        <v>-0.67714479999999999</v>
      </c>
      <c r="S364">
        <v>0.9016672</v>
      </c>
      <c r="T364">
        <v>-0.79432130000000001</v>
      </c>
      <c r="U364">
        <v>0.48081980000000002</v>
      </c>
    </row>
    <row r="365" spans="1:21" x14ac:dyDescent="0.25">
      <c r="A365" s="20">
        <f>0.000000179178*10^9</f>
        <v>179.178</v>
      </c>
      <c r="B365">
        <v>0.21209810000000001</v>
      </c>
      <c r="C365">
        <v>0.41023789999999999</v>
      </c>
      <c r="D365">
        <v>0.9548664</v>
      </c>
      <c r="E365">
        <v>0.77059149999999998</v>
      </c>
      <c r="F365">
        <v>0.97272959999999997</v>
      </c>
      <c r="G365">
        <v>-0.82834399999999997</v>
      </c>
      <c r="H365">
        <v>1.2744040000000001</v>
      </c>
      <c r="I365">
        <v>2.0446309999999999</v>
      </c>
      <c r="J365">
        <v>1.0354319999999999</v>
      </c>
      <c r="K365">
        <v>-5.1822430000000003E-2</v>
      </c>
      <c r="L365">
        <v>0.18511569999999999</v>
      </c>
      <c r="M365">
        <v>1.3357650000000001</v>
      </c>
      <c r="N365">
        <v>1.029422E-2</v>
      </c>
      <c r="O365">
        <v>-1.4851970000000001</v>
      </c>
      <c r="P365">
        <v>1.4238459999999999</v>
      </c>
      <c r="Q365">
        <v>0.79314110000000004</v>
      </c>
      <c r="R365">
        <v>-0.96436809999999995</v>
      </c>
      <c r="S365">
        <v>1.8833800000000001</v>
      </c>
      <c r="T365">
        <v>-0.60792489999999999</v>
      </c>
      <c r="U365">
        <v>1.7446710000000001</v>
      </c>
    </row>
    <row r="366" spans="1:21" x14ac:dyDescent="0.25">
      <c r="A366" s="20">
        <f>0.000000180178*10^9</f>
        <v>180.178</v>
      </c>
      <c r="B366">
        <v>2.279979</v>
      </c>
      <c r="C366">
        <v>6.6906640000000003E-2</v>
      </c>
      <c r="D366">
        <v>-0.23102320000000001</v>
      </c>
      <c r="E366">
        <v>1.08602E-2</v>
      </c>
      <c r="F366">
        <v>9.8853259999999998E-2</v>
      </c>
      <c r="G366">
        <v>0.2619377</v>
      </c>
      <c r="H366">
        <v>0.18937090000000001</v>
      </c>
      <c r="I366">
        <v>1.120322</v>
      </c>
      <c r="J366">
        <v>0.66820429999999997</v>
      </c>
      <c r="K366">
        <v>0.24704580000000001</v>
      </c>
      <c r="L366">
        <v>-0.45910030000000002</v>
      </c>
      <c r="M366">
        <v>-0.38323770000000001</v>
      </c>
      <c r="N366">
        <v>-1.1555489999999999</v>
      </c>
      <c r="O366">
        <v>-1.9683980000000001</v>
      </c>
      <c r="P366">
        <v>1.1460060000000001</v>
      </c>
      <c r="Q366">
        <v>0.27345009999999997</v>
      </c>
      <c r="R366">
        <v>-2.3916729999999999</v>
      </c>
      <c r="S366">
        <v>0.5466936</v>
      </c>
      <c r="T366">
        <v>4.7624069999999998E-2</v>
      </c>
      <c r="U366">
        <v>0.74290389999999995</v>
      </c>
    </row>
    <row r="367" spans="1:21" x14ac:dyDescent="0.25">
      <c r="A367" s="20">
        <f>0.000000181178*10^9</f>
        <v>181.178</v>
      </c>
      <c r="B367">
        <v>1.927643</v>
      </c>
      <c r="C367">
        <v>-0.1013648</v>
      </c>
      <c r="D367">
        <v>-1.8297570000000001</v>
      </c>
      <c r="E367">
        <v>3.4559960000000001E-2</v>
      </c>
      <c r="F367">
        <v>-0.14275309999999999</v>
      </c>
      <c r="G367">
        <v>0.93638100000000002</v>
      </c>
      <c r="H367">
        <v>-0.67008529999999999</v>
      </c>
      <c r="I367">
        <v>0.34502149999999998</v>
      </c>
      <c r="J367">
        <v>0.33148070000000002</v>
      </c>
      <c r="K367">
        <v>0.2536601</v>
      </c>
      <c r="L367">
        <v>0.90700320000000001</v>
      </c>
      <c r="M367">
        <v>-9.0058059999999995E-2</v>
      </c>
      <c r="N367">
        <v>-1.8544670000000001</v>
      </c>
      <c r="O367">
        <v>-0.72436149999999999</v>
      </c>
      <c r="P367">
        <v>0.98067760000000004</v>
      </c>
      <c r="Q367">
        <v>0.2774488</v>
      </c>
      <c r="R367">
        <v>-2.1239249999999998</v>
      </c>
      <c r="S367">
        <v>0.26466279999999998</v>
      </c>
      <c r="T367">
        <v>0.85123559999999998</v>
      </c>
      <c r="U367">
        <v>-6.0604159999999997E-2</v>
      </c>
    </row>
    <row r="368" spans="1:21" x14ac:dyDescent="0.25">
      <c r="A368" s="20">
        <f>0.000000182178*10^9</f>
        <v>182.178</v>
      </c>
      <c r="B368">
        <v>0.31399860000000002</v>
      </c>
      <c r="C368">
        <v>-0.1123333</v>
      </c>
      <c r="D368">
        <v>-2.0230030000000001</v>
      </c>
      <c r="E368">
        <v>6.7431030000000003E-2</v>
      </c>
      <c r="F368">
        <v>5.3535100000000002E-2</v>
      </c>
      <c r="G368">
        <v>0.27855340000000001</v>
      </c>
      <c r="H368">
        <v>0.60160250000000004</v>
      </c>
      <c r="I368">
        <v>-0.22676650000000001</v>
      </c>
      <c r="J368">
        <v>0.50739299999999998</v>
      </c>
      <c r="K368">
        <v>6.2232299999999997E-2</v>
      </c>
      <c r="L368">
        <v>2.2085240000000002</v>
      </c>
      <c r="M368">
        <v>1.7643979999999999</v>
      </c>
      <c r="N368">
        <v>-1.37178</v>
      </c>
      <c r="O368">
        <v>0.4522777</v>
      </c>
      <c r="P368">
        <v>0.50497510000000001</v>
      </c>
      <c r="Q368">
        <v>0.2327494</v>
      </c>
      <c r="R368">
        <v>-6.3936729999999997E-2</v>
      </c>
      <c r="S368">
        <v>1.2943579999999999</v>
      </c>
      <c r="T368">
        <v>1.2463299999999999</v>
      </c>
      <c r="U368">
        <v>0.1295123</v>
      </c>
    </row>
    <row r="369" spans="1:21" x14ac:dyDescent="0.25">
      <c r="A369" s="20">
        <f>0.000000183178*10^9</f>
        <v>183.178</v>
      </c>
      <c r="B369">
        <v>-0.39269579999999998</v>
      </c>
      <c r="C369">
        <v>5.502547E-2</v>
      </c>
      <c r="D369">
        <v>-1.2163539999999999</v>
      </c>
      <c r="E369">
        <v>-0.25704719999999998</v>
      </c>
      <c r="F369">
        <v>0.1304787</v>
      </c>
      <c r="G369">
        <v>-0.46809000000000001</v>
      </c>
      <c r="H369">
        <v>2.3572739999999999</v>
      </c>
      <c r="I369">
        <v>-1.0402309999999999</v>
      </c>
      <c r="J369">
        <v>-0.1895966</v>
      </c>
      <c r="K369">
        <v>0.40842689999999998</v>
      </c>
      <c r="L369">
        <v>1.3068</v>
      </c>
      <c r="M369">
        <v>2.0026649999999999</v>
      </c>
      <c r="N369">
        <v>-0.28408610000000001</v>
      </c>
      <c r="O369">
        <v>0.74221139999999997</v>
      </c>
      <c r="P369">
        <v>-0.74434109999999998</v>
      </c>
      <c r="Q369">
        <v>-0.70354229999999995</v>
      </c>
      <c r="R369">
        <v>0.99128119999999997</v>
      </c>
      <c r="S369">
        <v>1.588913</v>
      </c>
      <c r="T369">
        <v>0.8137065</v>
      </c>
      <c r="U369">
        <v>0.1581168</v>
      </c>
    </row>
    <row r="370" spans="1:21" x14ac:dyDescent="0.25">
      <c r="A370" s="20">
        <f>0.000000184178*10^9</f>
        <v>184.178</v>
      </c>
      <c r="B370">
        <v>-6.7271999999999998E-2</v>
      </c>
      <c r="C370">
        <v>0.1772601</v>
      </c>
      <c r="D370">
        <v>-1.0473619999999999</v>
      </c>
      <c r="E370">
        <v>-0.32353080000000001</v>
      </c>
      <c r="F370">
        <v>0.84873520000000002</v>
      </c>
      <c r="G370">
        <v>-0.27824399999999999</v>
      </c>
      <c r="H370">
        <v>1.4505699999999999</v>
      </c>
      <c r="I370">
        <v>-1.1986349999999999</v>
      </c>
      <c r="J370">
        <v>-1.2022740000000001</v>
      </c>
      <c r="K370">
        <v>1.0823389999999999</v>
      </c>
      <c r="L370">
        <v>-0.2360662</v>
      </c>
      <c r="M370">
        <v>0.94515640000000001</v>
      </c>
      <c r="N370">
        <v>0.43967909999999999</v>
      </c>
      <c r="O370">
        <v>1.2360739999999999</v>
      </c>
      <c r="P370">
        <v>-0.96056169999999996</v>
      </c>
      <c r="Q370">
        <v>-1.7764150000000001</v>
      </c>
      <c r="R370">
        <v>0.53019289999999997</v>
      </c>
      <c r="S370">
        <v>1.0645519999999999</v>
      </c>
      <c r="T370">
        <v>0.74759089999999995</v>
      </c>
      <c r="U370">
        <v>-9.3043269999999997E-2</v>
      </c>
    </row>
    <row r="371" spans="1:21" x14ac:dyDescent="0.25">
      <c r="A371" s="20">
        <f>0.000000185178*10^9</f>
        <v>185.178</v>
      </c>
      <c r="B371">
        <v>0.32136409999999999</v>
      </c>
      <c r="C371">
        <v>0.80160640000000005</v>
      </c>
      <c r="D371">
        <v>-1.489196</v>
      </c>
      <c r="E371">
        <v>-0.92585139999999999</v>
      </c>
      <c r="F371">
        <v>1.235711</v>
      </c>
      <c r="G371">
        <v>7.4575089999999997E-2</v>
      </c>
      <c r="H371">
        <v>-0.113659</v>
      </c>
      <c r="I371">
        <v>-0.80986089999999999</v>
      </c>
      <c r="J371">
        <v>-1.00362</v>
      </c>
      <c r="K371">
        <v>1.631642</v>
      </c>
      <c r="L371">
        <v>-0.41945440000000001</v>
      </c>
      <c r="M371">
        <v>0.94033429999999996</v>
      </c>
      <c r="N371">
        <v>0.43545889999999998</v>
      </c>
      <c r="O371">
        <v>1.2050050000000001</v>
      </c>
      <c r="P371">
        <v>-0.10728119999999999</v>
      </c>
      <c r="Q371">
        <v>-2.023609</v>
      </c>
      <c r="R371">
        <v>-0.1770833</v>
      </c>
      <c r="S371">
        <v>0.35197529999999999</v>
      </c>
      <c r="T371">
        <v>1.7007669999999999</v>
      </c>
      <c r="U371">
        <v>0.25029119999999999</v>
      </c>
    </row>
    <row r="372" spans="1:21" x14ac:dyDescent="0.25">
      <c r="A372" s="20">
        <f>0.000000186178*10^9</f>
        <v>186.178</v>
      </c>
      <c r="B372">
        <v>0.29722490000000001</v>
      </c>
      <c r="C372">
        <v>1.8131379999999999</v>
      </c>
      <c r="D372">
        <v>-0.7948153</v>
      </c>
      <c r="E372">
        <v>-1.5920430000000001</v>
      </c>
      <c r="F372">
        <v>0.83711970000000002</v>
      </c>
      <c r="G372">
        <v>-1.7643120000000002E-2</v>
      </c>
      <c r="H372">
        <v>3.0159600000000002E-2</v>
      </c>
      <c r="I372">
        <v>-1.025552</v>
      </c>
      <c r="J372">
        <v>-0.1005904</v>
      </c>
      <c r="K372">
        <v>1.3674280000000001</v>
      </c>
      <c r="L372">
        <v>-8.0585980000000001E-2</v>
      </c>
      <c r="M372">
        <v>1.659737</v>
      </c>
      <c r="N372">
        <v>-9.371314E-2</v>
      </c>
      <c r="O372">
        <v>0.40961599999999998</v>
      </c>
      <c r="P372">
        <v>-5.8666240000000001E-2</v>
      </c>
      <c r="Q372">
        <v>-2.2832509999999999</v>
      </c>
      <c r="R372">
        <v>-1.0509809999999999</v>
      </c>
      <c r="S372">
        <v>0.54014419999999996</v>
      </c>
      <c r="T372">
        <v>2.5097589999999999</v>
      </c>
      <c r="U372">
        <v>1.3509340000000001</v>
      </c>
    </row>
    <row r="373" spans="1:21" x14ac:dyDescent="0.25">
      <c r="A373" s="20">
        <f>0.000000187178*10^9</f>
        <v>187.178</v>
      </c>
      <c r="B373">
        <v>-3.221036E-2</v>
      </c>
      <c r="C373">
        <v>1.0743560000000001</v>
      </c>
      <c r="D373">
        <v>0.54770169999999996</v>
      </c>
      <c r="E373">
        <v>-0.91921470000000005</v>
      </c>
      <c r="F373">
        <v>0.70844030000000002</v>
      </c>
      <c r="G373">
        <v>5.3460689999999998E-2</v>
      </c>
      <c r="H373">
        <v>0.35519149999999999</v>
      </c>
      <c r="I373">
        <v>-1.343599</v>
      </c>
      <c r="J373">
        <v>-0.12354370000000001</v>
      </c>
      <c r="K373">
        <v>0.52007380000000003</v>
      </c>
      <c r="L373">
        <v>-0.2276051</v>
      </c>
      <c r="M373">
        <v>0.56190839999999997</v>
      </c>
      <c r="N373">
        <v>-0.52406430000000004</v>
      </c>
      <c r="O373">
        <v>-0.44060359999999998</v>
      </c>
      <c r="P373">
        <v>-0.43496269999999998</v>
      </c>
      <c r="Q373">
        <v>-1.811685</v>
      </c>
      <c r="R373">
        <v>-1.6934279999999999</v>
      </c>
      <c r="S373">
        <v>0.97354359999999995</v>
      </c>
      <c r="T373">
        <v>2.3609079999999998</v>
      </c>
      <c r="U373">
        <v>1.8474790000000001</v>
      </c>
    </row>
    <row r="374" spans="1:21" x14ac:dyDescent="0.25">
      <c r="A374" s="20">
        <f>0.000000188178*10^9</f>
        <v>188.178</v>
      </c>
      <c r="B374">
        <v>-1.05436</v>
      </c>
      <c r="C374">
        <v>-0.71438349999999995</v>
      </c>
      <c r="D374">
        <v>0.45159579999999999</v>
      </c>
      <c r="E374">
        <v>-0.1573707</v>
      </c>
      <c r="F374">
        <v>0.47953059999999997</v>
      </c>
      <c r="G374">
        <v>0.42119869999999998</v>
      </c>
      <c r="H374">
        <v>0.35269460000000002</v>
      </c>
      <c r="I374">
        <v>-1.0695650000000001</v>
      </c>
      <c r="J374">
        <v>-1.2793140000000001</v>
      </c>
      <c r="K374">
        <v>0.30337540000000002</v>
      </c>
      <c r="L374">
        <v>-0.78549139999999995</v>
      </c>
      <c r="M374">
        <v>-0.9348687</v>
      </c>
      <c r="N374">
        <v>0.418215</v>
      </c>
      <c r="O374">
        <v>-1.4052230000000001</v>
      </c>
      <c r="P374">
        <v>6.0301069999999998E-2</v>
      </c>
      <c r="Q374">
        <v>0.46295969999999997</v>
      </c>
      <c r="R374">
        <v>-0.92547299999999999</v>
      </c>
      <c r="S374">
        <v>4.0182890000000004E-3</v>
      </c>
      <c r="T374">
        <v>1.5549459999999999</v>
      </c>
      <c r="U374">
        <v>1.336362</v>
      </c>
    </row>
    <row r="375" spans="1:21" x14ac:dyDescent="0.25">
      <c r="A375" s="20">
        <f>0.000000189178*10^9</f>
        <v>189.178</v>
      </c>
      <c r="B375">
        <v>-1.767282</v>
      </c>
      <c r="C375">
        <v>-0.50619550000000002</v>
      </c>
      <c r="D375">
        <v>-0.2442811</v>
      </c>
      <c r="E375">
        <v>0.2866533</v>
      </c>
      <c r="F375">
        <v>-0.30285260000000003</v>
      </c>
      <c r="G375">
        <v>1.0233760000000001</v>
      </c>
      <c r="H375">
        <v>1.0702449999999999</v>
      </c>
      <c r="I375">
        <v>8.7460769999999993E-2</v>
      </c>
      <c r="J375">
        <v>-1.9752160000000001</v>
      </c>
      <c r="K375">
        <v>-5.868309E-2</v>
      </c>
      <c r="L375">
        <v>-1.245044</v>
      </c>
      <c r="M375">
        <v>0.23060459999999999</v>
      </c>
      <c r="N375">
        <v>1.154072</v>
      </c>
      <c r="O375">
        <v>-2.0031129999999999</v>
      </c>
      <c r="P375">
        <v>0.76678579999999996</v>
      </c>
      <c r="Q375">
        <v>1.405432</v>
      </c>
      <c r="R375">
        <v>0.46588039999999997</v>
      </c>
      <c r="S375">
        <v>-0.95310589999999995</v>
      </c>
      <c r="T375">
        <v>0.43686700000000001</v>
      </c>
      <c r="U375">
        <v>0.39958660000000001</v>
      </c>
    </row>
    <row r="376" spans="1:21" x14ac:dyDescent="0.25">
      <c r="A376" s="20">
        <f>0.000000190178*10^9</f>
        <v>190.178</v>
      </c>
      <c r="B376">
        <v>-0.3609328</v>
      </c>
      <c r="C376">
        <v>0.68502700000000005</v>
      </c>
      <c r="D376">
        <v>-0.22916520000000001</v>
      </c>
      <c r="E376">
        <v>0.7185203</v>
      </c>
      <c r="F376">
        <v>-0.73879930000000005</v>
      </c>
      <c r="G376">
        <v>0.89640059999999999</v>
      </c>
      <c r="H376">
        <v>1.851491</v>
      </c>
      <c r="I376">
        <v>1.5430219999999999</v>
      </c>
      <c r="J376">
        <v>-1.1609799999999999</v>
      </c>
      <c r="K376">
        <v>-0.59478229999999999</v>
      </c>
      <c r="L376">
        <v>-1.1216079999999999</v>
      </c>
      <c r="M376">
        <v>1.739873</v>
      </c>
      <c r="N376">
        <v>-1.6649799999999999</v>
      </c>
      <c r="O376">
        <v>-0.97180739999999999</v>
      </c>
      <c r="P376">
        <v>1.012356</v>
      </c>
      <c r="Q376">
        <v>0.16012399999999999</v>
      </c>
      <c r="R376">
        <v>9.7523029999999997E-2</v>
      </c>
      <c r="S376">
        <v>-5.7005340000000002E-2</v>
      </c>
      <c r="T376">
        <v>-0.4741668</v>
      </c>
      <c r="U376">
        <v>-0.29818109999999998</v>
      </c>
    </row>
    <row r="377" spans="1:21" x14ac:dyDescent="0.25">
      <c r="A377" s="20">
        <f>0.000000191178*10^9</f>
        <v>191.178</v>
      </c>
      <c r="B377">
        <v>0.56264510000000001</v>
      </c>
      <c r="C377">
        <v>0.13812379999999999</v>
      </c>
      <c r="D377">
        <v>0.20226160000000001</v>
      </c>
      <c r="E377">
        <v>-0.1577153</v>
      </c>
      <c r="F377">
        <v>-0.29735119999999998</v>
      </c>
      <c r="G377">
        <v>0.1533109</v>
      </c>
      <c r="H377">
        <v>1.055196</v>
      </c>
      <c r="I377">
        <v>1.311361</v>
      </c>
      <c r="J377">
        <v>0.39680880000000002</v>
      </c>
      <c r="K377">
        <v>0.2478834</v>
      </c>
      <c r="L377">
        <v>-0.87619429999999998</v>
      </c>
      <c r="M377">
        <v>0.89031179999999999</v>
      </c>
      <c r="N377">
        <v>-4.4259810000000002</v>
      </c>
      <c r="O377">
        <v>1.6355949999999999</v>
      </c>
      <c r="P377">
        <v>0.66392949999999995</v>
      </c>
      <c r="Q377">
        <v>-0.1091419</v>
      </c>
      <c r="R377">
        <v>-1.1726300000000001</v>
      </c>
      <c r="S377">
        <v>1.0995029999999999</v>
      </c>
      <c r="T377">
        <v>-0.58476410000000001</v>
      </c>
      <c r="U377">
        <v>-0.20247660000000001</v>
      </c>
    </row>
    <row r="378" spans="1:21" x14ac:dyDescent="0.25">
      <c r="A378" s="20">
        <f>0.000000192178*10^9</f>
        <v>192.178</v>
      </c>
      <c r="B378">
        <v>-0.42077340000000002</v>
      </c>
      <c r="C378">
        <v>-0.85030479999999997</v>
      </c>
      <c r="D378">
        <v>0.45409559999999999</v>
      </c>
      <c r="E378">
        <v>-1.2345360000000001</v>
      </c>
      <c r="F378">
        <v>-0.18518970000000001</v>
      </c>
      <c r="G378">
        <v>0.43291350000000001</v>
      </c>
      <c r="H378">
        <v>-0.57815989999999995</v>
      </c>
      <c r="I378">
        <v>-0.36108289999999998</v>
      </c>
      <c r="J378">
        <v>0.77950620000000004</v>
      </c>
      <c r="K378">
        <v>1.281879</v>
      </c>
      <c r="L378">
        <v>-1.1393040000000001</v>
      </c>
      <c r="M378">
        <v>0.12072090000000001</v>
      </c>
      <c r="N378">
        <v>-2.0253990000000002</v>
      </c>
      <c r="O378">
        <v>2.6395620000000002</v>
      </c>
      <c r="P378">
        <v>-0.54333509999999996</v>
      </c>
      <c r="Q378">
        <v>0.35556599999999999</v>
      </c>
      <c r="R378">
        <v>-1.0625929999999999</v>
      </c>
      <c r="S378">
        <v>0.94344399999999995</v>
      </c>
      <c r="T378">
        <v>-0.19617009999999999</v>
      </c>
      <c r="U378">
        <v>0.16358039999999999</v>
      </c>
    </row>
    <row r="379" spans="1:21" x14ac:dyDescent="0.25">
      <c r="A379" s="20">
        <f>0.000000193178*10^9</f>
        <v>193.178</v>
      </c>
      <c r="B379">
        <v>-0.31226739999999997</v>
      </c>
      <c r="C379">
        <v>-0.1636331</v>
      </c>
      <c r="D379">
        <v>0.47002579999999999</v>
      </c>
      <c r="E379">
        <v>-0.66343510000000006</v>
      </c>
      <c r="F379">
        <v>-0.87458979999999997</v>
      </c>
      <c r="G379">
        <v>1.216871</v>
      </c>
      <c r="H379">
        <v>-1.2107889999999999</v>
      </c>
      <c r="I379">
        <v>-0.49256220000000001</v>
      </c>
      <c r="J379">
        <v>-2.810375E-2</v>
      </c>
      <c r="K379">
        <v>1.206893</v>
      </c>
      <c r="L379">
        <v>-1.782518</v>
      </c>
      <c r="M379">
        <v>1.345288</v>
      </c>
      <c r="N379">
        <v>0.88116050000000001</v>
      </c>
      <c r="O379">
        <v>0.38245319999999999</v>
      </c>
      <c r="P379">
        <v>-1.5211159999999999</v>
      </c>
      <c r="Q379">
        <v>-0.44190829999999998</v>
      </c>
      <c r="R379">
        <v>-0.55033410000000005</v>
      </c>
      <c r="S379">
        <v>-0.17443159999999999</v>
      </c>
      <c r="T379">
        <v>-0.40349160000000001</v>
      </c>
      <c r="U379">
        <v>-5.7000439999999999E-2</v>
      </c>
    </row>
    <row r="380" spans="1:21" x14ac:dyDescent="0.25">
      <c r="A380" s="20">
        <f>0.000000194178*10^9</f>
        <v>194.178</v>
      </c>
      <c r="B380">
        <v>0.20699100000000001</v>
      </c>
      <c r="C380">
        <v>0.63794300000000004</v>
      </c>
      <c r="D380">
        <v>0.76104510000000003</v>
      </c>
      <c r="E380">
        <v>0.16706799999999999</v>
      </c>
      <c r="F380">
        <v>-1.4907950000000001</v>
      </c>
      <c r="G380">
        <v>1.7063809999999999</v>
      </c>
      <c r="H380">
        <v>-1.3394870000000001</v>
      </c>
      <c r="I380">
        <v>0.87144980000000005</v>
      </c>
      <c r="J380">
        <v>-0.46786169999999999</v>
      </c>
      <c r="K380">
        <v>1.4258310000000001</v>
      </c>
      <c r="L380">
        <v>-1.9256450000000001</v>
      </c>
      <c r="M380">
        <v>1.9759450000000001</v>
      </c>
      <c r="N380">
        <v>-0.12647420000000001</v>
      </c>
      <c r="O380">
        <v>-1.936118</v>
      </c>
      <c r="P380">
        <v>-1.3358509999999999</v>
      </c>
      <c r="Q380">
        <v>-1.240928</v>
      </c>
      <c r="R380">
        <v>-0.16838310000000001</v>
      </c>
      <c r="S380">
        <v>-1.40384</v>
      </c>
      <c r="T380">
        <v>-0.80580879999999999</v>
      </c>
      <c r="U380">
        <v>-0.53670600000000002</v>
      </c>
    </row>
    <row r="381" spans="1:21" x14ac:dyDescent="0.25">
      <c r="A381" s="20">
        <f>0.000000195178*10^9</f>
        <v>195.178</v>
      </c>
      <c r="B381">
        <v>-0.23052039999999999</v>
      </c>
      <c r="C381">
        <v>0.38865070000000002</v>
      </c>
      <c r="D381">
        <v>0.6210523</v>
      </c>
      <c r="E381">
        <v>-0.27790169999999997</v>
      </c>
      <c r="F381">
        <v>-1.4067780000000001</v>
      </c>
      <c r="G381">
        <v>1.915049</v>
      </c>
      <c r="H381">
        <v>-1.0960080000000001</v>
      </c>
      <c r="I381">
        <v>0.53483040000000004</v>
      </c>
      <c r="J381">
        <v>-0.1739376</v>
      </c>
      <c r="K381">
        <v>2.425637</v>
      </c>
      <c r="L381">
        <v>-1.518132</v>
      </c>
      <c r="M381">
        <v>0.77814000000000005</v>
      </c>
      <c r="N381">
        <v>-0.99376339999999996</v>
      </c>
      <c r="O381">
        <v>-1.8003</v>
      </c>
      <c r="P381">
        <v>-0.78329890000000002</v>
      </c>
      <c r="Q381">
        <v>0.17015559999999999</v>
      </c>
      <c r="R381">
        <v>0.80196999999999996</v>
      </c>
      <c r="S381">
        <v>-0.89302780000000004</v>
      </c>
      <c r="T381">
        <v>0.44025110000000001</v>
      </c>
      <c r="U381">
        <v>4.6906330000000003E-2</v>
      </c>
    </row>
    <row r="382" spans="1:21" x14ac:dyDescent="0.25">
      <c r="A382" s="20">
        <f>0.000000196178*10^9</f>
        <v>196.178</v>
      </c>
      <c r="B382">
        <v>0.12140720000000001</v>
      </c>
      <c r="C382">
        <v>0.65593809999999997</v>
      </c>
      <c r="D382">
        <v>2.178221E-2</v>
      </c>
      <c r="E382">
        <v>-1.308481</v>
      </c>
      <c r="F382">
        <v>0.13635710000000001</v>
      </c>
      <c r="G382">
        <v>1.6779459999999999</v>
      </c>
      <c r="H382">
        <v>-3.9727020000000002E-2</v>
      </c>
      <c r="I382">
        <v>-0.89158630000000005</v>
      </c>
      <c r="J382">
        <v>0.57421699999999998</v>
      </c>
      <c r="K382">
        <v>2.8303240000000001</v>
      </c>
      <c r="L382">
        <v>-0.77941079999999996</v>
      </c>
      <c r="M382">
        <v>4.143346E-3</v>
      </c>
      <c r="N382">
        <v>0.41350629999999999</v>
      </c>
      <c r="O382">
        <v>-0.2610208</v>
      </c>
      <c r="P382">
        <v>-7.7680410000000005E-2</v>
      </c>
      <c r="Q382">
        <v>1.999015</v>
      </c>
      <c r="R382">
        <v>1.0534559999999999</v>
      </c>
      <c r="S382">
        <v>0.2235944</v>
      </c>
      <c r="T382">
        <v>2.0831170000000001</v>
      </c>
      <c r="U382">
        <v>0.75892360000000003</v>
      </c>
    </row>
    <row r="383" spans="1:21" x14ac:dyDescent="0.25">
      <c r="A383" s="20">
        <f>0.000000197178*10^9</f>
        <v>197.178</v>
      </c>
      <c r="B383">
        <v>0.59647220000000001</v>
      </c>
      <c r="C383">
        <v>1.4702170000000001</v>
      </c>
      <c r="D383">
        <v>8.5176500000000002E-2</v>
      </c>
      <c r="E383">
        <v>-1.550856</v>
      </c>
      <c r="F383">
        <v>1.6160410000000001</v>
      </c>
      <c r="G383">
        <v>1.170323</v>
      </c>
      <c r="H383">
        <v>0.33943630000000002</v>
      </c>
      <c r="I383">
        <v>-0.79878260000000001</v>
      </c>
      <c r="J383">
        <v>1.2859510000000001</v>
      </c>
      <c r="K383">
        <v>1.675786</v>
      </c>
      <c r="L383">
        <v>0.3063998</v>
      </c>
      <c r="M383">
        <v>0.31100749999999999</v>
      </c>
      <c r="N383">
        <v>1.2992809999999999</v>
      </c>
      <c r="O383">
        <v>0.80098460000000005</v>
      </c>
      <c r="P383">
        <v>0.62020319999999995</v>
      </c>
      <c r="Q383">
        <v>1.4996309999999999</v>
      </c>
      <c r="R383">
        <v>0.41515079999999999</v>
      </c>
      <c r="S383">
        <v>-0.1547781</v>
      </c>
      <c r="T383">
        <v>1.6313070000000001</v>
      </c>
      <c r="U383">
        <v>0.16697020000000001</v>
      </c>
    </row>
    <row r="384" spans="1:21" x14ac:dyDescent="0.25">
      <c r="A384" s="20">
        <f>0.000000198178*10^9</f>
        <v>198.178</v>
      </c>
      <c r="B384">
        <v>-0.28391189999999999</v>
      </c>
      <c r="C384">
        <v>1.416234</v>
      </c>
      <c r="D384">
        <v>-5.7246720000000001E-2</v>
      </c>
      <c r="E384">
        <v>-1.1135470000000001</v>
      </c>
      <c r="F384">
        <v>1.0409189999999999</v>
      </c>
      <c r="G384">
        <v>6.5744479999999994E-2</v>
      </c>
      <c r="H384">
        <v>-0.50727259999999996</v>
      </c>
      <c r="I384">
        <v>0.1472107</v>
      </c>
      <c r="J384">
        <v>1.3587370000000001</v>
      </c>
      <c r="K384">
        <v>-0.18002080000000001</v>
      </c>
      <c r="L384">
        <v>0.2149597</v>
      </c>
      <c r="M384">
        <v>0.2160398</v>
      </c>
      <c r="N384">
        <v>0.76840850000000005</v>
      </c>
      <c r="O384">
        <v>0.80906009999999995</v>
      </c>
      <c r="P384">
        <v>-2.5981219999999999E-2</v>
      </c>
      <c r="Q384">
        <v>0.1211594</v>
      </c>
      <c r="R384">
        <v>0.85935059999999996</v>
      </c>
      <c r="S384">
        <v>5.0135470000000001E-2</v>
      </c>
      <c r="T384">
        <v>0.63845229999999997</v>
      </c>
      <c r="U384">
        <v>-0.23355429999999999</v>
      </c>
    </row>
    <row r="385" spans="1:21" x14ac:dyDescent="0.25">
      <c r="A385" s="20">
        <f>0.000000199178*10^9</f>
        <v>199.17800000000003</v>
      </c>
      <c r="B385">
        <v>-1.42679</v>
      </c>
      <c r="C385">
        <v>0.15302199999999999</v>
      </c>
      <c r="D385">
        <v>-0.77807420000000005</v>
      </c>
      <c r="E385">
        <v>-1.020867</v>
      </c>
      <c r="F385">
        <v>0.33570070000000002</v>
      </c>
      <c r="G385">
        <v>-1.005282</v>
      </c>
      <c r="H385">
        <v>-0.39783170000000001</v>
      </c>
      <c r="I385">
        <v>0.51434659999999999</v>
      </c>
      <c r="J385">
        <v>1.0799810000000001</v>
      </c>
      <c r="K385">
        <v>-0.60351860000000002</v>
      </c>
      <c r="L385">
        <v>-0.5024402</v>
      </c>
      <c r="M385">
        <v>-0.56603749999999997</v>
      </c>
      <c r="N385">
        <v>0.22471820000000001</v>
      </c>
      <c r="O385">
        <v>0.84453719999999999</v>
      </c>
      <c r="P385">
        <v>-1.626101</v>
      </c>
      <c r="Q385">
        <v>-0.49481140000000001</v>
      </c>
      <c r="R385">
        <v>1.9341680000000001</v>
      </c>
      <c r="S385">
        <v>0.38639190000000001</v>
      </c>
      <c r="T385">
        <v>0.77567960000000002</v>
      </c>
      <c r="U385">
        <v>-2.8374369999999999E-2</v>
      </c>
    </row>
    <row r="386" spans="1:21" x14ac:dyDescent="0.25">
      <c r="A386" s="20">
        <f>0.000000200178*10^9</f>
        <v>200.178</v>
      </c>
      <c r="B386">
        <v>-2.5286209999999998</v>
      </c>
      <c r="C386">
        <v>-0.7313655</v>
      </c>
      <c r="D386">
        <v>-0.3837315</v>
      </c>
      <c r="E386">
        <v>-0.83474619999999999</v>
      </c>
      <c r="F386">
        <v>0.2114924</v>
      </c>
      <c r="G386">
        <v>-0.64963859999999995</v>
      </c>
      <c r="H386">
        <v>0.89914240000000001</v>
      </c>
      <c r="I386">
        <v>0.33298739999999999</v>
      </c>
      <c r="J386">
        <v>0.53324369999999999</v>
      </c>
      <c r="K386">
        <v>0.24306800000000001</v>
      </c>
      <c r="L386">
        <v>0.139186</v>
      </c>
      <c r="M386">
        <v>-0.51313620000000004</v>
      </c>
      <c r="N386">
        <v>0.38671040000000001</v>
      </c>
      <c r="O386">
        <v>1.1564779999999999</v>
      </c>
      <c r="P386">
        <v>-2.8899949999999999</v>
      </c>
      <c r="Q386">
        <v>-0.91352820000000001</v>
      </c>
      <c r="R386">
        <v>1.797566</v>
      </c>
      <c r="S386">
        <v>-0.2920451</v>
      </c>
      <c r="T386">
        <v>0.39007609999999998</v>
      </c>
      <c r="U386">
        <v>-3.7694220000000001E-2</v>
      </c>
    </row>
    <row r="387" spans="1:21" x14ac:dyDescent="0.25">
      <c r="A387" s="20">
        <f>0.000000201178*10^9</f>
        <v>201.178</v>
      </c>
      <c r="B387">
        <v>-2.7289150000000002</v>
      </c>
      <c r="C387">
        <v>0.1077164</v>
      </c>
      <c r="D387">
        <v>0.34275939999999999</v>
      </c>
      <c r="E387">
        <v>-0.24777489999999999</v>
      </c>
      <c r="F387">
        <v>-0.93602470000000004</v>
      </c>
      <c r="G387">
        <v>0.20982219999999999</v>
      </c>
      <c r="H387">
        <v>1.1153930000000001</v>
      </c>
      <c r="I387">
        <v>0.27130769999999998</v>
      </c>
      <c r="J387">
        <v>-0.79187980000000002</v>
      </c>
      <c r="K387">
        <v>7.0078039999999994E-2</v>
      </c>
      <c r="L387">
        <v>2.9365599999999999E-2</v>
      </c>
      <c r="M387">
        <v>0.65824479999999996</v>
      </c>
      <c r="N387">
        <v>0.88738300000000003</v>
      </c>
      <c r="O387">
        <v>0.32959769999999999</v>
      </c>
      <c r="P387">
        <v>-3.1600100000000002</v>
      </c>
      <c r="Q387">
        <v>-1.1724859999999999</v>
      </c>
      <c r="R387">
        <v>0.96656359999999997</v>
      </c>
      <c r="S387">
        <v>0.1646629</v>
      </c>
      <c r="T387">
        <v>-0.77053919999999998</v>
      </c>
      <c r="U387">
        <v>0.13912469999999999</v>
      </c>
    </row>
    <row r="388" spans="1:21" x14ac:dyDescent="0.25">
      <c r="A388" s="20">
        <f>0.000000202178*10^9</f>
        <v>202.178</v>
      </c>
      <c r="B388">
        <v>-0.51052690000000001</v>
      </c>
      <c r="C388">
        <v>0.69109509999999996</v>
      </c>
      <c r="D388">
        <v>-0.49047859999999999</v>
      </c>
      <c r="E388">
        <v>-0.3111892</v>
      </c>
      <c r="F388">
        <v>-1.780961</v>
      </c>
      <c r="G388">
        <v>0.52124440000000005</v>
      </c>
      <c r="H388">
        <v>0.44989269999999998</v>
      </c>
      <c r="I388">
        <v>0.48629020000000001</v>
      </c>
      <c r="J388">
        <v>-1.5895630000000001</v>
      </c>
      <c r="K388">
        <v>-1.0171159999999999</v>
      </c>
      <c r="L388">
        <v>-1.7492829999999999</v>
      </c>
      <c r="M388">
        <v>0.95681329999999998</v>
      </c>
      <c r="N388">
        <v>0.61441259999999998</v>
      </c>
      <c r="O388">
        <v>-1.10856</v>
      </c>
      <c r="P388">
        <v>-1.8332090000000001</v>
      </c>
      <c r="Q388">
        <v>-1.32047</v>
      </c>
      <c r="R388">
        <v>0.47168589999999999</v>
      </c>
      <c r="S388">
        <v>0.81618109999999999</v>
      </c>
      <c r="T388">
        <v>-0.86734089999999997</v>
      </c>
      <c r="U388">
        <v>-1.8590189999999999E-2</v>
      </c>
    </row>
    <row r="389" spans="1:21" x14ac:dyDescent="0.25">
      <c r="A389" s="20">
        <f>0.000000203178*10^9</f>
        <v>203.178</v>
      </c>
      <c r="B389">
        <v>1.712761</v>
      </c>
      <c r="C389">
        <v>0.35445559999999998</v>
      </c>
      <c r="D389">
        <v>-1.0068159999999999</v>
      </c>
      <c r="E389">
        <v>-0.67504470000000005</v>
      </c>
      <c r="F389">
        <v>-0.63531280000000001</v>
      </c>
      <c r="G389">
        <v>0.76887179999999999</v>
      </c>
      <c r="H389">
        <v>-0.15120700000000001</v>
      </c>
      <c r="I389">
        <v>0.40113579999999999</v>
      </c>
      <c r="J389">
        <v>-0.80506080000000002</v>
      </c>
      <c r="K389">
        <v>-1.0386599999999999</v>
      </c>
      <c r="L389">
        <v>-2.4250669999999999</v>
      </c>
      <c r="M389">
        <v>0.56253399999999998</v>
      </c>
      <c r="N389">
        <v>-0.32316840000000002</v>
      </c>
      <c r="O389">
        <v>-1.6281350000000001</v>
      </c>
      <c r="P389">
        <v>-7.6785669999999999E-3</v>
      </c>
      <c r="Q389">
        <v>-2.1064759999999998</v>
      </c>
      <c r="R389">
        <v>0.1088281</v>
      </c>
      <c r="S389">
        <v>0.95758390000000004</v>
      </c>
      <c r="T389">
        <v>0.26543270000000002</v>
      </c>
      <c r="U389">
        <v>-0.99235609999999996</v>
      </c>
    </row>
    <row r="390" spans="1:21" x14ac:dyDescent="0.25">
      <c r="A390" s="20">
        <f>0.000000204178*10^9</f>
        <v>204.178</v>
      </c>
      <c r="B390">
        <v>1.9061509999999999</v>
      </c>
      <c r="C390">
        <v>1.142439</v>
      </c>
      <c r="D390">
        <v>-0.113593</v>
      </c>
      <c r="E390">
        <v>-0.15107090000000001</v>
      </c>
      <c r="F390">
        <v>1.245098</v>
      </c>
      <c r="G390">
        <v>0.46007710000000002</v>
      </c>
      <c r="H390">
        <v>-7.3852070000000006E-2</v>
      </c>
      <c r="I390">
        <v>9.7247269999999997E-2</v>
      </c>
      <c r="J390">
        <v>-0.229689</v>
      </c>
      <c r="K390">
        <v>0.1036604</v>
      </c>
      <c r="L390">
        <v>-1.684728</v>
      </c>
      <c r="M390">
        <v>1.74149</v>
      </c>
      <c r="N390">
        <v>4.3476890000000001E-3</v>
      </c>
      <c r="O390">
        <v>-1.3225979999999999</v>
      </c>
      <c r="P390">
        <v>1.317728</v>
      </c>
      <c r="Q390">
        <v>-2.6165280000000002</v>
      </c>
      <c r="R390">
        <v>-0.26146839999999999</v>
      </c>
      <c r="S390">
        <v>1.423556</v>
      </c>
      <c r="T390">
        <v>1.0343960000000001</v>
      </c>
      <c r="U390">
        <v>-1.274648</v>
      </c>
    </row>
    <row r="391" spans="1:21" x14ac:dyDescent="0.25">
      <c r="A391" s="20">
        <f>0.000000205178*10^9</f>
        <v>205.17800000000003</v>
      </c>
      <c r="B391">
        <v>0.45050020000000002</v>
      </c>
      <c r="C391">
        <v>1.9643900000000001</v>
      </c>
      <c r="D391">
        <v>-5.7209959999999999E-3</v>
      </c>
      <c r="E391">
        <v>0.89093089999999997</v>
      </c>
      <c r="F391">
        <v>1.679532</v>
      </c>
      <c r="G391">
        <v>-0.32030589999999998</v>
      </c>
      <c r="H391">
        <v>1.1768989999999999</v>
      </c>
      <c r="I391">
        <v>0.43602489999999999</v>
      </c>
      <c r="J391">
        <v>-0.7447667</v>
      </c>
      <c r="K391">
        <v>0.48846050000000002</v>
      </c>
      <c r="L391">
        <v>-0.97647499999999998</v>
      </c>
      <c r="M391">
        <v>3.1864849999999998</v>
      </c>
      <c r="N391">
        <v>1.4225840000000001</v>
      </c>
      <c r="O391">
        <v>-0.53570980000000001</v>
      </c>
      <c r="P391">
        <v>2.2732809999999999</v>
      </c>
      <c r="Q391">
        <v>-1.5783130000000001</v>
      </c>
      <c r="R391">
        <v>-0.79122400000000004</v>
      </c>
      <c r="S391">
        <v>0.42344389999999998</v>
      </c>
      <c r="T391">
        <v>0.3355593</v>
      </c>
      <c r="U391">
        <v>-0.22607930000000001</v>
      </c>
    </row>
    <row r="392" spans="1:21" x14ac:dyDescent="0.25">
      <c r="A392" s="20">
        <f>0.000000206178*10^9</f>
        <v>206.178</v>
      </c>
      <c r="B392">
        <v>-1.6238669999999999</v>
      </c>
      <c r="C392">
        <v>0.63167419999999996</v>
      </c>
      <c r="D392">
        <v>-0.4516425</v>
      </c>
      <c r="E392">
        <v>1.2673829999999999</v>
      </c>
      <c r="F392">
        <v>0.859684</v>
      </c>
      <c r="G392">
        <v>-0.72883220000000004</v>
      </c>
      <c r="H392">
        <v>1.4811909999999999</v>
      </c>
      <c r="I392">
        <v>1.0244489999999999</v>
      </c>
      <c r="J392">
        <v>-0.58621049999999997</v>
      </c>
      <c r="K392">
        <v>-0.45239620000000003</v>
      </c>
      <c r="L392">
        <v>-0.38186330000000002</v>
      </c>
      <c r="M392">
        <v>2.5294059999999998</v>
      </c>
      <c r="N392">
        <v>1.0683819999999999</v>
      </c>
      <c r="O392">
        <v>-8.6775710000000002E-3</v>
      </c>
      <c r="P392">
        <v>2.5518450000000001</v>
      </c>
      <c r="Q392">
        <v>4.9910330000000003E-2</v>
      </c>
      <c r="R392">
        <v>-1.1677150000000001</v>
      </c>
      <c r="S392">
        <v>-1.5149030000000001</v>
      </c>
      <c r="T392">
        <v>-0.68223180000000005</v>
      </c>
      <c r="U392">
        <v>0.15015729999999999</v>
      </c>
    </row>
    <row r="393" spans="1:21" x14ac:dyDescent="0.25">
      <c r="A393" s="20">
        <f>0.000000207178*10^9</f>
        <v>207.178</v>
      </c>
      <c r="B393">
        <v>-1.86</v>
      </c>
      <c r="C393">
        <v>-0.68414249999999999</v>
      </c>
      <c r="D393">
        <v>0.128196</v>
      </c>
      <c r="E393">
        <v>0.54124079999999997</v>
      </c>
      <c r="F393">
        <v>0.56370759999999998</v>
      </c>
      <c r="G393">
        <v>-1.292586</v>
      </c>
      <c r="H393">
        <v>0.1190398</v>
      </c>
      <c r="I393">
        <v>0.83168620000000004</v>
      </c>
      <c r="J393">
        <v>0.78152630000000001</v>
      </c>
      <c r="K393">
        <v>-0.48080220000000001</v>
      </c>
      <c r="L393">
        <v>6.7927680000000004E-2</v>
      </c>
      <c r="M393">
        <v>1.4266319999999999</v>
      </c>
      <c r="N393">
        <v>-1.375936</v>
      </c>
      <c r="O393">
        <v>0.33371329999999999</v>
      </c>
      <c r="P393">
        <v>1.542788</v>
      </c>
      <c r="Q393">
        <v>1.0932949999999999</v>
      </c>
      <c r="R393">
        <v>-0.6515417</v>
      </c>
      <c r="S393">
        <v>-1.8633379999999999</v>
      </c>
      <c r="T393">
        <v>-0.79520360000000001</v>
      </c>
      <c r="U393">
        <v>-1.0010589999999999</v>
      </c>
    </row>
    <row r="394" spans="1:21" x14ac:dyDescent="0.25">
      <c r="A394" s="20">
        <f>0.000000208178*10^9</f>
        <v>208.178</v>
      </c>
      <c r="B394">
        <v>-0.16132340000000001</v>
      </c>
      <c r="C394">
        <v>8.4561499999999998E-2</v>
      </c>
      <c r="D394">
        <v>0.57518320000000001</v>
      </c>
      <c r="E394">
        <v>0.12133720000000001</v>
      </c>
      <c r="F394">
        <v>0.4111456</v>
      </c>
      <c r="G394">
        <v>-0.75776759999999999</v>
      </c>
      <c r="H394">
        <v>-0.79189019999999999</v>
      </c>
      <c r="I394">
        <v>0.36276000000000003</v>
      </c>
      <c r="J394">
        <v>1.2770649999999999</v>
      </c>
      <c r="K394">
        <v>0.72379210000000005</v>
      </c>
      <c r="L394">
        <v>-0.76564049999999995</v>
      </c>
      <c r="M394">
        <v>1.842244</v>
      </c>
      <c r="N394">
        <v>-2.5816140000000001</v>
      </c>
      <c r="O394">
        <v>0.60525839999999997</v>
      </c>
      <c r="P394">
        <v>5.7355629999999998E-2</v>
      </c>
      <c r="Q394">
        <v>0.77837820000000002</v>
      </c>
      <c r="R394">
        <v>6.3950770000000004E-2</v>
      </c>
      <c r="S394">
        <v>-0.91620820000000003</v>
      </c>
      <c r="T394">
        <v>-0.1098417</v>
      </c>
      <c r="U394">
        <v>-1.429273</v>
      </c>
    </row>
    <row r="395" spans="1:21" x14ac:dyDescent="0.25">
      <c r="A395" s="20">
        <f>0.000000209178*10^9</f>
        <v>209.178</v>
      </c>
      <c r="B395">
        <v>1.113089</v>
      </c>
      <c r="C395">
        <v>0.50967039999999997</v>
      </c>
      <c r="D395">
        <v>-0.1957113</v>
      </c>
      <c r="E395">
        <v>1.2659389999999999</v>
      </c>
      <c r="F395">
        <v>-0.34653610000000001</v>
      </c>
      <c r="G395">
        <v>1.719498</v>
      </c>
      <c r="H395">
        <v>-0.31934099999999999</v>
      </c>
      <c r="I395">
        <v>0.59406130000000001</v>
      </c>
      <c r="J395">
        <v>0.1778093</v>
      </c>
      <c r="K395">
        <v>0.64025849999999995</v>
      </c>
      <c r="L395">
        <v>-1.9749639999999999</v>
      </c>
      <c r="M395">
        <v>2.7771119999999998</v>
      </c>
      <c r="N395">
        <v>-1.9210050000000001</v>
      </c>
      <c r="O395">
        <v>-0.24677209999999999</v>
      </c>
      <c r="P395">
        <v>0.53634079999999995</v>
      </c>
      <c r="Q395">
        <v>-0.65308759999999999</v>
      </c>
      <c r="R395">
        <v>0.2684184</v>
      </c>
      <c r="S395">
        <v>0.34809630000000003</v>
      </c>
      <c r="T395">
        <v>0.4019549</v>
      </c>
      <c r="U395">
        <v>-0.6164037</v>
      </c>
    </row>
    <row r="396" spans="1:21" x14ac:dyDescent="0.25">
      <c r="A396" s="20">
        <f>0.000000210178*10^9</f>
        <v>210.178</v>
      </c>
      <c r="B396">
        <v>0.87408300000000005</v>
      </c>
      <c r="C396">
        <v>0.22909689999999999</v>
      </c>
      <c r="D396">
        <v>-0.99691799999999997</v>
      </c>
      <c r="E396">
        <v>2.101057</v>
      </c>
      <c r="F396">
        <v>-0.56407030000000002</v>
      </c>
      <c r="G396">
        <v>2.724977</v>
      </c>
      <c r="H396">
        <v>0.95665420000000001</v>
      </c>
      <c r="I396">
        <v>0.99728720000000004</v>
      </c>
      <c r="J396">
        <v>-0.60059200000000001</v>
      </c>
      <c r="K396">
        <v>-1.8119960000000001E-2</v>
      </c>
      <c r="L396">
        <v>-1.4833339999999999</v>
      </c>
      <c r="M396">
        <v>1.819251</v>
      </c>
      <c r="N396">
        <v>-1.749109</v>
      </c>
      <c r="O396">
        <v>-0.84520240000000002</v>
      </c>
      <c r="P396">
        <v>1.679181</v>
      </c>
      <c r="Q396">
        <v>-1.4805699999999999</v>
      </c>
      <c r="R396">
        <v>-0.18684310000000001</v>
      </c>
      <c r="S396">
        <v>1.8827069999999999</v>
      </c>
      <c r="T396">
        <v>-0.19351879999999999</v>
      </c>
      <c r="U396">
        <v>-0.38971430000000001</v>
      </c>
    </row>
    <row r="397" spans="1:21" x14ac:dyDescent="0.25">
      <c r="A397" s="20">
        <f>0.000000211178*10^9</f>
        <v>211.178</v>
      </c>
      <c r="B397">
        <v>-2.2784120000000001E-2</v>
      </c>
      <c r="C397">
        <v>1.5093049999999999</v>
      </c>
      <c r="D397">
        <v>-1.0536810000000001</v>
      </c>
      <c r="E397">
        <v>1.151259</v>
      </c>
      <c r="F397">
        <v>-4.9145069999999999E-2</v>
      </c>
      <c r="G397">
        <v>1.6059920000000001</v>
      </c>
      <c r="H397">
        <v>1.0959559999999999</v>
      </c>
      <c r="I397">
        <v>0.58695209999999998</v>
      </c>
      <c r="J397">
        <v>-0.33018690000000001</v>
      </c>
      <c r="K397">
        <v>0.7673141</v>
      </c>
      <c r="L397">
        <v>-0.86943649999999995</v>
      </c>
      <c r="M397">
        <v>-1.338139</v>
      </c>
      <c r="N397">
        <v>-1.6942360000000001</v>
      </c>
      <c r="O397">
        <v>-2.546582E-2</v>
      </c>
      <c r="P397">
        <v>0.99077159999999997</v>
      </c>
      <c r="Q397">
        <v>-1.428061</v>
      </c>
      <c r="R397">
        <v>-1.276837</v>
      </c>
      <c r="S397">
        <v>2.2875459999999999</v>
      </c>
      <c r="T397">
        <v>-0.17214260000000001</v>
      </c>
      <c r="U397">
        <v>-0.9130317</v>
      </c>
    </row>
    <row r="398" spans="1:21" x14ac:dyDescent="0.25">
      <c r="A398" s="20">
        <f>0.000000212178*10^9</f>
        <v>212.178</v>
      </c>
      <c r="B398">
        <v>-0.64254180000000005</v>
      </c>
      <c r="C398">
        <v>2.9892569999999998</v>
      </c>
      <c r="D398">
        <v>-0.58293030000000001</v>
      </c>
      <c r="E398">
        <v>-8.4674189999999996E-2</v>
      </c>
      <c r="F398">
        <v>-0.277478</v>
      </c>
      <c r="G398">
        <v>1.1787110000000001</v>
      </c>
      <c r="H398">
        <v>-0.13840179999999999</v>
      </c>
      <c r="I398">
        <v>0.1189023</v>
      </c>
      <c r="J398">
        <v>-0.14764459999999999</v>
      </c>
      <c r="K398">
        <v>1.349424</v>
      </c>
      <c r="L398">
        <v>-1.5936619999999999</v>
      </c>
      <c r="M398">
        <v>-2.8478370000000002</v>
      </c>
      <c r="N398">
        <v>-1.0641080000000001</v>
      </c>
      <c r="O398">
        <v>1.379653</v>
      </c>
      <c r="P398">
        <v>-1.7636929999999999E-2</v>
      </c>
      <c r="Q398">
        <v>-1.832498</v>
      </c>
      <c r="R398">
        <v>-1.4794860000000001</v>
      </c>
      <c r="S398">
        <v>0.78149809999999997</v>
      </c>
      <c r="T398">
        <v>1.419217</v>
      </c>
      <c r="U398">
        <v>-1.142466</v>
      </c>
    </row>
    <row r="399" spans="1:21" x14ac:dyDescent="0.25">
      <c r="A399" s="20">
        <f>0.000000213178*10^9</f>
        <v>213.178</v>
      </c>
      <c r="B399">
        <v>-0.97309579999999996</v>
      </c>
      <c r="C399">
        <v>3.1703480000000002</v>
      </c>
      <c r="D399">
        <v>0.34554420000000002</v>
      </c>
      <c r="E399">
        <v>-0.69250290000000003</v>
      </c>
      <c r="F399">
        <v>-1.2166060000000001</v>
      </c>
      <c r="G399">
        <v>1.1803710000000001</v>
      </c>
      <c r="H399">
        <v>-0.39197100000000001</v>
      </c>
      <c r="I399">
        <v>0.26214290000000001</v>
      </c>
      <c r="J399">
        <v>-0.52785910000000003</v>
      </c>
      <c r="K399">
        <v>0.52237520000000004</v>
      </c>
      <c r="L399">
        <v>-2.1557010000000001</v>
      </c>
      <c r="M399">
        <v>-1.1339170000000001</v>
      </c>
      <c r="N399">
        <v>-0.91507700000000003</v>
      </c>
      <c r="O399">
        <v>2.3378369999999999</v>
      </c>
      <c r="P399">
        <v>-0.54840409999999995</v>
      </c>
      <c r="Q399">
        <v>-2.5807890000000002</v>
      </c>
      <c r="R399">
        <v>-0.33988010000000002</v>
      </c>
      <c r="S399">
        <v>0.3696354</v>
      </c>
      <c r="T399">
        <v>2.2497639999999999</v>
      </c>
      <c r="U399">
        <v>-0.5194742</v>
      </c>
    </row>
    <row r="400" spans="1:21" x14ac:dyDescent="0.25">
      <c r="A400" s="20">
        <f>0.000000214178*10^9</f>
        <v>214.178</v>
      </c>
      <c r="B400">
        <v>-0.2304542</v>
      </c>
      <c r="C400">
        <v>2.7197819999999999</v>
      </c>
      <c r="D400">
        <v>0.76573910000000001</v>
      </c>
      <c r="E400">
        <v>-0.57662239999999998</v>
      </c>
      <c r="F400">
        <v>-1.3884989999999999</v>
      </c>
      <c r="G400">
        <v>0.3935071</v>
      </c>
      <c r="H400">
        <v>0.28778629999999999</v>
      </c>
      <c r="I400">
        <v>0.60257859999999996</v>
      </c>
      <c r="J400">
        <v>-1.1574880000000001</v>
      </c>
      <c r="K400">
        <v>9.9772700000000006E-2</v>
      </c>
      <c r="L400">
        <v>-1.826608</v>
      </c>
      <c r="M400">
        <v>-0.10888929999999999</v>
      </c>
      <c r="N400">
        <v>-0.53985799999999995</v>
      </c>
      <c r="O400">
        <v>1.3879649999999999</v>
      </c>
      <c r="P400">
        <v>-0.86826630000000005</v>
      </c>
      <c r="Q400">
        <v>-1.4512910000000001</v>
      </c>
      <c r="R400">
        <v>1.0197130000000001</v>
      </c>
      <c r="S400">
        <v>1.7223310000000001</v>
      </c>
      <c r="T400">
        <v>1.39438</v>
      </c>
      <c r="U400">
        <v>-0.16836400000000001</v>
      </c>
    </row>
    <row r="401" spans="1:21" x14ac:dyDescent="0.25">
      <c r="A401" s="20">
        <f>0.000000215178*10^9</f>
        <v>215.178</v>
      </c>
      <c r="B401">
        <v>0.77828589999999997</v>
      </c>
      <c r="C401">
        <v>1.4590380000000001</v>
      </c>
      <c r="D401">
        <v>0.30808649999999999</v>
      </c>
      <c r="E401">
        <v>8.4922689999999995E-2</v>
      </c>
      <c r="F401">
        <v>-0.86853210000000003</v>
      </c>
      <c r="G401">
        <v>-0.46988530000000001</v>
      </c>
      <c r="H401">
        <v>0.87105730000000003</v>
      </c>
      <c r="I401">
        <v>0.83706789999999998</v>
      </c>
      <c r="J401">
        <v>-1.795258</v>
      </c>
      <c r="K401">
        <v>0.68887659999999995</v>
      </c>
      <c r="L401">
        <v>-1.1601079999999999</v>
      </c>
      <c r="M401">
        <v>-1.077661</v>
      </c>
      <c r="N401">
        <v>0.58957890000000002</v>
      </c>
      <c r="O401">
        <v>0.33197939999999998</v>
      </c>
      <c r="P401">
        <v>-0.3222351</v>
      </c>
      <c r="Q401">
        <v>1.0189699999999999</v>
      </c>
      <c r="R401">
        <v>2.0499619999999998</v>
      </c>
      <c r="S401">
        <v>1.475482</v>
      </c>
      <c r="T401">
        <v>0.41780240000000002</v>
      </c>
      <c r="U401">
        <v>-0.50090829999999997</v>
      </c>
    </row>
    <row r="402" spans="1:21" x14ac:dyDescent="0.25">
      <c r="A402" s="20">
        <f>0.000000216178*10^9</f>
        <v>216.178</v>
      </c>
      <c r="B402">
        <v>0.50658219999999998</v>
      </c>
      <c r="C402">
        <v>0.16525780000000001</v>
      </c>
      <c r="D402">
        <v>-9.2463459999999997E-2</v>
      </c>
      <c r="E402">
        <v>0.44782309999999997</v>
      </c>
      <c r="F402">
        <v>-0.4175624</v>
      </c>
      <c r="G402">
        <v>-0.52404289999999998</v>
      </c>
      <c r="H402">
        <v>0.88133309999999998</v>
      </c>
      <c r="I402">
        <v>0.2945738</v>
      </c>
      <c r="J402">
        <v>-2.213854</v>
      </c>
      <c r="K402">
        <v>0.61607429999999996</v>
      </c>
      <c r="L402">
        <v>-0.15877649999999999</v>
      </c>
      <c r="M402">
        <v>-1.373872</v>
      </c>
      <c r="N402">
        <v>0.92511200000000005</v>
      </c>
      <c r="O402">
        <v>1.089415</v>
      </c>
      <c r="P402">
        <v>0.54933240000000005</v>
      </c>
      <c r="Q402">
        <v>1.338357</v>
      </c>
      <c r="R402">
        <v>1.7039610000000001</v>
      </c>
      <c r="S402">
        <v>2.9664530000000001E-2</v>
      </c>
      <c r="T402">
        <v>1.062223E-2</v>
      </c>
      <c r="U402">
        <v>-8.7966719999999998E-2</v>
      </c>
    </row>
    <row r="403" spans="1:21" x14ac:dyDescent="0.25">
      <c r="A403" s="20">
        <f>0.000000217178*10^9</f>
        <v>217.178</v>
      </c>
      <c r="B403">
        <v>0.42809239999999998</v>
      </c>
      <c r="C403">
        <v>-5.2948710000000003E-2</v>
      </c>
      <c r="D403">
        <v>3.5767840000000002E-2</v>
      </c>
      <c r="E403">
        <v>0.81779749999999996</v>
      </c>
      <c r="F403">
        <v>-9.5401130000000001E-2</v>
      </c>
      <c r="G403">
        <v>-0.89587159999999999</v>
      </c>
      <c r="H403">
        <v>0.23905219999999999</v>
      </c>
      <c r="I403">
        <v>-0.50557569999999996</v>
      </c>
      <c r="J403">
        <v>-1.523396</v>
      </c>
      <c r="K403">
        <v>-5.8015690000000002E-2</v>
      </c>
      <c r="L403">
        <v>0.88595199999999996</v>
      </c>
      <c r="M403">
        <v>-0.64986239999999995</v>
      </c>
      <c r="N403">
        <v>0.13621459999999999</v>
      </c>
      <c r="O403">
        <v>1.413449</v>
      </c>
      <c r="P403">
        <v>0.96251399999999998</v>
      </c>
      <c r="Q403">
        <v>7.0514549999999995E-2</v>
      </c>
      <c r="R403">
        <v>0.1760226</v>
      </c>
      <c r="S403">
        <v>-0.18003959999999999</v>
      </c>
      <c r="T403">
        <v>-0.1775796</v>
      </c>
      <c r="U403">
        <v>0.33869939999999998</v>
      </c>
    </row>
    <row r="404" spans="1:21" x14ac:dyDescent="0.25">
      <c r="A404" s="20">
        <f>0.000000218178*10^9</f>
        <v>218.178</v>
      </c>
      <c r="B404">
        <v>0.77300559999999996</v>
      </c>
      <c r="C404">
        <v>-0.4095106</v>
      </c>
      <c r="D404">
        <v>0.6724173</v>
      </c>
      <c r="E404">
        <v>0.86797100000000005</v>
      </c>
      <c r="F404">
        <v>-0.30220900000000001</v>
      </c>
      <c r="G404">
        <v>-1.7721119999999999</v>
      </c>
      <c r="H404">
        <v>0.31366509999999997</v>
      </c>
      <c r="I404">
        <v>-0.43602160000000001</v>
      </c>
      <c r="J404">
        <v>0.62912400000000002</v>
      </c>
      <c r="K404">
        <v>-0.31706879999999998</v>
      </c>
      <c r="L404">
        <v>0.87481569999999997</v>
      </c>
      <c r="M404">
        <v>-0.1128634</v>
      </c>
      <c r="N404">
        <v>-0.86491989999999996</v>
      </c>
      <c r="O404">
        <v>0.85984070000000001</v>
      </c>
      <c r="P404">
        <v>1.0547299999999999</v>
      </c>
      <c r="Q404">
        <v>-0.1072502</v>
      </c>
      <c r="R404">
        <v>-0.40014660000000002</v>
      </c>
      <c r="S404">
        <v>0.2384346</v>
      </c>
      <c r="T404">
        <v>0.13388420000000001</v>
      </c>
      <c r="U404">
        <v>0.37306549999999999</v>
      </c>
    </row>
    <row r="405" spans="1:21" x14ac:dyDescent="0.25">
      <c r="A405" s="20">
        <f>0.000000219178*10^9</f>
        <v>219.178</v>
      </c>
      <c r="B405">
        <v>-3.1713119999999997E-2</v>
      </c>
      <c r="C405">
        <v>-0.9288206</v>
      </c>
      <c r="D405">
        <v>0.80595600000000001</v>
      </c>
      <c r="E405">
        <v>-5.5084389999999997E-2</v>
      </c>
      <c r="F405">
        <v>-1.0296400000000001</v>
      </c>
      <c r="G405">
        <v>-0.91898769999999996</v>
      </c>
      <c r="H405">
        <v>0.39587729999999999</v>
      </c>
      <c r="I405">
        <v>-0.1037349</v>
      </c>
      <c r="J405">
        <v>1.862989</v>
      </c>
      <c r="K405">
        <v>-0.53492430000000002</v>
      </c>
      <c r="L405">
        <v>0.2060341</v>
      </c>
      <c r="M405">
        <v>0.30040280000000003</v>
      </c>
      <c r="N405">
        <v>-1.467257</v>
      </c>
      <c r="O405">
        <v>1.0069520000000001</v>
      </c>
      <c r="P405">
        <v>0.53992490000000004</v>
      </c>
      <c r="Q405">
        <v>0.36053489999999999</v>
      </c>
      <c r="R405">
        <v>0.1867299</v>
      </c>
      <c r="S405">
        <v>0.3074884</v>
      </c>
      <c r="T405">
        <v>1.0511680000000001</v>
      </c>
      <c r="U405">
        <v>1.386639</v>
      </c>
    </row>
    <row r="406" spans="1:21" x14ac:dyDescent="0.25">
      <c r="A406" s="20">
        <f>0.000000220178*10^9</f>
        <v>220.178</v>
      </c>
      <c r="B406">
        <v>-0.33349269999999998</v>
      </c>
      <c r="C406">
        <v>-0.36559839999999999</v>
      </c>
      <c r="D406">
        <v>0.26568370000000002</v>
      </c>
      <c r="E406">
        <v>-0.43490970000000001</v>
      </c>
      <c r="F406">
        <v>-1.362814</v>
      </c>
      <c r="G406">
        <v>0.50176849999999995</v>
      </c>
      <c r="H406">
        <v>-0.33236189999999999</v>
      </c>
      <c r="I406">
        <v>-0.22985990000000001</v>
      </c>
      <c r="J406">
        <v>0.69702730000000002</v>
      </c>
      <c r="K406">
        <v>-8.9104909999999996E-2</v>
      </c>
      <c r="L406">
        <v>0.2282959</v>
      </c>
      <c r="M406">
        <v>1.0252349999999999</v>
      </c>
      <c r="N406">
        <v>-1.153173</v>
      </c>
      <c r="O406">
        <v>1.296621</v>
      </c>
      <c r="P406">
        <v>-0.1928774</v>
      </c>
      <c r="Q406">
        <v>0.2174652</v>
      </c>
      <c r="R406">
        <v>0.51202230000000004</v>
      </c>
      <c r="S406">
        <v>-2.9347089999999999E-2</v>
      </c>
      <c r="T406">
        <v>1.617696</v>
      </c>
      <c r="U406">
        <v>2.2654589999999999</v>
      </c>
    </row>
    <row r="407" spans="1:21" x14ac:dyDescent="0.25">
      <c r="A407" s="20">
        <f>0.000000221178*10^9</f>
        <v>221.178</v>
      </c>
      <c r="B407">
        <v>1.5185150000000001</v>
      </c>
      <c r="C407">
        <v>0.56192690000000001</v>
      </c>
      <c r="D407">
        <v>0.10725129999999999</v>
      </c>
      <c r="E407">
        <v>-0.18978990000000001</v>
      </c>
      <c r="F407">
        <v>-0.85165009999999997</v>
      </c>
      <c r="G407">
        <v>0.77894750000000001</v>
      </c>
      <c r="H407">
        <v>-0.4348187</v>
      </c>
      <c r="I407">
        <v>-0.49988080000000001</v>
      </c>
      <c r="J407">
        <v>-0.29276210000000003</v>
      </c>
      <c r="K407">
        <v>0.81421299999999996</v>
      </c>
      <c r="L407">
        <v>0.39020310000000002</v>
      </c>
      <c r="M407">
        <v>1.6055889999999999</v>
      </c>
      <c r="N407">
        <v>-0.67284299999999997</v>
      </c>
      <c r="O407">
        <v>0.56478740000000005</v>
      </c>
      <c r="P407">
        <v>0.29029070000000001</v>
      </c>
      <c r="Q407">
        <v>-8.87212E-2</v>
      </c>
      <c r="R407">
        <v>0.21290890000000001</v>
      </c>
      <c r="S407">
        <v>-0.41428490000000001</v>
      </c>
      <c r="T407">
        <v>1.134331</v>
      </c>
      <c r="U407">
        <v>1.43984</v>
      </c>
    </row>
    <row r="408" spans="1:21" x14ac:dyDescent="0.25">
      <c r="A408" s="20">
        <f>0.000000222178*10^9</f>
        <v>222.178</v>
      </c>
      <c r="B408">
        <v>2.5574089999999998</v>
      </c>
      <c r="C408">
        <v>0.90899989999999997</v>
      </c>
      <c r="D408">
        <v>0.14575750000000001</v>
      </c>
      <c r="E408">
        <v>-8.1405660000000005E-2</v>
      </c>
      <c r="F408">
        <v>-0.56588269999999996</v>
      </c>
      <c r="G408">
        <v>1.1538489999999999</v>
      </c>
      <c r="H408">
        <v>0.15861239999999999</v>
      </c>
      <c r="I408">
        <v>-0.2058381</v>
      </c>
      <c r="J408">
        <v>0.10111920000000001</v>
      </c>
      <c r="K408">
        <v>-2.662229E-2</v>
      </c>
      <c r="L408">
        <v>-0.4357895</v>
      </c>
      <c r="M408">
        <v>0.93800380000000005</v>
      </c>
      <c r="N408">
        <v>-1.2176739999999999</v>
      </c>
      <c r="O408">
        <v>-0.41610049999999998</v>
      </c>
      <c r="P408">
        <v>1.542986</v>
      </c>
      <c r="Q408">
        <v>0.397899</v>
      </c>
      <c r="R408">
        <v>0.1195166</v>
      </c>
      <c r="S408">
        <v>0.17147680000000001</v>
      </c>
      <c r="T408">
        <v>0.55186250000000003</v>
      </c>
      <c r="U408">
        <v>6.40434E-2</v>
      </c>
    </row>
    <row r="409" spans="1:21" x14ac:dyDescent="0.25">
      <c r="A409" s="20">
        <f>0.000000223178*10^9</f>
        <v>223.178</v>
      </c>
      <c r="B409">
        <v>0.76910469999999997</v>
      </c>
      <c r="C409">
        <v>0.6651861</v>
      </c>
      <c r="D409">
        <v>-2.3815849999999999E-3</v>
      </c>
      <c r="E409">
        <v>0.50347280000000005</v>
      </c>
      <c r="F409">
        <v>-1.477069</v>
      </c>
      <c r="G409">
        <v>1.4167160000000001</v>
      </c>
      <c r="H409">
        <v>0.74951239999999997</v>
      </c>
      <c r="I409">
        <v>0.24711830000000001</v>
      </c>
      <c r="J409">
        <v>0.1462531</v>
      </c>
      <c r="K409">
        <v>-1.634998</v>
      </c>
      <c r="L409">
        <v>-1.0801540000000001</v>
      </c>
      <c r="M409">
        <v>-4.722051E-2</v>
      </c>
      <c r="N409">
        <v>-1.719735</v>
      </c>
      <c r="O409">
        <v>-0.25323010000000001</v>
      </c>
      <c r="P409">
        <v>1.3173790000000001</v>
      </c>
      <c r="Q409">
        <v>0.81221160000000003</v>
      </c>
      <c r="R409">
        <v>0.69150880000000003</v>
      </c>
      <c r="S409">
        <v>1.1246210000000001</v>
      </c>
      <c r="T409">
        <v>0.49968889999999999</v>
      </c>
      <c r="U409">
        <v>4.6232090000000003E-2</v>
      </c>
    </row>
    <row r="410" spans="1:21" x14ac:dyDescent="0.25">
      <c r="A410" s="20">
        <f>0.000000224178*10^9</f>
        <v>224.178</v>
      </c>
      <c r="B410">
        <v>-1.2183580000000001</v>
      </c>
      <c r="C410">
        <v>0.1621899</v>
      </c>
      <c r="D410">
        <v>-0.57651399999999997</v>
      </c>
      <c r="E410">
        <v>0.40409679999999998</v>
      </c>
      <c r="F410">
        <v>-1.6805509999999999</v>
      </c>
      <c r="G410">
        <v>1.305574</v>
      </c>
      <c r="H410">
        <v>1.216073</v>
      </c>
      <c r="I410">
        <v>-0.1689861</v>
      </c>
      <c r="J410">
        <v>-0.1725216</v>
      </c>
      <c r="K410">
        <v>-1.069771</v>
      </c>
      <c r="L410">
        <v>-0.27061049999999998</v>
      </c>
      <c r="M410">
        <v>0.3473832</v>
      </c>
      <c r="N410">
        <v>-0.51884300000000005</v>
      </c>
      <c r="O410">
        <v>0.20637949999999999</v>
      </c>
      <c r="P410">
        <v>-0.74833050000000001</v>
      </c>
      <c r="Q410">
        <v>0.50033159999999999</v>
      </c>
      <c r="R410">
        <v>0.8832797</v>
      </c>
      <c r="S410">
        <v>0.56370480000000001</v>
      </c>
      <c r="T410">
        <v>0.6117456</v>
      </c>
      <c r="U410">
        <v>1.1096029999999999</v>
      </c>
    </row>
    <row r="411" spans="1:21" x14ac:dyDescent="0.25">
      <c r="A411" s="20">
        <f>0.000000225178*10^9</f>
        <v>225.178</v>
      </c>
      <c r="B411">
        <v>-0.6048576</v>
      </c>
      <c r="C411">
        <v>-0.39897280000000002</v>
      </c>
      <c r="D411">
        <v>-1.0963499999999999</v>
      </c>
      <c r="E411">
        <v>-0.61550870000000002</v>
      </c>
      <c r="F411">
        <v>-8.4521830000000006E-2</v>
      </c>
      <c r="G411">
        <v>1.5849949999999999</v>
      </c>
      <c r="H411">
        <v>1.697376</v>
      </c>
      <c r="I411">
        <v>-7.7355530000000006E-2</v>
      </c>
      <c r="J411">
        <v>-0.62388120000000002</v>
      </c>
      <c r="K411">
        <v>0.41812690000000002</v>
      </c>
      <c r="L411">
        <v>0.6870155</v>
      </c>
      <c r="M411">
        <v>0.34005970000000002</v>
      </c>
      <c r="N411">
        <v>1.4133640000000001</v>
      </c>
      <c r="O411">
        <v>0.41775210000000002</v>
      </c>
      <c r="P411">
        <v>-1.9371480000000001</v>
      </c>
      <c r="Q411">
        <v>0.76452830000000005</v>
      </c>
      <c r="R411">
        <v>0.30979269999999998</v>
      </c>
      <c r="S411">
        <v>-0.56935349999999996</v>
      </c>
      <c r="T411">
        <v>0.72808969999999995</v>
      </c>
      <c r="U411">
        <v>1.334867</v>
      </c>
    </row>
    <row r="412" spans="1:21" x14ac:dyDescent="0.25">
      <c r="A412" s="20">
        <f>0.000000226178*10^9</f>
        <v>226.178</v>
      </c>
      <c r="B412">
        <v>1.0375760000000001</v>
      </c>
      <c r="C412">
        <v>-0.67204280000000005</v>
      </c>
      <c r="D412">
        <v>-0.52862310000000001</v>
      </c>
      <c r="E412">
        <v>-0.58066180000000001</v>
      </c>
      <c r="F412">
        <v>0.75387979999999999</v>
      </c>
      <c r="G412">
        <v>1.870242</v>
      </c>
      <c r="H412">
        <v>1.9688760000000001</v>
      </c>
      <c r="I412">
        <v>1.378574</v>
      </c>
      <c r="J412">
        <v>-1.4098360000000001</v>
      </c>
      <c r="K412">
        <v>0.32782600000000001</v>
      </c>
      <c r="L412">
        <v>0.78362279999999995</v>
      </c>
      <c r="M412">
        <v>-1.6283369999999999</v>
      </c>
      <c r="N412">
        <v>1.8268720000000001</v>
      </c>
      <c r="O412">
        <v>1.4195260000000001</v>
      </c>
      <c r="P412">
        <v>-1.003728</v>
      </c>
      <c r="Q412">
        <v>1.910774</v>
      </c>
      <c r="R412">
        <v>0.1883708</v>
      </c>
      <c r="S412">
        <v>-8.2980929999999994E-3</v>
      </c>
      <c r="T412">
        <v>-6.7701999999999998E-2</v>
      </c>
      <c r="U412">
        <v>0.2395119</v>
      </c>
    </row>
    <row r="413" spans="1:21" x14ac:dyDescent="0.25">
      <c r="A413" s="20">
        <f>0.000000227178*10^9</f>
        <v>227.178</v>
      </c>
      <c r="B413">
        <v>0.39082820000000001</v>
      </c>
      <c r="C413">
        <v>0.12935469999999999</v>
      </c>
      <c r="D413">
        <v>0.44654539999999998</v>
      </c>
      <c r="E413">
        <v>0.30112090000000002</v>
      </c>
      <c r="F413">
        <v>0.54664009999999996</v>
      </c>
      <c r="G413">
        <v>1.2292989999999999</v>
      </c>
      <c r="H413">
        <v>0.99543789999999999</v>
      </c>
      <c r="I413">
        <v>1.350641</v>
      </c>
      <c r="J413">
        <v>-1.2765470000000001</v>
      </c>
      <c r="K413">
        <v>-0.42504629999999999</v>
      </c>
      <c r="L413">
        <v>0.94858640000000005</v>
      </c>
      <c r="M413">
        <v>-2.4310019999999999</v>
      </c>
      <c r="N413">
        <v>0.85494840000000005</v>
      </c>
      <c r="O413">
        <v>2.2600959999999999</v>
      </c>
      <c r="P413">
        <v>-4.2774710000000001E-2</v>
      </c>
      <c r="Q413">
        <v>2.6972640000000001</v>
      </c>
      <c r="R413">
        <v>0.53912230000000005</v>
      </c>
      <c r="S413">
        <v>0.80628060000000001</v>
      </c>
      <c r="T413">
        <v>-1.7770030000000001</v>
      </c>
      <c r="U413">
        <v>-1.1563369999999999</v>
      </c>
    </row>
    <row r="414" spans="1:21" x14ac:dyDescent="0.25">
      <c r="A414" s="20">
        <f>0.000000228178*10^9</f>
        <v>228.178</v>
      </c>
      <c r="B414">
        <v>-0.95223369999999996</v>
      </c>
      <c r="C414">
        <v>1.3795390000000001</v>
      </c>
      <c r="D414">
        <v>0.35312329999999997</v>
      </c>
      <c r="E414">
        <v>1.104887</v>
      </c>
      <c r="F414">
        <v>0.97625039999999996</v>
      </c>
      <c r="G414">
        <v>-0.11565449999999999</v>
      </c>
      <c r="H414">
        <v>-0.82127910000000004</v>
      </c>
      <c r="I414">
        <v>-0.78349250000000004</v>
      </c>
      <c r="J414">
        <v>-0.5891419</v>
      </c>
      <c r="K414">
        <v>-0.14791270000000001</v>
      </c>
      <c r="L414">
        <v>0.89929170000000003</v>
      </c>
      <c r="M414">
        <v>0.2196284</v>
      </c>
      <c r="N414">
        <v>6.1434509999999998E-2</v>
      </c>
      <c r="O414">
        <v>1.9931179999999999</v>
      </c>
      <c r="P414">
        <v>-0.3025679</v>
      </c>
      <c r="Q414">
        <v>2.1426729999999998</v>
      </c>
      <c r="R414">
        <v>0.28089120000000001</v>
      </c>
      <c r="S414">
        <v>4.127753E-2</v>
      </c>
      <c r="T414">
        <v>-2.2532640000000002</v>
      </c>
      <c r="U414">
        <v>-1.547458</v>
      </c>
    </row>
    <row r="415" spans="1:21" x14ac:dyDescent="0.25">
      <c r="A415" s="20">
        <f>0.000000229178*10^9</f>
        <v>229.178</v>
      </c>
      <c r="B415">
        <v>-0.97781370000000001</v>
      </c>
      <c r="C415">
        <v>1.0547150000000001</v>
      </c>
      <c r="D415">
        <v>-0.92038850000000005</v>
      </c>
      <c r="E415">
        <v>1.4571890000000001</v>
      </c>
      <c r="F415">
        <v>1.276354</v>
      </c>
      <c r="G415">
        <v>-1.017547</v>
      </c>
      <c r="H415">
        <v>-1.236291</v>
      </c>
      <c r="I415">
        <v>-1.3767339999999999</v>
      </c>
      <c r="J415">
        <v>-0.35646879999999997</v>
      </c>
      <c r="K415">
        <v>1.037399</v>
      </c>
      <c r="L415">
        <v>-0.34816039999999998</v>
      </c>
      <c r="M415">
        <v>2.8552119999999999</v>
      </c>
      <c r="N415">
        <v>-0.30052859999999998</v>
      </c>
      <c r="O415">
        <v>1.6410549999999999</v>
      </c>
      <c r="P415">
        <v>-0.89156389999999996</v>
      </c>
      <c r="Q415">
        <v>0.32569730000000002</v>
      </c>
      <c r="R415">
        <v>-0.42265570000000002</v>
      </c>
      <c r="S415">
        <v>-0.10564270000000001</v>
      </c>
      <c r="T415">
        <v>-0.37622420000000001</v>
      </c>
      <c r="U415">
        <v>-0.66806520000000003</v>
      </c>
    </row>
    <row r="416" spans="1:21" x14ac:dyDescent="0.25">
      <c r="A416" s="20">
        <f>0.000000230178*10^9</f>
        <v>230.178</v>
      </c>
      <c r="B416">
        <v>-1.030764</v>
      </c>
      <c r="C416">
        <v>-0.45162150000000001</v>
      </c>
      <c r="D416">
        <v>-1.586956</v>
      </c>
      <c r="E416">
        <v>1.0012019999999999</v>
      </c>
      <c r="F416">
        <v>1.0895779999999999</v>
      </c>
      <c r="G416">
        <v>-1.2860240000000001</v>
      </c>
      <c r="H416">
        <v>0.1080769</v>
      </c>
      <c r="I416">
        <v>0.45523029999999998</v>
      </c>
      <c r="J416">
        <v>-9.2497129999999997E-2</v>
      </c>
      <c r="K416">
        <v>1.673197</v>
      </c>
      <c r="L416">
        <v>-0.99284649999999997</v>
      </c>
      <c r="M416">
        <v>2.3124229999999999</v>
      </c>
      <c r="N416">
        <v>7.4836840000000002E-2</v>
      </c>
      <c r="O416">
        <v>1.380304</v>
      </c>
      <c r="P416">
        <v>-0.70947629999999995</v>
      </c>
      <c r="Q416">
        <v>-1.697756</v>
      </c>
      <c r="R416">
        <v>-0.63300380000000001</v>
      </c>
      <c r="S416">
        <v>1.1597759999999999</v>
      </c>
      <c r="T416">
        <v>2.16791</v>
      </c>
      <c r="U416">
        <v>0.45437470000000002</v>
      </c>
    </row>
    <row r="417" spans="1:21" x14ac:dyDescent="0.25">
      <c r="A417" s="20">
        <f>0.000000231178*10^9</f>
        <v>231.178</v>
      </c>
      <c r="B417">
        <v>-1.1967509999999999</v>
      </c>
      <c r="C417">
        <v>-1.1428970000000001</v>
      </c>
      <c r="D417">
        <v>-0.75395630000000002</v>
      </c>
      <c r="E417">
        <v>0.40713820000000001</v>
      </c>
      <c r="F417">
        <v>0.97698260000000003</v>
      </c>
      <c r="G417">
        <v>-0.65504099999999998</v>
      </c>
      <c r="H417">
        <v>0.73225099999999999</v>
      </c>
      <c r="I417">
        <v>1.443551</v>
      </c>
      <c r="J417">
        <v>7.3405910000000005E-2</v>
      </c>
      <c r="K417">
        <v>1.5829009999999999</v>
      </c>
      <c r="L417">
        <v>-0.19665289999999999</v>
      </c>
      <c r="M417">
        <v>0.95828950000000002</v>
      </c>
      <c r="N417">
        <v>0.90579339999999997</v>
      </c>
      <c r="O417">
        <v>1.0139530000000001</v>
      </c>
      <c r="P417">
        <v>-0.18025720000000001</v>
      </c>
      <c r="Q417">
        <v>-2.3809019999999999</v>
      </c>
      <c r="R417">
        <v>0.12927</v>
      </c>
      <c r="S417">
        <v>1.6576120000000001</v>
      </c>
      <c r="T417">
        <v>3.286178</v>
      </c>
      <c r="U417">
        <v>1.4631799999999999</v>
      </c>
    </row>
    <row r="418" spans="1:21" x14ac:dyDescent="0.25">
      <c r="A418" s="20">
        <f>0.000000232178*10^9</f>
        <v>232.178</v>
      </c>
      <c r="B418">
        <v>-1.306416</v>
      </c>
      <c r="C418">
        <v>-1.1549590000000001</v>
      </c>
      <c r="D418">
        <v>4.7723550000000003E-2</v>
      </c>
      <c r="E418">
        <v>0.36780380000000001</v>
      </c>
      <c r="F418">
        <v>0.71196660000000001</v>
      </c>
      <c r="G418">
        <v>0.36368850000000003</v>
      </c>
      <c r="H418">
        <v>-0.5658088</v>
      </c>
      <c r="I418">
        <v>0.86915889999999996</v>
      </c>
      <c r="J418">
        <v>-0.38785710000000001</v>
      </c>
      <c r="K418">
        <v>1.193935</v>
      </c>
      <c r="L418">
        <v>-0.38716729999999999</v>
      </c>
      <c r="M418">
        <v>0.50899260000000002</v>
      </c>
      <c r="N418">
        <v>0.54097289999999998</v>
      </c>
      <c r="O418">
        <v>0.99361109999999997</v>
      </c>
      <c r="P418">
        <v>-0.47912569999999999</v>
      </c>
      <c r="Q418">
        <v>-1.239873</v>
      </c>
      <c r="R418">
        <v>0.75062609999999996</v>
      </c>
      <c r="S418">
        <v>0.77990919999999997</v>
      </c>
      <c r="T418">
        <v>2.530122</v>
      </c>
      <c r="U418">
        <v>1.8413790000000001</v>
      </c>
    </row>
    <row r="419" spans="1:21" x14ac:dyDescent="0.25">
      <c r="A419" s="20">
        <f>0.000000233178*10^9</f>
        <v>233.178</v>
      </c>
      <c r="B419">
        <v>-1.839046</v>
      </c>
      <c r="C419">
        <v>-0.61903600000000003</v>
      </c>
      <c r="D419">
        <v>-7.8545370000000003E-2</v>
      </c>
      <c r="E419">
        <v>0.57575779999999999</v>
      </c>
      <c r="F419">
        <v>0.2266522</v>
      </c>
      <c r="G419">
        <v>0.24147440000000001</v>
      </c>
      <c r="H419">
        <v>-1.336052</v>
      </c>
      <c r="I419">
        <v>1.1972430000000001</v>
      </c>
      <c r="J419">
        <v>-1.6111960000000001</v>
      </c>
      <c r="K419">
        <v>-0.1019567</v>
      </c>
      <c r="L419">
        <v>-1.6457090000000001</v>
      </c>
      <c r="M419">
        <v>0.19064710000000001</v>
      </c>
      <c r="N419">
        <v>-0.3873412</v>
      </c>
      <c r="O419">
        <v>0.86361010000000005</v>
      </c>
      <c r="P419">
        <v>-0.77578760000000002</v>
      </c>
      <c r="Q419">
        <v>-6.1304959999999999E-2</v>
      </c>
      <c r="R419">
        <v>-0.41524509999999998</v>
      </c>
      <c r="S419">
        <v>5.0554340000000003E-2</v>
      </c>
      <c r="T419">
        <v>1.1041749999999999</v>
      </c>
      <c r="U419">
        <v>0.83448469999999997</v>
      </c>
    </row>
    <row r="420" spans="1:21" x14ac:dyDescent="0.25">
      <c r="A420" s="20">
        <f>0.000000234178*10^9</f>
        <v>234.178</v>
      </c>
      <c r="B420">
        <v>-1.7230760000000001</v>
      </c>
      <c r="C420">
        <v>0.34894399999999998</v>
      </c>
      <c r="D420">
        <v>-0.57267769999999996</v>
      </c>
      <c r="E420">
        <v>0.23910509999999999</v>
      </c>
      <c r="F420">
        <v>-0.20975869999999999</v>
      </c>
      <c r="G420">
        <v>-0.14049249999999999</v>
      </c>
      <c r="H420">
        <v>-0.1582904</v>
      </c>
      <c r="I420">
        <v>2.1731440000000002</v>
      </c>
      <c r="J420">
        <v>-2.007752</v>
      </c>
      <c r="K420">
        <v>-1.127969</v>
      </c>
      <c r="L420">
        <v>-1.6287640000000001</v>
      </c>
      <c r="M420">
        <v>0.30211329999999997</v>
      </c>
      <c r="N420">
        <v>-0.15430720000000001</v>
      </c>
      <c r="O420">
        <v>0.1601194</v>
      </c>
      <c r="P420">
        <v>0.24623590000000001</v>
      </c>
      <c r="Q420">
        <v>0.255444</v>
      </c>
      <c r="R420">
        <v>-2.0924830000000001</v>
      </c>
      <c r="S420">
        <v>0.86855879999999996</v>
      </c>
      <c r="T420">
        <v>0.95964660000000002</v>
      </c>
      <c r="U420">
        <v>-0.8183975</v>
      </c>
    </row>
    <row r="421" spans="1:21" x14ac:dyDescent="0.25">
      <c r="A421" s="20">
        <f>0.000000235178*10^9</f>
        <v>235.178</v>
      </c>
      <c r="B421">
        <v>4.7434120000000003E-2</v>
      </c>
      <c r="C421">
        <v>0.56774190000000002</v>
      </c>
      <c r="D421">
        <v>-0.27350790000000003</v>
      </c>
      <c r="E421">
        <v>-7.1320679999999997E-2</v>
      </c>
      <c r="F421">
        <v>-0.54836110000000005</v>
      </c>
      <c r="G421">
        <v>0.44991750000000003</v>
      </c>
      <c r="H421">
        <v>0.3173455</v>
      </c>
      <c r="I421">
        <v>1.8747240000000001</v>
      </c>
      <c r="J421">
        <v>-0.4051477</v>
      </c>
      <c r="K421">
        <v>-0.63377260000000002</v>
      </c>
      <c r="L421">
        <v>-0.73931709999999995</v>
      </c>
      <c r="M421">
        <v>1.9812639999999999E-2</v>
      </c>
      <c r="N421">
        <v>0.82525360000000003</v>
      </c>
      <c r="O421">
        <v>0.52505349999999995</v>
      </c>
      <c r="P421">
        <v>1.4282280000000001</v>
      </c>
      <c r="Q421">
        <v>1.2312320000000001</v>
      </c>
      <c r="R421">
        <v>-2.0268030000000001</v>
      </c>
      <c r="S421">
        <v>1.4509430000000001</v>
      </c>
      <c r="T421">
        <v>1.4959070000000001</v>
      </c>
      <c r="U421">
        <v>-1.7585440000000001</v>
      </c>
    </row>
    <row r="422" spans="1:21" x14ac:dyDescent="0.25">
      <c r="A422" s="20">
        <f>0.000000236178*10^9</f>
        <v>236.17800000000003</v>
      </c>
      <c r="B422">
        <v>1.5997509999999999</v>
      </c>
      <c r="C422">
        <v>0.25066480000000002</v>
      </c>
      <c r="D422">
        <v>0.87494689999999997</v>
      </c>
      <c r="E422">
        <v>0.46656730000000002</v>
      </c>
      <c r="F422">
        <v>-0.60614920000000005</v>
      </c>
      <c r="G422">
        <v>0.94291990000000003</v>
      </c>
      <c r="H422">
        <v>-0.83936670000000002</v>
      </c>
      <c r="I422">
        <v>0.42891889999999999</v>
      </c>
      <c r="J422">
        <v>0.93638330000000003</v>
      </c>
      <c r="K422">
        <v>-0.24090790000000001</v>
      </c>
      <c r="L422">
        <v>-0.87328099999999997</v>
      </c>
      <c r="M422">
        <v>-0.27107389999999998</v>
      </c>
      <c r="N422">
        <v>1.8020400000000001</v>
      </c>
      <c r="O422">
        <v>1.9975959999999999</v>
      </c>
      <c r="P422">
        <v>1.5808610000000001</v>
      </c>
      <c r="Q422">
        <v>2.4407079999999999</v>
      </c>
      <c r="R422">
        <v>-1.1118110000000001</v>
      </c>
      <c r="S422">
        <v>0.3626781</v>
      </c>
      <c r="T422">
        <v>0.78529530000000003</v>
      </c>
      <c r="U422">
        <v>-0.87654799999999999</v>
      </c>
    </row>
    <row r="423" spans="1:21" x14ac:dyDescent="0.25">
      <c r="A423" s="20">
        <f>0.000000237178*10^9</f>
        <v>237.178</v>
      </c>
      <c r="B423">
        <v>1.118671</v>
      </c>
      <c r="C423">
        <v>0.2278182</v>
      </c>
      <c r="D423">
        <v>0.7188814</v>
      </c>
      <c r="E423">
        <v>1.1266339999999999</v>
      </c>
      <c r="F423">
        <v>-8.8481770000000001E-2</v>
      </c>
      <c r="G423">
        <v>0.68249269999999995</v>
      </c>
      <c r="H423">
        <v>-1.490407</v>
      </c>
      <c r="I423">
        <v>-0.37567080000000003</v>
      </c>
      <c r="J423">
        <v>1.376844</v>
      </c>
      <c r="K423">
        <v>-0.39942230000000001</v>
      </c>
      <c r="L423">
        <v>-1.054797</v>
      </c>
      <c r="M423">
        <v>0.98663449999999997</v>
      </c>
      <c r="N423">
        <v>1.856163</v>
      </c>
      <c r="O423">
        <v>1.1535610000000001</v>
      </c>
      <c r="P423">
        <v>1.290097</v>
      </c>
      <c r="Q423">
        <v>2.0916389999999998</v>
      </c>
      <c r="R423">
        <v>-1.017549</v>
      </c>
      <c r="S423">
        <v>-0.22440160000000001</v>
      </c>
      <c r="T423">
        <v>-0.28760530000000001</v>
      </c>
      <c r="U423">
        <v>1.105974</v>
      </c>
    </row>
    <row r="424" spans="1:21" x14ac:dyDescent="0.25">
      <c r="A424" s="20">
        <f>0.000000238178*10^9</f>
        <v>238.178</v>
      </c>
      <c r="B424">
        <v>0.1522184</v>
      </c>
      <c r="C424">
        <v>0.11989619999999999</v>
      </c>
      <c r="D424">
        <v>-0.1969186</v>
      </c>
      <c r="E424">
        <v>1.4307110000000001</v>
      </c>
      <c r="F424">
        <v>0.15224509999999999</v>
      </c>
      <c r="G424">
        <v>0.49409350000000002</v>
      </c>
      <c r="H424">
        <v>-0.70308740000000003</v>
      </c>
      <c r="I424">
        <v>0.62132730000000003</v>
      </c>
      <c r="J424">
        <v>1.768119</v>
      </c>
      <c r="K424">
        <v>0.18001890000000001</v>
      </c>
      <c r="L424">
        <v>-0.21458740000000001</v>
      </c>
      <c r="M424">
        <v>2.0749399999999998</v>
      </c>
      <c r="N424">
        <v>0.40288459999999998</v>
      </c>
      <c r="O424">
        <v>-1.1068290000000001</v>
      </c>
      <c r="P424">
        <v>0.4607327</v>
      </c>
      <c r="Q424">
        <v>1.065768</v>
      </c>
      <c r="R424">
        <v>-0.57303029999999999</v>
      </c>
      <c r="S424">
        <v>-9.8385139999999996E-2</v>
      </c>
      <c r="T424">
        <v>-0.4568604</v>
      </c>
      <c r="U424">
        <v>2.051552</v>
      </c>
    </row>
    <row r="425" spans="1:21" x14ac:dyDescent="0.25">
      <c r="A425" s="20">
        <f>0.000000239178*10^9</f>
        <v>239.178</v>
      </c>
      <c r="B425">
        <v>0.47668300000000002</v>
      </c>
      <c r="C425">
        <v>-0.46059070000000002</v>
      </c>
      <c r="D425">
        <v>0.41656959999999998</v>
      </c>
      <c r="E425">
        <v>1.2048239999999999</v>
      </c>
      <c r="F425">
        <v>-2.9697939999999999E-2</v>
      </c>
      <c r="G425">
        <v>6.8218249999999994E-2</v>
      </c>
      <c r="H425">
        <v>0.5274143</v>
      </c>
      <c r="I425">
        <v>1.7728360000000001</v>
      </c>
      <c r="J425">
        <v>0.78915970000000002</v>
      </c>
      <c r="K425">
        <v>0.53935449999999996</v>
      </c>
      <c r="L425">
        <v>-0.1593733</v>
      </c>
      <c r="M425">
        <v>1.531857</v>
      </c>
      <c r="N425">
        <v>-0.2364021</v>
      </c>
      <c r="O425">
        <v>-1.1839280000000001</v>
      </c>
      <c r="P425">
        <v>-0.89308259999999995</v>
      </c>
      <c r="Q425">
        <v>1.1252500000000001</v>
      </c>
      <c r="R425">
        <v>0.58165339999999999</v>
      </c>
      <c r="S425">
        <v>-0.2296088</v>
      </c>
      <c r="T425">
        <v>7.7738570000000007E-2</v>
      </c>
      <c r="U425">
        <v>2.0281250000000002</v>
      </c>
    </row>
    <row r="426" spans="1:21" x14ac:dyDescent="0.25">
      <c r="A426" s="20">
        <f>0.000000240178*10^9</f>
        <v>240.17800000000003</v>
      </c>
      <c r="B426">
        <v>1.5139279999999999</v>
      </c>
      <c r="C426">
        <v>-0.46981050000000002</v>
      </c>
      <c r="D426">
        <v>0.70329929999999996</v>
      </c>
      <c r="E426">
        <v>0.69941359999999997</v>
      </c>
      <c r="F426">
        <v>0.33881860000000003</v>
      </c>
      <c r="G426">
        <v>-0.87822719999999999</v>
      </c>
      <c r="H426">
        <v>0.62724270000000004</v>
      </c>
      <c r="I426">
        <v>1.9023159999999999</v>
      </c>
      <c r="J426">
        <v>-0.88817250000000003</v>
      </c>
      <c r="K426">
        <v>-0.28406490000000001</v>
      </c>
      <c r="L426">
        <v>-1.136801</v>
      </c>
      <c r="M426">
        <v>0.7553571</v>
      </c>
      <c r="N426">
        <v>1.297625</v>
      </c>
      <c r="O426">
        <v>-0.61166509999999996</v>
      </c>
      <c r="P426">
        <v>-1.3822430000000001</v>
      </c>
      <c r="Q426">
        <v>1.6942010000000001</v>
      </c>
      <c r="R426">
        <v>0.27292480000000002</v>
      </c>
      <c r="S426">
        <v>0.37730619999999998</v>
      </c>
      <c r="T426">
        <v>0.92555770000000004</v>
      </c>
      <c r="U426">
        <v>1.863416</v>
      </c>
    </row>
    <row r="427" spans="1:21" x14ac:dyDescent="0.25">
      <c r="A427" s="20">
        <f>0.000000241178*10^9</f>
        <v>241.178</v>
      </c>
      <c r="B427">
        <v>1.836387</v>
      </c>
      <c r="C427">
        <v>0.64165380000000005</v>
      </c>
      <c r="D427">
        <v>-1.1110599999999999</v>
      </c>
      <c r="E427">
        <v>0.57449530000000004</v>
      </c>
      <c r="F427">
        <v>0.64641289999999996</v>
      </c>
      <c r="G427">
        <v>-1.2366379999999999</v>
      </c>
      <c r="H427">
        <v>9.225216E-2</v>
      </c>
      <c r="I427">
        <v>1.1455249999999999</v>
      </c>
      <c r="J427">
        <v>-0.56726449999999995</v>
      </c>
      <c r="K427">
        <v>-1.1694450000000001</v>
      </c>
      <c r="L427">
        <v>-1.0024709999999999</v>
      </c>
      <c r="M427">
        <v>1.14157</v>
      </c>
      <c r="N427">
        <v>2.2896459999999998</v>
      </c>
      <c r="O427">
        <v>-0.61280690000000004</v>
      </c>
      <c r="P427">
        <v>-0.87036139999999995</v>
      </c>
      <c r="Q427">
        <v>1.1392580000000001</v>
      </c>
      <c r="R427">
        <v>-0.95045489999999999</v>
      </c>
      <c r="S427">
        <v>1.4520109999999999</v>
      </c>
      <c r="T427">
        <v>1.666442</v>
      </c>
      <c r="U427">
        <v>1.487323</v>
      </c>
    </row>
    <row r="428" spans="1:21" x14ac:dyDescent="0.25">
      <c r="A428" s="20">
        <f>0.000000242178*10^9</f>
        <v>242.17800000000003</v>
      </c>
      <c r="B428">
        <v>0.68707620000000003</v>
      </c>
      <c r="C428">
        <v>1.5115209999999999</v>
      </c>
      <c r="D428">
        <v>-2.0520100000000001</v>
      </c>
      <c r="E428">
        <v>0.32951219999999998</v>
      </c>
      <c r="F428">
        <v>1.0717909999999999</v>
      </c>
      <c r="G428">
        <v>-0.91452800000000001</v>
      </c>
      <c r="H428">
        <v>0.39086270000000001</v>
      </c>
      <c r="I428">
        <v>-0.46451379999999998</v>
      </c>
      <c r="J428">
        <v>1.1902729999999999</v>
      </c>
      <c r="K428">
        <v>-1.250319</v>
      </c>
      <c r="L428">
        <v>0.37106489999999998</v>
      </c>
      <c r="M428">
        <v>1.4953160000000001</v>
      </c>
      <c r="N428">
        <v>1.273946</v>
      </c>
      <c r="O428">
        <v>-4.1868909999999999E-3</v>
      </c>
      <c r="P428">
        <v>-0.57604259999999996</v>
      </c>
      <c r="Q428">
        <v>6.3858270000000002E-3</v>
      </c>
      <c r="R428">
        <v>-0.80870030000000004</v>
      </c>
      <c r="S428">
        <v>2.1125080000000001</v>
      </c>
      <c r="T428">
        <v>2.1522519999999998</v>
      </c>
      <c r="U428">
        <v>1.221347</v>
      </c>
    </row>
    <row r="429" spans="1:21" x14ac:dyDescent="0.25">
      <c r="A429" s="20">
        <f>0.000000243178*10^9</f>
        <v>243.17799999999997</v>
      </c>
      <c r="B429">
        <v>-1.0707139999999999</v>
      </c>
      <c r="C429">
        <v>1.338346</v>
      </c>
      <c r="D429">
        <v>-0.44450640000000002</v>
      </c>
      <c r="E429">
        <v>0.2345921</v>
      </c>
      <c r="F429">
        <v>2.3655110000000001</v>
      </c>
      <c r="G429">
        <v>-0.53610849999999999</v>
      </c>
      <c r="H429">
        <v>0.60113000000000005</v>
      </c>
      <c r="I429">
        <v>-0.99967609999999996</v>
      </c>
      <c r="J429">
        <v>1.7035149999999999</v>
      </c>
      <c r="K429">
        <v>-0.3127239</v>
      </c>
      <c r="L429">
        <v>1.350833</v>
      </c>
      <c r="M429">
        <v>0.87488270000000001</v>
      </c>
      <c r="N429">
        <v>9.5593880000000006E-2</v>
      </c>
      <c r="O429">
        <v>0.54192879999999999</v>
      </c>
      <c r="P429">
        <v>-0.52028680000000005</v>
      </c>
      <c r="Q429">
        <v>-0.24470529999999999</v>
      </c>
      <c r="R429">
        <v>0.2354947</v>
      </c>
      <c r="S429">
        <v>2.1863549999999998</v>
      </c>
      <c r="T429">
        <v>2.0148869999999999</v>
      </c>
      <c r="U429">
        <v>0.71102710000000002</v>
      </c>
    </row>
    <row r="430" spans="1:21" x14ac:dyDescent="0.25">
      <c r="A430" s="20">
        <f>0.000000244178*10^9</f>
        <v>244.178</v>
      </c>
      <c r="B430">
        <v>-1.023099</v>
      </c>
      <c r="C430">
        <v>0.89304989999999995</v>
      </c>
      <c r="D430">
        <v>0.61274600000000001</v>
      </c>
      <c r="E430">
        <v>0.80755489999999996</v>
      </c>
      <c r="F430">
        <v>2.5797970000000001</v>
      </c>
      <c r="G430">
        <v>-0.44740239999999998</v>
      </c>
      <c r="H430">
        <v>-3.3697669999999999E-2</v>
      </c>
      <c r="I430">
        <v>-1.013944E-2</v>
      </c>
      <c r="J430">
        <v>1.0576730000000001</v>
      </c>
      <c r="K430">
        <v>0.8936984</v>
      </c>
      <c r="L430">
        <v>1.2977000000000001</v>
      </c>
      <c r="M430">
        <v>1.3012859999999999</v>
      </c>
      <c r="N430">
        <v>-0.16416849999999999</v>
      </c>
      <c r="O430">
        <v>0.85658299999999998</v>
      </c>
      <c r="P430">
        <v>0.3247353</v>
      </c>
      <c r="Q430">
        <v>-9.6080020000000002E-2</v>
      </c>
      <c r="R430">
        <v>0.72063949999999999</v>
      </c>
      <c r="S430">
        <v>1.4340459999999999</v>
      </c>
      <c r="T430">
        <v>1.298065</v>
      </c>
      <c r="U430">
        <v>4.7212450000000003E-2</v>
      </c>
    </row>
    <row r="431" spans="1:21" x14ac:dyDescent="0.25">
      <c r="A431" s="20">
        <f>0.000000245178*10^9</f>
        <v>245.17799999999997</v>
      </c>
      <c r="B431">
        <v>0.67416500000000001</v>
      </c>
      <c r="C431">
        <v>0.80014289999999999</v>
      </c>
      <c r="D431">
        <v>1.7808049999999999E-2</v>
      </c>
      <c r="E431">
        <v>0.6924399</v>
      </c>
      <c r="F431">
        <v>1.3125530000000001</v>
      </c>
      <c r="G431">
        <v>-0.93927349999999998</v>
      </c>
      <c r="H431">
        <v>0.22466359999999999</v>
      </c>
      <c r="I431">
        <v>0.63701609999999997</v>
      </c>
      <c r="J431">
        <v>1.020499</v>
      </c>
      <c r="K431">
        <v>1.048754</v>
      </c>
      <c r="L431">
        <v>0.69737360000000004</v>
      </c>
      <c r="M431">
        <v>2.776078</v>
      </c>
      <c r="N431">
        <v>-0.34418389999999999</v>
      </c>
      <c r="O431">
        <v>1.528699</v>
      </c>
      <c r="P431">
        <v>0.79205890000000001</v>
      </c>
      <c r="Q431">
        <v>-0.97250550000000002</v>
      </c>
      <c r="R431">
        <v>0.37147570000000002</v>
      </c>
      <c r="S431">
        <v>0.63811770000000001</v>
      </c>
      <c r="T431">
        <v>0.27360760000000001</v>
      </c>
      <c r="U431">
        <v>-0.12108629999999999</v>
      </c>
    </row>
    <row r="432" spans="1:21" x14ac:dyDescent="0.25">
      <c r="A432" s="20">
        <f>0.000000246178*10^9</f>
        <v>246.178</v>
      </c>
      <c r="B432">
        <v>1.142965</v>
      </c>
      <c r="C432">
        <v>0.96933809999999998</v>
      </c>
      <c r="D432">
        <v>-0.2271618</v>
      </c>
      <c r="E432">
        <v>0.34877150000000001</v>
      </c>
      <c r="F432">
        <v>0.5069458</v>
      </c>
      <c r="G432">
        <v>-1.666528</v>
      </c>
      <c r="H432">
        <v>1.617499</v>
      </c>
      <c r="I432">
        <v>0.3233415</v>
      </c>
      <c r="J432">
        <v>1.2670779999999999</v>
      </c>
      <c r="K432">
        <v>0.50212789999999996</v>
      </c>
      <c r="L432">
        <v>-8.7109010000000001E-2</v>
      </c>
      <c r="M432">
        <v>2.4876330000000002</v>
      </c>
      <c r="N432">
        <v>-1.2462709999999999</v>
      </c>
      <c r="O432">
        <v>1.3864099999999999</v>
      </c>
      <c r="P432">
        <v>-0.12812970000000001</v>
      </c>
      <c r="Q432">
        <v>-2.2234419999999999</v>
      </c>
      <c r="R432">
        <v>-0.72497069999999997</v>
      </c>
      <c r="S432">
        <v>0.45246340000000002</v>
      </c>
      <c r="T432">
        <v>-1.273889</v>
      </c>
      <c r="U432">
        <v>-0.2440977</v>
      </c>
    </row>
    <row r="433" spans="1:21" x14ac:dyDescent="0.25">
      <c r="A433" s="20">
        <f>0.000000247178*10^9</f>
        <v>247.17800000000003</v>
      </c>
      <c r="B433">
        <v>0.32234089999999999</v>
      </c>
      <c r="C433">
        <v>0.98817719999999998</v>
      </c>
      <c r="D433">
        <v>0.58066470000000003</v>
      </c>
      <c r="E433">
        <v>1.055461</v>
      </c>
      <c r="F433">
        <v>0.17294090000000001</v>
      </c>
      <c r="G433">
        <v>-1.5635460000000001</v>
      </c>
      <c r="H433">
        <v>2.0472419999999998</v>
      </c>
      <c r="I433">
        <v>-0.42093269999999999</v>
      </c>
      <c r="J433">
        <v>0.53845929999999997</v>
      </c>
      <c r="K433">
        <v>0.43041689999999999</v>
      </c>
      <c r="L433">
        <v>-0.63913679999999995</v>
      </c>
      <c r="M433">
        <v>0.71379000000000004</v>
      </c>
      <c r="N433">
        <v>-1.6653830000000001</v>
      </c>
      <c r="O433">
        <v>-8.2609929999999998E-2</v>
      </c>
      <c r="P433">
        <v>0.24055760000000001</v>
      </c>
      <c r="Q433">
        <v>-1.99929</v>
      </c>
      <c r="R433">
        <v>-1.652685</v>
      </c>
      <c r="S433">
        <v>0.16454940000000001</v>
      </c>
      <c r="T433">
        <v>-1.7632209999999999</v>
      </c>
      <c r="U433">
        <v>0.23058409999999999</v>
      </c>
    </row>
    <row r="434" spans="1:21" x14ac:dyDescent="0.25">
      <c r="A434" s="20">
        <f>0.000000248178*10^9</f>
        <v>248.178</v>
      </c>
      <c r="B434">
        <v>0.37297730000000001</v>
      </c>
      <c r="C434">
        <v>0.7522643</v>
      </c>
      <c r="D434">
        <v>1.4384269999999999</v>
      </c>
      <c r="E434">
        <v>1.2927930000000001</v>
      </c>
      <c r="F434">
        <v>-0.59367570000000003</v>
      </c>
      <c r="G434">
        <v>-1.065361</v>
      </c>
      <c r="H434">
        <v>1.3429409999999999</v>
      </c>
      <c r="I434">
        <v>-0.63819879999999996</v>
      </c>
      <c r="J434">
        <v>-0.68544950000000004</v>
      </c>
      <c r="K434">
        <v>0.57318740000000001</v>
      </c>
      <c r="L434">
        <v>-0.53058780000000005</v>
      </c>
      <c r="M434">
        <v>0.1161827</v>
      </c>
      <c r="N434">
        <v>-0.33847529999999998</v>
      </c>
      <c r="O434">
        <v>-0.68436870000000005</v>
      </c>
      <c r="P434">
        <v>1.5444180000000001</v>
      </c>
      <c r="Q434">
        <v>-0.84713579999999999</v>
      </c>
      <c r="R434">
        <v>-1.249622</v>
      </c>
      <c r="S434">
        <v>-1.8864889999999999E-2</v>
      </c>
      <c r="T434">
        <v>-0.4284191</v>
      </c>
      <c r="U434">
        <v>1.4787060000000001</v>
      </c>
    </row>
    <row r="435" spans="1:21" x14ac:dyDescent="0.25">
      <c r="A435" s="20">
        <f>0.000000249178*10^9</f>
        <v>249.178</v>
      </c>
      <c r="B435">
        <v>1.1961310000000001</v>
      </c>
      <c r="C435">
        <v>0.47445310000000002</v>
      </c>
      <c r="D435">
        <v>0.97359220000000002</v>
      </c>
      <c r="E435">
        <v>0.39077070000000003</v>
      </c>
      <c r="F435">
        <v>-1.7428170000000001</v>
      </c>
      <c r="G435">
        <v>-1.672237</v>
      </c>
      <c r="H435">
        <v>0.6930769</v>
      </c>
      <c r="I435">
        <v>-0.49790770000000001</v>
      </c>
      <c r="J435">
        <v>-0.91259179999999995</v>
      </c>
      <c r="K435">
        <v>0.11476649999999999</v>
      </c>
      <c r="L435">
        <v>-0.17470939999999999</v>
      </c>
      <c r="M435">
        <v>1.0579540000000001</v>
      </c>
      <c r="N435">
        <v>0.66024130000000003</v>
      </c>
      <c r="O435">
        <v>0.33384779999999997</v>
      </c>
      <c r="P435">
        <v>1.12388</v>
      </c>
      <c r="Q435">
        <v>-0.1728925</v>
      </c>
      <c r="R435">
        <v>-0.2389164</v>
      </c>
      <c r="S435">
        <v>0.32134839999999998</v>
      </c>
      <c r="T435">
        <v>5.7448350000000002E-2</v>
      </c>
      <c r="U435">
        <v>1.92499</v>
      </c>
    </row>
    <row r="436" spans="1:21" x14ac:dyDescent="0.25">
      <c r="A436" s="20">
        <f>0.000000250178*10^9</f>
        <v>250.17799999999997</v>
      </c>
      <c r="B436">
        <v>1.334975</v>
      </c>
      <c r="C436">
        <v>3.4870180000000001E-2</v>
      </c>
      <c r="D436">
        <v>2.698387E-2</v>
      </c>
      <c r="E436">
        <v>-3.1199370000000001E-2</v>
      </c>
      <c r="F436">
        <v>-2.2138089999999999</v>
      </c>
      <c r="G436">
        <v>-2.629203</v>
      </c>
      <c r="H436">
        <v>0.40757759999999998</v>
      </c>
      <c r="I436">
        <v>-0.40075349999999998</v>
      </c>
      <c r="J436">
        <v>0.13902590000000001</v>
      </c>
      <c r="K436">
        <v>-0.79722919999999997</v>
      </c>
      <c r="L436">
        <v>0.59451489999999996</v>
      </c>
      <c r="M436">
        <v>1.57894</v>
      </c>
      <c r="N436">
        <v>0.25631569999999998</v>
      </c>
      <c r="O436">
        <v>0.48366039999999999</v>
      </c>
      <c r="P436">
        <v>0.74519369999999996</v>
      </c>
      <c r="Q436">
        <v>6.8303900000000001E-2</v>
      </c>
      <c r="R436">
        <v>0.45984829999999999</v>
      </c>
      <c r="S436">
        <v>0.15364059999999999</v>
      </c>
      <c r="T436">
        <v>-1.3157369999999999</v>
      </c>
      <c r="U436">
        <v>1.5384469999999999</v>
      </c>
    </row>
    <row r="437" spans="1:21" x14ac:dyDescent="0.25">
      <c r="A437" s="20">
        <f>0.000000251178*10^9</f>
        <v>251.178</v>
      </c>
      <c r="B437">
        <v>0.72933550000000003</v>
      </c>
      <c r="C437">
        <v>-0.60077349999999996</v>
      </c>
      <c r="D437">
        <v>9.6860979999999999E-2</v>
      </c>
      <c r="E437">
        <v>0.97854379999999996</v>
      </c>
      <c r="F437">
        <v>-1.777704</v>
      </c>
      <c r="G437">
        <v>-2.3187449999999998</v>
      </c>
      <c r="H437">
        <v>0.49778869999999997</v>
      </c>
      <c r="I437">
        <v>-7.4104690000000001E-2</v>
      </c>
      <c r="J437">
        <v>0.66659120000000005</v>
      </c>
      <c r="K437">
        <v>-1.318622</v>
      </c>
      <c r="L437">
        <v>1.4315370000000001</v>
      </c>
      <c r="M437">
        <v>0.49851830000000003</v>
      </c>
      <c r="N437">
        <v>0.15108969999999999</v>
      </c>
      <c r="O437">
        <v>-0.29369299999999998</v>
      </c>
      <c r="P437">
        <v>1.1364590000000001</v>
      </c>
      <c r="Q437">
        <v>0.21755859999999999</v>
      </c>
      <c r="R437">
        <v>0.62428649999999997</v>
      </c>
      <c r="S437">
        <v>-0.33638299999999999</v>
      </c>
      <c r="T437">
        <v>-2.2165599999999999</v>
      </c>
      <c r="U437">
        <v>0.84664660000000003</v>
      </c>
    </row>
    <row r="438" spans="1:21" x14ac:dyDescent="0.25">
      <c r="A438" s="20">
        <f>0.000000252178*10^9</f>
        <v>252.17800000000003</v>
      </c>
      <c r="B438">
        <v>0.19864989999999999</v>
      </c>
      <c r="C438">
        <v>-1.3785559999999999</v>
      </c>
      <c r="D438">
        <v>0.62566259999999996</v>
      </c>
      <c r="E438">
        <v>1.9434929999999999</v>
      </c>
      <c r="F438">
        <v>-0.90359619999999996</v>
      </c>
      <c r="G438">
        <v>-0.8285498</v>
      </c>
      <c r="H438">
        <v>1.0706549999999999</v>
      </c>
      <c r="I438">
        <v>-0.2678181</v>
      </c>
      <c r="J438">
        <v>-0.9216839</v>
      </c>
      <c r="K438">
        <v>-0.90802430000000001</v>
      </c>
      <c r="L438">
        <v>1.1159840000000001</v>
      </c>
      <c r="M438">
        <v>-0.70983410000000002</v>
      </c>
      <c r="N438">
        <v>0.13131870000000001</v>
      </c>
      <c r="O438">
        <v>-0.10693560000000001</v>
      </c>
      <c r="P438">
        <v>0.67779429999999996</v>
      </c>
      <c r="Q438">
        <v>0.30319099999999999</v>
      </c>
      <c r="R438">
        <v>-0.2894254</v>
      </c>
      <c r="S438">
        <v>-0.39529150000000002</v>
      </c>
      <c r="T438">
        <v>-1.739994</v>
      </c>
      <c r="U438">
        <v>-0.13340740000000001</v>
      </c>
    </row>
    <row r="439" spans="1:21" x14ac:dyDescent="0.25">
      <c r="A439" s="20">
        <f>0.000000253178*10^9</f>
        <v>253.178</v>
      </c>
      <c r="B439">
        <v>0.46450760000000002</v>
      </c>
      <c r="C439">
        <v>-1.695252</v>
      </c>
      <c r="D439">
        <v>1.2748219999999999</v>
      </c>
      <c r="E439">
        <v>1.2528779999999999</v>
      </c>
      <c r="F439">
        <v>0.32993689999999998</v>
      </c>
      <c r="G439">
        <v>0.43452629999999998</v>
      </c>
      <c r="H439">
        <v>2.044686</v>
      </c>
      <c r="I439">
        <v>-1.1523779999999999</v>
      </c>
      <c r="J439">
        <v>-2.4580440000000001</v>
      </c>
      <c r="K439">
        <v>-0.1119308</v>
      </c>
      <c r="L439">
        <v>0.89710210000000001</v>
      </c>
      <c r="M439">
        <v>-0.45625100000000002</v>
      </c>
      <c r="N439">
        <v>0.10682030000000001</v>
      </c>
      <c r="O439">
        <v>1.577719E-2</v>
      </c>
      <c r="P439">
        <v>8.2343520000000003E-2</v>
      </c>
      <c r="Q439">
        <v>0.15484010000000001</v>
      </c>
      <c r="R439">
        <v>-0.93824790000000002</v>
      </c>
      <c r="S439">
        <v>-0.4105702</v>
      </c>
      <c r="T439">
        <v>-1.51423</v>
      </c>
      <c r="U439">
        <v>-0.63147470000000006</v>
      </c>
    </row>
    <row r="440" spans="1:21" x14ac:dyDescent="0.25">
      <c r="A440" s="20">
        <f>0.000000254178*10^9</f>
        <v>254.17800000000003</v>
      </c>
      <c r="B440">
        <v>0.28715459999999998</v>
      </c>
      <c r="C440">
        <v>-0.51489499999999999</v>
      </c>
      <c r="D440">
        <v>1.368741</v>
      </c>
      <c r="E440">
        <v>0.61696759999999995</v>
      </c>
      <c r="F440">
        <v>0.71036489999999997</v>
      </c>
      <c r="G440">
        <v>0.48611389999999999</v>
      </c>
      <c r="H440">
        <v>2.2879230000000002</v>
      </c>
      <c r="I440">
        <v>-1.3337410000000001</v>
      </c>
      <c r="J440">
        <v>-1.218904</v>
      </c>
      <c r="K440">
        <v>0.65034599999999998</v>
      </c>
      <c r="L440">
        <v>1.3081799999999999</v>
      </c>
      <c r="M440">
        <v>3.837513E-2</v>
      </c>
      <c r="N440">
        <v>0.70793119999999998</v>
      </c>
      <c r="O440">
        <v>-0.31929259999999998</v>
      </c>
      <c r="P440">
        <v>0.18056910000000001</v>
      </c>
      <c r="Q440">
        <v>-0.1671483</v>
      </c>
      <c r="R440">
        <v>0.22054180000000001</v>
      </c>
      <c r="S440">
        <v>-0.12618499999999999</v>
      </c>
      <c r="T440">
        <v>-1.719301</v>
      </c>
      <c r="U440">
        <v>-0.3454026</v>
      </c>
    </row>
    <row r="441" spans="1:21" x14ac:dyDescent="0.25">
      <c r="A441" s="20">
        <f>0.000000255178*10^9</f>
        <v>255.178</v>
      </c>
      <c r="B441">
        <v>-1.215708</v>
      </c>
      <c r="C441">
        <v>0.93342259999999999</v>
      </c>
      <c r="D441">
        <v>9.663679E-2</v>
      </c>
      <c r="E441">
        <v>1.0646800000000001</v>
      </c>
      <c r="F441">
        <v>0.39030189999999998</v>
      </c>
      <c r="G441">
        <v>-5.8868379999999998E-2</v>
      </c>
      <c r="H441">
        <v>0.86163610000000002</v>
      </c>
      <c r="I441">
        <v>-0.34423720000000002</v>
      </c>
      <c r="J441">
        <v>1.160712</v>
      </c>
      <c r="K441">
        <v>1.048656</v>
      </c>
      <c r="L441">
        <v>0.21958240000000001</v>
      </c>
      <c r="M441">
        <v>-0.33584910000000001</v>
      </c>
      <c r="N441">
        <v>0.2397697</v>
      </c>
      <c r="O441">
        <v>-0.1832038</v>
      </c>
      <c r="P441">
        <v>0.62694680000000003</v>
      </c>
      <c r="Q441">
        <v>-0.25685400000000003</v>
      </c>
      <c r="R441">
        <v>1.1768179999999999</v>
      </c>
      <c r="S441">
        <v>0.17164750000000001</v>
      </c>
      <c r="T441">
        <v>-1.566198</v>
      </c>
      <c r="U441">
        <v>-4.6139939999999997E-2</v>
      </c>
    </row>
    <row r="442" spans="1:21" x14ac:dyDescent="0.25">
      <c r="A442" s="20">
        <f>0.000000256178*10^9</f>
        <v>256.178</v>
      </c>
      <c r="B442">
        <v>-1.4710270000000001</v>
      </c>
      <c r="C442">
        <v>0.67271460000000005</v>
      </c>
      <c r="D442">
        <v>-0.71553920000000004</v>
      </c>
      <c r="E442">
        <v>0.73590650000000002</v>
      </c>
      <c r="F442">
        <v>0.51654339999999999</v>
      </c>
      <c r="G442">
        <v>-0.15490329999999999</v>
      </c>
      <c r="H442">
        <v>-0.28423379999999998</v>
      </c>
      <c r="I442">
        <v>0.37755689999999997</v>
      </c>
      <c r="J442">
        <v>1.6865429999999999</v>
      </c>
      <c r="K442">
        <v>0.2484867</v>
      </c>
      <c r="L442">
        <v>-1.4358979999999999</v>
      </c>
      <c r="M442">
        <v>-0.46854200000000001</v>
      </c>
      <c r="N442">
        <v>-1.002705</v>
      </c>
      <c r="O442">
        <v>-0.30699799999999999</v>
      </c>
      <c r="P442">
        <v>1.0712520000000001</v>
      </c>
      <c r="Q442">
        <v>-8.0354759999999997E-2</v>
      </c>
      <c r="R442">
        <v>0.7515174</v>
      </c>
      <c r="S442">
        <v>7.2564459999999997E-2</v>
      </c>
      <c r="T442">
        <v>-1.2659009999999999</v>
      </c>
      <c r="U442">
        <v>-0.6682015</v>
      </c>
    </row>
    <row r="443" spans="1:21" x14ac:dyDescent="0.25">
      <c r="A443" s="20">
        <f>0.000000257178*10^9</f>
        <v>257.178</v>
      </c>
      <c r="B443">
        <v>-0.15399280000000001</v>
      </c>
      <c r="C443">
        <v>-6.228268E-2</v>
      </c>
      <c r="D443">
        <v>0.29726360000000002</v>
      </c>
      <c r="E443">
        <v>-0.1573407</v>
      </c>
      <c r="F443">
        <v>0.1035302</v>
      </c>
      <c r="G443">
        <v>0.1234316</v>
      </c>
      <c r="H443">
        <v>0.2834064</v>
      </c>
      <c r="I443">
        <v>0.25492429999999999</v>
      </c>
      <c r="J443">
        <v>0.43401610000000002</v>
      </c>
      <c r="K443">
        <v>-0.56003910000000001</v>
      </c>
      <c r="L443">
        <v>-1.2401470000000001</v>
      </c>
      <c r="M443">
        <v>-0.1496219</v>
      </c>
      <c r="N443">
        <v>-0.61295359999999999</v>
      </c>
      <c r="O443">
        <v>-0.67520080000000005</v>
      </c>
      <c r="P443">
        <v>1.3002549999999999</v>
      </c>
      <c r="Q443">
        <v>0.26871060000000002</v>
      </c>
      <c r="R443">
        <v>0.37965320000000002</v>
      </c>
      <c r="S443">
        <v>0.50840750000000001</v>
      </c>
      <c r="T443">
        <v>-0.41491499999999998</v>
      </c>
      <c r="U443">
        <v>-1.339817</v>
      </c>
    </row>
    <row r="444" spans="1:21" x14ac:dyDescent="0.25">
      <c r="A444" s="20">
        <f>0.000000258178*10^9</f>
        <v>258.178</v>
      </c>
      <c r="B444">
        <v>0.39553110000000002</v>
      </c>
      <c r="C444">
        <v>0.20626720000000001</v>
      </c>
      <c r="D444">
        <v>2.173171</v>
      </c>
      <c r="E444">
        <v>4.2350100000000002E-2</v>
      </c>
      <c r="F444">
        <v>-0.28922989999999998</v>
      </c>
      <c r="G444">
        <v>0.2899274</v>
      </c>
      <c r="H444">
        <v>9.4353640000000003E-2</v>
      </c>
      <c r="I444">
        <v>0.37835980000000002</v>
      </c>
      <c r="J444">
        <v>-0.47218189999999999</v>
      </c>
      <c r="K444">
        <v>-0.13456770000000001</v>
      </c>
      <c r="L444">
        <v>-0.58719010000000005</v>
      </c>
      <c r="M444">
        <v>-3.6895240000000003E-2</v>
      </c>
      <c r="N444">
        <v>0.41378860000000001</v>
      </c>
      <c r="O444">
        <v>-0.48290899999999998</v>
      </c>
      <c r="P444">
        <v>0.73401050000000001</v>
      </c>
      <c r="Q444">
        <v>0.66937210000000003</v>
      </c>
      <c r="R444">
        <v>0.31234879999999998</v>
      </c>
      <c r="S444">
        <v>0.73127370000000003</v>
      </c>
      <c r="T444">
        <v>0.62925189999999998</v>
      </c>
      <c r="U444">
        <v>-0.81554409999999999</v>
      </c>
    </row>
    <row r="445" spans="1:21" x14ac:dyDescent="0.25">
      <c r="A445" s="20">
        <f>0.000000259178*10^9</f>
        <v>259.178</v>
      </c>
      <c r="B445">
        <v>0.44058510000000001</v>
      </c>
      <c r="C445">
        <v>0.66763119999999998</v>
      </c>
      <c r="D445">
        <v>3.0421520000000002</v>
      </c>
      <c r="E445">
        <v>0.62763610000000003</v>
      </c>
      <c r="F445">
        <v>0.68073629999999996</v>
      </c>
      <c r="G445">
        <v>-1.7053370000000002E-2</v>
      </c>
      <c r="H445">
        <v>-1.0088509999999999</v>
      </c>
      <c r="I445">
        <v>0.52677079999999998</v>
      </c>
      <c r="J445">
        <v>-0.57151410000000002</v>
      </c>
      <c r="K445">
        <v>-0.131329</v>
      </c>
      <c r="L445">
        <v>-1.168005</v>
      </c>
      <c r="M445">
        <v>0.56272060000000002</v>
      </c>
      <c r="N445">
        <v>0.21921270000000001</v>
      </c>
      <c r="O445">
        <v>0.17753189999999999</v>
      </c>
      <c r="P445">
        <v>-0.7605497</v>
      </c>
      <c r="Q445">
        <v>1.065151</v>
      </c>
      <c r="R445">
        <v>-0.2151382</v>
      </c>
      <c r="S445">
        <v>-0.1055623</v>
      </c>
      <c r="T445">
        <v>0.56011829999999996</v>
      </c>
      <c r="U445">
        <v>-0.15675420000000001</v>
      </c>
    </row>
    <row r="446" spans="1:21" x14ac:dyDescent="0.25">
      <c r="A446" s="20">
        <f>0.000000260178*10^9</f>
        <v>260.178</v>
      </c>
      <c r="B446">
        <v>0.59627459999999999</v>
      </c>
      <c r="C446">
        <v>0.80026419999999998</v>
      </c>
      <c r="D446">
        <v>1.8607130000000001</v>
      </c>
      <c r="E446">
        <v>0.1540088</v>
      </c>
      <c r="F446">
        <v>0.8629462</v>
      </c>
      <c r="G446">
        <v>-0.92048929999999995</v>
      </c>
      <c r="H446">
        <v>-0.50091129999999995</v>
      </c>
      <c r="I446">
        <v>0.1222297</v>
      </c>
      <c r="J446">
        <v>-0.42497849999999998</v>
      </c>
      <c r="K446">
        <v>-1.238486</v>
      </c>
      <c r="L446">
        <v>-1.670776</v>
      </c>
      <c r="M446">
        <v>2.206696</v>
      </c>
      <c r="N446">
        <v>-0.74695040000000001</v>
      </c>
      <c r="O446">
        <v>0.30073319999999998</v>
      </c>
      <c r="P446">
        <v>-1.3920429999999999</v>
      </c>
      <c r="Q446">
        <v>1.6706639999999999</v>
      </c>
      <c r="R446">
        <v>-1.026206</v>
      </c>
      <c r="S446">
        <v>-0.6949147</v>
      </c>
      <c r="T446">
        <v>-0.21545880000000001</v>
      </c>
      <c r="U446">
        <v>7.6844640000000002E-3</v>
      </c>
    </row>
    <row r="447" spans="1:21" x14ac:dyDescent="0.25">
      <c r="A447" s="20">
        <f>0.000000261178*10^9</f>
        <v>261.178</v>
      </c>
      <c r="B447">
        <v>0.36427730000000003</v>
      </c>
      <c r="C447">
        <v>0.55155690000000002</v>
      </c>
      <c r="D447">
        <v>0.74528839999999996</v>
      </c>
      <c r="E447">
        <v>-0.37429990000000002</v>
      </c>
      <c r="F447">
        <v>-0.75624840000000004</v>
      </c>
      <c r="G447">
        <v>-1.3851659999999999</v>
      </c>
      <c r="H447">
        <v>0.35689949999999998</v>
      </c>
      <c r="I447">
        <v>-0.43908140000000001</v>
      </c>
      <c r="J447">
        <v>-0.22083030000000001</v>
      </c>
      <c r="K447">
        <v>-1.875197</v>
      </c>
      <c r="L447">
        <v>-0.95573900000000001</v>
      </c>
      <c r="M447">
        <v>3.5673940000000002</v>
      </c>
      <c r="N447">
        <v>-1.203144</v>
      </c>
      <c r="O447">
        <v>-0.61848360000000002</v>
      </c>
      <c r="P447">
        <v>-0.84761109999999995</v>
      </c>
      <c r="Q447">
        <v>1.6870579999999999</v>
      </c>
      <c r="R447">
        <v>-0.92541309999999999</v>
      </c>
      <c r="S447">
        <v>-0.57984409999999997</v>
      </c>
      <c r="T447">
        <v>-0.26889220000000003</v>
      </c>
      <c r="U447">
        <v>0.58802980000000005</v>
      </c>
    </row>
    <row r="448" spans="1:21" x14ac:dyDescent="0.25">
      <c r="A448" s="20">
        <f>0.000000262178*10^9</f>
        <v>262.178</v>
      </c>
      <c r="B448">
        <v>0.48321429999999999</v>
      </c>
      <c r="C448">
        <v>0.41709619999999997</v>
      </c>
      <c r="D448">
        <v>1.0044150000000001</v>
      </c>
      <c r="E448">
        <v>1.047606</v>
      </c>
      <c r="F448">
        <v>-1.562937</v>
      </c>
      <c r="G448">
        <v>-0.71655230000000003</v>
      </c>
      <c r="H448">
        <v>0.28178569999999997</v>
      </c>
      <c r="I448">
        <v>-1.362169</v>
      </c>
      <c r="J448">
        <v>-0.67383879999999996</v>
      </c>
      <c r="K448">
        <v>-1.2099489999999999</v>
      </c>
      <c r="L448">
        <v>-0.35247590000000001</v>
      </c>
      <c r="M448">
        <v>3.1536059999999999</v>
      </c>
      <c r="N448">
        <v>-0.99767019999999995</v>
      </c>
      <c r="O448">
        <v>-1.2158230000000001</v>
      </c>
      <c r="P448">
        <v>-0.447073</v>
      </c>
      <c r="Q448">
        <v>0.63392749999999998</v>
      </c>
      <c r="R448">
        <v>-0.13613149999999999</v>
      </c>
      <c r="S448">
        <v>-0.30053380000000002</v>
      </c>
      <c r="T448">
        <v>1.1089150000000001</v>
      </c>
      <c r="U448">
        <v>1.4539219999999999</v>
      </c>
    </row>
    <row r="449" spans="1:21" x14ac:dyDescent="0.25">
      <c r="A449" s="20">
        <f>0.000000263178*10^9</f>
        <v>263.178</v>
      </c>
      <c r="B449">
        <v>1.321172</v>
      </c>
      <c r="C449">
        <v>0.6527406</v>
      </c>
      <c r="D449">
        <v>1.2246330000000001</v>
      </c>
      <c r="E449">
        <v>2.9675060000000002</v>
      </c>
      <c r="F449">
        <v>-0.8564427</v>
      </c>
      <c r="G449">
        <v>-3.2931370000000001E-2</v>
      </c>
      <c r="H449">
        <v>0.64588990000000002</v>
      </c>
      <c r="I449">
        <v>-1.6356269999999999</v>
      </c>
      <c r="J449">
        <v>-1.212639</v>
      </c>
      <c r="K449">
        <v>-0.15884699999999999</v>
      </c>
      <c r="L449">
        <v>-0.82017779999999996</v>
      </c>
      <c r="M449">
        <v>1.6291329999999999</v>
      </c>
      <c r="N449">
        <v>-0.6740699</v>
      </c>
      <c r="O449">
        <v>-0.74926079999999995</v>
      </c>
      <c r="P449">
        <v>0.57895960000000002</v>
      </c>
      <c r="Q449">
        <v>-0.18246309999999999</v>
      </c>
      <c r="R449">
        <v>-2.5374520000000001E-2</v>
      </c>
      <c r="S449">
        <v>-7.9778969999999994E-3</v>
      </c>
      <c r="T449">
        <v>3.0870160000000002</v>
      </c>
      <c r="U449">
        <v>1.74699</v>
      </c>
    </row>
    <row r="450" spans="1:21" x14ac:dyDescent="0.25">
      <c r="A450" s="20">
        <f>0.000000264178*10^9</f>
        <v>264.178</v>
      </c>
      <c r="B450">
        <v>1.804022</v>
      </c>
      <c r="C450">
        <v>0.25320399999999998</v>
      </c>
      <c r="D450">
        <v>1.178917</v>
      </c>
      <c r="E450">
        <v>2.63618</v>
      </c>
      <c r="F450">
        <v>-0.17444309999999999</v>
      </c>
      <c r="G450">
        <v>1.760863E-2</v>
      </c>
      <c r="H450">
        <v>1.1777219999999999</v>
      </c>
      <c r="I450">
        <v>-1.0329049999999999E-2</v>
      </c>
      <c r="J450">
        <v>-0.4770336</v>
      </c>
      <c r="K450">
        <v>0.16109380000000001</v>
      </c>
      <c r="L450">
        <v>-0.6955713</v>
      </c>
      <c r="M450">
        <v>0.5300338</v>
      </c>
      <c r="N450">
        <v>0.45670179999999999</v>
      </c>
      <c r="O450">
        <v>0.35132720000000001</v>
      </c>
      <c r="P450">
        <v>2.5116200000000002</v>
      </c>
      <c r="Q450">
        <v>-0.4586305</v>
      </c>
      <c r="R450">
        <v>-0.28952559999999999</v>
      </c>
      <c r="S450">
        <v>-0.21488670000000001</v>
      </c>
      <c r="T450">
        <v>3.3750040000000001</v>
      </c>
      <c r="U450">
        <v>1.6525000000000001</v>
      </c>
    </row>
    <row r="451" spans="1:21" x14ac:dyDescent="0.25">
      <c r="A451" s="20">
        <f>0.000000265178*10^9</f>
        <v>265.178</v>
      </c>
      <c r="B451">
        <v>0.92904540000000002</v>
      </c>
      <c r="C451">
        <v>-8.4862049999999994E-2</v>
      </c>
      <c r="D451">
        <v>1.4945660000000001</v>
      </c>
      <c r="E451">
        <v>1.3293539999999999</v>
      </c>
      <c r="F451">
        <v>0.1061255</v>
      </c>
      <c r="G451">
        <v>0.3862429</v>
      </c>
      <c r="H451">
        <v>0.8302948</v>
      </c>
      <c r="I451">
        <v>1.4102760000000001</v>
      </c>
      <c r="J451">
        <v>0.75917060000000003</v>
      </c>
      <c r="K451">
        <v>0.51212100000000005</v>
      </c>
      <c r="L451">
        <v>0.76701330000000001</v>
      </c>
      <c r="M451">
        <v>0.14413419999999999</v>
      </c>
      <c r="N451">
        <v>1.476777</v>
      </c>
      <c r="O451">
        <v>0.97243860000000004</v>
      </c>
      <c r="P451">
        <v>3.430806</v>
      </c>
      <c r="Q451">
        <v>-0.54732840000000005</v>
      </c>
      <c r="R451">
        <v>-4.997795E-2</v>
      </c>
      <c r="S451">
        <v>-1.126784</v>
      </c>
      <c r="T451">
        <v>1.762106</v>
      </c>
      <c r="U451">
        <v>0.89047909999999997</v>
      </c>
    </row>
    <row r="452" spans="1:21" x14ac:dyDescent="0.25">
      <c r="A452" s="20">
        <f>0.000000266178*10^9</f>
        <v>266.178</v>
      </c>
      <c r="B452">
        <v>-0.89341079999999995</v>
      </c>
      <c r="C452">
        <v>0.2215192</v>
      </c>
      <c r="D452">
        <v>1.9125749999999999</v>
      </c>
      <c r="E452">
        <v>0.90274969999999999</v>
      </c>
      <c r="F452">
        <v>-3.693834E-2</v>
      </c>
      <c r="G452">
        <v>1.038238</v>
      </c>
      <c r="H452">
        <v>-0.27018039999999999</v>
      </c>
      <c r="I452">
        <v>0.61874419999999997</v>
      </c>
      <c r="J452">
        <v>1.026694</v>
      </c>
      <c r="K452">
        <v>0.89983990000000003</v>
      </c>
      <c r="L452">
        <v>1.159025</v>
      </c>
      <c r="M452">
        <v>0.13823160000000001</v>
      </c>
      <c r="N452">
        <v>0.56854360000000004</v>
      </c>
      <c r="O452">
        <v>8.5308239999999994E-2</v>
      </c>
      <c r="P452">
        <v>2.069715</v>
      </c>
      <c r="Q452">
        <v>0.3049347</v>
      </c>
      <c r="R452">
        <v>0.48290490000000003</v>
      </c>
      <c r="S452">
        <v>-1.373343</v>
      </c>
      <c r="T452">
        <v>1.350714</v>
      </c>
      <c r="U452">
        <v>-0.34686850000000002</v>
      </c>
    </row>
    <row r="453" spans="1:21" x14ac:dyDescent="0.25">
      <c r="A453" s="20">
        <f>0.000000267178*10^9</f>
        <v>267.178</v>
      </c>
      <c r="B453">
        <v>-1.499725</v>
      </c>
      <c r="C453">
        <v>-0.19840720000000001</v>
      </c>
      <c r="D453">
        <v>0.93348589999999998</v>
      </c>
      <c r="E453">
        <v>0.53704249999999998</v>
      </c>
      <c r="F453">
        <v>-0.4912108</v>
      </c>
      <c r="G453">
        <v>1.1462159999999999</v>
      </c>
      <c r="H453">
        <v>-1.124468</v>
      </c>
      <c r="I453">
        <v>-0.89130790000000004</v>
      </c>
      <c r="J453">
        <v>0.78076449999999997</v>
      </c>
      <c r="K453">
        <v>9.1356290000000007E-2</v>
      </c>
      <c r="L453">
        <v>-5.3836880000000002E-3</v>
      </c>
      <c r="M453">
        <v>0.5287731</v>
      </c>
      <c r="N453">
        <v>-1.0424629999999999</v>
      </c>
      <c r="O453">
        <v>-0.26348240000000001</v>
      </c>
      <c r="P453">
        <v>-0.38045810000000002</v>
      </c>
      <c r="Q453">
        <v>1.371224</v>
      </c>
      <c r="R453">
        <v>0.85779539999999999</v>
      </c>
      <c r="S453">
        <v>4.3176589999999997E-3</v>
      </c>
      <c r="T453">
        <v>2.3577539999999999</v>
      </c>
      <c r="U453">
        <v>1.1749040000000001E-2</v>
      </c>
    </row>
    <row r="454" spans="1:21" x14ac:dyDescent="0.25">
      <c r="A454" s="20">
        <f>0.000000268178*10^9</f>
        <v>268.178</v>
      </c>
      <c r="B454">
        <v>-0.83073900000000001</v>
      </c>
      <c r="C454">
        <v>-0.66877039999999999</v>
      </c>
      <c r="D454">
        <v>-0.96700379999999997</v>
      </c>
      <c r="E454">
        <v>0.26609060000000001</v>
      </c>
      <c r="F454">
        <v>-0.70869130000000002</v>
      </c>
      <c r="G454">
        <v>0.89471979999999995</v>
      </c>
      <c r="H454">
        <v>-1.136164</v>
      </c>
      <c r="I454">
        <v>-0.76144440000000002</v>
      </c>
      <c r="J454">
        <v>0.47004410000000002</v>
      </c>
      <c r="K454">
        <v>-0.63758820000000005</v>
      </c>
      <c r="L454">
        <v>-0.1283263</v>
      </c>
      <c r="M454">
        <v>0.84574280000000002</v>
      </c>
      <c r="N454">
        <v>-1.3514710000000001</v>
      </c>
      <c r="O454">
        <v>1.238273</v>
      </c>
      <c r="P454">
        <v>-1.3190170000000001</v>
      </c>
      <c r="Q454">
        <v>0.87570060000000005</v>
      </c>
      <c r="R454">
        <v>0.77199600000000002</v>
      </c>
      <c r="S454">
        <v>1.9078580000000001</v>
      </c>
      <c r="T454">
        <v>2.2175539999999998</v>
      </c>
      <c r="U454">
        <v>1.6001939999999999</v>
      </c>
    </row>
    <row r="455" spans="1:21" x14ac:dyDescent="0.25">
      <c r="A455" s="20">
        <f>0.000000269178*10^9</f>
        <v>269.178</v>
      </c>
      <c r="B455">
        <v>-0.91601690000000002</v>
      </c>
      <c r="C455">
        <v>0.37756420000000002</v>
      </c>
      <c r="D455">
        <v>-1.308478</v>
      </c>
      <c r="E455">
        <v>0.72566909999999996</v>
      </c>
      <c r="F455">
        <v>-0.75155660000000002</v>
      </c>
      <c r="G455">
        <v>0.86856710000000004</v>
      </c>
      <c r="H455">
        <v>-0.95222399999999996</v>
      </c>
      <c r="I455">
        <v>0.58991919999999998</v>
      </c>
      <c r="J455">
        <v>-0.13424849999999999</v>
      </c>
      <c r="K455">
        <v>-0.57499389999999995</v>
      </c>
      <c r="L455">
        <v>0.15086340000000001</v>
      </c>
      <c r="M455">
        <v>0.65862719999999997</v>
      </c>
      <c r="N455">
        <v>-0.13589010000000001</v>
      </c>
      <c r="O455">
        <v>1.933497</v>
      </c>
      <c r="P455">
        <v>-5.4217969999999997E-2</v>
      </c>
      <c r="Q455">
        <v>-0.47760819999999998</v>
      </c>
      <c r="R455">
        <v>0.24113789999999999</v>
      </c>
      <c r="S455">
        <v>2.4718460000000002</v>
      </c>
      <c r="T455">
        <v>1.515717</v>
      </c>
      <c r="U455">
        <v>1.783415</v>
      </c>
    </row>
    <row r="456" spans="1:21" x14ac:dyDescent="0.25">
      <c r="A456" s="20">
        <f>0.000000270178*10^9</f>
        <v>270.178</v>
      </c>
      <c r="B456">
        <v>-1.5645039999999999</v>
      </c>
      <c r="C456">
        <v>1.719144</v>
      </c>
      <c r="D456">
        <v>-0.1165215</v>
      </c>
      <c r="E456">
        <v>0.48114750000000001</v>
      </c>
      <c r="F456">
        <v>-7.9170959999999999E-2</v>
      </c>
      <c r="G456">
        <v>0.61972499999999997</v>
      </c>
      <c r="H456">
        <v>-0.1053708</v>
      </c>
      <c r="I456">
        <v>0.78890530000000003</v>
      </c>
      <c r="J456">
        <v>-0.1032573</v>
      </c>
      <c r="K456">
        <v>-0.78069849999999996</v>
      </c>
      <c r="L456">
        <v>-0.88469540000000002</v>
      </c>
      <c r="M456">
        <v>0.51292159999999998</v>
      </c>
      <c r="N456">
        <v>0.38228259999999997</v>
      </c>
      <c r="O456">
        <v>0.54652489999999998</v>
      </c>
      <c r="P456">
        <v>0.87796379999999996</v>
      </c>
      <c r="Q456">
        <v>-0.60960840000000005</v>
      </c>
      <c r="R456">
        <v>-0.1239492</v>
      </c>
      <c r="S456">
        <v>1.2549300000000001</v>
      </c>
      <c r="T456">
        <v>0.99136449999999998</v>
      </c>
      <c r="U456">
        <v>-1.463912E-2</v>
      </c>
    </row>
    <row r="457" spans="1:21" x14ac:dyDescent="0.25">
      <c r="A457" s="20">
        <f>0.000000271178*10^9</f>
        <v>271.178</v>
      </c>
      <c r="B457">
        <v>-1.5943020000000001</v>
      </c>
      <c r="C457">
        <v>1.659009</v>
      </c>
      <c r="D457">
        <v>1.1604680000000001</v>
      </c>
      <c r="E457">
        <v>-0.78688729999999996</v>
      </c>
      <c r="F457">
        <v>1.568695</v>
      </c>
      <c r="G457">
        <v>4.9130090000000001E-2</v>
      </c>
      <c r="H457">
        <v>1.0747390000000001</v>
      </c>
      <c r="I457">
        <v>-5.9091940000000004E-3</v>
      </c>
      <c r="J457">
        <v>0.81463149999999995</v>
      </c>
      <c r="K457">
        <v>-0.62292550000000002</v>
      </c>
      <c r="L457">
        <v>-1.4237</v>
      </c>
      <c r="M457">
        <v>-0.16159709999999999</v>
      </c>
      <c r="N457">
        <v>-1.158453</v>
      </c>
      <c r="O457">
        <v>-0.86082360000000002</v>
      </c>
      <c r="P457">
        <v>6.1947800000000004E-3</v>
      </c>
      <c r="Q457">
        <v>0.13024169999999999</v>
      </c>
      <c r="R457">
        <v>-0.14956810000000001</v>
      </c>
      <c r="S457">
        <v>-6.74762E-2</v>
      </c>
      <c r="T457">
        <v>4.2746359999999997E-2</v>
      </c>
      <c r="U457">
        <v>-1.8286070000000001</v>
      </c>
    </row>
    <row r="458" spans="1:21" x14ac:dyDescent="0.25">
      <c r="A458" s="20">
        <f>0.000000272178*10^9</f>
        <v>272.178</v>
      </c>
      <c r="B458">
        <v>-0.70919080000000001</v>
      </c>
      <c r="C458">
        <v>1.0121150000000001</v>
      </c>
      <c r="D458">
        <v>1.143608</v>
      </c>
      <c r="E458">
        <v>-0.76288449999999997</v>
      </c>
      <c r="F458">
        <v>1.90465</v>
      </c>
      <c r="G458">
        <v>0.7112522</v>
      </c>
      <c r="H458">
        <v>0.5040808</v>
      </c>
      <c r="I458">
        <v>0.15579899999999999</v>
      </c>
      <c r="J458">
        <v>0.86094090000000001</v>
      </c>
      <c r="K458">
        <v>0.1385286</v>
      </c>
      <c r="L458">
        <v>-0.501251</v>
      </c>
      <c r="M458">
        <v>-1.2995429999999999</v>
      </c>
      <c r="N458">
        <v>-2.3876110000000001</v>
      </c>
      <c r="O458">
        <v>-1.492399</v>
      </c>
      <c r="P458">
        <v>0.1461394</v>
      </c>
      <c r="Q458">
        <v>6.9697380000000003E-2</v>
      </c>
      <c r="R458">
        <v>6.2789680000000002E-3</v>
      </c>
      <c r="S458">
        <v>-0.18233079999999999</v>
      </c>
      <c r="T458">
        <v>-0.24201590000000001</v>
      </c>
      <c r="U458">
        <v>-2.2760899999999999</v>
      </c>
    </row>
    <row r="459" spans="1:21" x14ac:dyDescent="0.25">
      <c r="A459" s="20">
        <f>0.000000273178*10^9</f>
        <v>273.178</v>
      </c>
      <c r="B459">
        <v>0.64995919999999996</v>
      </c>
      <c r="C459">
        <v>0.30961919999999998</v>
      </c>
      <c r="D459">
        <v>0.2271407</v>
      </c>
      <c r="E459">
        <v>0.22385959999999999</v>
      </c>
      <c r="F459">
        <v>0.39265060000000002</v>
      </c>
      <c r="G459">
        <v>1.4241950000000001</v>
      </c>
      <c r="H459">
        <v>-1.0776619999999999</v>
      </c>
      <c r="I459">
        <v>0.84165319999999999</v>
      </c>
      <c r="J459">
        <v>-0.89728850000000004</v>
      </c>
      <c r="K459">
        <v>0.41411979999999998</v>
      </c>
      <c r="L459">
        <v>0.38245849999999998</v>
      </c>
      <c r="M459">
        <v>-0.90302610000000005</v>
      </c>
      <c r="N459">
        <v>-1.612333</v>
      </c>
      <c r="O459">
        <v>-2.857888</v>
      </c>
      <c r="P459">
        <v>1.650118</v>
      </c>
      <c r="Q459">
        <v>-0.53653799999999996</v>
      </c>
      <c r="R459">
        <v>0.57123179999999996</v>
      </c>
      <c r="S459">
        <v>0.51335390000000003</v>
      </c>
      <c r="T459">
        <v>0.177846</v>
      </c>
      <c r="U459">
        <v>-2.0877910000000002</v>
      </c>
    </row>
    <row r="460" spans="1:21" x14ac:dyDescent="0.25">
      <c r="A460" s="20">
        <f>0.000000274178*10^9</f>
        <v>274.178</v>
      </c>
      <c r="B460">
        <v>0.96161640000000004</v>
      </c>
      <c r="C460">
        <v>-0.90747610000000001</v>
      </c>
      <c r="D460">
        <v>0.26779760000000002</v>
      </c>
      <c r="E460">
        <v>-0.54308829999999997</v>
      </c>
      <c r="F460">
        <v>-6.7209370000000004E-2</v>
      </c>
      <c r="G460">
        <v>0.30053619999999998</v>
      </c>
      <c r="H460">
        <v>-1.446027</v>
      </c>
      <c r="I460">
        <v>0.4823827</v>
      </c>
      <c r="J460">
        <v>-2.315617</v>
      </c>
      <c r="K460">
        <v>0.75393279999999996</v>
      </c>
      <c r="L460">
        <v>0.10620889999999999</v>
      </c>
      <c r="M460">
        <v>2.5026530000000002E-2</v>
      </c>
      <c r="N460">
        <v>7.5305629999999998E-2</v>
      </c>
      <c r="O460">
        <v>-3.8168769999999999</v>
      </c>
      <c r="P460">
        <v>1.4117649999999999</v>
      </c>
      <c r="Q460">
        <v>-1.206404</v>
      </c>
      <c r="R460">
        <v>1.7109110000000001</v>
      </c>
      <c r="S460">
        <v>1.0263249999999999</v>
      </c>
      <c r="T460">
        <v>0.25371890000000002</v>
      </c>
      <c r="U460">
        <v>-1.8166310000000001</v>
      </c>
    </row>
    <row r="461" spans="1:21" x14ac:dyDescent="0.25">
      <c r="A461" s="20">
        <f>0.000000275178*10^9</f>
        <v>275.178</v>
      </c>
      <c r="B461">
        <v>6.582789E-2</v>
      </c>
      <c r="C461">
        <v>-1.1301859999999999</v>
      </c>
      <c r="D461">
        <v>1.1117220000000001</v>
      </c>
      <c r="E461">
        <v>-2.403505</v>
      </c>
      <c r="F461">
        <v>0.89462750000000002</v>
      </c>
      <c r="G461">
        <v>-0.48374220000000001</v>
      </c>
      <c r="H461">
        <v>-0.3482422</v>
      </c>
      <c r="I461">
        <v>-0.70388569999999995</v>
      </c>
      <c r="J461">
        <v>-1.905578</v>
      </c>
      <c r="K461">
        <v>0.95903490000000002</v>
      </c>
      <c r="L461">
        <v>-0.86556200000000005</v>
      </c>
      <c r="M461">
        <v>-0.49716460000000001</v>
      </c>
      <c r="N461">
        <v>0.88004369999999998</v>
      </c>
      <c r="O461">
        <v>-2.2496320000000001</v>
      </c>
      <c r="P461">
        <v>0.65853620000000002</v>
      </c>
      <c r="Q461">
        <v>-1.7249140000000001</v>
      </c>
      <c r="R461">
        <v>2.5148839999999999</v>
      </c>
      <c r="S461">
        <v>0.20429919999999999</v>
      </c>
      <c r="T461">
        <v>0.3951153</v>
      </c>
      <c r="U461">
        <v>-1.271714</v>
      </c>
    </row>
    <row r="462" spans="1:21" x14ac:dyDescent="0.25">
      <c r="A462" s="20">
        <f>0.000000276178*10^9</f>
        <v>276.17800000000005</v>
      </c>
      <c r="B462">
        <v>-8.59708E-2</v>
      </c>
      <c r="C462">
        <v>0.28448909999999999</v>
      </c>
      <c r="D462">
        <v>1.418628</v>
      </c>
      <c r="E462">
        <v>-2.5773769999999998</v>
      </c>
      <c r="F462">
        <v>1.173521</v>
      </c>
      <c r="G462">
        <v>0.53644259999999999</v>
      </c>
      <c r="H462">
        <v>0.57907229999999998</v>
      </c>
      <c r="I462">
        <v>-1.0960840000000001</v>
      </c>
      <c r="J462">
        <v>-0.96518300000000001</v>
      </c>
      <c r="K462">
        <v>-0.23812130000000001</v>
      </c>
      <c r="L462">
        <v>-0.92011129999999997</v>
      </c>
      <c r="M462">
        <v>-1.150712</v>
      </c>
      <c r="N462">
        <v>7.1085339999999997E-2</v>
      </c>
      <c r="O462">
        <v>-0.24455550000000001</v>
      </c>
      <c r="P462">
        <v>0.9438396</v>
      </c>
      <c r="Q462">
        <v>-1.445697</v>
      </c>
      <c r="R462">
        <v>1.529871</v>
      </c>
      <c r="S462">
        <v>-1.431845</v>
      </c>
      <c r="T462">
        <v>0.9446582</v>
      </c>
      <c r="U462">
        <v>-0.39743289999999998</v>
      </c>
    </row>
    <row r="463" spans="1:21" x14ac:dyDescent="0.25">
      <c r="A463" s="20">
        <f>0.000000277178*10^9</f>
        <v>277.178</v>
      </c>
      <c r="B463">
        <v>-0.16427349999999999</v>
      </c>
      <c r="C463">
        <v>1.106744</v>
      </c>
      <c r="D463">
        <v>0.79730290000000004</v>
      </c>
      <c r="E463">
        <v>-0.73202710000000004</v>
      </c>
      <c r="F463">
        <v>0.70715899999999998</v>
      </c>
      <c r="G463">
        <v>1.657586</v>
      </c>
      <c r="H463">
        <v>-0.50911499999999998</v>
      </c>
      <c r="I463">
        <v>0.11976150000000001</v>
      </c>
      <c r="J463">
        <v>-0.294738</v>
      </c>
      <c r="K463">
        <v>-0.40654050000000003</v>
      </c>
      <c r="L463">
        <v>0.44774950000000002</v>
      </c>
      <c r="M463">
        <v>-1.0477179999999999</v>
      </c>
      <c r="N463">
        <v>-0.66491420000000001</v>
      </c>
      <c r="O463">
        <v>0.31798910000000002</v>
      </c>
      <c r="P463">
        <v>0.98284930000000004</v>
      </c>
      <c r="Q463">
        <v>-1.208566</v>
      </c>
      <c r="R463">
        <v>-0.15992529999999999</v>
      </c>
      <c r="S463">
        <v>-1.66781</v>
      </c>
      <c r="T463">
        <v>1.7167209999999999</v>
      </c>
      <c r="U463">
        <v>0.49814219999999998</v>
      </c>
    </row>
    <row r="464" spans="1:21" x14ac:dyDescent="0.25">
      <c r="A464" s="20">
        <f>0.000000278178*10^9</f>
        <v>278.178</v>
      </c>
      <c r="B464">
        <v>-1.730051</v>
      </c>
      <c r="C464">
        <v>-7.130744E-2</v>
      </c>
      <c r="D464">
        <v>0.49869079999999999</v>
      </c>
      <c r="E464">
        <v>1.1866429999999999</v>
      </c>
      <c r="F464">
        <v>-4.5447870000000001E-2</v>
      </c>
      <c r="G464">
        <v>1.5912329999999999</v>
      </c>
      <c r="H464">
        <v>-2.3986610000000002</v>
      </c>
      <c r="I464">
        <v>1.126142</v>
      </c>
      <c r="J464">
        <v>0.92533670000000001</v>
      </c>
      <c r="K464">
        <v>1.598179</v>
      </c>
      <c r="L464">
        <v>1.1327970000000001</v>
      </c>
      <c r="M464">
        <v>-1.1807799999999999</v>
      </c>
      <c r="N464">
        <v>-0.27884340000000002</v>
      </c>
      <c r="O464">
        <v>0.59262890000000001</v>
      </c>
      <c r="P464">
        <v>1.0355209999999999</v>
      </c>
      <c r="Q464">
        <v>-1.224758</v>
      </c>
      <c r="R464">
        <v>-0.42204449999999999</v>
      </c>
      <c r="S464">
        <v>-0.94547610000000004</v>
      </c>
      <c r="T464">
        <v>2.4737369999999999</v>
      </c>
      <c r="U464">
        <v>0.83556569999999997</v>
      </c>
    </row>
    <row r="465" spans="1:21" x14ac:dyDescent="0.25">
      <c r="A465" s="20">
        <f>0.000000279178*10^9</f>
        <v>279.178</v>
      </c>
      <c r="B465">
        <v>-2.5112139999999998</v>
      </c>
      <c r="C465">
        <v>-1.7526060000000001</v>
      </c>
      <c r="D465">
        <v>0.8953314</v>
      </c>
      <c r="E465">
        <v>1.285668</v>
      </c>
      <c r="F465">
        <v>-1.1903030000000001</v>
      </c>
      <c r="G465">
        <v>0.91374129999999998</v>
      </c>
      <c r="H465">
        <v>-2.2002250000000001</v>
      </c>
      <c r="I465">
        <v>0.52118629999999999</v>
      </c>
      <c r="J465">
        <v>2.1771440000000002</v>
      </c>
      <c r="K465">
        <v>1.8267580000000001</v>
      </c>
      <c r="L465">
        <v>-0.27986109999999997</v>
      </c>
      <c r="M465">
        <v>-1.241884</v>
      </c>
      <c r="N465">
        <v>9.3451039999999999E-2</v>
      </c>
      <c r="O465">
        <v>0.8255749</v>
      </c>
      <c r="P465">
        <v>1.4714719999999999</v>
      </c>
      <c r="Q465">
        <v>-0.79979809999999996</v>
      </c>
      <c r="R465">
        <v>-0.40785060000000001</v>
      </c>
      <c r="S465">
        <v>-0.67387470000000005</v>
      </c>
      <c r="T465">
        <v>2.2532649999999999</v>
      </c>
      <c r="U465">
        <v>0.43759959999999998</v>
      </c>
    </row>
    <row r="466" spans="1:21" x14ac:dyDescent="0.25">
      <c r="A466" s="20">
        <f>0.000000280178*10^9</f>
        <v>280.178</v>
      </c>
      <c r="B466">
        <v>-0.89434930000000001</v>
      </c>
      <c r="C466">
        <v>-2.07172</v>
      </c>
      <c r="D466">
        <v>0.54402530000000004</v>
      </c>
      <c r="E466">
        <v>0.57086559999999997</v>
      </c>
      <c r="F466">
        <v>-1.8005180000000001</v>
      </c>
      <c r="G466">
        <v>0.41273409999999999</v>
      </c>
      <c r="H466">
        <v>-0.1195702</v>
      </c>
      <c r="I466">
        <v>0.1569982</v>
      </c>
      <c r="J466">
        <v>1.1671149999999999</v>
      </c>
      <c r="K466">
        <v>-0.52055589999999996</v>
      </c>
      <c r="L466">
        <v>-1.6406400000000001</v>
      </c>
      <c r="M466">
        <v>-0.62278100000000003</v>
      </c>
      <c r="N466">
        <v>0.83775880000000003</v>
      </c>
      <c r="O466">
        <v>0.71046860000000001</v>
      </c>
      <c r="P466">
        <v>1.7191430000000001</v>
      </c>
      <c r="Q466">
        <v>-0.82982330000000004</v>
      </c>
      <c r="R466">
        <v>-1.3585290000000001</v>
      </c>
      <c r="S466">
        <v>-0.39594580000000001</v>
      </c>
      <c r="T466">
        <v>0.67124130000000004</v>
      </c>
      <c r="U466">
        <v>0.36009930000000001</v>
      </c>
    </row>
    <row r="467" spans="1:21" x14ac:dyDescent="0.25">
      <c r="A467" s="20">
        <f>0.000000281178*10^9</f>
        <v>281.178</v>
      </c>
      <c r="B467">
        <v>0.60232079999999999</v>
      </c>
      <c r="C467">
        <v>-1.3347709999999999</v>
      </c>
      <c r="D467">
        <v>-0.29181610000000002</v>
      </c>
      <c r="E467">
        <v>1.407845</v>
      </c>
      <c r="F467">
        <v>-1.60859</v>
      </c>
      <c r="G467">
        <v>9.1826199999999997E-2</v>
      </c>
      <c r="H467">
        <v>1.4312720000000001</v>
      </c>
      <c r="I467">
        <v>0.74801620000000002</v>
      </c>
      <c r="J467">
        <v>-1.39561</v>
      </c>
      <c r="K467">
        <v>-1.528591</v>
      </c>
      <c r="L467">
        <v>-1.2965340000000001</v>
      </c>
      <c r="M467">
        <v>-0.38286179999999997</v>
      </c>
      <c r="N467">
        <v>2.092444</v>
      </c>
      <c r="O467">
        <v>0.86741550000000001</v>
      </c>
      <c r="P467">
        <v>1.436167</v>
      </c>
      <c r="Q467">
        <v>-0.82930979999999999</v>
      </c>
      <c r="R467">
        <v>-1.598252</v>
      </c>
      <c r="S467">
        <v>-0.35542590000000002</v>
      </c>
      <c r="T467">
        <v>-0.95226719999999998</v>
      </c>
      <c r="U467">
        <v>0.73584320000000003</v>
      </c>
    </row>
    <row r="468" spans="1:21" x14ac:dyDescent="0.25">
      <c r="A468" s="20">
        <f>0.000000282178*10^9</f>
        <v>282.178</v>
      </c>
      <c r="B468">
        <v>0.41479450000000001</v>
      </c>
      <c r="C468">
        <v>-0.99956869999999998</v>
      </c>
      <c r="D468">
        <v>-0.28294049999999998</v>
      </c>
      <c r="E468">
        <v>2.0297800000000001</v>
      </c>
      <c r="F468">
        <v>-0.60755099999999995</v>
      </c>
      <c r="G468">
        <v>2.086379E-2</v>
      </c>
      <c r="H468">
        <v>1.2670429999999999</v>
      </c>
      <c r="I468">
        <v>0.68622099999999997</v>
      </c>
      <c r="J468">
        <v>-2.4551799999999999</v>
      </c>
      <c r="K468">
        <v>0.21368719999999999</v>
      </c>
      <c r="L468">
        <v>-0.83390010000000003</v>
      </c>
      <c r="M468">
        <v>-6.4621620000000005E-2</v>
      </c>
      <c r="N468">
        <v>2.0537079999999999</v>
      </c>
      <c r="O468">
        <v>1.0274270000000001</v>
      </c>
      <c r="P468">
        <v>0.75242019999999998</v>
      </c>
      <c r="Q468">
        <v>0.56733809999999996</v>
      </c>
      <c r="R468">
        <v>-0.99871169999999998</v>
      </c>
      <c r="S468">
        <v>-1.770443E-2</v>
      </c>
      <c r="T468">
        <v>-1.340074</v>
      </c>
      <c r="U468">
        <v>0.17836469999999999</v>
      </c>
    </row>
    <row r="469" spans="1:21" x14ac:dyDescent="0.25">
      <c r="A469" s="20">
        <f>0.000000283178*10^9</f>
        <v>283.178</v>
      </c>
      <c r="B469">
        <v>0.39059870000000002</v>
      </c>
      <c r="C469">
        <v>-1.9221440000000001</v>
      </c>
      <c r="D469">
        <v>0.69257409999999997</v>
      </c>
      <c r="E469">
        <v>0.65561820000000004</v>
      </c>
      <c r="F469">
        <v>1.5209429999999999</v>
      </c>
      <c r="G469">
        <v>0.35728470000000001</v>
      </c>
      <c r="H469">
        <v>-4.7356530000000001E-2</v>
      </c>
      <c r="I469">
        <v>-0.1747785</v>
      </c>
      <c r="J469">
        <v>-1.398433</v>
      </c>
      <c r="K469">
        <v>1.621051</v>
      </c>
      <c r="L469">
        <v>-1.117167</v>
      </c>
      <c r="M469">
        <v>1.4323490000000001</v>
      </c>
      <c r="N469">
        <v>0.66200519999999996</v>
      </c>
      <c r="O469">
        <v>0.98727109999999996</v>
      </c>
      <c r="P469">
        <v>0.52485009999999999</v>
      </c>
      <c r="Q469">
        <v>2.0456460000000001</v>
      </c>
      <c r="R469">
        <v>-1.0678259999999999</v>
      </c>
      <c r="S469">
        <v>1.2422139999999999</v>
      </c>
      <c r="T469">
        <v>7.7887429999999994E-2</v>
      </c>
      <c r="U469">
        <v>-2.6677180000000002E-2</v>
      </c>
    </row>
    <row r="470" spans="1:21" x14ac:dyDescent="0.25">
      <c r="A470" s="20">
        <f>0.000000284178*10^9</f>
        <v>284.178</v>
      </c>
      <c r="B470">
        <v>0.8105926</v>
      </c>
      <c r="C470">
        <v>-2.4787509999999999</v>
      </c>
      <c r="D470">
        <v>1.474024</v>
      </c>
      <c r="E470">
        <v>-3.6898889999999997E-2</v>
      </c>
      <c r="F470">
        <v>2.289034</v>
      </c>
      <c r="G470">
        <v>0.52711220000000003</v>
      </c>
      <c r="H470">
        <v>-1.7246140000000001</v>
      </c>
      <c r="I470">
        <v>-0.66794600000000004</v>
      </c>
      <c r="J470">
        <v>-6.6550109999999996E-2</v>
      </c>
      <c r="K470">
        <v>0.58800850000000005</v>
      </c>
      <c r="L470">
        <v>-0.53583159999999996</v>
      </c>
      <c r="M470">
        <v>2.3286359999999999</v>
      </c>
      <c r="N470">
        <v>-0.47551080000000001</v>
      </c>
      <c r="O470">
        <v>1.2207539999999999</v>
      </c>
      <c r="P470">
        <v>0.58219460000000001</v>
      </c>
      <c r="Q470">
        <v>1.8643529999999999</v>
      </c>
      <c r="R470">
        <v>-1.2299709999999999</v>
      </c>
      <c r="S470">
        <v>2.2133729999999998</v>
      </c>
      <c r="T470">
        <v>2.4093339999999999</v>
      </c>
      <c r="U470">
        <v>0.93259590000000003</v>
      </c>
    </row>
    <row r="471" spans="1:21" x14ac:dyDescent="0.25">
      <c r="A471" s="20">
        <f>0.000000285178*10^9</f>
        <v>285.178</v>
      </c>
      <c r="B471">
        <v>9.7864939999999997E-2</v>
      </c>
      <c r="C471">
        <v>-1.533296</v>
      </c>
      <c r="D471">
        <v>0.62534630000000002</v>
      </c>
      <c r="E471">
        <v>0.86618249999999997</v>
      </c>
      <c r="F471">
        <v>0.39352280000000001</v>
      </c>
      <c r="G471">
        <v>0.18989790000000001</v>
      </c>
      <c r="H471">
        <v>-2.853888</v>
      </c>
      <c r="I471">
        <v>-0.52309090000000003</v>
      </c>
      <c r="J471">
        <v>0.84138310000000005</v>
      </c>
      <c r="K471">
        <v>-0.61576949999999997</v>
      </c>
      <c r="L471">
        <v>0.60281910000000005</v>
      </c>
      <c r="M471">
        <v>1.547212</v>
      </c>
      <c r="N471">
        <v>-0.46935270000000001</v>
      </c>
      <c r="O471">
        <v>1.6229119999999999</v>
      </c>
      <c r="P471">
        <v>0.27311740000000001</v>
      </c>
      <c r="Q471">
        <v>0.71679959999999998</v>
      </c>
      <c r="R471">
        <v>-0.75206569999999995</v>
      </c>
      <c r="S471">
        <v>2.6611039999999999</v>
      </c>
      <c r="T471">
        <v>3.1335259999999998</v>
      </c>
      <c r="U471">
        <v>0.4680433</v>
      </c>
    </row>
    <row r="472" spans="1:21" x14ac:dyDescent="0.25">
      <c r="A472" s="20">
        <f>0.000000286178*10^9</f>
        <v>286.178</v>
      </c>
      <c r="B472">
        <v>-0.97750939999999997</v>
      </c>
      <c r="C472">
        <v>-1.176912</v>
      </c>
      <c r="D472">
        <v>-0.68404699999999996</v>
      </c>
      <c r="E472">
        <v>1.2659530000000001</v>
      </c>
      <c r="F472">
        <v>-1.143159</v>
      </c>
      <c r="G472">
        <v>-0.1158894</v>
      </c>
      <c r="H472">
        <v>-1.757169</v>
      </c>
      <c r="I472">
        <v>-0.45292379999999999</v>
      </c>
      <c r="J472">
        <v>1.7392380000000001</v>
      </c>
      <c r="K472">
        <v>-0.40645209999999998</v>
      </c>
      <c r="L472">
        <v>0.4056303</v>
      </c>
      <c r="M472">
        <v>0.84084809999999999</v>
      </c>
      <c r="N472">
        <v>0.25309009999999998</v>
      </c>
      <c r="O472">
        <v>1.7180569999999999</v>
      </c>
      <c r="P472">
        <v>0.60396130000000003</v>
      </c>
      <c r="Q472">
        <v>0.1346852</v>
      </c>
      <c r="R472">
        <v>-0.33565129999999999</v>
      </c>
      <c r="S472">
        <v>2.3999969999999999</v>
      </c>
      <c r="T472">
        <v>1.6660740000000001</v>
      </c>
      <c r="U472">
        <v>-0.77664849999999996</v>
      </c>
    </row>
    <row r="473" spans="1:21" x14ac:dyDescent="0.25">
      <c r="A473" s="20">
        <f>0.000000287178*10^9</f>
        <v>287.178</v>
      </c>
      <c r="B473">
        <v>-1.0378449999999999</v>
      </c>
      <c r="C473">
        <v>-1.177019</v>
      </c>
      <c r="D473">
        <v>-0.72767490000000001</v>
      </c>
      <c r="E473">
        <v>0.36861339999999998</v>
      </c>
      <c r="F473">
        <v>-1.420045</v>
      </c>
      <c r="G473">
        <v>-1.246388E-2</v>
      </c>
      <c r="H473">
        <v>0.68710539999999998</v>
      </c>
      <c r="I473">
        <v>-0.28146280000000001</v>
      </c>
      <c r="J473">
        <v>1.2615270000000001</v>
      </c>
      <c r="K473">
        <v>0.62347770000000002</v>
      </c>
      <c r="L473">
        <v>-0.30295319999999998</v>
      </c>
      <c r="M473">
        <v>1.399011</v>
      </c>
      <c r="N473">
        <v>0.89446150000000002</v>
      </c>
      <c r="O473">
        <v>0.96618740000000003</v>
      </c>
      <c r="P473">
        <v>1.3684080000000001</v>
      </c>
      <c r="Q473">
        <v>0.1912152</v>
      </c>
      <c r="R473">
        <v>0.18319779999999999</v>
      </c>
      <c r="S473">
        <v>1.7070890000000001</v>
      </c>
      <c r="T473">
        <v>0.28177560000000001</v>
      </c>
      <c r="U473">
        <v>-0.14807429999999999</v>
      </c>
    </row>
    <row r="474" spans="1:21" x14ac:dyDescent="0.25">
      <c r="A474" s="20">
        <f>0.000000288178*10^9</f>
        <v>288.178</v>
      </c>
      <c r="B474">
        <v>-0.84710540000000001</v>
      </c>
      <c r="C474">
        <v>-0.29424499999999998</v>
      </c>
      <c r="D474">
        <v>-0.25018410000000002</v>
      </c>
      <c r="E474">
        <v>-0.79025319999999999</v>
      </c>
      <c r="F474">
        <v>-1.340743</v>
      </c>
      <c r="G474">
        <v>0.4320155</v>
      </c>
      <c r="H474">
        <v>1.4563839999999999</v>
      </c>
      <c r="I474">
        <v>0.32390059999999998</v>
      </c>
      <c r="J474">
        <v>-0.8305053</v>
      </c>
      <c r="K474">
        <v>1.195929</v>
      </c>
      <c r="L474">
        <v>-0.71485010000000004</v>
      </c>
      <c r="M474">
        <v>1.7554959999999999</v>
      </c>
      <c r="N474">
        <v>0.99093799999999999</v>
      </c>
      <c r="O474">
        <v>0.31824400000000003</v>
      </c>
      <c r="P474">
        <v>0.58261620000000003</v>
      </c>
      <c r="Q474">
        <v>0.37278519999999998</v>
      </c>
      <c r="R474">
        <v>1.0479830000000001</v>
      </c>
      <c r="S474">
        <v>1.8504719999999999</v>
      </c>
      <c r="T474">
        <v>0.50681750000000003</v>
      </c>
      <c r="U474">
        <v>0.96571189999999996</v>
      </c>
    </row>
    <row r="475" spans="1:21" x14ac:dyDescent="0.25">
      <c r="A475" s="20">
        <f>0.000000289178*10^9</f>
        <v>289.178</v>
      </c>
      <c r="B475">
        <v>-1.076112</v>
      </c>
      <c r="C475">
        <v>-0.51597009999999999</v>
      </c>
      <c r="D475">
        <v>2.1227550000000001E-2</v>
      </c>
      <c r="E475">
        <v>-0.72941509999999998</v>
      </c>
      <c r="F475">
        <v>-0.28775499999999998</v>
      </c>
      <c r="G475">
        <v>0.71347119999999997</v>
      </c>
      <c r="H475">
        <v>1.2511660000000001E-2</v>
      </c>
      <c r="I475">
        <v>0.5545078</v>
      </c>
      <c r="J475">
        <v>-2.019647</v>
      </c>
      <c r="K475">
        <v>-0.74470700000000001</v>
      </c>
      <c r="L475">
        <v>-1.1237600000000001</v>
      </c>
      <c r="M475">
        <v>0.99057949999999995</v>
      </c>
      <c r="N475">
        <v>1.0208710000000001</v>
      </c>
      <c r="O475">
        <v>0.52108140000000003</v>
      </c>
      <c r="P475">
        <v>-1.5220899999999999</v>
      </c>
      <c r="Q475">
        <v>0.43594450000000001</v>
      </c>
      <c r="R475">
        <v>1.2528410000000001</v>
      </c>
      <c r="S475">
        <v>1.8715269999999999</v>
      </c>
      <c r="T475">
        <v>1.3758360000000001</v>
      </c>
      <c r="U475">
        <v>0.84574059999999995</v>
      </c>
    </row>
    <row r="476" spans="1:21" x14ac:dyDescent="0.25">
      <c r="A476" s="20">
        <f>0.000000290178*10^9</f>
        <v>290.178</v>
      </c>
      <c r="B476">
        <v>-1.3202670000000001</v>
      </c>
      <c r="C476">
        <v>-1.1411070000000001</v>
      </c>
      <c r="D476">
        <v>-9.2105099999999995E-2</v>
      </c>
      <c r="E476">
        <v>-9.3932150000000006E-2</v>
      </c>
      <c r="F476">
        <v>0.94585909999999995</v>
      </c>
      <c r="G476">
        <v>0.109414</v>
      </c>
      <c r="H476">
        <v>-1.4491989999999999</v>
      </c>
      <c r="I476">
        <v>0.4178016</v>
      </c>
      <c r="J476">
        <v>-1.200434</v>
      </c>
      <c r="K476">
        <v>-2.8901319999999999</v>
      </c>
      <c r="L476">
        <v>-0.47795729999999997</v>
      </c>
      <c r="M476">
        <v>0.76936990000000005</v>
      </c>
      <c r="N476">
        <v>1.7041580000000001</v>
      </c>
      <c r="O476">
        <v>0.35293920000000001</v>
      </c>
      <c r="P476">
        <v>-3.0197910000000001</v>
      </c>
      <c r="Q476">
        <v>0.27315099999999998</v>
      </c>
      <c r="R476">
        <v>0.68407419999999997</v>
      </c>
      <c r="S476">
        <v>0.78548810000000002</v>
      </c>
      <c r="T476">
        <v>1.32074</v>
      </c>
      <c r="U476">
        <v>0.36842459999999999</v>
      </c>
    </row>
    <row r="477" spans="1:21" x14ac:dyDescent="0.25">
      <c r="A477" s="20">
        <f>0.000000291178*10^9</f>
        <v>291.178</v>
      </c>
      <c r="B477">
        <v>-1.4117170000000001</v>
      </c>
      <c r="C477">
        <v>0.35784510000000003</v>
      </c>
      <c r="D477">
        <v>-2.2320949999999999E-2</v>
      </c>
      <c r="E477">
        <v>0.31437349999999997</v>
      </c>
      <c r="F477">
        <v>1.27258</v>
      </c>
      <c r="G477">
        <v>-0.42020940000000001</v>
      </c>
      <c r="H477">
        <v>-0.9975889</v>
      </c>
      <c r="I477">
        <v>0.66487940000000001</v>
      </c>
      <c r="J477">
        <v>0.14440130000000001</v>
      </c>
      <c r="K477">
        <v>-1.514581</v>
      </c>
      <c r="L477">
        <v>0.82182060000000001</v>
      </c>
      <c r="M477">
        <v>0.89228839999999998</v>
      </c>
      <c r="N477">
        <v>1.862209</v>
      </c>
      <c r="O477">
        <v>0.43252889999999999</v>
      </c>
      <c r="P477">
        <v>-2.2234970000000001</v>
      </c>
      <c r="Q477">
        <v>0.22671350000000001</v>
      </c>
      <c r="R477">
        <v>0.21789829999999999</v>
      </c>
      <c r="S477">
        <v>-0.51731249999999995</v>
      </c>
      <c r="T477">
        <v>0.39591300000000001</v>
      </c>
      <c r="U477">
        <v>0.61787570000000003</v>
      </c>
    </row>
    <row r="478" spans="1:21" x14ac:dyDescent="0.25">
      <c r="A478" s="20">
        <f>0.000000292178*10^9</f>
        <v>292.178</v>
      </c>
      <c r="B478">
        <v>-0.98785089999999998</v>
      </c>
      <c r="C478">
        <v>1.772662</v>
      </c>
      <c r="D478">
        <v>0.87984169999999995</v>
      </c>
      <c r="E478">
        <v>1.246051</v>
      </c>
      <c r="F478">
        <v>1.4879340000000001</v>
      </c>
      <c r="G478">
        <v>0.3000294</v>
      </c>
      <c r="H478">
        <v>-0.48605860000000001</v>
      </c>
      <c r="I478">
        <v>0.88621070000000002</v>
      </c>
      <c r="J478">
        <v>0.32136789999999998</v>
      </c>
      <c r="K478">
        <v>1.2993209999999999</v>
      </c>
      <c r="L478">
        <v>0.77806430000000004</v>
      </c>
      <c r="M478">
        <v>1.6794989999999999E-2</v>
      </c>
      <c r="N478">
        <v>1.061817</v>
      </c>
      <c r="O478">
        <v>1.2976289999999999</v>
      </c>
      <c r="P478">
        <v>0.43845669999999998</v>
      </c>
      <c r="Q478">
        <v>0.59355420000000003</v>
      </c>
      <c r="R478">
        <v>0.77091620000000005</v>
      </c>
      <c r="S478">
        <v>-1.285655</v>
      </c>
      <c r="T478">
        <v>-0.53126340000000005</v>
      </c>
      <c r="U478">
        <v>1.5785279999999999</v>
      </c>
    </row>
    <row r="479" spans="1:21" x14ac:dyDescent="0.25">
      <c r="A479" s="20">
        <f>0.000000293178*10^9</f>
        <v>293.178</v>
      </c>
      <c r="B479">
        <v>-0.390708</v>
      </c>
      <c r="C479">
        <v>1.0056389999999999</v>
      </c>
      <c r="D479">
        <v>1.0571299999999999</v>
      </c>
      <c r="E479">
        <v>1.4397249999999999</v>
      </c>
      <c r="F479">
        <v>1.6881470000000001</v>
      </c>
      <c r="G479">
        <v>0.55155500000000002</v>
      </c>
      <c r="H479">
        <v>-1.3913519999999999</v>
      </c>
      <c r="I479">
        <v>0.40798050000000002</v>
      </c>
      <c r="J479">
        <v>-0.31847239999999999</v>
      </c>
      <c r="K479">
        <v>2.3432050000000002</v>
      </c>
      <c r="L479">
        <v>-0.65966610000000003</v>
      </c>
      <c r="M479">
        <v>-0.7232999</v>
      </c>
      <c r="N479">
        <v>0.92910579999999998</v>
      </c>
      <c r="O479">
        <v>0.62290429999999997</v>
      </c>
      <c r="P479">
        <v>1.8077019999999999</v>
      </c>
      <c r="Q479">
        <v>0.96650709999999995</v>
      </c>
      <c r="R479">
        <v>1.804044</v>
      </c>
      <c r="S479">
        <v>-0.5476375</v>
      </c>
      <c r="T479">
        <v>-1.2984830000000001</v>
      </c>
      <c r="U479">
        <v>2.0251579999999998</v>
      </c>
    </row>
    <row r="480" spans="1:21" x14ac:dyDescent="0.25">
      <c r="A480" s="20">
        <f>0.000000294178*10^9</f>
        <v>294.178</v>
      </c>
      <c r="B480">
        <v>-0.56820029999999999</v>
      </c>
      <c r="C480">
        <v>-0.334345</v>
      </c>
      <c r="D480">
        <v>3.184944E-2</v>
      </c>
      <c r="E480">
        <v>0.4535071</v>
      </c>
      <c r="F480">
        <v>0.52983619999999998</v>
      </c>
      <c r="G480">
        <v>-0.18581829999999999</v>
      </c>
      <c r="H480">
        <v>-1.6779379999999999</v>
      </c>
      <c r="I480">
        <v>-0.32162780000000002</v>
      </c>
      <c r="J480">
        <v>-7.5255340000000004E-2</v>
      </c>
      <c r="K480">
        <v>1.3078270000000001</v>
      </c>
      <c r="L480">
        <v>-1.740588</v>
      </c>
      <c r="M480">
        <v>-0.47021200000000002</v>
      </c>
      <c r="N480">
        <v>1.266834</v>
      </c>
      <c r="O480">
        <v>-0.74640379999999995</v>
      </c>
      <c r="P480">
        <v>0.75562050000000003</v>
      </c>
      <c r="Q480">
        <v>0.43323679999999998</v>
      </c>
      <c r="R480">
        <v>1.546181</v>
      </c>
      <c r="S480">
        <v>1.4094359999999999</v>
      </c>
      <c r="T480">
        <v>-1.486998</v>
      </c>
      <c r="U480">
        <v>1.3834029999999999</v>
      </c>
    </row>
    <row r="481" spans="1:21" x14ac:dyDescent="0.25">
      <c r="A481" s="20">
        <f>0.000000295178*10^9</f>
        <v>295.178</v>
      </c>
      <c r="B481">
        <v>-0.93573039999999996</v>
      </c>
      <c r="C481">
        <v>-1.2145570000000001</v>
      </c>
      <c r="D481">
        <v>-0.42777409999999999</v>
      </c>
      <c r="E481">
        <v>0.4699757</v>
      </c>
      <c r="F481">
        <v>-1.4755910000000001</v>
      </c>
      <c r="G481">
        <v>-0.12811249999999999</v>
      </c>
      <c r="H481">
        <v>-1.3124629999999999</v>
      </c>
      <c r="I481">
        <v>-1.063367</v>
      </c>
      <c r="J481">
        <v>0.65159579999999995</v>
      </c>
      <c r="K481">
        <v>-6.4823500000000006E-2</v>
      </c>
      <c r="L481">
        <v>-0.90690669999999995</v>
      </c>
      <c r="M481">
        <v>0.2480976</v>
      </c>
      <c r="N481">
        <v>0.60441210000000001</v>
      </c>
      <c r="O481">
        <v>9.1257210000000005E-2</v>
      </c>
      <c r="P481">
        <v>-0.86452850000000003</v>
      </c>
      <c r="Q481">
        <v>-0.94160630000000001</v>
      </c>
      <c r="R481">
        <v>0.52116859999999998</v>
      </c>
      <c r="S481">
        <v>1.4761470000000001</v>
      </c>
      <c r="T481">
        <v>-0.805454</v>
      </c>
      <c r="U481">
        <v>0.3921674</v>
      </c>
    </row>
    <row r="482" spans="1:21" x14ac:dyDescent="0.25">
      <c r="A482" s="20">
        <f>0.000000296178*10^9</f>
        <v>296.178</v>
      </c>
      <c r="B482">
        <v>-0.584198</v>
      </c>
      <c r="C482">
        <v>-1.415559</v>
      </c>
      <c r="D482">
        <v>0.1098058</v>
      </c>
      <c r="E482">
        <v>1.702758</v>
      </c>
      <c r="F482">
        <v>-2.3111459999999999</v>
      </c>
      <c r="G482">
        <v>0.34547949999999999</v>
      </c>
      <c r="H482">
        <v>-1.0409310000000001</v>
      </c>
      <c r="I482">
        <v>-1.6195250000000001</v>
      </c>
      <c r="J482">
        <v>0.1461836</v>
      </c>
      <c r="K482">
        <v>0.2081064</v>
      </c>
      <c r="L482">
        <v>0.22303829999999999</v>
      </c>
      <c r="M482">
        <v>0.60212810000000005</v>
      </c>
      <c r="N482">
        <v>-0.49761260000000002</v>
      </c>
      <c r="O482">
        <v>1.527955</v>
      </c>
      <c r="P482">
        <v>-1.267609</v>
      </c>
      <c r="Q482">
        <v>-1.8325689999999999</v>
      </c>
      <c r="R482">
        <v>-9.6480899999999994E-2</v>
      </c>
      <c r="S482">
        <v>-0.1533677</v>
      </c>
      <c r="T482">
        <v>-0.1474365</v>
      </c>
      <c r="U482">
        <v>-9.4839060000000003E-3</v>
      </c>
    </row>
    <row r="483" spans="1:21" x14ac:dyDescent="0.25">
      <c r="A483" s="20">
        <f>0.000000297178*10^9</f>
        <v>297.178</v>
      </c>
      <c r="B483">
        <v>9.5736440000000006E-2</v>
      </c>
      <c r="C483">
        <v>-0.42051339999999998</v>
      </c>
      <c r="D483">
        <v>0.79959530000000001</v>
      </c>
      <c r="E483">
        <v>2.5943930000000002</v>
      </c>
      <c r="F483">
        <v>-1.9309590000000001</v>
      </c>
      <c r="G483">
        <v>0.3468773</v>
      </c>
      <c r="H483">
        <v>-0.2113342</v>
      </c>
      <c r="I483">
        <v>-0.74022589999999999</v>
      </c>
      <c r="J483">
        <v>-1.2462569999999999</v>
      </c>
      <c r="K483">
        <v>1.0503929999999999</v>
      </c>
      <c r="L483">
        <v>-0.66951769999999999</v>
      </c>
      <c r="M483">
        <v>0.13055939999999999</v>
      </c>
      <c r="N483">
        <v>-0.80197830000000003</v>
      </c>
      <c r="O483">
        <v>1.0258480000000001</v>
      </c>
      <c r="P483">
        <v>-0.34956110000000001</v>
      </c>
      <c r="Q483">
        <v>-1.864428</v>
      </c>
      <c r="R483">
        <v>-0.1306078</v>
      </c>
      <c r="S483">
        <v>0.15295239999999999</v>
      </c>
      <c r="T483">
        <v>-0.26591399999999998</v>
      </c>
      <c r="U483">
        <v>0.84202270000000001</v>
      </c>
    </row>
    <row r="484" spans="1:21" x14ac:dyDescent="0.25">
      <c r="A484" s="20">
        <f>0.000000298178*10^9</f>
        <v>298.178</v>
      </c>
      <c r="B484">
        <v>0.58921650000000003</v>
      </c>
      <c r="C484">
        <v>0.26612150000000001</v>
      </c>
      <c r="D484">
        <v>1.209894</v>
      </c>
      <c r="E484">
        <v>2.649467</v>
      </c>
      <c r="F484">
        <v>-0.8207544</v>
      </c>
      <c r="G484">
        <v>0.21916830000000001</v>
      </c>
      <c r="H484">
        <v>0.69142700000000001</v>
      </c>
      <c r="I484">
        <v>1.231225</v>
      </c>
      <c r="J484">
        <v>-1.8505419999999999</v>
      </c>
      <c r="K484">
        <v>1.278489</v>
      </c>
      <c r="L484">
        <v>-1.19814</v>
      </c>
      <c r="M484">
        <v>-0.1136387</v>
      </c>
      <c r="N484">
        <v>-0.15721019999999999</v>
      </c>
      <c r="O484">
        <v>8.2968780000000006E-2</v>
      </c>
      <c r="P484">
        <v>0.69263580000000002</v>
      </c>
      <c r="Q484">
        <v>-1.443999</v>
      </c>
      <c r="R484">
        <v>0.41304760000000001</v>
      </c>
      <c r="S484">
        <v>0.93238200000000004</v>
      </c>
      <c r="T484">
        <v>-0.7867246</v>
      </c>
      <c r="U484">
        <v>1.722871</v>
      </c>
    </row>
    <row r="485" spans="1:21" x14ac:dyDescent="0.25">
      <c r="A485" s="20">
        <f>0.000000299178*10^9</f>
        <v>299.178</v>
      </c>
      <c r="B485">
        <v>0.82028310000000004</v>
      </c>
      <c r="C485">
        <v>-0.69441750000000002</v>
      </c>
      <c r="D485">
        <v>1.5235590000000001</v>
      </c>
      <c r="E485">
        <v>2.3555540000000001</v>
      </c>
      <c r="F485">
        <v>0.85929999999999995</v>
      </c>
      <c r="G485">
        <v>0.20613310000000001</v>
      </c>
      <c r="H485">
        <v>0.95478110000000005</v>
      </c>
      <c r="I485">
        <v>1.9581090000000001</v>
      </c>
      <c r="J485">
        <v>-1.614193</v>
      </c>
      <c r="K485">
        <v>1.3241700000000001</v>
      </c>
      <c r="L485">
        <v>0.19474559999999999</v>
      </c>
      <c r="M485">
        <v>0.44450420000000002</v>
      </c>
      <c r="N485">
        <v>1.0106040000000001</v>
      </c>
      <c r="O485">
        <v>0.74890749999999995</v>
      </c>
      <c r="P485">
        <v>1.6587149999999999</v>
      </c>
      <c r="Q485">
        <v>-0.82166810000000001</v>
      </c>
      <c r="R485">
        <v>0.41427389999999997</v>
      </c>
      <c r="S485">
        <v>-3.3034290000000001E-2</v>
      </c>
      <c r="T485">
        <v>-1.1370610000000001</v>
      </c>
      <c r="U485">
        <v>1.1164769999999999</v>
      </c>
    </row>
    <row r="486" spans="1:21" x14ac:dyDescent="0.25">
      <c r="A486" s="20">
        <f>0.000000300178*10^9</f>
        <v>300.178</v>
      </c>
      <c r="B486">
        <v>0.44598130000000002</v>
      </c>
      <c r="C486">
        <v>-1.3960710000000001</v>
      </c>
      <c r="D486">
        <v>1.7901750000000001</v>
      </c>
      <c r="E486">
        <v>2.4242330000000001</v>
      </c>
      <c r="F486">
        <v>1.3153889999999999</v>
      </c>
      <c r="G486">
        <v>0.29690929999999999</v>
      </c>
      <c r="H486">
        <v>0.16991529999999999</v>
      </c>
      <c r="I486">
        <v>1.0537700000000001</v>
      </c>
      <c r="J486">
        <v>-1.6693899999999999</v>
      </c>
      <c r="K486">
        <v>0.1413838</v>
      </c>
      <c r="L486">
        <v>0.52269880000000002</v>
      </c>
      <c r="M486">
        <v>0.68999489999999997</v>
      </c>
      <c r="N486">
        <v>1.2059690000000001</v>
      </c>
      <c r="O486">
        <v>0.88652140000000001</v>
      </c>
      <c r="P486">
        <v>1.970674</v>
      </c>
      <c r="Q486">
        <v>-0.43959799999999999</v>
      </c>
      <c r="R486">
        <v>-5.983753E-2</v>
      </c>
      <c r="S486">
        <v>-0.17684659999999999</v>
      </c>
      <c r="T486">
        <v>-1.110641</v>
      </c>
      <c r="U486">
        <v>0.71928060000000005</v>
      </c>
    </row>
    <row r="487" spans="1:21" x14ac:dyDescent="0.25">
      <c r="A487" s="20">
        <f>0.000000301178*10^9</f>
        <v>301.178</v>
      </c>
      <c r="B487">
        <v>-0.14019470000000001</v>
      </c>
      <c r="C487">
        <v>-1.0411220000000001</v>
      </c>
      <c r="D487">
        <v>1.2629440000000001</v>
      </c>
      <c r="E487">
        <v>2.656892</v>
      </c>
      <c r="F487">
        <v>-0.35924859999999997</v>
      </c>
      <c r="G487">
        <v>2.0131050000000001E-2</v>
      </c>
      <c r="H487">
        <v>-1.0221039999999999</v>
      </c>
      <c r="I487">
        <v>0.38459270000000001</v>
      </c>
      <c r="J487">
        <v>-1.1323620000000001</v>
      </c>
      <c r="K487">
        <v>-1.246443</v>
      </c>
      <c r="L487">
        <v>-0.49895909999999999</v>
      </c>
      <c r="M487">
        <v>0.4402857</v>
      </c>
      <c r="N487">
        <v>0.10791530000000001</v>
      </c>
      <c r="O487">
        <v>-0.8886096</v>
      </c>
      <c r="P487">
        <v>0.76755510000000005</v>
      </c>
      <c r="Q487">
        <v>-0.2132425</v>
      </c>
      <c r="R487">
        <v>-0.51058899999999996</v>
      </c>
      <c r="S487">
        <v>0.90270879999999998</v>
      </c>
      <c r="T487">
        <v>8.0453759999999999E-2</v>
      </c>
      <c r="U487">
        <v>1.6911</v>
      </c>
    </row>
    <row r="488" spans="1:21" x14ac:dyDescent="0.25">
      <c r="A488" s="20">
        <f>0.000000302178*10^9</f>
        <v>302.178</v>
      </c>
      <c r="B488">
        <v>-0.106396</v>
      </c>
      <c r="C488">
        <v>-0.22466749999999999</v>
      </c>
      <c r="D488">
        <v>-0.1513427</v>
      </c>
      <c r="E488">
        <v>1.4237759999999999</v>
      </c>
      <c r="F488">
        <v>-1.635702</v>
      </c>
      <c r="G488">
        <v>-0.72095370000000003</v>
      </c>
      <c r="H488">
        <v>-0.80722859999999996</v>
      </c>
      <c r="I488">
        <v>0.38936989999999999</v>
      </c>
      <c r="J488">
        <v>1.157564</v>
      </c>
      <c r="K488">
        <v>-0.63455450000000002</v>
      </c>
      <c r="L488">
        <v>-0.437666</v>
      </c>
      <c r="M488">
        <v>0.40784700000000002</v>
      </c>
      <c r="N488">
        <v>-0.46261259999999998</v>
      </c>
      <c r="O488">
        <v>-1.784675</v>
      </c>
      <c r="P488">
        <v>-0.39114739999999998</v>
      </c>
      <c r="Q488">
        <v>-0.62118090000000004</v>
      </c>
      <c r="R488">
        <v>-1.372539</v>
      </c>
      <c r="S488">
        <v>1.386655</v>
      </c>
      <c r="T488">
        <v>1.949716</v>
      </c>
      <c r="U488">
        <v>1.991724</v>
      </c>
    </row>
    <row r="489" spans="1:21" x14ac:dyDescent="0.25">
      <c r="A489" s="20">
        <f>0.000000303178*10^9</f>
        <v>303.178</v>
      </c>
      <c r="B489">
        <v>0.20115710000000001</v>
      </c>
      <c r="C489">
        <v>1.1501779999999999</v>
      </c>
      <c r="D489">
        <v>-0.56869559999999997</v>
      </c>
      <c r="E489">
        <v>-0.88542690000000002</v>
      </c>
      <c r="F489">
        <v>-0.88118169999999996</v>
      </c>
      <c r="G489">
        <v>-1.065021</v>
      </c>
      <c r="H489">
        <v>0.26358219999999999</v>
      </c>
      <c r="I489">
        <v>-8.2385659999999999E-2</v>
      </c>
      <c r="J489">
        <v>2.9979469999999999</v>
      </c>
      <c r="K489">
        <v>0.41294900000000001</v>
      </c>
      <c r="L489">
        <v>-0.17858679999999999</v>
      </c>
      <c r="M489">
        <v>0.225719</v>
      </c>
      <c r="N489">
        <v>-0.33242110000000002</v>
      </c>
      <c r="O489">
        <v>-0.96431619999999996</v>
      </c>
      <c r="P489">
        <v>-0.62431349999999997</v>
      </c>
      <c r="Q489">
        <v>-1.7376419999999999</v>
      </c>
      <c r="R489">
        <v>-1.6182970000000001</v>
      </c>
      <c r="S489">
        <v>1.3735839999999999</v>
      </c>
      <c r="T489">
        <v>2.218235</v>
      </c>
      <c r="U489">
        <v>1.134298</v>
      </c>
    </row>
    <row r="490" spans="1:21" x14ac:dyDescent="0.25">
      <c r="A490" s="20">
        <f>0.000000304178*10^9</f>
        <v>304.178</v>
      </c>
      <c r="B490">
        <v>0.10938779999999999</v>
      </c>
      <c r="C490">
        <v>1.5437780000000001</v>
      </c>
      <c r="D490">
        <v>0.58363960000000004</v>
      </c>
      <c r="E490">
        <v>-2.0796540000000001</v>
      </c>
      <c r="F490">
        <v>-2.9056350000000002E-2</v>
      </c>
      <c r="G490">
        <v>-0.40693269999999998</v>
      </c>
      <c r="H490">
        <v>0.35338530000000001</v>
      </c>
      <c r="I490">
        <v>-0.50736020000000004</v>
      </c>
      <c r="J490">
        <v>2.1377760000000001</v>
      </c>
      <c r="K490">
        <v>0.33757310000000001</v>
      </c>
      <c r="L490">
        <v>-0.57837970000000005</v>
      </c>
      <c r="M490">
        <v>0.16171269999999999</v>
      </c>
      <c r="N490">
        <v>-0.39692630000000001</v>
      </c>
      <c r="O490">
        <v>0.26352310000000001</v>
      </c>
      <c r="P490">
        <v>-1.0161990000000001</v>
      </c>
      <c r="Q490">
        <v>-1.9943379999999999</v>
      </c>
      <c r="R490">
        <v>-1.471795</v>
      </c>
      <c r="S490">
        <v>0.62167839999999996</v>
      </c>
      <c r="T490">
        <v>1.062351</v>
      </c>
      <c r="U490">
        <v>0.18118129999999999</v>
      </c>
    </row>
    <row r="491" spans="1:21" x14ac:dyDescent="0.25">
      <c r="A491" s="20">
        <f>0.000000305178*10^9</f>
        <v>305.178</v>
      </c>
      <c r="B491">
        <v>-0.38348149999999998</v>
      </c>
      <c r="C491">
        <v>0.15105679999999999</v>
      </c>
      <c r="D491">
        <v>1.2742439999999999</v>
      </c>
      <c r="E491">
        <v>-2.3262269999999998</v>
      </c>
      <c r="F491">
        <v>-0.30578820000000001</v>
      </c>
      <c r="G491">
        <v>0.23645939999999999</v>
      </c>
      <c r="H491">
        <v>-0.22599649999999999</v>
      </c>
      <c r="I491">
        <v>9.4254660000000004E-3</v>
      </c>
      <c r="J491">
        <v>0.2557217</v>
      </c>
      <c r="K491">
        <v>-0.51679949999999997</v>
      </c>
      <c r="L491">
        <v>-4.276377E-2</v>
      </c>
      <c r="M491">
        <v>1.1458569999999999</v>
      </c>
      <c r="N491">
        <v>-0.1635363</v>
      </c>
      <c r="O491">
        <v>1.265234</v>
      </c>
      <c r="P491">
        <v>-1.2400599999999999</v>
      </c>
      <c r="Q491">
        <v>-1.6335170000000001</v>
      </c>
      <c r="R491">
        <v>-1.83314</v>
      </c>
      <c r="S491">
        <v>-0.42838710000000002</v>
      </c>
      <c r="T491">
        <v>-0.26050709999999999</v>
      </c>
      <c r="U491">
        <v>-0.3874881</v>
      </c>
    </row>
    <row r="492" spans="1:21" x14ac:dyDescent="0.25">
      <c r="A492" s="20">
        <f>0.000000306178*10^9</f>
        <v>306.178</v>
      </c>
      <c r="B492">
        <v>-3.7439050000000001E-2</v>
      </c>
      <c r="C492">
        <v>-1.2983629999999999</v>
      </c>
      <c r="D492">
        <v>0.72639419999999999</v>
      </c>
      <c r="E492">
        <v>-1.931581</v>
      </c>
      <c r="F492">
        <v>-0.59994009999999998</v>
      </c>
      <c r="G492">
        <v>0.37248680000000001</v>
      </c>
      <c r="H492">
        <v>-0.85260709999999995</v>
      </c>
      <c r="I492">
        <v>0.38162550000000001</v>
      </c>
      <c r="J492">
        <v>-0.54967489999999997</v>
      </c>
      <c r="K492">
        <v>-1.168453</v>
      </c>
      <c r="L492">
        <v>0.56742780000000004</v>
      </c>
      <c r="M492">
        <v>1.7735259999999999</v>
      </c>
      <c r="N492">
        <v>0.53382689999999999</v>
      </c>
      <c r="O492">
        <v>1.0598540000000001</v>
      </c>
      <c r="P492">
        <v>-0.74064280000000005</v>
      </c>
      <c r="Q492">
        <v>-1.216621</v>
      </c>
      <c r="R492">
        <v>-0.91122979999999998</v>
      </c>
      <c r="S492">
        <v>-0.29387600000000003</v>
      </c>
      <c r="T492">
        <v>-0.92004379999999997</v>
      </c>
      <c r="U492">
        <v>7.4691530000000006E-2</v>
      </c>
    </row>
    <row r="493" spans="1:21" x14ac:dyDescent="0.25">
      <c r="A493" s="20">
        <f>0.000000307178*10^9</f>
        <v>307.17800000000005</v>
      </c>
      <c r="B493">
        <v>1.1811119999999999</v>
      </c>
      <c r="C493">
        <v>-1.477257</v>
      </c>
      <c r="D493">
        <v>-0.15522910000000001</v>
      </c>
      <c r="E493">
        <v>-0.33657910000000002</v>
      </c>
      <c r="F493">
        <v>5.194961E-2</v>
      </c>
      <c r="G493">
        <v>1.1088659999999999</v>
      </c>
      <c r="H493">
        <v>-1.1238969999999999</v>
      </c>
      <c r="I493">
        <v>0.1063825</v>
      </c>
      <c r="J493">
        <v>-0.79729930000000004</v>
      </c>
      <c r="K493">
        <v>-0.52018980000000004</v>
      </c>
      <c r="L493">
        <v>-0.23651369999999999</v>
      </c>
      <c r="M493">
        <v>0.37581369999999997</v>
      </c>
      <c r="N493">
        <v>0.41706490000000002</v>
      </c>
      <c r="O493">
        <v>-0.4194408</v>
      </c>
      <c r="P493">
        <v>-0.82422079999999998</v>
      </c>
      <c r="Q493">
        <v>0.12854160000000001</v>
      </c>
      <c r="R493">
        <v>0.95544079999999998</v>
      </c>
      <c r="S493">
        <v>0.57796530000000002</v>
      </c>
      <c r="T493">
        <v>0.1844615</v>
      </c>
      <c r="U493">
        <v>0.60365250000000004</v>
      </c>
    </row>
    <row r="494" spans="1:21" x14ac:dyDescent="0.25">
      <c r="A494" s="20">
        <f>0.000000308178*10^9</f>
        <v>308.178</v>
      </c>
      <c r="B494">
        <v>0.88249429999999995</v>
      </c>
      <c r="C494">
        <v>-0.4374537</v>
      </c>
      <c r="D494">
        <v>-0.64075629999999995</v>
      </c>
      <c r="E494">
        <v>0.58682909999999999</v>
      </c>
      <c r="F494">
        <v>0.98217520000000003</v>
      </c>
      <c r="G494">
        <v>1.463395</v>
      </c>
      <c r="H494">
        <v>-0.49788209999999999</v>
      </c>
      <c r="I494">
        <v>-4.3262210000000002E-2</v>
      </c>
      <c r="J494">
        <v>-0.80035000000000001</v>
      </c>
      <c r="K494">
        <v>0.59021349999999995</v>
      </c>
      <c r="L494">
        <v>-0.56313550000000001</v>
      </c>
      <c r="M494">
        <v>-1.1073710000000001</v>
      </c>
      <c r="N494">
        <v>-0.28420649999999997</v>
      </c>
      <c r="O494">
        <v>-1.5202580000000001</v>
      </c>
      <c r="P494">
        <v>-1.584997</v>
      </c>
      <c r="Q494">
        <v>1.934544</v>
      </c>
      <c r="R494">
        <v>1.0871679999999999</v>
      </c>
      <c r="S494">
        <v>1.231236</v>
      </c>
      <c r="T494">
        <v>1.4507749999999999</v>
      </c>
      <c r="U494">
        <v>1.7852469999999999E-2</v>
      </c>
    </row>
    <row r="495" spans="1:21" x14ac:dyDescent="0.25">
      <c r="A495" s="20">
        <f>0.000000309178*10^9</f>
        <v>309.178</v>
      </c>
      <c r="B495">
        <v>-1.1053219999999999</v>
      </c>
      <c r="C495">
        <v>0.44874049999999999</v>
      </c>
      <c r="D495">
        <v>-0.36993290000000001</v>
      </c>
      <c r="E495">
        <v>-0.43589339999999999</v>
      </c>
      <c r="F495">
        <v>0.5629383</v>
      </c>
      <c r="G495">
        <v>0.63357050000000004</v>
      </c>
      <c r="H495">
        <v>-0.1474046</v>
      </c>
      <c r="I495">
        <v>0.37112689999999998</v>
      </c>
      <c r="J495">
        <v>-0.23945730000000001</v>
      </c>
      <c r="K495">
        <v>0.82049640000000001</v>
      </c>
      <c r="L495">
        <v>0.80217110000000003</v>
      </c>
      <c r="M495">
        <v>-3.781984E-2</v>
      </c>
      <c r="N495">
        <v>-0.33501829999999999</v>
      </c>
      <c r="O495">
        <v>-1.1668000000000001</v>
      </c>
      <c r="P495">
        <v>-1.5647279999999999</v>
      </c>
      <c r="Q495">
        <v>2.9155790000000001</v>
      </c>
      <c r="R495">
        <v>0.34032279999999998</v>
      </c>
      <c r="S495">
        <v>1.476909</v>
      </c>
      <c r="T495">
        <v>1.6322589999999999</v>
      </c>
      <c r="U495">
        <v>-0.1198589</v>
      </c>
    </row>
    <row r="496" spans="1:21" x14ac:dyDescent="0.25">
      <c r="A496" s="20">
        <f>0.000000310178*10^9</f>
        <v>310.178</v>
      </c>
      <c r="B496">
        <v>-1.8509519999999999</v>
      </c>
      <c r="C496">
        <v>0.24783759999999999</v>
      </c>
      <c r="D496">
        <v>1.235592</v>
      </c>
      <c r="E496">
        <v>-1.0556410000000001</v>
      </c>
      <c r="F496">
        <v>-0.79888060000000005</v>
      </c>
      <c r="G496">
        <v>0.6117667</v>
      </c>
      <c r="H496">
        <v>-9.3818780000000004E-2</v>
      </c>
      <c r="I496">
        <v>-7.3288060000000002E-2</v>
      </c>
      <c r="J496">
        <v>0.49268499999999998</v>
      </c>
      <c r="K496">
        <v>0.47321999999999997</v>
      </c>
      <c r="L496">
        <v>1.4824170000000001</v>
      </c>
      <c r="M496">
        <v>1.846152</v>
      </c>
      <c r="N496">
        <v>-0.37655230000000001</v>
      </c>
      <c r="O496">
        <v>-0.37608770000000002</v>
      </c>
      <c r="P496">
        <v>-1.1565300000000001</v>
      </c>
      <c r="Q496">
        <v>2.2381679999999999</v>
      </c>
      <c r="R496">
        <v>0.80514149999999995</v>
      </c>
      <c r="S496">
        <v>1.7396609999999999</v>
      </c>
      <c r="T496">
        <v>1.457365</v>
      </c>
      <c r="U496">
        <v>1.0251950000000001</v>
      </c>
    </row>
    <row r="497" spans="1:21" x14ac:dyDescent="0.25">
      <c r="A497" s="20">
        <f>0.000000311178*10^9</f>
        <v>311.178</v>
      </c>
      <c r="B497">
        <v>-0.1041219</v>
      </c>
      <c r="C497">
        <v>4.6077740000000002E-3</v>
      </c>
      <c r="D497">
        <v>2.7535470000000002</v>
      </c>
      <c r="E497">
        <v>-0.46078089999999999</v>
      </c>
      <c r="F497">
        <v>-1.197009</v>
      </c>
      <c r="G497">
        <v>1.7307939999999999</v>
      </c>
      <c r="H497">
        <v>0.75172090000000003</v>
      </c>
      <c r="I497">
        <v>-1.7699640000000001</v>
      </c>
      <c r="J497">
        <v>1.0614250000000001</v>
      </c>
      <c r="K497">
        <v>0.39877059999999998</v>
      </c>
      <c r="L497">
        <v>2.2752640000000001E-2</v>
      </c>
      <c r="M497">
        <v>1.861075</v>
      </c>
      <c r="N497">
        <v>-0.52617190000000003</v>
      </c>
      <c r="O497">
        <v>-0.3597938</v>
      </c>
      <c r="P497">
        <v>-0.86339080000000001</v>
      </c>
      <c r="Q497">
        <v>0.74097089999999999</v>
      </c>
      <c r="R497">
        <v>1.370379</v>
      </c>
      <c r="S497">
        <v>2.1528320000000001</v>
      </c>
      <c r="T497">
        <v>0.62590210000000002</v>
      </c>
      <c r="U497">
        <v>1.1785859999999999</v>
      </c>
    </row>
    <row r="498" spans="1:21" x14ac:dyDescent="0.25">
      <c r="A498" s="20">
        <f>0.000000312178*10^9</f>
        <v>312.178</v>
      </c>
      <c r="B498">
        <v>0.97567599999999999</v>
      </c>
      <c r="C498">
        <v>0.31810620000000001</v>
      </c>
      <c r="D498">
        <v>1.361443</v>
      </c>
      <c r="E498">
        <v>-0.70052309999999995</v>
      </c>
      <c r="F498">
        <v>-0.76230909999999996</v>
      </c>
      <c r="G498">
        <v>1.882719</v>
      </c>
      <c r="H498">
        <v>0.85629319999999998</v>
      </c>
      <c r="I498">
        <v>-1.806182</v>
      </c>
      <c r="J498">
        <v>0.93759870000000001</v>
      </c>
      <c r="K498">
        <v>0.77628949999999997</v>
      </c>
      <c r="L498">
        <v>-0.96606479999999995</v>
      </c>
      <c r="M498">
        <v>0.97817419999999999</v>
      </c>
      <c r="N498">
        <v>-0.25587759999999998</v>
      </c>
      <c r="O498">
        <v>-0.37093369999999998</v>
      </c>
      <c r="P498">
        <v>-0.26974759999999998</v>
      </c>
      <c r="Q498">
        <v>-0.153502</v>
      </c>
      <c r="R498">
        <v>0.43556020000000001</v>
      </c>
      <c r="S498">
        <v>1.75796</v>
      </c>
      <c r="T498">
        <v>-0.29098940000000001</v>
      </c>
      <c r="U498">
        <v>0.1940405</v>
      </c>
    </row>
    <row r="499" spans="1:21" x14ac:dyDescent="0.25">
      <c r="A499" s="20">
        <f>0.000000313178*10^9</f>
        <v>313.178</v>
      </c>
      <c r="B499">
        <v>-0.72701760000000004</v>
      </c>
      <c r="C499">
        <v>0.60284789999999999</v>
      </c>
      <c r="D499">
        <v>-0.61854830000000005</v>
      </c>
      <c r="E499">
        <v>-1.199414</v>
      </c>
      <c r="F499">
        <v>-1.02532</v>
      </c>
      <c r="G499">
        <v>1.146611</v>
      </c>
      <c r="H499">
        <v>-0.20216100000000001</v>
      </c>
      <c r="I499">
        <v>-0.473242</v>
      </c>
      <c r="J499">
        <v>-0.15801599999999999</v>
      </c>
      <c r="K499">
        <v>1.12537</v>
      </c>
      <c r="L499">
        <v>0.38045830000000003</v>
      </c>
      <c r="M499">
        <v>0.4574879</v>
      </c>
      <c r="N499">
        <v>0.45337260000000001</v>
      </c>
      <c r="O499">
        <v>0.47417229999999999</v>
      </c>
      <c r="P499">
        <v>0.20523630000000001</v>
      </c>
      <c r="Q499">
        <v>-0.56352159999999996</v>
      </c>
      <c r="R499">
        <v>-0.15752720000000001</v>
      </c>
      <c r="S499">
        <v>1.006602</v>
      </c>
      <c r="T499">
        <v>-0.55946189999999996</v>
      </c>
      <c r="U499">
        <v>0.2191902</v>
      </c>
    </row>
    <row r="500" spans="1:21" x14ac:dyDescent="0.25">
      <c r="A500" s="20">
        <f>0.000000314178*10^9</f>
        <v>314.178</v>
      </c>
      <c r="B500">
        <v>-2.0449700000000002</v>
      </c>
      <c r="C500">
        <v>0.22091230000000001</v>
      </c>
      <c r="D500">
        <v>1.292169E-2</v>
      </c>
      <c r="E500">
        <v>-0.58497379999999999</v>
      </c>
      <c r="F500">
        <v>-2.3642970000000001</v>
      </c>
      <c r="G500">
        <v>1.0554760000000001</v>
      </c>
      <c r="H500">
        <v>-0.3803839</v>
      </c>
      <c r="I500">
        <v>0.37014439999999998</v>
      </c>
      <c r="J500">
        <v>-1.360867</v>
      </c>
      <c r="K500">
        <v>1.0618829999999999</v>
      </c>
      <c r="L500">
        <v>2.1696420000000001</v>
      </c>
      <c r="M500">
        <v>-0.140793</v>
      </c>
      <c r="N500">
        <v>1.1742300000000001</v>
      </c>
      <c r="O500">
        <v>1.1557710000000001</v>
      </c>
      <c r="P500">
        <v>0.8846754</v>
      </c>
      <c r="Q500">
        <v>-0.4367856</v>
      </c>
      <c r="R500">
        <v>0.56761130000000004</v>
      </c>
      <c r="S500">
        <v>1.0003029999999999</v>
      </c>
      <c r="T500">
        <v>-0.81595910000000005</v>
      </c>
      <c r="U500">
        <v>-0.32692589999999999</v>
      </c>
    </row>
    <row r="501" spans="1:21" x14ac:dyDescent="0.25">
      <c r="A501" s="20">
        <f>0.000000315178*10^9</f>
        <v>315.178</v>
      </c>
      <c r="B501">
        <v>-0.84135990000000005</v>
      </c>
      <c r="C501">
        <v>-0.43567430000000001</v>
      </c>
      <c r="D501">
        <v>0.56792229999999999</v>
      </c>
      <c r="E501">
        <v>-0.11174240000000001</v>
      </c>
      <c r="F501">
        <v>-2.8403200000000002</v>
      </c>
      <c r="G501">
        <v>1.394236</v>
      </c>
      <c r="H501">
        <v>0.2989117</v>
      </c>
      <c r="I501">
        <v>1.2467010000000001</v>
      </c>
      <c r="J501">
        <v>-1.1831179999999999</v>
      </c>
      <c r="K501">
        <v>0.35981190000000002</v>
      </c>
      <c r="L501">
        <v>2.576673</v>
      </c>
      <c r="M501">
        <v>-0.94764420000000005</v>
      </c>
      <c r="N501">
        <v>0.89941660000000001</v>
      </c>
      <c r="O501">
        <v>0.53080819999999995</v>
      </c>
      <c r="P501">
        <v>1.285469</v>
      </c>
      <c r="Q501">
        <v>9.7080450000000002E-3</v>
      </c>
      <c r="R501">
        <v>0.41321760000000002</v>
      </c>
      <c r="S501">
        <v>0.57986360000000003</v>
      </c>
      <c r="T501">
        <v>-0.65659369999999995</v>
      </c>
      <c r="U501">
        <v>-1.9888220000000001</v>
      </c>
    </row>
    <row r="502" spans="1:21" x14ac:dyDescent="0.25">
      <c r="A502" s="20">
        <f>0.000000316177*10^9</f>
        <v>316.17699999999996</v>
      </c>
      <c r="B502">
        <v>1.181576</v>
      </c>
      <c r="C502">
        <v>-0.37809579999999998</v>
      </c>
      <c r="D502">
        <v>-1.0411060000000001</v>
      </c>
      <c r="E502">
        <v>-0.17263580000000001</v>
      </c>
      <c r="F502">
        <v>-0.92236980000000002</v>
      </c>
      <c r="G502">
        <v>2.047253</v>
      </c>
      <c r="H502">
        <v>0.35708770000000001</v>
      </c>
      <c r="I502">
        <v>1.083332</v>
      </c>
      <c r="J502">
        <v>0.38226490000000002</v>
      </c>
      <c r="K502">
        <v>-0.74796059999999998</v>
      </c>
      <c r="L502">
        <v>1.708032</v>
      </c>
      <c r="M502">
        <v>-1.016383</v>
      </c>
      <c r="N502">
        <v>0.2186341</v>
      </c>
      <c r="O502">
        <v>-0.58753829999999996</v>
      </c>
      <c r="P502">
        <v>0.1612973</v>
      </c>
      <c r="Q502">
        <v>0.32970050000000001</v>
      </c>
      <c r="R502">
        <v>-5.6713939999999997E-2</v>
      </c>
      <c r="S502">
        <v>-1.2049589999999999</v>
      </c>
      <c r="T502">
        <v>0.2056239</v>
      </c>
      <c r="U502">
        <v>-1.367693</v>
      </c>
    </row>
    <row r="503" spans="1:21" x14ac:dyDescent="0.25">
      <c r="A503" s="20">
        <f>0.000000317177*10^9</f>
        <v>317.17700000000002</v>
      </c>
      <c r="B503">
        <v>2.2429220000000001</v>
      </c>
      <c r="C503">
        <v>-5.7070310000000004E-3</v>
      </c>
      <c r="D503">
        <v>-2.3798560000000002</v>
      </c>
      <c r="E503">
        <v>-0.1870396</v>
      </c>
      <c r="F503">
        <v>0.79864579999999996</v>
      </c>
      <c r="G503">
        <v>1.575774</v>
      </c>
      <c r="H503">
        <v>-0.11661290000000001</v>
      </c>
      <c r="I503">
        <v>-0.25484560000000001</v>
      </c>
      <c r="J503">
        <v>1.524977</v>
      </c>
      <c r="K503">
        <v>-0.79034760000000004</v>
      </c>
      <c r="L503">
        <v>0.1935259</v>
      </c>
      <c r="M503">
        <v>0.1749742</v>
      </c>
      <c r="N503">
        <v>0.10690669999999999</v>
      </c>
      <c r="O503">
        <v>-0.87217160000000005</v>
      </c>
      <c r="P503">
        <v>-0.67859100000000006</v>
      </c>
      <c r="Q503">
        <v>0.29427609999999998</v>
      </c>
      <c r="R503">
        <v>1.230775</v>
      </c>
      <c r="S503">
        <v>-2.463883</v>
      </c>
      <c r="T503">
        <v>0.31037039999999999</v>
      </c>
      <c r="U503">
        <v>0.53452999999999995</v>
      </c>
    </row>
    <row r="504" spans="1:21" x14ac:dyDescent="0.25">
      <c r="A504" s="20">
        <f>0.000000318177*10^9</f>
        <v>318.17699999999996</v>
      </c>
      <c r="B504">
        <v>1.4425920000000001</v>
      </c>
      <c r="C504">
        <v>0.2161817</v>
      </c>
      <c r="D504">
        <v>-1.3233379999999999</v>
      </c>
      <c r="E504">
        <v>-0.27447009999999999</v>
      </c>
      <c r="F504">
        <v>-0.25184319999999999</v>
      </c>
      <c r="G504">
        <v>-0.95706590000000002</v>
      </c>
      <c r="H504">
        <v>-0.10209559999999999</v>
      </c>
      <c r="I504">
        <v>-0.87882459999999996</v>
      </c>
      <c r="J504">
        <v>1.394523</v>
      </c>
      <c r="K504">
        <v>0.51699609999999996</v>
      </c>
      <c r="L504">
        <v>-1.0678529999999999</v>
      </c>
      <c r="M504">
        <v>1.37052</v>
      </c>
      <c r="N504">
        <v>0.3133572</v>
      </c>
      <c r="O504">
        <v>-0.37891370000000002</v>
      </c>
      <c r="P504">
        <v>7.1415849999999998E-3</v>
      </c>
      <c r="Q504">
        <v>-0.3545623</v>
      </c>
      <c r="R504">
        <v>2.7802389999999999</v>
      </c>
      <c r="S504">
        <v>-1.4500740000000001</v>
      </c>
      <c r="T504">
        <v>8.1511109999999998E-2</v>
      </c>
      <c r="U504">
        <v>-0.1430572</v>
      </c>
    </row>
    <row r="505" spans="1:21" x14ac:dyDescent="0.25">
      <c r="A505" s="20">
        <f>0.000000319177*10^9</f>
        <v>319.17700000000002</v>
      </c>
      <c r="B505">
        <v>0.10511429999999999</v>
      </c>
      <c r="C505">
        <v>1.0558690000000001E-2</v>
      </c>
      <c r="D505">
        <v>1.0811710000000001</v>
      </c>
      <c r="E505">
        <v>-0.52220999999999995</v>
      </c>
      <c r="F505">
        <v>-1.932045</v>
      </c>
      <c r="G505">
        <v>-1.9649099999999999</v>
      </c>
      <c r="H505">
        <v>0.64393400000000001</v>
      </c>
      <c r="I505">
        <v>-0.48745569999999999</v>
      </c>
      <c r="J505">
        <v>0.52317760000000002</v>
      </c>
      <c r="K505">
        <v>0.94788119999999998</v>
      </c>
      <c r="L505">
        <v>-0.57339200000000001</v>
      </c>
      <c r="M505">
        <v>1.4868140000000001</v>
      </c>
      <c r="N505">
        <v>0.37392730000000002</v>
      </c>
      <c r="O505">
        <v>0.44499070000000002</v>
      </c>
      <c r="P505">
        <v>0.92832119999999996</v>
      </c>
      <c r="Q505">
        <v>-0.44059730000000003</v>
      </c>
      <c r="R505">
        <v>2.4273129999999998</v>
      </c>
      <c r="S505">
        <v>-9.6834950000000003E-2</v>
      </c>
      <c r="T505">
        <v>1.15117</v>
      </c>
      <c r="U505">
        <v>-2.0666890000000002</v>
      </c>
    </row>
    <row r="506" spans="1:21" x14ac:dyDescent="0.25">
      <c r="A506" s="20">
        <f>0.000000320177*10^9</f>
        <v>320.17700000000002</v>
      </c>
      <c r="B506">
        <v>0.442019</v>
      </c>
      <c r="C506">
        <v>2.999835E-2</v>
      </c>
      <c r="D506">
        <v>1.769388</v>
      </c>
      <c r="E506">
        <v>-0.79003889999999999</v>
      </c>
      <c r="F506">
        <v>-1.783561</v>
      </c>
      <c r="G506">
        <v>-8.6302870000000004E-2</v>
      </c>
      <c r="H506">
        <v>0.44688939999999999</v>
      </c>
      <c r="I506">
        <v>0.55060249999999999</v>
      </c>
      <c r="J506">
        <v>-8.1052520000000003E-2</v>
      </c>
      <c r="K506">
        <v>0.247198</v>
      </c>
      <c r="L506">
        <v>0.65972750000000002</v>
      </c>
      <c r="M506">
        <v>1.3383370000000001</v>
      </c>
      <c r="N506">
        <v>0.56942859999999995</v>
      </c>
      <c r="O506">
        <v>1.093423</v>
      </c>
      <c r="P506">
        <v>1.7934099999999999</v>
      </c>
      <c r="Q506">
        <v>-0.40843790000000002</v>
      </c>
      <c r="R506">
        <v>1.444191</v>
      </c>
      <c r="S506">
        <v>-0.18072740000000001</v>
      </c>
      <c r="T506">
        <v>1.4937279999999999</v>
      </c>
      <c r="U506">
        <v>-1.760181</v>
      </c>
    </row>
    <row r="507" spans="1:21" x14ac:dyDescent="0.25">
      <c r="A507" s="20">
        <f>0.000000321177*10^9</f>
        <v>321.17699999999996</v>
      </c>
      <c r="B507">
        <v>1.166911</v>
      </c>
      <c r="C507">
        <v>1.0065630000000001</v>
      </c>
      <c r="D507">
        <v>-0.15018380000000001</v>
      </c>
      <c r="E507">
        <v>-0.62857050000000003</v>
      </c>
      <c r="F507">
        <v>-0.57954760000000005</v>
      </c>
      <c r="G507">
        <v>1.133222</v>
      </c>
      <c r="H507">
        <v>-1.184852</v>
      </c>
      <c r="I507">
        <v>1.0907929999999999</v>
      </c>
      <c r="J507">
        <v>-0.4466232</v>
      </c>
      <c r="K507">
        <v>0.41046179999999999</v>
      </c>
      <c r="L507">
        <v>0.14753359999999999</v>
      </c>
      <c r="M507">
        <v>1.7435529999999999</v>
      </c>
      <c r="N507">
        <v>0.67126079999999999</v>
      </c>
      <c r="O507">
        <v>0.58892239999999996</v>
      </c>
      <c r="P507">
        <v>2.542694</v>
      </c>
      <c r="Q507">
        <v>-0.95585600000000004</v>
      </c>
      <c r="R507">
        <v>1.665062</v>
      </c>
      <c r="S507">
        <v>-2.0783119999999999E-2</v>
      </c>
      <c r="T507">
        <v>-0.32635429999999999</v>
      </c>
      <c r="U507">
        <v>-8.8022400000000001E-2</v>
      </c>
    </row>
    <row r="508" spans="1:21" x14ac:dyDescent="0.25">
      <c r="A508" s="20">
        <f>0.000000322177*10^9</f>
        <v>322.17700000000002</v>
      </c>
      <c r="B508">
        <v>0.51568340000000001</v>
      </c>
      <c r="C508">
        <v>0.29306710000000002</v>
      </c>
      <c r="D508">
        <v>-1.5700609999999999</v>
      </c>
      <c r="E508">
        <v>0.15794549999999999</v>
      </c>
      <c r="F508">
        <v>0.55384929999999999</v>
      </c>
      <c r="G508">
        <v>0.4395384</v>
      </c>
      <c r="H508">
        <v>-1.2070099999999999</v>
      </c>
      <c r="I508">
        <v>0.32856210000000002</v>
      </c>
      <c r="J508">
        <v>-1.434847</v>
      </c>
      <c r="K508">
        <v>1.2871950000000001</v>
      </c>
      <c r="L508">
        <v>-0.33905970000000002</v>
      </c>
      <c r="M508">
        <v>1.7857590000000001</v>
      </c>
      <c r="N508">
        <v>-0.61317770000000005</v>
      </c>
      <c r="O508">
        <v>-0.1120927</v>
      </c>
      <c r="P508">
        <v>1.9679739999999999</v>
      </c>
      <c r="Q508">
        <v>-0.61985199999999996</v>
      </c>
      <c r="R508">
        <v>2.019774</v>
      </c>
      <c r="S508">
        <v>0.3907699</v>
      </c>
      <c r="T508">
        <v>-1.6001570000000001</v>
      </c>
      <c r="U508">
        <v>0.39739560000000002</v>
      </c>
    </row>
    <row r="509" spans="1:21" x14ac:dyDescent="0.25">
      <c r="A509" s="20">
        <f>0.000000323177*10^9</f>
        <v>323.17699999999996</v>
      </c>
      <c r="B509">
        <v>-0.4103774</v>
      </c>
      <c r="C509">
        <v>-1.947967</v>
      </c>
      <c r="D509">
        <v>-1.1711560000000001</v>
      </c>
      <c r="E509">
        <v>1.404593</v>
      </c>
      <c r="F509">
        <v>1.0750519999999999</v>
      </c>
      <c r="G509">
        <v>0.2444663</v>
      </c>
      <c r="H509">
        <v>0.29180159999999999</v>
      </c>
      <c r="I509">
        <v>-0.66257540000000004</v>
      </c>
      <c r="J509">
        <v>-2.1221369999999999</v>
      </c>
      <c r="K509">
        <v>1.148347</v>
      </c>
      <c r="L509">
        <v>0.76371330000000004</v>
      </c>
      <c r="M509">
        <v>0.84448089999999998</v>
      </c>
      <c r="N509">
        <v>-2.2237300000000002</v>
      </c>
      <c r="O509">
        <v>0.74113490000000004</v>
      </c>
      <c r="P509">
        <v>0.28586790000000001</v>
      </c>
      <c r="Q509">
        <v>-0.43505559999999999</v>
      </c>
      <c r="R509">
        <v>1.183686</v>
      </c>
      <c r="S509">
        <v>-1.099352E-2</v>
      </c>
      <c r="T509">
        <v>-1.0385040000000001</v>
      </c>
      <c r="U509">
        <v>-7.6131530000000003E-2</v>
      </c>
    </row>
    <row r="510" spans="1:21" x14ac:dyDescent="0.25">
      <c r="A510" s="20">
        <f>0.000000324177*10^9</f>
        <v>324.17700000000002</v>
      </c>
      <c r="B510">
        <v>-7.8537079999999995E-2</v>
      </c>
      <c r="C510">
        <v>-1.6381680000000001</v>
      </c>
      <c r="D510">
        <v>-0.73205200000000004</v>
      </c>
      <c r="E510">
        <v>2.4044180000000002</v>
      </c>
      <c r="F510">
        <v>0.19680410000000001</v>
      </c>
      <c r="G510">
        <v>0.90999260000000004</v>
      </c>
      <c r="H510">
        <v>0.28815590000000002</v>
      </c>
      <c r="I510">
        <v>-1.329707</v>
      </c>
      <c r="J510">
        <v>-1.5098279999999999</v>
      </c>
      <c r="K510">
        <v>0.29590509999999998</v>
      </c>
      <c r="L510">
        <v>1.1300749999999999</v>
      </c>
      <c r="M510">
        <v>0.2395109</v>
      </c>
      <c r="N510">
        <v>-2.332592</v>
      </c>
      <c r="O510">
        <v>1.5156689999999999</v>
      </c>
      <c r="P510">
        <v>-0.63691569999999997</v>
      </c>
      <c r="Q510">
        <v>-0.60787729999999995</v>
      </c>
      <c r="R510">
        <v>0.65626700000000004</v>
      </c>
      <c r="S510">
        <v>-0.16631409999999999</v>
      </c>
      <c r="T510">
        <v>-0.2996413</v>
      </c>
      <c r="U510">
        <v>-0.62113399999999996</v>
      </c>
    </row>
    <row r="511" spans="1:21" x14ac:dyDescent="0.25">
      <c r="A511" s="20">
        <f>0.000000325177*10^9</f>
        <v>325.17699999999996</v>
      </c>
      <c r="B511">
        <v>1.3164290000000001</v>
      </c>
      <c r="C511">
        <v>0.54117440000000006</v>
      </c>
      <c r="D511">
        <v>-1.042098</v>
      </c>
      <c r="E511">
        <v>2.734969</v>
      </c>
      <c r="F511">
        <v>-1.1736960000000001</v>
      </c>
      <c r="G511">
        <v>0.88063599999999997</v>
      </c>
      <c r="H511">
        <v>-0.33255479999999998</v>
      </c>
      <c r="I511">
        <v>-0.94675690000000001</v>
      </c>
      <c r="J511">
        <v>-0.63073840000000003</v>
      </c>
      <c r="K511">
        <v>6.5476759999999995E-2</v>
      </c>
      <c r="L511">
        <v>0.2100784</v>
      </c>
      <c r="M511">
        <v>0.93368649999999997</v>
      </c>
      <c r="N511">
        <v>-1.323823</v>
      </c>
      <c r="O511">
        <v>0.93474250000000003</v>
      </c>
      <c r="P511">
        <v>-0.62301930000000005</v>
      </c>
      <c r="Q511">
        <v>0.52602709999999997</v>
      </c>
      <c r="R511">
        <v>1.5214890000000001</v>
      </c>
      <c r="S511">
        <v>-0.470445</v>
      </c>
      <c r="T511">
        <v>-0.85403660000000003</v>
      </c>
      <c r="U511">
        <v>-1.179581</v>
      </c>
    </row>
    <row r="512" spans="1:21" x14ac:dyDescent="0.25">
      <c r="A512" s="20">
        <f>0.000000326177*10^9</f>
        <v>326.17700000000002</v>
      </c>
      <c r="B512">
        <v>1.8520779999999999</v>
      </c>
      <c r="C512">
        <v>1.2895019999999999</v>
      </c>
      <c r="D512">
        <v>-1.7110829999999999</v>
      </c>
      <c r="E512">
        <v>2.4469660000000002</v>
      </c>
      <c r="F512">
        <v>-1.5082629999999999</v>
      </c>
      <c r="G512">
        <v>0.3740599</v>
      </c>
      <c r="H512">
        <v>1.5176220000000001E-2</v>
      </c>
      <c r="I512">
        <v>4.416175E-2</v>
      </c>
      <c r="J512">
        <v>-0.67152489999999998</v>
      </c>
      <c r="K512">
        <v>-0.31839990000000001</v>
      </c>
      <c r="L512">
        <v>-0.125191</v>
      </c>
      <c r="M512">
        <v>1.260489</v>
      </c>
      <c r="N512">
        <v>-4.6014840000000001E-2</v>
      </c>
      <c r="O512">
        <v>0.31892090000000001</v>
      </c>
      <c r="P512">
        <v>-0.2576061</v>
      </c>
      <c r="Q512">
        <v>1.0894900000000001</v>
      </c>
      <c r="R512">
        <v>1.724613</v>
      </c>
      <c r="S512">
        <v>-1.3901049999999999</v>
      </c>
      <c r="T512">
        <v>-1.5606549999999999</v>
      </c>
      <c r="U512">
        <v>-1.0302789999999999</v>
      </c>
    </row>
    <row r="513" spans="1:21" x14ac:dyDescent="0.25">
      <c r="A513" s="20">
        <f>0.000000327177*10^9</f>
        <v>327.17700000000002</v>
      </c>
      <c r="B513">
        <v>1.026311</v>
      </c>
      <c r="C513">
        <v>0.94340290000000004</v>
      </c>
      <c r="D513">
        <v>-1.1784019999999999</v>
      </c>
      <c r="E513">
        <v>1.0413129999999999</v>
      </c>
      <c r="F513">
        <v>-1.083351</v>
      </c>
      <c r="G513">
        <v>0.23333860000000001</v>
      </c>
      <c r="H513">
        <v>0.45835670000000001</v>
      </c>
      <c r="I513">
        <v>-0.3922756</v>
      </c>
      <c r="J513">
        <v>-1.4433009999999999</v>
      </c>
      <c r="K513">
        <v>-0.92368799999999995</v>
      </c>
      <c r="L513">
        <v>0.38465830000000001</v>
      </c>
      <c r="M513">
        <v>7.2322510000000007E-2</v>
      </c>
      <c r="N513">
        <v>0.76145309999999999</v>
      </c>
      <c r="O513">
        <v>-0.31571549999999998</v>
      </c>
      <c r="P513">
        <v>0.50099709999999997</v>
      </c>
      <c r="Q513">
        <v>-1.887515E-2</v>
      </c>
      <c r="R513">
        <v>0.28066069999999999</v>
      </c>
      <c r="S513">
        <v>-1.3721429999999999</v>
      </c>
      <c r="T513">
        <v>-1.112806</v>
      </c>
      <c r="U513">
        <v>-0.36923040000000001</v>
      </c>
    </row>
    <row r="514" spans="1:21" x14ac:dyDescent="0.25">
      <c r="A514" s="20">
        <f>0.000000328177*10^9</f>
        <v>328.17699999999996</v>
      </c>
      <c r="B514">
        <v>0.2357736</v>
      </c>
      <c r="C514">
        <v>0.71924399999999999</v>
      </c>
      <c r="D514">
        <v>0.72192129999999999</v>
      </c>
      <c r="E514">
        <v>-0.47460780000000002</v>
      </c>
      <c r="F514">
        <v>2.9406330000000001E-2</v>
      </c>
      <c r="G514">
        <v>0.5685154</v>
      </c>
      <c r="H514">
        <v>0.2261967</v>
      </c>
      <c r="I514">
        <v>-1.2857229999999999</v>
      </c>
      <c r="J514">
        <v>-1.93523</v>
      </c>
      <c r="K514">
        <v>-1.1123050000000001</v>
      </c>
      <c r="L514">
        <v>0.16253770000000001</v>
      </c>
      <c r="M514">
        <v>-0.70803879999999997</v>
      </c>
      <c r="N514">
        <v>0.58980699999999997</v>
      </c>
      <c r="O514">
        <v>-0.70940020000000004</v>
      </c>
      <c r="P514">
        <v>0.49840200000000001</v>
      </c>
      <c r="Q514">
        <v>-0.55553949999999996</v>
      </c>
      <c r="R514">
        <v>-0.761849</v>
      </c>
      <c r="S514">
        <v>-0.36873129999999998</v>
      </c>
      <c r="T514">
        <v>-0.75466409999999995</v>
      </c>
      <c r="U514">
        <v>-0.78520889999999999</v>
      </c>
    </row>
    <row r="515" spans="1:21" x14ac:dyDescent="0.25">
      <c r="A515" s="20">
        <f>0.000000329177*10^9</f>
        <v>329.17700000000002</v>
      </c>
      <c r="B515">
        <v>0.12878609999999999</v>
      </c>
      <c r="C515">
        <v>8.1530829999999999E-2</v>
      </c>
      <c r="D515">
        <v>1.4222600000000001</v>
      </c>
      <c r="E515">
        <v>-0.62767660000000003</v>
      </c>
      <c r="F515">
        <v>1.1269210000000001</v>
      </c>
      <c r="G515">
        <v>0.70600660000000004</v>
      </c>
      <c r="H515">
        <v>-0.62007590000000001</v>
      </c>
      <c r="I515">
        <v>-0.83845769999999997</v>
      </c>
      <c r="J515">
        <v>-1.8949590000000001</v>
      </c>
      <c r="K515">
        <v>-1.7536369999999999</v>
      </c>
      <c r="L515">
        <v>-0.88047869999999995</v>
      </c>
      <c r="M515">
        <v>-0.55579199999999995</v>
      </c>
      <c r="N515">
        <v>0.2026848</v>
      </c>
      <c r="O515">
        <v>-2.3228049999999998E-3</v>
      </c>
      <c r="P515">
        <v>-0.70924330000000002</v>
      </c>
      <c r="Q515">
        <v>0.1604119</v>
      </c>
      <c r="R515">
        <v>0.2475995</v>
      </c>
      <c r="S515">
        <v>0.23590330000000001</v>
      </c>
      <c r="T515">
        <v>-0.6871659</v>
      </c>
      <c r="U515">
        <v>-1.643357</v>
      </c>
    </row>
    <row r="516" spans="1:21" x14ac:dyDescent="0.25">
      <c r="A516" s="20">
        <f>0.000000330177*10^9</f>
        <v>330.17699999999996</v>
      </c>
      <c r="B516">
        <v>0.86312330000000004</v>
      </c>
      <c r="C516">
        <v>-0.76030359999999997</v>
      </c>
      <c r="D516">
        <v>0.17324290000000001</v>
      </c>
      <c r="E516">
        <v>0.26428960000000001</v>
      </c>
      <c r="F516">
        <v>0.98233789999999999</v>
      </c>
      <c r="G516">
        <v>0.37140970000000001</v>
      </c>
      <c r="H516">
        <v>-1.10009</v>
      </c>
      <c r="I516">
        <v>0.180594</v>
      </c>
      <c r="J516">
        <v>-1.5199670000000001</v>
      </c>
      <c r="K516">
        <v>-2.2409279999999998</v>
      </c>
      <c r="L516">
        <v>-0.8267504</v>
      </c>
      <c r="M516">
        <v>-0.74994629999999995</v>
      </c>
      <c r="N516">
        <v>8.3256150000000001E-2</v>
      </c>
      <c r="O516">
        <v>0.65717150000000002</v>
      </c>
      <c r="P516">
        <v>-1.500672</v>
      </c>
      <c r="Q516">
        <v>0.51079969999999997</v>
      </c>
      <c r="R516">
        <v>1.50173</v>
      </c>
      <c r="S516">
        <v>0.33391150000000003</v>
      </c>
      <c r="T516">
        <v>9.3024369999999995E-2</v>
      </c>
      <c r="U516">
        <v>-0.79206920000000003</v>
      </c>
    </row>
    <row r="517" spans="1:21" x14ac:dyDescent="0.25">
      <c r="A517" s="20">
        <f>0.000000331177*10^9</f>
        <v>331.17700000000002</v>
      </c>
      <c r="B517">
        <v>1.4226289999999999</v>
      </c>
      <c r="C517">
        <v>-1.187438</v>
      </c>
      <c r="D517">
        <v>-1.06399</v>
      </c>
      <c r="E517">
        <v>1.118466</v>
      </c>
      <c r="F517">
        <v>0.99344299999999996</v>
      </c>
      <c r="G517">
        <v>0.42469440000000003</v>
      </c>
      <c r="H517">
        <v>-0.31027339999999998</v>
      </c>
      <c r="I517">
        <v>0.18350089999999999</v>
      </c>
      <c r="J517">
        <v>-0.75207690000000005</v>
      </c>
      <c r="K517">
        <v>-1.700966</v>
      </c>
      <c r="L517">
        <v>2.928375E-3</v>
      </c>
      <c r="M517">
        <v>-0.88682159999999999</v>
      </c>
      <c r="N517">
        <v>0.27304469999999997</v>
      </c>
      <c r="O517">
        <v>-5.4470850000000001E-2</v>
      </c>
      <c r="P517">
        <v>-0.90182119999999999</v>
      </c>
      <c r="Q517">
        <v>0.29665340000000001</v>
      </c>
      <c r="R517">
        <v>0.62619709999999995</v>
      </c>
      <c r="S517">
        <v>0.47875620000000002</v>
      </c>
      <c r="T517">
        <v>0.98593310000000001</v>
      </c>
      <c r="U517">
        <v>1.1487909999999999</v>
      </c>
    </row>
    <row r="518" spans="1:21" x14ac:dyDescent="0.25">
      <c r="A518" s="20">
        <f>0.000000332177*10^9</f>
        <v>332.17700000000002</v>
      </c>
      <c r="B518">
        <v>0.45520060000000001</v>
      </c>
      <c r="C518">
        <v>-1.293485</v>
      </c>
      <c r="D518">
        <v>-0.50803469999999995</v>
      </c>
      <c r="E518">
        <v>0.67685589999999995</v>
      </c>
      <c r="F518">
        <v>1.541863</v>
      </c>
      <c r="G518">
        <v>0.40073170000000002</v>
      </c>
      <c r="H518">
        <v>0.23712639999999999</v>
      </c>
      <c r="I518">
        <v>-0.73376399999999997</v>
      </c>
      <c r="J518">
        <v>-0.30661179999999999</v>
      </c>
      <c r="K518">
        <v>-1.202018</v>
      </c>
      <c r="L518">
        <v>-0.62626979999999999</v>
      </c>
      <c r="M518">
        <v>-0.33324039999999999</v>
      </c>
      <c r="N518">
        <v>0.95392560000000004</v>
      </c>
      <c r="O518">
        <v>-1.5284679999999999</v>
      </c>
      <c r="P518">
        <v>0.33055709999999999</v>
      </c>
      <c r="Q518">
        <v>0.47342610000000002</v>
      </c>
      <c r="R518">
        <v>-1.049434</v>
      </c>
      <c r="S518">
        <v>0.26812619999999998</v>
      </c>
      <c r="T518">
        <v>0.89326110000000003</v>
      </c>
      <c r="U518">
        <v>1.6920459999999999</v>
      </c>
    </row>
    <row r="519" spans="1:21" x14ac:dyDescent="0.25">
      <c r="A519" s="20">
        <f>0.000000333177*10^9</f>
        <v>333.17700000000002</v>
      </c>
      <c r="B519">
        <v>-0.91145790000000004</v>
      </c>
      <c r="C519">
        <v>-0.82566470000000003</v>
      </c>
      <c r="D519">
        <v>0.82699940000000005</v>
      </c>
      <c r="E519">
        <v>-0.22456809999999999</v>
      </c>
      <c r="F519">
        <v>1.2453970000000001</v>
      </c>
      <c r="G519">
        <v>-0.31036039999999998</v>
      </c>
      <c r="H519">
        <v>-0.48118660000000002</v>
      </c>
      <c r="I519">
        <v>-1.2085440000000001</v>
      </c>
      <c r="J519">
        <v>-0.59538559999999996</v>
      </c>
      <c r="K519">
        <v>-1.406666</v>
      </c>
      <c r="L519">
        <v>-1.9874750000000001</v>
      </c>
      <c r="M519">
        <v>0.15022720000000001</v>
      </c>
      <c r="N519">
        <v>0.90944650000000005</v>
      </c>
      <c r="O519">
        <v>-1.8118780000000001</v>
      </c>
      <c r="P519">
        <v>0.48793130000000001</v>
      </c>
      <c r="Q519">
        <v>0.230934</v>
      </c>
      <c r="R519">
        <v>-1.2598579999999999</v>
      </c>
      <c r="S519">
        <v>-0.68770209999999998</v>
      </c>
      <c r="T519">
        <v>8.6240659999999997E-2</v>
      </c>
      <c r="U519">
        <v>0.56327729999999998</v>
      </c>
    </row>
    <row r="520" spans="1:21" x14ac:dyDescent="0.25">
      <c r="A520" s="20">
        <f>0.000000334177*10^9</f>
        <v>334.17700000000002</v>
      </c>
      <c r="B520">
        <v>-1.680318</v>
      </c>
      <c r="C520">
        <v>0.31732270000000001</v>
      </c>
      <c r="D520">
        <v>0.56220970000000003</v>
      </c>
      <c r="E520">
        <v>8.8337580000000006E-3</v>
      </c>
      <c r="F520">
        <v>1.0298160000000001</v>
      </c>
      <c r="G520">
        <v>-0.90318909999999997</v>
      </c>
      <c r="H520">
        <v>-0.81586619999999999</v>
      </c>
      <c r="I520">
        <v>-0.70620870000000002</v>
      </c>
      <c r="J520">
        <v>-0.87456460000000003</v>
      </c>
      <c r="K520">
        <v>-1.254548</v>
      </c>
      <c r="L520">
        <v>-1.590036</v>
      </c>
      <c r="M520">
        <v>-0.275003</v>
      </c>
      <c r="N520">
        <v>-0.16905029999999999</v>
      </c>
      <c r="O520">
        <v>-0.69976839999999996</v>
      </c>
      <c r="P520">
        <v>-0.6475649</v>
      </c>
      <c r="Q520">
        <v>-0.4434053</v>
      </c>
      <c r="R520">
        <v>0.32458809999999999</v>
      </c>
      <c r="S520">
        <v>-1.0864290000000001</v>
      </c>
      <c r="T520">
        <v>-0.58821809999999997</v>
      </c>
      <c r="U520">
        <v>-0.24269930000000001</v>
      </c>
    </row>
    <row r="521" spans="1:21" x14ac:dyDescent="0.25">
      <c r="A521" s="20">
        <f>0.000000335177*10^9</f>
        <v>335.17699999999996</v>
      </c>
      <c r="B521">
        <v>-1.5683039999999999</v>
      </c>
      <c r="C521">
        <v>0.94775670000000001</v>
      </c>
      <c r="D521">
        <v>-0.103147</v>
      </c>
      <c r="E521">
        <v>0.71343990000000002</v>
      </c>
      <c r="F521">
        <v>1.177732</v>
      </c>
      <c r="G521">
        <v>-1.1408130000000001</v>
      </c>
      <c r="H521">
        <v>-6.9550029999999999E-2</v>
      </c>
      <c r="I521">
        <v>0.26831379999999999</v>
      </c>
      <c r="J521">
        <v>-0.2625825</v>
      </c>
      <c r="K521">
        <v>0.18057809999999999</v>
      </c>
      <c r="L521">
        <v>0.1159959</v>
      </c>
      <c r="M521">
        <v>-0.59887349999999995</v>
      </c>
      <c r="N521">
        <v>-0.95708340000000003</v>
      </c>
      <c r="O521">
        <v>-0.1180855</v>
      </c>
      <c r="P521">
        <v>-1.1936659999999999</v>
      </c>
      <c r="Q521">
        <v>0.1546546</v>
      </c>
      <c r="R521">
        <v>1.031652</v>
      </c>
      <c r="S521">
        <v>0.17397009999999999</v>
      </c>
      <c r="T521">
        <v>-0.84196919999999997</v>
      </c>
      <c r="U521">
        <v>0.38436880000000001</v>
      </c>
    </row>
    <row r="522" spans="1:21" x14ac:dyDescent="0.25">
      <c r="A522" s="20">
        <f>0.000000336177*10^9</f>
        <v>336.17700000000002</v>
      </c>
      <c r="B522">
        <v>5.5596409999999999E-2</v>
      </c>
      <c r="C522">
        <v>0.24235129999999999</v>
      </c>
      <c r="D522">
        <v>0.46297050000000001</v>
      </c>
      <c r="E522">
        <v>1.0834809999999999</v>
      </c>
      <c r="F522">
        <v>0.679948</v>
      </c>
      <c r="G522">
        <v>-0.39795170000000002</v>
      </c>
      <c r="H522">
        <v>1.0095689999999999</v>
      </c>
      <c r="I522">
        <v>0.57036830000000005</v>
      </c>
      <c r="J522">
        <v>0.99754379999999998</v>
      </c>
      <c r="K522">
        <v>1.4416230000000001</v>
      </c>
      <c r="L522">
        <v>0.96713329999999997</v>
      </c>
      <c r="M522">
        <v>0.3521379</v>
      </c>
      <c r="N522">
        <v>-1.0200119999999999</v>
      </c>
      <c r="O522">
        <v>-0.4951139</v>
      </c>
      <c r="P522">
        <v>-0.10721940000000001</v>
      </c>
      <c r="Q522">
        <v>1.216343</v>
      </c>
      <c r="R522">
        <v>-1.0601560000000001</v>
      </c>
      <c r="S522">
        <v>1.3143</v>
      </c>
      <c r="T522">
        <v>-1.114239</v>
      </c>
      <c r="U522">
        <v>1.366296</v>
      </c>
    </row>
    <row r="523" spans="1:21" x14ac:dyDescent="0.25">
      <c r="A523" s="20">
        <f>0.000000337177*10^9</f>
        <v>337.17699999999996</v>
      </c>
      <c r="B523">
        <v>1.008367</v>
      </c>
      <c r="C523">
        <v>-0.80615250000000005</v>
      </c>
      <c r="D523">
        <v>1.8056820000000001E-3</v>
      </c>
      <c r="E523">
        <v>0.76667229999999997</v>
      </c>
      <c r="F523">
        <v>0.26606000000000002</v>
      </c>
      <c r="G523">
        <v>0.91796089999999997</v>
      </c>
      <c r="H523">
        <v>1.509798</v>
      </c>
      <c r="I523">
        <v>-0.19895789999999999</v>
      </c>
      <c r="J523">
        <v>1.064333</v>
      </c>
      <c r="K523">
        <v>0.73223850000000001</v>
      </c>
      <c r="L523">
        <v>1.461438</v>
      </c>
      <c r="M523">
        <v>1.248726</v>
      </c>
      <c r="N523">
        <v>-0.73644370000000003</v>
      </c>
      <c r="O523">
        <v>-0.50246069999999998</v>
      </c>
      <c r="P523">
        <v>0.95745119999999995</v>
      </c>
      <c r="Q523">
        <v>0.91087030000000002</v>
      </c>
      <c r="R523">
        <v>-1.8752530000000001</v>
      </c>
      <c r="S523">
        <v>0.99991859999999999</v>
      </c>
      <c r="T523">
        <v>-1.4968509999999999</v>
      </c>
      <c r="U523">
        <v>1.1901649999999999</v>
      </c>
    </row>
    <row r="524" spans="1:21" x14ac:dyDescent="0.25">
      <c r="A524" s="20">
        <f>0.000000338177*10^9</f>
        <v>338.17700000000002</v>
      </c>
      <c r="B524">
        <v>-0.1224433</v>
      </c>
      <c r="C524">
        <v>-1.6502300000000001</v>
      </c>
      <c r="D524">
        <v>-1.6146419999999999</v>
      </c>
      <c r="E524">
        <v>0.1466604</v>
      </c>
      <c r="F524">
        <v>-0.36187130000000001</v>
      </c>
      <c r="G524">
        <v>0.98551560000000005</v>
      </c>
      <c r="H524">
        <v>1.3058350000000001</v>
      </c>
      <c r="I524">
        <v>-0.68465339999999997</v>
      </c>
      <c r="J524">
        <v>-0.23789920000000001</v>
      </c>
      <c r="K524">
        <v>-0.40098089999999997</v>
      </c>
      <c r="L524">
        <v>2.2995950000000001</v>
      </c>
      <c r="M524">
        <v>0.5609054</v>
      </c>
      <c r="N524">
        <v>-0.73573730000000004</v>
      </c>
      <c r="O524">
        <v>-3.3069510000000003E-2</v>
      </c>
      <c r="P524">
        <v>0.16651170000000001</v>
      </c>
      <c r="Q524">
        <v>3.2811420000000001E-2</v>
      </c>
      <c r="R524">
        <v>0.35844140000000002</v>
      </c>
      <c r="S524">
        <v>0.73064830000000003</v>
      </c>
      <c r="T524">
        <v>-0.86874770000000001</v>
      </c>
      <c r="U524">
        <v>0.39179979999999998</v>
      </c>
    </row>
    <row r="525" spans="1:21" x14ac:dyDescent="0.25">
      <c r="A525" s="20">
        <f>0.000000339177*10^9</f>
        <v>339.17700000000002</v>
      </c>
      <c r="B525">
        <v>-1.292257</v>
      </c>
      <c r="C525">
        <v>-1.8513839999999999</v>
      </c>
      <c r="D525">
        <v>-1.5020249999999999</v>
      </c>
      <c r="E525">
        <v>4.740933E-2</v>
      </c>
      <c r="F525">
        <v>-1.445722</v>
      </c>
      <c r="G525">
        <v>0.60954370000000002</v>
      </c>
      <c r="H525">
        <v>1.0844689999999999</v>
      </c>
      <c r="I525">
        <v>0.35650399999999999</v>
      </c>
      <c r="J525">
        <v>-1.2274480000000001</v>
      </c>
      <c r="K525">
        <v>0.10919130000000001</v>
      </c>
      <c r="L525">
        <v>1.645605</v>
      </c>
      <c r="M525">
        <v>-0.68113639999999998</v>
      </c>
      <c r="N525">
        <v>-1.3399730000000001</v>
      </c>
      <c r="O525">
        <v>0.25877280000000003</v>
      </c>
      <c r="P525">
        <v>-0.61317690000000002</v>
      </c>
      <c r="Q525">
        <v>-0.10266069999999999</v>
      </c>
      <c r="R525">
        <v>1.754618</v>
      </c>
      <c r="S525">
        <v>0.85982320000000001</v>
      </c>
      <c r="T525">
        <v>0.21469949999999999</v>
      </c>
      <c r="U525">
        <v>0.81091539999999995</v>
      </c>
    </row>
    <row r="526" spans="1:21" x14ac:dyDescent="0.25">
      <c r="A526" s="20">
        <f>0.000000340177*10^9</f>
        <v>340.17699999999996</v>
      </c>
      <c r="B526">
        <v>-1.7981259999999999</v>
      </c>
      <c r="C526">
        <v>-0.70352999999999999</v>
      </c>
      <c r="D526">
        <v>0.27080209999999999</v>
      </c>
      <c r="E526">
        <v>-0.1258658</v>
      </c>
      <c r="F526">
        <v>-1.3022819999999999</v>
      </c>
      <c r="G526">
        <v>0.4796974</v>
      </c>
      <c r="H526">
        <v>0.88524610000000004</v>
      </c>
      <c r="I526">
        <v>1.5069900000000001</v>
      </c>
      <c r="J526">
        <v>-1.788446</v>
      </c>
      <c r="K526">
        <v>0.96479190000000004</v>
      </c>
      <c r="L526">
        <v>-0.34059810000000001</v>
      </c>
      <c r="M526">
        <v>-0.64018120000000001</v>
      </c>
      <c r="N526">
        <v>-1.6932860000000001</v>
      </c>
      <c r="O526">
        <v>1.1091569999999999</v>
      </c>
      <c r="P526">
        <v>0.30439870000000002</v>
      </c>
      <c r="Q526">
        <v>8.1920729999999997E-2</v>
      </c>
      <c r="R526">
        <v>1.1760900000000001</v>
      </c>
      <c r="S526">
        <v>7.7217949999999994E-2</v>
      </c>
      <c r="T526">
        <v>-9.2891269999999998E-2</v>
      </c>
      <c r="U526">
        <v>1.6990369999999999</v>
      </c>
    </row>
    <row r="527" spans="1:21" x14ac:dyDescent="0.25">
      <c r="A527" s="20">
        <f>0.000000341177*10^9</f>
        <v>341.17700000000002</v>
      </c>
      <c r="B527">
        <v>-1.6938200000000001</v>
      </c>
      <c r="C527">
        <v>0.49889129999999998</v>
      </c>
      <c r="D527">
        <v>1.5587690000000001</v>
      </c>
      <c r="E527">
        <v>-0.94218349999999995</v>
      </c>
      <c r="F527">
        <v>-9.3266130000000003E-2</v>
      </c>
      <c r="G527">
        <v>-0.90352750000000004</v>
      </c>
      <c r="H527">
        <v>0.92210859999999994</v>
      </c>
      <c r="I527">
        <v>1.067674</v>
      </c>
      <c r="J527">
        <v>-1.5956300000000001</v>
      </c>
      <c r="K527">
        <v>0.39238299999999998</v>
      </c>
      <c r="L527">
        <v>-1.0523800000000001</v>
      </c>
      <c r="M527">
        <v>0.66513199999999995</v>
      </c>
      <c r="N527">
        <v>-1.1437440000000001</v>
      </c>
      <c r="O527">
        <v>1.724677</v>
      </c>
      <c r="P527">
        <v>0.76983800000000002</v>
      </c>
      <c r="Q527">
        <v>-0.50324150000000001</v>
      </c>
      <c r="R527">
        <v>-0.26939380000000002</v>
      </c>
      <c r="S527">
        <v>-1.6493850000000001</v>
      </c>
      <c r="T527">
        <v>-0.75445110000000004</v>
      </c>
      <c r="U527">
        <v>0.66589719999999997</v>
      </c>
    </row>
    <row r="528" spans="1:21" x14ac:dyDescent="0.25">
      <c r="A528" s="20">
        <f>0.000000342177*10^9</f>
        <v>342.17699999999996</v>
      </c>
      <c r="B528">
        <v>-1.072411</v>
      </c>
      <c r="C528">
        <v>0.48871969999999998</v>
      </c>
      <c r="D528">
        <v>1.5887830000000001</v>
      </c>
      <c r="E528">
        <v>-1.601826</v>
      </c>
      <c r="F528">
        <v>0.74665400000000004</v>
      </c>
      <c r="G528">
        <v>-3.028619</v>
      </c>
      <c r="H528">
        <v>0.92700499999999997</v>
      </c>
      <c r="I528">
        <v>0.46388620000000003</v>
      </c>
      <c r="J528">
        <v>-8.0928959999999994E-2</v>
      </c>
      <c r="K528">
        <v>-1.0718110000000001</v>
      </c>
      <c r="L528">
        <v>-0.14498359999999999</v>
      </c>
      <c r="M528">
        <v>1.594435</v>
      </c>
      <c r="N528">
        <v>-0.87936899999999996</v>
      </c>
      <c r="O528">
        <v>0.75028819999999996</v>
      </c>
      <c r="P528">
        <v>-0.29595120000000003</v>
      </c>
      <c r="Q528">
        <v>-1.5263249999999999</v>
      </c>
      <c r="R528">
        <v>-1.583467</v>
      </c>
      <c r="S528">
        <v>-2.5810559999999998</v>
      </c>
      <c r="T528">
        <v>-3.5168030000000003E-2</v>
      </c>
      <c r="U528">
        <v>-1.115569</v>
      </c>
    </row>
    <row r="529" spans="1:21" x14ac:dyDescent="0.25">
      <c r="A529" s="20">
        <f>0.000000343177*10^9</f>
        <v>343.17700000000002</v>
      </c>
      <c r="B529">
        <v>-0.75928110000000004</v>
      </c>
      <c r="C529">
        <v>-0.19417599999999999</v>
      </c>
      <c r="D529">
        <v>1.413967</v>
      </c>
      <c r="E529">
        <v>-1.060649</v>
      </c>
      <c r="F529">
        <v>0.31893650000000001</v>
      </c>
      <c r="G529">
        <v>-2.9113519999999999</v>
      </c>
      <c r="H529">
        <v>0.2481604</v>
      </c>
      <c r="I529">
        <v>0.54999690000000001</v>
      </c>
      <c r="J529">
        <v>0.6225387</v>
      </c>
      <c r="K529">
        <v>-1.4855879999999999</v>
      </c>
      <c r="L529">
        <v>0.41864839999999998</v>
      </c>
      <c r="M529">
        <v>0.65529999999999999</v>
      </c>
      <c r="N529">
        <v>-1.174301</v>
      </c>
      <c r="O529">
        <v>1.8314339999999998E-2</v>
      </c>
      <c r="P529">
        <v>-1.1668970000000001</v>
      </c>
      <c r="Q529">
        <v>-1.8551800000000001</v>
      </c>
      <c r="R529">
        <v>-1.252189</v>
      </c>
      <c r="S529">
        <v>-1.606009</v>
      </c>
      <c r="T529">
        <v>1.1591089999999999</v>
      </c>
      <c r="U529">
        <v>-1.1257219999999999</v>
      </c>
    </row>
    <row r="530" spans="1:21" x14ac:dyDescent="0.25">
      <c r="A530" s="20">
        <f>0.000000344177*10^9</f>
        <v>344.17700000000002</v>
      </c>
      <c r="B530">
        <v>-0.37113020000000002</v>
      </c>
      <c r="C530">
        <v>-0.83099650000000003</v>
      </c>
      <c r="D530">
        <v>0.87092919999999996</v>
      </c>
      <c r="E530">
        <v>0.32495940000000001</v>
      </c>
      <c r="F530">
        <v>-0.80845</v>
      </c>
      <c r="G530">
        <v>-0.1697285</v>
      </c>
      <c r="H530">
        <v>-0.63340560000000001</v>
      </c>
      <c r="I530">
        <v>-0.55753759999999997</v>
      </c>
      <c r="J530">
        <v>-0.19918739999999999</v>
      </c>
      <c r="K530">
        <v>-6.133218E-2</v>
      </c>
      <c r="L530">
        <v>3.3866649999999998E-2</v>
      </c>
      <c r="M530">
        <v>-0.77106680000000005</v>
      </c>
      <c r="N530">
        <v>-0.96692730000000005</v>
      </c>
      <c r="O530">
        <v>0.24763869999999999</v>
      </c>
      <c r="P530">
        <v>-0.66865889999999994</v>
      </c>
      <c r="Q530">
        <v>-1.4830490000000001</v>
      </c>
      <c r="R530">
        <v>6.8284869999999998E-2</v>
      </c>
      <c r="S530">
        <v>9.4696890000000006E-2</v>
      </c>
      <c r="T530">
        <v>1.5893390000000001</v>
      </c>
      <c r="U530">
        <v>-9.4804470000000002E-2</v>
      </c>
    </row>
    <row r="531" spans="1:21" x14ac:dyDescent="0.25">
      <c r="A531" s="20">
        <f>0.000000345177*10^9</f>
        <v>345.17700000000002</v>
      </c>
      <c r="B531">
        <v>0.2482037</v>
      </c>
      <c r="C531">
        <v>-1.9518340000000001</v>
      </c>
      <c r="D531">
        <v>-0.46700809999999998</v>
      </c>
      <c r="E531">
        <v>1.470661</v>
      </c>
      <c r="F531">
        <v>-0.98149129999999996</v>
      </c>
      <c r="G531">
        <v>1.45485</v>
      </c>
      <c r="H531">
        <v>-1.1224810000000001</v>
      </c>
      <c r="I531">
        <v>-1.993052</v>
      </c>
      <c r="J531">
        <v>-1.638289E-3</v>
      </c>
      <c r="K531">
        <v>1.514259</v>
      </c>
      <c r="L531">
        <v>-0.28168789999999999</v>
      </c>
      <c r="M531">
        <v>-0.50955740000000005</v>
      </c>
      <c r="N531">
        <v>-0.54803679999999999</v>
      </c>
      <c r="O531">
        <v>0.39484190000000002</v>
      </c>
      <c r="P531">
        <v>0.49774940000000001</v>
      </c>
      <c r="Q531">
        <v>-1.262586</v>
      </c>
      <c r="R531">
        <v>0.3767858</v>
      </c>
      <c r="S531">
        <v>1.3573949999999999</v>
      </c>
      <c r="T531">
        <v>0.71871430000000003</v>
      </c>
      <c r="U531">
        <v>0.50605109999999998</v>
      </c>
    </row>
    <row r="532" spans="1:21" x14ac:dyDescent="0.25">
      <c r="A532" s="20">
        <f>0.000000346177*10^9</f>
        <v>346.17700000000002</v>
      </c>
      <c r="B532">
        <v>8.2274159999999999E-2</v>
      </c>
      <c r="C532">
        <v>-3.719894</v>
      </c>
      <c r="D532">
        <v>-0.64811890000000005</v>
      </c>
      <c r="E532">
        <v>1.486602</v>
      </c>
      <c r="F532">
        <v>-0.34627409999999997</v>
      </c>
      <c r="G532">
        <v>0.9850603</v>
      </c>
      <c r="H532">
        <v>-0.44122159999999999</v>
      </c>
      <c r="I532">
        <v>-1.521361</v>
      </c>
      <c r="J532">
        <v>1.3870720000000001</v>
      </c>
      <c r="K532">
        <v>1.7486520000000001</v>
      </c>
      <c r="L532">
        <v>-0.28801650000000001</v>
      </c>
      <c r="M532">
        <v>0.42534490000000003</v>
      </c>
      <c r="N532">
        <v>-7.0963470000000001E-2</v>
      </c>
      <c r="O532">
        <v>0.69131730000000002</v>
      </c>
      <c r="P532">
        <v>0.2036338</v>
      </c>
      <c r="Q532">
        <v>-1.567258</v>
      </c>
      <c r="R532">
        <v>0.24795139999999999</v>
      </c>
      <c r="S532">
        <v>1.802449</v>
      </c>
      <c r="T532">
        <v>-0.60802389999999995</v>
      </c>
      <c r="U532">
        <v>5.4052639999999999E-2</v>
      </c>
    </row>
    <row r="533" spans="1:21" x14ac:dyDescent="0.25">
      <c r="A533" s="20">
        <f>0.000000347177*10^9</f>
        <v>347.17699999999996</v>
      </c>
      <c r="B533">
        <v>-1.01274</v>
      </c>
      <c r="C533">
        <v>-3.4212289999999999</v>
      </c>
      <c r="D533">
        <v>0.32248450000000001</v>
      </c>
      <c r="E533">
        <v>0.22638249999999999</v>
      </c>
      <c r="F533">
        <v>0.47804740000000001</v>
      </c>
      <c r="G533">
        <v>0.98840439999999996</v>
      </c>
      <c r="H533">
        <v>0.89652010000000004</v>
      </c>
      <c r="I533">
        <v>-0.94280850000000005</v>
      </c>
      <c r="J533">
        <v>2.115577</v>
      </c>
      <c r="K533">
        <v>0.86648840000000005</v>
      </c>
      <c r="L533">
        <v>-0.47092719999999999</v>
      </c>
      <c r="M533">
        <v>1.1313409999999999</v>
      </c>
      <c r="N533">
        <v>0.2219469</v>
      </c>
      <c r="O533">
        <v>0.61868599999999996</v>
      </c>
      <c r="P533">
        <v>-1.687325</v>
      </c>
      <c r="Q533">
        <v>-1.6311359999999999</v>
      </c>
      <c r="R533">
        <v>0.78321549999999995</v>
      </c>
      <c r="S533">
        <v>1.4669140000000001</v>
      </c>
      <c r="T533">
        <v>-0.35865669999999999</v>
      </c>
      <c r="U533">
        <v>-0.67678570000000005</v>
      </c>
    </row>
    <row r="534" spans="1:21" x14ac:dyDescent="0.25">
      <c r="A534" s="20">
        <f>0.000000348177*10^9</f>
        <v>348.17700000000002</v>
      </c>
      <c r="B534">
        <v>-1.737536</v>
      </c>
      <c r="C534">
        <v>-0.43668570000000001</v>
      </c>
      <c r="D534">
        <v>1.0972740000000001</v>
      </c>
      <c r="E534">
        <v>-0.3344395</v>
      </c>
      <c r="F534">
        <v>1.060603</v>
      </c>
      <c r="G534">
        <v>1.1951130000000001</v>
      </c>
      <c r="H534">
        <v>0.56808840000000005</v>
      </c>
      <c r="I534">
        <v>-0.70604789999999995</v>
      </c>
      <c r="J534">
        <v>1.4654149999999999</v>
      </c>
      <c r="K534">
        <v>-0.42523070000000002</v>
      </c>
      <c r="L534">
        <v>-0.98519610000000002</v>
      </c>
      <c r="M534">
        <v>1.8715729999999999</v>
      </c>
      <c r="N534">
        <v>-0.4033641</v>
      </c>
      <c r="O534">
        <v>-0.23299259999999999</v>
      </c>
      <c r="P534">
        <v>-2.054068</v>
      </c>
      <c r="Q534">
        <v>-0.81190689999999999</v>
      </c>
      <c r="R534">
        <v>0.97690160000000004</v>
      </c>
      <c r="S534">
        <v>1.3311710000000001</v>
      </c>
      <c r="T534">
        <v>0.43614779999999997</v>
      </c>
      <c r="U534">
        <v>0.11647250000000001</v>
      </c>
    </row>
    <row r="535" spans="1:21" x14ac:dyDescent="0.25">
      <c r="A535" s="20">
        <f>0.000000349177*10^9</f>
        <v>349.17699999999996</v>
      </c>
      <c r="B535">
        <v>-1.2721690000000001</v>
      </c>
      <c r="C535">
        <v>0.81287189999999998</v>
      </c>
      <c r="D535">
        <v>1.293172</v>
      </c>
      <c r="E535">
        <v>5.3783490000000003E-2</v>
      </c>
      <c r="F535">
        <v>0.62561650000000002</v>
      </c>
      <c r="G535">
        <v>0.79601920000000004</v>
      </c>
      <c r="H535">
        <v>-0.57762029999999998</v>
      </c>
      <c r="I535">
        <v>0.24803929999999999</v>
      </c>
      <c r="J535">
        <v>-0.15778400000000001</v>
      </c>
      <c r="K535">
        <v>-1.3595680000000001</v>
      </c>
      <c r="L535">
        <v>-1.4216850000000001</v>
      </c>
      <c r="M535">
        <v>2.3332359999999999</v>
      </c>
      <c r="N535">
        <v>-0.80335380000000001</v>
      </c>
      <c r="O535">
        <v>-8.0816639999999995E-2</v>
      </c>
      <c r="P535">
        <v>-0.4836183</v>
      </c>
      <c r="Q535">
        <v>0.55161519999999997</v>
      </c>
      <c r="R535">
        <v>0.45514090000000001</v>
      </c>
      <c r="S535">
        <v>1.3817269999999999</v>
      </c>
      <c r="T535">
        <v>8.822373E-2</v>
      </c>
      <c r="U535">
        <v>1.6308419999999999</v>
      </c>
    </row>
    <row r="536" spans="1:21" x14ac:dyDescent="0.25">
      <c r="A536" s="20">
        <f>0.000000350177*10^9</f>
        <v>350.17700000000002</v>
      </c>
      <c r="B536">
        <v>-0.67983280000000001</v>
      </c>
      <c r="C536">
        <v>-0.82171430000000001</v>
      </c>
      <c r="D536">
        <v>0.44910309999999998</v>
      </c>
      <c r="E536">
        <v>-0.52599390000000001</v>
      </c>
      <c r="F536">
        <v>-4.8923679999999997E-2</v>
      </c>
      <c r="G536">
        <v>0.25053560000000002</v>
      </c>
      <c r="H536">
        <v>-5.7615769999999997E-2</v>
      </c>
      <c r="I536">
        <v>-8.3550340000000001E-2</v>
      </c>
      <c r="J536">
        <v>-1.160137</v>
      </c>
      <c r="K536">
        <v>-1.590535</v>
      </c>
      <c r="L536">
        <v>-1.1835629999999999</v>
      </c>
      <c r="M536">
        <v>2.281587</v>
      </c>
      <c r="N536">
        <v>-4.7973099999999998E-2</v>
      </c>
      <c r="O536">
        <v>1.520111</v>
      </c>
      <c r="P536">
        <v>0.82933489999999999</v>
      </c>
      <c r="Q536">
        <v>1.2577119999999999</v>
      </c>
      <c r="R536">
        <v>0.5497824</v>
      </c>
      <c r="S536">
        <v>0.49290620000000002</v>
      </c>
      <c r="T536">
        <v>-1.608654E-2</v>
      </c>
      <c r="U536">
        <v>2.283649</v>
      </c>
    </row>
    <row r="537" spans="1:21" x14ac:dyDescent="0.25">
      <c r="A537" s="20">
        <f>0.000000351177*10^9</f>
        <v>351.17700000000002</v>
      </c>
      <c r="B537">
        <v>-0.538323</v>
      </c>
      <c r="C537">
        <v>-1.429081</v>
      </c>
      <c r="D537">
        <v>-0.15450130000000001</v>
      </c>
      <c r="E537">
        <v>-1.2848889999999999</v>
      </c>
      <c r="F537">
        <v>-0.26178899999999999</v>
      </c>
      <c r="G537">
        <v>-0.62184899999999999</v>
      </c>
      <c r="H537">
        <v>0.67334269999999996</v>
      </c>
      <c r="I537">
        <v>-1.319547</v>
      </c>
      <c r="J537">
        <v>-1.075766</v>
      </c>
      <c r="K537">
        <v>-1.1795310000000001</v>
      </c>
      <c r="L537">
        <v>-0.60127739999999996</v>
      </c>
      <c r="M537">
        <v>1.3578479999999999</v>
      </c>
      <c r="N537">
        <v>0.57660739999999999</v>
      </c>
      <c r="O537">
        <v>2.2968510000000002</v>
      </c>
      <c r="P537">
        <v>1.397035</v>
      </c>
      <c r="Q537">
        <v>0.50453479999999995</v>
      </c>
      <c r="R537">
        <v>1.736723</v>
      </c>
      <c r="S537">
        <v>-0.42436659999999998</v>
      </c>
      <c r="T537">
        <v>0.25378149999999999</v>
      </c>
      <c r="U537">
        <v>1.779703</v>
      </c>
    </row>
    <row r="538" spans="1:21" x14ac:dyDescent="0.25">
      <c r="A538" s="20">
        <f>0.000000352177*10^9</f>
        <v>352.17699999999996</v>
      </c>
      <c r="B538">
        <v>-8.0964690000000006E-2</v>
      </c>
      <c r="C538">
        <v>-0.3557226</v>
      </c>
      <c r="D538">
        <v>-0.12986400000000001</v>
      </c>
      <c r="E538">
        <v>-1.569194</v>
      </c>
      <c r="F538">
        <v>-0.90552370000000004</v>
      </c>
      <c r="G538">
        <v>-0.87384150000000005</v>
      </c>
      <c r="H538">
        <v>-4.6665959999999999E-2</v>
      </c>
      <c r="I538">
        <v>-1.1192839999999999</v>
      </c>
      <c r="J538">
        <v>-0.43745099999999998</v>
      </c>
      <c r="K538">
        <v>-8.0618999999999996E-2</v>
      </c>
      <c r="L538">
        <v>-0.1073979</v>
      </c>
      <c r="M538">
        <v>0.40487099999999998</v>
      </c>
      <c r="N538">
        <v>-0.1035042</v>
      </c>
      <c r="O538">
        <v>1.4263060000000001</v>
      </c>
      <c r="P538">
        <v>1.2592650000000001</v>
      </c>
      <c r="Q538">
        <v>-0.40547650000000002</v>
      </c>
      <c r="R538">
        <v>2.1080350000000001</v>
      </c>
      <c r="S538">
        <v>0.33494449999999998</v>
      </c>
      <c r="T538">
        <v>-0.58421579999999995</v>
      </c>
      <c r="U538">
        <v>0.11920699999999999</v>
      </c>
    </row>
    <row r="539" spans="1:21" x14ac:dyDescent="0.25">
      <c r="A539" s="20">
        <f>0.000000353177*10^9</f>
        <v>353.17700000000002</v>
      </c>
      <c r="B539">
        <v>0.28622510000000001</v>
      </c>
      <c r="C539">
        <v>0.41130109999999998</v>
      </c>
      <c r="D539">
        <v>-1.010605</v>
      </c>
      <c r="E539">
        <v>-1.584903</v>
      </c>
      <c r="F539">
        <v>-1.874231</v>
      </c>
      <c r="G539">
        <v>-0.3745212</v>
      </c>
      <c r="H539">
        <v>-0.98168960000000005</v>
      </c>
      <c r="I539">
        <v>-0.60426270000000004</v>
      </c>
      <c r="J539">
        <v>0.6462504</v>
      </c>
      <c r="K539">
        <v>1.0341769999999999</v>
      </c>
      <c r="L539">
        <v>0.51113889999999995</v>
      </c>
      <c r="M539">
        <v>0.80651669999999998</v>
      </c>
      <c r="N539">
        <v>-0.61729579999999995</v>
      </c>
      <c r="O539">
        <v>0.2298056</v>
      </c>
      <c r="P539">
        <v>0.82214089999999995</v>
      </c>
      <c r="Q539">
        <v>-0.50726789999999999</v>
      </c>
      <c r="R539">
        <v>0.99412739999999999</v>
      </c>
      <c r="S539">
        <v>1.1820569999999999</v>
      </c>
      <c r="T539">
        <v>-1.128449</v>
      </c>
      <c r="U539">
        <v>-1.4167879999999999</v>
      </c>
    </row>
    <row r="540" spans="1:21" x14ac:dyDescent="0.25">
      <c r="A540" s="20">
        <f>0.000000354177*10^9</f>
        <v>354.17699999999996</v>
      </c>
      <c r="B540">
        <v>-3.7870010000000003E-2</v>
      </c>
      <c r="C540">
        <v>0.9241395</v>
      </c>
      <c r="D540">
        <v>-1.7855350000000001</v>
      </c>
      <c r="E540">
        <v>-0.28204089999999998</v>
      </c>
      <c r="F540">
        <v>-1.3548340000000001</v>
      </c>
      <c r="G540">
        <v>-0.14114689999999999</v>
      </c>
      <c r="H540">
        <v>-1.4483999999999999</v>
      </c>
      <c r="I540">
        <v>-0.60019789999999995</v>
      </c>
      <c r="J540">
        <v>1.187144</v>
      </c>
      <c r="K540">
        <v>0.74939900000000004</v>
      </c>
      <c r="L540">
        <v>4.333215E-2</v>
      </c>
      <c r="M540">
        <v>1.5027809999999999</v>
      </c>
      <c r="N540">
        <v>0.54297989999999996</v>
      </c>
      <c r="O540">
        <v>0.10391789999999999</v>
      </c>
      <c r="P540">
        <v>0.54016980000000003</v>
      </c>
      <c r="Q540">
        <v>-0.81066780000000005</v>
      </c>
      <c r="R540">
        <v>0.1461143</v>
      </c>
      <c r="S540">
        <v>0.1167546</v>
      </c>
      <c r="T540">
        <v>-2.492142E-2</v>
      </c>
      <c r="U540">
        <v>-1.371488</v>
      </c>
    </row>
    <row r="541" spans="1:21" x14ac:dyDescent="0.25">
      <c r="A541" s="20">
        <f>0.000000355177*10^9</f>
        <v>355.17700000000002</v>
      </c>
      <c r="B541">
        <v>2.7943909999999999E-2</v>
      </c>
      <c r="C541">
        <v>1.0402910000000001</v>
      </c>
      <c r="D541">
        <v>-1.055715</v>
      </c>
      <c r="E541">
        <v>1.1002749999999999</v>
      </c>
      <c r="F541">
        <v>0.4873884</v>
      </c>
      <c r="G541">
        <v>0.25257990000000002</v>
      </c>
      <c r="H541">
        <v>-1.657449</v>
      </c>
      <c r="I541">
        <v>4.0822700000000003E-2</v>
      </c>
      <c r="J541">
        <v>0.85766379999999998</v>
      </c>
      <c r="K541">
        <v>-0.56162000000000001</v>
      </c>
      <c r="L541">
        <v>-1.544794</v>
      </c>
      <c r="M541">
        <v>1.3298449999999999</v>
      </c>
      <c r="N541">
        <v>1.3052250000000001</v>
      </c>
      <c r="O541">
        <v>1.751026</v>
      </c>
      <c r="P541">
        <v>0.39831539999999999</v>
      </c>
      <c r="Q541">
        <v>-1.407599</v>
      </c>
      <c r="R541">
        <v>-0.30776829999999999</v>
      </c>
      <c r="S541">
        <v>-1.0449250000000001</v>
      </c>
      <c r="T541">
        <v>0.2726073</v>
      </c>
      <c r="U541">
        <v>-0.70780960000000004</v>
      </c>
    </row>
    <row r="542" spans="1:21" x14ac:dyDescent="0.25">
      <c r="A542" s="20">
        <f>0.000000356177*10^9</f>
        <v>356.17699999999996</v>
      </c>
      <c r="B542">
        <v>0.4997955</v>
      </c>
      <c r="C542">
        <v>0.67385969999999995</v>
      </c>
      <c r="D542">
        <v>-5.552526E-2</v>
      </c>
      <c r="E542">
        <v>0.51953079999999996</v>
      </c>
      <c r="F542">
        <v>0.46695700000000001</v>
      </c>
      <c r="G542">
        <v>0.5712564</v>
      </c>
      <c r="H542">
        <v>-1.1004389999999999</v>
      </c>
      <c r="I542">
        <v>0.369224</v>
      </c>
      <c r="J542">
        <v>0.23879030000000001</v>
      </c>
      <c r="K542">
        <v>-0.58087829999999996</v>
      </c>
      <c r="L542">
        <v>-1.831888</v>
      </c>
      <c r="M542">
        <v>1.0019670000000001</v>
      </c>
      <c r="N542">
        <v>0.33520349999999999</v>
      </c>
      <c r="O542">
        <v>3.2159789999999999</v>
      </c>
      <c r="P542">
        <v>1.031417</v>
      </c>
      <c r="Q542">
        <v>-1.269107</v>
      </c>
      <c r="R542">
        <v>-0.73624900000000004</v>
      </c>
      <c r="S542">
        <v>-0.23251930000000001</v>
      </c>
      <c r="T542">
        <v>-0.94978180000000001</v>
      </c>
      <c r="U542">
        <v>-0.96462309999999996</v>
      </c>
    </row>
    <row r="543" spans="1:21" x14ac:dyDescent="0.25">
      <c r="A543" s="20">
        <f>0.000000357177*10^9</f>
        <v>357.17700000000002</v>
      </c>
      <c r="B543">
        <v>6.3390509999999997E-2</v>
      </c>
      <c r="C543">
        <v>0.80478959999999999</v>
      </c>
      <c r="D543">
        <v>0.34846769999999999</v>
      </c>
      <c r="E543">
        <v>-0.50151239999999997</v>
      </c>
      <c r="F543">
        <v>-1.676625</v>
      </c>
      <c r="G543">
        <v>9.056546E-2</v>
      </c>
      <c r="H543">
        <v>6.8611640000000002E-2</v>
      </c>
      <c r="I543">
        <v>-6.6923689999999994E-2</v>
      </c>
      <c r="J543">
        <v>-0.45163599999999998</v>
      </c>
      <c r="K543">
        <v>0.38749620000000001</v>
      </c>
      <c r="L543">
        <v>-1.1796329999999999</v>
      </c>
      <c r="M543">
        <v>0.57969959999999998</v>
      </c>
      <c r="N543">
        <v>-0.30757129999999999</v>
      </c>
      <c r="O543">
        <v>2.3765670000000001</v>
      </c>
      <c r="P543">
        <v>1.786332</v>
      </c>
      <c r="Q543">
        <v>-0.55000550000000004</v>
      </c>
      <c r="R543">
        <v>-0.83616550000000001</v>
      </c>
      <c r="S543">
        <v>1.214901</v>
      </c>
      <c r="T543">
        <v>-1.3325640000000001</v>
      </c>
      <c r="U543">
        <v>-1.446129</v>
      </c>
    </row>
    <row r="544" spans="1:21" x14ac:dyDescent="0.25">
      <c r="A544" s="20">
        <f>0.000000358177*10^9</f>
        <v>358.17700000000002</v>
      </c>
      <c r="B544">
        <v>-0.7940509</v>
      </c>
      <c r="C544">
        <v>1.2715989999999999</v>
      </c>
      <c r="D544">
        <v>0.33364460000000001</v>
      </c>
      <c r="E544">
        <v>1.5632380000000001E-2</v>
      </c>
      <c r="F544">
        <v>-2.12609</v>
      </c>
      <c r="G544">
        <v>-0.24989919999999999</v>
      </c>
      <c r="H544">
        <v>1.1016010000000001</v>
      </c>
      <c r="I544">
        <v>0.2314291</v>
      </c>
      <c r="J544">
        <v>-0.70535579999999998</v>
      </c>
      <c r="K544">
        <v>0.37868950000000001</v>
      </c>
      <c r="L544">
        <v>-1.024853</v>
      </c>
      <c r="M544">
        <v>-0.1096216</v>
      </c>
      <c r="N544">
        <v>-0.22082180000000001</v>
      </c>
      <c r="O544">
        <v>0.85109480000000004</v>
      </c>
      <c r="P544">
        <v>0.50933099999999998</v>
      </c>
      <c r="Q544">
        <v>1.19255E-2</v>
      </c>
      <c r="R544">
        <v>-1.0345489999999999</v>
      </c>
      <c r="S544">
        <v>0.81627300000000003</v>
      </c>
      <c r="T544">
        <v>-0.54213409999999995</v>
      </c>
      <c r="U544">
        <v>-1.1549579999999999</v>
      </c>
    </row>
    <row r="545" spans="1:21" x14ac:dyDescent="0.25">
      <c r="A545" s="20">
        <f>0.000000359177*10^9</f>
        <v>359.17699999999996</v>
      </c>
      <c r="B545">
        <v>-1.1361129999999999</v>
      </c>
      <c r="C545">
        <v>1.049248</v>
      </c>
      <c r="D545">
        <v>0.2293231</v>
      </c>
      <c r="E545">
        <v>0.84478070000000005</v>
      </c>
      <c r="F545">
        <v>0.1507956</v>
      </c>
      <c r="G545">
        <v>-0.16357730000000001</v>
      </c>
      <c r="H545">
        <v>1.8436539999999999</v>
      </c>
      <c r="I545">
        <v>1.9790530000000001E-2</v>
      </c>
      <c r="J545">
        <v>-0.50627140000000004</v>
      </c>
      <c r="K545">
        <v>0.19671040000000001</v>
      </c>
      <c r="L545">
        <v>-0.74462640000000002</v>
      </c>
      <c r="M545">
        <v>-0.97891099999999998</v>
      </c>
      <c r="N545">
        <v>-0.82248089999999996</v>
      </c>
      <c r="O545">
        <v>0.18448580000000001</v>
      </c>
      <c r="P545">
        <v>-1.1372059999999999</v>
      </c>
      <c r="Q545">
        <v>0.27381339999999998</v>
      </c>
      <c r="R545">
        <v>-1.235114</v>
      </c>
      <c r="S545">
        <v>-0.73177709999999996</v>
      </c>
      <c r="T545">
        <v>0.30297489999999999</v>
      </c>
      <c r="U545">
        <v>-0.73580699999999999</v>
      </c>
    </row>
    <row r="546" spans="1:21" x14ac:dyDescent="0.25">
      <c r="A546" s="20">
        <f>0.000000360177*10^9</f>
        <v>360.17700000000002</v>
      </c>
      <c r="B546">
        <v>-0.83720119999999998</v>
      </c>
      <c r="C546">
        <v>-0.1390506</v>
      </c>
      <c r="D546">
        <v>0.63011490000000003</v>
      </c>
      <c r="E546">
        <v>0.62466549999999998</v>
      </c>
      <c r="F546">
        <v>1.8688469999999999</v>
      </c>
      <c r="G546">
        <v>0.1955655</v>
      </c>
      <c r="H546">
        <v>1.8866019999999999</v>
      </c>
      <c r="I546">
        <v>-1.1876949999999999</v>
      </c>
      <c r="J546">
        <v>-0.75222509999999998</v>
      </c>
      <c r="K546">
        <v>8.8485510000000003E-2</v>
      </c>
      <c r="L546">
        <v>-0.5756078</v>
      </c>
      <c r="M546">
        <v>-2.3017690000000002</v>
      </c>
      <c r="N546">
        <v>-0.87065689999999996</v>
      </c>
      <c r="O546">
        <v>0.14319009999999999</v>
      </c>
      <c r="P546">
        <v>0.2609667</v>
      </c>
      <c r="Q546">
        <v>0.41188570000000002</v>
      </c>
      <c r="R546">
        <v>-0.85216210000000003</v>
      </c>
      <c r="S546">
        <v>-0.88409070000000001</v>
      </c>
      <c r="T546">
        <v>0.15899189999999999</v>
      </c>
      <c r="U546">
        <v>-1.3688659999999999</v>
      </c>
    </row>
    <row r="547" spans="1:21" x14ac:dyDescent="0.25">
      <c r="A547" s="20">
        <f>0.000000361177*10^9</f>
        <v>361.17699999999996</v>
      </c>
      <c r="B547">
        <v>1.518567E-3</v>
      </c>
      <c r="C547">
        <v>-0.80116390000000004</v>
      </c>
      <c r="D547">
        <v>0.90383990000000003</v>
      </c>
      <c r="E547">
        <v>7.2883740000000002E-2</v>
      </c>
      <c r="F547">
        <v>1.6259110000000001</v>
      </c>
      <c r="G547">
        <v>1.0577650000000001</v>
      </c>
      <c r="H547">
        <v>0.91055379999999997</v>
      </c>
      <c r="I547">
        <v>-0.81324890000000005</v>
      </c>
      <c r="J547">
        <v>-1.203416</v>
      </c>
      <c r="K547">
        <v>-0.98648939999999996</v>
      </c>
      <c r="L547">
        <v>-0.80741640000000003</v>
      </c>
      <c r="M547">
        <v>-2.6653539999999998</v>
      </c>
      <c r="N547">
        <v>0.23229569999999999</v>
      </c>
      <c r="O547">
        <v>1.000238</v>
      </c>
      <c r="P547">
        <v>2.154112</v>
      </c>
      <c r="Q547">
        <v>0.83004299999999998</v>
      </c>
      <c r="R547">
        <v>0.14400589999999999</v>
      </c>
      <c r="S547">
        <v>0.15394540000000001</v>
      </c>
      <c r="T547">
        <v>-0.47481430000000002</v>
      </c>
      <c r="U547">
        <v>-2.4255589999999998</v>
      </c>
    </row>
    <row r="548" spans="1:21" x14ac:dyDescent="0.25">
      <c r="A548" s="20">
        <f>0.000000362177*10^9</f>
        <v>362.17700000000002</v>
      </c>
      <c r="B548">
        <v>0.59875489999999998</v>
      </c>
      <c r="C548">
        <v>-0.15548190000000001</v>
      </c>
      <c r="D548">
        <v>0.75492360000000003</v>
      </c>
      <c r="E548">
        <v>-0.29552200000000001</v>
      </c>
      <c r="F548">
        <v>1.6837260000000001</v>
      </c>
      <c r="G548">
        <v>0.69883700000000004</v>
      </c>
      <c r="H548">
        <v>-0.24015020000000001</v>
      </c>
      <c r="I548">
        <v>0.8815018</v>
      </c>
      <c r="J548">
        <v>-0.4154641</v>
      </c>
      <c r="K548">
        <v>-1.601558</v>
      </c>
      <c r="L548">
        <v>-0.43399090000000001</v>
      </c>
      <c r="M548">
        <v>-1.268397</v>
      </c>
      <c r="N548">
        <v>0.61842799999999998</v>
      </c>
      <c r="O548">
        <v>1.577644</v>
      </c>
      <c r="P548">
        <v>0.94295569999999995</v>
      </c>
      <c r="Q548">
        <v>1.3910119999999999</v>
      </c>
      <c r="R548">
        <v>0.30646430000000002</v>
      </c>
      <c r="S548">
        <v>0.98025139999999999</v>
      </c>
      <c r="T548">
        <v>7.2310330000000006E-2</v>
      </c>
      <c r="U548">
        <v>-2.4349050000000001</v>
      </c>
    </row>
    <row r="549" spans="1:21" x14ac:dyDescent="0.25">
      <c r="A549" s="20">
        <f>0.000000363177*10^9</f>
        <v>363.17700000000002</v>
      </c>
      <c r="B549">
        <v>0.7413151</v>
      </c>
      <c r="C549">
        <v>7.7033859999999996E-3</v>
      </c>
      <c r="D549">
        <v>0.73426340000000001</v>
      </c>
      <c r="E549">
        <v>-0.7119856</v>
      </c>
      <c r="F549">
        <v>1.9949250000000001</v>
      </c>
      <c r="G549">
        <v>-0.73067899999999997</v>
      </c>
      <c r="H549">
        <v>-0.67493559999999997</v>
      </c>
      <c r="I549">
        <v>1.4051370000000001</v>
      </c>
      <c r="J549">
        <v>0.48884939999999999</v>
      </c>
      <c r="K549">
        <v>-0.84142620000000001</v>
      </c>
      <c r="L549">
        <v>0.39515159999999999</v>
      </c>
      <c r="M549">
        <v>1.2790050000000001E-2</v>
      </c>
      <c r="N549">
        <v>0.38392349999999997</v>
      </c>
      <c r="O549">
        <v>0.54282719999999995</v>
      </c>
      <c r="P549">
        <v>-1.422909</v>
      </c>
      <c r="Q549">
        <v>1.2459290000000001</v>
      </c>
      <c r="R549">
        <v>-1.335</v>
      </c>
      <c r="S549">
        <v>1.340066</v>
      </c>
      <c r="T549">
        <v>0.6773091</v>
      </c>
      <c r="U549">
        <v>-1.059342</v>
      </c>
    </row>
    <row r="550" spans="1:21" x14ac:dyDescent="0.25">
      <c r="A550" s="20">
        <f>0.000000364177*10^9</f>
        <v>364.17700000000002</v>
      </c>
      <c r="B550">
        <v>0.73744949999999998</v>
      </c>
      <c r="C550">
        <v>-0.45365119999999998</v>
      </c>
      <c r="D550">
        <v>6.6519839999999997E-2</v>
      </c>
      <c r="E550">
        <v>-0.72558820000000002</v>
      </c>
      <c r="F550">
        <v>0.97521409999999997</v>
      </c>
      <c r="G550">
        <v>-1.002858</v>
      </c>
      <c r="H550">
        <v>-1.179616</v>
      </c>
      <c r="I550">
        <v>0.52209760000000005</v>
      </c>
      <c r="J550">
        <v>7.0960010000000004E-2</v>
      </c>
      <c r="K550">
        <v>-0.26948119999999998</v>
      </c>
      <c r="L550">
        <v>1.043229</v>
      </c>
      <c r="M550">
        <v>0.45645849999999999</v>
      </c>
      <c r="N550">
        <v>6.0955269999999999E-2</v>
      </c>
      <c r="O550">
        <v>-0.33980729999999998</v>
      </c>
      <c r="P550">
        <v>-2.2224170000000001</v>
      </c>
      <c r="Q550">
        <v>0.61045329999999998</v>
      </c>
      <c r="R550">
        <v>-2.093</v>
      </c>
      <c r="S550">
        <v>1.1775929999999999</v>
      </c>
      <c r="T550">
        <v>-3.6726530000000001E-3</v>
      </c>
      <c r="U550">
        <v>0.76676549999999999</v>
      </c>
    </row>
    <row r="551" spans="1:21" x14ac:dyDescent="0.25">
      <c r="A551" s="20">
        <f>0.000000365177*10^9</f>
        <v>365.17700000000002</v>
      </c>
      <c r="B551">
        <v>-0.2155938</v>
      </c>
      <c r="C551">
        <v>-0.14116029999999999</v>
      </c>
      <c r="D551">
        <v>-0.96862179999999998</v>
      </c>
      <c r="E551">
        <v>2.4716780000000001E-2</v>
      </c>
      <c r="F551">
        <v>-0.452349</v>
      </c>
      <c r="G551">
        <v>-0.75218459999999998</v>
      </c>
      <c r="H551">
        <v>-1.7173609999999999</v>
      </c>
      <c r="I551">
        <v>0.62046469999999998</v>
      </c>
      <c r="J551">
        <v>0.29278460000000001</v>
      </c>
      <c r="K551">
        <v>-6.7732650000000005E-2</v>
      </c>
      <c r="L551">
        <v>1.0556129999999999</v>
      </c>
      <c r="M551">
        <v>0.69881479999999996</v>
      </c>
      <c r="N551">
        <v>-0.43404330000000002</v>
      </c>
      <c r="O551">
        <v>-0.18007039999999999</v>
      </c>
      <c r="P551">
        <v>-1.514718</v>
      </c>
      <c r="Q551">
        <v>0.81259669999999995</v>
      </c>
      <c r="R551">
        <v>-0.94210760000000004</v>
      </c>
      <c r="S551">
        <v>0.2413043</v>
      </c>
      <c r="T551">
        <v>-0.86927600000000005</v>
      </c>
      <c r="U551">
        <v>0.9458202</v>
      </c>
    </row>
    <row r="552" spans="1:21" x14ac:dyDescent="0.25">
      <c r="A552" s="20">
        <f>0.000000366177*10^9</f>
        <v>366.17699999999996</v>
      </c>
      <c r="B552">
        <v>-1.530931</v>
      </c>
      <c r="C552">
        <v>7.5236559999999994E-2</v>
      </c>
      <c r="D552">
        <v>-0.94078720000000005</v>
      </c>
      <c r="E552">
        <v>0.55344389999999999</v>
      </c>
      <c r="F552">
        <v>-1.3157350000000001</v>
      </c>
      <c r="G552">
        <v>-0.76232089999999997</v>
      </c>
      <c r="H552">
        <v>-0.5317693</v>
      </c>
      <c r="I552">
        <v>1.9904900000000001</v>
      </c>
      <c r="J552">
        <v>1.1261410000000001</v>
      </c>
      <c r="K552">
        <v>1.017487</v>
      </c>
      <c r="L552">
        <v>-0.4046611</v>
      </c>
      <c r="M552">
        <v>0.8637416</v>
      </c>
      <c r="N552">
        <v>-3.4061830000000001E-2</v>
      </c>
      <c r="O552">
        <v>-1.7039539999999999E-2</v>
      </c>
      <c r="P552">
        <v>-0.35201890000000002</v>
      </c>
      <c r="Q552">
        <v>1.7483569999999999</v>
      </c>
      <c r="R552">
        <v>-0.1282394</v>
      </c>
      <c r="S552">
        <v>-0.89411450000000003</v>
      </c>
      <c r="T552">
        <v>-1.275442</v>
      </c>
      <c r="U552">
        <v>0.15390619999999999</v>
      </c>
    </row>
    <row r="553" spans="1:21" x14ac:dyDescent="0.25">
      <c r="A553" s="20">
        <f>0.000000367177*10^9</f>
        <v>367.17700000000002</v>
      </c>
      <c r="B553">
        <v>-0.40646060000000001</v>
      </c>
      <c r="C553">
        <v>-0.48520609999999997</v>
      </c>
      <c r="D553">
        <v>-0.40921200000000002</v>
      </c>
      <c r="E553">
        <v>1.0896410000000001</v>
      </c>
      <c r="F553">
        <v>-1.422428</v>
      </c>
      <c r="G553">
        <v>-0.45142320000000002</v>
      </c>
      <c r="H553">
        <v>1.2068650000000001</v>
      </c>
      <c r="I553">
        <v>1.9801740000000001</v>
      </c>
      <c r="J553">
        <v>0.6798651</v>
      </c>
      <c r="K553">
        <v>1.8167340000000001</v>
      </c>
      <c r="L553">
        <v>-1.6509739999999999</v>
      </c>
      <c r="M553">
        <v>0.50712539999999995</v>
      </c>
      <c r="N553">
        <v>0.74077300000000001</v>
      </c>
      <c r="O553">
        <v>0.54866760000000003</v>
      </c>
      <c r="P553">
        <v>7.0528690000000005E-2</v>
      </c>
      <c r="Q553">
        <v>1.7492700000000001</v>
      </c>
      <c r="R553">
        <v>0.19386639999999999</v>
      </c>
      <c r="S553">
        <v>-0.81284719999999999</v>
      </c>
      <c r="T553">
        <v>-0.86621369999999998</v>
      </c>
      <c r="U553">
        <v>0.77192070000000002</v>
      </c>
    </row>
    <row r="554" spans="1:21" x14ac:dyDescent="0.25">
      <c r="A554" s="20">
        <f>0.000000368177*10^9</f>
        <v>368.17699999999996</v>
      </c>
      <c r="B554">
        <v>1.9120760000000001</v>
      </c>
      <c r="C554">
        <v>-0.68886480000000005</v>
      </c>
      <c r="D554">
        <v>-0.92649749999999997</v>
      </c>
      <c r="E554">
        <v>1.841631</v>
      </c>
      <c r="F554">
        <v>-0.54472399999999999</v>
      </c>
      <c r="G554">
        <v>0.2257246</v>
      </c>
      <c r="H554">
        <v>0.62056109999999998</v>
      </c>
      <c r="I554">
        <v>0.77905060000000004</v>
      </c>
      <c r="J554">
        <v>-0.23361029999999999</v>
      </c>
      <c r="K554">
        <v>0.59126520000000005</v>
      </c>
      <c r="L554">
        <v>-0.57742099999999996</v>
      </c>
      <c r="M554">
        <v>-0.70972590000000002</v>
      </c>
      <c r="N554">
        <v>0.43401719999999999</v>
      </c>
      <c r="O554">
        <v>1.6695180000000001</v>
      </c>
      <c r="P554">
        <v>-0.69632150000000004</v>
      </c>
      <c r="Q554">
        <v>-2.6028599999999999E-2</v>
      </c>
      <c r="R554">
        <v>0.23484759999999999</v>
      </c>
      <c r="S554">
        <v>3.9471319999999997E-2</v>
      </c>
      <c r="T554">
        <v>0.27112160000000002</v>
      </c>
      <c r="U554">
        <v>1.625626</v>
      </c>
    </row>
    <row r="555" spans="1:21" x14ac:dyDescent="0.25">
      <c r="A555" s="20">
        <f>0.000000369177*10^9</f>
        <v>369.17700000000002</v>
      </c>
      <c r="B555">
        <v>1.2198560000000001</v>
      </c>
      <c r="C555">
        <v>-0.22994429999999999</v>
      </c>
      <c r="D555">
        <v>-2.0685600000000002</v>
      </c>
      <c r="E555">
        <v>0.92414850000000004</v>
      </c>
      <c r="F555">
        <v>0.8840633</v>
      </c>
      <c r="G555">
        <v>1.468288</v>
      </c>
      <c r="H555">
        <v>-1.33815</v>
      </c>
      <c r="I555">
        <v>0.2689763</v>
      </c>
      <c r="J555">
        <v>-0.7275549</v>
      </c>
      <c r="K555">
        <v>-1.095626</v>
      </c>
      <c r="L555">
        <v>0.87003660000000005</v>
      </c>
      <c r="M555">
        <v>-1.516157</v>
      </c>
      <c r="N555">
        <v>8.3182489999999998E-2</v>
      </c>
      <c r="O555">
        <v>2.3648899999999999</v>
      </c>
      <c r="P555">
        <v>-1.1384730000000001</v>
      </c>
      <c r="Q555">
        <v>-1.8532519999999999</v>
      </c>
      <c r="R555">
        <v>-5.1616049999999997E-2</v>
      </c>
      <c r="S555">
        <v>-0.1161016</v>
      </c>
      <c r="T555">
        <v>0.18711410000000001</v>
      </c>
      <c r="U555">
        <v>0.71228400000000003</v>
      </c>
    </row>
    <row r="556" spans="1:21" x14ac:dyDescent="0.25">
      <c r="A556" s="20">
        <f>0.000000370177*10^9</f>
        <v>370.17700000000002</v>
      </c>
      <c r="B556">
        <v>-1.0095099999999999</v>
      </c>
      <c r="C556">
        <v>0.46068340000000002</v>
      </c>
      <c r="D556">
        <v>-2.5066000000000002</v>
      </c>
      <c r="E556">
        <v>-0.83496840000000005</v>
      </c>
      <c r="F556">
        <v>1.065463</v>
      </c>
      <c r="G556">
        <v>2.4356260000000001</v>
      </c>
      <c r="H556">
        <v>-0.97914239999999997</v>
      </c>
      <c r="I556">
        <v>0.68335900000000005</v>
      </c>
      <c r="J556">
        <v>-0.73203200000000002</v>
      </c>
      <c r="K556">
        <v>-1.4350849999999999</v>
      </c>
      <c r="L556">
        <v>0.85558389999999995</v>
      </c>
      <c r="M556">
        <v>-1.0542450000000001</v>
      </c>
      <c r="N556">
        <v>0.1281919</v>
      </c>
      <c r="O556">
        <v>1.7879590000000001</v>
      </c>
      <c r="P556">
        <v>-0.43407620000000002</v>
      </c>
      <c r="Q556">
        <v>-1.430453</v>
      </c>
      <c r="R556">
        <v>0.2133728</v>
      </c>
      <c r="S556">
        <v>-0.3986825</v>
      </c>
      <c r="T556">
        <v>-1.1042369999999999</v>
      </c>
      <c r="U556">
        <v>-0.66674270000000002</v>
      </c>
    </row>
    <row r="557" spans="1:21" x14ac:dyDescent="0.25">
      <c r="A557" s="20">
        <f>0.000000371177*10^9</f>
        <v>371.17699999999996</v>
      </c>
      <c r="B557">
        <v>-0.43499660000000001</v>
      </c>
      <c r="C557">
        <v>1.0462940000000001</v>
      </c>
      <c r="D557">
        <v>-2.4285990000000002</v>
      </c>
      <c r="E557">
        <v>-1.7340629999999999</v>
      </c>
      <c r="F557">
        <v>-0.10819910000000001</v>
      </c>
      <c r="G557">
        <v>1.1537440000000001</v>
      </c>
      <c r="H557">
        <v>0.71402980000000005</v>
      </c>
      <c r="I557">
        <v>0.76354929999999999</v>
      </c>
      <c r="J557">
        <v>-0.66443859999999999</v>
      </c>
      <c r="K557">
        <v>-1.045882</v>
      </c>
      <c r="L557">
        <v>1.6964969999999999E-2</v>
      </c>
      <c r="M557">
        <v>4.4647199999999998E-2</v>
      </c>
      <c r="N557">
        <v>-0.88618390000000002</v>
      </c>
      <c r="O557">
        <v>0.34893190000000002</v>
      </c>
      <c r="P557">
        <v>0.26498119999999997</v>
      </c>
      <c r="Q557">
        <v>-0.27604000000000001</v>
      </c>
      <c r="R557">
        <v>0.86650300000000002</v>
      </c>
      <c r="S557">
        <v>0.55916180000000004</v>
      </c>
      <c r="T557">
        <v>-1.3912389999999999</v>
      </c>
      <c r="U557">
        <v>-0.38046229999999998</v>
      </c>
    </row>
    <row r="558" spans="1:21" x14ac:dyDescent="0.25">
      <c r="A558" s="20">
        <f>0.000000372177*10^9</f>
        <v>372.17700000000002</v>
      </c>
      <c r="B558">
        <v>1.63537</v>
      </c>
      <c r="C558">
        <v>1.0682199999999999</v>
      </c>
      <c r="D558">
        <v>-1.590052</v>
      </c>
      <c r="E558">
        <v>-1.967471</v>
      </c>
      <c r="F558">
        <v>2.0549999999999999E-2</v>
      </c>
      <c r="G558">
        <v>-0.83106869999999999</v>
      </c>
      <c r="H558">
        <v>-0.35543760000000002</v>
      </c>
      <c r="I558">
        <v>-0.30239660000000002</v>
      </c>
      <c r="J558">
        <v>-1.16008</v>
      </c>
      <c r="K558">
        <v>-1.2323679999999999</v>
      </c>
      <c r="L558">
        <v>-0.94547150000000002</v>
      </c>
      <c r="M558">
        <v>1.4130799999999999</v>
      </c>
      <c r="N558">
        <v>-1.7783640000000001</v>
      </c>
      <c r="O558">
        <v>3.72124E-2</v>
      </c>
      <c r="P558">
        <v>0.33952510000000002</v>
      </c>
      <c r="Q558">
        <v>-0.1244495</v>
      </c>
      <c r="R558">
        <v>0.81112079999999998</v>
      </c>
      <c r="S558">
        <v>0.79512439999999995</v>
      </c>
      <c r="T558">
        <v>-0.69059769999999998</v>
      </c>
      <c r="U558">
        <v>0.2412523</v>
      </c>
    </row>
    <row r="559" spans="1:21" x14ac:dyDescent="0.25">
      <c r="A559" s="20">
        <f>0.000000373177*10^9</f>
        <v>373.17699999999996</v>
      </c>
      <c r="B559">
        <v>1.1462870000000001</v>
      </c>
      <c r="C559">
        <v>0.77576149999999999</v>
      </c>
      <c r="D559">
        <v>4.3009029999999997E-2</v>
      </c>
      <c r="E559">
        <v>-0.96868840000000001</v>
      </c>
      <c r="F559">
        <v>1.1753929999999999</v>
      </c>
      <c r="G559">
        <v>-0.76905769999999996</v>
      </c>
      <c r="H559">
        <v>-1.7048700000000001</v>
      </c>
      <c r="I559">
        <v>-0.45665559999999999</v>
      </c>
      <c r="J559">
        <v>-0.99628190000000005</v>
      </c>
      <c r="K559">
        <v>-1.9913130000000001</v>
      </c>
      <c r="L559">
        <v>-1.057998</v>
      </c>
      <c r="M559">
        <v>1.865394</v>
      </c>
      <c r="N559">
        <v>-0.21363979999999999</v>
      </c>
      <c r="O559">
        <v>0.58760159999999995</v>
      </c>
      <c r="P559">
        <v>7.0597469999999996E-2</v>
      </c>
      <c r="Q559">
        <v>-5.7810199999999999E-2</v>
      </c>
      <c r="R559">
        <v>-0.21057380000000001</v>
      </c>
      <c r="S559">
        <v>-0.4358378</v>
      </c>
      <c r="T559">
        <v>0.45706560000000002</v>
      </c>
      <c r="U559">
        <v>3.5086270000000003E-2</v>
      </c>
    </row>
    <row r="560" spans="1:21" x14ac:dyDescent="0.25">
      <c r="A560" s="20">
        <f>0.000000374177*10^9</f>
        <v>374.17700000000002</v>
      </c>
      <c r="B560">
        <v>-1.1393979999999999</v>
      </c>
      <c r="C560">
        <v>0.37816860000000002</v>
      </c>
      <c r="D560">
        <v>0.57404820000000001</v>
      </c>
      <c r="E560">
        <v>0.49840620000000002</v>
      </c>
      <c r="F560">
        <v>1.1870620000000001</v>
      </c>
      <c r="G560">
        <v>-0.80382529999999996</v>
      </c>
      <c r="H560">
        <v>-0.60084150000000003</v>
      </c>
      <c r="I560">
        <v>0.90703180000000005</v>
      </c>
      <c r="J560">
        <v>-9.2210570000000006E-2</v>
      </c>
      <c r="K560">
        <v>-1.6210500000000001</v>
      </c>
      <c r="L560">
        <v>-9.7243610000000008E-3</v>
      </c>
      <c r="M560">
        <v>0.71326489999999998</v>
      </c>
      <c r="N560">
        <v>1.7726150000000001</v>
      </c>
      <c r="O560">
        <v>0.30823990000000001</v>
      </c>
      <c r="P560">
        <v>-5.1701690000000002E-2</v>
      </c>
      <c r="Q560">
        <v>-0.34126400000000001</v>
      </c>
      <c r="R560">
        <v>-0.95773819999999998</v>
      </c>
      <c r="S560">
        <v>-0.93040009999999995</v>
      </c>
      <c r="T560">
        <v>1.444402</v>
      </c>
      <c r="U560">
        <v>0.69993919999999998</v>
      </c>
    </row>
    <row r="561" spans="1:21" x14ac:dyDescent="0.25">
      <c r="A561" s="20">
        <f>0.000000375177*10^9</f>
        <v>375.17700000000002</v>
      </c>
      <c r="B561">
        <v>-1.8909229999999999</v>
      </c>
      <c r="C561">
        <v>0.2146294</v>
      </c>
      <c r="D561">
        <v>-0.40384979999999998</v>
      </c>
      <c r="E561">
        <v>1.269444</v>
      </c>
      <c r="F561">
        <v>0.35990820000000001</v>
      </c>
      <c r="G561">
        <v>-1.8473010000000001</v>
      </c>
      <c r="H561">
        <v>-0.41068870000000002</v>
      </c>
      <c r="I561">
        <v>1.627815</v>
      </c>
      <c r="J561">
        <v>-0.22081249999999999</v>
      </c>
      <c r="K561">
        <v>-6.0522720000000002E-2</v>
      </c>
      <c r="L561">
        <v>0.70968260000000005</v>
      </c>
      <c r="M561">
        <v>-0.4004568</v>
      </c>
      <c r="N561">
        <v>1.208839</v>
      </c>
      <c r="O561">
        <v>0.2689088</v>
      </c>
      <c r="P561">
        <v>-0.19283049999999999</v>
      </c>
      <c r="Q561">
        <v>-1.008899</v>
      </c>
      <c r="R561">
        <v>-0.98276819999999998</v>
      </c>
      <c r="S561">
        <v>-0.29432140000000001</v>
      </c>
      <c r="T561">
        <v>0.7704782</v>
      </c>
      <c r="U561">
        <v>1.3193809999999999</v>
      </c>
    </row>
    <row r="562" spans="1:21" x14ac:dyDescent="0.25">
      <c r="A562" s="20">
        <f>0.000000376177*10^9</f>
        <v>376.17700000000002</v>
      </c>
      <c r="B562">
        <v>-0.79320109999999999</v>
      </c>
      <c r="C562">
        <v>1.0494079999999999</v>
      </c>
      <c r="D562">
        <v>-1.2731490000000001</v>
      </c>
      <c r="E562">
        <v>1.6407480000000001</v>
      </c>
      <c r="F562">
        <v>-0.61656509999999998</v>
      </c>
      <c r="G562">
        <v>-0.6986928</v>
      </c>
      <c r="H562">
        <v>-1.2875970000000001</v>
      </c>
      <c r="I562">
        <v>1.504767</v>
      </c>
      <c r="J562">
        <v>-0.76751480000000005</v>
      </c>
      <c r="K562">
        <v>0.56690669999999999</v>
      </c>
      <c r="L562">
        <v>0.2943867</v>
      </c>
      <c r="M562">
        <v>3.4523230000000002E-2</v>
      </c>
      <c r="N562">
        <v>-0.48872919999999997</v>
      </c>
      <c r="O562">
        <v>1.0376609999999999</v>
      </c>
      <c r="P562">
        <v>-0.89084359999999996</v>
      </c>
      <c r="Q562">
        <v>-1.21513</v>
      </c>
      <c r="R562">
        <v>-0.99965539999999997</v>
      </c>
      <c r="S562">
        <v>0.2295421</v>
      </c>
      <c r="T562">
        <v>-0.38771840000000002</v>
      </c>
      <c r="U562">
        <v>0.4575766</v>
      </c>
    </row>
    <row r="563" spans="1:21" x14ac:dyDescent="0.25">
      <c r="A563" s="20">
        <f>0.000000377177*10^9</f>
        <v>377.17700000000002</v>
      </c>
      <c r="B563">
        <v>0.55153149999999995</v>
      </c>
      <c r="C563">
        <v>1.581534</v>
      </c>
      <c r="D563">
        <v>-1.5741149999999999</v>
      </c>
      <c r="E563">
        <v>0.98819590000000002</v>
      </c>
      <c r="F563">
        <v>-1.325231</v>
      </c>
      <c r="G563">
        <v>1.010985</v>
      </c>
      <c r="H563">
        <v>-0.70748239999999996</v>
      </c>
      <c r="I563">
        <v>1.274537</v>
      </c>
      <c r="J563">
        <v>-0.19131880000000001</v>
      </c>
      <c r="K563">
        <v>-2.7004469999999999E-2</v>
      </c>
      <c r="L563">
        <v>-1.5283140000000001E-2</v>
      </c>
      <c r="M563">
        <v>0.92176469999999999</v>
      </c>
      <c r="N563">
        <v>-1.223446</v>
      </c>
      <c r="O563">
        <v>0.78898550000000001</v>
      </c>
      <c r="P563">
        <v>-1.0926480000000001</v>
      </c>
      <c r="Q563">
        <v>-1.05853</v>
      </c>
      <c r="R563">
        <v>-1.529399</v>
      </c>
      <c r="S563">
        <v>-3.9523610000000001E-2</v>
      </c>
      <c r="T563">
        <v>-0.37306329999999999</v>
      </c>
      <c r="U563">
        <v>0.2404955</v>
      </c>
    </row>
    <row r="564" spans="1:21" x14ac:dyDescent="0.25">
      <c r="A564" s="20">
        <f>0.000000378177*10^9</f>
        <v>378.17699999999996</v>
      </c>
      <c r="B564">
        <v>0.49577500000000002</v>
      </c>
      <c r="C564">
        <v>0.63125050000000005</v>
      </c>
      <c r="D564">
        <v>-1.2185170000000001</v>
      </c>
      <c r="E564">
        <v>-0.51333039999999996</v>
      </c>
      <c r="F564">
        <v>-0.90121649999999998</v>
      </c>
      <c r="G564">
        <v>-0.46813650000000001</v>
      </c>
      <c r="H564">
        <v>0.26474910000000001</v>
      </c>
      <c r="I564">
        <v>0.80740330000000005</v>
      </c>
      <c r="J564">
        <v>0.6952739</v>
      </c>
      <c r="K564">
        <v>-0.41669410000000001</v>
      </c>
      <c r="L564">
        <v>-6.2802029999999995E-2</v>
      </c>
      <c r="M564">
        <v>8.0463740000000006E-2</v>
      </c>
      <c r="N564">
        <v>-0.94675410000000004</v>
      </c>
      <c r="O564">
        <v>4.571219E-2</v>
      </c>
      <c r="P564">
        <v>0.12883939999999999</v>
      </c>
      <c r="Q564">
        <v>-0.73114319999999999</v>
      </c>
      <c r="R564">
        <v>-2.1490290000000001</v>
      </c>
      <c r="S564">
        <v>-0.76012570000000002</v>
      </c>
      <c r="T564">
        <v>0.1166654</v>
      </c>
      <c r="U564">
        <v>1.4031009999999999</v>
      </c>
    </row>
    <row r="565" spans="1:21" x14ac:dyDescent="0.25">
      <c r="A565" s="20">
        <f>0.000000379177*10^9</f>
        <v>379.17700000000002</v>
      </c>
      <c r="B565">
        <v>-1.0089360000000001</v>
      </c>
      <c r="C565">
        <v>-0.42095749999999998</v>
      </c>
      <c r="D565">
        <v>0.13532830000000001</v>
      </c>
      <c r="E565">
        <v>-1.1883079999999999</v>
      </c>
      <c r="F565">
        <v>-2.0766239999999998E-2</v>
      </c>
      <c r="G565">
        <v>-2.5449510000000002</v>
      </c>
      <c r="H565">
        <v>0.47715400000000002</v>
      </c>
      <c r="I565">
        <v>0.1638956</v>
      </c>
      <c r="J565">
        <v>0.19123019999999999</v>
      </c>
      <c r="K565">
        <v>-0.4656901</v>
      </c>
      <c r="L565">
        <v>-0.16545319999999999</v>
      </c>
      <c r="M565">
        <v>-1.106625</v>
      </c>
      <c r="N565">
        <v>-4.8386779999999997E-2</v>
      </c>
      <c r="O565">
        <v>0.45330799999999999</v>
      </c>
      <c r="P565">
        <v>1.420123</v>
      </c>
      <c r="Q565">
        <v>-8.732695E-2</v>
      </c>
      <c r="R565">
        <v>-1.4645440000000001</v>
      </c>
      <c r="S565">
        <v>-0.98965890000000001</v>
      </c>
      <c r="T565">
        <v>0.59205359999999996</v>
      </c>
      <c r="U565">
        <v>2.0075660000000002</v>
      </c>
    </row>
    <row r="566" spans="1:21" x14ac:dyDescent="0.25">
      <c r="A566" s="20">
        <f>0.000000380177*10^9</f>
        <v>380.17699999999996</v>
      </c>
      <c r="B566">
        <v>-1.176868</v>
      </c>
      <c r="C566">
        <v>-0.68363839999999998</v>
      </c>
      <c r="D566">
        <v>0.67965640000000005</v>
      </c>
      <c r="E566">
        <v>-1.0038199999999999</v>
      </c>
      <c r="F566">
        <v>-0.38522139999999999</v>
      </c>
      <c r="G566">
        <v>-1.6893990000000001</v>
      </c>
      <c r="H566">
        <v>0.83942709999999998</v>
      </c>
      <c r="I566">
        <v>-0.34345949999999997</v>
      </c>
      <c r="J566">
        <v>-1.3065279999999999</v>
      </c>
      <c r="K566">
        <v>-0.74886079999999999</v>
      </c>
      <c r="L566">
        <v>0.65098109999999998</v>
      </c>
      <c r="M566">
        <v>-0.60132189999999996</v>
      </c>
      <c r="N566">
        <v>-5.6093740000000003E-2</v>
      </c>
      <c r="O566">
        <v>1.2494620000000001</v>
      </c>
      <c r="P566">
        <v>1.703959</v>
      </c>
      <c r="Q566">
        <v>0.52379580000000003</v>
      </c>
      <c r="R566">
        <v>-0.17740620000000001</v>
      </c>
      <c r="S566">
        <v>-0.5901402</v>
      </c>
      <c r="T566">
        <v>0.78719240000000001</v>
      </c>
      <c r="U566">
        <v>0.99325030000000003</v>
      </c>
    </row>
    <row r="567" spans="1:21" x14ac:dyDescent="0.25">
      <c r="A567" s="20">
        <f>0.000000381177*10^9</f>
        <v>381.17700000000002</v>
      </c>
      <c r="B567">
        <v>0.58865299999999998</v>
      </c>
      <c r="C567">
        <v>-0.85569709999999999</v>
      </c>
      <c r="D567">
        <v>-0.35356199999999999</v>
      </c>
      <c r="E567">
        <v>-0.56869400000000003</v>
      </c>
      <c r="F567">
        <v>-1.89151</v>
      </c>
      <c r="G567">
        <v>0.32523800000000003</v>
      </c>
      <c r="H567">
        <v>1.161751</v>
      </c>
      <c r="I567">
        <v>-0.2226195</v>
      </c>
      <c r="J567">
        <v>-2.086042</v>
      </c>
      <c r="K567">
        <v>-0.78506860000000001</v>
      </c>
      <c r="L567">
        <v>1.263695</v>
      </c>
      <c r="M567">
        <v>7.2109740000000005E-2</v>
      </c>
      <c r="N567">
        <v>-1.6301429999999999</v>
      </c>
      <c r="O567">
        <v>1.396369</v>
      </c>
      <c r="P567">
        <v>1.0546759999999999</v>
      </c>
      <c r="Q567">
        <v>0.19804069999999999</v>
      </c>
      <c r="R567">
        <v>0.23022049999999999</v>
      </c>
      <c r="S567">
        <v>-2.241686E-2</v>
      </c>
      <c r="T567">
        <v>0.86077219999999999</v>
      </c>
      <c r="U567">
        <v>-0.58137430000000001</v>
      </c>
    </row>
    <row r="568" spans="1:21" x14ac:dyDescent="0.25">
      <c r="A568" s="20">
        <f>0.000000382177*10^9</f>
        <v>382.17700000000002</v>
      </c>
      <c r="B568">
        <v>1.634884</v>
      </c>
      <c r="C568">
        <v>-1.307639</v>
      </c>
      <c r="D568">
        <v>-0.62176589999999998</v>
      </c>
      <c r="E568">
        <v>0.75358460000000005</v>
      </c>
      <c r="F568">
        <v>-2.078846</v>
      </c>
      <c r="G568">
        <v>1.4983770000000001</v>
      </c>
      <c r="H568">
        <v>0.8539409</v>
      </c>
      <c r="I568">
        <v>0.23984730000000001</v>
      </c>
      <c r="J568">
        <v>-1.8602780000000001</v>
      </c>
      <c r="K568">
        <v>-0.25656440000000003</v>
      </c>
      <c r="L568">
        <v>0.89173259999999999</v>
      </c>
      <c r="M568">
        <v>-0.56171420000000005</v>
      </c>
      <c r="N568">
        <v>-2.3167399999999998</v>
      </c>
      <c r="O568">
        <v>8.1610600000000005E-2</v>
      </c>
      <c r="P568">
        <v>0.30513899999999999</v>
      </c>
      <c r="Q568">
        <v>-0.41117870000000001</v>
      </c>
      <c r="R568">
        <v>0.87705670000000002</v>
      </c>
      <c r="S568">
        <v>0.3454315</v>
      </c>
      <c r="T568">
        <v>1.307909</v>
      </c>
      <c r="U568">
        <v>-1.1341570000000001</v>
      </c>
    </row>
    <row r="569" spans="1:21" x14ac:dyDescent="0.25">
      <c r="A569" s="20">
        <f>0.000000383177*10^9</f>
        <v>383.17699999999996</v>
      </c>
      <c r="B569">
        <v>1.3779520000000001</v>
      </c>
      <c r="C569">
        <v>-0.89992209999999995</v>
      </c>
      <c r="D569">
        <v>0.38754660000000002</v>
      </c>
      <c r="E569">
        <v>2.1120700000000001</v>
      </c>
      <c r="F569">
        <v>0.32332509999999998</v>
      </c>
      <c r="G569">
        <v>2.1810879999999999</v>
      </c>
      <c r="H569">
        <v>0.63292700000000002</v>
      </c>
      <c r="I569">
        <v>0.15174789999999999</v>
      </c>
      <c r="J569">
        <v>-0.88414329999999997</v>
      </c>
      <c r="K569">
        <v>0.57786179999999998</v>
      </c>
      <c r="L569">
        <v>0.80437429999999999</v>
      </c>
      <c r="M569">
        <v>-2.137524</v>
      </c>
      <c r="N569">
        <v>-1.504413</v>
      </c>
      <c r="O569">
        <v>-1.134749</v>
      </c>
      <c r="P569">
        <v>0.42445240000000001</v>
      </c>
      <c r="Q569">
        <v>5.3102499999999999E-3</v>
      </c>
      <c r="R569">
        <v>1.941044</v>
      </c>
      <c r="S569">
        <v>2.14307E-2</v>
      </c>
      <c r="T569">
        <v>1.3126329999999999</v>
      </c>
      <c r="U569">
        <v>-0.95684279999999999</v>
      </c>
    </row>
    <row r="570" spans="1:21" x14ac:dyDescent="0.25">
      <c r="A570" s="20">
        <f>0.000000384177*10^9</f>
        <v>384.17700000000002</v>
      </c>
      <c r="B570">
        <v>1.039595</v>
      </c>
      <c r="C570">
        <v>0.48944470000000001</v>
      </c>
      <c r="D570">
        <v>1.047196</v>
      </c>
      <c r="E570">
        <v>1.51589</v>
      </c>
      <c r="F570">
        <v>2.0915849999999998</v>
      </c>
      <c r="G570">
        <v>1.610371</v>
      </c>
      <c r="H570">
        <v>-0.54037900000000005</v>
      </c>
      <c r="I570">
        <v>0.42474709999999999</v>
      </c>
      <c r="J570">
        <v>-6.2863559999999999E-2</v>
      </c>
      <c r="K570">
        <v>1.3746830000000001</v>
      </c>
      <c r="L570">
        <v>1.0305979999999999</v>
      </c>
      <c r="M570">
        <v>-2.828004</v>
      </c>
      <c r="N570">
        <v>-0.990313</v>
      </c>
      <c r="O570">
        <v>0.36284119999999997</v>
      </c>
      <c r="P570">
        <v>0.3783996</v>
      </c>
      <c r="Q570">
        <v>0.60353299999999999</v>
      </c>
      <c r="R570">
        <v>1.1587160000000001</v>
      </c>
      <c r="S570">
        <v>-1.2958769999999999</v>
      </c>
      <c r="T570">
        <v>0.38765529999999998</v>
      </c>
      <c r="U570">
        <v>-0.38627349999999999</v>
      </c>
    </row>
    <row r="571" spans="1:21" x14ac:dyDescent="0.25">
      <c r="A571" s="20">
        <f>0.000000385177*10^9</f>
        <v>385.17699999999996</v>
      </c>
      <c r="B571">
        <v>1.118916</v>
      </c>
      <c r="C571">
        <v>1.1353569999999999</v>
      </c>
      <c r="D571">
        <v>1.117964</v>
      </c>
      <c r="E571">
        <v>9.9117689999999994E-2</v>
      </c>
      <c r="F571">
        <v>1.089647</v>
      </c>
      <c r="G571">
        <v>-7.6958579999999999E-2</v>
      </c>
      <c r="H571">
        <v>-2.5656650000000001</v>
      </c>
      <c r="I571">
        <v>1.6256409999999999</v>
      </c>
      <c r="J571">
        <v>-0.50841049999999999</v>
      </c>
      <c r="K571">
        <v>1.456188</v>
      </c>
      <c r="L571">
        <v>1.5048589999999999</v>
      </c>
      <c r="M571">
        <v>-1.8155319999999999</v>
      </c>
      <c r="N571">
        <v>-0.57070460000000001</v>
      </c>
      <c r="O571">
        <v>2.0038969999999998</v>
      </c>
      <c r="P571">
        <v>-0.40605210000000003</v>
      </c>
      <c r="Q571">
        <v>3.4605160000000003E-2</v>
      </c>
      <c r="R571">
        <v>-0.9081226</v>
      </c>
      <c r="S571">
        <v>-2.676857</v>
      </c>
      <c r="T571">
        <v>-0.81071769999999999</v>
      </c>
      <c r="U571">
        <v>1.101532</v>
      </c>
    </row>
    <row r="572" spans="1:21" x14ac:dyDescent="0.25">
      <c r="A572" s="20">
        <f>0.000000386177*10^9</f>
        <v>386.17700000000002</v>
      </c>
      <c r="B572">
        <v>1.029825</v>
      </c>
      <c r="C572">
        <v>0.74205010000000005</v>
      </c>
      <c r="D572">
        <v>0.91828390000000004</v>
      </c>
      <c r="E572">
        <v>2.8513819999999999E-2</v>
      </c>
      <c r="F572">
        <v>-3.8558950000000002E-2</v>
      </c>
      <c r="G572">
        <v>-0.99883829999999996</v>
      </c>
      <c r="H572">
        <v>-2.0360900000000002</v>
      </c>
      <c r="I572">
        <v>1.634152</v>
      </c>
      <c r="J572">
        <v>-1.346401</v>
      </c>
      <c r="K572">
        <v>1.199578</v>
      </c>
      <c r="L572">
        <v>1.2030989999999999</v>
      </c>
      <c r="M572">
        <v>-0.85706190000000004</v>
      </c>
      <c r="N572">
        <v>3.490103E-2</v>
      </c>
      <c r="O572">
        <v>0.88716759999999995</v>
      </c>
      <c r="P572">
        <v>-1.326532</v>
      </c>
      <c r="Q572">
        <v>-0.83493649999999997</v>
      </c>
      <c r="R572">
        <v>-1.327231</v>
      </c>
      <c r="S572">
        <v>-2.368573</v>
      </c>
      <c r="T572">
        <v>-1.2566090000000001</v>
      </c>
      <c r="U572">
        <v>2.0943770000000002</v>
      </c>
    </row>
    <row r="573" spans="1:21" x14ac:dyDescent="0.25">
      <c r="A573" s="20">
        <f>0.000000387177*10^9</f>
        <v>387.17699999999996</v>
      </c>
      <c r="B573">
        <v>-7.4285760000000006E-2</v>
      </c>
      <c r="C573">
        <v>-5.4412450000000001E-2</v>
      </c>
      <c r="D573">
        <v>0.19348580000000001</v>
      </c>
      <c r="E573">
        <v>0.64807490000000001</v>
      </c>
      <c r="F573">
        <v>0.37248429999999999</v>
      </c>
      <c r="G573">
        <v>-0.64858819999999995</v>
      </c>
      <c r="H573">
        <v>0.25848460000000001</v>
      </c>
      <c r="I573">
        <v>-1.4229759999999999E-2</v>
      </c>
      <c r="J573">
        <v>-2.3437060000000001</v>
      </c>
      <c r="K573">
        <v>1.5259529999999999</v>
      </c>
      <c r="L573">
        <v>-0.73321800000000004</v>
      </c>
      <c r="M573">
        <v>-0.61757280000000003</v>
      </c>
      <c r="N573">
        <v>-3.8460069999999998E-3</v>
      </c>
      <c r="O573">
        <v>-0.76614539999999998</v>
      </c>
      <c r="P573">
        <v>-2.1743009999999998</v>
      </c>
      <c r="Q573">
        <v>-0.831206</v>
      </c>
      <c r="R573">
        <v>-0.63544599999999996</v>
      </c>
      <c r="S573">
        <v>-0.54699529999999996</v>
      </c>
      <c r="T573">
        <v>-0.57594469999999998</v>
      </c>
      <c r="U573">
        <v>1.2301679999999999</v>
      </c>
    </row>
    <row r="574" spans="1:21" x14ac:dyDescent="0.25">
      <c r="A574" s="20">
        <f>0.000000388177*10^9</f>
        <v>388.17700000000002</v>
      </c>
      <c r="B574">
        <v>-1.1661189999999999</v>
      </c>
      <c r="C574">
        <v>-0.23986299999999999</v>
      </c>
      <c r="D574">
        <v>-0.53905570000000003</v>
      </c>
      <c r="E574">
        <v>0.37638949999999999</v>
      </c>
      <c r="F574">
        <v>1.0687599999999999</v>
      </c>
      <c r="G574">
        <v>-5.8124200000000001E-2</v>
      </c>
      <c r="H574">
        <v>1.087277</v>
      </c>
      <c r="I574">
        <v>-0.86170020000000003</v>
      </c>
      <c r="J574">
        <v>-2.7001240000000002</v>
      </c>
      <c r="K574">
        <v>2.1592120000000001</v>
      </c>
      <c r="L574">
        <v>-1.7746679999999999</v>
      </c>
      <c r="M574">
        <v>-0.72542870000000004</v>
      </c>
      <c r="N574">
        <v>-4.4863590000000002E-2</v>
      </c>
      <c r="O574">
        <v>-0.45424969999999998</v>
      </c>
      <c r="P574">
        <v>-1.471069</v>
      </c>
      <c r="Q574">
        <v>-0.47769859999999997</v>
      </c>
      <c r="R574">
        <v>-0.75496160000000001</v>
      </c>
      <c r="S574">
        <v>0.27999619999999997</v>
      </c>
      <c r="T574">
        <v>0.3059692</v>
      </c>
      <c r="U574">
        <v>-0.28113579999999999</v>
      </c>
    </row>
    <row r="575" spans="1:21" x14ac:dyDescent="0.25">
      <c r="A575" s="20">
        <f>0.000000389177*10^9</f>
        <v>389.17700000000002</v>
      </c>
      <c r="B575">
        <v>-0.7158601</v>
      </c>
      <c r="C575">
        <v>0.50249069999999996</v>
      </c>
      <c r="D575">
        <v>-0.74363190000000001</v>
      </c>
      <c r="E575">
        <v>-0.80191730000000006</v>
      </c>
      <c r="F575">
        <v>0.60212790000000005</v>
      </c>
      <c r="G575">
        <v>1.140712E-2</v>
      </c>
      <c r="H575">
        <v>1.3432740000000001</v>
      </c>
      <c r="I575">
        <v>-0.34401389999999998</v>
      </c>
      <c r="J575">
        <v>-0.54885510000000004</v>
      </c>
      <c r="K575">
        <v>1.916015</v>
      </c>
      <c r="L575">
        <v>-1.0826579999999999</v>
      </c>
      <c r="M575">
        <v>-1.0154069999999999</v>
      </c>
      <c r="N575">
        <v>1.0080519999999999</v>
      </c>
      <c r="O575">
        <v>0.76355640000000002</v>
      </c>
      <c r="P575">
        <v>0.34103480000000003</v>
      </c>
      <c r="Q575">
        <v>-0.21647150000000001</v>
      </c>
      <c r="R575">
        <v>-0.66389390000000004</v>
      </c>
      <c r="S575">
        <v>-4.5861489999999998E-2</v>
      </c>
      <c r="T575">
        <v>0.6074562</v>
      </c>
      <c r="U575">
        <v>-1.229711</v>
      </c>
    </row>
    <row r="576" spans="1:21" x14ac:dyDescent="0.25">
      <c r="A576" s="20">
        <f>0.000000390177*10^9</f>
        <v>390.17699999999996</v>
      </c>
      <c r="B576">
        <v>0.33713399999999999</v>
      </c>
      <c r="C576">
        <v>0.45654400000000001</v>
      </c>
      <c r="D576">
        <v>-0.23559749999999999</v>
      </c>
      <c r="E576">
        <v>-1.456785</v>
      </c>
      <c r="F576">
        <v>-0.63678849999999998</v>
      </c>
      <c r="G576">
        <v>-0.2919602</v>
      </c>
      <c r="H576">
        <v>1.234777</v>
      </c>
      <c r="I576">
        <v>-0.2164035</v>
      </c>
      <c r="J576">
        <v>1.519269</v>
      </c>
      <c r="K576">
        <v>0.14465549999999999</v>
      </c>
      <c r="L576">
        <v>-0.72948880000000005</v>
      </c>
      <c r="M576">
        <v>-0.30813689999999999</v>
      </c>
      <c r="N576">
        <v>1.7535940000000001</v>
      </c>
      <c r="O576">
        <v>0.65502950000000004</v>
      </c>
      <c r="P576">
        <v>0.65641079999999996</v>
      </c>
      <c r="Q576">
        <v>0.19563120000000001</v>
      </c>
      <c r="R576">
        <v>0.35247529999999999</v>
      </c>
      <c r="S576">
        <v>0.39182739999999999</v>
      </c>
      <c r="T576">
        <v>0.7338462</v>
      </c>
      <c r="U576">
        <v>-1.9052530000000001</v>
      </c>
    </row>
    <row r="577" spans="1:21" x14ac:dyDescent="0.25">
      <c r="A577" s="20">
        <f>0.000000391177*10^9</f>
        <v>391.17700000000002</v>
      </c>
      <c r="B577">
        <v>0.43572919999999998</v>
      </c>
      <c r="C577">
        <v>-0.41295730000000003</v>
      </c>
      <c r="D577">
        <v>0.94566289999999997</v>
      </c>
      <c r="E577">
        <v>-0.7684761</v>
      </c>
      <c r="F577">
        <v>-0.99589989999999995</v>
      </c>
      <c r="G577">
        <v>-0.93124530000000005</v>
      </c>
      <c r="H577">
        <v>-0.6372352</v>
      </c>
      <c r="I577">
        <v>-0.54269020000000001</v>
      </c>
      <c r="J577">
        <v>0.71263169999999998</v>
      </c>
      <c r="K577">
        <v>-0.83373589999999997</v>
      </c>
      <c r="L577">
        <v>-0.93904200000000004</v>
      </c>
      <c r="M577">
        <v>1.556346</v>
      </c>
      <c r="N577">
        <v>0.61121999999999999</v>
      </c>
      <c r="O577">
        <v>-0.30014350000000001</v>
      </c>
      <c r="P577">
        <v>0.14021639999999999</v>
      </c>
      <c r="Q577">
        <v>1.013862</v>
      </c>
      <c r="R577">
        <v>0.89611580000000002</v>
      </c>
      <c r="S577">
        <v>1.106746</v>
      </c>
      <c r="T577">
        <v>0.9449708</v>
      </c>
      <c r="U577">
        <v>-2.1424029999999998</v>
      </c>
    </row>
    <row r="578" spans="1:21" x14ac:dyDescent="0.25">
      <c r="A578" s="20">
        <f>0.000000392177*10^9</f>
        <v>392.17699999999996</v>
      </c>
      <c r="B578">
        <v>-0.72716009999999998</v>
      </c>
      <c r="C578">
        <v>-0.47763100000000003</v>
      </c>
      <c r="D578">
        <v>1.246243</v>
      </c>
      <c r="E578">
        <v>0.58031560000000004</v>
      </c>
      <c r="F578">
        <v>-0.52057960000000003</v>
      </c>
      <c r="G578">
        <v>-0.88904280000000002</v>
      </c>
      <c r="H578">
        <v>-1.873165</v>
      </c>
      <c r="I578">
        <v>-0.44042890000000001</v>
      </c>
      <c r="J578">
        <v>-0.77341070000000001</v>
      </c>
      <c r="K578">
        <v>0.15951270000000001</v>
      </c>
      <c r="L578">
        <v>-1.020815</v>
      </c>
      <c r="M578">
        <v>2.8481350000000001</v>
      </c>
      <c r="N578">
        <v>-0.49743920000000003</v>
      </c>
      <c r="O578">
        <v>-0.68610179999999998</v>
      </c>
      <c r="P578">
        <v>0.24229619999999999</v>
      </c>
      <c r="Q578">
        <v>2.0605639999999998</v>
      </c>
      <c r="R578">
        <v>0.61220249999999998</v>
      </c>
      <c r="S578">
        <v>1.2176739999999999</v>
      </c>
      <c r="T578">
        <v>0.2154652</v>
      </c>
      <c r="U578">
        <v>-0.81580439999999999</v>
      </c>
    </row>
    <row r="579" spans="1:21" x14ac:dyDescent="0.25">
      <c r="A579" s="20">
        <f>0.000000393177*10^9</f>
        <v>393.17700000000002</v>
      </c>
      <c r="B579">
        <v>-1.6180890000000001</v>
      </c>
      <c r="C579">
        <v>0.44028129999999999</v>
      </c>
      <c r="D579">
        <v>2.1487490000000001E-2</v>
      </c>
      <c r="E579">
        <v>1.2483919999999999</v>
      </c>
      <c r="F579">
        <v>-0.1019838</v>
      </c>
      <c r="G579">
        <v>0.25539519999999999</v>
      </c>
      <c r="H579">
        <v>-1.1322270000000001</v>
      </c>
      <c r="I579">
        <v>-0.41698170000000001</v>
      </c>
      <c r="J579">
        <v>-1.048424</v>
      </c>
      <c r="K579">
        <v>-0.26943210000000001</v>
      </c>
      <c r="L579">
        <v>-0.79966139999999997</v>
      </c>
      <c r="M579">
        <v>2.3071030000000001</v>
      </c>
      <c r="N579">
        <v>-0.42632809999999999</v>
      </c>
      <c r="O579">
        <v>-1.037236</v>
      </c>
      <c r="P579">
        <v>0.55519490000000005</v>
      </c>
      <c r="Q579">
        <v>2.4522780000000002</v>
      </c>
      <c r="R579">
        <v>1.8612900000000002E-2</v>
      </c>
      <c r="S579">
        <v>0.69269550000000002</v>
      </c>
      <c r="T579">
        <v>-0.55582989999999999</v>
      </c>
      <c r="U579">
        <v>1.4151039999999999</v>
      </c>
    </row>
    <row r="580" spans="1:21" x14ac:dyDescent="0.25">
      <c r="A580" s="20">
        <f>0.000000394177*10^9</f>
        <v>394.17700000000002</v>
      </c>
      <c r="B580">
        <v>-0.23775850000000001</v>
      </c>
      <c r="C580">
        <v>0.68177129999999997</v>
      </c>
      <c r="D580">
        <v>-0.41803459999999998</v>
      </c>
      <c r="E580">
        <v>0.75494300000000003</v>
      </c>
      <c r="F580">
        <v>0.63417500000000004</v>
      </c>
      <c r="G580">
        <v>0.61906170000000005</v>
      </c>
      <c r="H580">
        <v>-0.75982050000000001</v>
      </c>
      <c r="I580">
        <v>-0.8227042</v>
      </c>
      <c r="J580">
        <v>-0.79648799999999997</v>
      </c>
      <c r="K580">
        <v>-1.699487</v>
      </c>
      <c r="L580">
        <v>-0.65302970000000005</v>
      </c>
      <c r="M580">
        <v>1.2736590000000001</v>
      </c>
      <c r="N580">
        <v>-0.50540359999999995</v>
      </c>
      <c r="O580">
        <v>-1.485474</v>
      </c>
      <c r="P580">
        <v>8.3611759999999993E-2</v>
      </c>
      <c r="Q580">
        <v>1.3827769999999999</v>
      </c>
      <c r="R580">
        <v>-0.4876238</v>
      </c>
      <c r="S580">
        <v>5.364157E-2</v>
      </c>
      <c r="T580">
        <v>4.7133969999999997E-2</v>
      </c>
      <c r="U580">
        <v>2.511593</v>
      </c>
    </row>
    <row r="581" spans="1:21" x14ac:dyDescent="0.25">
      <c r="A581" s="20">
        <f>0.000000395177*10^9</f>
        <v>395.17699999999996</v>
      </c>
      <c r="B581">
        <v>0.98234180000000004</v>
      </c>
      <c r="C581">
        <v>-0.55885070000000003</v>
      </c>
      <c r="D581">
        <v>0.72943639999999998</v>
      </c>
      <c r="E581">
        <v>0.43764940000000002</v>
      </c>
      <c r="F581">
        <v>1.3572070000000001</v>
      </c>
      <c r="G581">
        <v>-0.33098139999999998</v>
      </c>
      <c r="H581">
        <v>-0.93930990000000003</v>
      </c>
      <c r="I581">
        <v>-1.4707600000000001</v>
      </c>
      <c r="J581">
        <v>-0.81725289999999995</v>
      </c>
      <c r="K581">
        <v>-0.65667180000000003</v>
      </c>
      <c r="L581">
        <v>-1.2157709999999999</v>
      </c>
      <c r="M581">
        <v>1.069793</v>
      </c>
      <c r="N581">
        <v>0.181562</v>
      </c>
      <c r="O581">
        <v>-1.0855440000000001</v>
      </c>
      <c r="P581">
        <v>-1.3564149999999999</v>
      </c>
      <c r="Q581">
        <v>2.3893259999999999E-2</v>
      </c>
      <c r="R581">
        <v>-0.54367909999999997</v>
      </c>
      <c r="S581">
        <v>-7.9727409999999999E-2</v>
      </c>
      <c r="T581">
        <v>0.1005991</v>
      </c>
      <c r="U581">
        <v>2.119218</v>
      </c>
    </row>
    <row r="582" spans="1:21" x14ac:dyDescent="0.25">
      <c r="A582" s="20">
        <f>0.000000396177*10^9</f>
        <v>396.17700000000002</v>
      </c>
      <c r="B582">
        <v>-2.5465290000000002E-2</v>
      </c>
      <c r="C582">
        <v>-1.4568909999999999</v>
      </c>
      <c r="D582">
        <v>0.87895069999999997</v>
      </c>
      <c r="E582">
        <v>0.83801179999999997</v>
      </c>
      <c r="F582">
        <v>0.85064550000000005</v>
      </c>
      <c r="G582">
        <v>-1.0538350000000001</v>
      </c>
      <c r="H582">
        <v>-0.76563809999999999</v>
      </c>
      <c r="I582">
        <v>-2.0566650000000002</v>
      </c>
      <c r="J582">
        <v>-1.3446480000000001</v>
      </c>
      <c r="K582">
        <v>1.1031219999999999</v>
      </c>
      <c r="L582">
        <v>-1.713487</v>
      </c>
      <c r="M582">
        <v>0.56630239999999998</v>
      </c>
      <c r="N582">
        <v>1.29251</v>
      </c>
      <c r="O582">
        <v>-0.12172479999999999</v>
      </c>
      <c r="P582">
        <v>-1.367664</v>
      </c>
      <c r="Q582">
        <v>-9.3338809999999994E-2</v>
      </c>
      <c r="R582">
        <v>-1.0798160000000001</v>
      </c>
      <c r="S582">
        <v>-0.39378059999999998</v>
      </c>
      <c r="T582">
        <v>-0.87081509999999995</v>
      </c>
      <c r="U582">
        <v>1.2146049999999999</v>
      </c>
    </row>
    <row r="583" spans="1:21" x14ac:dyDescent="0.25">
      <c r="A583" s="20">
        <f>0.000000397177*10^9</f>
        <v>397.17699999999996</v>
      </c>
      <c r="B583">
        <v>-0.22870689999999999</v>
      </c>
      <c r="C583">
        <v>-1.5115620000000001</v>
      </c>
      <c r="D583">
        <v>-0.41785919999999999</v>
      </c>
      <c r="E583">
        <v>1.107683</v>
      </c>
      <c r="F583">
        <v>-0.3111371</v>
      </c>
      <c r="G583">
        <v>4.1644349999999997E-2</v>
      </c>
      <c r="H583">
        <v>-0.62072360000000004</v>
      </c>
      <c r="I583">
        <v>-1.2154609999999999</v>
      </c>
      <c r="J583">
        <v>-1.5217099999999999</v>
      </c>
      <c r="K583">
        <v>1.0343249999999999</v>
      </c>
      <c r="L583">
        <v>-1.585307</v>
      </c>
      <c r="M583">
        <v>0.57052789999999998</v>
      </c>
      <c r="N583">
        <v>0.4463915</v>
      </c>
      <c r="O583">
        <v>-5.941254E-2</v>
      </c>
      <c r="P583">
        <v>0.74175639999999998</v>
      </c>
      <c r="Q583">
        <v>0.1383595</v>
      </c>
      <c r="R583">
        <v>-1.931956</v>
      </c>
      <c r="S583">
        <v>-0.34728910000000002</v>
      </c>
      <c r="T583">
        <v>-0.81668839999999998</v>
      </c>
      <c r="U583">
        <v>0.65051680000000001</v>
      </c>
    </row>
    <row r="584" spans="1:21" x14ac:dyDescent="0.25">
      <c r="A584" s="20">
        <f>0.000000398177*10^9</f>
        <v>398.17700000000002</v>
      </c>
      <c r="B584">
        <v>0.45144089999999998</v>
      </c>
      <c r="C584">
        <v>-1.505844</v>
      </c>
      <c r="D584">
        <v>-0.70176079999999996</v>
      </c>
      <c r="E584">
        <v>1.3873420000000001</v>
      </c>
      <c r="F584">
        <v>-0.99447010000000002</v>
      </c>
      <c r="G584">
        <v>1.6223609999999999</v>
      </c>
      <c r="H584">
        <v>-0.16770940000000001</v>
      </c>
      <c r="I584">
        <v>1.014553</v>
      </c>
      <c r="J584">
        <v>-1.090843</v>
      </c>
      <c r="K584">
        <v>0.14963199999999999</v>
      </c>
      <c r="L584">
        <v>-1.480027</v>
      </c>
      <c r="M584">
        <v>1.314263</v>
      </c>
      <c r="N584">
        <v>-0.70918789999999998</v>
      </c>
      <c r="O584">
        <v>-0.92470070000000004</v>
      </c>
      <c r="P584">
        <v>1.379956</v>
      </c>
      <c r="Q584">
        <v>0.48679749999999999</v>
      </c>
      <c r="R584">
        <v>-1.3094520000000001</v>
      </c>
      <c r="S584">
        <v>0.59889420000000004</v>
      </c>
      <c r="T584">
        <v>-0.26587729999999998</v>
      </c>
      <c r="U584">
        <v>0.54043920000000001</v>
      </c>
    </row>
    <row r="585" spans="1:21" x14ac:dyDescent="0.25">
      <c r="A585" s="20">
        <f>0.000000399177*10^9</f>
        <v>399.17699999999996</v>
      </c>
      <c r="B585">
        <v>0.21760180000000001</v>
      </c>
      <c r="C585">
        <v>-0.7126344</v>
      </c>
      <c r="D585">
        <v>2.2413860000000001E-2</v>
      </c>
      <c r="E585">
        <v>2.362419</v>
      </c>
      <c r="F585">
        <v>-1.264572</v>
      </c>
      <c r="G585">
        <v>0.52281619999999995</v>
      </c>
      <c r="H585">
        <v>1.1638390000000001</v>
      </c>
      <c r="I585">
        <v>2.0217000000000001</v>
      </c>
      <c r="J585">
        <v>-1.1117870000000001</v>
      </c>
      <c r="K585">
        <v>-0.23231170000000001</v>
      </c>
      <c r="L585">
        <v>-1.6775720000000001</v>
      </c>
      <c r="M585">
        <v>1.138838</v>
      </c>
      <c r="N585">
        <v>-0.25915260000000001</v>
      </c>
      <c r="O585">
        <v>-1.221446</v>
      </c>
      <c r="P585">
        <v>9.1871229999999998E-2</v>
      </c>
      <c r="Q585">
        <v>1.008562</v>
      </c>
      <c r="R585">
        <v>-4.7906039999999997E-2</v>
      </c>
      <c r="S585">
        <v>0.88654390000000005</v>
      </c>
      <c r="T585">
        <v>-0.208704</v>
      </c>
      <c r="U585">
        <v>0.54968090000000003</v>
      </c>
    </row>
    <row r="586" spans="1:21" x14ac:dyDescent="0.25">
      <c r="A586" s="20">
        <f>0.000000400177*10^9</f>
        <v>400.17700000000002</v>
      </c>
      <c r="B586">
        <v>0.2432965</v>
      </c>
      <c r="C586">
        <v>0.35502450000000002</v>
      </c>
      <c r="D586">
        <v>0.19930030000000001</v>
      </c>
      <c r="E586">
        <v>3.0199940000000001</v>
      </c>
      <c r="F586">
        <v>-1.329685</v>
      </c>
      <c r="G586">
        <v>-1.6920040000000001</v>
      </c>
      <c r="H586">
        <v>2.19387</v>
      </c>
      <c r="I586">
        <v>1.2548360000000001</v>
      </c>
      <c r="J586">
        <v>-1.0964480000000001</v>
      </c>
      <c r="K586">
        <v>-0.37241160000000001</v>
      </c>
      <c r="L586">
        <v>-1.3466260000000001</v>
      </c>
      <c r="M586">
        <v>1.1741189999999999</v>
      </c>
      <c r="N586">
        <v>0.59665610000000002</v>
      </c>
      <c r="O586">
        <v>-0.85615019999999997</v>
      </c>
      <c r="P586">
        <v>0.2541929</v>
      </c>
      <c r="Q586">
        <v>0.40083849999999999</v>
      </c>
      <c r="R586">
        <v>0.120977</v>
      </c>
      <c r="S586">
        <v>6.986175E-2</v>
      </c>
      <c r="T586">
        <v>0.47440139999999997</v>
      </c>
      <c r="U586">
        <v>0.70997200000000005</v>
      </c>
    </row>
    <row r="587" spans="1:21" x14ac:dyDescent="0.25">
      <c r="A587" s="20">
        <f>0.000000401177*10^9</f>
        <v>401.17700000000002</v>
      </c>
      <c r="B587">
        <v>0.10296909999999999</v>
      </c>
      <c r="C587">
        <v>0.48048190000000002</v>
      </c>
      <c r="D587">
        <v>0.34308250000000001</v>
      </c>
      <c r="E587">
        <v>1.4314009999999999</v>
      </c>
      <c r="F587">
        <v>-1.218798</v>
      </c>
      <c r="G587">
        <v>-1.4829190000000001</v>
      </c>
      <c r="H587">
        <v>1.7186630000000001</v>
      </c>
      <c r="I587">
        <v>0.27111479999999999</v>
      </c>
      <c r="J587">
        <v>-0.9839504</v>
      </c>
      <c r="K587">
        <v>-0.1243908</v>
      </c>
      <c r="L587">
        <v>0.79038909999999996</v>
      </c>
      <c r="M587">
        <v>1.4844459999999999</v>
      </c>
      <c r="N587">
        <v>0.8859728</v>
      </c>
      <c r="O587">
        <v>-0.68902450000000004</v>
      </c>
      <c r="P587">
        <v>1.098249</v>
      </c>
      <c r="Q587">
        <v>-0.59704800000000002</v>
      </c>
      <c r="R587">
        <v>-0.29201719999999998</v>
      </c>
      <c r="S587">
        <v>-0.77993140000000005</v>
      </c>
      <c r="T587">
        <v>1.254</v>
      </c>
      <c r="U587">
        <v>0.83587659999999997</v>
      </c>
    </row>
    <row r="588" spans="1:21" x14ac:dyDescent="0.25">
      <c r="A588" s="20">
        <f>0.000000402177*10^9</f>
        <v>402.17699999999996</v>
      </c>
      <c r="B588">
        <v>-0.67352469999999998</v>
      </c>
      <c r="C588">
        <v>-0.15629270000000001</v>
      </c>
      <c r="D588">
        <v>0.91522130000000002</v>
      </c>
      <c r="E588">
        <v>-1.1160680000000001</v>
      </c>
      <c r="F588">
        <v>-0.35517339999999997</v>
      </c>
      <c r="G588">
        <v>-0.21786749999999999</v>
      </c>
      <c r="H588">
        <v>0.64023470000000005</v>
      </c>
      <c r="I588">
        <v>-0.15909619999999999</v>
      </c>
      <c r="J588">
        <v>-1.0717699999999999</v>
      </c>
      <c r="K588">
        <v>1.030287</v>
      </c>
      <c r="L588">
        <v>3.0437759999999998</v>
      </c>
      <c r="M588">
        <v>0.76781600000000005</v>
      </c>
      <c r="N588">
        <v>0.82048149999999997</v>
      </c>
      <c r="O588">
        <v>-0.69843109999999997</v>
      </c>
      <c r="P588">
        <v>0.83007569999999997</v>
      </c>
      <c r="Q588">
        <v>-0.43605480000000002</v>
      </c>
      <c r="R588">
        <v>-0.1018457</v>
      </c>
      <c r="S588">
        <v>-1.0824659999999999</v>
      </c>
      <c r="T588">
        <v>0.83362760000000002</v>
      </c>
      <c r="U588">
        <v>0.68550909999999998</v>
      </c>
    </row>
    <row r="589" spans="1:21" x14ac:dyDescent="0.25">
      <c r="A589" s="20">
        <f>0.000000403177*10^9</f>
        <v>403.17700000000002</v>
      </c>
      <c r="B589">
        <v>-0.42679820000000002</v>
      </c>
      <c r="C589">
        <v>-0.62730660000000005</v>
      </c>
      <c r="D589">
        <v>1.2611840000000001</v>
      </c>
      <c r="E589">
        <v>-1.5409280000000001</v>
      </c>
      <c r="F589">
        <v>1.2061710000000001</v>
      </c>
      <c r="G589">
        <v>-0.45824409999999999</v>
      </c>
      <c r="H589">
        <v>6.4400410000000005E-2</v>
      </c>
      <c r="I589">
        <v>6.7871100000000004E-2</v>
      </c>
      <c r="J589">
        <v>0.24104919999999999</v>
      </c>
      <c r="K589">
        <v>1.6163069999999999</v>
      </c>
      <c r="L589">
        <v>2.272275</v>
      </c>
      <c r="M589">
        <v>-0.28313430000000001</v>
      </c>
      <c r="N589">
        <v>0.39918520000000002</v>
      </c>
      <c r="O589">
        <v>-0.63432520000000003</v>
      </c>
      <c r="P589">
        <v>0.27711200000000002</v>
      </c>
      <c r="Q589">
        <v>-9.6861320000000001E-2</v>
      </c>
      <c r="R589">
        <v>0.66416889999999995</v>
      </c>
      <c r="S589">
        <v>-1.2002969999999999</v>
      </c>
      <c r="T589">
        <v>0.14432600000000001</v>
      </c>
      <c r="U589">
        <v>-0.24908250000000001</v>
      </c>
    </row>
    <row r="590" spans="1:21" x14ac:dyDescent="0.25">
      <c r="A590" s="20">
        <f>0.000000404177*10^9</f>
        <v>404.17699999999996</v>
      </c>
      <c r="B590">
        <v>0.65083599999999997</v>
      </c>
      <c r="C590">
        <v>5.0020210000000002E-2</v>
      </c>
      <c r="D590">
        <v>0.72697480000000003</v>
      </c>
      <c r="E590">
        <v>-7.7744350000000004E-2</v>
      </c>
      <c r="F590">
        <v>1.5181659999999999</v>
      </c>
      <c r="G590">
        <v>-1.1188039999999999</v>
      </c>
      <c r="H590">
        <v>-0.48397289999999998</v>
      </c>
      <c r="I590">
        <v>-0.1720942</v>
      </c>
      <c r="J590">
        <v>1.4482759999999999</v>
      </c>
      <c r="K590">
        <v>1.09592</v>
      </c>
      <c r="L590">
        <v>3.9724599999999999E-2</v>
      </c>
      <c r="M590">
        <v>-0.44152160000000001</v>
      </c>
      <c r="N590">
        <v>-0.57592569999999998</v>
      </c>
      <c r="O590">
        <v>-0.91172540000000002</v>
      </c>
      <c r="P590">
        <v>-0.4787708</v>
      </c>
      <c r="Q590">
        <v>-0.63068659999999999</v>
      </c>
      <c r="R590">
        <v>0.51449959999999995</v>
      </c>
      <c r="S590">
        <v>-1.6051439999999999</v>
      </c>
      <c r="T590">
        <v>0.44628129999999999</v>
      </c>
      <c r="U590">
        <v>-1.656031</v>
      </c>
    </row>
    <row r="591" spans="1:21" x14ac:dyDescent="0.25">
      <c r="A591" s="20">
        <f>0.000000405177*10^9</f>
        <v>405.17700000000002</v>
      </c>
      <c r="B591">
        <v>1.367783</v>
      </c>
      <c r="C591">
        <v>0.51742120000000003</v>
      </c>
      <c r="D591">
        <v>-0.43425589999999997</v>
      </c>
      <c r="E591">
        <v>1.072614</v>
      </c>
      <c r="F591">
        <v>9.6119099999999999E-2</v>
      </c>
      <c r="G591">
        <v>-0.3538113</v>
      </c>
      <c r="H591">
        <v>-1.5983989999999999</v>
      </c>
      <c r="I591">
        <v>-1.1451089999999999</v>
      </c>
      <c r="J591">
        <v>0.56099220000000005</v>
      </c>
      <c r="K591">
        <v>0.91858879999999998</v>
      </c>
      <c r="L591">
        <v>-0.56574979999999997</v>
      </c>
      <c r="M591">
        <v>0.12993350000000001</v>
      </c>
      <c r="N591">
        <v>-0.5642026</v>
      </c>
      <c r="O591">
        <v>-1.465735</v>
      </c>
      <c r="P591">
        <v>-0.89892090000000002</v>
      </c>
      <c r="Q591">
        <v>-1.137254</v>
      </c>
      <c r="R591">
        <v>-0.3200943</v>
      </c>
      <c r="S591">
        <v>-1.5465500000000001</v>
      </c>
      <c r="T591">
        <v>1.177996</v>
      </c>
      <c r="U591">
        <v>-1.286632</v>
      </c>
    </row>
    <row r="592" spans="1:21" x14ac:dyDescent="0.25">
      <c r="A592" s="20">
        <f>0.000000406177*10^9</f>
        <v>406.17700000000002</v>
      </c>
      <c r="B592">
        <v>1.753959</v>
      </c>
      <c r="C592">
        <v>-0.4099506</v>
      </c>
      <c r="D592">
        <v>-0.56429859999999998</v>
      </c>
      <c r="E592">
        <v>1.0773349999999999</v>
      </c>
      <c r="F592">
        <v>-1.839394</v>
      </c>
      <c r="G592">
        <v>0.54828699999999997</v>
      </c>
      <c r="H592">
        <v>-1.518319</v>
      </c>
      <c r="I592">
        <v>-1.4903230000000001</v>
      </c>
      <c r="J592">
        <v>-0.3623903</v>
      </c>
      <c r="K592">
        <v>0.62385749999999995</v>
      </c>
      <c r="L592">
        <v>-0.30139909999999998</v>
      </c>
      <c r="M592">
        <v>0.2575076</v>
      </c>
      <c r="N592">
        <v>0.89873389999999997</v>
      </c>
      <c r="O592">
        <v>-0.93063289999999999</v>
      </c>
      <c r="P592">
        <v>-0.47775200000000001</v>
      </c>
      <c r="Q592">
        <v>-1.2597020000000001</v>
      </c>
      <c r="R592">
        <v>5.8980060000000001E-2</v>
      </c>
      <c r="S592">
        <v>0.1317364</v>
      </c>
      <c r="T592">
        <v>0.82208420000000004</v>
      </c>
      <c r="U592">
        <v>0.16923070000000001</v>
      </c>
    </row>
    <row r="593" spans="1:21" x14ac:dyDescent="0.25">
      <c r="A593" s="20">
        <f>0.000000407177*10^9</f>
        <v>407.17700000000002</v>
      </c>
      <c r="B593">
        <v>1.677864</v>
      </c>
      <c r="C593">
        <v>-0.5121561</v>
      </c>
      <c r="D593">
        <v>0.40877780000000002</v>
      </c>
      <c r="E593">
        <v>0.64102890000000001</v>
      </c>
      <c r="F593">
        <v>-2.7757559999999999</v>
      </c>
      <c r="G593">
        <v>-0.3403041</v>
      </c>
      <c r="H593">
        <v>0.217809</v>
      </c>
      <c r="I593">
        <v>-1.492164</v>
      </c>
      <c r="J593">
        <v>-1.210153</v>
      </c>
      <c r="K593">
        <v>-0.335787</v>
      </c>
      <c r="L593">
        <v>-0.25896649999999999</v>
      </c>
      <c r="M593">
        <v>-0.19977130000000001</v>
      </c>
      <c r="N593">
        <v>1.570006</v>
      </c>
      <c r="O593">
        <v>0.27895799999999998</v>
      </c>
      <c r="P593">
        <v>-0.16488</v>
      </c>
      <c r="Q593">
        <v>-0.71048210000000001</v>
      </c>
      <c r="R593">
        <v>1.1461779999999999</v>
      </c>
      <c r="S593">
        <v>2.3437649999999999</v>
      </c>
      <c r="T593">
        <v>-0.11095389999999999</v>
      </c>
      <c r="U593">
        <v>0.2116479</v>
      </c>
    </row>
    <row r="594" spans="1:21" x14ac:dyDescent="0.25">
      <c r="A594" s="20">
        <f>0.000000408177*10^9</f>
        <v>408.17700000000002</v>
      </c>
      <c r="B594">
        <v>1.191621</v>
      </c>
      <c r="C594">
        <v>1.1844140000000001</v>
      </c>
      <c r="D594">
        <v>1.2519290000000001</v>
      </c>
      <c r="E594">
        <v>0.62912769999999996</v>
      </c>
      <c r="F594">
        <v>-1.6954929999999999</v>
      </c>
      <c r="G594">
        <v>-1.2015070000000001</v>
      </c>
      <c r="H594">
        <v>3.600478E-2</v>
      </c>
      <c r="I594">
        <v>-1.5986530000000001</v>
      </c>
      <c r="J594">
        <v>-2.8282150000000001</v>
      </c>
      <c r="K594">
        <v>-0.58949949999999995</v>
      </c>
      <c r="L594">
        <v>-0.47604180000000001</v>
      </c>
      <c r="M594">
        <v>-0.77576219999999996</v>
      </c>
      <c r="N594">
        <v>0.70244329999999999</v>
      </c>
      <c r="O594">
        <v>0.154998</v>
      </c>
      <c r="P594">
        <v>-0.1140747</v>
      </c>
      <c r="Q594">
        <v>0.47037129999999999</v>
      </c>
      <c r="R594">
        <v>1.4543470000000001</v>
      </c>
      <c r="S594">
        <v>2.5094340000000002</v>
      </c>
      <c r="T594">
        <v>-0.240707</v>
      </c>
      <c r="U594">
        <v>-0.26792779999999999</v>
      </c>
    </row>
    <row r="595" spans="1:21" x14ac:dyDescent="0.25">
      <c r="A595" s="20">
        <f>0.000000409177*10^9</f>
        <v>409.17699999999996</v>
      </c>
      <c r="B595">
        <v>0.56331730000000002</v>
      </c>
      <c r="C595">
        <v>1.9390160000000001</v>
      </c>
      <c r="D595">
        <v>1.3614740000000001</v>
      </c>
      <c r="E595">
        <v>0.89954590000000001</v>
      </c>
      <c r="F595">
        <v>-0.96020159999999999</v>
      </c>
      <c r="G595">
        <v>-0.34705469999999999</v>
      </c>
      <c r="H595">
        <v>-1.6107579999999999</v>
      </c>
      <c r="I595">
        <v>-0.95868089999999995</v>
      </c>
      <c r="J595">
        <v>-2.9565589999999999</v>
      </c>
      <c r="K595">
        <v>-0.33362979999999998</v>
      </c>
      <c r="L595">
        <v>-1.5309569999999999</v>
      </c>
      <c r="M595">
        <v>-0.76462850000000004</v>
      </c>
      <c r="N595">
        <v>-0.38140049999999998</v>
      </c>
      <c r="O595">
        <v>-0.53753260000000003</v>
      </c>
      <c r="P595">
        <v>0.1080474</v>
      </c>
      <c r="Q595">
        <v>0.70691119999999996</v>
      </c>
      <c r="R595">
        <v>0.83913890000000002</v>
      </c>
      <c r="S595">
        <v>1.208601</v>
      </c>
      <c r="T595">
        <v>-0.36771680000000001</v>
      </c>
      <c r="U595">
        <v>-8.1302739999999998E-3</v>
      </c>
    </row>
    <row r="596" spans="1:21" x14ac:dyDescent="0.25">
      <c r="A596" s="20">
        <f>0.000000410177*10^9</f>
        <v>410.17700000000002</v>
      </c>
      <c r="B596">
        <v>-0.52910029999999997</v>
      </c>
      <c r="C596">
        <v>0.7709956</v>
      </c>
      <c r="D596">
        <v>0.36723909999999998</v>
      </c>
      <c r="E596">
        <v>0.67010020000000003</v>
      </c>
      <c r="F596">
        <v>-1.282381</v>
      </c>
      <c r="G596">
        <v>0.50015220000000005</v>
      </c>
      <c r="H596">
        <v>-0.70420859999999996</v>
      </c>
      <c r="I596">
        <v>-0.16611809999999999</v>
      </c>
      <c r="J596">
        <v>-1.389894</v>
      </c>
      <c r="K596">
        <v>-0.43465680000000001</v>
      </c>
      <c r="L596">
        <v>-2.1563210000000002</v>
      </c>
      <c r="M596">
        <v>0.40248479999999998</v>
      </c>
      <c r="N596">
        <v>-0.37967820000000002</v>
      </c>
      <c r="O596">
        <v>-0.15997510000000001</v>
      </c>
      <c r="P596">
        <v>-0.22389390000000001</v>
      </c>
      <c r="Q596">
        <v>0.1103526</v>
      </c>
      <c r="R596">
        <v>0.35839320000000002</v>
      </c>
      <c r="S596">
        <v>0.79062399999999999</v>
      </c>
      <c r="T596">
        <v>-0.72076079999999998</v>
      </c>
      <c r="U596">
        <v>0.2845279</v>
      </c>
    </row>
    <row r="597" spans="1:21" x14ac:dyDescent="0.25">
      <c r="A597" s="20">
        <f>0.000000411176*10^9</f>
        <v>411.17599999999999</v>
      </c>
      <c r="B597">
        <v>-0.92482019999999998</v>
      </c>
      <c r="C597">
        <v>-0.28973080000000001</v>
      </c>
      <c r="D597">
        <v>-0.22513710000000001</v>
      </c>
      <c r="E597">
        <v>-0.18461159999999999</v>
      </c>
      <c r="F597">
        <v>-0.2504709</v>
      </c>
      <c r="G597">
        <v>0.45716230000000002</v>
      </c>
      <c r="H597">
        <v>1.5769500000000001</v>
      </c>
      <c r="I597">
        <v>-0.28524179999999999</v>
      </c>
      <c r="J597">
        <v>-0.60344030000000004</v>
      </c>
      <c r="K597">
        <v>-0.34812280000000001</v>
      </c>
      <c r="L597">
        <v>-0.51588460000000003</v>
      </c>
      <c r="M597">
        <v>1.7287459999999999</v>
      </c>
      <c r="N597">
        <v>-1.252054E-2</v>
      </c>
      <c r="O597">
        <v>0.213533</v>
      </c>
      <c r="P597">
        <v>-0.61362479999999997</v>
      </c>
      <c r="Q597">
        <v>-0.1061376</v>
      </c>
      <c r="R597">
        <v>0.87241780000000002</v>
      </c>
      <c r="S597">
        <v>0.89205679999999998</v>
      </c>
      <c r="T597">
        <v>-0.13842009999999999</v>
      </c>
      <c r="U597">
        <v>-0.1462697</v>
      </c>
    </row>
    <row r="598" spans="1:21" x14ac:dyDescent="0.25">
      <c r="A598" s="20">
        <f>0.000000412176*10^9</f>
        <v>412.17600000000004</v>
      </c>
      <c r="B598">
        <v>1.6154080000000001E-2</v>
      </c>
      <c r="C598">
        <v>-0.80100930000000004</v>
      </c>
      <c r="D598">
        <v>0.97079749999999998</v>
      </c>
      <c r="E598">
        <v>-0.60095449999999995</v>
      </c>
      <c r="F598">
        <v>1.1893009999999999</v>
      </c>
      <c r="G598">
        <v>4.7929149999999997E-2</v>
      </c>
      <c r="H598">
        <v>2.4720179999999998</v>
      </c>
      <c r="I598">
        <v>-0.4699913</v>
      </c>
      <c r="J598">
        <v>-0.66994450000000005</v>
      </c>
      <c r="K598">
        <v>-4.931493E-2</v>
      </c>
      <c r="L598">
        <v>1.5410779999999999</v>
      </c>
      <c r="M598">
        <v>1.5535190000000001</v>
      </c>
      <c r="N598">
        <v>-0.60040859999999996</v>
      </c>
      <c r="O598">
        <v>-0.19788700000000001</v>
      </c>
      <c r="P598">
        <v>0.60676430000000003</v>
      </c>
      <c r="Q598">
        <v>0.28934609999999999</v>
      </c>
      <c r="R598">
        <v>1.1315740000000001</v>
      </c>
      <c r="S598">
        <v>0.58971870000000004</v>
      </c>
      <c r="T598">
        <v>0.17407230000000001</v>
      </c>
      <c r="U598">
        <v>-0.67605910000000002</v>
      </c>
    </row>
    <row r="599" spans="1:21" x14ac:dyDescent="0.25">
      <c r="A599" s="20">
        <f>0.000000413176*10^9</f>
        <v>413.17599999999999</v>
      </c>
      <c r="B599">
        <v>0.67131010000000002</v>
      </c>
      <c r="C599">
        <v>-0.75516439999999996</v>
      </c>
      <c r="D599">
        <v>2.2810519999999999</v>
      </c>
      <c r="E599">
        <v>-0.1881554</v>
      </c>
      <c r="F599">
        <v>1.0585770000000001</v>
      </c>
      <c r="G599">
        <v>-0.37329580000000001</v>
      </c>
      <c r="H599">
        <v>1.964871</v>
      </c>
      <c r="I599">
        <v>0.1434793</v>
      </c>
      <c r="J599">
        <v>-0.4103561</v>
      </c>
      <c r="K599">
        <v>0.59620930000000005</v>
      </c>
      <c r="L599">
        <v>1.0179240000000001</v>
      </c>
      <c r="M599">
        <v>0.2644823</v>
      </c>
      <c r="N599">
        <v>-1.248515</v>
      </c>
      <c r="O599">
        <v>0.11395089999999999</v>
      </c>
      <c r="P599">
        <v>1.678383</v>
      </c>
      <c r="Q599">
        <v>0.99530320000000005</v>
      </c>
      <c r="R599">
        <v>0.8274937</v>
      </c>
      <c r="S599">
        <v>-0.31107869999999999</v>
      </c>
      <c r="T599">
        <v>-0.75160579999999999</v>
      </c>
      <c r="U599">
        <v>-0.7082174</v>
      </c>
    </row>
    <row r="600" spans="1:21" x14ac:dyDescent="0.25">
      <c r="A600" s="20">
        <f>0.000000414176*10^9</f>
        <v>414.17599999999999</v>
      </c>
      <c r="B600">
        <v>1.0799810000000001</v>
      </c>
      <c r="C600">
        <v>0.13558200000000001</v>
      </c>
      <c r="D600">
        <v>2.075914</v>
      </c>
      <c r="E600">
        <v>0.53589719999999996</v>
      </c>
      <c r="F600">
        <v>-0.1451855</v>
      </c>
      <c r="G600">
        <v>-8.0308610000000002E-2</v>
      </c>
      <c r="H600">
        <v>0.78984549999999998</v>
      </c>
      <c r="I600">
        <v>0.68602459999999998</v>
      </c>
      <c r="J600">
        <v>-0.13093750000000001</v>
      </c>
      <c r="K600">
        <v>1.2660020000000001</v>
      </c>
      <c r="L600">
        <v>-1.0388189999999999</v>
      </c>
      <c r="M600">
        <v>-0.58607589999999998</v>
      </c>
      <c r="N600">
        <v>-1.1836</v>
      </c>
      <c r="O600">
        <v>1.4518690000000001</v>
      </c>
      <c r="P600">
        <v>0.20930650000000001</v>
      </c>
      <c r="Q600">
        <v>1.326897</v>
      </c>
      <c r="R600">
        <v>0.97147459999999997</v>
      </c>
      <c r="S600">
        <v>-1.1922330000000001</v>
      </c>
      <c r="T600">
        <v>-1.1208640000000001</v>
      </c>
      <c r="U600">
        <v>-0.68471990000000005</v>
      </c>
    </row>
    <row r="601" spans="1:21" x14ac:dyDescent="0.25">
      <c r="A601" s="20">
        <f>0.000000415176*10^9</f>
        <v>415.17599999999999</v>
      </c>
      <c r="B601">
        <v>1.626315</v>
      </c>
      <c r="C601">
        <v>0.69387529999999997</v>
      </c>
      <c r="D601">
        <v>1.227546</v>
      </c>
      <c r="E601">
        <v>1.603774</v>
      </c>
      <c r="F601">
        <v>-0.62423839999999997</v>
      </c>
      <c r="G601">
        <v>0.69238480000000002</v>
      </c>
      <c r="H601">
        <v>-0.16274920000000001</v>
      </c>
      <c r="I601">
        <v>0.2566078</v>
      </c>
      <c r="J601">
        <v>-0.926207</v>
      </c>
      <c r="K601">
        <v>0.68990010000000002</v>
      </c>
      <c r="L601">
        <v>-1.7239910000000001</v>
      </c>
      <c r="M601">
        <v>-1.0374840000000001</v>
      </c>
      <c r="N601">
        <v>-0.57153220000000005</v>
      </c>
      <c r="O601">
        <v>2.224262</v>
      </c>
      <c r="P601">
        <v>-1.662237</v>
      </c>
      <c r="Q601">
        <v>1.300543</v>
      </c>
      <c r="R601">
        <v>0.38481120000000002</v>
      </c>
      <c r="S601">
        <v>-1.0142450000000001</v>
      </c>
      <c r="T601">
        <v>-0.53987059999999998</v>
      </c>
      <c r="U601">
        <v>-0.13491880000000001</v>
      </c>
    </row>
    <row r="602" spans="1:21" x14ac:dyDescent="0.25">
      <c r="A602" s="20">
        <f>0.000000416176*10^9</f>
        <v>416.17599999999999</v>
      </c>
      <c r="B602">
        <v>1.326641</v>
      </c>
      <c r="C602">
        <v>0.2093737</v>
      </c>
      <c r="D602">
        <v>0.33529209999999998</v>
      </c>
      <c r="E602">
        <v>2.3641830000000001</v>
      </c>
      <c r="F602">
        <v>-8.1092899999999996E-2</v>
      </c>
      <c r="G602">
        <v>0.66635080000000002</v>
      </c>
      <c r="H602">
        <v>-0.29575630000000003</v>
      </c>
      <c r="I602">
        <v>-0.23141819999999999</v>
      </c>
      <c r="J602">
        <v>-2.0841259999999999</v>
      </c>
      <c r="K602">
        <v>-6.3479679999999997E-2</v>
      </c>
      <c r="L602">
        <v>-0.85145369999999998</v>
      </c>
      <c r="M602">
        <v>-0.60085049999999995</v>
      </c>
      <c r="N602">
        <v>0.60570979999999996</v>
      </c>
      <c r="O602">
        <v>1.5400799999999999</v>
      </c>
      <c r="P602">
        <v>-1.0176499999999999</v>
      </c>
      <c r="Q602">
        <v>0.9085647</v>
      </c>
      <c r="R602">
        <v>-1.2315510000000001</v>
      </c>
      <c r="S602">
        <v>-0.71389440000000004</v>
      </c>
      <c r="T602">
        <v>-0.14842340000000001</v>
      </c>
      <c r="U602">
        <v>0.86646659999999998</v>
      </c>
    </row>
    <row r="603" spans="1:21" x14ac:dyDescent="0.25">
      <c r="A603" s="20">
        <f>0.000000417176*10^9</f>
        <v>417.17599999999999</v>
      </c>
      <c r="B603">
        <v>0.80269579999999996</v>
      </c>
      <c r="C603">
        <v>-0.61451699999999998</v>
      </c>
      <c r="D603">
        <v>-0.97873810000000006</v>
      </c>
      <c r="E603">
        <v>1.878952</v>
      </c>
      <c r="F603">
        <v>-0.42989640000000001</v>
      </c>
      <c r="G603">
        <v>-0.18126780000000001</v>
      </c>
      <c r="H603">
        <v>0.29113070000000002</v>
      </c>
      <c r="I603">
        <v>0.36426249999999999</v>
      </c>
      <c r="J603">
        <v>-1.84962</v>
      </c>
      <c r="K603">
        <v>6.3870880000000005E-2</v>
      </c>
      <c r="L603">
        <v>3.6623839999999998E-2</v>
      </c>
      <c r="M603">
        <v>1.3602529999999999</v>
      </c>
      <c r="N603">
        <v>1.021082</v>
      </c>
      <c r="O603">
        <v>0.32749810000000001</v>
      </c>
      <c r="P603">
        <v>0.98310129999999996</v>
      </c>
      <c r="Q603">
        <v>-0.33429880000000001</v>
      </c>
      <c r="R603">
        <v>-1.928814</v>
      </c>
      <c r="S603">
        <v>-0.8830578</v>
      </c>
      <c r="T603">
        <v>-0.15053320000000001</v>
      </c>
      <c r="U603">
        <v>0.78332409999999997</v>
      </c>
    </row>
    <row r="604" spans="1:21" x14ac:dyDescent="0.25">
      <c r="A604" s="20">
        <f>0.000000418176*10^9</f>
        <v>418.17599999999999</v>
      </c>
      <c r="B604">
        <v>1.0676939999999999</v>
      </c>
      <c r="C604">
        <v>-0.81111750000000005</v>
      </c>
      <c r="D604">
        <v>-1.3549290000000001</v>
      </c>
      <c r="E604">
        <v>0.89846199999999998</v>
      </c>
      <c r="F604">
        <v>-1.312181</v>
      </c>
      <c r="G604">
        <v>-0.42911899999999997</v>
      </c>
      <c r="H604">
        <v>0.66526870000000005</v>
      </c>
      <c r="I604">
        <v>1.1782760000000001</v>
      </c>
      <c r="J604">
        <v>-1.0536190000000001</v>
      </c>
      <c r="K604">
        <v>-0.28530299999999997</v>
      </c>
      <c r="L604">
        <v>0.1872259</v>
      </c>
      <c r="M604">
        <v>3.0121479999999998</v>
      </c>
      <c r="N604">
        <v>-0.43926530000000003</v>
      </c>
      <c r="O604">
        <v>0.54857710000000004</v>
      </c>
      <c r="P604">
        <v>1.6049690000000001</v>
      </c>
      <c r="Q604">
        <v>-1.1954739999999999</v>
      </c>
      <c r="R604">
        <v>-1.1491199999999999</v>
      </c>
      <c r="S604">
        <v>-1.0364089999999999</v>
      </c>
      <c r="T604">
        <v>-0.1002697</v>
      </c>
      <c r="U604">
        <v>-0.27356979999999997</v>
      </c>
    </row>
    <row r="605" spans="1:21" x14ac:dyDescent="0.25">
      <c r="A605" s="20">
        <f>0.000000419176*10^9</f>
        <v>419.17600000000004</v>
      </c>
      <c r="B605">
        <v>0.66291929999999999</v>
      </c>
      <c r="C605">
        <v>-0.52778800000000003</v>
      </c>
      <c r="D605">
        <v>-0.28665800000000002</v>
      </c>
      <c r="E605">
        <v>-0.18860660000000001</v>
      </c>
      <c r="F605">
        <v>-0.72547300000000003</v>
      </c>
      <c r="G605">
        <v>0.3024481</v>
      </c>
      <c r="H605">
        <v>0.68832079999999995</v>
      </c>
      <c r="I605">
        <v>1.0240359999999999</v>
      </c>
      <c r="J605">
        <v>-0.93515079999999995</v>
      </c>
      <c r="K605">
        <v>-0.70285310000000001</v>
      </c>
      <c r="L605">
        <v>0.47628599999999999</v>
      </c>
      <c r="M605">
        <v>2.9562750000000002</v>
      </c>
      <c r="N605">
        <v>-1.6001110000000001</v>
      </c>
      <c r="O605">
        <v>1.3910009999999999</v>
      </c>
      <c r="P605">
        <v>0.94394049999999996</v>
      </c>
      <c r="Q605">
        <v>-0.4210025</v>
      </c>
      <c r="R605">
        <v>-4.1419860000000003E-2</v>
      </c>
      <c r="S605">
        <v>-1.030403</v>
      </c>
      <c r="T605">
        <v>0.26454870000000003</v>
      </c>
      <c r="U605">
        <v>-1.0586230000000001</v>
      </c>
    </row>
    <row r="606" spans="1:21" x14ac:dyDescent="0.25">
      <c r="A606" s="20">
        <f>0.000000420176*10^9</f>
        <v>420.17599999999999</v>
      </c>
      <c r="B606">
        <v>-1.0530600000000001</v>
      </c>
      <c r="C606">
        <v>-0.71956390000000003</v>
      </c>
      <c r="D606">
        <v>0.47817409999999999</v>
      </c>
      <c r="E606">
        <v>-1.4719310000000001</v>
      </c>
      <c r="F606">
        <v>0.43319849999999999</v>
      </c>
      <c r="G606">
        <v>0.66327190000000003</v>
      </c>
      <c r="H606">
        <v>1.172372</v>
      </c>
      <c r="I606">
        <v>0.58388099999999998</v>
      </c>
      <c r="J606">
        <v>-0.91071000000000002</v>
      </c>
      <c r="K606">
        <v>-0.32813870000000001</v>
      </c>
      <c r="L606">
        <v>1.373246</v>
      </c>
      <c r="M606">
        <v>2.0073310000000002</v>
      </c>
      <c r="N606">
        <v>-1.1481980000000001</v>
      </c>
      <c r="O606">
        <v>0.70656980000000003</v>
      </c>
      <c r="P606">
        <v>0.31765310000000002</v>
      </c>
      <c r="Q606">
        <v>0.63794819999999997</v>
      </c>
      <c r="R606">
        <v>0.45541189999999998</v>
      </c>
      <c r="S606">
        <v>-0.13577610000000001</v>
      </c>
      <c r="T606">
        <v>0.75232089999999996</v>
      </c>
      <c r="U606">
        <v>-0.42665779999999998</v>
      </c>
    </row>
    <row r="607" spans="1:21" x14ac:dyDescent="0.25">
      <c r="A607" s="20">
        <f>0.000000421176*10^9</f>
        <v>421.17599999999999</v>
      </c>
      <c r="B607">
        <v>-1.726904</v>
      </c>
      <c r="C607">
        <v>-1.541612</v>
      </c>
      <c r="D607">
        <v>0.89293840000000002</v>
      </c>
      <c r="E607">
        <v>-1.242294</v>
      </c>
      <c r="F607">
        <v>0.78008370000000005</v>
      </c>
      <c r="G607">
        <v>0.65090680000000001</v>
      </c>
      <c r="H607">
        <v>1.5290220000000001</v>
      </c>
      <c r="I607">
        <v>0.6538735</v>
      </c>
      <c r="J607">
        <v>-0.40455960000000002</v>
      </c>
      <c r="K607">
        <v>-0.60399360000000002</v>
      </c>
      <c r="L607">
        <v>1.9367430000000001</v>
      </c>
      <c r="M607">
        <v>0.77988219999999997</v>
      </c>
      <c r="N607">
        <v>-0.95816290000000004</v>
      </c>
      <c r="O607">
        <v>0.15754170000000001</v>
      </c>
      <c r="P607">
        <v>-0.45384200000000002</v>
      </c>
      <c r="Q607">
        <v>0.49373149999999999</v>
      </c>
      <c r="R607">
        <v>0.52791290000000002</v>
      </c>
      <c r="S607">
        <v>0.9488991</v>
      </c>
      <c r="T607">
        <v>0.7174893</v>
      </c>
      <c r="U607">
        <v>1.0603499999999999</v>
      </c>
    </row>
    <row r="608" spans="1:21" x14ac:dyDescent="0.25">
      <c r="A608" s="20">
        <f>0.000000422176*10^9</f>
        <v>422.17599999999999</v>
      </c>
      <c r="B608">
        <v>-1.367324</v>
      </c>
      <c r="C608">
        <v>-2.3033519999999998</v>
      </c>
      <c r="D608">
        <v>1.693217</v>
      </c>
      <c r="E608">
        <v>0.56997739999999997</v>
      </c>
      <c r="F608">
        <v>0.73398390000000002</v>
      </c>
      <c r="G608">
        <v>1.0872550000000001</v>
      </c>
      <c r="H608">
        <v>0.63793509999999998</v>
      </c>
      <c r="I608">
        <v>0.5274162</v>
      </c>
      <c r="J608">
        <v>0.21800939999999999</v>
      </c>
      <c r="K608">
        <v>-0.78489350000000002</v>
      </c>
      <c r="L608">
        <v>1.8857250000000001</v>
      </c>
      <c r="M608">
        <v>-0.84521349999999995</v>
      </c>
      <c r="N608">
        <v>-1.1112880000000001</v>
      </c>
      <c r="O608">
        <v>0.73558590000000001</v>
      </c>
      <c r="P608">
        <v>-0.72617299999999996</v>
      </c>
      <c r="Q608">
        <v>-0.27509250000000002</v>
      </c>
      <c r="R608">
        <v>0.26002380000000003</v>
      </c>
      <c r="S608">
        <v>0.84871819999999998</v>
      </c>
      <c r="T608">
        <v>-1.0309839999999999</v>
      </c>
      <c r="U608">
        <v>0.92603429999999998</v>
      </c>
    </row>
    <row r="609" spans="1:21" x14ac:dyDescent="0.25">
      <c r="A609" s="20">
        <f>0.000000423176*10^9</f>
        <v>423.17599999999999</v>
      </c>
      <c r="B609">
        <v>-1.6043130000000001</v>
      </c>
      <c r="C609">
        <v>-2.1371630000000001</v>
      </c>
      <c r="D609">
        <v>1.497282</v>
      </c>
      <c r="E609">
        <v>1.2800199999999999</v>
      </c>
      <c r="F609">
        <v>0.35641089999999997</v>
      </c>
      <c r="G609">
        <v>0.88192110000000001</v>
      </c>
      <c r="H609">
        <v>-1.4013420000000001</v>
      </c>
      <c r="I609">
        <v>-0.70015749999999999</v>
      </c>
      <c r="J609">
        <v>-0.37305189999999999</v>
      </c>
      <c r="K609">
        <v>0.33174300000000001</v>
      </c>
      <c r="L609">
        <v>1.382763</v>
      </c>
      <c r="M609">
        <v>-1.7129449999999999</v>
      </c>
      <c r="N609">
        <v>-0.74749690000000002</v>
      </c>
      <c r="O609">
        <v>0.77402230000000005</v>
      </c>
      <c r="P609">
        <v>0.31472099999999997</v>
      </c>
      <c r="Q609">
        <v>-1.076757</v>
      </c>
      <c r="R609">
        <v>9.8783650000000001E-2</v>
      </c>
      <c r="S609">
        <v>0.50773769999999996</v>
      </c>
      <c r="T609">
        <v>-3.2273100000000001</v>
      </c>
      <c r="U609">
        <v>-0.28553919999999999</v>
      </c>
    </row>
    <row r="610" spans="1:21" x14ac:dyDescent="0.25">
      <c r="A610" s="20">
        <f>0.000000424176*10^9</f>
        <v>424.17600000000004</v>
      </c>
      <c r="B610">
        <v>-1.2438130000000001</v>
      </c>
      <c r="C610">
        <v>-0.93246039999999997</v>
      </c>
      <c r="D610">
        <v>-0.1803669</v>
      </c>
      <c r="E610">
        <v>0.1197115</v>
      </c>
      <c r="F610">
        <v>-0.1148503</v>
      </c>
      <c r="G610">
        <v>-4.0709490000000001E-2</v>
      </c>
      <c r="H610">
        <v>-2.6444640000000001</v>
      </c>
      <c r="I610">
        <v>-2.1133470000000001</v>
      </c>
      <c r="J610">
        <v>-2.6838060000000001</v>
      </c>
      <c r="K610">
        <v>0.51544699999999999</v>
      </c>
      <c r="L610">
        <v>0.88014859999999995</v>
      </c>
      <c r="M610">
        <v>-1.110778</v>
      </c>
      <c r="N610">
        <v>-0.61484510000000003</v>
      </c>
      <c r="O610">
        <v>0.1661059</v>
      </c>
      <c r="P610">
        <v>1.70825</v>
      </c>
      <c r="Q610">
        <v>-1.919513</v>
      </c>
      <c r="R610">
        <v>1.0406759999999999</v>
      </c>
      <c r="S610">
        <v>0.63817440000000003</v>
      </c>
      <c r="T610">
        <v>-2.6365440000000002</v>
      </c>
      <c r="U610">
        <v>-0.83543009999999995</v>
      </c>
    </row>
    <row r="611" spans="1:21" x14ac:dyDescent="0.25">
      <c r="A611" s="20">
        <f>0.000000425176*10^9</f>
        <v>425.17599999999999</v>
      </c>
      <c r="B611">
        <v>-0.47950989999999999</v>
      </c>
      <c r="C611">
        <v>0.81871179999999999</v>
      </c>
      <c r="D611">
        <v>-0.59184479999999995</v>
      </c>
      <c r="E611">
        <v>-0.80577330000000003</v>
      </c>
      <c r="F611">
        <v>-0.1368016</v>
      </c>
      <c r="G611">
        <v>-0.60807540000000004</v>
      </c>
      <c r="H611">
        <v>-1.9339459999999999</v>
      </c>
      <c r="I611">
        <v>-2.4989629999999998</v>
      </c>
      <c r="J611">
        <v>-3.8040050000000001</v>
      </c>
      <c r="K611">
        <v>-0.51124579999999997</v>
      </c>
      <c r="L611">
        <v>0.58853160000000004</v>
      </c>
      <c r="M611">
        <v>-0.71823709999999996</v>
      </c>
      <c r="N611">
        <v>-0.35364600000000002</v>
      </c>
      <c r="O611">
        <v>-1.1257550000000001</v>
      </c>
      <c r="P611">
        <v>2.4823680000000001</v>
      </c>
      <c r="Q611">
        <v>-1.4826140000000001</v>
      </c>
      <c r="R611">
        <v>1.979932</v>
      </c>
      <c r="S611">
        <v>0.56263050000000003</v>
      </c>
      <c r="T611">
        <v>-0.49104639999999999</v>
      </c>
      <c r="U611">
        <v>-0.51699220000000001</v>
      </c>
    </row>
    <row r="612" spans="1:21" x14ac:dyDescent="0.25">
      <c r="A612" s="20">
        <f>0.000000426176*10^9</f>
        <v>426.17600000000004</v>
      </c>
      <c r="B612">
        <v>-0.63921539999999999</v>
      </c>
      <c r="C612">
        <v>2.1915499999999999</v>
      </c>
      <c r="D612">
        <v>0.71474590000000005</v>
      </c>
      <c r="E612">
        <v>-0.81626370000000004</v>
      </c>
      <c r="F612">
        <v>-0.28652100000000003</v>
      </c>
      <c r="G612">
        <v>-0.79118889999999997</v>
      </c>
      <c r="H612">
        <v>-0.88140350000000001</v>
      </c>
      <c r="I612">
        <v>-2.5024060000000001</v>
      </c>
      <c r="J612">
        <v>-1.53651</v>
      </c>
      <c r="K612">
        <v>-0.99111899999999997</v>
      </c>
      <c r="L612">
        <v>-0.40573999999999999</v>
      </c>
      <c r="M612">
        <v>-1.5407299999999999</v>
      </c>
      <c r="N612">
        <v>0.27594669999999999</v>
      </c>
      <c r="O612">
        <v>-2.3086370000000001</v>
      </c>
      <c r="P612">
        <v>2.1288179999999999</v>
      </c>
      <c r="Q612">
        <v>0.86868909999999999</v>
      </c>
      <c r="R612">
        <v>1.9131039999999999</v>
      </c>
      <c r="S612">
        <v>0.332042</v>
      </c>
      <c r="T612">
        <v>-0.65195460000000005</v>
      </c>
      <c r="U612">
        <v>0.92161519999999997</v>
      </c>
    </row>
    <row r="613" spans="1:21" x14ac:dyDescent="0.25">
      <c r="A613" s="20">
        <f>0.000000427176*10^9</f>
        <v>427.17599999999999</v>
      </c>
      <c r="B613">
        <v>-0.48403930000000001</v>
      </c>
      <c r="C613">
        <v>1.7402740000000001</v>
      </c>
      <c r="D613">
        <v>0.68619390000000002</v>
      </c>
      <c r="E613">
        <v>-0.81883950000000005</v>
      </c>
      <c r="F613">
        <v>-0.2886997</v>
      </c>
      <c r="G613">
        <v>-0.560118</v>
      </c>
      <c r="H613">
        <v>-7.3782559999999997E-2</v>
      </c>
      <c r="I613">
        <v>-1.7324980000000001</v>
      </c>
      <c r="J613">
        <v>0.67313339999999999</v>
      </c>
      <c r="K613">
        <v>-1.3481030000000001</v>
      </c>
      <c r="L613">
        <v>-1.286192</v>
      </c>
      <c r="M613">
        <v>-2.1340240000000001</v>
      </c>
      <c r="N613">
        <v>4.9876770000000001E-2</v>
      </c>
      <c r="O613">
        <v>-1.619326</v>
      </c>
      <c r="P613">
        <v>1.4893209999999999</v>
      </c>
      <c r="Q613">
        <v>2.5106670000000002</v>
      </c>
      <c r="R613">
        <v>1.417664</v>
      </c>
      <c r="S613">
        <v>0.18437319999999999</v>
      </c>
      <c r="T613">
        <v>-1.6922790000000001</v>
      </c>
      <c r="U613">
        <v>1.450296</v>
      </c>
    </row>
    <row r="614" spans="1:21" x14ac:dyDescent="0.25">
      <c r="A614" s="20">
        <f>0.000000428176*10^9</f>
        <v>428.17599999999999</v>
      </c>
      <c r="B614">
        <v>0.3309108</v>
      </c>
      <c r="C614">
        <v>0.3427384</v>
      </c>
      <c r="D614">
        <v>-0.48311500000000002</v>
      </c>
      <c r="E614">
        <v>0.16829240000000001</v>
      </c>
      <c r="F614">
        <v>0.98991689999999999</v>
      </c>
      <c r="G614">
        <v>-0.51244179999999995</v>
      </c>
      <c r="H614">
        <v>0.1051636</v>
      </c>
      <c r="I614">
        <v>2.1697879999999999E-2</v>
      </c>
      <c r="J614">
        <v>0.2087022</v>
      </c>
      <c r="K614">
        <v>-1.7857019999999999</v>
      </c>
      <c r="L614">
        <v>-0.54039170000000003</v>
      </c>
      <c r="M614">
        <v>-0.99389349999999999</v>
      </c>
      <c r="N614">
        <v>-0.46146989999999999</v>
      </c>
      <c r="O614">
        <v>5.2478900000000002E-2</v>
      </c>
      <c r="P614">
        <v>1.364708</v>
      </c>
      <c r="Q614">
        <v>1.320738</v>
      </c>
      <c r="R614">
        <v>0.63110650000000001</v>
      </c>
      <c r="S614">
        <v>0.29755939999999997</v>
      </c>
      <c r="T614">
        <v>-0.36374770000000001</v>
      </c>
      <c r="U614">
        <v>0.44296590000000002</v>
      </c>
    </row>
    <row r="615" spans="1:21" x14ac:dyDescent="0.25">
      <c r="A615" s="20">
        <f>0.000000429176*10^9</f>
        <v>429.17599999999999</v>
      </c>
      <c r="B615">
        <v>0.96369400000000005</v>
      </c>
      <c r="C615">
        <v>-3.1054709999999998E-3</v>
      </c>
      <c r="D615">
        <v>-0.84251779999999998</v>
      </c>
      <c r="E615">
        <v>1.4772019999999999</v>
      </c>
      <c r="F615">
        <v>2.4058440000000001</v>
      </c>
      <c r="G615">
        <v>-0.82166099999999997</v>
      </c>
      <c r="H615">
        <v>-0.86837430000000004</v>
      </c>
      <c r="I615">
        <v>0.98611760000000004</v>
      </c>
      <c r="J615">
        <v>-0.63514380000000004</v>
      </c>
      <c r="K615">
        <v>-1.6754450000000001</v>
      </c>
      <c r="L615">
        <v>0.68756130000000004</v>
      </c>
      <c r="M615">
        <v>0.82136070000000005</v>
      </c>
      <c r="N615">
        <v>-7.9435069999999997E-2</v>
      </c>
      <c r="O615">
        <v>1.280494</v>
      </c>
      <c r="P615">
        <v>0.90334170000000003</v>
      </c>
      <c r="Q615">
        <v>-0.86036210000000002</v>
      </c>
      <c r="R615">
        <v>0.29826859999999999</v>
      </c>
      <c r="S615">
        <v>1.163772</v>
      </c>
      <c r="T615">
        <v>1.1069530000000001</v>
      </c>
      <c r="U615">
        <v>0.7169468</v>
      </c>
    </row>
    <row r="616" spans="1:21" x14ac:dyDescent="0.25">
      <c r="A616" s="20">
        <f>0.000000430176*10^9</f>
        <v>430.17599999999999</v>
      </c>
      <c r="B616">
        <v>1.1035809999999999</v>
      </c>
      <c r="C616">
        <v>-0.2366442</v>
      </c>
      <c r="D616">
        <v>-0.59013800000000005</v>
      </c>
      <c r="E616">
        <v>1.540629</v>
      </c>
      <c r="F616">
        <v>2.2243819999999999</v>
      </c>
      <c r="G616">
        <v>-0.56973090000000004</v>
      </c>
      <c r="H616">
        <v>-1.1209830000000001</v>
      </c>
      <c r="I616">
        <v>1.039277</v>
      </c>
      <c r="J616">
        <v>-0.50737069999999995</v>
      </c>
      <c r="K616">
        <v>-1.1855340000000001</v>
      </c>
      <c r="L616">
        <v>1.200118</v>
      </c>
      <c r="M616">
        <v>1.2410730000000001</v>
      </c>
      <c r="N616">
        <v>0.15804609999999999</v>
      </c>
      <c r="O616">
        <v>1.491044</v>
      </c>
      <c r="P616">
        <v>7.7924460000000001E-2</v>
      </c>
      <c r="Q616">
        <v>-1.7451719999999999</v>
      </c>
      <c r="R616">
        <v>0.68425480000000005</v>
      </c>
      <c r="S616">
        <v>2.1344080000000001</v>
      </c>
      <c r="T616">
        <v>0.58960129999999999</v>
      </c>
      <c r="U616">
        <v>1.114133</v>
      </c>
    </row>
    <row r="617" spans="1:21" x14ac:dyDescent="0.25">
      <c r="A617" s="20">
        <f>0.000000431176*10^9</f>
        <v>431.17600000000004</v>
      </c>
      <c r="B617">
        <v>0.36959370000000002</v>
      </c>
      <c r="C617">
        <v>-0.90649789999999997</v>
      </c>
      <c r="D617">
        <v>3.5662729999999997E-2</v>
      </c>
      <c r="E617">
        <v>1.9003410000000001</v>
      </c>
      <c r="F617">
        <v>0.63330980000000003</v>
      </c>
      <c r="G617">
        <v>-4.470942E-2</v>
      </c>
      <c r="H617">
        <v>-0.55971490000000002</v>
      </c>
      <c r="I617">
        <v>0.75873360000000001</v>
      </c>
      <c r="J617">
        <v>-0.66008549999999999</v>
      </c>
      <c r="K617">
        <v>-0.72442689999999998</v>
      </c>
      <c r="L617">
        <v>0.82646560000000002</v>
      </c>
      <c r="M617">
        <v>4.8509370000000003E-2</v>
      </c>
      <c r="N617">
        <v>-0.23447319999999999</v>
      </c>
      <c r="O617">
        <v>0.4633448</v>
      </c>
      <c r="P617">
        <v>-0.53254460000000003</v>
      </c>
      <c r="Q617">
        <v>-0.89214990000000005</v>
      </c>
      <c r="R617">
        <v>0.27979120000000002</v>
      </c>
      <c r="S617">
        <v>2.2473040000000002</v>
      </c>
      <c r="T617">
        <v>-0.16512460000000001</v>
      </c>
      <c r="U617">
        <v>0.26619660000000001</v>
      </c>
    </row>
    <row r="618" spans="1:21" x14ac:dyDescent="0.25">
      <c r="A618" s="20">
        <f>0.000000432176*10^9</f>
        <v>432.17599999999999</v>
      </c>
      <c r="B618">
        <v>-0.46088240000000003</v>
      </c>
      <c r="C618">
        <v>-0.58336650000000001</v>
      </c>
      <c r="D618">
        <v>0.41106860000000001</v>
      </c>
      <c r="E618">
        <v>2.6737009999999999</v>
      </c>
      <c r="F618">
        <v>-1.5191159999999999</v>
      </c>
      <c r="G618">
        <v>0.1735708</v>
      </c>
      <c r="H618">
        <v>-0.16368240000000001</v>
      </c>
      <c r="I618">
        <v>5.9179469999999998E-2</v>
      </c>
      <c r="J618">
        <v>-1.090398</v>
      </c>
      <c r="K618">
        <v>-0.26105440000000002</v>
      </c>
      <c r="L618">
        <v>0.156116</v>
      </c>
      <c r="M618">
        <v>-0.74646409999999996</v>
      </c>
      <c r="N618">
        <v>0.2400178</v>
      </c>
      <c r="O618">
        <v>-0.54879089999999997</v>
      </c>
      <c r="P618">
        <v>-0.1058823</v>
      </c>
      <c r="Q618">
        <v>0.55636330000000001</v>
      </c>
      <c r="R618">
        <v>-0.73708130000000005</v>
      </c>
      <c r="S618">
        <v>1.309612</v>
      </c>
      <c r="T618">
        <v>7.3319900000000003E-4</v>
      </c>
      <c r="U618">
        <v>0.62340910000000005</v>
      </c>
    </row>
    <row r="619" spans="1:21" x14ac:dyDescent="0.25">
      <c r="A619" s="20">
        <f>0.000000433176*10^9</f>
        <v>433.17599999999999</v>
      </c>
      <c r="B619">
        <v>-0.30484670000000003</v>
      </c>
      <c r="C619">
        <v>0.2201167</v>
      </c>
      <c r="D619">
        <v>8.3365800000000004E-2</v>
      </c>
      <c r="E619">
        <v>2.428957</v>
      </c>
      <c r="F619">
        <v>-2.3867780000000001</v>
      </c>
      <c r="G619">
        <v>0.62231559999999997</v>
      </c>
      <c r="H619">
        <v>0.33718799999999999</v>
      </c>
      <c r="I619">
        <v>-0.36869849999999998</v>
      </c>
      <c r="J619">
        <v>-0.96439900000000001</v>
      </c>
      <c r="K619">
        <v>0.29985729999999999</v>
      </c>
      <c r="L619">
        <v>0.52306019999999998</v>
      </c>
      <c r="M619">
        <v>2.6231089999999999E-2</v>
      </c>
      <c r="N619">
        <v>1.309094</v>
      </c>
      <c r="O619">
        <v>-0.91781389999999996</v>
      </c>
      <c r="P619">
        <v>1.1639139999999999</v>
      </c>
      <c r="Q619">
        <v>0.2863734</v>
      </c>
      <c r="R619">
        <v>-0.50670769999999998</v>
      </c>
      <c r="S619">
        <v>-0.4994847</v>
      </c>
      <c r="T619">
        <v>0.16700219999999999</v>
      </c>
      <c r="U619">
        <v>1.1046290000000001</v>
      </c>
    </row>
    <row r="620" spans="1:21" x14ac:dyDescent="0.25">
      <c r="A620" s="20">
        <f>0.000000434176*10^9</f>
        <v>434.17599999999999</v>
      </c>
      <c r="B620">
        <v>0.39053159999999998</v>
      </c>
      <c r="C620">
        <v>0.41145009999999999</v>
      </c>
      <c r="D620">
        <v>6.4470089999999994E-2</v>
      </c>
      <c r="E620">
        <v>1.237311</v>
      </c>
      <c r="F620">
        <v>-1.2812250000000001</v>
      </c>
      <c r="G620">
        <v>1.2225060000000001</v>
      </c>
      <c r="H620">
        <v>-0.2908944</v>
      </c>
      <c r="I620">
        <v>7.0601979999999995E-2</v>
      </c>
      <c r="J620">
        <v>-0.93883340000000004</v>
      </c>
      <c r="K620">
        <v>0.31755299999999997</v>
      </c>
      <c r="L620">
        <v>0.7458418</v>
      </c>
      <c r="M620">
        <v>0.58961520000000001</v>
      </c>
      <c r="N620">
        <v>1.613399</v>
      </c>
      <c r="O620">
        <v>-0.94231739999999997</v>
      </c>
      <c r="P620">
        <v>1.130646</v>
      </c>
      <c r="Q620">
        <v>-0.9588293</v>
      </c>
      <c r="R620">
        <v>0.29052</v>
      </c>
      <c r="S620">
        <v>-1.405095</v>
      </c>
      <c r="T620">
        <v>-0.77106039999999998</v>
      </c>
      <c r="U620">
        <v>0.34614879999999998</v>
      </c>
    </row>
    <row r="621" spans="1:21" x14ac:dyDescent="0.25">
      <c r="A621" s="20">
        <f>0.000000435176*10^9</f>
        <v>435.17599999999999</v>
      </c>
      <c r="B621">
        <v>0.50452359999999996</v>
      </c>
      <c r="C621">
        <v>0.19788610000000001</v>
      </c>
      <c r="D621">
        <v>0.27545560000000002</v>
      </c>
      <c r="E621">
        <v>0.2085294</v>
      </c>
      <c r="F621">
        <v>-0.38116</v>
      </c>
      <c r="G621">
        <v>1.4321900000000001</v>
      </c>
      <c r="H621">
        <v>-1.884306</v>
      </c>
      <c r="I621">
        <v>0.31812699999999999</v>
      </c>
      <c r="J621">
        <v>-1.0670040000000001</v>
      </c>
      <c r="K621">
        <v>0.1957055</v>
      </c>
      <c r="L621">
        <v>-0.46692270000000002</v>
      </c>
      <c r="M621">
        <v>-0.19848640000000001</v>
      </c>
      <c r="N621">
        <v>1.9003779999999999</v>
      </c>
      <c r="O621">
        <v>-5.1918609999999997E-2</v>
      </c>
      <c r="P621">
        <v>9.7112290000000004E-2</v>
      </c>
      <c r="Q621">
        <v>-0.56869060000000005</v>
      </c>
      <c r="R621">
        <v>0.20930879999999999</v>
      </c>
      <c r="S621">
        <v>-6.1265510000000002E-2</v>
      </c>
      <c r="T621">
        <v>-1.480518</v>
      </c>
      <c r="U621">
        <v>0.50057300000000005</v>
      </c>
    </row>
    <row r="622" spans="1:21" x14ac:dyDescent="0.25">
      <c r="A622" s="20">
        <f>0.000000436176*10^9</f>
        <v>436.17599999999999</v>
      </c>
      <c r="B622">
        <v>-4.4276210000000003E-2</v>
      </c>
      <c r="C622">
        <v>0.27067459999999999</v>
      </c>
      <c r="D622">
        <v>-0.13884170000000001</v>
      </c>
      <c r="E622">
        <v>0.46022730000000001</v>
      </c>
      <c r="F622">
        <v>-0.3939858</v>
      </c>
      <c r="G622">
        <v>1.2225760000000001</v>
      </c>
      <c r="H622">
        <v>-1.7310719999999999</v>
      </c>
      <c r="I622">
        <v>-0.93308170000000001</v>
      </c>
      <c r="J622">
        <v>-0.74547149999999995</v>
      </c>
      <c r="K622">
        <v>0.89365490000000003</v>
      </c>
      <c r="L622">
        <v>-1.229433</v>
      </c>
      <c r="M622">
        <v>-1.6977249999999999</v>
      </c>
      <c r="N622">
        <v>1.9477800000000001</v>
      </c>
      <c r="O622">
        <v>0.82490750000000002</v>
      </c>
      <c r="P622">
        <v>-0.14192399999999999</v>
      </c>
      <c r="Q622">
        <v>0.63062300000000004</v>
      </c>
      <c r="R622">
        <v>-0.57755959999999995</v>
      </c>
      <c r="S622">
        <v>1.163904</v>
      </c>
      <c r="T622">
        <v>-0.85648230000000003</v>
      </c>
      <c r="U622">
        <v>1.1472249999999999</v>
      </c>
    </row>
    <row r="623" spans="1:21" x14ac:dyDescent="0.25">
      <c r="A623" s="20">
        <f>0.000000437176*10^9</f>
        <v>437.17599999999999</v>
      </c>
      <c r="B623">
        <v>0.2614168</v>
      </c>
      <c r="C623">
        <v>0.90479540000000003</v>
      </c>
      <c r="D623">
        <v>-0.39529799999999998</v>
      </c>
      <c r="E623">
        <v>1.350125</v>
      </c>
      <c r="F623">
        <v>-1.128363</v>
      </c>
      <c r="G623">
        <v>0.51981679999999997</v>
      </c>
      <c r="H623">
        <v>3.6545349999999997E-2</v>
      </c>
      <c r="I623">
        <v>-2.4734600000000002</v>
      </c>
      <c r="J623">
        <v>-0.12514049999999999</v>
      </c>
      <c r="K623">
        <v>1.0478179999999999</v>
      </c>
      <c r="L623">
        <v>-0.93893839999999995</v>
      </c>
      <c r="M623">
        <v>-2.413805</v>
      </c>
      <c r="N623">
        <v>0.8159303</v>
      </c>
      <c r="O623">
        <v>0.33394829999999998</v>
      </c>
      <c r="P623">
        <v>0.40423819999999999</v>
      </c>
      <c r="Q623">
        <v>0.52596140000000002</v>
      </c>
      <c r="R623">
        <v>-1.4496340000000001</v>
      </c>
      <c r="S623">
        <v>0.53380430000000001</v>
      </c>
      <c r="T623">
        <v>-0.83039269999999998</v>
      </c>
      <c r="U623">
        <v>0.42079670000000002</v>
      </c>
    </row>
    <row r="624" spans="1:21" x14ac:dyDescent="0.25">
      <c r="A624" s="20">
        <f>0.000000438176*10^9</f>
        <v>438.17600000000004</v>
      </c>
      <c r="B624">
        <v>1.661843</v>
      </c>
      <c r="C624">
        <v>0.30103540000000001</v>
      </c>
      <c r="D624">
        <v>0.53505219999999998</v>
      </c>
      <c r="E624">
        <v>1.6014360000000001</v>
      </c>
      <c r="F624">
        <v>-1.859863</v>
      </c>
      <c r="G624">
        <v>-0.32267679999999999</v>
      </c>
      <c r="H624">
        <v>0.73504429999999998</v>
      </c>
      <c r="I624">
        <v>-2.476963</v>
      </c>
      <c r="J624">
        <v>0.2846593</v>
      </c>
      <c r="K624">
        <v>-6.2080860000000002E-2</v>
      </c>
      <c r="L624">
        <v>-1.1136490000000001</v>
      </c>
      <c r="M624">
        <v>-1.432509</v>
      </c>
      <c r="N624">
        <v>-0.1021749</v>
      </c>
      <c r="O624">
        <v>-0.22351199999999999</v>
      </c>
      <c r="P624">
        <v>1.465743</v>
      </c>
      <c r="Q624">
        <v>-0.55517090000000002</v>
      </c>
      <c r="R624">
        <v>-0.52109989999999995</v>
      </c>
      <c r="S624">
        <v>5.4653239999999999E-2</v>
      </c>
      <c r="T624">
        <v>-2.05484</v>
      </c>
      <c r="U624">
        <v>-1.115648</v>
      </c>
    </row>
    <row r="625" spans="1:21" x14ac:dyDescent="0.25">
      <c r="A625" s="20">
        <f>0.000000439176*10^9</f>
        <v>439.17599999999999</v>
      </c>
      <c r="B625">
        <v>1.4971319999999999</v>
      </c>
      <c r="C625">
        <v>-1.2053320000000001</v>
      </c>
      <c r="D625">
        <v>1.5026619999999999</v>
      </c>
      <c r="E625">
        <v>0.73192619999999997</v>
      </c>
      <c r="F625">
        <v>-0.79098369999999996</v>
      </c>
      <c r="G625">
        <v>-0.94312910000000005</v>
      </c>
      <c r="H625">
        <v>0.2494652</v>
      </c>
      <c r="I625">
        <v>-1.095191</v>
      </c>
      <c r="J625">
        <v>0.20181350000000001</v>
      </c>
      <c r="K625">
        <v>-0.51091759999999997</v>
      </c>
      <c r="L625">
        <v>-1.4200379999999999</v>
      </c>
      <c r="M625">
        <v>-0.57136880000000001</v>
      </c>
      <c r="N625">
        <v>9.683688E-2</v>
      </c>
      <c r="O625">
        <v>0.1180706</v>
      </c>
      <c r="P625">
        <v>2.4698509999999998</v>
      </c>
      <c r="Q625">
        <v>-0.4761859</v>
      </c>
      <c r="R625">
        <v>1.3685229999999999</v>
      </c>
      <c r="S625">
        <v>0.38676870000000002</v>
      </c>
      <c r="T625">
        <v>-1.810338</v>
      </c>
      <c r="U625">
        <v>-1.602317</v>
      </c>
    </row>
    <row r="626" spans="1:21" x14ac:dyDescent="0.25">
      <c r="A626" s="20">
        <f>0.000000440176*10^9</f>
        <v>440.17599999999999</v>
      </c>
      <c r="B626">
        <v>-0.25616119999999998</v>
      </c>
      <c r="C626">
        <v>-0.48005179999999997</v>
      </c>
      <c r="D626">
        <v>0.34622330000000001</v>
      </c>
      <c r="E626">
        <v>-0.12934709999999999</v>
      </c>
      <c r="F626">
        <v>0.49027150000000003</v>
      </c>
      <c r="G626">
        <v>-1.0929519999999999</v>
      </c>
      <c r="H626">
        <v>-0.1140389</v>
      </c>
      <c r="I626">
        <v>0.40222580000000002</v>
      </c>
      <c r="J626">
        <v>0.43431350000000002</v>
      </c>
      <c r="K626">
        <v>0.34081460000000002</v>
      </c>
      <c r="L626">
        <v>-0.97025740000000005</v>
      </c>
      <c r="M626">
        <v>-0.71542399999999995</v>
      </c>
      <c r="N626">
        <v>0.58225629999999995</v>
      </c>
      <c r="O626">
        <v>0.38766450000000002</v>
      </c>
      <c r="P626">
        <v>2.6830850000000002</v>
      </c>
      <c r="Q626">
        <v>0.54595090000000002</v>
      </c>
      <c r="R626">
        <v>0.56362520000000005</v>
      </c>
      <c r="S626">
        <v>0.27409349999999999</v>
      </c>
      <c r="T626">
        <v>3.6712229999999998E-2</v>
      </c>
      <c r="U626">
        <v>-0.84251050000000005</v>
      </c>
    </row>
    <row r="627" spans="1:21" x14ac:dyDescent="0.25">
      <c r="A627" s="20">
        <f>0.000000441176*10^9</f>
        <v>441.17599999999999</v>
      </c>
      <c r="B627">
        <v>-8.5749599999999995E-2</v>
      </c>
      <c r="C627">
        <v>1.45505</v>
      </c>
      <c r="D627">
        <v>-1.647311</v>
      </c>
      <c r="E627">
        <v>0.68184149999999999</v>
      </c>
      <c r="F627">
        <v>0.1895973</v>
      </c>
      <c r="G627">
        <v>-0.90637029999999996</v>
      </c>
      <c r="H627">
        <v>-0.42310700000000001</v>
      </c>
      <c r="I627">
        <v>0.65749120000000005</v>
      </c>
      <c r="J627">
        <v>0.93097669999999999</v>
      </c>
      <c r="K627">
        <v>0.83993039999999997</v>
      </c>
      <c r="L627">
        <v>-0.36934869999999997</v>
      </c>
      <c r="M627">
        <v>-0.56646819999999998</v>
      </c>
      <c r="N627">
        <v>0.74399649999999995</v>
      </c>
      <c r="O627">
        <v>0.16661090000000001</v>
      </c>
      <c r="P627">
        <v>2.2612429999999999</v>
      </c>
      <c r="Q627">
        <v>0.3157142</v>
      </c>
      <c r="R627">
        <v>-1.523927</v>
      </c>
      <c r="S627">
        <v>0.70076590000000005</v>
      </c>
      <c r="T627">
        <v>-2.219033E-3</v>
      </c>
      <c r="U627">
        <v>-0.44280079999999999</v>
      </c>
    </row>
    <row r="628" spans="1:21" x14ac:dyDescent="0.25">
      <c r="A628" s="20">
        <f>0.000000442176*10^9</f>
        <v>442.17599999999999</v>
      </c>
      <c r="B628">
        <v>1.5887910000000001</v>
      </c>
      <c r="C628">
        <v>1.8296539999999999</v>
      </c>
      <c r="D628">
        <v>-1.0227470000000001</v>
      </c>
      <c r="E628">
        <v>1.2181709999999999</v>
      </c>
      <c r="F628">
        <v>-0.59378280000000006</v>
      </c>
      <c r="G628">
        <v>-0.72738100000000006</v>
      </c>
      <c r="H628">
        <v>-0.3383099</v>
      </c>
      <c r="I628">
        <v>-0.16187789999999999</v>
      </c>
      <c r="J628">
        <v>0.47190110000000002</v>
      </c>
      <c r="K628">
        <v>1.189108E-2</v>
      </c>
      <c r="L628">
        <v>0.4678524</v>
      </c>
      <c r="M628">
        <v>0.38081720000000002</v>
      </c>
      <c r="N628">
        <v>0.2894159</v>
      </c>
      <c r="O628">
        <v>-0.2302756</v>
      </c>
      <c r="P628">
        <v>0.87306830000000002</v>
      </c>
      <c r="Q628">
        <v>-0.59650320000000001</v>
      </c>
      <c r="R628">
        <v>-1.481433</v>
      </c>
      <c r="S628">
        <v>1.979122</v>
      </c>
      <c r="T628">
        <v>-1.0039769999999999</v>
      </c>
      <c r="U628">
        <v>-0.48182700000000001</v>
      </c>
    </row>
    <row r="629" spans="1:21" x14ac:dyDescent="0.25">
      <c r="A629" s="20">
        <f>0.000000443176*10^9</f>
        <v>443.17600000000004</v>
      </c>
      <c r="B629">
        <v>1.2790029999999999</v>
      </c>
      <c r="C629">
        <v>1.2612719999999999</v>
      </c>
      <c r="D629">
        <v>1.31352</v>
      </c>
      <c r="E629">
        <v>-0.30365399999999998</v>
      </c>
      <c r="F629">
        <v>-1.003226</v>
      </c>
      <c r="G629">
        <v>0.1369706</v>
      </c>
      <c r="H629">
        <v>0.16781280000000001</v>
      </c>
      <c r="I629">
        <v>-0.64730969999999999</v>
      </c>
      <c r="J629">
        <v>-0.78172399999999997</v>
      </c>
      <c r="K629">
        <v>-0.8773436</v>
      </c>
      <c r="L629">
        <v>1.3242849999999999</v>
      </c>
      <c r="M629">
        <v>1.7659320000000001</v>
      </c>
      <c r="N629">
        <v>-0.8249997</v>
      </c>
      <c r="O629">
        <v>-0.82151229999999997</v>
      </c>
      <c r="P629">
        <v>-0.72025790000000001</v>
      </c>
      <c r="Q629">
        <v>-1.041922</v>
      </c>
      <c r="R629">
        <v>8.0067569999999998E-3</v>
      </c>
      <c r="S629">
        <v>2.2566290000000002</v>
      </c>
      <c r="T629">
        <v>0.40188279999999998</v>
      </c>
      <c r="U629">
        <v>1.180606E-2</v>
      </c>
    </row>
    <row r="630" spans="1:21" x14ac:dyDescent="0.25">
      <c r="A630" s="20">
        <f>0.000000444176*10^9</f>
        <v>444.17599999999999</v>
      </c>
      <c r="B630">
        <v>-0.31385750000000001</v>
      </c>
      <c r="C630">
        <v>1.4500360000000001</v>
      </c>
      <c r="D630">
        <v>2.2629380000000001</v>
      </c>
      <c r="E630">
        <v>-1.4074500000000001</v>
      </c>
      <c r="F630">
        <v>-0.28595939999999997</v>
      </c>
      <c r="G630">
        <v>1.200914</v>
      </c>
      <c r="H630">
        <v>-8.6767529999999995E-2</v>
      </c>
      <c r="I630">
        <v>-0.61755709999999997</v>
      </c>
      <c r="J630">
        <v>-1.3254779999999999</v>
      </c>
      <c r="K630">
        <v>-0.70274550000000002</v>
      </c>
      <c r="L630">
        <v>1.018907</v>
      </c>
      <c r="M630">
        <v>2.0675400000000002</v>
      </c>
      <c r="N630">
        <v>-1.498739</v>
      </c>
      <c r="O630">
        <v>-1.547364</v>
      </c>
      <c r="P630">
        <v>-0.20417160000000001</v>
      </c>
      <c r="Q630">
        <v>-1.2514730000000001</v>
      </c>
      <c r="R630">
        <v>0.97685730000000004</v>
      </c>
      <c r="S630">
        <v>1.57158</v>
      </c>
      <c r="T630">
        <v>2.529369</v>
      </c>
      <c r="U630">
        <v>0.49926710000000002</v>
      </c>
    </row>
    <row r="631" spans="1:21" x14ac:dyDescent="0.25">
      <c r="A631" s="20">
        <f>0.000000445176*10^9</f>
        <v>445.17599999999999</v>
      </c>
      <c r="B631">
        <v>-0.1175752</v>
      </c>
      <c r="C631">
        <v>1.942134</v>
      </c>
      <c r="D631">
        <v>1.356503</v>
      </c>
      <c r="E631">
        <v>-0.8135947</v>
      </c>
      <c r="F631">
        <v>0.83225119999999997</v>
      </c>
      <c r="G631">
        <v>1.1246419999999999</v>
      </c>
      <c r="H631">
        <v>-1.0531820000000001</v>
      </c>
      <c r="I631">
        <v>-0.33943139999999999</v>
      </c>
      <c r="J631">
        <v>-0.57742559999999998</v>
      </c>
      <c r="K631">
        <v>-0.1898629</v>
      </c>
      <c r="L631">
        <v>0.1010257</v>
      </c>
      <c r="M631">
        <v>1.032348</v>
      </c>
      <c r="N631">
        <v>-0.66432380000000002</v>
      </c>
      <c r="O631">
        <v>-2.363912</v>
      </c>
      <c r="P631">
        <v>0.65346389999999999</v>
      </c>
      <c r="Q631">
        <v>-1.61165</v>
      </c>
      <c r="R631">
        <v>0.71656790000000004</v>
      </c>
      <c r="S631">
        <v>0.31614150000000002</v>
      </c>
      <c r="T631">
        <v>2.4044379999999999</v>
      </c>
      <c r="U631">
        <v>-0.19825570000000001</v>
      </c>
    </row>
    <row r="632" spans="1:21" x14ac:dyDescent="0.25">
      <c r="A632" s="20">
        <f>0.000000446176*10^9</f>
        <v>446.17599999999999</v>
      </c>
      <c r="B632">
        <v>1.1011919999999999</v>
      </c>
      <c r="C632">
        <v>0.86059770000000002</v>
      </c>
      <c r="D632">
        <v>0.16012409999999999</v>
      </c>
      <c r="E632">
        <v>0.2935469</v>
      </c>
      <c r="F632">
        <v>0.65037929999999999</v>
      </c>
      <c r="G632">
        <v>0.48445909999999998</v>
      </c>
      <c r="H632">
        <v>-1.526467</v>
      </c>
      <c r="I632">
        <v>0.77339000000000002</v>
      </c>
      <c r="J632">
        <v>9.9275089999999996E-2</v>
      </c>
      <c r="K632">
        <v>-0.13629540000000001</v>
      </c>
      <c r="L632">
        <v>-0.56658039999999998</v>
      </c>
      <c r="M632">
        <v>1.1175740000000001</v>
      </c>
      <c r="N632">
        <v>0.29844969999999998</v>
      </c>
      <c r="O632">
        <v>-2.2894019999999999</v>
      </c>
      <c r="P632">
        <v>-0.72443409999999997</v>
      </c>
      <c r="Q632">
        <v>-2.0443530000000001</v>
      </c>
      <c r="R632">
        <v>0.14527309999999999</v>
      </c>
      <c r="S632">
        <v>-0.97860369999999997</v>
      </c>
      <c r="T632">
        <v>1.4742500000000001</v>
      </c>
      <c r="U632">
        <v>-0.57770180000000004</v>
      </c>
    </row>
    <row r="633" spans="1:21" x14ac:dyDescent="0.25">
      <c r="A633" s="20">
        <f>0.000000447176*10^9</f>
        <v>447.17599999999999</v>
      </c>
      <c r="B633">
        <v>0.76412150000000001</v>
      </c>
      <c r="C633">
        <v>-0.45981050000000001</v>
      </c>
      <c r="D633">
        <v>-9.2646459999999996E-3</v>
      </c>
      <c r="E633">
        <v>1.232883</v>
      </c>
      <c r="F633">
        <v>1.741784E-2</v>
      </c>
      <c r="G633">
        <v>-3.313166E-2</v>
      </c>
      <c r="H633">
        <v>-1.096938</v>
      </c>
      <c r="I633">
        <v>1.9018269999999999</v>
      </c>
      <c r="J633">
        <v>-0.1954746</v>
      </c>
      <c r="K633">
        <v>-0.92473490000000003</v>
      </c>
      <c r="L633">
        <v>-0.72517319999999996</v>
      </c>
      <c r="M633">
        <v>2.0093130000000001</v>
      </c>
      <c r="N633">
        <v>-0.3323334</v>
      </c>
      <c r="O633">
        <v>-0.3336539</v>
      </c>
      <c r="P633">
        <v>-1.6697649999999999</v>
      </c>
      <c r="Q633">
        <v>-1.3272010000000001</v>
      </c>
      <c r="R633">
        <v>0.72023389999999998</v>
      </c>
      <c r="S633">
        <v>-0.91523460000000001</v>
      </c>
      <c r="T633">
        <v>1.9305190000000001</v>
      </c>
      <c r="U633">
        <v>0.95124909999999996</v>
      </c>
    </row>
    <row r="634" spans="1:21" x14ac:dyDescent="0.25">
      <c r="A634" s="20">
        <f>0.000000448176*10^9</f>
        <v>448.17599999999999</v>
      </c>
      <c r="B634">
        <v>-0.62130200000000002</v>
      </c>
      <c r="C634">
        <v>0.19727919999999999</v>
      </c>
      <c r="D634">
        <v>0.30545699999999998</v>
      </c>
      <c r="E634">
        <v>1.0971390000000001</v>
      </c>
      <c r="F634">
        <v>-0.28344720000000001</v>
      </c>
      <c r="G634">
        <v>-0.50990579999999996</v>
      </c>
      <c r="H634">
        <v>-0.56424739999999995</v>
      </c>
      <c r="I634">
        <v>1.1860869999999999</v>
      </c>
      <c r="J634">
        <v>-0.60676059999999998</v>
      </c>
      <c r="K634">
        <v>-1.588975</v>
      </c>
      <c r="L634">
        <v>-5.3272930000000003E-2</v>
      </c>
      <c r="M634">
        <v>1.502224</v>
      </c>
      <c r="N634">
        <v>-0.81048580000000003</v>
      </c>
      <c r="O634">
        <v>1.1933849999999999</v>
      </c>
      <c r="P634">
        <v>-0.17576739999999999</v>
      </c>
      <c r="Q634">
        <v>-6.6093410000000005E-2</v>
      </c>
      <c r="R634">
        <v>1.9612620000000001</v>
      </c>
      <c r="S634">
        <v>-0.32428449999999998</v>
      </c>
      <c r="T634">
        <v>2.331817</v>
      </c>
      <c r="U634">
        <v>1.6637649999999999</v>
      </c>
    </row>
    <row r="635" spans="1:21" x14ac:dyDescent="0.25">
      <c r="A635" s="20">
        <f>0.000000449176*10^9</f>
        <v>449.17599999999999</v>
      </c>
      <c r="B635">
        <v>-1.0988800000000001</v>
      </c>
      <c r="C635">
        <v>0.98603499999999999</v>
      </c>
      <c r="D635">
        <v>0.4169834</v>
      </c>
      <c r="E635">
        <v>-6.7900479999999999E-2</v>
      </c>
      <c r="F635">
        <v>-0.66703440000000003</v>
      </c>
      <c r="G635">
        <v>-0.7593879</v>
      </c>
      <c r="H635">
        <v>-0.1206662</v>
      </c>
      <c r="I635">
        <v>0.13742750000000001</v>
      </c>
      <c r="J635">
        <v>-0.36137209999999997</v>
      </c>
      <c r="K635">
        <v>-1.0590120000000001</v>
      </c>
      <c r="L635">
        <v>1.186232</v>
      </c>
      <c r="M635">
        <v>0.66358660000000003</v>
      </c>
      <c r="N635">
        <v>0.4916529</v>
      </c>
      <c r="O635">
        <v>0.53449670000000005</v>
      </c>
      <c r="P635">
        <v>1.6223129999999999</v>
      </c>
      <c r="Q635">
        <v>-2.8121159999999999E-2</v>
      </c>
      <c r="R635">
        <v>2.3573940000000002</v>
      </c>
      <c r="S635">
        <v>0.28928619999999999</v>
      </c>
      <c r="T635">
        <v>1.4172199999999999</v>
      </c>
      <c r="U635">
        <v>0.16776930000000001</v>
      </c>
    </row>
    <row r="636" spans="1:21" x14ac:dyDescent="0.25">
      <c r="A636" s="20">
        <f>0.000000450176*10^9</f>
        <v>450.17600000000004</v>
      </c>
      <c r="B636">
        <v>-0.72069890000000003</v>
      </c>
      <c r="C636">
        <v>0.88273360000000001</v>
      </c>
      <c r="D636">
        <v>0.1242747</v>
      </c>
      <c r="E636">
        <v>-0.80331260000000004</v>
      </c>
      <c r="F636">
        <v>-0.1454222</v>
      </c>
      <c r="G636">
        <v>-0.69059820000000005</v>
      </c>
      <c r="H636">
        <v>0.87914380000000003</v>
      </c>
      <c r="I636">
        <v>1.238275</v>
      </c>
      <c r="J636">
        <v>0.55718579999999995</v>
      </c>
      <c r="K636">
        <v>-0.88954759999999999</v>
      </c>
      <c r="L636">
        <v>1.639208</v>
      </c>
      <c r="M636">
        <v>0.63565380000000005</v>
      </c>
      <c r="N636">
        <v>1.084546</v>
      </c>
      <c r="O636">
        <v>-0.35810969999999998</v>
      </c>
      <c r="P636">
        <v>1.5668280000000001</v>
      </c>
      <c r="Q636">
        <v>-0.42708230000000003</v>
      </c>
      <c r="R636">
        <v>1.45475</v>
      </c>
      <c r="S636">
        <v>1.2941830000000001</v>
      </c>
      <c r="T636">
        <v>-9.9583989999999997E-3</v>
      </c>
      <c r="U636">
        <v>-1.2960320000000001</v>
      </c>
    </row>
    <row r="637" spans="1:21" x14ac:dyDescent="0.25">
      <c r="A637" s="20">
        <f>0.000000451176*10^9</f>
        <v>451.17599999999999</v>
      </c>
      <c r="B637">
        <v>0.1108474</v>
      </c>
      <c r="C637">
        <v>0.83041480000000001</v>
      </c>
      <c r="D637">
        <v>-0.64445609999999998</v>
      </c>
      <c r="E637">
        <v>-0.79979549999999999</v>
      </c>
      <c r="F637">
        <v>1.1242650000000001</v>
      </c>
      <c r="G637">
        <v>-0.22043309999999999</v>
      </c>
      <c r="H637">
        <v>1.6449279999999999</v>
      </c>
      <c r="I637">
        <v>2.4964849999999998</v>
      </c>
      <c r="J637">
        <v>1.616824</v>
      </c>
      <c r="K637">
        <v>-1.585744</v>
      </c>
      <c r="L637">
        <v>0.45124740000000002</v>
      </c>
      <c r="M637">
        <v>0.25252550000000001</v>
      </c>
      <c r="N637">
        <v>-0.17903169999999999</v>
      </c>
      <c r="O637">
        <v>-0.60634339999999998</v>
      </c>
      <c r="P637">
        <v>0.15042910000000001</v>
      </c>
      <c r="Q637">
        <v>-0.24825040000000001</v>
      </c>
      <c r="R637">
        <v>0.1147326</v>
      </c>
      <c r="S637">
        <v>1.71435</v>
      </c>
      <c r="T637">
        <v>-0.71169649999999995</v>
      </c>
      <c r="U637">
        <v>-1.309823</v>
      </c>
    </row>
    <row r="638" spans="1:21" x14ac:dyDescent="0.25">
      <c r="A638" s="20">
        <f>0.000000452176*10^9</f>
        <v>452.17599999999999</v>
      </c>
      <c r="B638">
        <v>1.143545</v>
      </c>
      <c r="C638">
        <v>0.59374669999999996</v>
      </c>
      <c r="D638">
        <v>-1.3566959999999999</v>
      </c>
      <c r="E638">
        <v>-0.43405050000000001</v>
      </c>
      <c r="F638">
        <v>1.2951680000000001</v>
      </c>
      <c r="G638">
        <v>0.38414759999999998</v>
      </c>
      <c r="H638">
        <v>0.95766320000000005</v>
      </c>
      <c r="I638">
        <v>1.331998</v>
      </c>
      <c r="J638">
        <v>1.3518570000000001</v>
      </c>
      <c r="K638">
        <v>-1.0595079999999999</v>
      </c>
      <c r="L638">
        <v>-0.2655728</v>
      </c>
      <c r="M638">
        <v>-0.7285161</v>
      </c>
      <c r="N638">
        <v>-0.86597729999999995</v>
      </c>
      <c r="O638">
        <v>-1.0907899999999999</v>
      </c>
      <c r="P638">
        <v>-0.2427879</v>
      </c>
      <c r="Q638">
        <v>0.39896589999999998</v>
      </c>
      <c r="R638">
        <v>-0.56326089999999995</v>
      </c>
      <c r="S638">
        <v>1.242885</v>
      </c>
      <c r="T638">
        <v>1.865443E-2</v>
      </c>
      <c r="U638">
        <v>-0.42235220000000001</v>
      </c>
    </row>
    <row r="639" spans="1:21" x14ac:dyDescent="0.25">
      <c r="A639" s="20">
        <f>0.000000453176*10^9</f>
        <v>453.17599999999999</v>
      </c>
      <c r="B639">
        <v>0.87456650000000002</v>
      </c>
      <c r="C639">
        <v>0.46020640000000002</v>
      </c>
      <c r="D639">
        <v>-1.2998620000000001</v>
      </c>
      <c r="E639">
        <v>-6.765272E-2</v>
      </c>
      <c r="F639">
        <v>0.37074610000000002</v>
      </c>
      <c r="G639">
        <v>0.30784070000000002</v>
      </c>
      <c r="H639">
        <v>-0.33067049999999998</v>
      </c>
      <c r="I639">
        <v>-0.84333239999999998</v>
      </c>
      <c r="J639">
        <v>7.0889110000000005E-2</v>
      </c>
      <c r="K639">
        <v>0.25863229999999998</v>
      </c>
      <c r="L639">
        <v>-2.55073E-2</v>
      </c>
      <c r="M639">
        <v>-0.9120374</v>
      </c>
      <c r="N639">
        <v>-0.37258649999999999</v>
      </c>
      <c r="O639">
        <v>-1.1565669999999999</v>
      </c>
      <c r="P639">
        <v>0.69124450000000004</v>
      </c>
      <c r="Q639">
        <v>1.3202510000000001</v>
      </c>
      <c r="R639">
        <v>-0.26817370000000001</v>
      </c>
      <c r="S639">
        <v>0.295788</v>
      </c>
      <c r="T639">
        <v>7.5976779999999994E-2</v>
      </c>
      <c r="U639">
        <v>-0.54392929999999995</v>
      </c>
    </row>
    <row r="640" spans="1:21" x14ac:dyDescent="0.25">
      <c r="A640" s="20">
        <f>0.000000454176*10^9</f>
        <v>454.17599999999999</v>
      </c>
      <c r="B640">
        <v>0.30325049999999998</v>
      </c>
      <c r="C640">
        <v>0.14342969999999999</v>
      </c>
      <c r="D640">
        <v>-0.55097399999999996</v>
      </c>
      <c r="E640">
        <v>-8.777567E-2</v>
      </c>
      <c r="F640">
        <v>-1.0685309999999999</v>
      </c>
      <c r="G640">
        <v>-0.51087479999999996</v>
      </c>
      <c r="H640">
        <v>-0.43971519999999997</v>
      </c>
      <c r="I640">
        <v>-1.409157</v>
      </c>
      <c r="J640">
        <v>4.6155059999999998E-2</v>
      </c>
      <c r="K640">
        <v>1.07273E-2</v>
      </c>
      <c r="L640">
        <v>-0.84107120000000002</v>
      </c>
      <c r="M640">
        <v>-0.24102270000000001</v>
      </c>
      <c r="N640">
        <v>2.4389899999999999E-2</v>
      </c>
      <c r="O640">
        <v>0.23623330000000001</v>
      </c>
      <c r="P640">
        <v>1.1731400000000001</v>
      </c>
      <c r="Q640">
        <v>1.305509</v>
      </c>
      <c r="R640">
        <v>0.6260057</v>
      </c>
      <c r="S640">
        <v>-0.41892780000000002</v>
      </c>
      <c r="T640">
        <v>-1.2864800000000001</v>
      </c>
      <c r="U640">
        <v>-1.4127719999999999</v>
      </c>
    </row>
    <row r="641" spans="1:21" x14ac:dyDescent="0.25">
      <c r="A641" s="20">
        <f>0.000000455176*10^9</f>
        <v>455.17600000000004</v>
      </c>
      <c r="B641">
        <v>1.661716</v>
      </c>
      <c r="C641">
        <v>-0.79891999999999996</v>
      </c>
      <c r="D641">
        <v>-0.4692616</v>
      </c>
      <c r="E641">
        <v>-0.64102190000000003</v>
      </c>
      <c r="F641">
        <v>-1.8103400000000001</v>
      </c>
      <c r="G641">
        <v>-0.74560040000000005</v>
      </c>
      <c r="H641">
        <v>0.43784200000000001</v>
      </c>
      <c r="I641">
        <v>0.13453490000000001</v>
      </c>
      <c r="J641">
        <v>0.80177039999999999</v>
      </c>
      <c r="K641">
        <v>-1.15381</v>
      </c>
      <c r="L641">
        <v>-1.906865</v>
      </c>
      <c r="M641">
        <v>-0.31922790000000001</v>
      </c>
      <c r="N641">
        <v>-0.1082569</v>
      </c>
      <c r="O641">
        <v>1.9309289999999999</v>
      </c>
      <c r="P641">
        <v>1.2777590000000001</v>
      </c>
      <c r="Q641">
        <v>0.5919063</v>
      </c>
      <c r="R641">
        <v>0.61486510000000005</v>
      </c>
      <c r="S641">
        <v>-0.32444020000000001</v>
      </c>
      <c r="T641">
        <v>-0.94421180000000005</v>
      </c>
      <c r="U641">
        <v>-0.64043859999999997</v>
      </c>
    </row>
    <row r="642" spans="1:21" x14ac:dyDescent="0.25">
      <c r="A642" s="20">
        <f>0.000000456176*10^9</f>
        <v>456.17599999999999</v>
      </c>
      <c r="B642">
        <v>3.4494419999999999</v>
      </c>
      <c r="C642">
        <v>-0.74656420000000001</v>
      </c>
      <c r="D642">
        <v>-1.150031</v>
      </c>
      <c r="E642">
        <v>-1.1515660000000001</v>
      </c>
      <c r="F642">
        <v>-0.65742690000000004</v>
      </c>
      <c r="G642">
        <v>0.23352100000000001</v>
      </c>
      <c r="H642">
        <v>0.69239030000000001</v>
      </c>
      <c r="I642">
        <v>1.8544510000000001</v>
      </c>
      <c r="J642">
        <v>0.6430477</v>
      </c>
      <c r="K642">
        <v>-1.437656</v>
      </c>
      <c r="L642">
        <v>-1.6597299999999999</v>
      </c>
      <c r="M642">
        <v>-0.89068320000000001</v>
      </c>
      <c r="N642">
        <v>-0.46126349999999999</v>
      </c>
      <c r="O642">
        <v>1.8463099999999999</v>
      </c>
      <c r="P642">
        <v>1.382001</v>
      </c>
      <c r="Q642">
        <v>0.63988500000000004</v>
      </c>
      <c r="R642">
        <v>-0.77718730000000003</v>
      </c>
      <c r="S642">
        <v>-0.1934601</v>
      </c>
      <c r="T642">
        <v>0.20090430000000001</v>
      </c>
      <c r="U642">
        <v>0.96390149999999997</v>
      </c>
    </row>
    <row r="643" spans="1:21" x14ac:dyDescent="0.25">
      <c r="A643" s="20">
        <f>0.000000457176*10^9</f>
        <v>457.17600000000004</v>
      </c>
      <c r="B643">
        <v>2.7935729999999999</v>
      </c>
      <c r="C643">
        <v>0.43730039999999998</v>
      </c>
      <c r="D643">
        <v>-1.011369</v>
      </c>
      <c r="E643">
        <v>-3.2348149999999999E-2</v>
      </c>
      <c r="F643">
        <v>0.40972969999999997</v>
      </c>
      <c r="G643">
        <v>0.97417390000000004</v>
      </c>
      <c r="H643">
        <v>-0.1574016</v>
      </c>
      <c r="I643">
        <v>2.1759770000000001</v>
      </c>
      <c r="J643">
        <v>0.37297789999999997</v>
      </c>
      <c r="K643">
        <v>-0.7472453</v>
      </c>
      <c r="L643">
        <v>-4.5828420000000002E-2</v>
      </c>
      <c r="M643">
        <v>-0.52118699999999996</v>
      </c>
      <c r="N643">
        <v>-0.52430140000000003</v>
      </c>
      <c r="O643">
        <v>-0.16587479999999999</v>
      </c>
      <c r="P643">
        <v>0.96410390000000001</v>
      </c>
      <c r="Q643">
        <v>-7.380167E-3</v>
      </c>
      <c r="R643">
        <v>-1.5953520000000001</v>
      </c>
      <c r="S643">
        <v>-0.60469450000000002</v>
      </c>
      <c r="T643">
        <v>-0.24213399999999999</v>
      </c>
      <c r="U643">
        <v>0.92322150000000003</v>
      </c>
    </row>
    <row r="644" spans="1:21" x14ac:dyDescent="0.25">
      <c r="A644" s="20">
        <f>0.000000458176*10^9</f>
        <v>458.17599999999999</v>
      </c>
      <c r="B644">
        <v>-0.23788980000000001</v>
      </c>
      <c r="C644">
        <v>1.126568</v>
      </c>
      <c r="D644">
        <v>-0.15050530000000001</v>
      </c>
      <c r="E644">
        <v>1.803623</v>
      </c>
      <c r="F644">
        <v>0.28000409999999998</v>
      </c>
      <c r="G644">
        <v>0.53003739999999999</v>
      </c>
      <c r="H644">
        <v>-0.85477619999999999</v>
      </c>
      <c r="I644">
        <v>1.7920469999999999</v>
      </c>
      <c r="J644">
        <v>0.79601599999999995</v>
      </c>
      <c r="K644">
        <v>-6.1354640000000002E-2</v>
      </c>
      <c r="L644">
        <v>0.92785499999999999</v>
      </c>
      <c r="M644">
        <v>0.2323335</v>
      </c>
      <c r="N644">
        <v>0.21387980000000001</v>
      </c>
      <c r="O644">
        <v>-1.4685490000000001</v>
      </c>
      <c r="P644">
        <v>0.20857390000000001</v>
      </c>
      <c r="Q644">
        <v>-1.718615</v>
      </c>
      <c r="R644">
        <v>-0.81065560000000003</v>
      </c>
      <c r="S644">
        <v>-0.63727739999999999</v>
      </c>
      <c r="T644">
        <v>0.50227169999999999</v>
      </c>
      <c r="U644">
        <v>9.7473249999999997E-2</v>
      </c>
    </row>
    <row r="645" spans="1:21" x14ac:dyDescent="0.25">
      <c r="A645" s="20">
        <f>0.000000459176*10^9</f>
        <v>459.17599999999999</v>
      </c>
      <c r="B645">
        <v>-1.7957590000000001</v>
      </c>
      <c r="C645">
        <v>1.006516</v>
      </c>
      <c r="D645">
        <v>0.12861230000000001</v>
      </c>
      <c r="E645">
        <v>1.9036040000000001</v>
      </c>
      <c r="F645">
        <v>0.44048910000000002</v>
      </c>
      <c r="G645">
        <v>0.16193930000000001</v>
      </c>
      <c r="H645">
        <v>-9.9841280000000004E-2</v>
      </c>
      <c r="I645">
        <v>1.5582400000000001</v>
      </c>
      <c r="J645">
        <v>0.64141539999999997</v>
      </c>
      <c r="K645">
        <v>-0.23268330000000001</v>
      </c>
      <c r="L645">
        <v>-0.44312839999999998</v>
      </c>
      <c r="M645">
        <v>-1.3811749999999999E-3</v>
      </c>
      <c r="N645">
        <v>1.377616</v>
      </c>
      <c r="O645">
        <v>0.14763470000000001</v>
      </c>
      <c r="P645">
        <v>-0.37390489999999998</v>
      </c>
      <c r="Q645">
        <v>-1.5519320000000001</v>
      </c>
      <c r="R645">
        <v>0.50409479999999995</v>
      </c>
      <c r="S645">
        <v>2.8192180000000001E-2</v>
      </c>
      <c r="T645">
        <v>1.951846</v>
      </c>
      <c r="U645">
        <v>0.2212006</v>
      </c>
    </row>
    <row r="646" spans="1:21" x14ac:dyDescent="0.25">
      <c r="A646" s="20">
        <f>0.000000460176*10^9</f>
        <v>460.17599999999999</v>
      </c>
      <c r="B646">
        <v>-0.31628450000000002</v>
      </c>
      <c r="C646">
        <v>0.56726370000000004</v>
      </c>
      <c r="D646">
        <v>3.4901889999999998E-2</v>
      </c>
      <c r="E646">
        <v>1.130846</v>
      </c>
      <c r="F646">
        <v>1.188099</v>
      </c>
      <c r="G646">
        <v>0.64399019999999996</v>
      </c>
      <c r="H646">
        <v>0.54341079999999997</v>
      </c>
      <c r="I646">
        <v>1.5179389999999999</v>
      </c>
      <c r="J646">
        <v>-0.37452340000000001</v>
      </c>
      <c r="K646">
        <v>-0.1527471</v>
      </c>
      <c r="L646">
        <v>-1.0639099999999999</v>
      </c>
      <c r="M646">
        <v>-0.49863879999999999</v>
      </c>
      <c r="N646">
        <v>1.60253</v>
      </c>
      <c r="O646">
        <v>2.5170940000000002</v>
      </c>
      <c r="P646">
        <v>-0.36768919999999999</v>
      </c>
      <c r="Q646">
        <v>0.2893694</v>
      </c>
      <c r="R646">
        <v>0.17072960000000001</v>
      </c>
      <c r="S646">
        <v>0.27540540000000002</v>
      </c>
      <c r="T646">
        <v>0.84155380000000002</v>
      </c>
      <c r="U646">
        <v>0.54561190000000004</v>
      </c>
    </row>
    <row r="647" spans="1:21" x14ac:dyDescent="0.25">
      <c r="A647" s="20">
        <f>0.000000461176*10^9</f>
        <v>461.17599999999999</v>
      </c>
      <c r="B647">
        <v>0.9424013</v>
      </c>
      <c r="C647">
        <v>0.34743580000000002</v>
      </c>
      <c r="D647">
        <v>0.31562689999999999</v>
      </c>
      <c r="E647">
        <v>0.40291159999999998</v>
      </c>
      <c r="F647">
        <v>0.95151920000000001</v>
      </c>
      <c r="G647">
        <v>0.43193199999999998</v>
      </c>
      <c r="H647">
        <v>-0.32464369999999998</v>
      </c>
      <c r="I647">
        <v>1.2655540000000001</v>
      </c>
      <c r="J647">
        <v>-1.0791440000000001</v>
      </c>
      <c r="K647">
        <v>1.00359</v>
      </c>
      <c r="L647">
        <v>-0.11578430000000001</v>
      </c>
      <c r="M647">
        <v>0.23603740000000001</v>
      </c>
      <c r="N647">
        <v>1.0440560000000001</v>
      </c>
      <c r="O647">
        <v>2.5852179999999998</v>
      </c>
      <c r="P647">
        <v>0.82869789999999999</v>
      </c>
      <c r="Q647">
        <v>0.58270339999999998</v>
      </c>
      <c r="R647">
        <v>-1.858695</v>
      </c>
      <c r="S647">
        <v>0.29740420000000001</v>
      </c>
      <c r="T647">
        <v>-0.39293159999999999</v>
      </c>
      <c r="U647">
        <v>4.390054E-3</v>
      </c>
    </row>
    <row r="648" spans="1:21" x14ac:dyDescent="0.25">
      <c r="A648" s="20">
        <f>0.000000462176*10^9</f>
        <v>462.17600000000004</v>
      </c>
      <c r="B648">
        <v>1.07595</v>
      </c>
      <c r="C648">
        <v>0.34755920000000001</v>
      </c>
      <c r="D648">
        <v>0.58309299999999997</v>
      </c>
      <c r="E648">
        <v>-0.60109679999999999</v>
      </c>
      <c r="F648">
        <v>-0.43100670000000002</v>
      </c>
      <c r="G648">
        <v>-0.73678779999999999</v>
      </c>
      <c r="H648">
        <v>-0.62060910000000002</v>
      </c>
      <c r="I648">
        <v>0.31756509999999999</v>
      </c>
      <c r="J648">
        <v>-1.4198949999999999</v>
      </c>
      <c r="K648">
        <v>1.418865</v>
      </c>
      <c r="L648">
        <v>-0.86021840000000005</v>
      </c>
      <c r="M648">
        <v>0.75966359999999999</v>
      </c>
      <c r="N648">
        <v>5.9122710000000002E-2</v>
      </c>
      <c r="O648">
        <v>0.6157996</v>
      </c>
      <c r="P648">
        <v>2.3478119999999998</v>
      </c>
      <c r="Q648">
        <v>-0.56679310000000005</v>
      </c>
      <c r="R648">
        <v>-2.1891409999999998</v>
      </c>
      <c r="S648">
        <v>0.8298295</v>
      </c>
      <c r="T648">
        <v>0.35931639999999998</v>
      </c>
      <c r="U648">
        <v>-1.148404</v>
      </c>
    </row>
    <row r="649" spans="1:21" x14ac:dyDescent="0.25">
      <c r="A649" s="20">
        <f>0.000000463176*10^9</f>
        <v>463.17599999999999</v>
      </c>
      <c r="B649">
        <v>1.513698</v>
      </c>
      <c r="C649">
        <v>-4.1471500000000001E-2</v>
      </c>
      <c r="D649">
        <v>0.45521800000000001</v>
      </c>
      <c r="E649">
        <v>-0.67147480000000004</v>
      </c>
      <c r="F649">
        <v>-0.68632910000000003</v>
      </c>
      <c r="G649">
        <v>-1.1014299999999999</v>
      </c>
      <c r="H649">
        <v>0.1741171</v>
      </c>
      <c r="I649">
        <v>-0.5537145</v>
      </c>
      <c r="J649">
        <v>-1.5063420000000001</v>
      </c>
      <c r="K649">
        <v>0.56847020000000004</v>
      </c>
      <c r="L649">
        <v>-2.0382950000000002</v>
      </c>
      <c r="M649">
        <v>-0.29851519999999998</v>
      </c>
      <c r="N649">
        <v>-1.728777</v>
      </c>
      <c r="O649">
        <v>-0.89984189999999997</v>
      </c>
      <c r="P649">
        <v>1.7824530000000001</v>
      </c>
      <c r="Q649">
        <v>-1.172423</v>
      </c>
      <c r="R649">
        <v>-0.1106389</v>
      </c>
      <c r="S649">
        <v>0.67111100000000001</v>
      </c>
      <c r="T649">
        <v>1.5807800000000001</v>
      </c>
      <c r="U649">
        <v>-1.5742100000000001</v>
      </c>
    </row>
    <row r="650" spans="1:21" x14ac:dyDescent="0.25">
      <c r="A650" s="20">
        <f>0.000000464176*10^9</f>
        <v>464.17599999999999</v>
      </c>
      <c r="B650">
        <v>1.3829549999999999</v>
      </c>
      <c r="C650">
        <v>-0.9059604</v>
      </c>
      <c r="D650">
        <v>-6.1948330000000003E-2</v>
      </c>
      <c r="E650">
        <v>-2.3878969999999999E-2</v>
      </c>
      <c r="F650">
        <v>0.26709480000000002</v>
      </c>
      <c r="G650">
        <v>-0.35000730000000002</v>
      </c>
      <c r="H650">
        <v>0.27989219999999998</v>
      </c>
      <c r="I650">
        <v>-0.27397460000000001</v>
      </c>
      <c r="J650">
        <v>-0.73311550000000003</v>
      </c>
      <c r="K650">
        <v>0.1321399</v>
      </c>
      <c r="L650">
        <v>-1.309682</v>
      </c>
      <c r="M650">
        <v>-1.087094</v>
      </c>
      <c r="N650">
        <v>-2.5270139999999999</v>
      </c>
      <c r="O650">
        <v>-0.76172329999999999</v>
      </c>
      <c r="P650">
        <v>0.17460800000000001</v>
      </c>
      <c r="Q650">
        <v>-1.398784</v>
      </c>
      <c r="R650">
        <v>1.587928</v>
      </c>
      <c r="S650">
        <v>-0.28528989999999999</v>
      </c>
      <c r="T650">
        <v>2.2044480000000002</v>
      </c>
      <c r="U650">
        <v>-0.59791229999999995</v>
      </c>
    </row>
    <row r="651" spans="1:21" x14ac:dyDescent="0.25">
      <c r="A651" s="20">
        <f>0.000000465176*10^9</f>
        <v>465.17599999999999</v>
      </c>
      <c r="B651">
        <v>0.1381529</v>
      </c>
      <c r="C651">
        <v>-1.0719620000000001</v>
      </c>
      <c r="D651">
        <v>-0.29130669999999997</v>
      </c>
      <c r="E651">
        <v>0.34308430000000001</v>
      </c>
      <c r="F651">
        <v>0.60217960000000004</v>
      </c>
      <c r="G651">
        <v>0.69754519999999998</v>
      </c>
      <c r="H651">
        <v>-2.1814219999999999E-2</v>
      </c>
      <c r="I651">
        <v>1.0034559999999999</v>
      </c>
      <c r="J651">
        <v>2.51439E-2</v>
      </c>
      <c r="K651">
        <v>1.124797</v>
      </c>
      <c r="L651">
        <v>0.50299479999999996</v>
      </c>
      <c r="M651">
        <v>-0.66998279999999999</v>
      </c>
      <c r="N651">
        <v>-1.1243510000000001</v>
      </c>
      <c r="O651">
        <v>-1.083169</v>
      </c>
      <c r="P651">
        <v>-4.1562370000000001E-3</v>
      </c>
      <c r="Q651">
        <v>-1.5485930000000001</v>
      </c>
      <c r="R651">
        <v>1.123462</v>
      </c>
      <c r="S651">
        <v>0.21095330000000001</v>
      </c>
      <c r="T651">
        <v>1.778897</v>
      </c>
      <c r="U651">
        <v>0.37098979999999998</v>
      </c>
    </row>
    <row r="652" spans="1:21" x14ac:dyDescent="0.25">
      <c r="A652" s="20">
        <f>0.000000466176*10^9</f>
        <v>466.17599999999999</v>
      </c>
      <c r="B652">
        <v>-1.4389479999999999</v>
      </c>
      <c r="C652">
        <v>0.52341780000000004</v>
      </c>
      <c r="D652">
        <v>0.83965480000000003</v>
      </c>
      <c r="E652">
        <v>0.52822619999999998</v>
      </c>
      <c r="F652">
        <v>0.18455360000000001</v>
      </c>
      <c r="G652">
        <v>0.74220030000000004</v>
      </c>
      <c r="H652">
        <v>0.41483379999999997</v>
      </c>
      <c r="I652">
        <v>1.4737100000000001</v>
      </c>
      <c r="J652">
        <v>-0.64364960000000004</v>
      </c>
      <c r="K652">
        <v>1.80284</v>
      </c>
      <c r="L652">
        <v>1.9087890000000001</v>
      </c>
      <c r="M652">
        <v>-0.4228497</v>
      </c>
      <c r="N652">
        <v>0.81907370000000002</v>
      </c>
      <c r="O652">
        <v>-2.1795</v>
      </c>
      <c r="P652">
        <v>0.76002970000000003</v>
      </c>
      <c r="Q652">
        <v>-0.64945569999999997</v>
      </c>
      <c r="R652">
        <v>-0.5444909</v>
      </c>
      <c r="S652">
        <v>1.910207</v>
      </c>
      <c r="T652">
        <v>1.044197</v>
      </c>
      <c r="U652">
        <v>0.1237832</v>
      </c>
    </row>
    <row r="653" spans="1:21" x14ac:dyDescent="0.25">
      <c r="A653" s="20">
        <f>0.000000467176*10^9</f>
        <v>467.17599999999999</v>
      </c>
      <c r="B653">
        <v>-2.5877129999999999</v>
      </c>
      <c r="C653">
        <v>1.7812079999999999</v>
      </c>
      <c r="D653">
        <v>1.996251</v>
      </c>
      <c r="E653">
        <v>-0.3593151</v>
      </c>
      <c r="F653">
        <v>-0.30040410000000001</v>
      </c>
      <c r="G653">
        <v>-0.38570890000000002</v>
      </c>
      <c r="H653">
        <v>1.014967</v>
      </c>
      <c r="I653">
        <v>-0.56752400000000003</v>
      </c>
      <c r="J653">
        <v>-1.142164</v>
      </c>
      <c r="K653">
        <v>0.15135109999999999</v>
      </c>
      <c r="L653">
        <v>1.5726290000000001</v>
      </c>
      <c r="M653">
        <v>-0.75108459999999999</v>
      </c>
      <c r="N653">
        <v>1.738834</v>
      </c>
      <c r="O653">
        <v>-1.5683849999999999</v>
      </c>
      <c r="P653">
        <v>1.425144</v>
      </c>
      <c r="Q653">
        <v>0.92329830000000002</v>
      </c>
      <c r="R653">
        <v>-0.21361340000000001</v>
      </c>
      <c r="S653">
        <v>1.5567569999999999</v>
      </c>
      <c r="T653">
        <v>0.88290429999999998</v>
      </c>
      <c r="U653">
        <v>-0.423267</v>
      </c>
    </row>
    <row r="654" spans="1:21" x14ac:dyDescent="0.25">
      <c r="A654" s="20">
        <f>0.000000468176*10^9</f>
        <v>468.17599999999999</v>
      </c>
      <c r="B654">
        <v>-1.6700660000000001</v>
      </c>
      <c r="C654">
        <v>0.6316311</v>
      </c>
      <c r="D654">
        <v>1.669475</v>
      </c>
      <c r="E654">
        <v>-1.200113</v>
      </c>
      <c r="F654">
        <v>-0.48758970000000001</v>
      </c>
      <c r="G654">
        <v>-0.67766380000000004</v>
      </c>
      <c r="H654">
        <v>1.1906909999999999</v>
      </c>
      <c r="I654">
        <v>-2.6717420000000001</v>
      </c>
      <c r="J654">
        <v>-0.28374159999999998</v>
      </c>
      <c r="K654">
        <v>-0.75128119999999998</v>
      </c>
      <c r="L654">
        <v>0.29034510000000002</v>
      </c>
      <c r="M654">
        <v>-0.73002579999999995</v>
      </c>
      <c r="N654">
        <v>1.677581</v>
      </c>
      <c r="O654">
        <v>-0.23636879999999999</v>
      </c>
      <c r="P654">
        <v>1.47468</v>
      </c>
      <c r="Q654">
        <v>1.5429139999999999</v>
      </c>
      <c r="R654">
        <v>2.087904</v>
      </c>
      <c r="S654">
        <v>-0.51097210000000004</v>
      </c>
      <c r="T654">
        <v>0.73787829999999999</v>
      </c>
      <c r="U654">
        <v>0.18679270000000001</v>
      </c>
    </row>
    <row r="655" spans="1:21" x14ac:dyDescent="0.25">
      <c r="A655" s="20">
        <f>0.000000469176*10^9</f>
        <v>469.17600000000004</v>
      </c>
      <c r="B655">
        <v>0.48525859999999998</v>
      </c>
      <c r="C655">
        <v>-0.80686069999999999</v>
      </c>
      <c r="D655">
        <v>1.2121170000000001</v>
      </c>
      <c r="E655">
        <v>-4.511954E-2</v>
      </c>
      <c r="F655">
        <v>-0.69059590000000004</v>
      </c>
      <c r="G655">
        <v>-0.29072199999999998</v>
      </c>
      <c r="H655">
        <v>0.95853129999999998</v>
      </c>
      <c r="I655">
        <v>-1.756359</v>
      </c>
      <c r="J655">
        <v>0.6453624</v>
      </c>
      <c r="K655">
        <v>0.55405990000000005</v>
      </c>
      <c r="L655">
        <v>-0.22963359999999999</v>
      </c>
      <c r="M655">
        <v>-0.15640129999999999</v>
      </c>
      <c r="N655">
        <v>1.578935</v>
      </c>
      <c r="O655">
        <v>-0.96256090000000005</v>
      </c>
      <c r="P655">
        <v>1.5298389999999999</v>
      </c>
      <c r="Q655">
        <v>1.118765</v>
      </c>
      <c r="R655">
        <v>2.7475869999999998</v>
      </c>
      <c r="S655">
        <v>-0.99398500000000001</v>
      </c>
      <c r="T655">
        <v>0.29640149999999998</v>
      </c>
      <c r="U655">
        <v>1.138115</v>
      </c>
    </row>
    <row r="656" spans="1:21" x14ac:dyDescent="0.25">
      <c r="A656" s="20">
        <f>0.000000470176*10^9</f>
        <v>470.17599999999999</v>
      </c>
      <c r="B656">
        <v>0.53324229999999995</v>
      </c>
      <c r="C656">
        <v>-0.30115710000000001</v>
      </c>
      <c r="D656">
        <v>1.1311659999999999</v>
      </c>
      <c r="E656">
        <v>1.0228139999999999</v>
      </c>
      <c r="F656">
        <v>-1.4482999999999999</v>
      </c>
      <c r="G656">
        <v>-0.87755700000000003</v>
      </c>
      <c r="H656">
        <v>-9.1035140000000001E-2</v>
      </c>
      <c r="I656">
        <v>0.10196379999999999</v>
      </c>
      <c r="J656">
        <v>1.345215</v>
      </c>
      <c r="K656">
        <v>0.77933350000000001</v>
      </c>
      <c r="L656">
        <v>-0.3984666</v>
      </c>
      <c r="M656">
        <v>0.23386870000000001</v>
      </c>
      <c r="N656">
        <v>1.4843230000000001</v>
      </c>
      <c r="O656">
        <v>-1.921197</v>
      </c>
      <c r="P656">
        <v>1.7191639999999999</v>
      </c>
      <c r="Q656">
        <v>0.45974690000000001</v>
      </c>
      <c r="R656">
        <v>1.21471</v>
      </c>
      <c r="S656">
        <v>-0.94291449999999999</v>
      </c>
      <c r="T656">
        <v>-8.3077620000000005E-2</v>
      </c>
      <c r="U656">
        <v>0.51389260000000003</v>
      </c>
    </row>
    <row r="657" spans="1:21" x14ac:dyDescent="0.25">
      <c r="A657" s="20">
        <f>0.000000471176*10^9</f>
        <v>471.17599999999999</v>
      </c>
      <c r="B657">
        <v>-0.83704920000000005</v>
      </c>
      <c r="C657">
        <v>0.9539221</v>
      </c>
      <c r="D657">
        <v>0.11840009999999999</v>
      </c>
      <c r="E657">
        <v>1.207837</v>
      </c>
      <c r="F657">
        <v>-1.673581</v>
      </c>
      <c r="G657">
        <v>-1.505328</v>
      </c>
      <c r="H657">
        <v>-1.1659740000000001</v>
      </c>
      <c r="I657">
        <v>4.2009339999999999E-2</v>
      </c>
      <c r="J657">
        <v>1.694523</v>
      </c>
      <c r="K657">
        <v>0.28983700000000001</v>
      </c>
      <c r="L657">
        <v>-0.35873139999999998</v>
      </c>
      <c r="M657">
        <v>0.4140123</v>
      </c>
      <c r="N657">
        <v>0.49704799999999999</v>
      </c>
      <c r="O657">
        <v>-0.60035939999999999</v>
      </c>
      <c r="P657">
        <v>0.84615419999999997</v>
      </c>
      <c r="Q657">
        <v>0.62496350000000001</v>
      </c>
      <c r="R657">
        <v>0.1107564</v>
      </c>
      <c r="S657">
        <v>-1.8991439999999999</v>
      </c>
      <c r="T657">
        <v>0.13393749999999999</v>
      </c>
      <c r="U657">
        <v>-0.85048120000000005</v>
      </c>
    </row>
    <row r="658" spans="1:21" x14ac:dyDescent="0.25">
      <c r="A658" s="20">
        <f>0.000000472176*10^9</f>
        <v>472.17599999999999</v>
      </c>
      <c r="B658">
        <v>-0.58474539999999997</v>
      </c>
      <c r="C658">
        <v>0.6579197</v>
      </c>
      <c r="D658">
        <v>-1.1381749999999999</v>
      </c>
      <c r="E658">
        <v>2.5473279999999998</v>
      </c>
      <c r="F658">
        <v>1.2836530000000001E-2</v>
      </c>
      <c r="G658">
        <v>-0.76662419999999998</v>
      </c>
      <c r="H658">
        <v>-1.6199129999999999</v>
      </c>
      <c r="I658">
        <v>-0.73641100000000004</v>
      </c>
      <c r="J658">
        <v>0.63422029999999996</v>
      </c>
      <c r="K658">
        <v>0.65078709999999995</v>
      </c>
      <c r="L658">
        <v>0.77757699999999996</v>
      </c>
      <c r="M658">
        <v>0.78832829999999998</v>
      </c>
      <c r="N658">
        <v>-0.98394170000000003</v>
      </c>
      <c r="O658">
        <v>0.57121670000000002</v>
      </c>
      <c r="P658">
        <v>-0.35177239999999999</v>
      </c>
      <c r="Q658">
        <v>1.5621259999999999</v>
      </c>
      <c r="R658">
        <v>0.49211830000000001</v>
      </c>
      <c r="S658">
        <v>-1.646692</v>
      </c>
      <c r="T658">
        <v>0.75893180000000005</v>
      </c>
      <c r="U658">
        <v>-1.5395939999999999</v>
      </c>
    </row>
    <row r="659" spans="1:21" x14ac:dyDescent="0.25">
      <c r="A659" s="20">
        <f>0.000000473176*10^9</f>
        <v>473.17599999999999</v>
      </c>
      <c r="B659">
        <v>0.92049219999999998</v>
      </c>
      <c r="C659">
        <v>-0.35746489999999997</v>
      </c>
      <c r="D659">
        <v>-1.3760559999999999</v>
      </c>
      <c r="E659">
        <v>3.4137729999999999</v>
      </c>
      <c r="F659">
        <v>1.842384</v>
      </c>
      <c r="G659">
        <v>0.90746459999999995</v>
      </c>
      <c r="H659">
        <v>-1.405697</v>
      </c>
      <c r="I659">
        <v>-0.93786729999999996</v>
      </c>
      <c r="J659">
        <v>-1.1703509999999999</v>
      </c>
      <c r="K659">
        <v>1.3371279999999999E-3</v>
      </c>
      <c r="L659">
        <v>1.5958950000000001</v>
      </c>
      <c r="M659">
        <v>0.94403179999999998</v>
      </c>
      <c r="N659">
        <v>-1.2261390000000001</v>
      </c>
      <c r="O659">
        <v>-0.37130829999999998</v>
      </c>
      <c r="P659">
        <v>-0.72973969999999999</v>
      </c>
      <c r="Q659">
        <v>1.3402529999999999</v>
      </c>
      <c r="R659">
        <v>0.94775500000000001</v>
      </c>
      <c r="S659">
        <v>-0.38601439999999998</v>
      </c>
      <c r="T659">
        <v>0.50552549999999996</v>
      </c>
      <c r="U659">
        <v>-1.817447</v>
      </c>
    </row>
    <row r="660" spans="1:21" x14ac:dyDescent="0.25">
      <c r="A660" s="20">
        <f>0.000000474176*10^9</f>
        <v>474.17600000000004</v>
      </c>
      <c r="B660">
        <v>1.6719349999999999</v>
      </c>
      <c r="C660">
        <v>-8.9185879999999995E-2</v>
      </c>
      <c r="D660">
        <v>-1.3802730000000001</v>
      </c>
      <c r="E660">
        <v>1.9851380000000001</v>
      </c>
      <c r="F660">
        <v>1.4122129999999999</v>
      </c>
      <c r="G660">
        <v>1.472251</v>
      </c>
      <c r="H660">
        <v>-2.4641059999999999E-2</v>
      </c>
      <c r="I660">
        <v>-1.1377280000000001</v>
      </c>
      <c r="J660">
        <v>-1.1101559999999999</v>
      </c>
      <c r="K660">
        <v>-1.631723</v>
      </c>
      <c r="L660">
        <v>0.69933860000000003</v>
      </c>
      <c r="M660">
        <v>0.68842490000000001</v>
      </c>
      <c r="N660">
        <v>-0.52358839999999995</v>
      </c>
      <c r="O660">
        <v>-1.6262350000000001</v>
      </c>
      <c r="P660">
        <v>-0.56651359999999995</v>
      </c>
      <c r="Q660">
        <v>0.44903700000000002</v>
      </c>
      <c r="R660">
        <v>1.118527</v>
      </c>
      <c r="S660">
        <v>4.9279120000000003E-2</v>
      </c>
      <c r="T660">
        <v>-2.3902690000000001E-2</v>
      </c>
      <c r="U660">
        <v>-1.4070800000000001</v>
      </c>
    </row>
    <row r="661" spans="1:21" x14ac:dyDescent="0.25">
      <c r="A661" s="20">
        <f>0.000000475176*10^9</f>
        <v>475.17599999999999</v>
      </c>
      <c r="B661">
        <v>1.3510610000000001</v>
      </c>
      <c r="C661">
        <v>0.58347179999999998</v>
      </c>
      <c r="D661">
        <v>-1.6406000000000001</v>
      </c>
      <c r="E661">
        <v>0.52780090000000002</v>
      </c>
      <c r="F661">
        <v>7.2578829999999997E-3</v>
      </c>
      <c r="G661">
        <v>5.246369E-2</v>
      </c>
      <c r="H661">
        <v>0.89546720000000002</v>
      </c>
      <c r="I661">
        <v>-0.82789049999999997</v>
      </c>
      <c r="J661">
        <v>0.48472609999999999</v>
      </c>
      <c r="K661">
        <v>-1.2890900000000001</v>
      </c>
      <c r="L661">
        <v>0.16776830000000001</v>
      </c>
      <c r="M661">
        <v>0.43343759999999998</v>
      </c>
      <c r="N661">
        <v>-0.94092129999999996</v>
      </c>
      <c r="O661">
        <v>-1.2449159999999999</v>
      </c>
      <c r="P661">
        <v>-0.18674360000000001</v>
      </c>
      <c r="Q661">
        <v>0.117105</v>
      </c>
      <c r="R661">
        <v>1.442178</v>
      </c>
      <c r="S661">
        <v>5.5422800000000001E-2</v>
      </c>
      <c r="T661">
        <v>1.1080410000000001</v>
      </c>
      <c r="U661">
        <v>-1.2210399999999999</v>
      </c>
    </row>
    <row r="662" spans="1:21" x14ac:dyDescent="0.25">
      <c r="A662" s="20">
        <f>0.000000476176*10^9</f>
        <v>476.17599999999999</v>
      </c>
      <c r="B662">
        <v>0.66425350000000005</v>
      </c>
      <c r="C662">
        <v>0.48459869999999999</v>
      </c>
      <c r="D662">
        <v>-1.8015920000000001</v>
      </c>
      <c r="E662">
        <v>0.17115859999999999</v>
      </c>
      <c r="F662">
        <v>-0.39982640000000003</v>
      </c>
      <c r="G662">
        <v>-0.79074169999999999</v>
      </c>
      <c r="H662">
        <v>0.22878899999999999</v>
      </c>
      <c r="I662">
        <v>0.3651702</v>
      </c>
      <c r="J662">
        <v>0.37593209999999999</v>
      </c>
      <c r="K662">
        <v>0.87256060000000002</v>
      </c>
      <c r="L662">
        <v>0.84223579999999998</v>
      </c>
      <c r="M662">
        <v>0.87287550000000003</v>
      </c>
      <c r="N662">
        <v>-1.8470120000000001</v>
      </c>
      <c r="O662">
        <v>-2.0018069999999999E-2</v>
      </c>
      <c r="P662">
        <v>0.29804829999999999</v>
      </c>
      <c r="Q662">
        <v>-1.0311539999999999</v>
      </c>
      <c r="R662">
        <v>0.8230383</v>
      </c>
      <c r="S662">
        <v>-0.15407309999999999</v>
      </c>
      <c r="T662">
        <v>1.818648</v>
      </c>
      <c r="U662">
        <v>-2.5349490000000001</v>
      </c>
    </row>
    <row r="663" spans="1:21" x14ac:dyDescent="0.25">
      <c r="A663" s="20">
        <f>0.000000477176*10^9</f>
        <v>477.17600000000004</v>
      </c>
      <c r="B663">
        <v>0.31496279999999999</v>
      </c>
      <c r="C663">
        <v>-0.2272159</v>
      </c>
      <c r="D663">
        <v>-1.3090470000000001</v>
      </c>
      <c r="E663">
        <v>-0.1559856</v>
      </c>
      <c r="F663">
        <v>-0.48857990000000001</v>
      </c>
      <c r="G663">
        <v>0.20520450000000001</v>
      </c>
      <c r="H663">
        <v>-0.42952620000000002</v>
      </c>
      <c r="I663">
        <v>1.59737</v>
      </c>
      <c r="J663">
        <v>-1.7762560000000001</v>
      </c>
      <c r="K663">
        <v>1.902725</v>
      </c>
      <c r="L663">
        <v>0.74198810000000004</v>
      </c>
      <c r="M663">
        <v>1.823499</v>
      </c>
      <c r="N663">
        <v>-1.7718229999999999</v>
      </c>
      <c r="O663">
        <v>2.489042E-2</v>
      </c>
      <c r="P663">
        <v>1.190828</v>
      </c>
      <c r="Q663">
        <v>-2.5138370000000001</v>
      </c>
      <c r="R663">
        <v>-0.44682680000000002</v>
      </c>
      <c r="S663">
        <v>-0.3828164</v>
      </c>
      <c r="T663">
        <v>-0.173765</v>
      </c>
      <c r="U663">
        <v>-3.2224460000000001</v>
      </c>
    </row>
    <row r="664" spans="1:21" x14ac:dyDescent="0.25">
      <c r="A664" s="20">
        <f>0.000000478176*10^9</f>
        <v>478.17599999999999</v>
      </c>
      <c r="B664">
        <v>0.40640569999999998</v>
      </c>
      <c r="C664">
        <v>-0.92057359999999999</v>
      </c>
      <c r="D664">
        <v>-1.5669510000000001E-2</v>
      </c>
      <c r="E664">
        <v>-0.88523969999999996</v>
      </c>
      <c r="F664">
        <v>-0.46202969999999999</v>
      </c>
      <c r="G664">
        <v>1.049129</v>
      </c>
      <c r="H664">
        <v>-0.48492479999999999</v>
      </c>
      <c r="I664">
        <v>1.5527820000000001</v>
      </c>
      <c r="J664">
        <v>-3.131008</v>
      </c>
      <c r="K664">
        <v>1.1238589999999999</v>
      </c>
      <c r="L664">
        <v>-0.39465739999999999</v>
      </c>
      <c r="M664">
        <v>1.6131770000000001</v>
      </c>
      <c r="N664">
        <v>-1.5005299999999999</v>
      </c>
      <c r="O664">
        <v>5.3950709999999999E-2</v>
      </c>
      <c r="P664">
        <v>1.8297909999999999</v>
      </c>
      <c r="Q664">
        <v>-2.0859230000000002</v>
      </c>
      <c r="R664">
        <v>-0.11208</v>
      </c>
      <c r="S664">
        <v>0.28352240000000001</v>
      </c>
      <c r="T664">
        <v>-1.3077529999999999</v>
      </c>
      <c r="U664">
        <v>-2.044524</v>
      </c>
    </row>
    <row r="665" spans="1:21" x14ac:dyDescent="0.25">
      <c r="A665" s="20">
        <f>0.000000479176*10^9</f>
        <v>479.17599999999999</v>
      </c>
      <c r="B665">
        <v>0.2474731</v>
      </c>
      <c r="C665">
        <v>-0.72158679999999997</v>
      </c>
      <c r="D665">
        <v>0.9971662</v>
      </c>
      <c r="E665">
        <v>-1.703335</v>
      </c>
      <c r="F665">
        <v>-0.2025912</v>
      </c>
      <c r="G665">
        <v>0.96640159999999997</v>
      </c>
      <c r="H665">
        <v>-0.2785861</v>
      </c>
      <c r="I665">
        <v>0.34055400000000002</v>
      </c>
      <c r="J665">
        <v>-2.061353</v>
      </c>
      <c r="K665">
        <v>0.72005399999999997</v>
      </c>
      <c r="L665">
        <v>-1.3127059999999999</v>
      </c>
      <c r="M665">
        <v>2.9437479999999999E-2</v>
      </c>
      <c r="N665">
        <v>-1.501152</v>
      </c>
      <c r="O665">
        <v>1.3376539999999999</v>
      </c>
      <c r="P665">
        <v>1.2025870000000001</v>
      </c>
      <c r="Q665">
        <v>-0.34910360000000001</v>
      </c>
      <c r="R665">
        <v>1.7167490000000001</v>
      </c>
      <c r="S665">
        <v>1.7005060000000001</v>
      </c>
      <c r="T665">
        <v>6.6108819999999999E-2</v>
      </c>
      <c r="U665">
        <v>-1.068408</v>
      </c>
    </row>
    <row r="666" spans="1:21" x14ac:dyDescent="0.25">
      <c r="A666" s="20">
        <f>0.000000480176*10^9</f>
        <v>480.17600000000004</v>
      </c>
      <c r="B666">
        <v>0.44428440000000002</v>
      </c>
      <c r="C666">
        <v>0.49982480000000001</v>
      </c>
      <c r="D666">
        <v>1.0371600000000001</v>
      </c>
      <c r="E666">
        <v>-2.0417169999999998</v>
      </c>
      <c r="F666">
        <v>-0.60965380000000002</v>
      </c>
      <c r="G666">
        <v>1.015808</v>
      </c>
      <c r="H666">
        <v>0.31390269999999998</v>
      </c>
      <c r="I666">
        <v>3.5946550000000001E-2</v>
      </c>
      <c r="J666">
        <v>0.3758957</v>
      </c>
      <c r="K666">
        <v>1.3022959999999999</v>
      </c>
      <c r="L666">
        <v>-1.2083710000000001</v>
      </c>
      <c r="M666">
        <v>-1.0963689999999999</v>
      </c>
      <c r="N666">
        <v>-1.0227930000000001</v>
      </c>
      <c r="O666">
        <v>1.691141</v>
      </c>
      <c r="P666">
        <v>0.84588490000000005</v>
      </c>
      <c r="Q666">
        <v>0.34679949999999998</v>
      </c>
      <c r="R666">
        <v>2.2200489999999999</v>
      </c>
      <c r="S666">
        <v>2.4946730000000001</v>
      </c>
      <c r="T666">
        <v>0.80379199999999995</v>
      </c>
      <c r="U666">
        <v>-0.64785420000000005</v>
      </c>
    </row>
    <row r="667" spans="1:21" x14ac:dyDescent="0.25">
      <c r="A667" s="20">
        <f>0.000000481176*10^9</f>
        <v>481.17600000000004</v>
      </c>
      <c r="B667">
        <v>1.3985510000000001</v>
      </c>
      <c r="C667">
        <v>1.5933809999999999</v>
      </c>
      <c r="D667">
        <v>0.3022437</v>
      </c>
      <c r="E667">
        <v>-1.3196969999999999</v>
      </c>
      <c r="F667">
        <v>-0.5247404</v>
      </c>
      <c r="G667">
        <v>1.4280999999999999</v>
      </c>
      <c r="H667">
        <v>0.64974799999999999</v>
      </c>
      <c r="I667">
        <v>0.47682619999999998</v>
      </c>
      <c r="J667">
        <v>2.2320090000000001</v>
      </c>
      <c r="K667">
        <v>1.0791409999999999</v>
      </c>
      <c r="L667">
        <v>-0.34767969999999998</v>
      </c>
      <c r="M667">
        <v>-0.86681739999999996</v>
      </c>
      <c r="N667">
        <v>-9.3434690000000001E-2</v>
      </c>
      <c r="O667">
        <v>0.28991850000000002</v>
      </c>
      <c r="P667">
        <v>1.2713829999999999</v>
      </c>
      <c r="Q667">
        <v>-0.13383829999999999</v>
      </c>
      <c r="R667">
        <v>1.11168</v>
      </c>
      <c r="S667">
        <v>1.9804379999999999</v>
      </c>
      <c r="T667">
        <v>0.9298746</v>
      </c>
      <c r="U667">
        <v>0.4061707</v>
      </c>
    </row>
    <row r="668" spans="1:21" x14ac:dyDescent="0.25">
      <c r="A668" s="20">
        <f>0.000000482176*10^9</f>
        <v>482.17599999999999</v>
      </c>
      <c r="B668">
        <v>1.259347</v>
      </c>
      <c r="C668">
        <v>1.325075</v>
      </c>
      <c r="D668">
        <v>-0.37828200000000001</v>
      </c>
      <c r="E668">
        <v>0.32852949999999997</v>
      </c>
      <c r="F668">
        <v>0.2747851</v>
      </c>
      <c r="G668">
        <v>0.74425850000000005</v>
      </c>
      <c r="H668">
        <v>-0.490981</v>
      </c>
      <c r="I668">
        <v>0.50202080000000004</v>
      </c>
      <c r="J668">
        <v>2.0567829999999998</v>
      </c>
      <c r="K668">
        <v>0.36074200000000001</v>
      </c>
      <c r="L668">
        <v>0.2061492</v>
      </c>
      <c r="M668">
        <v>-0.61951440000000002</v>
      </c>
      <c r="N668">
        <v>2.5868800000000001E-2</v>
      </c>
      <c r="O668">
        <v>-0.59871560000000001</v>
      </c>
      <c r="P668">
        <v>0.87099749999999998</v>
      </c>
      <c r="Q668">
        <v>-0.69612689999999999</v>
      </c>
      <c r="R668">
        <v>0.83265049999999996</v>
      </c>
      <c r="S668">
        <v>1.0873520000000001</v>
      </c>
      <c r="T668">
        <v>1.648693</v>
      </c>
      <c r="U668">
        <v>1.4001159999999999</v>
      </c>
    </row>
    <row r="669" spans="1:21" x14ac:dyDescent="0.25">
      <c r="A669" s="20">
        <f>0.000000483176*10^9</f>
        <v>483.17599999999993</v>
      </c>
      <c r="B669">
        <v>0.26022899999999999</v>
      </c>
      <c r="C669">
        <v>0.4653159</v>
      </c>
      <c r="D669">
        <v>-0.38774710000000001</v>
      </c>
      <c r="E669">
        <v>1.1213230000000001</v>
      </c>
      <c r="F669">
        <v>0.25517069999999997</v>
      </c>
      <c r="G669">
        <v>-1.3172630000000001</v>
      </c>
      <c r="H669">
        <v>-2.1598730000000002</v>
      </c>
      <c r="I669">
        <v>0.45047520000000002</v>
      </c>
      <c r="J669">
        <v>0.3817026</v>
      </c>
      <c r="K669">
        <v>0.6376347</v>
      </c>
      <c r="L669">
        <v>0.52529950000000003</v>
      </c>
      <c r="M669">
        <v>-1.408582</v>
      </c>
      <c r="N669">
        <v>-0.81663050000000004</v>
      </c>
      <c r="O669">
        <v>0.12691459999999999</v>
      </c>
      <c r="P669">
        <v>0.76534040000000003</v>
      </c>
      <c r="Q669">
        <v>-1.2466120000000001</v>
      </c>
      <c r="R669">
        <v>1.4041999999999999</v>
      </c>
      <c r="S669">
        <v>0.338036</v>
      </c>
      <c r="T669">
        <v>1.4911449999999999</v>
      </c>
      <c r="U669">
        <v>1.19468</v>
      </c>
    </row>
    <row r="670" spans="1:21" x14ac:dyDescent="0.25">
      <c r="A670" s="20">
        <f>0.000000484176*10^9</f>
        <v>484.17600000000004</v>
      </c>
      <c r="B670">
        <v>0.1010422</v>
      </c>
      <c r="C670">
        <v>0.37875750000000002</v>
      </c>
      <c r="D670">
        <v>-0.84627549999999996</v>
      </c>
      <c r="E670">
        <v>0.1370623</v>
      </c>
      <c r="F670">
        <v>4.7221249999999999E-2</v>
      </c>
      <c r="G670">
        <v>-2.237387</v>
      </c>
      <c r="H670">
        <v>-1.738758</v>
      </c>
      <c r="I670">
        <v>-0.13148560000000001</v>
      </c>
      <c r="J670">
        <v>-9.4292509999999996E-2</v>
      </c>
      <c r="K670">
        <v>1.3669800000000001</v>
      </c>
      <c r="L670">
        <v>0.942581</v>
      </c>
      <c r="M670">
        <v>-0.97158469999999997</v>
      </c>
      <c r="N670">
        <v>-1.149497</v>
      </c>
      <c r="O670">
        <v>0.81176199999999998</v>
      </c>
      <c r="P670">
        <v>1.633972</v>
      </c>
      <c r="Q670">
        <v>-1.2635719999999999</v>
      </c>
      <c r="R670">
        <v>0.67743229999999999</v>
      </c>
      <c r="S670">
        <v>-0.55013389999999995</v>
      </c>
      <c r="T670">
        <v>0.1230416</v>
      </c>
      <c r="U670">
        <v>-0.217916</v>
      </c>
    </row>
    <row r="671" spans="1:21" x14ac:dyDescent="0.25">
      <c r="A671" s="20">
        <f>0.000000485176*10^9</f>
        <v>485.17599999999999</v>
      </c>
      <c r="B671">
        <v>8.5197300000000004E-2</v>
      </c>
      <c r="C671">
        <v>0.53834070000000001</v>
      </c>
      <c r="D671">
        <v>-1.8114699999999999</v>
      </c>
      <c r="E671">
        <v>-0.59627949999999996</v>
      </c>
      <c r="F671">
        <v>-3.9246549999999998E-2</v>
      </c>
      <c r="G671">
        <v>-0.61685659999999998</v>
      </c>
      <c r="H671">
        <v>-0.53327559999999996</v>
      </c>
      <c r="I671">
        <v>-1.003973</v>
      </c>
      <c r="J671">
        <v>0.64010619999999996</v>
      </c>
      <c r="K671">
        <v>0.87094170000000004</v>
      </c>
      <c r="L671">
        <v>0.93436680000000005</v>
      </c>
      <c r="M671">
        <v>1.271746</v>
      </c>
      <c r="N671">
        <v>-0.66334380000000004</v>
      </c>
      <c r="O671">
        <v>0.65808319999999998</v>
      </c>
      <c r="P671">
        <v>1.0796699999999999</v>
      </c>
      <c r="Q671">
        <v>-0.99414250000000004</v>
      </c>
      <c r="R671">
        <v>-1.5866180000000001</v>
      </c>
      <c r="S671">
        <v>-0.73351480000000002</v>
      </c>
      <c r="T671">
        <v>-1.1460900000000001</v>
      </c>
      <c r="U671">
        <v>-1.154347</v>
      </c>
    </row>
    <row r="672" spans="1:21" x14ac:dyDescent="0.25">
      <c r="A672" s="20">
        <f>0.000000486176*10^9</f>
        <v>486.17599999999999</v>
      </c>
      <c r="B672">
        <v>-0.41007500000000002</v>
      </c>
      <c r="C672">
        <v>0.28005229999999998</v>
      </c>
      <c r="D672">
        <v>-1.546184</v>
      </c>
      <c r="E672">
        <v>-0.3683032</v>
      </c>
      <c r="F672">
        <v>-0.41846349999999999</v>
      </c>
      <c r="G672">
        <v>1.6041970000000001</v>
      </c>
      <c r="H672">
        <v>-0.61699610000000005</v>
      </c>
      <c r="I672">
        <v>-0.82259329999999997</v>
      </c>
      <c r="J672">
        <v>-0.2373519</v>
      </c>
      <c r="K672">
        <v>-0.19093170000000001</v>
      </c>
      <c r="L672">
        <v>0.1254313</v>
      </c>
      <c r="M672">
        <v>1.510432</v>
      </c>
      <c r="N672">
        <v>-0.69899909999999998</v>
      </c>
      <c r="O672">
        <v>0.31381150000000002</v>
      </c>
      <c r="P672">
        <v>-0.94116659999999996</v>
      </c>
      <c r="Q672">
        <v>-1.613434</v>
      </c>
      <c r="R672">
        <v>-2.2159239999999998</v>
      </c>
      <c r="S672">
        <v>0.49273020000000001</v>
      </c>
      <c r="T672">
        <v>-1.661673</v>
      </c>
      <c r="U672">
        <v>-0.243784</v>
      </c>
    </row>
    <row r="673" spans="1:21" x14ac:dyDescent="0.25">
      <c r="A673" s="20">
        <f>0.000000487176*10^9</f>
        <v>487.17600000000004</v>
      </c>
      <c r="B673">
        <v>-0.2323759</v>
      </c>
      <c r="C673">
        <v>-7.0397080000000001E-2</v>
      </c>
      <c r="D673">
        <v>-0.74328870000000002</v>
      </c>
      <c r="E673">
        <v>-0.6779792</v>
      </c>
      <c r="F673">
        <v>-0.67882640000000005</v>
      </c>
      <c r="G673">
        <v>2.2084549999999998</v>
      </c>
      <c r="H673">
        <v>-3.3109949999999999E-2</v>
      </c>
      <c r="I673">
        <v>-0.1888301</v>
      </c>
      <c r="J673">
        <v>-2.0076870000000002</v>
      </c>
      <c r="K673">
        <v>0.12564890000000001</v>
      </c>
      <c r="L673">
        <v>-0.90436019999999995</v>
      </c>
      <c r="M673">
        <v>-0.37749129999999997</v>
      </c>
      <c r="N673">
        <v>-1.5493680000000001</v>
      </c>
      <c r="O673">
        <v>0.1680739</v>
      </c>
      <c r="P673">
        <v>-2.011161</v>
      </c>
      <c r="Q673">
        <v>-1.856177</v>
      </c>
      <c r="R673">
        <v>3.5506860000000001E-2</v>
      </c>
      <c r="S673">
        <v>1.4118459999999999</v>
      </c>
      <c r="T673">
        <v>-1.2345900000000001</v>
      </c>
      <c r="U673">
        <v>0.86150729999999998</v>
      </c>
    </row>
    <row r="674" spans="1:21" x14ac:dyDescent="0.25">
      <c r="A674" s="20">
        <f>0.000000488176*10^9</f>
        <v>488.17600000000004</v>
      </c>
      <c r="B674">
        <v>1.225927</v>
      </c>
      <c r="C674">
        <v>-0.3156581</v>
      </c>
      <c r="D674">
        <v>-0.87804919999999997</v>
      </c>
      <c r="E674">
        <v>-0.7947649</v>
      </c>
      <c r="F674">
        <v>-0.54573879999999997</v>
      </c>
      <c r="G674">
        <v>1.5905009999999999</v>
      </c>
      <c r="H674">
        <v>1.0754030000000001</v>
      </c>
      <c r="I674">
        <v>0.162358</v>
      </c>
      <c r="J674">
        <v>-2.4539770000000001</v>
      </c>
      <c r="K674">
        <v>0.61987769999999998</v>
      </c>
      <c r="L674">
        <v>-0.33279700000000001</v>
      </c>
      <c r="M674">
        <v>-0.99147010000000002</v>
      </c>
      <c r="N674">
        <v>-1.448825</v>
      </c>
      <c r="O674">
        <v>0.33190259999999999</v>
      </c>
      <c r="P674">
        <v>-1.4892129999999999</v>
      </c>
      <c r="Q674">
        <v>-0.2113273</v>
      </c>
      <c r="R674">
        <v>1.8761669999999999</v>
      </c>
      <c r="S674">
        <v>0.62848269999999995</v>
      </c>
      <c r="T674">
        <v>-0.53603920000000005</v>
      </c>
      <c r="U674">
        <v>0.80350330000000003</v>
      </c>
    </row>
    <row r="675" spans="1:21" x14ac:dyDescent="0.25">
      <c r="A675" s="20">
        <f>0.000000489176*10^9</f>
        <v>489.17599999999999</v>
      </c>
      <c r="B675">
        <v>1.9911000000000001</v>
      </c>
      <c r="C675">
        <v>-0.56042890000000001</v>
      </c>
      <c r="D675">
        <v>-1.1669959999999999</v>
      </c>
      <c r="E675">
        <v>0.1381491</v>
      </c>
      <c r="F675">
        <v>-6.0240200000000001E-2</v>
      </c>
      <c r="G675">
        <v>1.2412460000000001</v>
      </c>
      <c r="H675">
        <v>0.72224600000000005</v>
      </c>
      <c r="I675">
        <v>0.56426719999999997</v>
      </c>
      <c r="J675">
        <v>-1.892396</v>
      </c>
      <c r="K675">
        <v>0.70628170000000001</v>
      </c>
      <c r="L675">
        <v>1.072929</v>
      </c>
      <c r="M675">
        <v>0.1084282</v>
      </c>
      <c r="N675">
        <v>-0.45130969999999998</v>
      </c>
      <c r="O675">
        <v>0.2434656</v>
      </c>
      <c r="P675">
        <v>-1.0293920000000001</v>
      </c>
      <c r="Q675">
        <v>1.2466090000000001</v>
      </c>
      <c r="R675">
        <v>1.4810080000000001</v>
      </c>
      <c r="S675">
        <v>3.1702090000000002E-2</v>
      </c>
      <c r="T675">
        <v>-1.162155</v>
      </c>
      <c r="U675">
        <v>0.16001360000000001</v>
      </c>
    </row>
    <row r="676" spans="1:21" x14ac:dyDescent="0.25">
      <c r="A676" s="20">
        <f>0.000000490176*10^9</f>
        <v>490.17599999999993</v>
      </c>
      <c r="B676">
        <v>0.60633910000000002</v>
      </c>
      <c r="C676">
        <v>-0.66087799999999997</v>
      </c>
      <c r="D676">
        <v>-0.81972920000000005</v>
      </c>
      <c r="E676">
        <v>0.61675970000000002</v>
      </c>
      <c r="F676">
        <v>-0.26433269999999998</v>
      </c>
      <c r="G676">
        <v>1.1497599999999999</v>
      </c>
      <c r="H676">
        <v>-0.66552409999999995</v>
      </c>
      <c r="I676">
        <v>0.67500579999999999</v>
      </c>
      <c r="J676">
        <v>-1.0131749999999999</v>
      </c>
      <c r="K676">
        <v>1.494386</v>
      </c>
      <c r="L676">
        <v>0.1917169</v>
      </c>
      <c r="M676">
        <v>1.0990759999999999</v>
      </c>
      <c r="N676">
        <v>-0.10220659999999999</v>
      </c>
      <c r="O676">
        <v>0.13573730000000001</v>
      </c>
      <c r="P676">
        <v>-1.7939160000000001</v>
      </c>
      <c r="Q676">
        <v>0.58291159999999997</v>
      </c>
      <c r="R676">
        <v>4.3942200000000001E-2</v>
      </c>
      <c r="S676">
        <v>0.95275779999999999</v>
      </c>
      <c r="T676">
        <v>-2.5299990000000001</v>
      </c>
      <c r="U676">
        <v>-0.1688664</v>
      </c>
    </row>
    <row r="677" spans="1:21" x14ac:dyDescent="0.25">
      <c r="A677" s="20">
        <f>0.000000491176*10^9</f>
        <v>491.17600000000004</v>
      </c>
      <c r="B677">
        <v>-1.122161</v>
      </c>
      <c r="C677">
        <v>-0.40777340000000001</v>
      </c>
      <c r="D677">
        <v>6.6021270000000007E-2</v>
      </c>
      <c r="E677">
        <v>-0.12762470000000001</v>
      </c>
      <c r="F677">
        <v>-1.333083</v>
      </c>
      <c r="G677">
        <v>0.41516540000000002</v>
      </c>
      <c r="H677">
        <v>-1.7847010000000001</v>
      </c>
      <c r="I677">
        <v>1.0263979999999999</v>
      </c>
      <c r="J677">
        <v>-0.1663876</v>
      </c>
      <c r="K677">
        <v>1.525868</v>
      </c>
      <c r="L677">
        <v>-1.855863</v>
      </c>
      <c r="M677">
        <v>0.53221379999999996</v>
      </c>
      <c r="N677">
        <v>0.78334029999999999</v>
      </c>
      <c r="O677">
        <v>0.33580549999999998</v>
      </c>
      <c r="P677">
        <v>-2.0083739999999999</v>
      </c>
      <c r="Q677">
        <v>-0.45367960000000002</v>
      </c>
      <c r="R677">
        <v>-0.66616160000000002</v>
      </c>
      <c r="S677">
        <v>1.440256</v>
      </c>
      <c r="T677">
        <v>-2.2456230000000001</v>
      </c>
      <c r="U677">
        <v>5.4913629999999998E-2</v>
      </c>
    </row>
    <row r="678" spans="1:21" x14ac:dyDescent="0.25">
      <c r="A678" s="20">
        <f>0.000000492176*10^9</f>
        <v>492.17599999999999</v>
      </c>
      <c r="B678">
        <v>-1.3159609999999999</v>
      </c>
      <c r="C678">
        <v>-0.32368920000000001</v>
      </c>
      <c r="D678">
        <v>0.64840629999999999</v>
      </c>
      <c r="E678">
        <v>-0.90364789999999995</v>
      </c>
      <c r="F678">
        <v>-1.746216</v>
      </c>
      <c r="G678">
        <v>-0.68563980000000002</v>
      </c>
      <c r="H678">
        <v>-1.424366</v>
      </c>
      <c r="I678">
        <v>1.347234</v>
      </c>
      <c r="J678">
        <v>0.3384065</v>
      </c>
      <c r="K678">
        <v>0.28359210000000001</v>
      </c>
      <c r="L678">
        <v>-2.1031580000000001</v>
      </c>
      <c r="M678">
        <v>-0.99476949999999997</v>
      </c>
      <c r="N678">
        <v>2.0291260000000002</v>
      </c>
      <c r="O678">
        <v>0.3379279</v>
      </c>
      <c r="P678">
        <v>-0.64021859999999997</v>
      </c>
      <c r="Q678">
        <v>-0.15178059999999999</v>
      </c>
      <c r="R678">
        <v>-0.27410489999999998</v>
      </c>
      <c r="S678">
        <v>1.0830820000000001</v>
      </c>
      <c r="T678">
        <v>-0.56219439999999998</v>
      </c>
      <c r="U678">
        <v>0.1112812</v>
      </c>
    </row>
    <row r="679" spans="1:21" x14ac:dyDescent="0.25">
      <c r="A679" s="20">
        <f>0.000000493176*10^9</f>
        <v>493.17599999999999</v>
      </c>
      <c r="B679">
        <v>-0.27729799999999999</v>
      </c>
      <c r="C679">
        <v>-0.5332595</v>
      </c>
      <c r="D679">
        <v>7.368835E-2</v>
      </c>
      <c r="E679">
        <v>-0.232206</v>
      </c>
      <c r="F679">
        <v>-1.926258</v>
      </c>
      <c r="G679">
        <v>-0.88464949999999998</v>
      </c>
      <c r="H679">
        <v>-0.17586660000000001</v>
      </c>
      <c r="I679">
        <v>-5.3031509999999997E-2</v>
      </c>
      <c r="J679">
        <v>0.61487650000000005</v>
      </c>
      <c r="K679">
        <v>-0.3866464</v>
      </c>
      <c r="L679">
        <v>-1.19791</v>
      </c>
      <c r="M679">
        <v>-1.841574</v>
      </c>
      <c r="N679">
        <v>1.765855</v>
      </c>
      <c r="O679">
        <v>7.5297790000000003E-2</v>
      </c>
      <c r="P679">
        <v>0.10097689999999999</v>
      </c>
      <c r="Q679">
        <v>0.96547769999999999</v>
      </c>
      <c r="R679">
        <v>-0.43666060000000001</v>
      </c>
      <c r="S679">
        <v>1.345278</v>
      </c>
      <c r="T679">
        <v>0.70340290000000005</v>
      </c>
      <c r="U679">
        <v>0.20842479999999999</v>
      </c>
    </row>
    <row r="680" spans="1:21" x14ac:dyDescent="0.25">
      <c r="A680" s="20">
        <f>0.000000494176*10^9</f>
        <v>494.17600000000004</v>
      </c>
      <c r="B680">
        <v>9.1820379999999993E-2</v>
      </c>
      <c r="C680">
        <v>-0.70458359999999998</v>
      </c>
      <c r="D680">
        <v>-0.80431810000000004</v>
      </c>
      <c r="E680">
        <v>0.95435369999999997</v>
      </c>
      <c r="F680">
        <v>-2.0201950000000002</v>
      </c>
      <c r="G680">
        <v>-0.26542310000000002</v>
      </c>
      <c r="H680">
        <v>0.3182353</v>
      </c>
      <c r="I680">
        <v>-1.3879330000000001</v>
      </c>
      <c r="J680">
        <v>0.58245820000000004</v>
      </c>
      <c r="K680">
        <v>-0.42906300000000003</v>
      </c>
      <c r="L680">
        <v>-0.61491759999999995</v>
      </c>
      <c r="M680">
        <v>-1.7837609999999999</v>
      </c>
      <c r="N680">
        <v>0.9237571</v>
      </c>
      <c r="O680">
        <v>-0.36389769999999999</v>
      </c>
      <c r="P680">
        <v>-0.18873519999999999</v>
      </c>
      <c r="Q680">
        <v>1.81003</v>
      </c>
      <c r="R680">
        <v>-1.6522239999999999</v>
      </c>
      <c r="S680">
        <v>1.3676109999999999</v>
      </c>
      <c r="T680">
        <v>1.377175</v>
      </c>
      <c r="U680">
        <v>0.1281832</v>
      </c>
    </row>
    <row r="681" spans="1:21" x14ac:dyDescent="0.25">
      <c r="A681" s="20">
        <f>0.000000495176*10^9</f>
        <v>495.17599999999999</v>
      </c>
      <c r="B681">
        <v>-0.8175964</v>
      </c>
      <c r="C681">
        <v>-1.005126</v>
      </c>
      <c r="D681">
        <v>-1.3110649999999999</v>
      </c>
      <c r="E681">
        <v>0.82004279999999996</v>
      </c>
      <c r="F681">
        <v>-0.24063380000000001</v>
      </c>
      <c r="G681">
        <v>-9.3485739999999998E-2</v>
      </c>
      <c r="H681">
        <v>0.46413019999999999</v>
      </c>
      <c r="I681">
        <v>-1.1119939999999999</v>
      </c>
      <c r="J681">
        <v>-4.0609979999999997E-2</v>
      </c>
      <c r="K681">
        <v>-0.50918839999999999</v>
      </c>
      <c r="L681">
        <v>0.15475839999999999</v>
      </c>
      <c r="M681">
        <v>-1.5222230000000001</v>
      </c>
      <c r="N681">
        <v>0.50797510000000001</v>
      </c>
      <c r="O681">
        <v>-0.57445369999999996</v>
      </c>
      <c r="P681">
        <v>8.1983970000000003E-2</v>
      </c>
      <c r="Q681">
        <v>1.571555</v>
      </c>
      <c r="R681">
        <v>-2.280322</v>
      </c>
      <c r="S681">
        <v>0.2985273</v>
      </c>
      <c r="T681">
        <v>1.1948570000000001</v>
      </c>
      <c r="U681">
        <v>-0.69116750000000005</v>
      </c>
    </row>
    <row r="682" spans="1:21" x14ac:dyDescent="0.25">
      <c r="A682" s="20">
        <f>0.000000496176*10^9</f>
        <v>496.17599999999999</v>
      </c>
      <c r="B682">
        <v>-1.394963</v>
      </c>
      <c r="C682">
        <v>-0.82967990000000003</v>
      </c>
      <c r="D682">
        <v>-2.1718289999999998</v>
      </c>
      <c r="E682">
        <v>-0.14084530000000001</v>
      </c>
      <c r="F682">
        <v>2.1453959999999999</v>
      </c>
      <c r="G682">
        <v>-0.58958549999999998</v>
      </c>
      <c r="H682">
        <v>0.74251619999999996</v>
      </c>
      <c r="I682">
        <v>-1.1052379999999999</v>
      </c>
      <c r="J682">
        <v>-0.83498720000000004</v>
      </c>
      <c r="K682">
        <v>0.25415169999999998</v>
      </c>
      <c r="L682">
        <v>1.207387</v>
      </c>
      <c r="M682">
        <v>-1.401607</v>
      </c>
      <c r="N682">
        <v>0.73504290000000005</v>
      </c>
      <c r="O682">
        <v>-0.22745609999999999</v>
      </c>
      <c r="P682">
        <v>0.71553520000000004</v>
      </c>
      <c r="Q682">
        <v>0.72633130000000001</v>
      </c>
      <c r="R682">
        <v>-1.6470180000000001</v>
      </c>
      <c r="S682">
        <v>-0.52092939999999999</v>
      </c>
      <c r="T682">
        <v>-8.3127689999999994E-3</v>
      </c>
      <c r="U682">
        <v>-0.72021449999999998</v>
      </c>
    </row>
    <row r="683" spans="1:21" x14ac:dyDescent="0.25">
      <c r="A683" s="20">
        <f>0.000000497176*10^9</f>
        <v>497.17599999999993</v>
      </c>
      <c r="B683">
        <v>-0.95337749999999999</v>
      </c>
      <c r="C683">
        <v>0.14991070000000001</v>
      </c>
      <c r="D683">
        <v>-2.7680880000000001</v>
      </c>
      <c r="E683">
        <v>-0.46380209999999999</v>
      </c>
      <c r="F683">
        <v>2.5217640000000001</v>
      </c>
      <c r="G683">
        <v>-1.1225160000000001</v>
      </c>
      <c r="H683">
        <v>0.90585119999999997</v>
      </c>
      <c r="I683">
        <v>-1.4433149999999999</v>
      </c>
      <c r="J683">
        <v>-1.2252050000000001</v>
      </c>
      <c r="K683">
        <v>1.845715</v>
      </c>
      <c r="L683">
        <v>0.92212859999999996</v>
      </c>
      <c r="M683">
        <v>-1.1915089999999999</v>
      </c>
      <c r="N683">
        <v>1.5285599999999999</v>
      </c>
      <c r="O683">
        <v>0.16896890000000001</v>
      </c>
      <c r="P683">
        <v>1.2632479999999999</v>
      </c>
      <c r="Q683">
        <v>0.58181249999999995</v>
      </c>
      <c r="R683">
        <v>-1.0473079999999999</v>
      </c>
      <c r="S683">
        <v>-0.27980179999999999</v>
      </c>
      <c r="T683">
        <v>-0.96994040000000004</v>
      </c>
      <c r="U683">
        <v>0.26035409999999998</v>
      </c>
    </row>
    <row r="684" spans="1:21" x14ac:dyDescent="0.25">
      <c r="A684" s="20">
        <f>0.000000498176*10^9</f>
        <v>498.17600000000004</v>
      </c>
      <c r="B684">
        <v>-0.43795640000000002</v>
      </c>
      <c r="C684">
        <v>0.9779487</v>
      </c>
      <c r="D684">
        <v>-1.7317610000000001</v>
      </c>
      <c r="E684">
        <v>-0.44832830000000001</v>
      </c>
      <c r="F684">
        <v>1.4099060000000001</v>
      </c>
      <c r="G684">
        <v>-1.3731390000000001</v>
      </c>
      <c r="H684">
        <v>1.029854</v>
      </c>
      <c r="I684">
        <v>-0.72134909999999997</v>
      </c>
      <c r="J684">
        <v>-0.59780750000000005</v>
      </c>
      <c r="K684">
        <v>2.3864899999999998</v>
      </c>
      <c r="L684">
        <v>-0.70846849999999995</v>
      </c>
      <c r="M684">
        <v>-0.34918860000000002</v>
      </c>
      <c r="N684">
        <v>1.7709699999999999</v>
      </c>
      <c r="O684">
        <v>-7.3678090000000003E-3</v>
      </c>
      <c r="P684">
        <v>1.348015</v>
      </c>
      <c r="Q684">
        <v>0.72260219999999997</v>
      </c>
      <c r="R684">
        <v>-1.0943369999999999</v>
      </c>
      <c r="S684">
        <v>0.2434858</v>
      </c>
      <c r="T684">
        <v>-0.74935419999999997</v>
      </c>
      <c r="U684">
        <v>1.320171</v>
      </c>
    </row>
    <row r="685" spans="1:21" x14ac:dyDescent="0.25">
      <c r="A685" s="20">
        <f>0.000000499176*10^9</f>
        <v>499.17599999999999</v>
      </c>
      <c r="B685">
        <v>-0.59084000000000003</v>
      </c>
      <c r="C685">
        <v>1.2707980000000001</v>
      </c>
      <c r="D685">
        <v>-6.8807560000000004E-2</v>
      </c>
      <c r="E685">
        <v>-0.94267860000000003</v>
      </c>
      <c r="F685">
        <v>0.84343590000000002</v>
      </c>
      <c r="G685">
        <v>-1.086705</v>
      </c>
      <c r="H685">
        <v>0.53775360000000005</v>
      </c>
      <c r="I685">
        <v>0.94859800000000005</v>
      </c>
      <c r="J685">
        <v>0.61462720000000004</v>
      </c>
      <c r="K685">
        <v>1.5595650000000001</v>
      </c>
      <c r="L685">
        <v>-1.4835910000000001</v>
      </c>
      <c r="M685">
        <v>0.57398629999999995</v>
      </c>
      <c r="N685">
        <v>0.92241300000000004</v>
      </c>
      <c r="O685">
        <v>-7.4853760000000005E-2</v>
      </c>
      <c r="P685">
        <v>0.38999660000000003</v>
      </c>
      <c r="Q685">
        <v>0.26385370000000002</v>
      </c>
      <c r="R685">
        <v>-1.1325510000000001</v>
      </c>
      <c r="S685">
        <v>0.80252789999999996</v>
      </c>
      <c r="T685">
        <v>0.1754299</v>
      </c>
      <c r="U685">
        <v>2.1971910000000001</v>
      </c>
    </row>
    <row r="686" spans="1:21" x14ac:dyDescent="0.25">
      <c r="A686" s="20">
        <f>0.000000500176*10^9</f>
        <v>500.17599999999999</v>
      </c>
      <c r="B686">
        <v>-0.79263669999999997</v>
      </c>
      <c r="C686">
        <v>1.237185</v>
      </c>
      <c r="D686">
        <v>0.33666659999999998</v>
      </c>
      <c r="E686">
        <v>-0.21821270000000001</v>
      </c>
      <c r="F686">
        <v>1.438158</v>
      </c>
      <c r="G686">
        <v>-0.51396410000000003</v>
      </c>
      <c r="H686">
        <v>-0.10322770000000001</v>
      </c>
      <c r="I686">
        <v>1.8337559999999999</v>
      </c>
      <c r="J686">
        <v>0.74872740000000004</v>
      </c>
      <c r="K686">
        <v>1.4792700000000001</v>
      </c>
      <c r="L686">
        <v>-1.185981</v>
      </c>
      <c r="M686">
        <v>0.37711440000000002</v>
      </c>
      <c r="N686">
        <v>-0.22637009999999999</v>
      </c>
      <c r="O686">
        <v>0.76002270000000005</v>
      </c>
      <c r="P686">
        <v>-0.52067699999999995</v>
      </c>
      <c r="Q686">
        <v>-1.820954E-2</v>
      </c>
      <c r="R686">
        <v>-0.57881130000000003</v>
      </c>
      <c r="S686">
        <v>0.81358560000000002</v>
      </c>
      <c r="T686">
        <v>1.1290990000000001</v>
      </c>
      <c r="U686">
        <v>1.4865409999999999</v>
      </c>
    </row>
    <row r="687" spans="1:21" x14ac:dyDescent="0.25">
      <c r="A687" s="20">
        <f>0.000000501176*10^9</f>
        <v>501.17600000000004</v>
      </c>
      <c r="B687">
        <v>0.25973829999999998</v>
      </c>
      <c r="C687">
        <v>0.63864469999999995</v>
      </c>
      <c r="D687">
        <v>-0.44779429999999998</v>
      </c>
      <c r="E687">
        <v>1.6693070000000001</v>
      </c>
      <c r="F687">
        <v>1.6790069999999999</v>
      </c>
      <c r="G687">
        <v>6.7825159999999995E-2</v>
      </c>
      <c r="H687">
        <v>-4.7596819999999998E-2</v>
      </c>
      <c r="I687">
        <v>0.82313060000000005</v>
      </c>
      <c r="J687">
        <v>0.16538249999999999</v>
      </c>
      <c r="K687">
        <v>1.7438769999999999</v>
      </c>
      <c r="L687">
        <v>-1.063232</v>
      </c>
      <c r="M687">
        <v>-0.26614870000000002</v>
      </c>
      <c r="N687">
        <v>-0.37796750000000001</v>
      </c>
      <c r="O687">
        <v>1.3108900000000001</v>
      </c>
      <c r="P687">
        <v>-0.45248149999999998</v>
      </c>
      <c r="Q687">
        <v>-0.32771640000000002</v>
      </c>
      <c r="R687">
        <v>0.61862260000000002</v>
      </c>
      <c r="S687">
        <v>0.17256199999999999</v>
      </c>
      <c r="T687">
        <v>1.6413610000000001</v>
      </c>
      <c r="U687">
        <v>-0.28242410000000001</v>
      </c>
    </row>
    <row r="688" spans="1:21" x14ac:dyDescent="0.25">
      <c r="A688" s="20">
        <f>0.000000502176*10^9</f>
        <v>502.17599999999999</v>
      </c>
      <c r="B688">
        <v>1.249798</v>
      </c>
      <c r="C688">
        <v>-0.25100660000000002</v>
      </c>
      <c r="D688">
        <v>-1.0481020000000001</v>
      </c>
      <c r="E688">
        <v>1.862088</v>
      </c>
      <c r="F688">
        <v>0.61165480000000005</v>
      </c>
      <c r="G688">
        <v>0.717113</v>
      </c>
      <c r="H688">
        <v>-0.30692039999999998</v>
      </c>
      <c r="I688">
        <v>-0.28827560000000002</v>
      </c>
      <c r="J688">
        <v>4.5100040000000001E-2</v>
      </c>
      <c r="K688">
        <v>0.49298819999999999</v>
      </c>
      <c r="L688">
        <v>-0.968526</v>
      </c>
      <c r="M688">
        <v>-0.22163720000000001</v>
      </c>
      <c r="N688">
        <v>0.26085839999999999</v>
      </c>
      <c r="O688">
        <v>0.44836290000000001</v>
      </c>
      <c r="P688">
        <v>-2.7018549999999999E-2</v>
      </c>
      <c r="Q688">
        <v>-1.131092</v>
      </c>
      <c r="R688">
        <v>1.563733</v>
      </c>
      <c r="S688">
        <v>0.32162039999999997</v>
      </c>
      <c r="T688">
        <v>0.75898239999999995</v>
      </c>
      <c r="U688">
        <v>-0.88080789999999998</v>
      </c>
    </row>
    <row r="689" spans="1:21" x14ac:dyDescent="0.25">
      <c r="A689" s="20">
        <f>0.000000503176*10^9</f>
        <v>503.17599999999999</v>
      </c>
      <c r="B689">
        <v>-0.177039</v>
      </c>
      <c r="C689">
        <v>1.9351640000000001E-3</v>
      </c>
      <c r="D689">
        <v>-0.5454715</v>
      </c>
      <c r="E689">
        <v>0.13087219999999999</v>
      </c>
      <c r="F689">
        <v>-0.17486260000000001</v>
      </c>
      <c r="G689">
        <v>0.79083859999999995</v>
      </c>
      <c r="H689">
        <v>-1.3611949999999999</v>
      </c>
      <c r="I689">
        <v>-0.72947479999999998</v>
      </c>
      <c r="J689">
        <v>2.6392229999999999E-2</v>
      </c>
      <c r="K689">
        <v>-8.7338819999999998E-2</v>
      </c>
      <c r="L689">
        <v>-0.90766630000000004</v>
      </c>
      <c r="M689">
        <v>0.35109469999999998</v>
      </c>
      <c r="N689">
        <v>0.1099991</v>
      </c>
      <c r="O689">
        <v>-0.3469236</v>
      </c>
      <c r="P689">
        <v>0.263212</v>
      </c>
      <c r="Q689">
        <v>-1.20842</v>
      </c>
      <c r="R689">
        <v>1.403233</v>
      </c>
      <c r="S689">
        <v>0.46960059999999998</v>
      </c>
      <c r="T689">
        <v>-0.17158799999999999</v>
      </c>
      <c r="U689">
        <v>-0.86031100000000005</v>
      </c>
    </row>
    <row r="690" spans="1:21" x14ac:dyDescent="0.25">
      <c r="A690" s="20">
        <f>0.000000504176*10^9</f>
        <v>504.17599999999993</v>
      </c>
      <c r="B690">
        <v>-1.749962</v>
      </c>
      <c r="C690">
        <v>0.82454430000000001</v>
      </c>
      <c r="D690">
        <v>0.59414990000000001</v>
      </c>
      <c r="E690">
        <v>-1.530983</v>
      </c>
      <c r="F690">
        <v>0.14549570000000001</v>
      </c>
      <c r="G690">
        <v>0.92266559999999997</v>
      </c>
      <c r="H690">
        <v>-1.7157150000000001</v>
      </c>
      <c r="I690">
        <v>-1.362892</v>
      </c>
      <c r="J690">
        <v>-0.74343219999999999</v>
      </c>
      <c r="K690">
        <v>0.85136719999999999</v>
      </c>
      <c r="L690">
        <v>-0.92657480000000003</v>
      </c>
      <c r="M690">
        <v>0.50991649999999999</v>
      </c>
      <c r="N690">
        <v>-0.66355430000000004</v>
      </c>
      <c r="O690">
        <v>0.55800090000000002</v>
      </c>
      <c r="P690">
        <v>0.5684669</v>
      </c>
      <c r="Q690">
        <v>-0.58371209999999996</v>
      </c>
      <c r="R690">
        <v>0.3406845</v>
      </c>
      <c r="S690">
        <v>0.89771160000000005</v>
      </c>
      <c r="T690">
        <v>0.29978139999999998</v>
      </c>
      <c r="U690">
        <v>-1.0810010000000001</v>
      </c>
    </row>
    <row r="691" spans="1:21" x14ac:dyDescent="0.25">
      <c r="A691" s="20">
        <f>0.000000505176*10^9</f>
        <v>505.17600000000004</v>
      </c>
      <c r="B691">
        <v>-1.384064</v>
      </c>
      <c r="C691">
        <v>0.1166281</v>
      </c>
      <c r="D691">
        <v>0.93572630000000001</v>
      </c>
      <c r="E691">
        <v>-1.172855</v>
      </c>
      <c r="F691">
        <v>0.1633387</v>
      </c>
      <c r="G691">
        <v>1.207768</v>
      </c>
      <c r="H691">
        <v>-0.89735370000000003</v>
      </c>
      <c r="I691">
        <v>-0.82350440000000003</v>
      </c>
      <c r="J691">
        <v>-1.3216669999999999</v>
      </c>
      <c r="K691">
        <v>1.395205</v>
      </c>
      <c r="L691">
        <v>-0.2435978</v>
      </c>
      <c r="M691">
        <v>-0.38407360000000001</v>
      </c>
      <c r="N691">
        <v>-7.3559879999999999E-3</v>
      </c>
      <c r="O691">
        <v>1.6986950000000001</v>
      </c>
      <c r="P691">
        <v>0.70168260000000005</v>
      </c>
      <c r="Q691">
        <v>-0.24472659999999999</v>
      </c>
      <c r="R691">
        <v>-0.62034840000000002</v>
      </c>
      <c r="S691">
        <v>2.3519079999999999</v>
      </c>
      <c r="T691">
        <v>0.40659139999999999</v>
      </c>
      <c r="U691">
        <v>-1.1068560000000001</v>
      </c>
    </row>
    <row r="692" spans="1:21" x14ac:dyDescent="0.25">
      <c r="A692" s="20">
        <f>0.000000506176*10^9</f>
        <v>506.17599999999999</v>
      </c>
      <c r="B692">
        <v>-0.65073309999999995</v>
      </c>
      <c r="C692">
        <v>-0.83334600000000003</v>
      </c>
      <c r="D692">
        <v>0.39978590000000003</v>
      </c>
      <c r="E692">
        <v>0.1893106</v>
      </c>
      <c r="F692">
        <v>-0.31341619999999998</v>
      </c>
      <c r="G692">
        <v>0.35449310000000001</v>
      </c>
      <c r="H692">
        <v>-0.49191869999999999</v>
      </c>
      <c r="I692">
        <v>0.40585209999999999</v>
      </c>
      <c r="J692">
        <v>-0.4541519</v>
      </c>
      <c r="K692">
        <v>1.9201619999999999</v>
      </c>
      <c r="L692">
        <v>0.62452540000000001</v>
      </c>
      <c r="M692">
        <v>-0.93574190000000002</v>
      </c>
      <c r="N692">
        <v>2.0766040000000001</v>
      </c>
      <c r="O692">
        <v>1.7804850000000001</v>
      </c>
      <c r="P692">
        <v>3.680129E-2</v>
      </c>
      <c r="Q692">
        <v>-0.65666049999999998</v>
      </c>
      <c r="R692">
        <v>-0.57784250000000004</v>
      </c>
      <c r="S692">
        <v>2.3280590000000001</v>
      </c>
      <c r="T692">
        <v>-0.49822660000000002</v>
      </c>
      <c r="U692">
        <v>-1.2637430000000001</v>
      </c>
    </row>
    <row r="693" spans="1:21" x14ac:dyDescent="0.25">
      <c r="A693" s="20">
        <f>0.000000507176*10^9</f>
        <v>507.17599999999999</v>
      </c>
      <c r="B693">
        <v>-0.19905490000000001</v>
      </c>
      <c r="C693">
        <v>-0.53563850000000002</v>
      </c>
      <c r="D693">
        <v>-5.5825409999999999E-2</v>
      </c>
      <c r="E693">
        <v>-0.18200859999999999</v>
      </c>
      <c r="F693">
        <v>-0.32513920000000002</v>
      </c>
      <c r="G693">
        <v>-0.26151530000000001</v>
      </c>
      <c r="H693">
        <v>-0.83212770000000003</v>
      </c>
      <c r="I693">
        <v>-0.44557140000000001</v>
      </c>
      <c r="J693">
        <v>0.17438049999999999</v>
      </c>
      <c r="K693">
        <v>2.1081430000000001</v>
      </c>
      <c r="L693">
        <v>8.4313379999999993E-2</v>
      </c>
      <c r="M693">
        <v>-0.57745610000000003</v>
      </c>
      <c r="N693">
        <v>2.4098830000000002</v>
      </c>
      <c r="O693">
        <v>1.319598</v>
      </c>
      <c r="P693">
        <v>-0.79090720000000003</v>
      </c>
      <c r="Q693">
        <v>-1.4036310000000001</v>
      </c>
      <c r="R693">
        <v>0.14623739999999999</v>
      </c>
      <c r="S693">
        <v>1.3429660000000001</v>
      </c>
      <c r="T693">
        <v>-1.0948009999999999</v>
      </c>
      <c r="U693">
        <v>-1.2274510000000001</v>
      </c>
    </row>
    <row r="694" spans="1:21" x14ac:dyDescent="0.25">
      <c r="A694" s="20">
        <f>0.000000508175*10^9</f>
        <v>508.17500000000001</v>
      </c>
      <c r="B694">
        <v>-0.188744</v>
      </c>
      <c r="C694">
        <v>-0.24926870000000001</v>
      </c>
      <c r="D694">
        <v>-0.48963449999999997</v>
      </c>
      <c r="E694">
        <v>-1.4876499999999999</v>
      </c>
      <c r="F694">
        <v>-0.4610033</v>
      </c>
      <c r="G694">
        <v>0.21351829999999999</v>
      </c>
      <c r="H694">
        <v>-1.0551699999999999</v>
      </c>
      <c r="I694">
        <v>-1.6687669999999999</v>
      </c>
      <c r="J694">
        <v>-0.25067210000000001</v>
      </c>
      <c r="K694">
        <v>1.362994</v>
      </c>
      <c r="L694">
        <v>-1.4546429999999999</v>
      </c>
      <c r="M694">
        <v>-0.76320840000000001</v>
      </c>
      <c r="N694">
        <v>0.36290689999999998</v>
      </c>
      <c r="O694">
        <v>6.2411399999999999E-2</v>
      </c>
      <c r="P694">
        <v>-0.6418066</v>
      </c>
      <c r="Q694">
        <v>-0.76066889999999998</v>
      </c>
      <c r="R694">
        <v>0.62052529999999995</v>
      </c>
      <c r="S694">
        <v>1.254427</v>
      </c>
      <c r="T694">
        <v>-0.40588999999999997</v>
      </c>
      <c r="U694">
        <v>-0.60222129999999996</v>
      </c>
    </row>
    <row r="695" spans="1:21" x14ac:dyDescent="0.25">
      <c r="A695" s="20">
        <f>0.000000509175*10^9</f>
        <v>509.17499999999995</v>
      </c>
      <c r="B695">
        <v>-0.23773259999999999</v>
      </c>
      <c r="C695">
        <v>-0.2077949</v>
      </c>
      <c r="D695">
        <v>-0.84315300000000004</v>
      </c>
      <c r="E695">
        <v>-1.156747</v>
      </c>
      <c r="F695">
        <v>-0.84891970000000005</v>
      </c>
      <c r="G695">
        <v>0.34598400000000001</v>
      </c>
      <c r="H695">
        <v>-0.74997009999999997</v>
      </c>
      <c r="I695">
        <v>-0.54599019999999998</v>
      </c>
      <c r="J695">
        <v>-0.44054310000000002</v>
      </c>
      <c r="K695">
        <v>0.36490509999999998</v>
      </c>
      <c r="L695">
        <v>-1.713381</v>
      </c>
      <c r="M695">
        <v>-1.0735330000000001</v>
      </c>
      <c r="N695">
        <v>-0.6328125</v>
      </c>
      <c r="O695">
        <v>-1.579064</v>
      </c>
      <c r="P695">
        <v>8.7337819999999997E-2</v>
      </c>
      <c r="Q695">
        <v>1.291263</v>
      </c>
      <c r="R695">
        <v>0.85578509999999997</v>
      </c>
      <c r="S695">
        <v>0.4813114</v>
      </c>
      <c r="T695">
        <v>0.77815469999999998</v>
      </c>
      <c r="U695">
        <v>-0.1328676</v>
      </c>
    </row>
    <row r="696" spans="1:21" x14ac:dyDescent="0.25">
      <c r="A696" s="20">
        <f>0.000000510175*10^9</f>
        <v>510.17499999999995</v>
      </c>
      <c r="B696">
        <v>0.4380676</v>
      </c>
      <c r="C696">
        <v>-0.2704434</v>
      </c>
      <c r="D696">
        <v>-0.83804330000000005</v>
      </c>
      <c r="E696">
        <v>0.35749150000000002</v>
      </c>
      <c r="F696">
        <v>-0.48909249999999999</v>
      </c>
      <c r="G696">
        <v>-0.30929430000000002</v>
      </c>
      <c r="H696">
        <v>-6.1542760000000002E-2</v>
      </c>
      <c r="I696">
        <v>1.2118599999999999</v>
      </c>
      <c r="J696">
        <v>0.23285410000000001</v>
      </c>
      <c r="K696">
        <v>-0.2690051</v>
      </c>
      <c r="L696">
        <v>-1.54488E-2</v>
      </c>
      <c r="M696">
        <v>-0.56712180000000001</v>
      </c>
      <c r="N696">
        <v>0.29676130000000001</v>
      </c>
      <c r="O696">
        <v>-1.743166</v>
      </c>
      <c r="P696">
        <v>0.33739390000000002</v>
      </c>
      <c r="Q696">
        <v>1.982729</v>
      </c>
      <c r="R696">
        <v>0.91285890000000003</v>
      </c>
      <c r="S696">
        <v>-0.68540909999999999</v>
      </c>
      <c r="T696">
        <v>0.89384620000000004</v>
      </c>
      <c r="U696">
        <v>0.36907570000000001</v>
      </c>
    </row>
    <row r="697" spans="1:21" x14ac:dyDescent="0.25">
      <c r="A697" s="20">
        <f>0.000000511175*10^9</f>
        <v>511.17500000000001</v>
      </c>
      <c r="B697">
        <v>0.4747499</v>
      </c>
      <c r="C697">
        <v>-0.58843000000000001</v>
      </c>
      <c r="D697">
        <v>-1.0645089999999999</v>
      </c>
      <c r="E697">
        <v>0.83450970000000002</v>
      </c>
      <c r="F697">
        <v>-0.25244100000000003</v>
      </c>
      <c r="G697">
        <v>-0.90539119999999995</v>
      </c>
      <c r="H697">
        <v>0.240896</v>
      </c>
      <c r="I697">
        <v>1.8745210000000001</v>
      </c>
      <c r="J697">
        <v>0.82286619999999999</v>
      </c>
      <c r="K697">
        <v>0.44906639999999998</v>
      </c>
      <c r="L697">
        <v>1.153098</v>
      </c>
      <c r="M697">
        <v>0.1286003</v>
      </c>
      <c r="N697">
        <v>0.5381726</v>
      </c>
      <c r="O697">
        <v>-0.50208350000000002</v>
      </c>
      <c r="P697">
        <v>-8.7306560000000005E-2</v>
      </c>
      <c r="Q697">
        <v>0.59248860000000003</v>
      </c>
      <c r="R697">
        <v>0.51936360000000004</v>
      </c>
      <c r="S697">
        <v>-2.7739550000000002E-2</v>
      </c>
      <c r="T697">
        <v>0.39466390000000001</v>
      </c>
      <c r="U697">
        <v>1.080689</v>
      </c>
    </row>
    <row r="698" spans="1:21" x14ac:dyDescent="0.25">
      <c r="A698" s="20">
        <f>0.000000512175*10^9</f>
        <v>512.17499999999995</v>
      </c>
      <c r="B698">
        <v>-0.5582606</v>
      </c>
      <c r="C698">
        <v>-0.59583640000000004</v>
      </c>
      <c r="D698">
        <v>-1.2895430000000001</v>
      </c>
      <c r="E698">
        <v>0.28895520000000002</v>
      </c>
      <c r="F698">
        <v>-0.65273680000000001</v>
      </c>
      <c r="G698">
        <v>-1.0022390000000001</v>
      </c>
      <c r="H698">
        <v>0.30816189999999999</v>
      </c>
      <c r="I698">
        <v>1.447039</v>
      </c>
      <c r="J698">
        <v>-0.3216638</v>
      </c>
      <c r="K698">
        <v>1.0021119999999999</v>
      </c>
      <c r="L698">
        <v>0.23176869999999999</v>
      </c>
      <c r="M698">
        <v>0.32753480000000001</v>
      </c>
      <c r="N698">
        <v>-0.77284339999999996</v>
      </c>
      <c r="O698">
        <v>-0.3722124</v>
      </c>
      <c r="P698">
        <v>-0.22973209999999999</v>
      </c>
      <c r="Q698">
        <v>-0.2429646</v>
      </c>
      <c r="R698">
        <v>0.2008945</v>
      </c>
      <c r="S698">
        <v>0.70202880000000001</v>
      </c>
      <c r="T698">
        <v>0.16874649999999999</v>
      </c>
      <c r="U698">
        <v>1.3209789999999999</v>
      </c>
    </row>
    <row r="699" spans="1:21" x14ac:dyDescent="0.25">
      <c r="A699" s="20">
        <f>0.000000513175*10^9</f>
        <v>513.17499999999995</v>
      </c>
      <c r="B699">
        <v>-0.48025830000000003</v>
      </c>
      <c r="C699">
        <v>-0.3893199</v>
      </c>
      <c r="D699">
        <v>-0.68589319999999998</v>
      </c>
      <c r="E699">
        <v>0.191438</v>
      </c>
      <c r="F699">
        <v>-0.47703689999999999</v>
      </c>
      <c r="G699">
        <v>-0.69763319999999995</v>
      </c>
      <c r="H699">
        <v>0.8069307</v>
      </c>
      <c r="I699">
        <v>0.36449939999999997</v>
      </c>
      <c r="J699">
        <v>-1.4424999999999999</v>
      </c>
      <c r="K699">
        <v>-0.24706919999999999</v>
      </c>
      <c r="L699">
        <v>-0.1686937</v>
      </c>
      <c r="M699">
        <v>0.12518270000000001</v>
      </c>
      <c r="N699">
        <v>-1.5045090000000001</v>
      </c>
      <c r="O699">
        <v>-1.821534</v>
      </c>
      <c r="P699">
        <v>0.50253429999999999</v>
      </c>
      <c r="Q699">
        <v>7.3128100000000001E-2</v>
      </c>
      <c r="R699">
        <v>0.50891319999999995</v>
      </c>
      <c r="S699">
        <v>-5.8560429999999997E-2</v>
      </c>
      <c r="T699">
        <v>-0.2386095</v>
      </c>
      <c r="U699">
        <v>0.63372510000000004</v>
      </c>
    </row>
    <row r="700" spans="1:21" x14ac:dyDescent="0.25">
      <c r="A700" s="20">
        <f>0.000000514175*10^9</f>
        <v>514.17500000000007</v>
      </c>
      <c r="B700">
        <v>0.62823519999999999</v>
      </c>
      <c r="C700">
        <v>0.40387400000000001</v>
      </c>
      <c r="D700">
        <v>-0.48722149999999997</v>
      </c>
      <c r="E700">
        <v>1.4149119999999999</v>
      </c>
      <c r="F700">
        <v>0.30872090000000002</v>
      </c>
      <c r="G700">
        <v>0.30778539999999999</v>
      </c>
      <c r="H700">
        <v>1.0761499999999999</v>
      </c>
      <c r="I700">
        <v>-0.24340390000000001</v>
      </c>
      <c r="J700">
        <v>-0.68262420000000001</v>
      </c>
      <c r="K700">
        <v>-0.67095419999999995</v>
      </c>
      <c r="L700">
        <v>0.29746280000000003</v>
      </c>
      <c r="M700">
        <v>0.37868089999999999</v>
      </c>
      <c r="N700">
        <v>-0.79954510000000001</v>
      </c>
      <c r="O700">
        <v>-2.1831160000000001</v>
      </c>
      <c r="P700">
        <v>1.372884</v>
      </c>
      <c r="Q700">
        <v>0.1015563</v>
      </c>
      <c r="R700">
        <v>0.77640030000000004</v>
      </c>
      <c r="S700">
        <v>-0.59196919999999997</v>
      </c>
      <c r="T700">
        <v>-0.71313260000000001</v>
      </c>
      <c r="U700">
        <v>-0.67806460000000002</v>
      </c>
    </row>
    <row r="701" spans="1:21" x14ac:dyDescent="0.25">
      <c r="A701" s="20">
        <f>0.000000515175*10^9</f>
        <v>515.17499999999995</v>
      </c>
      <c r="B701">
        <v>0.69966039999999996</v>
      </c>
      <c r="C701">
        <v>2.0322279999999999</v>
      </c>
      <c r="D701">
        <v>-1.222494</v>
      </c>
      <c r="E701">
        <v>2.7217349999999998</v>
      </c>
      <c r="F701">
        <v>1.210035</v>
      </c>
      <c r="G701">
        <v>0.546682</v>
      </c>
      <c r="H701">
        <v>-0.1154792</v>
      </c>
      <c r="I701">
        <v>-1.029345</v>
      </c>
      <c r="J701">
        <v>-0.24274809999999999</v>
      </c>
      <c r="K701">
        <v>0.7256667</v>
      </c>
      <c r="L701">
        <v>-0.51631640000000001</v>
      </c>
      <c r="M701">
        <v>0.91331240000000002</v>
      </c>
      <c r="N701">
        <v>0.41371459999999999</v>
      </c>
      <c r="O701">
        <v>-0.58711599999999997</v>
      </c>
      <c r="P701">
        <v>1.3750089999999999</v>
      </c>
      <c r="Q701">
        <v>-0.26920060000000001</v>
      </c>
      <c r="R701">
        <v>-0.28224630000000001</v>
      </c>
      <c r="S701">
        <v>-0.6202415</v>
      </c>
      <c r="T701">
        <v>4.5574730000000001E-2</v>
      </c>
      <c r="U701">
        <v>-0.79854749999999997</v>
      </c>
    </row>
    <row r="702" spans="1:21" x14ac:dyDescent="0.25">
      <c r="A702" s="20">
        <f>0.000000516175*10^9</f>
        <v>516.17499999999995</v>
      </c>
      <c r="B702">
        <v>4.5235169999999998E-2</v>
      </c>
      <c r="C702">
        <v>2.6492689999999999</v>
      </c>
      <c r="D702">
        <v>-1.7125570000000001</v>
      </c>
      <c r="E702">
        <v>1.683535</v>
      </c>
      <c r="F702">
        <v>1.3212459999999999</v>
      </c>
      <c r="G702">
        <v>-0.57051189999999996</v>
      </c>
      <c r="H702">
        <v>-2.009881</v>
      </c>
      <c r="I702">
        <v>-2.412452</v>
      </c>
      <c r="J702">
        <v>-1.137969</v>
      </c>
      <c r="K702">
        <v>1.107019</v>
      </c>
      <c r="L702">
        <v>-1.133534</v>
      </c>
      <c r="M702">
        <v>0.66600839999999994</v>
      </c>
      <c r="N702">
        <v>1.3615679999999999</v>
      </c>
      <c r="O702">
        <v>3.1758550000000003E-2</v>
      </c>
      <c r="P702">
        <v>0.73283160000000003</v>
      </c>
      <c r="Q702">
        <v>-0.25933479999999998</v>
      </c>
      <c r="R702">
        <v>-1.3221210000000001</v>
      </c>
      <c r="S702">
        <v>3.348019E-2</v>
      </c>
      <c r="T702">
        <v>0.98125189999999995</v>
      </c>
      <c r="U702">
        <v>0.40401609999999999</v>
      </c>
    </row>
    <row r="703" spans="1:21" x14ac:dyDescent="0.25">
      <c r="A703" s="20">
        <f>0.000000517175*10^9</f>
        <v>517.17500000000007</v>
      </c>
      <c r="B703">
        <v>0.34640349999999998</v>
      </c>
      <c r="C703">
        <v>1.7376750000000001</v>
      </c>
      <c r="D703">
        <v>-2.2244280000000001</v>
      </c>
      <c r="E703">
        <v>3.9889330000000001E-2</v>
      </c>
      <c r="F703">
        <v>-0.37731989999999999</v>
      </c>
      <c r="G703">
        <v>-0.47127279999999999</v>
      </c>
      <c r="H703">
        <v>-2.3744529999999999</v>
      </c>
      <c r="I703">
        <v>-2.3665750000000001</v>
      </c>
      <c r="J703">
        <v>-1.998119</v>
      </c>
      <c r="K703">
        <v>8.6072330000000002E-2</v>
      </c>
      <c r="L703">
        <v>-0.84152629999999995</v>
      </c>
      <c r="M703">
        <v>0.2941009</v>
      </c>
      <c r="N703">
        <v>0.68189089999999997</v>
      </c>
      <c r="O703">
        <v>-0.97655769999999997</v>
      </c>
      <c r="P703">
        <v>0.52811839999999999</v>
      </c>
      <c r="Q703">
        <v>0.69006679999999998</v>
      </c>
      <c r="R703">
        <v>-0.5046503</v>
      </c>
      <c r="S703">
        <v>1.633238</v>
      </c>
      <c r="T703">
        <v>-8.7303610000000004E-2</v>
      </c>
      <c r="U703">
        <v>-4.806378E-3</v>
      </c>
    </row>
    <row r="704" spans="1:21" x14ac:dyDescent="0.25">
      <c r="A704" s="20">
        <f>0.000000518175*10^9</f>
        <v>518.17500000000007</v>
      </c>
      <c r="B704">
        <v>1.4780869999999999</v>
      </c>
      <c r="C704">
        <v>1.2175009999999999</v>
      </c>
      <c r="D704">
        <v>-2.3360720000000001</v>
      </c>
      <c r="E704">
        <v>0.35148679999999999</v>
      </c>
      <c r="F704">
        <v>-1.580241</v>
      </c>
      <c r="G704">
        <v>-0.13215199999999999</v>
      </c>
      <c r="H704">
        <v>-2.128641</v>
      </c>
      <c r="I704">
        <v>-1.2389269999999999</v>
      </c>
      <c r="J704">
        <v>-1.386593</v>
      </c>
      <c r="K704">
        <v>-0.62718580000000002</v>
      </c>
      <c r="L704">
        <v>-1.3696429999999999</v>
      </c>
      <c r="M704">
        <v>1.0429189999999999</v>
      </c>
      <c r="N704">
        <v>-3.6257940000000002E-2</v>
      </c>
      <c r="O704">
        <v>-0.97134699999999996</v>
      </c>
      <c r="P704">
        <v>0.1100069</v>
      </c>
      <c r="Q704">
        <v>1.2732889999999999</v>
      </c>
      <c r="R704">
        <v>0.5801596</v>
      </c>
      <c r="S704">
        <v>2.449011</v>
      </c>
      <c r="T704">
        <v>-0.86513709999999999</v>
      </c>
      <c r="U704">
        <v>-1.811318</v>
      </c>
    </row>
    <row r="705" spans="1:21" x14ac:dyDescent="0.25">
      <c r="A705" s="20">
        <f>0.000000519175*10^9</f>
        <v>519.17499999999995</v>
      </c>
      <c r="B705">
        <v>1.3164340000000001</v>
      </c>
      <c r="C705">
        <v>1.299356</v>
      </c>
      <c r="D705">
        <v>-1.435514</v>
      </c>
      <c r="E705">
        <v>0.80993879999999996</v>
      </c>
      <c r="F705">
        <v>-1.0602799999999999</v>
      </c>
      <c r="G705">
        <v>-1.1342650000000001</v>
      </c>
      <c r="H705">
        <v>-2.642401</v>
      </c>
      <c r="I705">
        <v>-0.51845129999999995</v>
      </c>
      <c r="J705">
        <v>3.3444439999999999E-2</v>
      </c>
      <c r="K705">
        <v>-0.98840399999999995</v>
      </c>
      <c r="L705">
        <v>-2.3107000000000002</v>
      </c>
      <c r="M705">
        <v>1.4155420000000001</v>
      </c>
      <c r="N705">
        <v>0.68196690000000004</v>
      </c>
      <c r="O705">
        <v>-0.71795629999999999</v>
      </c>
      <c r="P705">
        <v>-1.1511420000000001</v>
      </c>
      <c r="Q705">
        <v>-2.4481800000000001E-2</v>
      </c>
      <c r="R705">
        <v>1.15482</v>
      </c>
      <c r="S705">
        <v>1.756035</v>
      </c>
      <c r="T705">
        <v>0.43530669999999999</v>
      </c>
      <c r="U705">
        <v>-1.84378</v>
      </c>
    </row>
    <row r="706" spans="1:21" x14ac:dyDescent="0.25">
      <c r="A706" s="20">
        <f>0.000000520175*10^9</f>
        <v>520.17499999999995</v>
      </c>
      <c r="B706">
        <v>-0.115173</v>
      </c>
      <c r="C706">
        <v>0.54216489999999995</v>
      </c>
      <c r="D706">
        <v>-0.95089959999999996</v>
      </c>
      <c r="E706">
        <v>0.36648019999999998</v>
      </c>
      <c r="F706">
        <v>-1.1361460000000001</v>
      </c>
      <c r="G706">
        <v>-1.2298830000000001</v>
      </c>
      <c r="H706">
        <v>-1.856023</v>
      </c>
      <c r="I706">
        <v>0.36226789999999998</v>
      </c>
      <c r="J706">
        <v>0.10119060000000001</v>
      </c>
      <c r="K706">
        <v>-0.77119059999999995</v>
      </c>
      <c r="L706">
        <v>-1.700051</v>
      </c>
      <c r="M706">
        <v>0.24708369999999999</v>
      </c>
      <c r="N706">
        <v>0.23811760000000001</v>
      </c>
      <c r="O706">
        <v>-1.1955690000000001</v>
      </c>
      <c r="P706">
        <v>-1.5778840000000001</v>
      </c>
      <c r="Q706">
        <v>-1.3050740000000001</v>
      </c>
      <c r="R706">
        <v>1.9334519999999999</v>
      </c>
      <c r="S706">
        <v>0.8595121</v>
      </c>
      <c r="T706">
        <v>0.91949579999999997</v>
      </c>
      <c r="U706">
        <v>-0.45545819999999998</v>
      </c>
    </row>
    <row r="707" spans="1:21" x14ac:dyDescent="0.25">
      <c r="A707" s="20">
        <f>0.000000521175*10^9</f>
        <v>521.17500000000007</v>
      </c>
      <c r="B707">
        <v>-0.3750503</v>
      </c>
      <c r="C707">
        <v>-0.53563110000000003</v>
      </c>
      <c r="D707">
        <v>-1.2740830000000001</v>
      </c>
      <c r="E707">
        <v>4.3159419999999997E-2</v>
      </c>
      <c r="F707">
        <v>-0.92806670000000002</v>
      </c>
      <c r="G707">
        <v>-0.64573309999999995</v>
      </c>
      <c r="H707">
        <v>-0.13026370000000001</v>
      </c>
      <c r="I707">
        <v>1.3487819999999999</v>
      </c>
      <c r="J707">
        <v>0.1211589</v>
      </c>
      <c r="K707">
        <v>0.5063571</v>
      </c>
      <c r="L707">
        <v>0.65741380000000005</v>
      </c>
      <c r="M707">
        <v>-0.14962320000000001</v>
      </c>
      <c r="N707">
        <v>-1.1626829999999999</v>
      </c>
      <c r="O707">
        <v>-0.98624369999999995</v>
      </c>
      <c r="P707">
        <v>-0.64068250000000004</v>
      </c>
      <c r="Q707">
        <v>0.13323119999999999</v>
      </c>
      <c r="R707">
        <v>2.4224429999999999</v>
      </c>
      <c r="S707">
        <v>0.28990500000000002</v>
      </c>
      <c r="T707">
        <v>-2.6343620000000002E-2</v>
      </c>
      <c r="U707">
        <v>0.36195379999999999</v>
      </c>
    </row>
    <row r="708" spans="1:21" x14ac:dyDescent="0.25">
      <c r="A708" s="20">
        <f>0.000000522175*10^9</f>
        <v>522.17499999999995</v>
      </c>
      <c r="B708">
        <v>0.23200609999999999</v>
      </c>
      <c r="C708">
        <v>-1.0429189999999999</v>
      </c>
      <c r="D708">
        <v>-1.0344</v>
      </c>
      <c r="E708">
        <v>0.2118621</v>
      </c>
      <c r="F708">
        <v>0.14903140000000001</v>
      </c>
      <c r="G708">
        <v>2.9732189999999999E-2</v>
      </c>
      <c r="H708">
        <v>0.56001880000000004</v>
      </c>
      <c r="I708">
        <v>1.1502060000000001</v>
      </c>
      <c r="J708">
        <v>1.447141</v>
      </c>
      <c r="K708">
        <v>1.412129</v>
      </c>
      <c r="L708">
        <v>2.5155979999999998</v>
      </c>
      <c r="M708">
        <v>0.83553149999999998</v>
      </c>
      <c r="N708">
        <v>-1.6842109999999999</v>
      </c>
      <c r="O708">
        <v>-0.58838100000000004</v>
      </c>
      <c r="P708">
        <v>0.25797049999999999</v>
      </c>
      <c r="Q708">
        <v>2.6077439999999998</v>
      </c>
      <c r="R708">
        <v>2.279379</v>
      </c>
      <c r="S708">
        <v>-0.85612189999999999</v>
      </c>
      <c r="T708">
        <v>-0.58090470000000005</v>
      </c>
      <c r="U708">
        <v>0.62851330000000005</v>
      </c>
    </row>
    <row r="709" spans="1:21" x14ac:dyDescent="0.25">
      <c r="A709" s="20">
        <f>0.000000523175*10^9</f>
        <v>523.17499999999995</v>
      </c>
      <c r="B709">
        <v>-8.8082450000000007E-2</v>
      </c>
      <c r="C709">
        <v>-1.1161970000000001</v>
      </c>
      <c r="D709">
        <v>2.9425400000000001E-2</v>
      </c>
      <c r="E709">
        <v>0.77690020000000004</v>
      </c>
      <c r="F709">
        <v>1.1345179999999999E-3</v>
      </c>
      <c r="G709">
        <v>1.0248930000000001</v>
      </c>
      <c r="H709">
        <v>0.8394123</v>
      </c>
      <c r="I709">
        <v>-0.38038559999999999</v>
      </c>
      <c r="J709">
        <v>2.2746620000000002</v>
      </c>
      <c r="K709">
        <v>1.353912</v>
      </c>
      <c r="L709">
        <v>1.76562</v>
      </c>
      <c r="M709">
        <v>1.1254930000000001</v>
      </c>
      <c r="N709">
        <v>-1.306235</v>
      </c>
      <c r="O709">
        <v>-4.4109530000000001E-2</v>
      </c>
      <c r="P709">
        <v>0.4891354</v>
      </c>
      <c r="Q709">
        <v>2.3844859999999999</v>
      </c>
      <c r="R709">
        <v>1.7290939999999999</v>
      </c>
      <c r="S709">
        <v>-1.841974</v>
      </c>
      <c r="T709">
        <v>-0.72552139999999998</v>
      </c>
      <c r="U709">
        <v>0.52737940000000005</v>
      </c>
    </row>
    <row r="710" spans="1:21" x14ac:dyDescent="0.25">
      <c r="A710" s="20">
        <f>0.000000524175*10^9</f>
        <v>524.17500000000007</v>
      </c>
      <c r="B710">
        <v>-0.32969949999999998</v>
      </c>
      <c r="C710">
        <v>-0.3494622</v>
      </c>
      <c r="D710">
        <v>0.2486585</v>
      </c>
      <c r="E710">
        <v>1.210364</v>
      </c>
      <c r="F710">
        <v>-0.57183799999999996</v>
      </c>
      <c r="G710">
        <v>0.31813639999999999</v>
      </c>
      <c r="H710">
        <v>0.54412499999999997</v>
      </c>
      <c r="I710">
        <v>-1.243368</v>
      </c>
      <c r="J710">
        <v>1.4318299999999999</v>
      </c>
      <c r="K710">
        <v>1.4584569999999999</v>
      </c>
      <c r="L710">
        <v>-8.2249610000000001E-2</v>
      </c>
      <c r="M710">
        <v>0.48829030000000001</v>
      </c>
      <c r="N710">
        <v>-0.57966569999999995</v>
      </c>
      <c r="O710">
        <v>1.2501850000000001</v>
      </c>
      <c r="P710">
        <v>0.67205630000000005</v>
      </c>
      <c r="Q710">
        <v>0.3304243</v>
      </c>
      <c r="R710">
        <v>0.94232610000000006</v>
      </c>
      <c r="S710">
        <v>-1.6399570000000001</v>
      </c>
      <c r="T710">
        <v>-0.55207600000000001</v>
      </c>
      <c r="U710">
        <v>0.16652939999999999</v>
      </c>
    </row>
    <row r="711" spans="1:21" x14ac:dyDescent="0.25">
      <c r="A711" s="20">
        <f>0.000000525175*10^9</f>
        <v>525.17500000000007</v>
      </c>
      <c r="B711">
        <v>0.35435949999999999</v>
      </c>
      <c r="C711">
        <v>0.21813289999999999</v>
      </c>
      <c r="D711">
        <v>-0.77511549999999996</v>
      </c>
      <c r="E711">
        <v>0.55267100000000002</v>
      </c>
      <c r="F711">
        <v>-0.64696410000000004</v>
      </c>
      <c r="G711">
        <v>-1.621008</v>
      </c>
      <c r="H711">
        <v>-0.34281450000000002</v>
      </c>
      <c r="I711">
        <v>-0.38338719999999998</v>
      </c>
      <c r="J711">
        <v>-0.4972414</v>
      </c>
      <c r="K711">
        <v>1.065499</v>
      </c>
      <c r="L711">
        <v>0.34293089999999998</v>
      </c>
      <c r="M711">
        <v>-9.516521E-2</v>
      </c>
      <c r="N711">
        <v>-0.80664080000000005</v>
      </c>
      <c r="O711">
        <v>2.0920209999999999</v>
      </c>
      <c r="P711">
        <v>0.82214920000000002</v>
      </c>
      <c r="Q711">
        <v>-0.11245579999999999</v>
      </c>
      <c r="R711">
        <v>0.1229238</v>
      </c>
      <c r="S711">
        <v>-1.533007</v>
      </c>
      <c r="T711">
        <v>-1.137065E-2</v>
      </c>
      <c r="U711">
        <v>-0.49847590000000003</v>
      </c>
    </row>
    <row r="712" spans="1:21" x14ac:dyDescent="0.25">
      <c r="A712" s="20">
        <f>0.000000526175*10^9</f>
        <v>526.17499999999995</v>
      </c>
      <c r="B712">
        <v>0.3036681</v>
      </c>
      <c r="C712">
        <v>2.9470490000000002E-3</v>
      </c>
      <c r="D712">
        <v>-1.437676</v>
      </c>
      <c r="E712">
        <v>-1.2996289999999999</v>
      </c>
      <c r="F712">
        <v>-0.48933389999999999</v>
      </c>
      <c r="G712">
        <v>-2.2126610000000002</v>
      </c>
      <c r="H712">
        <v>-0.36232799999999998</v>
      </c>
      <c r="I712">
        <v>0.43868829999999998</v>
      </c>
      <c r="J712">
        <v>-1.136206</v>
      </c>
      <c r="K712">
        <v>0.2349842</v>
      </c>
      <c r="L712">
        <v>1.571053</v>
      </c>
      <c r="M712">
        <v>-1.2464310000000001</v>
      </c>
      <c r="N712">
        <v>-1.1334789999999999</v>
      </c>
      <c r="O712">
        <v>1.5408599999999999</v>
      </c>
      <c r="P712">
        <v>9.2966569999999998E-2</v>
      </c>
      <c r="Q712">
        <v>0.41105819999999998</v>
      </c>
      <c r="R712">
        <v>-0.13614329999999999</v>
      </c>
      <c r="S712">
        <v>-1.4639519999999999</v>
      </c>
      <c r="T712">
        <v>0.25844240000000002</v>
      </c>
      <c r="U712">
        <v>-1.805112</v>
      </c>
    </row>
    <row r="713" spans="1:21" x14ac:dyDescent="0.25">
      <c r="A713" s="20">
        <f>0.000000527175*10^9</f>
        <v>527.17499999999995</v>
      </c>
      <c r="B713">
        <v>-0.1837802</v>
      </c>
      <c r="C713">
        <v>0.38665680000000002</v>
      </c>
      <c r="D713">
        <v>-1.4519580000000001</v>
      </c>
      <c r="E713">
        <v>-1.8961170000000001</v>
      </c>
      <c r="F713">
        <v>-3.7975700000000001E-2</v>
      </c>
      <c r="G713">
        <v>-0.95081819999999995</v>
      </c>
      <c r="H713">
        <v>-2.0499570000000002E-2</v>
      </c>
      <c r="I713">
        <v>-0.35046290000000002</v>
      </c>
      <c r="J713">
        <v>0.69018199999999996</v>
      </c>
      <c r="K713">
        <v>0.62618169999999995</v>
      </c>
      <c r="L713">
        <v>0.48770730000000001</v>
      </c>
      <c r="M713">
        <v>-2.5980259999999999</v>
      </c>
      <c r="N713">
        <v>-0.1575317</v>
      </c>
      <c r="O713">
        <v>0.37748359999999997</v>
      </c>
      <c r="P713">
        <v>-0.69668419999999998</v>
      </c>
      <c r="Q713">
        <v>5.3993850000000003E-2</v>
      </c>
      <c r="R713">
        <v>-0.12715860000000001</v>
      </c>
      <c r="S713">
        <v>-0.64700040000000003</v>
      </c>
      <c r="T713">
        <v>0.56064449999999999</v>
      </c>
      <c r="U713">
        <v>-1.987147</v>
      </c>
    </row>
    <row r="714" spans="1:21" x14ac:dyDescent="0.25">
      <c r="A714" s="20">
        <f>0.000000528175*10^9</f>
        <v>528.17500000000007</v>
      </c>
      <c r="B714">
        <v>0.45779540000000002</v>
      </c>
      <c r="C714">
        <v>0.93669610000000003</v>
      </c>
      <c r="D714">
        <v>-1.2602</v>
      </c>
      <c r="E714">
        <v>-0.1247741</v>
      </c>
      <c r="F714">
        <v>5.183343E-2</v>
      </c>
      <c r="G714">
        <v>0.28541939999999999</v>
      </c>
      <c r="H714">
        <v>-0.3237524</v>
      </c>
      <c r="I714">
        <v>-1.1200909999999999</v>
      </c>
      <c r="J714">
        <v>1.796589</v>
      </c>
      <c r="K714">
        <v>1.005649</v>
      </c>
      <c r="L714">
        <v>-0.61767470000000002</v>
      </c>
      <c r="M714">
        <v>-1.7461089999999999</v>
      </c>
      <c r="N714">
        <v>0.67988349999999997</v>
      </c>
      <c r="O714">
        <v>0.152694</v>
      </c>
      <c r="P714">
        <v>-0.38957989999999998</v>
      </c>
      <c r="Q714">
        <v>9.9831069999999994E-2</v>
      </c>
      <c r="R714">
        <v>-0.69250990000000001</v>
      </c>
      <c r="S714">
        <v>-0.2420677</v>
      </c>
      <c r="T714">
        <v>1.6130150000000001</v>
      </c>
      <c r="U714">
        <v>-0.55578530000000004</v>
      </c>
    </row>
    <row r="715" spans="1:21" x14ac:dyDescent="0.25">
      <c r="A715" s="20">
        <f>0.000000529175*10^9</f>
        <v>529.17499999999995</v>
      </c>
      <c r="B715">
        <v>1.3767259999999999</v>
      </c>
      <c r="C715">
        <v>0.44449719999999998</v>
      </c>
      <c r="D715">
        <v>-0.2253878</v>
      </c>
      <c r="E715">
        <v>1.081923</v>
      </c>
      <c r="F715">
        <v>0.15418789999999999</v>
      </c>
      <c r="G715">
        <v>-3.3534420000000002E-2</v>
      </c>
      <c r="H715">
        <v>-0.49492019999999998</v>
      </c>
      <c r="I715">
        <v>-3.2273690000000001E-2</v>
      </c>
      <c r="J715">
        <v>7.6110360000000002E-2</v>
      </c>
      <c r="K715">
        <v>8.1972809999999993E-2</v>
      </c>
      <c r="L715">
        <v>0.4649258</v>
      </c>
      <c r="M715">
        <v>0.53104039999999997</v>
      </c>
      <c r="N715">
        <v>0.48666369999999998</v>
      </c>
      <c r="O715">
        <v>0.30815130000000002</v>
      </c>
      <c r="P715">
        <v>-9.1871099999999997E-2</v>
      </c>
      <c r="Q715">
        <v>0.50382329999999997</v>
      </c>
      <c r="R715">
        <v>-0.63562410000000003</v>
      </c>
      <c r="S715">
        <v>-0.46540389999999998</v>
      </c>
      <c r="T715">
        <v>1.8767130000000001</v>
      </c>
      <c r="U715">
        <v>-1.8220940000000001E-2</v>
      </c>
    </row>
    <row r="716" spans="1:21" x14ac:dyDescent="0.25">
      <c r="A716" s="20">
        <f>0.000000530175*10^9</f>
        <v>530.17499999999995</v>
      </c>
      <c r="B716">
        <v>0.7980003</v>
      </c>
      <c r="C716">
        <v>-0.67196370000000005</v>
      </c>
      <c r="D716">
        <v>0.87717219999999996</v>
      </c>
      <c r="E716">
        <v>0.29988399999999998</v>
      </c>
      <c r="F716">
        <v>0.4380983</v>
      </c>
      <c r="G716">
        <v>-0.88946119999999995</v>
      </c>
      <c r="H716">
        <v>-0.3193201</v>
      </c>
      <c r="I716">
        <v>1.153578</v>
      </c>
      <c r="J716">
        <v>-1.162957</v>
      </c>
      <c r="K716">
        <v>-0.66441260000000002</v>
      </c>
      <c r="L716">
        <v>1.2604580000000001</v>
      </c>
      <c r="M716">
        <v>1.0978380000000001</v>
      </c>
      <c r="N716">
        <v>0.17546110000000001</v>
      </c>
      <c r="O716">
        <v>-0.1111979</v>
      </c>
      <c r="P716">
        <v>-0.82466349999999999</v>
      </c>
      <c r="Q716">
        <v>-0.65391840000000001</v>
      </c>
      <c r="R716">
        <v>0.81038860000000001</v>
      </c>
      <c r="S716">
        <v>-0.4416832</v>
      </c>
      <c r="T716">
        <v>0.67521030000000004</v>
      </c>
      <c r="U716">
        <v>-3.904937E-2</v>
      </c>
    </row>
    <row r="717" spans="1:21" x14ac:dyDescent="0.25">
      <c r="A717" s="20">
        <f>0.000000531175*10^9</f>
        <v>531.17500000000007</v>
      </c>
      <c r="B717">
        <v>-0.76945249999999998</v>
      </c>
      <c r="C717">
        <v>-0.79742380000000002</v>
      </c>
      <c r="D717">
        <v>0.1418749</v>
      </c>
      <c r="E717">
        <v>-0.64538090000000004</v>
      </c>
      <c r="F717">
        <v>-0.30872650000000001</v>
      </c>
      <c r="G717">
        <v>-1.324991</v>
      </c>
      <c r="H717">
        <v>-0.49484990000000001</v>
      </c>
      <c r="I717">
        <v>0.9352838</v>
      </c>
      <c r="J717">
        <v>0.1994689</v>
      </c>
      <c r="K717">
        <v>-0.25987690000000002</v>
      </c>
      <c r="L717">
        <v>0.33023730000000001</v>
      </c>
      <c r="M717">
        <v>0.1487657</v>
      </c>
      <c r="N717">
        <v>0.13798930000000001</v>
      </c>
      <c r="O717">
        <v>0.40737309999999999</v>
      </c>
      <c r="P717">
        <v>-0.90989609999999999</v>
      </c>
      <c r="Q717">
        <v>-1.83707</v>
      </c>
      <c r="R717">
        <v>1.8250999999999999</v>
      </c>
      <c r="S717">
        <v>-0.17406489999999999</v>
      </c>
      <c r="T717">
        <v>0.13991310000000001</v>
      </c>
      <c r="U717">
        <v>0.54197030000000002</v>
      </c>
    </row>
    <row r="718" spans="1:21" x14ac:dyDescent="0.25">
      <c r="A718" s="20">
        <f>0.000000532175*10^9</f>
        <v>532.17500000000007</v>
      </c>
      <c r="B718">
        <v>-0.63940490000000005</v>
      </c>
      <c r="C718">
        <v>2.1229330000000001E-2</v>
      </c>
      <c r="D718">
        <v>-0.75172119999999998</v>
      </c>
      <c r="E718">
        <v>-0.1869883</v>
      </c>
      <c r="F718">
        <v>-1.2639609999999999</v>
      </c>
      <c r="G718">
        <v>-1.0560780000000001</v>
      </c>
      <c r="H718">
        <v>-0.65478970000000003</v>
      </c>
      <c r="I718">
        <v>-0.35155370000000002</v>
      </c>
      <c r="J718">
        <v>1.3018879999999999</v>
      </c>
      <c r="K718">
        <v>0.3825769</v>
      </c>
      <c r="L718">
        <v>-0.32690229999999998</v>
      </c>
      <c r="M718">
        <v>8.4012160000000002E-2</v>
      </c>
      <c r="N718">
        <v>5.1085209999999999E-2</v>
      </c>
      <c r="O718">
        <v>1.1549290000000001</v>
      </c>
      <c r="P718">
        <v>0.31851849999999998</v>
      </c>
      <c r="Q718">
        <v>-0.50331720000000002</v>
      </c>
      <c r="R718">
        <v>1.4211130000000001</v>
      </c>
      <c r="S718">
        <v>-0.25682319999999997</v>
      </c>
      <c r="T718">
        <v>3.257268E-2</v>
      </c>
      <c r="U718">
        <v>0.39096760000000003</v>
      </c>
    </row>
    <row r="719" spans="1:21" x14ac:dyDescent="0.25">
      <c r="A719" s="20">
        <f>0.000000533175*10^9</f>
        <v>533.17499999999995</v>
      </c>
      <c r="B719">
        <v>0.62076830000000005</v>
      </c>
      <c r="C719">
        <v>0.34131260000000002</v>
      </c>
      <c r="D719">
        <v>0.27370359999999999</v>
      </c>
      <c r="E719">
        <v>0.65213779999999999</v>
      </c>
      <c r="F719">
        <v>-1.0547930000000001</v>
      </c>
      <c r="G719">
        <v>6.2716750000000002E-2</v>
      </c>
      <c r="H719">
        <v>-0.32524059999999999</v>
      </c>
      <c r="I719">
        <v>-1.7583</v>
      </c>
      <c r="J719">
        <v>0.78287689999999999</v>
      </c>
      <c r="K719">
        <v>0.66833609999999999</v>
      </c>
      <c r="L719">
        <v>-0.1108917</v>
      </c>
      <c r="M719">
        <v>0.86248389999999997</v>
      </c>
      <c r="N719">
        <v>2.8896359999999999E-2</v>
      </c>
      <c r="O719">
        <v>0.14050470000000001</v>
      </c>
      <c r="P719">
        <v>0.50979600000000003</v>
      </c>
      <c r="Q719">
        <v>1.1127130000000001</v>
      </c>
      <c r="R719">
        <v>0.64253420000000006</v>
      </c>
      <c r="S719">
        <v>-0.75739460000000003</v>
      </c>
      <c r="T719">
        <v>-0.42637809999999998</v>
      </c>
      <c r="U719">
        <v>-0.2330266</v>
      </c>
    </row>
    <row r="720" spans="1:21" x14ac:dyDescent="0.25">
      <c r="A720" s="20">
        <f>0.000000534175*10^9</f>
        <v>534.17499999999995</v>
      </c>
      <c r="B720">
        <v>0.57258969999999998</v>
      </c>
      <c r="C720">
        <v>0.98689649999999995</v>
      </c>
      <c r="D720">
        <v>1.4398949999999999</v>
      </c>
      <c r="E720">
        <v>0.17489660000000001</v>
      </c>
      <c r="F720">
        <v>-0.57719039999999999</v>
      </c>
      <c r="G720">
        <v>0.71675990000000001</v>
      </c>
      <c r="H720">
        <v>-0.727684</v>
      </c>
      <c r="I720">
        <v>-1.258564</v>
      </c>
      <c r="J720">
        <v>0.62655510000000003</v>
      </c>
      <c r="K720">
        <v>0.99678080000000002</v>
      </c>
      <c r="L720">
        <v>-5.4261150000000001E-2</v>
      </c>
      <c r="M720">
        <v>0.90613659999999996</v>
      </c>
      <c r="N720">
        <v>-2.2986090000000001E-2</v>
      </c>
      <c r="O720">
        <v>-0.59161399999999997</v>
      </c>
      <c r="P720">
        <v>-0.29867830000000001</v>
      </c>
      <c r="Q720">
        <v>0.4845197</v>
      </c>
      <c r="R720">
        <v>0.89460819999999996</v>
      </c>
      <c r="S720">
        <v>-0.77343059999999997</v>
      </c>
      <c r="T720">
        <v>-0.17068120000000001</v>
      </c>
      <c r="U720">
        <v>0.1091294</v>
      </c>
    </row>
    <row r="721" spans="1:21" x14ac:dyDescent="0.25">
      <c r="A721" s="20">
        <f>0.000000535175*10^9</f>
        <v>535.17500000000007</v>
      </c>
      <c r="B721">
        <v>4.7498279999999997E-2</v>
      </c>
      <c r="C721">
        <v>1.9822850000000001</v>
      </c>
      <c r="D721">
        <v>1.2455989999999999</v>
      </c>
      <c r="E721">
        <v>-0.48145700000000002</v>
      </c>
      <c r="F721">
        <v>-0.7361335</v>
      </c>
      <c r="G721">
        <v>0.1706664</v>
      </c>
      <c r="H721">
        <v>-2.209552</v>
      </c>
      <c r="I721">
        <v>0.44516139999999998</v>
      </c>
      <c r="J721">
        <v>1.2048779999999999</v>
      </c>
      <c r="K721">
        <v>1.1091390000000001</v>
      </c>
      <c r="L721">
        <v>-0.37586170000000002</v>
      </c>
      <c r="M721">
        <v>0.22411139999999999</v>
      </c>
      <c r="N721">
        <v>-0.37748359999999997</v>
      </c>
      <c r="O721">
        <v>0.1619418</v>
      </c>
      <c r="P721">
        <v>-0.72658440000000002</v>
      </c>
      <c r="Q721">
        <v>-0.19185540000000001</v>
      </c>
      <c r="R721">
        <v>2.1106250000000002</v>
      </c>
      <c r="S721">
        <v>-0.33725519999999998</v>
      </c>
      <c r="T721">
        <v>2.5798209999999999E-2</v>
      </c>
      <c r="U721">
        <v>1.0486169999999999</v>
      </c>
    </row>
    <row r="722" spans="1:21" x14ac:dyDescent="0.25">
      <c r="A722" s="20">
        <f>0.000000536175*10^9</f>
        <v>536.17499999999995</v>
      </c>
      <c r="B722">
        <v>0.14609040000000001</v>
      </c>
      <c r="C722">
        <v>1.420993</v>
      </c>
      <c r="D722">
        <v>-6.6446790000000006E-2</v>
      </c>
      <c r="E722">
        <v>-0.1447589</v>
      </c>
      <c r="F722">
        <v>-1.5980749999999999</v>
      </c>
      <c r="G722">
        <v>-0.35016649999999999</v>
      </c>
      <c r="H722">
        <v>-2.5270679999999999</v>
      </c>
      <c r="I722">
        <v>0.93752899999999995</v>
      </c>
      <c r="J722">
        <v>1.1926570000000001</v>
      </c>
      <c r="K722">
        <v>0.83048390000000005</v>
      </c>
      <c r="L722">
        <v>-0.76593180000000005</v>
      </c>
      <c r="M722">
        <v>-0.15296680000000001</v>
      </c>
      <c r="N722">
        <v>-0.32823799999999997</v>
      </c>
      <c r="O722">
        <v>0.28046090000000001</v>
      </c>
      <c r="P722">
        <v>-0.89847220000000005</v>
      </c>
      <c r="Q722">
        <v>0.53131229999999996</v>
      </c>
      <c r="R722">
        <v>1.8360259999999999</v>
      </c>
      <c r="S722">
        <v>-0.3341539</v>
      </c>
      <c r="T722">
        <v>-0.39583570000000001</v>
      </c>
      <c r="U722">
        <v>1.7949189999999999</v>
      </c>
    </row>
    <row r="723" spans="1:21" x14ac:dyDescent="0.25">
      <c r="A723" s="20">
        <f>0.000000537175*10^9</f>
        <v>537.17499999999995</v>
      </c>
      <c r="B723">
        <v>9.7720509999999997E-2</v>
      </c>
      <c r="C723">
        <v>7.4514810000000001E-2</v>
      </c>
      <c r="D723">
        <v>-0.56563549999999996</v>
      </c>
      <c r="E723">
        <v>0.1240064</v>
      </c>
      <c r="F723">
        <v>-1.8210809999999999</v>
      </c>
      <c r="G723">
        <v>-0.22583130000000001</v>
      </c>
      <c r="H723">
        <v>-1.2923119999999999</v>
      </c>
      <c r="I723">
        <v>1.0939300000000001</v>
      </c>
      <c r="J723">
        <v>0.23774200000000001</v>
      </c>
      <c r="K723">
        <v>0.18679419999999999</v>
      </c>
      <c r="L723">
        <v>-0.74359600000000003</v>
      </c>
      <c r="M723">
        <v>-6.9772690000000004E-3</v>
      </c>
      <c r="N723">
        <v>-0.21155299999999999</v>
      </c>
      <c r="O723">
        <v>-0.59082730000000006</v>
      </c>
      <c r="P723">
        <v>-0.48839969999999999</v>
      </c>
      <c r="Q723">
        <v>1.182077</v>
      </c>
      <c r="R723">
        <v>-0.15453520000000001</v>
      </c>
      <c r="S723">
        <v>-0.26795360000000001</v>
      </c>
      <c r="T723">
        <v>-0.4794445</v>
      </c>
      <c r="U723">
        <v>1.4006179999999999</v>
      </c>
    </row>
    <row r="724" spans="1:21" x14ac:dyDescent="0.25">
      <c r="A724" s="20">
        <f>0.000000538175*10^9</f>
        <v>538.17500000000007</v>
      </c>
      <c r="B724">
        <v>-0.91414700000000004</v>
      </c>
      <c r="C724">
        <v>-0.19772899999999999</v>
      </c>
      <c r="D724">
        <v>0.75396949999999996</v>
      </c>
      <c r="E724">
        <v>-0.19896230000000001</v>
      </c>
      <c r="F724">
        <v>0.14002809999999999</v>
      </c>
      <c r="G724">
        <v>-0.25740150000000001</v>
      </c>
      <c r="H724">
        <v>-0.48999989999999999</v>
      </c>
      <c r="I724">
        <v>1.337159</v>
      </c>
      <c r="J724">
        <v>-0.45621440000000002</v>
      </c>
      <c r="K724">
        <v>-0.9077364</v>
      </c>
      <c r="L724">
        <v>-1.362895</v>
      </c>
      <c r="M724">
        <v>-0.63768440000000004</v>
      </c>
      <c r="N724">
        <v>-0.83320839999999996</v>
      </c>
      <c r="O724">
        <v>-0.90814110000000003</v>
      </c>
      <c r="P724">
        <v>0.4683599</v>
      </c>
      <c r="Q724">
        <v>0.81954320000000003</v>
      </c>
      <c r="R724">
        <v>-0.50666109999999998</v>
      </c>
      <c r="S724">
        <v>0.2326413</v>
      </c>
      <c r="T724">
        <v>-0.30900680000000003</v>
      </c>
      <c r="U724">
        <v>-0.82419240000000005</v>
      </c>
    </row>
    <row r="725" spans="1:21" x14ac:dyDescent="0.25">
      <c r="A725" s="20">
        <f>0.000000539175*10^9</f>
        <v>539.17499999999995</v>
      </c>
      <c r="B725">
        <v>-2.3405749999999999</v>
      </c>
      <c r="C725">
        <v>0.3887157</v>
      </c>
      <c r="D725">
        <v>0.94887679999999996</v>
      </c>
      <c r="E725">
        <v>-7.7397439999999998E-2</v>
      </c>
      <c r="F725">
        <v>1.9293</v>
      </c>
      <c r="G725">
        <v>-0.99588290000000002</v>
      </c>
      <c r="H725">
        <v>-1.5827919999999999E-2</v>
      </c>
      <c r="I725">
        <v>0.79179929999999998</v>
      </c>
      <c r="J725">
        <v>0.3501283</v>
      </c>
      <c r="K725">
        <v>-1.4207609999999999</v>
      </c>
      <c r="L725">
        <v>-2.193873</v>
      </c>
      <c r="M725">
        <v>-1.8414680000000001</v>
      </c>
      <c r="N725">
        <v>-1.222871</v>
      </c>
      <c r="O725">
        <v>-0.76722330000000005</v>
      </c>
      <c r="P725">
        <v>1.541633</v>
      </c>
      <c r="Q725">
        <v>-0.38231229999999999</v>
      </c>
      <c r="R725">
        <v>1.2019139999999999</v>
      </c>
      <c r="S725">
        <v>0.56555429999999995</v>
      </c>
      <c r="T725">
        <v>-0.42680479999999998</v>
      </c>
      <c r="U725">
        <v>-2.3891300000000002</v>
      </c>
    </row>
    <row r="726" spans="1:21" x14ac:dyDescent="0.25">
      <c r="A726" s="20">
        <f>0.000000540175*10^9</f>
        <v>540.17499999999995</v>
      </c>
      <c r="B726">
        <v>-2.179691</v>
      </c>
      <c r="C726">
        <v>1.113205</v>
      </c>
      <c r="D726">
        <v>-0.88232200000000005</v>
      </c>
      <c r="E726">
        <v>0.60964050000000003</v>
      </c>
      <c r="F726">
        <v>1.1498980000000001</v>
      </c>
      <c r="G726">
        <v>-1.226718</v>
      </c>
      <c r="H726">
        <v>0.48269410000000001</v>
      </c>
      <c r="I726">
        <v>0.92568989999999995</v>
      </c>
      <c r="J726">
        <v>0.98844889999999996</v>
      </c>
      <c r="K726">
        <v>-0.67369619999999997</v>
      </c>
      <c r="L726">
        <v>-1.2507379999999999</v>
      </c>
      <c r="M726">
        <v>-1.275571</v>
      </c>
      <c r="N726">
        <v>-0.84872599999999998</v>
      </c>
      <c r="O726">
        <v>-0.93059530000000001</v>
      </c>
      <c r="P726">
        <v>2.235055</v>
      </c>
      <c r="Q726">
        <v>-1.4193739999999999</v>
      </c>
      <c r="R726">
        <v>1.7317070000000001</v>
      </c>
      <c r="S726">
        <v>0.1387448</v>
      </c>
      <c r="T726">
        <v>-0.38090309999999999</v>
      </c>
      <c r="U726">
        <v>-1.2333810000000001</v>
      </c>
    </row>
    <row r="727" spans="1:21" x14ac:dyDescent="0.25">
      <c r="A727" s="20">
        <f>0.000000541175*10^9</f>
        <v>541.17499999999995</v>
      </c>
      <c r="B727">
        <v>-0.36715920000000002</v>
      </c>
      <c r="C727">
        <v>1.5331220000000001</v>
      </c>
      <c r="D727">
        <v>-1.823628</v>
      </c>
      <c r="E727">
        <v>0.61001110000000003</v>
      </c>
      <c r="F727">
        <v>-0.66361130000000002</v>
      </c>
      <c r="G727">
        <v>-0.2445532</v>
      </c>
      <c r="H727">
        <v>0.26170749999999998</v>
      </c>
      <c r="I727">
        <v>1.679514</v>
      </c>
      <c r="J727">
        <v>0.60427629999999999</v>
      </c>
      <c r="K727">
        <v>3.6267809999999998E-2</v>
      </c>
      <c r="L727">
        <v>-0.25381700000000001</v>
      </c>
      <c r="M727">
        <v>0.1194703</v>
      </c>
      <c r="N727">
        <v>0.22139909999999999</v>
      </c>
      <c r="O727">
        <v>-0.67153180000000001</v>
      </c>
      <c r="P727">
        <v>1.874177</v>
      </c>
      <c r="Q727">
        <v>-1.4999990000000001</v>
      </c>
      <c r="R727">
        <v>0.1141783</v>
      </c>
      <c r="S727">
        <v>-1.1604460000000001</v>
      </c>
      <c r="T727">
        <v>-0.10807070000000001</v>
      </c>
      <c r="U727">
        <v>0.36658079999999998</v>
      </c>
    </row>
    <row r="728" spans="1:21" x14ac:dyDescent="0.25">
      <c r="A728" s="20">
        <f>0.000000542175*10^9</f>
        <v>542.17500000000007</v>
      </c>
      <c r="B728">
        <v>0.62466429999999995</v>
      </c>
      <c r="C728">
        <v>0.8113532</v>
      </c>
      <c r="D728">
        <v>-0.86069560000000001</v>
      </c>
      <c r="E728">
        <v>-6.3452019999999998E-2</v>
      </c>
      <c r="F728">
        <v>-1.8405119999999999</v>
      </c>
      <c r="G728">
        <v>-0.11442960000000001</v>
      </c>
      <c r="H728">
        <v>2.290027E-2</v>
      </c>
      <c r="I728">
        <v>1.1544989999999999</v>
      </c>
      <c r="J728">
        <v>0.95924370000000003</v>
      </c>
      <c r="K728">
        <v>-0.21750520000000001</v>
      </c>
      <c r="L728">
        <v>0.30214150000000001</v>
      </c>
      <c r="M728">
        <v>7.3024720000000001E-2</v>
      </c>
      <c r="N728">
        <v>1.8493520000000001</v>
      </c>
      <c r="O728">
        <v>-6.5154190000000001E-2</v>
      </c>
      <c r="P728">
        <v>0.38412449999999998</v>
      </c>
      <c r="Q728">
        <v>-0.42508800000000002</v>
      </c>
      <c r="R728">
        <v>-0.75283049999999996</v>
      </c>
      <c r="S728">
        <v>-1.026111</v>
      </c>
      <c r="T728">
        <v>-0.54469749999999995</v>
      </c>
      <c r="U728">
        <v>0.25477850000000002</v>
      </c>
    </row>
    <row r="729" spans="1:21" x14ac:dyDescent="0.25">
      <c r="A729" s="20">
        <f>0.000000543175*10^9</f>
        <v>543.17499999999995</v>
      </c>
      <c r="B729">
        <v>2.6413430000000002E-2</v>
      </c>
      <c r="C729">
        <v>-0.71651580000000004</v>
      </c>
      <c r="D729">
        <v>-0.36004599999999998</v>
      </c>
      <c r="E729">
        <v>-0.92937409999999998</v>
      </c>
      <c r="F729">
        <v>-1.8992910000000001</v>
      </c>
      <c r="G729">
        <v>-0.78674109999999997</v>
      </c>
      <c r="H729">
        <v>-0.14536189999999999</v>
      </c>
      <c r="I729">
        <v>-7.8758709999999996E-2</v>
      </c>
      <c r="J729">
        <v>1.509935</v>
      </c>
      <c r="K729">
        <v>3.0403630000000001E-2</v>
      </c>
      <c r="L729">
        <v>1.616401</v>
      </c>
      <c r="M729">
        <v>-0.1204448</v>
      </c>
      <c r="N729">
        <v>2.0512769999999998</v>
      </c>
      <c r="O729">
        <v>-0.49301319999999998</v>
      </c>
      <c r="P729">
        <v>-0.82882900000000004</v>
      </c>
      <c r="Q729">
        <v>1.087232</v>
      </c>
      <c r="R729">
        <v>0.1264257</v>
      </c>
      <c r="S729">
        <v>1.4519880000000001</v>
      </c>
      <c r="T729">
        <v>-0.77551879999999995</v>
      </c>
      <c r="U729">
        <v>-0.68541169999999996</v>
      </c>
    </row>
    <row r="730" spans="1:21" x14ac:dyDescent="0.25">
      <c r="A730" s="20">
        <f>0.000000544175*10^9</f>
        <v>544.17499999999995</v>
      </c>
      <c r="B730">
        <v>-1.220807</v>
      </c>
      <c r="C730">
        <v>-0.95323650000000004</v>
      </c>
      <c r="D730">
        <v>-1.621089</v>
      </c>
      <c r="E730">
        <v>-1.3233760000000001</v>
      </c>
      <c r="F730">
        <v>-0.64875720000000003</v>
      </c>
      <c r="G730">
        <v>0.27468999999999999</v>
      </c>
      <c r="H730">
        <v>-1.0814060000000001</v>
      </c>
      <c r="I730">
        <v>-0.56909430000000005</v>
      </c>
      <c r="J730">
        <v>1.293107</v>
      </c>
      <c r="K730">
        <v>1.252624</v>
      </c>
      <c r="L730">
        <v>1.819364</v>
      </c>
      <c r="M730">
        <v>0.5108066</v>
      </c>
      <c r="N730">
        <v>0.58799840000000003</v>
      </c>
      <c r="O730">
        <v>-1.682606</v>
      </c>
      <c r="P730">
        <v>-0.49853540000000002</v>
      </c>
      <c r="Q730">
        <v>1.0133030000000001</v>
      </c>
      <c r="R730">
        <v>0.35752640000000002</v>
      </c>
      <c r="S730">
        <v>2.2486199999999998</v>
      </c>
      <c r="T730">
        <v>-0.15140709999999999</v>
      </c>
      <c r="U730">
        <v>-0.91787879999999999</v>
      </c>
    </row>
    <row r="731" spans="1:21" x14ac:dyDescent="0.25">
      <c r="A731" s="20">
        <f>0.000000545175*10^9</f>
        <v>545.17500000000007</v>
      </c>
      <c r="B731">
        <v>-2.3242060000000002</v>
      </c>
      <c r="C731">
        <v>0.22720599999999999</v>
      </c>
      <c r="D731">
        <v>-1.9370080000000001</v>
      </c>
      <c r="E731">
        <v>-0.43813550000000001</v>
      </c>
      <c r="F731">
        <v>0.42194910000000002</v>
      </c>
      <c r="G731">
        <v>2.211951</v>
      </c>
      <c r="H731">
        <v>-1.7183470000000001</v>
      </c>
      <c r="I731">
        <v>2.5976030000000001E-2</v>
      </c>
      <c r="J731">
        <v>0.14661489999999999</v>
      </c>
      <c r="K731">
        <v>1.5246960000000001</v>
      </c>
      <c r="L731">
        <v>0.52241199999999999</v>
      </c>
      <c r="M731">
        <v>1.2445759999999999</v>
      </c>
      <c r="N731">
        <v>0.69475960000000003</v>
      </c>
      <c r="O731">
        <v>-1.651205</v>
      </c>
      <c r="P731">
        <v>-0.1493477</v>
      </c>
      <c r="Q731">
        <v>-0.34012300000000001</v>
      </c>
      <c r="R731">
        <v>-0.14241980000000001</v>
      </c>
      <c r="S731">
        <v>0.1574139</v>
      </c>
      <c r="T731">
        <v>-8.7132879999999996E-3</v>
      </c>
      <c r="U731">
        <v>-0.46365590000000001</v>
      </c>
    </row>
    <row r="732" spans="1:21" x14ac:dyDescent="0.25">
      <c r="A732" s="20">
        <f>0.000000546175*10^9</f>
        <v>546.17499999999995</v>
      </c>
      <c r="B732">
        <v>-2.3695900000000001</v>
      </c>
      <c r="C732">
        <v>8.5373039999999997E-2</v>
      </c>
      <c r="D732">
        <v>9.4516900000000001E-2</v>
      </c>
      <c r="E732">
        <v>0.54014390000000001</v>
      </c>
      <c r="F732">
        <v>-0.21882289999999999</v>
      </c>
      <c r="G732">
        <v>2.2843369999999998</v>
      </c>
      <c r="H732">
        <v>-1.0591520000000001</v>
      </c>
      <c r="I732">
        <v>1.1703079999999999</v>
      </c>
      <c r="J732">
        <v>-0.96932240000000003</v>
      </c>
      <c r="K732">
        <v>0.32685029999999998</v>
      </c>
      <c r="L732">
        <v>-0.79993080000000005</v>
      </c>
      <c r="M732">
        <v>1.89927</v>
      </c>
      <c r="N732">
        <v>1.7487520000000001</v>
      </c>
      <c r="O732">
        <v>-0.47150209999999998</v>
      </c>
      <c r="P732">
        <v>-0.72419129999999998</v>
      </c>
      <c r="Q732">
        <v>-0.76421139999999999</v>
      </c>
      <c r="R732">
        <v>0.1265184</v>
      </c>
      <c r="S732">
        <v>-1.3232569999999999</v>
      </c>
      <c r="T732">
        <v>-0.15400939999999999</v>
      </c>
      <c r="U732">
        <v>0.38791829999999999</v>
      </c>
    </row>
    <row r="733" spans="1:21" x14ac:dyDescent="0.25">
      <c r="A733" s="20">
        <f>0.000000547175*10^9</f>
        <v>547.17499999999995</v>
      </c>
      <c r="B733">
        <v>-0.95006570000000001</v>
      </c>
      <c r="C733">
        <v>-1.867969</v>
      </c>
      <c r="D733">
        <v>1.2069030000000001</v>
      </c>
      <c r="E733">
        <v>0.90738890000000005</v>
      </c>
      <c r="F733">
        <v>-1.0025379999999999</v>
      </c>
      <c r="G733">
        <v>0.61592780000000003</v>
      </c>
      <c r="H733">
        <v>-0.46345019999999998</v>
      </c>
      <c r="I733">
        <v>1.5392520000000001</v>
      </c>
      <c r="J733">
        <v>-0.34268910000000002</v>
      </c>
      <c r="K733">
        <v>-0.34895090000000001</v>
      </c>
      <c r="L733">
        <v>-1.485997</v>
      </c>
      <c r="M733">
        <v>1.7570159999999999</v>
      </c>
      <c r="N733">
        <v>0.51392329999999997</v>
      </c>
      <c r="O733">
        <v>0.2573164</v>
      </c>
      <c r="P733">
        <v>-1.1351340000000001</v>
      </c>
      <c r="Q733">
        <v>6.9400459999999997E-2</v>
      </c>
      <c r="R733">
        <v>0.49666840000000001</v>
      </c>
      <c r="S733">
        <v>-1.559042</v>
      </c>
      <c r="T733">
        <v>0.21493329999999999</v>
      </c>
      <c r="U733">
        <v>1.263136</v>
      </c>
    </row>
    <row r="734" spans="1:21" x14ac:dyDescent="0.25">
      <c r="A734" s="20">
        <f>0.000000548175*10^9</f>
        <v>548.17500000000007</v>
      </c>
      <c r="B734">
        <v>0.66839219999999999</v>
      </c>
      <c r="C734">
        <v>-2.8060520000000002</v>
      </c>
      <c r="D734">
        <v>-8.686402E-2</v>
      </c>
      <c r="E734">
        <v>1.054583</v>
      </c>
      <c r="F734">
        <v>-0.4621574</v>
      </c>
      <c r="G734">
        <v>-0.35706019999999999</v>
      </c>
      <c r="H734">
        <v>-0.56619299999999995</v>
      </c>
      <c r="I734">
        <v>0.70491539999999997</v>
      </c>
      <c r="J734">
        <v>-8.8762029999999998E-4</v>
      </c>
      <c r="K734">
        <v>0.64943119999999999</v>
      </c>
      <c r="L734">
        <v>-0.75011709999999998</v>
      </c>
      <c r="M734">
        <v>1.310087</v>
      </c>
      <c r="N734">
        <v>-1.082241</v>
      </c>
      <c r="O734">
        <v>0.56199149999999998</v>
      </c>
      <c r="P734">
        <v>-0.89855450000000003</v>
      </c>
      <c r="Q734">
        <v>1.0994060000000001</v>
      </c>
      <c r="R734">
        <v>9.5448900000000003E-2</v>
      </c>
      <c r="S734">
        <v>-1.601955</v>
      </c>
      <c r="T734">
        <v>0.4766282</v>
      </c>
      <c r="U734">
        <v>1.2360439999999999</v>
      </c>
    </row>
    <row r="735" spans="1:21" x14ac:dyDescent="0.25">
      <c r="A735" s="20">
        <f>0.000000549175*10^9</f>
        <v>549.17500000000007</v>
      </c>
      <c r="B735">
        <v>0.55272710000000003</v>
      </c>
      <c r="C735">
        <v>-1.775055</v>
      </c>
      <c r="D735">
        <v>-1.623996</v>
      </c>
      <c r="E735">
        <v>0.63645689999999999</v>
      </c>
      <c r="F735">
        <v>0.43855060000000001</v>
      </c>
      <c r="G735">
        <v>-0.22863020000000001</v>
      </c>
      <c r="H735">
        <v>-9.6405290000000005E-2</v>
      </c>
      <c r="I735">
        <v>-1.514947E-3</v>
      </c>
      <c r="J735">
        <v>-0.9163173</v>
      </c>
      <c r="K735">
        <v>1.2040360000000001</v>
      </c>
      <c r="L735">
        <v>0.81469190000000002</v>
      </c>
      <c r="M735">
        <v>2.057474</v>
      </c>
      <c r="N735">
        <v>-0.65194589999999997</v>
      </c>
      <c r="O735">
        <v>0.4182032</v>
      </c>
      <c r="P735">
        <v>-0.26987349999999999</v>
      </c>
      <c r="Q735">
        <v>0.33428340000000001</v>
      </c>
      <c r="R735">
        <v>7.3895500000000003E-2</v>
      </c>
      <c r="S735">
        <v>-1.151478</v>
      </c>
      <c r="T735">
        <v>-0.119154</v>
      </c>
      <c r="U735">
        <v>0.96041860000000001</v>
      </c>
    </row>
    <row r="736" spans="1:21" x14ac:dyDescent="0.25">
      <c r="A736" s="20">
        <f>0.000000550175*10^9</f>
        <v>550.17499999999995</v>
      </c>
      <c r="B736">
        <v>-0.91700320000000002</v>
      </c>
      <c r="C736">
        <v>-0.79008679999999998</v>
      </c>
      <c r="D736">
        <v>-2.3536139999999999</v>
      </c>
      <c r="E736">
        <v>6.7589129999999997E-2</v>
      </c>
      <c r="F736">
        <v>1.0937129999999999</v>
      </c>
      <c r="G736">
        <v>-0.73825410000000002</v>
      </c>
      <c r="H736">
        <v>0.5695173</v>
      </c>
      <c r="I736">
        <v>6.5304050000000002E-2</v>
      </c>
      <c r="J736">
        <v>-0.4957627</v>
      </c>
      <c r="K736">
        <v>0.69679780000000002</v>
      </c>
      <c r="L736">
        <v>1.4313119999999999</v>
      </c>
      <c r="M736">
        <v>2.5491809999999999</v>
      </c>
      <c r="N736">
        <v>0.1205117</v>
      </c>
      <c r="O736">
        <v>0.32576640000000001</v>
      </c>
      <c r="P736">
        <v>7.9801399999999995E-2</v>
      </c>
      <c r="Q736">
        <v>-1.363162</v>
      </c>
      <c r="R736">
        <v>1.4047989999999999</v>
      </c>
      <c r="S736">
        <v>-0.4436503</v>
      </c>
      <c r="T736">
        <v>-0.38073590000000002</v>
      </c>
      <c r="U736">
        <v>0.54921169999999997</v>
      </c>
    </row>
    <row r="737" spans="1:21" x14ac:dyDescent="0.25">
      <c r="A737" s="20">
        <f>0.000000551175*10^9</f>
        <v>551.17499999999995</v>
      </c>
      <c r="B737">
        <v>-1.0586390000000001</v>
      </c>
      <c r="C737">
        <v>-0.59923610000000005</v>
      </c>
      <c r="D737">
        <v>-2.32016</v>
      </c>
      <c r="E737">
        <v>3.1029000000000001E-2</v>
      </c>
      <c r="F737">
        <v>0.94462190000000001</v>
      </c>
      <c r="G737">
        <v>-1.0655380000000001</v>
      </c>
      <c r="H737">
        <v>-2.1686469999999999E-2</v>
      </c>
      <c r="I737">
        <v>-8.5181880000000001E-2</v>
      </c>
      <c r="J737">
        <v>0.89713050000000005</v>
      </c>
      <c r="K737">
        <v>0.65681730000000005</v>
      </c>
      <c r="L737">
        <v>0.59978699999999996</v>
      </c>
      <c r="M737">
        <v>1.2555050000000001</v>
      </c>
      <c r="N737">
        <v>0.53122329999999995</v>
      </c>
      <c r="O737">
        <v>0.65665580000000001</v>
      </c>
      <c r="P737">
        <v>-0.33204939999999999</v>
      </c>
      <c r="Q737">
        <v>-0.77667629999999999</v>
      </c>
      <c r="R737">
        <v>2.3221989999999999</v>
      </c>
      <c r="S737">
        <v>6.6799369999999997E-2</v>
      </c>
      <c r="T737">
        <v>0.38940279999999999</v>
      </c>
      <c r="U737">
        <v>-0.67671460000000005</v>
      </c>
    </row>
    <row r="738" spans="1:21" x14ac:dyDescent="0.25">
      <c r="A738" s="20">
        <f>0.000000552175*10^9</f>
        <v>552.17500000000007</v>
      </c>
      <c r="B738">
        <v>0.3530741</v>
      </c>
      <c r="C738">
        <v>-0.3066432</v>
      </c>
      <c r="D738">
        <v>-1.9552320000000001</v>
      </c>
      <c r="E738">
        <v>0.52567019999999998</v>
      </c>
      <c r="F738">
        <v>-0.1840272</v>
      </c>
      <c r="G738">
        <v>7.7992409999999998E-2</v>
      </c>
      <c r="H738">
        <v>-0.94037689999999996</v>
      </c>
      <c r="I738">
        <v>-1.0156419999999999</v>
      </c>
      <c r="J738">
        <v>0.87447779999999997</v>
      </c>
      <c r="K738">
        <v>0.1575057</v>
      </c>
      <c r="L738">
        <v>-0.63896379999999997</v>
      </c>
      <c r="M738">
        <v>-0.37697799999999998</v>
      </c>
      <c r="N738">
        <v>1.2014279999999999</v>
      </c>
      <c r="O738">
        <v>0.31056319999999998</v>
      </c>
      <c r="P738">
        <v>-0.54167290000000001</v>
      </c>
      <c r="Q738">
        <v>0.9329307</v>
      </c>
      <c r="R738">
        <v>1.626039</v>
      </c>
      <c r="S738">
        <v>-0.44846960000000002</v>
      </c>
      <c r="T738">
        <v>0.84561489999999995</v>
      </c>
      <c r="U738">
        <v>-1.249719</v>
      </c>
    </row>
    <row r="739" spans="1:21" x14ac:dyDescent="0.25">
      <c r="A739" s="20">
        <f>0.000000553175*10^9</f>
        <v>553.17499999999995</v>
      </c>
      <c r="B739">
        <v>0.63366259999999996</v>
      </c>
      <c r="C739">
        <v>-0.25152780000000002</v>
      </c>
      <c r="D739">
        <v>-1.466936</v>
      </c>
      <c r="E739">
        <v>0.60815900000000001</v>
      </c>
      <c r="F739">
        <v>-0.73858480000000004</v>
      </c>
      <c r="G739">
        <v>0.3080348</v>
      </c>
      <c r="H739">
        <v>-0.54435250000000002</v>
      </c>
      <c r="I739">
        <v>-1.440313</v>
      </c>
      <c r="J739">
        <v>-9.8658220000000005E-2</v>
      </c>
      <c r="K739">
        <v>-0.50662050000000003</v>
      </c>
      <c r="L739">
        <v>-0.82270739999999998</v>
      </c>
      <c r="M739">
        <v>-1.0144029999999999</v>
      </c>
      <c r="N739">
        <v>1.2493639999999999</v>
      </c>
      <c r="O739">
        <v>0.1242733</v>
      </c>
      <c r="P739">
        <v>0.47097090000000003</v>
      </c>
      <c r="Q739">
        <v>1.554405</v>
      </c>
      <c r="R739">
        <v>0.76243669999999997</v>
      </c>
      <c r="S739">
        <v>-1.5971519999999999</v>
      </c>
      <c r="T739">
        <v>1.136107</v>
      </c>
      <c r="U739">
        <v>-0.98827480000000001</v>
      </c>
    </row>
    <row r="740" spans="1:21" x14ac:dyDescent="0.25">
      <c r="A740" s="20">
        <f>0.000000554175*10^9</f>
        <v>554.17499999999995</v>
      </c>
      <c r="B740">
        <v>0.115967</v>
      </c>
      <c r="C740">
        <v>-0.76508319999999996</v>
      </c>
      <c r="D740">
        <v>-2.3727399999999999E-2</v>
      </c>
      <c r="E740">
        <v>-0.67439760000000004</v>
      </c>
      <c r="F740">
        <v>-0.61547280000000004</v>
      </c>
      <c r="G740">
        <v>-1.764697</v>
      </c>
      <c r="H740">
        <v>0.6480089</v>
      </c>
      <c r="I740">
        <v>-0.47970259999999998</v>
      </c>
      <c r="J740">
        <v>-0.41288229999999998</v>
      </c>
      <c r="K740">
        <v>-7.0418649999999999E-2</v>
      </c>
      <c r="L740">
        <v>-9.5336409999999996E-2</v>
      </c>
      <c r="M740">
        <v>-1.071062</v>
      </c>
      <c r="N740">
        <v>0.48250399999999999</v>
      </c>
      <c r="O740">
        <v>0.66460030000000003</v>
      </c>
      <c r="P740">
        <v>0.98654730000000002</v>
      </c>
      <c r="Q740">
        <v>1.2604740000000001</v>
      </c>
      <c r="R740">
        <v>0.45956979999999997</v>
      </c>
      <c r="S740">
        <v>-1.179943</v>
      </c>
      <c r="T740">
        <v>1.0354909999999999</v>
      </c>
      <c r="U740">
        <v>-0.94060410000000005</v>
      </c>
    </row>
    <row r="741" spans="1:21" x14ac:dyDescent="0.25">
      <c r="A741" s="20">
        <f>0.000000555175*10^9</f>
        <v>555.17500000000007</v>
      </c>
      <c r="B741">
        <v>0.73971710000000002</v>
      </c>
      <c r="C741">
        <v>-1.089666</v>
      </c>
      <c r="D741">
        <v>1.8343020000000001</v>
      </c>
      <c r="E741">
        <v>-1.5317259999999999</v>
      </c>
      <c r="F741">
        <v>-0.39813310000000002</v>
      </c>
      <c r="G741">
        <v>-3.0776439999999998</v>
      </c>
      <c r="H741">
        <v>1.4861470000000001</v>
      </c>
      <c r="I741">
        <v>0.57180470000000005</v>
      </c>
      <c r="J741">
        <v>-0.18911839999999999</v>
      </c>
      <c r="K741">
        <v>0.19746079999999999</v>
      </c>
      <c r="L741">
        <v>0.198131</v>
      </c>
      <c r="M741">
        <v>-0.79831249999999998</v>
      </c>
      <c r="N741">
        <v>1.9410190000000001E-2</v>
      </c>
      <c r="O741">
        <v>0.73421899999999996</v>
      </c>
      <c r="P741">
        <v>-0.12902520000000001</v>
      </c>
      <c r="Q741">
        <v>0.59510110000000005</v>
      </c>
      <c r="R741">
        <v>0.76044769999999995</v>
      </c>
      <c r="S741">
        <v>0.73101159999999998</v>
      </c>
      <c r="T741">
        <v>1.1652239999999999E-2</v>
      </c>
      <c r="U741">
        <v>-0.49013590000000001</v>
      </c>
    </row>
    <row r="742" spans="1:21" x14ac:dyDescent="0.25">
      <c r="A742" s="20">
        <f>0.000000556175*10^9</f>
        <v>556.17500000000007</v>
      </c>
      <c r="B742">
        <v>1.574738</v>
      </c>
      <c r="C742">
        <v>-0.67511189999999999</v>
      </c>
      <c r="D742">
        <v>2.2133590000000001</v>
      </c>
      <c r="E742">
        <v>-0.66235889999999997</v>
      </c>
      <c r="F742">
        <v>0.19957150000000001</v>
      </c>
      <c r="G742">
        <v>-1.064249</v>
      </c>
      <c r="H742">
        <v>1.3659600000000001</v>
      </c>
      <c r="I742">
        <v>0.82322390000000001</v>
      </c>
      <c r="J742">
        <v>0.142766</v>
      </c>
      <c r="K742">
        <v>-0.4973419</v>
      </c>
      <c r="L742">
        <v>0.63273650000000004</v>
      </c>
      <c r="M742">
        <v>-4.2564440000000002E-2</v>
      </c>
      <c r="N742">
        <v>0.18732770000000001</v>
      </c>
      <c r="O742">
        <v>0.47575190000000001</v>
      </c>
      <c r="P742">
        <v>-0.53366979999999997</v>
      </c>
      <c r="Q742">
        <v>5.5196149999999999E-2</v>
      </c>
      <c r="R742">
        <v>1.448455</v>
      </c>
      <c r="S742">
        <v>1.976456</v>
      </c>
      <c r="T742">
        <v>-0.45190180000000002</v>
      </c>
      <c r="U742">
        <v>-0.19836809999999999</v>
      </c>
    </row>
    <row r="743" spans="1:21" x14ac:dyDescent="0.25">
      <c r="A743" s="20">
        <f>0.000000557175*10^9</f>
        <v>557.17499999999995</v>
      </c>
      <c r="B743">
        <v>0.97363040000000001</v>
      </c>
      <c r="C743">
        <v>0.24529960000000001</v>
      </c>
      <c r="D743">
        <v>0.616977</v>
      </c>
      <c r="E743">
        <v>0.38952809999999999</v>
      </c>
      <c r="F743">
        <v>0.23248350000000001</v>
      </c>
      <c r="G743">
        <v>1.4403490000000001</v>
      </c>
      <c r="H743">
        <v>0.39316050000000002</v>
      </c>
      <c r="I743">
        <v>0.49204589999999998</v>
      </c>
      <c r="J743">
        <v>1.8663010000000001E-2</v>
      </c>
      <c r="K743">
        <v>-1.337226</v>
      </c>
      <c r="L743">
        <v>1.8850709999999999</v>
      </c>
      <c r="M743">
        <v>0.68727579999999999</v>
      </c>
      <c r="N743">
        <v>0.36891069999999998</v>
      </c>
      <c r="O743">
        <v>0.1451702</v>
      </c>
      <c r="P743">
        <v>0.52000869999999999</v>
      </c>
      <c r="Q743">
        <v>-0.79357149999999999</v>
      </c>
      <c r="R743">
        <v>1.3378369999999999</v>
      </c>
      <c r="S743">
        <v>1.606895</v>
      </c>
      <c r="T743">
        <v>8.7752590000000005E-2</v>
      </c>
      <c r="U743">
        <v>-1.112865</v>
      </c>
    </row>
    <row r="744" spans="1:21" x14ac:dyDescent="0.25">
      <c r="A744" s="20">
        <f>0.000000558175*10^9</f>
        <v>558.17499999999995</v>
      </c>
      <c r="B744">
        <v>-0.59122079999999999</v>
      </c>
      <c r="C744">
        <v>0.22222339999999999</v>
      </c>
      <c r="D744">
        <v>-0.79778740000000004</v>
      </c>
      <c r="E744">
        <v>0.66831890000000005</v>
      </c>
      <c r="F744">
        <v>-0.50091940000000001</v>
      </c>
      <c r="G744">
        <v>0.56866470000000002</v>
      </c>
      <c r="H744">
        <v>-4.2639589999999998E-2</v>
      </c>
      <c r="I744">
        <v>0.1248905</v>
      </c>
      <c r="J744">
        <v>-1.231427</v>
      </c>
      <c r="K744">
        <v>-1.2563519999999999</v>
      </c>
      <c r="L744">
        <v>1.896557</v>
      </c>
      <c r="M744">
        <v>1.215471</v>
      </c>
      <c r="N744">
        <v>-0.33368100000000001</v>
      </c>
      <c r="O744">
        <v>-0.21027960000000001</v>
      </c>
      <c r="P744">
        <v>0.77825279999999997</v>
      </c>
      <c r="Q744">
        <v>-1.003398</v>
      </c>
      <c r="R744">
        <v>0.74908730000000001</v>
      </c>
      <c r="S744">
        <v>0.63335589999999997</v>
      </c>
      <c r="T744">
        <v>1.2066140000000001</v>
      </c>
      <c r="U744">
        <v>-1.6215550000000001</v>
      </c>
    </row>
    <row r="745" spans="1:21" x14ac:dyDescent="0.25">
      <c r="A745" s="20">
        <f>0.000000559175*10^9</f>
        <v>559.17500000000007</v>
      </c>
      <c r="B745">
        <v>-0.68446949999999995</v>
      </c>
      <c r="C745">
        <v>-1.0548820000000001</v>
      </c>
      <c r="D745">
        <v>6.0388619999999997E-2</v>
      </c>
      <c r="E745">
        <v>0.48684349999999998</v>
      </c>
      <c r="F745">
        <v>-0.41833310000000001</v>
      </c>
      <c r="G745">
        <v>-1.451838</v>
      </c>
      <c r="H745">
        <v>0.14372480000000001</v>
      </c>
      <c r="I745">
        <v>0.16239439999999999</v>
      </c>
      <c r="J745">
        <v>-2.2819020000000001</v>
      </c>
      <c r="K745">
        <v>-0.74405849999999996</v>
      </c>
      <c r="L745">
        <v>0.38193890000000003</v>
      </c>
      <c r="M745">
        <v>1.240742</v>
      </c>
      <c r="N745">
        <v>-1.2453890000000001</v>
      </c>
      <c r="O745">
        <v>0.2160736</v>
      </c>
      <c r="P745">
        <v>0.34526960000000001</v>
      </c>
      <c r="Q745">
        <v>0.51975780000000005</v>
      </c>
      <c r="R745">
        <v>0.58744759999999996</v>
      </c>
      <c r="S745">
        <v>-2.76828E-2</v>
      </c>
      <c r="T745">
        <v>2.2332730000000001</v>
      </c>
      <c r="U745">
        <v>-0.42390749999999999</v>
      </c>
    </row>
    <row r="746" spans="1:21" x14ac:dyDescent="0.25">
      <c r="A746" s="20">
        <f>0.000000560175*10^9</f>
        <v>560.17499999999995</v>
      </c>
      <c r="B746">
        <v>0.71011150000000001</v>
      </c>
      <c r="C746">
        <v>-1.1885220000000001</v>
      </c>
      <c r="D746">
        <v>0.73001439999999995</v>
      </c>
      <c r="E746">
        <v>0.35850579999999999</v>
      </c>
      <c r="F746">
        <v>0.6228534</v>
      </c>
      <c r="G746">
        <v>-0.75046299999999999</v>
      </c>
      <c r="H746">
        <v>-8.9771939999999995E-2</v>
      </c>
      <c r="I746">
        <v>0.25868770000000002</v>
      </c>
      <c r="J746">
        <v>-1.8075410000000001</v>
      </c>
      <c r="K746">
        <v>-0.61388980000000004</v>
      </c>
      <c r="L746">
        <v>0.13764509999999999</v>
      </c>
      <c r="M746">
        <v>0.65350059999999999</v>
      </c>
      <c r="N746">
        <v>-0.71416460000000004</v>
      </c>
      <c r="O746">
        <v>0.62465649999999995</v>
      </c>
      <c r="P746">
        <v>0.55479619999999996</v>
      </c>
      <c r="Q746">
        <v>1.196628</v>
      </c>
      <c r="R746">
        <v>-1.7735899999999999E-2</v>
      </c>
      <c r="S746">
        <v>-0.2286106</v>
      </c>
      <c r="T746">
        <v>1.764869</v>
      </c>
      <c r="U746">
        <v>0.79664489999999999</v>
      </c>
    </row>
    <row r="747" spans="1:21" x14ac:dyDescent="0.25">
      <c r="A747" s="20">
        <f>0.000000561175*10^9</f>
        <v>561.17499999999995</v>
      </c>
      <c r="B747">
        <v>1.501007</v>
      </c>
      <c r="C747">
        <v>0.54713990000000001</v>
      </c>
      <c r="D747">
        <v>-0.78659679999999998</v>
      </c>
      <c r="E747">
        <v>-0.504027</v>
      </c>
      <c r="F747">
        <v>0.73474609999999996</v>
      </c>
      <c r="G747">
        <v>1.6040049999999999</v>
      </c>
      <c r="H747">
        <v>-0.1867858</v>
      </c>
      <c r="I747">
        <v>0.64800290000000005</v>
      </c>
      <c r="J747">
        <v>-0.29109249999999998</v>
      </c>
      <c r="K747">
        <v>-0.1346193</v>
      </c>
      <c r="L747">
        <v>1.1069869999999999</v>
      </c>
      <c r="M747">
        <v>0.20597309999999999</v>
      </c>
      <c r="N747">
        <v>0.3667146</v>
      </c>
      <c r="O747">
        <v>-3.0429600000000001E-2</v>
      </c>
      <c r="P747">
        <v>-0.16289880000000001</v>
      </c>
      <c r="Q747">
        <v>0.3552361</v>
      </c>
      <c r="R747">
        <v>-0.96764050000000001</v>
      </c>
      <c r="S747">
        <v>4.9288400000000003E-2</v>
      </c>
      <c r="T747">
        <v>-3.3969249999999999E-2</v>
      </c>
      <c r="U747">
        <v>0.82256989999999996</v>
      </c>
    </row>
    <row r="748" spans="1:21" x14ac:dyDescent="0.25">
      <c r="A748" s="20">
        <f>0.000000562175*10^9</f>
        <v>562.17500000000007</v>
      </c>
      <c r="B748">
        <v>1.52885</v>
      </c>
      <c r="C748">
        <v>0.8170309</v>
      </c>
      <c r="D748">
        <v>-0.9156107</v>
      </c>
      <c r="E748">
        <v>-2.0803099999999999</v>
      </c>
      <c r="F748">
        <v>0.33241320000000002</v>
      </c>
      <c r="G748">
        <v>2.3882840000000001</v>
      </c>
      <c r="H748">
        <v>5.3492600000000001E-2</v>
      </c>
      <c r="I748">
        <v>1.4734400000000001</v>
      </c>
      <c r="J748">
        <v>1.136101</v>
      </c>
      <c r="K748">
        <v>0.2670862</v>
      </c>
      <c r="L748">
        <v>0.58572729999999995</v>
      </c>
      <c r="M748">
        <v>-0.1732224</v>
      </c>
      <c r="N748">
        <v>0.67333330000000002</v>
      </c>
      <c r="O748">
        <v>-0.67695819999999995</v>
      </c>
      <c r="P748">
        <v>-1.4266810000000001</v>
      </c>
      <c r="Q748">
        <v>0.2189767</v>
      </c>
      <c r="R748">
        <v>-0.79964000000000002</v>
      </c>
      <c r="S748">
        <v>-9.4165289999999999E-2</v>
      </c>
      <c r="T748">
        <v>-1.4223570000000001</v>
      </c>
      <c r="U748">
        <v>0.3782565</v>
      </c>
    </row>
    <row r="749" spans="1:21" x14ac:dyDescent="0.25">
      <c r="A749" s="20">
        <f>0.000000563175*10^9</f>
        <v>563.17500000000007</v>
      </c>
      <c r="B749">
        <v>1.006885</v>
      </c>
      <c r="C749">
        <v>-1.0652889999999999</v>
      </c>
      <c r="D749">
        <v>1.064524</v>
      </c>
      <c r="E749">
        <v>-1.6437310000000001</v>
      </c>
      <c r="F749">
        <v>0.49487219999999998</v>
      </c>
      <c r="G749">
        <v>0.65431839999999997</v>
      </c>
      <c r="H749">
        <v>0.35670109999999999</v>
      </c>
      <c r="I749">
        <v>1.5352410000000001</v>
      </c>
      <c r="J749">
        <v>0.76323209999999997</v>
      </c>
      <c r="K749">
        <v>-1.3472420000000001E-2</v>
      </c>
      <c r="L749">
        <v>-0.97689539999999997</v>
      </c>
      <c r="M749">
        <v>-0.19839770000000001</v>
      </c>
      <c r="N749">
        <v>0.57869029999999999</v>
      </c>
      <c r="O749">
        <v>-1.0082260000000001</v>
      </c>
      <c r="P749">
        <v>-0.91949309999999995</v>
      </c>
      <c r="Q749">
        <v>0.57894310000000004</v>
      </c>
      <c r="R749">
        <v>0.20002310000000001</v>
      </c>
      <c r="S749">
        <v>-0.75782689999999997</v>
      </c>
      <c r="T749">
        <v>-1.5280629999999999</v>
      </c>
      <c r="U749">
        <v>0.1139666</v>
      </c>
    </row>
    <row r="750" spans="1:21" x14ac:dyDescent="0.25">
      <c r="A750" s="20">
        <f>0.000000564175*10^9</f>
        <v>564.17499999999995</v>
      </c>
      <c r="B750">
        <v>0.44528089999999998</v>
      </c>
      <c r="C750">
        <v>-1.4761770000000001</v>
      </c>
      <c r="D750">
        <v>1.879392</v>
      </c>
      <c r="E750">
        <v>0.72655040000000004</v>
      </c>
      <c r="F750">
        <v>-1.535458E-2</v>
      </c>
      <c r="G750">
        <v>-1.095685</v>
      </c>
      <c r="H750">
        <v>1.106738</v>
      </c>
      <c r="I750">
        <v>0.30827749999999998</v>
      </c>
      <c r="J750">
        <v>-1.048284</v>
      </c>
      <c r="K750">
        <v>0.28275519999999998</v>
      </c>
      <c r="L750">
        <v>-1.0094110000000001</v>
      </c>
      <c r="M750">
        <v>0.30808170000000001</v>
      </c>
      <c r="N750">
        <v>8.3153560000000001E-2</v>
      </c>
      <c r="O750">
        <v>-1.6642969999999999</v>
      </c>
      <c r="P750">
        <v>-0.31131259999999999</v>
      </c>
      <c r="Q750">
        <v>0.85774700000000004</v>
      </c>
      <c r="R750">
        <v>0.42850739999999998</v>
      </c>
      <c r="S750">
        <v>-0.71968259999999995</v>
      </c>
      <c r="T750">
        <v>-1.111675</v>
      </c>
      <c r="U750">
        <v>0.2120177</v>
      </c>
    </row>
    <row r="751" spans="1:21" x14ac:dyDescent="0.25">
      <c r="A751" s="20">
        <f>0.000000565175*10^9</f>
        <v>565.17499999999995</v>
      </c>
      <c r="B751">
        <v>0.46517449999999999</v>
      </c>
      <c r="C751">
        <v>-0.23738400000000001</v>
      </c>
      <c r="D751">
        <v>1.1874979999999999</v>
      </c>
      <c r="E751">
        <v>2.018996</v>
      </c>
      <c r="F751">
        <v>0.11973590000000001</v>
      </c>
      <c r="G751">
        <v>-0.78657969999999999</v>
      </c>
      <c r="H751">
        <v>1.700413</v>
      </c>
      <c r="I751">
        <v>-1.0554760000000001</v>
      </c>
      <c r="J751">
        <v>-1.681897</v>
      </c>
      <c r="K751">
        <v>1.052616</v>
      </c>
      <c r="L751">
        <v>-0.2111664</v>
      </c>
      <c r="M751">
        <v>-0.1181851</v>
      </c>
      <c r="N751">
        <v>-0.75548660000000001</v>
      </c>
      <c r="O751">
        <v>-2.2840479999999999</v>
      </c>
      <c r="P751">
        <v>-0.50406759999999995</v>
      </c>
      <c r="Q751">
        <v>1.100528</v>
      </c>
      <c r="R751">
        <v>-0.54840840000000002</v>
      </c>
      <c r="S751">
        <v>0.27501360000000002</v>
      </c>
      <c r="T751">
        <v>-1.3526009999999999</v>
      </c>
      <c r="U751">
        <v>6.2321420000000002E-2</v>
      </c>
    </row>
    <row r="752" spans="1:21" x14ac:dyDescent="0.25">
      <c r="A752" s="20">
        <f>0.000000566175*10^9</f>
        <v>566.17500000000007</v>
      </c>
      <c r="B752">
        <v>0.3303547</v>
      </c>
      <c r="C752">
        <v>0.55072790000000005</v>
      </c>
      <c r="D752">
        <v>1.1478759999999999E-2</v>
      </c>
      <c r="E752">
        <v>1.229239</v>
      </c>
      <c r="F752">
        <v>1.0685070000000001</v>
      </c>
      <c r="G752">
        <v>0.25751550000000001</v>
      </c>
      <c r="H752">
        <v>1.374028</v>
      </c>
      <c r="I752">
        <v>-1.1373880000000001</v>
      </c>
      <c r="J752">
        <v>-1.179619</v>
      </c>
      <c r="K752">
        <v>1.1095120000000001</v>
      </c>
      <c r="L752">
        <v>-1.124819</v>
      </c>
      <c r="M752">
        <v>-1.3131949999999999</v>
      </c>
      <c r="N752">
        <v>-1.4171290000000001</v>
      </c>
      <c r="O752">
        <v>-1.4947349999999999</v>
      </c>
      <c r="P752">
        <v>0.1761537</v>
      </c>
      <c r="Q752">
        <v>0.44645099999999999</v>
      </c>
      <c r="R752">
        <v>-0.77069810000000005</v>
      </c>
      <c r="S752">
        <v>1.280796</v>
      </c>
      <c r="T752">
        <v>-1.895902</v>
      </c>
      <c r="U752">
        <v>-0.4927588</v>
      </c>
    </row>
    <row r="753" spans="1:21" x14ac:dyDescent="0.25">
      <c r="A753" s="20">
        <f>0.000000567175*10^9</f>
        <v>567.17499999999995</v>
      </c>
      <c r="B753">
        <v>1.9958E-2</v>
      </c>
      <c r="C753">
        <v>0.71595140000000002</v>
      </c>
      <c r="D753">
        <v>-0.41926210000000003</v>
      </c>
      <c r="E753">
        <v>-0.88604609999999995</v>
      </c>
      <c r="F753">
        <v>7.1040790000000006E-2</v>
      </c>
      <c r="G753">
        <v>0.43333559999999999</v>
      </c>
      <c r="H753">
        <v>0.5482667</v>
      </c>
      <c r="I753">
        <v>-0.33336909999999997</v>
      </c>
      <c r="J753">
        <v>-0.8352889</v>
      </c>
      <c r="K753">
        <v>0.61131020000000003</v>
      </c>
      <c r="L753">
        <v>-2.8397779999999999</v>
      </c>
      <c r="M753">
        <v>-1.0703290000000001</v>
      </c>
      <c r="N753">
        <v>-1.6482220000000001</v>
      </c>
      <c r="O753">
        <v>0.33673609999999998</v>
      </c>
      <c r="P753">
        <v>0.59814040000000002</v>
      </c>
      <c r="Q753">
        <v>-0.54820340000000001</v>
      </c>
      <c r="R753">
        <v>0.58194749999999995</v>
      </c>
      <c r="S753">
        <v>1.012581</v>
      </c>
      <c r="T753">
        <v>-1.1920519999999999</v>
      </c>
      <c r="U753">
        <v>-0.75400319999999998</v>
      </c>
    </row>
    <row r="754" spans="1:21" x14ac:dyDescent="0.25">
      <c r="A754" s="20">
        <f>0.000000568175*10^9</f>
        <v>568.17499999999995</v>
      </c>
      <c r="B754">
        <v>0.28321220000000003</v>
      </c>
      <c r="C754">
        <v>0.33110869999999998</v>
      </c>
      <c r="D754">
        <v>0.61572470000000001</v>
      </c>
      <c r="E754">
        <v>-2.6690589999999998</v>
      </c>
      <c r="F754">
        <v>-1.5441879999999999</v>
      </c>
      <c r="G754">
        <v>-3.8169670000000003E-2</v>
      </c>
      <c r="H754">
        <v>0.29747479999999998</v>
      </c>
      <c r="I754">
        <v>0.33189770000000002</v>
      </c>
      <c r="J754">
        <v>-6.8745070000000005E-2</v>
      </c>
      <c r="K754">
        <v>-0.25167800000000001</v>
      </c>
      <c r="L754">
        <v>-2.3191009999999999</v>
      </c>
      <c r="M754">
        <v>0.34161780000000003</v>
      </c>
      <c r="N754">
        <v>-1.3265370000000001</v>
      </c>
      <c r="O754">
        <v>0.98965519999999996</v>
      </c>
      <c r="P754">
        <v>-0.18392069999999999</v>
      </c>
      <c r="Q754">
        <v>-0.37554470000000001</v>
      </c>
      <c r="R754">
        <v>1.4335869999999999</v>
      </c>
      <c r="S754">
        <v>-5.6599280000000002E-2</v>
      </c>
      <c r="T754">
        <v>0.36579420000000001</v>
      </c>
      <c r="U754">
        <v>-0.48977710000000002</v>
      </c>
    </row>
    <row r="755" spans="1:21" x14ac:dyDescent="0.25">
      <c r="A755" s="20">
        <f>0.000000569175*10^9</f>
        <v>569.17500000000007</v>
      </c>
      <c r="B755">
        <v>0.2937843</v>
      </c>
      <c r="C755">
        <v>-0.26885789999999998</v>
      </c>
      <c r="D755">
        <v>0.96917949999999997</v>
      </c>
      <c r="E755">
        <v>-2.17496</v>
      </c>
      <c r="F755">
        <v>-1.7464599999999999</v>
      </c>
      <c r="G755">
        <v>-0.17142080000000001</v>
      </c>
      <c r="H755">
        <v>0.69489730000000005</v>
      </c>
      <c r="I755">
        <v>1.320465</v>
      </c>
      <c r="J755">
        <v>0.67894829999999995</v>
      </c>
      <c r="K755">
        <v>-1.0381609999999999</v>
      </c>
      <c r="L755">
        <v>-5.969443E-2</v>
      </c>
      <c r="M755">
        <v>0.51981869999999997</v>
      </c>
      <c r="N755">
        <v>-0.51172249999999997</v>
      </c>
      <c r="O755">
        <v>1.0023709999999999</v>
      </c>
      <c r="P755">
        <v>-8.0278440000000006E-2</v>
      </c>
      <c r="Q755">
        <v>0.33376040000000001</v>
      </c>
      <c r="R755">
        <v>1.310268</v>
      </c>
      <c r="S755">
        <v>-0.23902809999999999</v>
      </c>
      <c r="T755">
        <v>1.132566</v>
      </c>
      <c r="U755">
        <v>-5.0028450000000002E-2</v>
      </c>
    </row>
    <row r="756" spans="1:21" x14ac:dyDescent="0.25">
      <c r="A756" s="20">
        <f>0.000000570175*10^9</f>
        <v>570.17499999999995</v>
      </c>
      <c r="B756">
        <v>-0.66747650000000003</v>
      </c>
      <c r="C756">
        <v>-0.25047360000000002</v>
      </c>
      <c r="D756">
        <v>-0.31772030000000001</v>
      </c>
      <c r="E756">
        <v>0.2799335</v>
      </c>
      <c r="F756">
        <v>-1.1457029999999999</v>
      </c>
      <c r="G756">
        <v>0.24531749999999999</v>
      </c>
      <c r="H756">
        <v>0.68222780000000005</v>
      </c>
      <c r="I756">
        <v>2.0267330000000001</v>
      </c>
      <c r="J756">
        <v>0.59811859999999994</v>
      </c>
      <c r="K756">
        <v>-1.1133459999999999</v>
      </c>
      <c r="L756">
        <v>1.181913</v>
      </c>
      <c r="M756">
        <v>-0.13296089999999999</v>
      </c>
      <c r="N756">
        <v>-0.1613473</v>
      </c>
      <c r="O756">
        <v>1.097278</v>
      </c>
      <c r="P756">
        <v>1.199594</v>
      </c>
      <c r="Q756">
        <v>3.4234239999999999E-2</v>
      </c>
      <c r="R756">
        <v>1.2850440000000001</v>
      </c>
      <c r="S756">
        <v>-0.19912540000000001</v>
      </c>
      <c r="T756">
        <v>1.37869</v>
      </c>
      <c r="U756">
        <v>-0.37295460000000002</v>
      </c>
    </row>
    <row r="757" spans="1:21" x14ac:dyDescent="0.25">
      <c r="A757" s="20">
        <f>0.000000571175*10^9</f>
        <v>571.17499999999995</v>
      </c>
      <c r="B757">
        <v>-0.96632949999999995</v>
      </c>
      <c r="C757">
        <v>7.8274220000000005E-2</v>
      </c>
      <c r="D757">
        <v>-0.75495299999999999</v>
      </c>
      <c r="E757">
        <v>1.33074</v>
      </c>
      <c r="F757">
        <v>-0.49026609999999998</v>
      </c>
      <c r="G757">
        <v>0.84235320000000002</v>
      </c>
      <c r="H757">
        <v>0.62101839999999997</v>
      </c>
      <c r="I757">
        <v>0.81865960000000004</v>
      </c>
      <c r="J757">
        <v>0.41004439999999998</v>
      </c>
      <c r="K757">
        <v>-0.69993989999999995</v>
      </c>
      <c r="L757">
        <v>0.73600810000000005</v>
      </c>
      <c r="M757">
        <v>0.50417109999999998</v>
      </c>
      <c r="N757">
        <v>-0.66819130000000004</v>
      </c>
      <c r="O757">
        <v>0.6459665</v>
      </c>
      <c r="P757">
        <v>1.4832510000000001</v>
      </c>
      <c r="Q757">
        <v>-0.60712999999999995</v>
      </c>
      <c r="R757">
        <v>1.291093</v>
      </c>
      <c r="S757">
        <v>-1.122058</v>
      </c>
      <c r="T757">
        <v>1.756964</v>
      </c>
      <c r="U757">
        <v>-1.143254</v>
      </c>
    </row>
    <row r="758" spans="1:21" x14ac:dyDescent="0.25">
      <c r="A758" s="20">
        <f>0.000000572175*10^9</f>
        <v>572.17500000000007</v>
      </c>
      <c r="B758">
        <v>-9.0175309999999995E-2</v>
      </c>
      <c r="C758">
        <v>-0.29813210000000001</v>
      </c>
      <c r="D758">
        <v>0.28693190000000002</v>
      </c>
      <c r="E758">
        <v>-0.1295598</v>
      </c>
      <c r="F758">
        <v>-0.21731429999999999</v>
      </c>
      <c r="G758">
        <v>1.038135</v>
      </c>
      <c r="H758">
        <v>0.64765649999999997</v>
      </c>
      <c r="I758">
        <v>-0.97639569999999998</v>
      </c>
      <c r="J758">
        <v>-0.2418584</v>
      </c>
      <c r="K758">
        <v>-0.25044640000000001</v>
      </c>
      <c r="L758">
        <v>-0.11292969999999999</v>
      </c>
      <c r="M758">
        <v>1.6301859999999999</v>
      </c>
      <c r="N758">
        <v>-0.80312589999999995</v>
      </c>
      <c r="O758">
        <v>0.34628750000000003</v>
      </c>
      <c r="P758">
        <v>1.532179</v>
      </c>
      <c r="Q758">
        <v>0.12347329999999999</v>
      </c>
      <c r="R758">
        <v>0.4950213</v>
      </c>
      <c r="S758">
        <v>-1.8386910000000001</v>
      </c>
      <c r="T758">
        <v>1.851386</v>
      </c>
      <c r="U758">
        <v>-1.4413769999999999</v>
      </c>
    </row>
    <row r="759" spans="1:21" x14ac:dyDescent="0.25">
      <c r="A759" s="20">
        <f>0.000000573175*10^9</f>
        <v>573.17500000000007</v>
      </c>
      <c r="B759">
        <v>0.16851840000000001</v>
      </c>
      <c r="C759">
        <v>2.3851310000000001E-2</v>
      </c>
      <c r="D759">
        <v>0.95642830000000001</v>
      </c>
      <c r="E759">
        <v>-0.97417399999999998</v>
      </c>
      <c r="F759">
        <v>-0.1685963</v>
      </c>
      <c r="G759">
        <v>0.40175880000000003</v>
      </c>
      <c r="H759">
        <v>-0.22332869999999999</v>
      </c>
      <c r="I759">
        <v>-0.87105540000000004</v>
      </c>
      <c r="J759">
        <v>-1.826454</v>
      </c>
      <c r="K759">
        <v>-0.66738520000000001</v>
      </c>
      <c r="L759">
        <v>8.6629010000000006E-2</v>
      </c>
      <c r="M759">
        <v>1.234054</v>
      </c>
      <c r="N759">
        <v>-0.39701110000000001</v>
      </c>
      <c r="O759">
        <v>0.51137180000000004</v>
      </c>
      <c r="P759">
        <v>2.6960730000000002</v>
      </c>
      <c r="Q759">
        <v>1.4442950000000001</v>
      </c>
      <c r="R759">
        <v>-0.69460259999999996</v>
      </c>
      <c r="S759">
        <v>-1.109383</v>
      </c>
      <c r="T759">
        <v>1.0947450000000001</v>
      </c>
      <c r="U759">
        <v>-1.0181549999999999</v>
      </c>
    </row>
    <row r="760" spans="1:21" x14ac:dyDescent="0.25">
      <c r="A760" s="20">
        <f>0.000000574175*10^9</f>
        <v>574.17499999999995</v>
      </c>
      <c r="B760">
        <v>-0.88145660000000003</v>
      </c>
      <c r="C760">
        <v>1.555104</v>
      </c>
      <c r="D760">
        <v>0.64650319999999994</v>
      </c>
      <c r="E760">
        <v>-0.62978999999999996</v>
      </c>
      <c r="F760">
        <v>-0.62884899999999999</v>
      </c>
      <c r="G760">
        <v>-0.39245829999999998</v>
      </c>
      <c r="H760">
        <v>-0.91986009999999996</v>
      </c>
      <c r="I760">
        <v>-0.28133629999999998</v>
      </c>
      <c r="J760">
        <v>-2.3030789999999999</v>
      </c>
      <c r="K760">
        <v>-1.581539</v>
      </c>
      <c r="L760">
        <v>0.4727712</v>
      </c>
      <c r="M760">
        <v>0.17633489999999999</v>
      </c>
      <c r="N760">
        <v>0.40733150000000001</v>
      </c>
      <c r="O760">
        <v>0.74853130000000001</v>
      </c>
      <c r="P760">
        <v>1.991414</v>
      </c>
      <c r="Q760">
        <v>0.96031520000000004</v>
      </c>
      <c r="R760">
        <v>-1.2989390000000001</v>
      </c>
      <c r="S760">
        <v>-0.2545115</v>
      </c>
      <c r="T760">
        <v>-0.34376430000000002</v>
      </c>
      <c r="U760">
        <v>-0.42523179999999999</v>
      </c>
    </row>
    <row r="761" spans="1:21" x14ac:dyDescent="0.25">
      <c r="A761" s="20">
        <f>0.000000575175*10^9</f>
        <v>575.17499999999995</v>
      </c>
      <c r="B761">
        <v>-2.2832880000000002</v>
      </c>
      <c r="C761">
        <v>1.463198</v>
      </c>
      <c r="D761">
        <v>-5.8354799999999998E-2</v>
      </c>
      <c r="E761">
        <v>-0.41073019999999999</v>
      </c>
      <c r="F761">
        <v>-1.2945930000000001</v>
      </c>
      <c r="G761">
        <v>-0.69262259999999998</v>
      </c>
      <c r="H761">
        <v>-0.42222660000000001</v>
      </c>
      <c r="I761">
        <v>-1.594557</v>
      </c>
      <c r="J761">
        <v>-0.92310170000000002</v>
      </c>
      <c r="K761">
        <v>-1.037258</v>
      </c>
      <c r="L761">
        <v>-0.14839530000000001</v>
      </c>
      <c r="M761">
        <v>0.36836920000000001</v>
      </c>
      <c r="N761">
        <v>1.4406810000000001</v>
      </c>
      <c r="O761">
        <v>0.52205310000000005</v>
      </c>
      <c r="P761">
        <v>-1.271666</v>
      </c>
      <c r="Q761">
        <v>-0.91195510000000002</v>
      </c>
      <c r="R761">
        <v>-1.5714600000000001</v>
      </c>
      <c r="S761">
        <v>-0.54143620000000003</v>
      </c>
      <c r="T761">
        <v>-0.95977469999999998</v>
      </c>
      <c r="U761">
        <v>-1.33412</v>
      </c>
    </row>
    <row r="762" spans="1:21" x14ac:dyDescent="0.25">
      <c r="A762" s="20">
        <f>0.000000576175*10^9</f>
        <v>576.17500000000007</v>
      </c>
      <c r="B762">
        <v>-2.114404</v>
      </c>
      <c r="C762">
        <v>0.24369650000000001</v>
      </c>
      <c r="D762">
        <v>-0.25331009999999998</v>
      </c>
      <c r="E762">
        <v>0.4500555</v>
      </c>
      <c r="F762">
        <v>-0.54449130000000001</v>
      </c>
      <c r="G762">
        <v>-0.36487059999999999</v>
      </c>
      <c r="H762">
        <v>-2.7358059999999999E-3</v>
      </c>
      <c r="I762">
        <v>-2.4832100000000001</v>
      </c>
      <c r="J762">
        <v>-0.55175569999999996</v>
      </c>
      <c r="K762">
        <v>0.27153709999999998</v>
      </c>
      <c r="L762">
        <v>-0.33276519999999998</v>
      </c>
      <c r="M762">
        <v>0.97595880000000002</v>
      </c>
      <c r="N762">
        <v>1.4957910000000001</v>
      </c>
      <c r="O762">
        <v>-6.1077659999999999E-2</v>
      </c>
      <c r="P762">
        <v>-3.1507019999999999</v>
      </c>
      <c r="Q762">
        <v>-1.4611879999999999</v>
      </c>
      <c r="R762">
        <v>-1.376952</v>
      </c>
      <c r="S762">
        <v>2.7844810000000001E-3</v>
      </c>
      <c r="T762">
        <v>-0.73623910000000004</v>
      </c>
      <c r="U762">
        <v>-2.3413040000000001</v>
      </c>
    </row>
    <row r="763" spans="1:21" x14ac:dyDescent="0.25">
      <c r="A763" s="20">
        <f>0.000000577175*10^9</f>
        <v>577.17499999999995</v>
      </c>
      <c r="B763">
        <v>-0.18704899999999999</v>
      </c>
      <c r="C763">
        <v>-0.17479839999999999</v>
      </c>
      <c r="D763">
        <v>0.88225370000000003</v>
      </c>
      <c r="E763">
        <v>1.4139200000000001</v>
      </c>
      <c r="F763">
        <v>0.31220419999999999</v>
      </c>
      <c r="G763">
        <v>-3.9709269999999998E-2</v>
      </c>
      <c r="H763">
        <v>-0.4465674</v>
      </c>
      <c r="I763">
        <v>-0.73986249999999998</v>
      </c>
      <c r="J763">
        <v>-1.2220150000000001</v>
      </c>
      <c r="K763">
        <v>0.50079490000000004</v>
      </c>
      <c r="L763">
        <v>0.33997830000000001</v>
      </c>
      <c r="M763">
        <v>0.46057949999999998</v>
      </c>
      <c r="N763">
        <v>0.76984560000000002</v>
      </c>
      <c r="O763">
        <v>-0.44020219999999999</v>
      </c>
      <c r="P763">
        <v>-2.759398</v>
      </c>
      <c r="Q763">
        <v>-0.54491299999999998</v>
      </c>
      <c r="R763">
        <v>-0.60192409999999996</v>
      </c>
      <c r="S763">
        <v>1.676949</v>
      </c>
      <c r="T763">
        <v>-0.66161499999999995</v>
      </c>
      <c r="U763">
        <v>-1.7163809999999999</v>
      </c>
    </row>
    <row r="764" spans="1:21" x14ac:dyDescent="0.25">
      <c r="A764" s="20">
        <f>0.000000578175*10^9</f>
        <v>578.17499999999995</v>
      </c>
      <c r="B764">
        <v>0.55680180000000001</v>
      </c>
      <c r="C764">
        <v>-0.66041019999999995</v>
      </c>
      <c r="D764">
        <v>2.400509</v>
      </c>
      <c r="E764">
        <v>0.92363779999999995</v>
      </c>
      <c r="F764">
        <v>-0.4146532</v>
      </c>
      <c r="G764">
        <v>-0.53231589999999995</v>
      </c>
      <c r="H764">
        <v>-0.73555329999999997</v>
      </c>
      <c r="I764">
        <v>0.98312440000000001</v>
      </c>
      <c r="J764">
        <v>-0.3447423</v>
      </c>
      <c r="K764">
        <v>0.46096280000000001</v>
      </c>
      <c r="L764">
        <v>0.32843719999999998</v>
      </c>
      <c r="M764">
        <v>-0.36020210000000003</v>
      </c>
      <c r="N764">
        <v>-1.055003E-2</v>
      </c>
      <c r="O764">
        <v>-0.29492859999999999</v>
      </c>
      <c r="P764">
        <v>-2.193953</v>
      </c>
      <c r="Q764">
        <v>0.1784792</v>
      </c>
      <c r="R764">
        <v>0.3856578</v>
      </c>
      <c r="S764">
        <v>1.414247</v>
      </c>
      <c r="T764">
        <v>-0.21129819999999999</v>
      </c>
      <c r="U764">
        <v>-1.1249670000000001</v>
      </c>
    </row>
    <row r="765" spans="1:21" x14ac:dyDescent="0.25">
      <c r="A765" s="20">
        <f>0.000000579175*10^9</f>
        <v>579.17500000000007</v>
      </c>
      <c r="B765">
        <v>-0.20024719999999999</v>
      </c>
      <c r="C765">
        <v>-0.8627264</v>
      </c>
      <c r="D765">
        <v>1.887267</v>
      </c>
      <c r="E765">
        <v>-3.985909E-2</v>
      </c>
      <c r="F765">
        <v>-0.60115730000000001</v>
      </c>
      <c r="G765">
        <v>-1.140026</v>
      </c>
      <c r="H765">
        <v>-1.1772990000000001E-2</v>
      </c>
      <c r="I765">
        <v>0.65498160000000005</v>
      </c>
      <c r="J765">
        <v>1.0058020000000001</v>
      </c>
      <c r="K765">
        <v>0.51830849999999995</v>
      </c>
      <c r="L765">
        <v>-0.77455779999999996</v>
      </c>
      <c r="M765">
        <v>-0.14994489999999999</v>
      </c>
      <c r="N765">
        <v>-0.48033510000000001</v>
      </c>
      <c r="O765">
        <v>0.18476090000000001</v>
      </c>
      <c r="P765">
        <v>-1.6422939999999999</v>
      </c>
      <c r="Q765">
        <v>0.32955299999999998</v>
      </c>
      <c r="R765">
        <v>0.68593550000000003</v>
      </c>
      <c r="S765">
        <v>-0.4885043</v>
      </c>
      <c r="T765">
        <v>0.12655530000000001</v>
      </c>
      <c r="U765">
        <v>-1.047831</v>
      </c>
    </row>
    <row r="766" spans="1:21" x14ac:dyDescent="0.25">
      <c r="A766" s="20">
        <f>0.000000580175*10^9</f>
        <v>580.17500000000007</v>
      </c>
      <c r="B766">
        <v>6.735302E-2</v>
      </c>
      <c r="C766">
        <v>-0.57366790000000001</v>
      </c>
      <c r="D766">
        <v>-8.283132E-2</v>
      </c>
      <c r="E766">
        <v>-8.5616040000000004E-2</v>
      </c>
      <c r="F766">
        <v>0.28226420000000002</v>
      </c>
      <c r="G766">
        <v>-1.253477</v>
      </c>
      <c r="H766">
        <v>0.91030789999999995</v>
      </c>
      <c r="I766">
        <v>-0.31547029999999998</v>
      </c>
      <c r="J766">
        <v>1.178598</v>
      </c>
      <c r="K766">
        <v>0.26576339999999998</v>
      </c>
      <c r="L766">
        <v>-1.4844409999999999</v>
      </c>
      <c r="M766">
        <v>1.041431</v>
      </c>
      <c r="N766">
        <v>-0.24665309999999999</v>
      </c>
      <c r="O766">
        <v>-0.79958530000000005</v>
      </c>
      <c r="P766">
        <v>-1.017692</v>
      </c>
      <c r="Q766">
        <v>7.1926340000000005E-2</v>
      </c>
      <c r="R766">
        <v>-0.65007020000000004</v>
      </c>
      <c r="S766">
        <v>-1.130009</v>
      </c>
      <c r="T766">
        <v>-0.59562930000000003</v>
      </c>
      <c r="U766">
        <v>-1.0279020000000001</v>
      </c>
    </row>
    <row r="767" spans="1:21" x14ac:dyDescent="0.25">
      <c r="A767" s="20">
        <f>0.000000581175*10^9</f>
        <v>581.17499999999995</v>
      </c>
      <c r="B767">
        <v>0.68598009999999998</v>
      </c>
      <c r="C767">
        <v>-1.1202620000000001</v>
      </c>
      <c r="D767">
        <v>-0.89194300000000004</v>
      </c>
      <c r="E767">
        <v>5.944492E-3</v>
      </c>
      <c r="F767">
        <v>-0.1115288</v>
      </c>
      <c r="G767">
        <v>-0.98265239999999998</v>
      </c>
      <c r="H767">
        <v>0.78279100000000001</v>
      </c>
      <c r="I767">
        <v>-0.67020230000000003</v>
      </c>
      <c r="J767">
        <v>0.56412680000000004</v>
      </c>
      <c r="K767">
        <v>0.1123731</v>
      </c>
      <c r="L767">
        <v>-0.28912139999999997</v>
      </c>
      <c r="M767">
        <v>1.9555959999999999</v>
      </c>
      <c r="N767">
        <v>7.1097750000000001E-2</v>
      </c>
      <c r="O767">
        <v>-2.6745909999999999</v>
      </c>
      <c r="P767">
        <v>-0.97657799999999995</v>
      </c>
      <c r="Q767">
        <v>-0.17598759999999999</v>
      </c>
      <c r="R767">
        <v>-1.792465</v>
      </c>
      <c r="S767">
        <v>-0.95501210000000003</v>
      </c>
      <c r="T767">
        <v>-1.6792910000000001</v>
      </c>
      <c r="U767">
        <v>-0.79728840000000001</v>
      </c>
    </row>
    <row r="768" spans="1:21" x14ac:dyDescent="0.25">
      <c r="A768" s="20">
        <f>0.000000582175*10^9</f>
        <v>582.17499999999995</v>
      </c>
      <c r="B768">
        <v>-0.28302500000000003</v>
      </c>
      <c r="C768">
        <v>-1.610671</v>
      </c>
      <c r="D768">
        <v>-0.62207190000000001</v>
      </c>
      <c r="E768">
        <v>-0.3998545</v>
      </c>
      <c r="F768">
        <v>-1.1366339999999999</v>
      </c>
      <c r="G768">
        <v>-0.3727048</v>
      </c>
      <c r="H768">
        <v>0.30428290000000002</v>
      </c>
      <c r="I768">
        <v>-0.45678489999999999</v>
      </c>
      <c r="J768">
        <v>-0.12733900000000001</v>
      </c>
      <c r="K768">
        <v>-0.6223803</v>
      </c>
      <c r="L768">
        <v>1.3740190000000001</v>
      </c>
      <c r="M768">
        <v>1.4838640000000001</v>
      </c>
      <c r="N768">
        <v>-0.53704779999999996</v>
      </c>
      <c r="O768">
        <v>-2.6333199999999999</v>
      </c>
      <c r="P768">
        <v>-6.0614500000000002E-2</v>
      </c>
      <c r="Q768">
        <v>0.38667479999999999</v>
      </c>
      <c r="R768">
        <v>-0.47907369999999999</v>
      </c>
      <c r="S768">
        <v>-1.1267130000000001</v>
      </c>
      <c r="T768">
        <v>-1.726011</v>
      </c>
      <c r="U768">
        <v>-0.51450410000000002</v>
      </c>
    </row>
    <row r="769" spans="1:21" x14ac:dyDescent="0.25">
      <c r="A769" s="20">
        <f>0.000000583175*10^9</f>
        <v>583.17500000000007</v>
      </c>
      <c r="B769">
        <v>-1.2508619999999999</v>
      </c>
      <c r="C769">
        <v>-1.3096719999999999</v>
      </c>
      <c r="D769">
        <v>-0.1084711</v>
      </c>
      <c r="E769">
        <v>-0.53780050000000001</v>
      </c>
      <c r="F769">
        <v>-0.3001451</v>
      </c>
      <c r="G769">
        <v>-0.1092814</v>
      </c>
      <c r="H769">
        <v>0.85115689999999999</v>
      </c>
      <c r="I769">
        <v>0.12574669999999999</v>
      </c>
      <c r="J769">
        <v>-0.4146764</v>
      </c>
      <c r="K769">
        <v>-1.5836980000000001</v>
      </c>
      <c r="L769">
        <v>1.2263310000000001</v>
      </c>
      <c r="M769">
        <v>-0.18895680000000001</v>
      </c>
      <c r="N769">
        <v>-1.9547749999999999</v>
      </c>
      <c r="O769">
        <v>-0.93849329999999997</v>
      </c>
      <c r="P769">
        <v>1.501835</v>
      </c>
      <c r="Q769">
        <v>1.3267500000000001</v>
      </c>
      <c r="R769">
        <v>1.475131</v>
      </c>
      <c r="S769">
        <v>-0.39630140000000003</v>
      </c>
      <c r="T769">
        <v>-0.72215560000000001</v>
      </c>
      <c r="U769">
        <v>-1.172099</v>
      </c>
    </row>
    <row r="770" spans="1:21" x14ac:dyDescent="0.25">
      <c r="A770" s="20">
        <f>0.000000584175*10^9</f>
        <v>584.17499999999995</v>
      </c>
      <c r="B770">
        <v>-0.26938970000000001</v>
      </c>
      <c r="C770">
        <v>-1.287509</v>
      </c>
      <c r="D770">
        <v>0.77241420000000005</v>
      </c>
      <c r="E770">
        <v>-0.35178369999999998</v>
      </c>
      <c r="F770">
        <v>0.7465735</v>
      </c>
      <c r="G770">
        <v>-0.1730197</v>
      </c>
      <c r="H770">
        <v>1.150239</v>
      </c>
      <c r="I770">
        <v>0.69599049999999996</v>
      </c>
      <c r="J770">
        <v>-0.66379790000000005</v>
      </c>
      <c r="K770">
        <v>-1.478167</v>
      </c>
      <c r="L770">
        <v>-0.28278150000000002</v>
      </c>
      <c r="M770">
        <v>-1.1406700000000001</v>
      </c>
      <c r="N770">
        <v>-1.983088</v>
      </c>
      <c r="O770">
        <v>0.2440309</v>
      </c>
      <c r="P770">
        <v>1.8238570000000001</v>
      </c>
      <c r="Q770">
        <v>1.1799139999999999</v>
      </c>
      <c r="R770">
        <v>1.201362</v>
      </c>
      <c r="S770">
        <v>0.66619799999999996</v>
      </c>
      <c r="T770">
        <v>-0.7817769</v>
      </c>
      <c r="U770">
        <v>-1.83253</v>
      </c>
    </row>
    <row r="771" spans="1:21" x14ac:dyDescent="0.25">
      <c r="A771" s="20">
        <f>0.000000585175*10^9</f>
        <v>585.17499999999995</v>
      </c>
      <c r="B771">
        <v>0.91236539999999999</v>
      </c>
      <c r="C771">
        <v>-0.60753760000000001</v>
      </c>
      <c r="D771">
        <v>1.554837</v>
      </c>
      <c r="E771">
        <v>-0.14457490000000001</v>
      </c>
      <c r="F771">
        <v>-6.172859E-2</v>
      </c>
      <c r="G771">
        <v>0.94043949999999998</v>
      </c>
      <c r="H771">
        <v>0.62847600000000003</v>
      </c>
      <c r="I771">
        <v>0.81541079999999999</v>
      </c>
      <c r="J771">
        <v>-0.16445270000000001</v>
      </c>
      <c r="K771">
        <v>-0.99980089999999999</v>
      </c>
      <c r="L771">
        <v>-1.2874049999999999</v>
      </c>
      <c r="M771">
        <v>0.41062749999999998</v>
      </c>
      <c r="N771">
        <v>-0.38824989999999998</v>
      </c>
      <c r="O771">
        <v>-0.22850770000000001</v>
      </c>
      <c r="P771">
        <v>2.2768769999999998</v>
      </c>
      <c r="Q771">
        <v>0.12512590000000001</v>
      </c>
      <c r="R771">
        <v>-3.781619E-2</v>
      </c>
      <c r="S771">
        <v>0.57305130000000004</v>
      </c>
      <c r="T771">
        <v>-2.282845</v>
      </c>
      <c r="U771">
        <v>-1.4723630000000001</v>
      </c>
    </row>
    <row r="772" spans="1:21" x14ac:dyDescent="0.25">
      <c r="A772" s="20">
        <f>0.000000586175*10^9</f>
        <v>586.17500000000007</v>
      </c>
      <c r="B772">
        <v>0.94405709999999998</v>
      </c>
      <c r="C772">
        <v>0.44141740000000002</v>
      </c>
      <c r="D772">
        <v>1.178653</v>
      </c>
      <c r="E772">
        <v>0.72446549999999998</v>
      </c>
      <c r="F772">
        <v>-0.15049879999999999</v>
      </c>
      <c r="G772">
        <v>2.6107</v>
      </c>
      <c r="H772">
        <v>0.58385489999999995</v>
      </c>
      <c r="I772">
        <v>0.1710961</v>
      </c>
      <c r="J772">
        <v>1.3943099999999999</v>
      </c>
      <c r="K772">
        <v>-0.5397303</v>
      </c>
      <c r="L772">
        <v>-0.81302629999999998</v>
      </c>
      <c r="M772">
        <v>2.4943460000000002</v>
      </c>
      <c r="N772">
        <v>0.1088392</v>
      </c>
      <c r="O772">
        <v>-0.99270919999999996</v>
      </c>
      <c r="P772">
        <v>2.744103</v>
      </c>
      <c r="Q772">
        <v>-6.5710719999999999E-3</v>
      </c>
      <c r="R772">
        <v>-0.61962729999999999</v>
      </c>
      <c r="S772">
        <v>0.51582640000000002</v>
      </c>
      <c r="T772">
        <v>-2.7321330000000001</v>
      </c>
      <c r="U772">
        <v>-1.207989</v>
      </c>
    </row>
    <row r="773" spans="1:21" x14ac:dyDescent="0.25">
      <c r="A773" s="20">
        <f>0.000000587175*10^9</f>
        <v>587.17500000000007</v>
      </c>
      <c r="B773">
        <v>0.76965430000000001</v>
      </c>
      <c r="C773">
        <v>-0.26716889999999999</v>
      </c>
      <c r="D773">
        <v>0.18856400000000001</v>
      </c>
      <c r="E773">
        <v>1.53735</v>
      </c>
      <c r="F773">
        <v>0.97569229999999996</v>
      </c>
      <c r="G773">
        <v>2.7464499999999998</v>
      </c>
      <c r="H773">
        <v>0.2451757</v>
      </c>
      <c r="I773">
        <v>-0.86116510000000002</v>
      </c>
      <c r="J773">
        <v>1.488513</v>
      </c>
      <c r="K773">
        <v>-1.0953259999999999E-2</v>
      </c>
      <c r="L773">
        <v>0.18044669999999999</v>
      </c>
      <c r="M773">
        <v>2.3385630000000002</v>
      </c>
      <c r="N773">
        <v>-2.233133E-2</v>
      </c>
      <c r="O773">
        <v>-0.37236209999999997</v>
      </c>
      <c r="P773">
        <v>1.8460589999999999</v>
      </c>
      <c r="Q773">
        <v>1.252046</v>
      </c>
      <c r="R773">
        <v>-1.124387</v>
      </c>
      <c r="S773">
        <v>0.73227759999999997</v>
      </c>
      <c r="T773">
        <v>-1.080862</v>
      </c>
      <c r="U773">
        <v>-1.0066930000000001</v>
      </c>
    </row>
    <row r="774" spans="1:21" x14ac:dyDescent="0.25">
      <c r="A774" s="20">
        <f>0.000000588175*10^9</f>
        <v>588.17499999999995</v>
      </c>
      <c r="B774">
        <v>0.3901038</v>
      </c>
      <c r="C774">
        <v>-0.63582349999999999</v>
      </c>
      <c r="D774">
        <v>0.96483300000000005</v>
      </c>
      <c r="E774">
        <v>0.97352680000000003</v>
      </c>
      <c r="F774">
        <v>0.56352559999999996</v>
      </c>
      <c r="G774">
        <v>2.2801</v>
      </c>
      <c r="H774">
        <v>-0.51296109999999995</v>
      </c>
      <c r="I774">
        <v>-1.130498</v>
      </c>
      <c r="J774">
        <v>-0.15958600000000001</v>
      </c>
      <c r="K774">
        <v>-0.67768240000000002</v>
      </c>
      <c r="L774">
        <v>0.26707520000000001</v>
      </c>
      <c r="M774">
        <v>0.96699749999999995</v>
      </c>
      <c r="N774">
        <v>0.52621459999999998</v>
      </c>
      <c r="O774">
        <v>0.57545820000000003</v>
      </c>
      <c r="P774">
        <v>0.91567670000000001</v>
      </c>
      <c r="Q774">
        <v>1.719144</v>
      </c>
      <c r="R774">
        <v>-1.053796</v>
      </c>
      <c r="S774">
        <v>0.45198369999999999</v>
      </c>
      <c r="T774">
        <v>0.73695659999999996</v>
      </c>
      <c r="U774">
        <v>-9.8475930000000003E-2</v>
      </c>
    </row>
    <row r="775" spans="1:21" x14ac:dyDescent="0.25">
      <c r="A775" s="20">
        <f>0.000000589175*10^9</f>
        <v>589.17499999999995</v>
      </c>
      <c r="B775">
        <v>-0.4004548</v>
      </c>
      <c r="C775">
        <v>1.0549379999999999</v>
      </c>
      <c r="D775">
        <v>2.9929000000000001</v>
      </c>
      <c r="E775">
        <v>-0.33743380000000001</v>
      </c>
      <c r="F775">
        <v>-0.54937210000000003</v>
      </c>
      <c r="G775">
        <v>2.0176539999999998</v>
      </c>
      <c r="H775">
        <v>-0.83688859999999998</v>
      </c>
      <c r="I775">
        <v>-0.23747679999999999</v>
      </c>
      <c r="J775">
        <v>-0.9937994</v>
      </c>
      <c r="K775">
        <v>-2.1762350000000001</v>
      </c>
      <c r="L775">
        <v>-0.32989079999999998</v>
      </c>
      <c r="M775">
        <v>0.33102749999999997</v>
      </c>
      <c r="N775">
        <v>0.3754325</v>
      </c>
      <c r="O775">
        <v>7.9646250000000002E-2</v>
      </c>
      <c r="P775">
        <v>0.73115030000000003</v>
      </c>
      <c r="Q775">
        <v>0.50709899999999997</v>
      </c>
      <c r="R775">
        <v>-0.49851519999999999</v>
      </c>
      <c r="S775">
        <v>0.37086580000000002</v>
      </c>
      <c r="T775">
        <v>0.82842550000000004</v>
      </c>
      <c r="U775">
        <v>0.77308469999999996</v>
      </c>
    </row>
    <row r="776" spans="1:21" x14ac:dyDescent="0.25">
      <c r="A776" s="20">
        <f>0.000000590175*10^9</f>
        <v>590.17500000000007</v>
      </c>
      <c r="B776">
        <v>-0.72467060000000005</v>
      </c>
      <c r="C776">
        <v>1.8349960000000001</v>
      </c>
      <c r="D776">
        <v>2.97451</v>
      </c>
      <c r="E776">
        <v>-1.0712900000000001</v>
      </c>
      <c r="F776">
        <v>-0.40433829999999998</v>
      </c>
      <c r="G776">
        <v>0.68552610000000003</v>
      </c>
      <c r="H776">
        <v>-1.153505</v>
      </c>
      <c r="I776">
        <v>1.0882099999999999</v>
      </c>
      <c r="J776">
        <v>-0.31460739999999998</v>
      </c>
      <c r="K776">
        <v>-2.2174960000000001</v>
      </c>
      <c r="L776">
        <v>-0.76878150000000001</v>
      </c>
      <c r="M776">
        <v>-0.22289149999999999</v>
      </c>
      <c r="N776">
        <v>-0.3515046</v>
      </c>
      <c r="O776">
        <v>-1.5304960000000001</v>
      </c>
      <c r="P776">
        <v>0.32010149999999998</v>
      </c>
      <c r="Q776">
        <v>-0.3652512</v>
      </c>
      <c r="R776">
        <v>-4.697689E-2</v>
      </c>
      <c r="S776">
        <v>0.19628290000000001</v>
      </c>
      <c r="T776">
        <v>0.1829124</v>
      </c>
      <c r="U776">
        <v>1.3092079999999999</v>
      </c>
    </row>
    <row r="777" spans="1:21" x14ac:dyDescent="0.25">
      <c r="A777" s="20">
        <f>0.000000591175*10^9</f>
        <v>591.17499999999995</v>
      </c>
      <c r="B777">
        <v>2.7758390000000001E-2</v>
      </c>
      <c r="C777">
        <v>0.60568169999999999</v>
      </c>
      <c r="D777">
        <v>0.78241019999999994</v>
      </c>
      <c r="E777">
        <v>-0.60491269999999997</v>
      </c>
      <c r="F777">
        <v>8.0200080000000007E-2</v>
      </c>
      <c r="G777">
        <v>-0.83806630000000004</v>
      </c>
      <c r="H777">
        <v>-1.2969440000000001</v>
      </c>
      <c r="I777">
        <v>1.643437</v>
      </c>
      <c r="J777">
        <v>0.4057924</v>
      </c>
      <c r="K777">
        <v>-1.3418890000000001</v>
      </c>
      <c r="L777">
        <v>-0.83544320000000005</v>
      </c>
      <c r="M777">
        <v>-1.2841830000000001</v>
      </c>
      <c r="N777">
        <v>-0.6011898</v>
      </c>
      <c r="O777">
        <v>-1.8570990000000001</v>
      </c>
      <c r="P777">
        <v>-0.39985179999999998</v>
      </c>
      <c r="Q777">
        <v>-0.47982859999999999</v>
      </c>
      <c r="R777">
        <v>0.50290820000000003</v>
      </c>
      <c r="S777">
        <v>-0.15450140000000001</v>
      </c>
      <c r="T777">
        <v>0.35603380000000001</v>
      </c>
      <c r="U777">
        <v>1.9448639999999999</v>
      </c>
    </row>
    <row r="778" spans="1:21" x14ac:dyDescent="0.25">
      <c r="A778" s="20">
        <f>0.000000592175*10^9</f>
        <v>592.17499999999995</v>
      </c>
      <c r="B778">
        <v>0.84944960000000003</v>
      </c>
      <c r="C778">
        <v>-0.22675580000000001</v>
      </c>
      <c r="D778">
        <v>-1.298062</v>
      </c>
      <c r="E778">
        <v>1.0967859999999999E-2</v>
      </c>
      <c r="F778">
        <v>-0.53654520000000006</v>
      </c>
      <c r="G778">
        <v>-0.5920801</v>
      </c>
      <c r="H778">
        <v>-1.035601</v>
      </c>
      <c r="I778">
        <v>1.0003500000000001</v>
      </c>
      <c r="J778">
        <v>9.8301680000000002E-2</v>
      </c>
      <c r="K778">
        <v>-1.080727</v>
      </c>
      <c r="L778">
        <v>0.1246048</v>
      </c>
      <c r="M778">
        <v>-1.521112</v>
      </c>
      <c r="N778">
        <v>-0.85193269999999999</v>
      </c>
      <c r="O778">
        <v>-0.32331130000000002</v>
      </c>
      <c r="P778">
        <v>8.0473249999999996E-2</v>
      </c>
      <c r="Q778">
        <v>-0.82014620000000005</v>
      </c>
      <c r="R778">
        <v>0.15524560000000001</v>
      </c>
      <c r="S778">
        <v>0.1120789</v>
      </c>
      <c r="T778">
        <v>0.78649939999999996</v>
      </c>
      <c r="U778">
        <v>1.776186</v>
      </c>
    </row>
    <row r="779" spans="1:21" x14ac:dyDescent="0.25">
      <c r="A779" s="20">
        <f>0.000000593175*10^9</f>
        <v>593.17500000000007</v>
      </c>
      <c r="B779">
        <v>0.30966529999999998</v>
      </c>
      <c r="C779">
        <v>3.6575610000000001E-2</v>
      </c>
      <c r="D779">
        <v>-2.336579</v>
      </c>
      <c r="E779">
        <v>-0.28280620000000001</v>
      </c>
      <c r="F779">
        <v>-1.37371</v>
      </c>
      <c r="G779">
        <v>0.68929390000000001</v>
      </c>
      <c r="H779">
        <v>-0.46610839999999998</v>
      </c>
      <c r="I779">
        <v>-0.1457985</v>
      </c>
      <c r="J779">
        <v>-0.3230421</v>
      </c>
      <c r="K779">
        <v>-0.196075</v>
      </c>
      <c r="L779">
        <v>1.4492480000000001</v>
      </c>
      <c r="M779">
        <v>-0.75700190000000001</v>
      </c>
      <c r="N779">
        <v>-1.5115190000000001</v>
      </c>
      <c r="O779">
        <v>0.44370850000000001</v>
      </c>
      <c r="P779">
        <v>1.08291</v>
      </c>
      <c r="Q779">
        <v>-0.95585100000000001</v>
      </c>
      <c r="R779">
        <v>-1.040095</v>
      </c>
      <c r="S779">
        <v>6.5454609999999996E-2</v>
      </c>
      <c r="T779">
        <v>1.1532530000000001</v>
      </c>
      <c r="U779">
        <v>0.4991816</v>
      </c>
    </row>
    <row r="780" spans="1:21" x14ac:dyDescent="0.25">
      <c r="A780" s="20">
        <f>0.000000594175*10^9</f>
        <v>594.17500000000007</v>
      </c>
      <c r="B780">
        <v>-1.153932</v>
      </c>
      <c r="C780">
        <v>0.1410526</v>
      </c>
      <c r="D780">
        <v>-2.0867629999999999</v>
      </c>
      <c r="E780">
        <v>-1.141227</v>
      </c>
      <c r="F780">
        <v>-0.7432358</v>
      </c>
      <c r="G780">
        <v>0.82206950000000001</v>
      </c>
      <c r="H780">
        <v>-0.1276187</v>
      </c>
      <c r="I780">
        <v>-1.3527530000000001</v>
      </c>
      <c r="J780">
        <v>-0.16102520000000001</v>
      </c>
      <c r="K780">
        <v>1.6606339999999999</v>
      </c>
      <c r="L780">
        <v>0.92938659999999995</v>
      </c>
      <c r="M780">
        <v>-2.412549E-4</v>
      </c>
      <c r="N780">
        <v>-1.9655910000000001</v>
      </c>
      <c r="O780">
        <v>-0.68588649999999995</v>
      </c>
      <c r="P780">
        <v>0.60948279999999999</v>
      </c>
      <c r="Q780">
        <v>-0.53168579999999999</v>
      </c>
      <c r="R780">
        <v>-1.4958</v>
      </c>
      <c r="S780">
        <v>-0.17872450000000001</v>
      </c>
      <c r="T780">
        <v>1.729921</v>
      </c>
      <c r="U780">
        <v>-0.4169484</v>
      </c>
    </row>
    <row r="781" spans="1:21" x14ac:dyDescent="0.25">
      <c r="A781" s="20">
        <f>0.000000595175*10^9</f>
        <v>595.17499999999995</v>
      </c>
      <c r="B781">
        <v>-1.329995</v>
      </c>
      <c r="C781">
        <v>1.564885E-3</v>
      </c>
      <c r="D781">
        <v>-1.5563530000000001</v>
      </c>
      <c r="E781">
        <v>-1.6047830000000001</v>
      </c>
      <c r="F781">
        <v>0.23248920000000001</v>
      </c>
      <c r="G781">
        <v>-0.38345980000000002</v>
      </c>
      <c r="H781">
        <v>-0.770092</v>
      </c>
      <c r="I781">
        <v>-2.3106789999999999</v>
      </c>
      <c r="J781">
        <v>6.005593E-2</v>
      </c>
      <c r="K781">
        <v>2.0515659999999998</v>
      </c>
      <c r="L781">
        <v>-0.8424895</v>
      </c>
      <c r="M781">
        <v>0.66526830000000003</v>
      </c>
      <c r="N781">
        <v>-0.87186830000000004</v>
      </c>
      <c r="O781">
        <v>-1.2753159999999999</v>
      </c>
      <c r="P781">
        <v>-0.63679419999999998</v>
      </c>
      <c r="Q781">
        <v>0.16279569999999999</v>
      </c>
      <c r="R781">
        <v>-0.96315410000000001</v>
      </c>
      <c r="S781">
        <v>6.8592639999999996E-2</v>
      </c>
      <c r="T781">
        <v>1.624744</v>
      </c>
      <c r="U781">
        <v>-0.62500509999999998</v>
      </c>
    </row>
    <row r="782" spans="1:21" x14ac:dyDescent="0.25">
      <c r="A782" s="20">
        <f>0.000000596175*10^9</f>
        <v>596.17499999999995</v>
      </c>
      <c r="B782">
        <v>0.53824039999999995</v>
      </c>
      <c r="C782">
        <v>0.29661320000000002</v>
      </c>
      <c r="D782">
        <v>-1.231328</v>
      </c>
      <c r="E782">
        <v>-0.57033429999999996</v>
      </c>
      <c r="F782">
        <v>-0.241039</v>
      </c>
      <c r="G782">
        <v>-0.79906980000000005</v>
      </c>
      <c r="H782">
        <v>-1.664358</v>
      </c>
      <c r="I782">
        <v>-2.452521</v>
      </c>
      <c r="J782">
        <v>0.1948233</v>
      </c>
      <c r="K782">
        <v>0.3912641</v>
      </c>
      <c r="L782">
        <v>-1.6014360000000001</v>
      </c>
      <c r="M782">
        <v>1.31423</v>
      </c>
      <c r="N782">
        <v>0.94323179999999995</v>
      </c>
      <c r="O782">
        <v>-0.26153460000000001</v>
      </c>
      <c r="P782">
        <v>-1.074621</v>
      </c>
      <c r="Q782">
        <v>1.0004029999999999</v>
      </c>
      <c r="R782">
        <v>2.5366049999999999E-3</v>
      </c>
      <c r="S782">
        <v>-0.78696650000000001</v>
      </c>
      <c r="T782">
        <v>0.3889109</v>
      </c>
      <c r="U782">
        <v>-6.1131409999999999E-3</v>
      </c>
    </row>
    <row r="783" spans="1:21" x14ac:dyDescent="0.25">
      <c r="A783" s="20">
        <f>0.000000597175*10^9</f>
        <v>597.17500000000007</v>
      </c>
      <c r="B783">
        <v>1.6138269999999999</v>
      </c>
      <c r="C783">
        <v>0.90993369999999996</v>
      </c>
      <c r="D783">
        <v>0.51487099999999997</v>
      </c>
      <c r="E783">
        <v>0.84035709999999997</v>
      </c>
      <c r="F783">
        <v>-1.2538400000000001</v>
      </c>
      <c r="G783">
        <v>0.42041849999999997</v>
      </c>
      <c r="H783">
        <v>-2.127481</v>
      </c>
      <c r="I783">
        <v>-1.927872</v>
      </c>
      <c r="J783">
        <v>5.6244199999999998E-3</v>
      </c>
      <c r="K783">
        <v>-0.67890879999999998</v>
      </c>
      <c r="L783">
        <v>-1.220885</v>
      </c>
      <c r="M783">
        <v>1.1236759999999999</v>
      </c>
      <c r="N783">
        <v>0.72062000000000004</v>
      </c>
      <c r="O783">
        <v>-0.48471950000000003</v>
      </c>
      <c r="P783">
        <v>-0.1187544</v>
      </c>
      <c r="Q783">
        <v>1.089342</v>
      </c>
      <c r="R783">
        <v>0.72967760000000004</v>
      </c>
      <c r="S783">
        <v>-1.8098129999999999</v>
      </c>
      <c r="T783">
        <v>-0.595109</v>
      </c>
      <c r="U783">
        <v>0.84219120000000003</v>
      </c>
    </row>
    <row r="784" spans="1:21" x14ac:dyDescent="0.25">
      <c r="A784" s="20">
        <f>0.000000598175*10^9</f>
        <v>598.17499999999995</v>
      </c>
      <c r="B784">
        <v>0.4912879</v>
      </c>
      <c r="C784">
        <v>1.2842150000000001</v>
      </c>
      <c r="D784">
        <v>2.0114589999999999</v>
      </c>
      <c r="E784">
        <v>0.96512169999999997</v>
      </c>
      <c r="F784">
        <v>-0.79291639999999997</v>
      </c>
      <c r="G784">
        <v>1.371518</v>
      </c>
      <c r="H784">
        <v>-2.1259579999999998</v>
      </c>
      <c r="I784">
        <v>-1.2828729999999999</v>
      </c>
      <c r="J784">
        <v>-0.62493840000000001</v>
      </c>
      <c r="K784">
        <v>-0.20118320000000001</v>
      </c>
      <c r="L784">
        <v>-1.2895380000000001</v>
      </c>
      <c r="M784">
        <v>-0.42989690000000003</v>
      </c>
      <c r="N784">
        <v>-1.002702</v>
      </c>
      <c r="O784">
        <v>-2.5652279999999998</v>
      </c>
      <c r="P784">
        <v>1.14951</v>
      </c>
      <c r="Q784">
        <v>0.23991489999999999</v>
      </c>
      <c r="R784">
        <v>0.96056850000000005</v>
      </c>
      <c r="S784">
        <v>-0.56212419999999996</v>
      </c>
      <c r="T784">
        <v>-0.1497734</v>
      </c>
      <c r="U784">
        <v>0.49748320000000001</v>
      </c>
    </row>
    <row r="785" spans="1:21" x14ac:dyDescent="0.25">
      <c r="A785" s="20">
        <f>0.000000599175*10^9</f>
        <v>599.17499999999995</v>
      </c>
      <c r="B785">
        <v>-0.95456079999999999</v>
      </c>
      <c r="C785">
        <v>0.88220500000000002</v>
      </c>
      <c r="D785">
        <v>0.8274205</v>
      </c>
      <c r="E785">
        <v>0.61037710000000001</v>
      </c>
      <c r="F785">
        <v>0.48238940000000002</v>
      </c>
      <c r="G785">
        <v>1.262175</v>
      </c>
      <c r="H785">
        <v>-1.582187</v>
      </c>
      <c r="I785">
        <v>-0.6696318</v>
      </c>
      <c r="J785">
        <v>-9.1073169999999995E-2</v>
      </c>
      <c r="K785">
        <v>0.1207698</v>
      </c>
      <c r="L785">
        <v>-1.7801439999999999</v>
      </c>
      <c r="M785">
        <v>-1.526033</v>
      </c>
      <c r="N785">
        <v>-1.979239</v>
      </c>
      <c r="O785">
        <v>-2.849148</v>
      </c>
      <c r="P785">
        <v>1.3373440000000001</v>
      </c>
      <c r="Q785">
        <v>0.15164839999999999</v>
      </c>
      <c r="R785">
        <v>1.0649949999999999</v>
      </c>
      <c r="S785">
        <v>1.2521869999999999</v>
      </c>
      <c r="T785">
        <v>1.035153</v>
      </c>
      <c r="U785">
        <v>0.1346736</v>
      </c>
    </row>
    <row r="786" spans="1:21" x14ac:dyDescent="0.25">
      <c r="A786" s="20">
        <f>0.000000600175*10^9</f>
        <v>600.17500000000007</v>
      </c>
      <c r="B786">
        <v>-1.110061</v>
      </c>
      <c r="C786">
        <v>8.8590360000000007E-2</v>
      </c>
      <c r="D786">
        <v>-0.99631639999999999</v>
      </c>
      <c r="E786">
        <v>0.51595829999999998</v>
      </c>
      <c r="F786">
        <v>1.0448530000000001E-3</v>
      </c>
      <c r="G786">
        <v>1.215257</v>
      </c>
      <c r="H786">
        <v>-1.0779399999999999</v>
      </c>
      <c r="I786">
        <v>-0.4150105</v>
      </c>
      <c r="J786">
        <v>1.669654</v>
      </c>
      <c r="K786">
        <v>-0.25661099999999998</v>
      </c>
      <c r="L786">
        <v>-1.4726600000000001</v>
      </c>
      <c r="M786">
        <v>-0.54630990000000001</v>
      </c>
      <c r="N786">
        <v>-2.0023209999999998</v>
      </c>
      <c r="O786">
        <v>-4.7175450000000001E-2</v>
      </c>
      <c r="P786">
        <v>1.4203380000000001</v>
      </c>
      <c r="Q786">
        <v>0.97761529999999996</v>
      </c>
      <c r="R786">
        <v>1.0247850000000001</v>
      </c>
      <c r="S786">
        <v>1.2581370000000001</v>
      </c>
      <c r="T786">
        <v>1.736289</v>
      </c>
      <c r="U786">
        <v>-1.7098180000000001E-2</v>
      </c>
    </row>
    <row r="787" spans="1:21" x14ac:dyDescent="0.25">
      <c r="A787" s="20">
        <f>0.000000601175*10^9</f>
        <v>601.17499999999995</v>
      </c>
      <c r="B787">
        <v>0.26531490000000002</v>
      </c>
      <c r="C787">
        <v>-0.2091026</v>
      </c>
      <c r="D787">
        <v>-1.1714899999999999</v>
      </c>
      <c r="E787">
        <v>0.31846459999999999</v>
      </c>
      <c r="F787">
        <v>-1.2043839999999999</v>
      </c>
      <c r="G787">
        <v>1.273182</v>
      </c>
      <c r="H787">
        <v>-0.71780679999999997</v>
      </c>
      <c r="I787">
        <v>-0.4306239</v>
      </c>
      <c r="J787">
        <v>1.421171</v>
      </c>
      <c r="K787">
        <v>-0.11341900000000001</v>
      </c>
      <c r="L787">
        <v>-0.42352339999999999</v>
      </c>
      <c r="M787">
        <v>0.68559150000000002</v>
      </c>
      <c r="N787">
        <v>-1.180844</v>
      </c>
      <c r="O787">
        <v>1.902919</v>
      </c>
      <c r="P787">
        <v>1.8398220000000001</v>
      </c>
      <c r="Q787">
        <v>1.8332660000000001</v>
      </c>
      <c r="R787">
        <v>0.6600106</v>
      </c>
      <c r="S787">
        <v>-2.8096739999999999E-2</v>
      </c>
      <c r="T787">
        <v>1.423448</v>
      </c>
      <c r="U787">
        <v>-0.89028669999999999</v>
      </c>
    </row>
    <row r="788" spans="1:21" x14ac:dyDescent="0.25">
      <c r="A788" s="20">
        <f>0.000000602174*10^9</f>
        <v>602.17399999999998</v>
      </c>
      <c r="B788">
        <v>0.83727260000000003</v>
      </c>
      <c r="C788">
        <v>-0.623556</v>
      </c>
      <c r="D788">
        <v>-3.0536440000000001E-2</v>
      </c>
      <c r="E788">
        <v>6.2218719999999998E-2</v>
      </c>
      <c r="F788">
        <v>-0.20912549999999999</v>
      </c>
      <c r="G788">
        <v>0.69662480000000004</v>
      </c>
      <c r="H788">
        <v>0.134884</v>
      </c>
      <c r="I788">
        <v>-0.15762010000000001</v>
      </c>
      <c r="J788">
        <v>-0.13920569999999999</v>
      </c>
      <c r="K788">
        <v>0.87288619999999995</v>
      </c>
      <c r="L788">
        <v>0.5931691</v>
      </c>
      <c r="M788">
        <v>0.25487460000000001</v>
      </c>
      <c r="N788">
        <v>0.39201269999999999</v>
      </c>
      <c r="O788">
        <v>0.54509640000000004</v>
      </c>
      <c r="P788">
        <v>0.97366929999999996</v>
      </c>
      <c r="Q788">
        <v>2.7861859999999998</v>
      </c>
      <c r="R788">
        <v>-0.45922109999999999</v>
      </c>
      <c r="S788">
        <v>-0.27277829999999997</v>
      </c>
      <c r="T788">
        <v>1.092039</v>
      </c>
      <c r="U788">
        <v>-1.2511680000000001</v>
      </c>
    </row>
    <row r="789" spans="1:21" x14ac:dyDescent="0.25">
      <c r="A789" s="20">
        <f>0.000000603174*10^9</f>
        <v>603.17399999999998</v>
      </c>
      <c r="B789">
        <v>-0.43476229999999999</v>
      </c>
      <c r="C789">
        <v>-1.1606099999999999</v>
      </c>
      <c r="D789">
        <v>-3.60633E-2</v>
      </c>
      <c r="E789">
        <v>0.22987959999999999</v>
      </c>
      <c r="F789">
        <v>1.490686</v>
      </c>
      <c r="G789">
        <v>-0.68682670000000001</v>
      </c>
      <c r="H789">
        <v>0.75133229999999995</v>
      </c>
      <c r="I789">
        <v>-0.1782947</v>
      </c>
      <c r="J789">
        <v>0.1401279</v>
      </c>
      <c r="K789">
        <v>1.4169769999999999</v>
      </c>
      <c r="L789">
        <v>0.2638392</v>
      </c>
      <c r="M789">
        <v>-0.71436109999999997</v>
      </c>
      <c r="N789">
        <v>1.6892720000000001</v>
      </c>
      <c r="O789">
        <v>-1.0957870000000001</v>
      </c>
      <c r="P789">
        <v>-0.41930299999999998</v>
      </c>
      <c r="Q789">
        <v>2.669184</v>
      </c>
      <c r="R789">
        <v>-1.5626990000000001</v>
      </c>
      <c r="S789">
        <v>0.80141399999999996</v>
      </c>
      <c r="T789">
        <v>1.9465129999999999</v>
      </c>
      <c r="U789">
        <v>-0.53200449999999999</v>
      </c>
    </row>
    <row r="790" spans="1:21" x14ac:dyDescent="0.25">
      <c r="A790" s="20">
        <f>0.000000604174*10^9</f>
        <v>604.17399999999998</v>
      </c>
      <c r="B790">
        <v>-0.94188130000000003</v>
      </c>
      <c r="C790">
        <v>-0.57752910000000002</v>
      </c>
      <c r="D790">
        <v>-1.763271</v>
      </c>
      <c r="E790">
        <v>0.32366640000000002</v>
      </c>
      <c r="F790">
        <v>1.472774</v>
      </c>
      <c r="G790">
        <v>-1.4703740000000001</v>
      </c>
      <c r="H790">
        <v>2.4029149999999999E-2</v>
      </c>
      <c r="I790">
        <v>-0.94204549999999998</v>
      </c>
      <c r="J790">
        <v>0.21475659999999999</v>
      </c>
      <c r="K790">
        <v>0.92017329999999997</v>
      </c>
      <c r="L790">
        <v>-0.39103559999999998</v>
      </c>
      <c r="M790">
        <v>-0.69769519999999996</v>
      </c>
      <c r="N790">
        <v>2.1091129999999998</v>
      </c>
      <c r="O790">
        <v>-0.96811480000000005</v>
      </c>
      <c r="P790">
        <v>-0.14875920000000001</v>
      </c>
      <c r="Q790">
        <v>1.094527</v>
      </c>
      <c r="R790">
        <v>-1.1131470000000001</v>
      </c>
      <c r="S790">
        <v>0.83577679999999999</v>
      </c>
      <c r="T790">
        <v>2.5618609999999999</v>
      </c>
      <c r="U790">
        <v>0.58035910000000002</v>
      </c>
    </row>
    <row r="791" spans="1:21" x14ac:dyDescent="0.25">
      <c r="A791" s="20">
        <f>0.000000605174*10^9</f>
        <v>605.17399999999998</v>
      </c>
      <c r="B791">
        <v>-0.13104260000000001</v>
      </c>
      <c r="C791">
        <v>0.35963139999999999</v>
      </c>
      <c r="D791">
        <v>-1.637132</v>
      </c>
      <c r="E791">
        <v>-0.55214019999999997</v>
      </c>
      <c r="F791">
        <v>0.65914379999999995</v>
      </c>
      <c r="G791">
        <v>-0.87540790000000002</v>
      </c>
      <c r="H791">
        <v>-0.71128420000000003</v>
      </c>
      <c r="I791">
        <v>-1.845264</v>
      </c>
      <c r="J791">
        <v>-1.4315819999999999</v>
      </c>
      <c r="K791">
        <v>0.44413419999999998</v>
      </c>
      <c r="L791">
        <v>0.14466399999999999</v>
      </c>
      <c r="M791">
        <v>-0.87912210000000002</v>
      </c>
      <c r="N791">
        <v>1.5033589999999999</v>
      </c>
      <c r="O791">
        <v>-0.33308189999999999</v>
      </c>
      <c r="P791">
        <v>0.8763128</v>
      </c>
      <c r="Q791">
        <v>-0.65184819999999999</v>
      </c>
      <c r="R791">
        <v>-0.81967290000000004</v>
      </c>
      <c r="S791">
        <v>0.49159910000000001</v>
      </c>
      <c r="T791">
        <v>1.063933</v>
      </c>
      <c r="U791">
        <v>0.96647090000000002</v>
      </c>
    </row>
    <row r="792" spans="1:21" x14ac:dyDescent="0.25">
      <c r="A792" s="20">
        <f>0.000000606174*10^9</f>
        <v>606.17400000000009</v>
      </c>
      <c r="B792">
        <v>-0.41983530000000002</v>
      </c>
      <c r="C792">
        <v>6.5980419999999998E-2</v>
      </c>
      <c r="D792">
        <v>0.69540970000000002</v>
      </c>
      <c r="E792">
        <v>-1.490999</v>
      </c>
      <c r="F792">
        <v>0.12133620000000001</v>
      </c>
      <c r="G792">
        <v>-0.88056380000000001</v>
      </c>
      <c r="H792">
        <v>-0.28403850000000003</v>
      </c>
      <c r="I792">
        <v>-2.2487050000000002</v>
      </c>
      <c r="J792">
        <v>-1.78495</v>
      </c>
      <c r="K792">
        <v>0.59901859999999996</v>
      </c>
      <c r="L792">
        <v>-0.1603483</v>
      </c>
      <c r="M792">
        <v>-2.0190239999999999</v>
      </c>
      <c r="N792">
        <v>-0.19516130000000001</v>
      </c>
      <c r="O792">
        <v>-8.2213530000000007E-2</v>
      </c>
      <c r="P792">
        <v>0.8123011</v>
      </c>
      <c r="Q792">
        <v>-1.358692</v>
      </c>
      <c r="R792">
        <v>-1.5329140000000001</v>
      </c>
      <c r="S792">
        <v>0.93545789999999995</v>
      </c>
      <c r="T792">
        <v>-0.97258250000000002</v>
      </c>
      <c r="U792">
        <v>0.35286050000000002</v>
      </c>
    </row>
    <row r="793" spans="1:21" x14ac:dyDescent="0.25">
      <c r="A793" s="20">
        <f>0.000000607174*10^9</f>
        <v>607.17399999999998</v>
      </c>
      <c r="B793">
        <v>-2.0646909999999998</v>
      </c>
      <c r="C793">
        <v>-0.44844299999999998</v>
      </c>
      <c r="D793">
        <v>1.002407</v>
      </c>
      <c r="E793">
        <v>-1.2556579999999999</v>
      </c>
      <c r="F793">
        <v>-0.33177210000000001</v>
      </c>
      <c r="G793">
        <v>-1.0185310000000001</v>
      </c>
      <c r="H793">
        <v>-0.11953519999999999</v>
      </c>
      <c r="I793">
        <v>-1.7617149999999999</v>
      </c>
      <c r="J793">
        <v>6.7215670000000005E-2</v>
      </c>
      <c r="K793">
        <v>0.70953730000000004</v>
      </c>
      <c r="L793">
        <v>-1.195641</v>
      </c>
      <c r="M793">
        <v>-2.1153430000000002</v>
      </c>
      <c r="N793">
        <v>-1.4704999999999999</v>
      </c>
      <c r="O793">
        <v>1.7641420000000001E-2</v>
      </c>
      <c r="P793">
        <v>0.10902240000000001</v>
      </c>
      <c r="Q793">
        <v>0.2157213</v>
      </c>
      <c r="R793">
        <v>-0.61135220000000001</v>
      </c>
      <c r="S793">
        <v>0.51334740000000001</v>
      </c>
      <c r="T793">
        <v>-0.70517220000000003</v>
      </c>
      <c r="U793">
        <v>-0.2018163</v>
      </c>
    </row>
    <row r="794" spans="1:21" x14ac:dyDescent="0.25">
      <c r="A794" s="20">
        <f>0.000000608174*10^9</f>
        <v>608.17399999999998</v>
      </c>
      <c r="B794">
        <v>-2.2974060000000001</v>
      </c>
      <c r="C794">
        <v>0.1250368</v>
      </c>
      <c r="D794">
        <v>-0.72527220000000003</v>
      </c>
      <c r="E794">
        <v>4.6602770000000002E-2</v>
      </c>
      <c r="F794">
        <v>-0.84837640000000003</v>
      </c>
      <c r="G794">
        <v>0.3206714</v>
      </c>
      <c r="H794">
        <v>-0.58229750000000002</v>
      </c>
      <c r="I794">
        <v>-0.89067320000000005</v>
      </c>
      <c r="J794">
        <v>1.0072859999999999</v>
      </c>
      <c r="K794">
        <v>0.25187189999999998</v>
      </c>
      <c r="L794">
        <v>-0.90733609999999998</v>
      </c>
      <c r="M794">
        <v>-0.75694609999999996</v>
      </c>
      <c r="N794">
        <v>-0.40561249999999999</v>
      </c>
      <c r="O794">
        <v>0.36772549999999998</v>
      </c>
      <c r="P794">
        <v>0.22153039999999999</v>
      </c>
      <c r="Q794">
        <v>1.4043079999999999</v>
      </c>
      <c r="R794">
        <v>1.198753</v>
      </c>
      <c r="S794">
        <v>-0.64110440000000002</v>
      </c>
      <c r="T794">
        <v>0.71014279999999996</v>
      </c>
      <c r="U794">
        <v>-0.66595530000000003</v>
      </c>
    </row>
    <row r="795" spans="1:21" x14ac:dyDescent="0.25">
      <c r="A795" s="20">
        <f>0.000000609174*10^9</f>
        <v>609.17400000000009</v>
      </c>
      <c r="B795">
        <v>-0.85597679999999998</v>
      </c>
      <c r="C795">
        <v>0.59286470000000002</v>
      </c>
      <c r="D795">
        <v>-1.1677569999999999</v>
      </c>
      <c r="E795">
        <v>1.4824250000000001</v>
      </c>
      <c r="F795">
        <v>-0.57321889999999998</v>
      </c>
      <c r="G795">
        <v>1.1168210000000001</v>
      </c>
      <c r="H795">
        <v>-1.040761</v>
      </c>
      <c r="I795">
        <v>0.13314590000000001</v>
      </c>
      <c r="J795">
        <v>-0.28172649999999999</v>
      </c>
      <c r="K795">
        <v>-0.48453990000000002</v>
      </c>
      <c r="L795">
        <v>-0.61271960000000003</v>
      </c>
      <c r="M795">
        <v>0.57453469999999995</v>
      </c>
      <c r="N795">
        <v>1.875059</v>
      </c>
      <c r="O795">
        <v>0.5641195</v>
      </c>
      <c r="P795">
        <v>0.96723400000000004</v>
      </c>
      <c r="Q795">
        <v>5.3739230000000001E-3</v>
      </c>
      <c r="R795">
        <v>1.060778</v>
      </c>
      <c r="S795">
        <v>-1.226011</v>
      </c>
      <c r="T795">
        <v>0.61391720000000005</v>
      </c>
      <c r="U795">
        <v>-1.4704470000000001</v>
      </c>
    </row>
    <row r="796" spans="1:21" x14ac:dyDescent="0.25">
      <c r="A796" s="20">
        <f>0.000000610174*10^9</f>
        <v>610.17399999999998</v>
      </c>
      <c r="B796">
        <v>-0.73291170000000005</v>
      </c>
      <c r="C796">
        <v>0.52467980000000003</v>
      </c>
      <c r="D796">
        <v>-0.27736519999999998</v>
      </c>
      <c r="E796">
        <v>1.9575819999999999</v>
      </c>
      <c r="F796">
        <v>-0.23442859999999999</v>
      </c>
      <c r="G796">
        <v>0.42705929999999998</v>
      </c>
      <c r="H796">
        <v>-1.5442959999999999</v>
      </c>
      <c r="I796">
        <v>1.2676080000000001</v>
      </c>
      <c r="J796">
        <v>-1.1770689999999999</v>
      </c>
      <c r="K796">
        <v>-0.61558109999999999</v>
      </c>
      <c r="L796">
        <v>-1.610573</v>
      </c>
      <c r="M796">
        <v>1.2930429999999999</v>
      </c>
      <c r="N796">
        <v>1.925368</v>
      </c>
      <c r="O796">
        <v>0.42998740000000002</v>
      </c>
      <c r="P796">
        <v>0.47443689999999999</v>
      </c>
      <c r="Q796">
        <v>-0.46243119999999999</v>
      </c>
      <c r="R796">
        <v>-6.6341409999999996E-3</v>
      </c>
      <c r="S796">
        <v>-1.2119930000000001</v>
      </c>
      <c r="T796">
        <v>-0.1104335</v>
      </c>
      <c r="U796">
        <v>-2.5838079999999999</v>
      </c>
    </row>
    <row r="797" spans="1:21" x14ac:dyDescent="0.25">
      <c r="A797" s="20">
        <f>0.000000611174*10^9</f>
        <v>611.17399999999998</v>
      </c>
      <c r="B797">
        <v>-1.7242850000000001</v>
      </c>
      <c r="C797">
        <v>0.40446409999999999</v>
      </c>
      <c r="D797">
        <v>0.52224970000000004</v>
      </c>
      <c r="E797">
        <v>1.221646</v>
      </c>
      <c r="F797">
        <v>-0.971086</v>
      </c>
      <c r="G797">
        <v>-0.33035799999999998</v>
      </c>
      <c r="H797">
        <v>-1.25728</v>
      </c>
      <c r="I797">
        <v>0.83798360000000005</v>
      </c>
      <c r="J797">
        <v>-0.45147359999999997</v>
      </c>
      <c r="K797">
        <v>0.184556</v>
      </c>
      <c r="L797">
        <v>-2.5927760000000002</v>
      </c>
      <c r="M797">
        <v>1.2799339999999999</v>
      </c>
      <c r="N797">
        <v>-0.53223010000000004</v>
      </c>
      <c r="O797">
        <v>0.31092140000000001</v>
      </c>
      <c r="P797">
        <v>-1.1363719999999999</v>
      </c>
      <c r="Q797">
        <v>0.62100829999999996</v>
      </c>
      <c r="R797">
        <v>-0.43671910000000003</v>
      </c>
      <c r="S797">
        <v>-0.77499910000000005</v>
      </c>
      <c r="T797">
        <v>-2.5664579999999999E-2</v>
      </c>
      <c r="U797">
        <v>-2.5130789999999998</v>
      </c>
    </row>
    <row r="798" spans="1:21" x14ac:dyDescent="0.25">
      <c r="A798" s="20">
        <f>0.000000612174*10^9</f>
        <v>612.17399999999998</v>
      </c>
      <c r="B798">
        <v>-1.147697</v>
      </c>
      <c r="C798">
        <v>-0.1593889</v>
      </c>
      <c r="D798">
        <v>0.5447012</v>
      </c>
      <c r="E798">
        <v>0.30366789999999999</v>
      </c>
      <c r="F798">
        <v>-1.2237370000000001</v>
      </c>
      <c r="G798">
        <v>-0.10560020000000001</v>
      </c>
      <c r="H798">
        <v>-0.46721410000000002</v>
      </c>
      <c r="I798">
        <v>-0.99058380000000001</v>
      </c>
      <c r="J798">
        <v>-1.103707</v>
      </c>
      <c r="K798">
        <v>1.0223070000000001</v>
      </c>
      <c r="L798">
        <v>-2.4735390000000002</v>
      </c>
      <c r="M798">
        <v>0.27893250000000003</v>
      </c>
      <c r="N798">
        <v>-1.6388670000000001</v>
      </c>
      <c r="O798">
        <v>-0.38718229999999998</v>
      </c>
      <c r="P798">
        <v>-1.5158860000000001</v>
      </c>
      <c r="Q798">
        <v>0.8358833</v>
      </c>
      <c r="R798">
        <v>-0.77886949999999999</v>
      </c>
      <c r="S798">
        <v>-0.4031766</v>
      </c>
      <c r="T798">
        <v>0.3397522</v>
      </c>
      <c r="U798">
        <v>-0.3464178</v>
      </c>
    </row>
    <row r="799" spans="1:21" x14ac:dyDescent="0.25">
      <c r="A799" s="20">
        <f>0.000000613174*10^9</f>
        <v>613.17400000000009</v>
      </c>
      <c r="B799">
        <v>0.44032490000000002</v>
      </c>
      <c r="C799">
        <v>-0.75751849999999998</v>
      </c>
      <c r="D799">
        <v>-0.41842449999999998</v>
      </c>
      <c r="E799">
        <v>0.25792690000000001</v>
      </c>
      <c r="F799">
        <v>-1.289337</v>
      </c>
      <c r="G799">
        <v>1.106047</v>
      </c>
      <c r="H799">
        <v>-0.84218199999999999</v>
      </c>
      <c r="I799">
        <v>-1.28793</v>
      </c>
      <c r="J799">
        <v>-3.9036810000000002</v>
      </c>
      <c r="K799">
        <v>0.89205380000000001</v>
      </c>
      <c r="L799">
        <v>-1.783061</v>
      </c>
      <c r="M799">
        <v>-0.97679680000000002</v>
      </c>
      <c r="N799">
        <v>-0.3259068</v>
      </c>
      <c r="O799">
        <v>-1.473519</v>
      </c>
      <c r="P799">
        <v>-0.34513339999999998</v>
      </c>
      <c r="Q799">
        <v>0.14235329999999999</v>
      </c>
      <c r="R799">
        <v>-0.74162349999999999</v>
      </c>
      <c r="S799">
        <v>-0.78347789999999995</v>
      </c>
      <c r="T799">
        <v>0.5202059</v>
      </c>
      <c r="U799">
        <v>1.326999</v>
      </c>
    </row>
    <row r="800" spans="1:21" x14ac:dyDescent="0.25">
      <c r="A800" s="20">
        <f>0.000000614174*10^9</f>
        <v>614.17399999999998</v>
      </c>
      <c r="B800">
        <v>1.018575</v>
      </c>
      <c r="C800">
        <v>-0.84446489999999996</v>
      </c>
      <c r="D800">
        <v>-1.0470919999999999</v>
      </c>
      <c r="E800">
        <v>0.38345420000000002</v>
      </c>
      <c r="F800">
        <v>-1.9653179999999999</v>
      </c>
      <c r="G800">
        <v>2.3469030000000002</v>
      </c>
      <c r="H800">
        <v>-1.420839</v>
      </c>
      <c r="I800">
        <v>-5.7132660000000002E-2</v>
      </c>
      <c r="J800">
        <v>-4.3311979999999997</v>
      </c>
      <c r="K800">
        <v>-0.36885010000000001</v>
      </c>
      <c r="L800">
        <v>-1.461082</v>
      </c>
      <c r="M800">
        <v>-0.92471669999999995</v>
      </c>
      <c r="N800">
        <v>0.72553440000000002</v>
      </c>
      <c r="O800">
        <v>-1.120293</v>
      </c>
      <c r="P800">
        <v>0.61081669999999999</v>
      </c>
      <c r="Q800">
        <v>-1.0652429999999999</v>
      </c>
      <c r="R800">
        <v>0.50321380000000004</v>
      </c>
      <c r="S800">
        <v>-0.78715939999999995</v>
      </c>
      <c r="T800">
        <v>0.52683789999999997</v>
      </c>
      <c r="U800">
        <v>1.7203550000000001</v>
      </c>
    </row>
    <row r="801" spans="1:21" x14ac:dyDescent="0.25">
      <c r="A801" s="20">
        <f>0.000000615174*10^9</f>
        <v>615.17399999999998</v>
      </c>
      <c r="B801">
        <v>0.4160121</v>
      </c>
      <c r="C801">
        <v>-0.69666260000000002</v>
      </c>
      <c r="D801">
        <v>0.16006519999999999</v>
      </c>
      <c r="E801">
        <v>0.29783870000000001</v>
      </c>
      <c r="F801">
        <v>-1.748753</v>
      </c>
      <c r="G801">
        <v>3.0386470000000001</v>
      </c>
      <c r="H801">
        <v>-0.61987009999999998</v>
      </c>
      <c r="I801">
        <v>0.2751787</v>
      </c>
      <c r="J801">
        <v>-1.890123</v>
      </c>
      <c r="K801">
        <v>-2.0826210000000001</v>
      </c>
      <c r="L801">
        <v>-1.2733730000000001</v>
      </c>
      <c r="M801">
        <v>-0.28948069999999998</v>
      </c>
      <c r="N801">
        <v>1.025299</v>
      </c>
      <c r="O801">
        <v>0.64894470000000004</v>
      </c>
      <c r="P801">
        <v>0.74120010000000003</v>
      </c>
      <c r="Q801">
        <v>-1.777817</v>
      </c>
      <c r="R801">
        <v>1.704399</v>
      </c>
      <c r="S801">
        <v>0.98751599999999995</v>
      </c>
      <c r="T801">
        <v>0.28434029999999999</v>
      </c>
      <c r="U801">
        <v>2.2054339999999999</v>
      </c>
    </row>
    <row r="802" spans="1:21" x14ac:dyDescent="0.25">
      <c r="A802" s="20">
        <f>0.000000616174*10^9</f>
        <v>616.17400000000009</v>
      </c>
      <c r="B802">
        <v>-8.0776420000000002E-2</v>
      </c>
      <c r="C802">
        <v>-0.28917169999999998</v>
      </c>
      <c r="D802">
        <v>2.0759599999999998</v>
      </c>
      <c r="E802">
        <v>0.43777389999999999</v>
      </c>
      <c r="F802">
        <v>-0.72692420000000002</v>
      </c>
      <c r="G802">
        <v>2.5021870000000002</v>
      </c>
      <c r="H802">
        <v>-0.248998</v>
      </c>
      <c r="I802">
        <v>1.297797E-2</v>
      </c>
      <c r="J802">
        <v>-0.65137699999999998</v>
      </c>
      <c r="K802">
        <v>-2.8453599999999999</v>
      </c>
      <c r="L802">
        <v>-0.86887829999999999</v>
      </c>
      <c r="M802">
        <v>-0.36734689999999998</v>
      </c>
      <c r="N802">
        <v>0.91873590000000005</v>
      </c>
      <c r="O802">
        <v>1.416328</v>
      </c>
      <c r="P802">
        <v>0.81494869999999997</v>
      </c>
      <c r="Q802">
        <v>-0.82017580000000001</v>
      </c>
      <c r="R802">
        <v>1.2006110000000001</v>
      </c>
      <c r="S802">
        <v>2.5585399999999998</v>
      </c>
      <c r="T802">
        <v>-0.28280240000000001</v>
      </c>
      <c r="U802">
        <v>1.68876</v>
      </c>
    </row>
    <row r="803" spans="1:21" x14ac:dyDescent="0.25">
      <c r="A803" s="20">
        <f>0.000000617174*10^9</f>
        <v>617.17399999999998</v>
      </c>
      <c r="B803">
        <v>0.30735129999999999</v>
      </c>
      <c r="C803">
        <v>0.24132129999999999</v>
      </c>
      <c r="D803">
        <v>2.1118540000000001</v>
      </c>
      <c r="E803">
        <v>0.38402550000000002</v>
      </c>
      <c r="F803">
        <v>3.575483E-3</v>
      </c>
      <c r="G803">
        <v>1.2557970000000001</v>
      </c>
      <c r="H803">
        <v>-0.97096530000000003</v>
      </c>
      <c r="I803">
        <v>0.59094539999999995</v>
      </c>
      <c r="J803">
        <v>-0.4532755</v>
      </c>
      <c r="K803">
        <v>-2.22818</v>
      </c>
      <c r="L803">
        <v>-0.74410929999999997</v>
      </c>
      <c r="M803">
        <v>-0.47514499999999998</v>
      </c>
      <c r="N803">
        <v>-0.3122181</v>
      </c>
      <c r="O803">
        <v>0.28925000000000001</v>
      </c>
      <c r="P803">
        <v>0.62269039999999998</v>
      </c>
      <c r="Q803">
        <v>0.93197640000000004</v>
      </c>
      <c r="R803">
        <v>0.30595729999999999</v>
      </c>
      <c r="S803">
        <v>1.835197</v>
      </c>
      <c r="T803">
        <v>-0.45735710000000002</v>
      </c>
      <c r="U803">
        <v>9.6580150000000003E-2</v>
      </c>
    </row>
    <row r="804" spans="1:21" x14ac:dyDescent="0.25">
      <c r="A804" s="20">
        <f>0.000000618174*10^9</f>
        <v>618.17399999999998</v>
      </c>
      <c r="B804">
        <v>0.1396114</v>
      </c>
      <c r="C804">
        <v>5.3802879999999997E-2</v>
      </c>
      <c r="D804">
        <v>0.21799579999999999</v>
      </c>
      <c r="E804">
        <v>0.1420409</v>
      </c>
      <c r="F804">
        <v>0.38918190000000003</v>
      </c>
      <c r="G804">
        <v>1.0169330000000001</v>
      </c>
      <c r="H804">
        <v>-1.2289380000000001</v>
      </c>
      <c r="I804">
        <v>0.85864359999999995</v>
      </c>
      <c r="J804">
        <v>0.29762699999999997</v>
      </c>
      <c r="K804">
        <v>-1.325564</v>
      </c>
      <c r="L804">
        <v>-0.92662060000000002</v>
      </c>
      <c r="M804">
        <v>-0.31578879999999998</v>
      </c>
      <c r="N804">
        <v>-1.3793359999999999</v>
      </c>
      <c r="O804">
        <v>-1.2181010000000001</v>
      </c>
      <c r="P804">
        <v>-0.46048729999999999</v>
      </c>
      <c r="Q804">
        <v>1.708213</v>
      </c>
      <c r="R804">
        <v>0.4659722</v>
      </c>
      <c r="S804">
        <v>0.6081356</v>
      </c>
      <c r="T804">
        <v>0.59771830000000004</v>
      </c>
      <c r="U804">
        <v>-4.5864189999999999E-2</v>
      </c>
    </row>
    <row r="805" spans="1:21" x14ac:dyDescent="0.25">
      <c r="A805" s="20">
        <f>0.000000619174*10^9</f>
        <v>619.17399999999998</v>
      </c>
      <c r="B805">
        <v>-1.4181889999999999</v>
      </c>
      <c r="C805">
        <v>-0.61232419999999999</v>
      </c>
      <c r="D805">
        <v>-0.79189900000000002</v>
      </c>
      <c r="E805">
        <v>-0.21105199999999999</v>
      </c>
      <c r="F805">
        <v>0.90041879999999996</v>
      </c>
      <c r="G805">
        <v>1.010667</v>
      </c>
      <c r="H805">
        <v>-0.96970789999999996</v>
      </c>
      <c r="I805">
        <v>0.56700810000000001</v>
      </c>
      <c r="J805">
        <v>0.47012809999999999</v>
      </c>
      <c r="K805">
        <v>-0.35074630000000001</v>
      </c>
      <c r="L805">
        <v>-1.229676</v>
      </c>
      <c r="M805">
        <v>8.3543850000000003E-2</v>
      </c>
      <c r="N805">
        <v>-0.88435980000000003</v>
      </c>
      <c r="O805">
        <v>-1.678798</v>
      </c>
      <c r="P805">
        <v>-1.302643</v>
      </c>
      <c r="Q805">
        <v>1.1144289999999999</v>
      </c>
      <c r="R805">
        <v>0.54448470000000004</v>
      </c>
      <c r="S805">
        <v>0.95029889999999995</v>
      </c>
      <c r="T805">
        <v>1.4983690000000001</v>
      </c>
      <c r="U805">
        <v>1.0303960000000001</v>
      </c>
    </row>
    <row r="806" spans="1:21" x14ac:dyDescent="0.25">
      <c r="A806" s="20">
        <f>0.000000620174*10^9</f>
        <v>620.17399999999998</v>
      </c>
      <c r="B806">
        <v>-1.9053599999999999</v>
      </c>
      <c r="C806">
        <v>-0.39185920000000002</v>
      </c>
      <c r="D806">
        <v>7.7198340000000004E-2</v>
      </c>
      <c r="E806">
        <v>-2.0827209999999999E-2</v>
      </c>
      <c r="F806">
        <v>1.300791</v>
      </c>
      <c r="G806">
        <v>0.34677799999999998</v>
      </c>
      <c r="H806">
        <v>3.1521840000000002E-2</v>
      </c>
      <c r="I806">
        <v>1.257649</v>
      </c>
      <c r="J806">
        <v>-9.4481560000000006E-2</v>
      </c>
      <c r="K806">
        <v>5.994149E-2</v>
      </c>
      <c r="L806">
        <v>-0.73105929999999997</v>
      </c>
      <c r="M806">
        <v>0.40160390000000001</v>
      </c>
      <c r="N806">
        <v>0.4937822</v>
      </c>
      <c r="O806">
        <v>-1.136207</v>
      </c>
      <c r="P806">
        <v>-0.87373979999999996</v>
      </c>
      <c r="Q806">
        <v>0.2360409</v>
      </c>
      <c r="R806">
        <v>0.13695589999999999</v>
      </c>
      <c r="S806">
        <v>1.441621</v>
      </c>
      <c r="T806">
        <v>0.78418509999999997</v>
      </c>
      <c r="U806">
        <v>0.93420449999999999</v>
      </c>
    </row>
    <row r="807" spans="1:21" x14ac:dyDescent="0.25">
      <c r="A807" s="20">
        <f>0.000000621174*10^9</f>
        <v>621.17399999999998</v>
      </c>
      <c r="B807">
        <v>-0.28185110000000002</v>
      </c>
      <c r="C807">
        <v>0.30570910000000001</v>
      </c>
      <c r="D807">
        <v>0.4727633</v>
      </c>
      <c r="E807">
        <v>0.65190630000000005</v>
      </c>
      <c r="F807">
        <v>0.4030513</v>
      </c>
      <c r="G807">
        <v>0.12639230000000001</v>
      </c>
      <c r="H807">
        <v>0.788381</v>
      </c>
      <c r="I807">
        <v>1.5499639999999999</v>
      </c>
      <c r="J807">
        <v>-9.2655699999999994E-2</v>
      </c>
      <c r="K807">
        <v>-0.54482520000000001</v>
      </c>
      <c r="L807">
        <v>0.48776239999999998</v>
      </c>
      <c r="M807">
        <v>-0.1393112</v>
      </c>
      <c r="N807">
        <v>1.276794</v>
      </c>
      <c r="O807">
        <v>-0.93512620000000002</v>
      </c>
      <c r="P807">
        <v>-0.1870492</v>
      </c>
      <c r="Q807">
        <v>0.20946899999999999</v>
      </c>
      <c r="R807">
        <v>-0.45504240000000001</v>
      </c>
      <c r="S807">
        <v>0.6416655</v>
      </c>
      <c r="T807">
        <v>-0.51222869999999998</v>
      </c>
      <c r="U807">
        <v>0.27550989999999997</v>
      </c>
    </row>
    <row r="808" spans="1:21" x14ac:dyDescent="0.25">
      <c r="A808" s="20">
        <f>0.000000622174*10^9</f>
        <v>622.17399999999998</v>
      </c>
      <c r="B808">
        <v>0.52862549999999997</v>
      </c>
      <c r="C808">
        <v>-0.2515172</v>
      </c>
      <c r="D808">
        <v>-0.41284609999999999</v>
      </c>
      <c r="E808">
        <v>0.37805070000000002</v>
      </c>
      <c r="F808">
        <v>-0.54983409999999999</v>
      </c>
      <c r="G808">
        <v>0.53018900000000002</v>
      </c>
      <c r="H808">
        <v>-3.469763E-2</v>
      </c>
      <c r="I808">
        <v>0.18468950000000001</v>
      </c>
      <c r="J808">
        <v>0.4686458</v>
      </c>
      <c r="K808">
        <v>-0.164324</v>
      </c>
      <c r="L808">
        <v>0.20256950000000001</v>
      </c>
      <c r="M808">
        <v>-1.3275539999999999</v>
      </c>
      <c r="N808">
        <v>0.57172219999999996</v>
      </c>
      <c r="O808">
        <v>-1.4440299999999999</v>
      </c>
      <c r="P808">
        <v>-0.93684480000000003</v>
      </c>
      <c r="Q808">
        <v>0.83461810000000003</v>
      </c>
      <c r="R808">
        <v>-1.659529</v>
      </c>
      <c r="S808">
        <v>0.215642</v>
      </c>
      <c r="T808">
        <v>-0.38226250000000001</v>
      </c>
      <c r="U808">
        <v>-0.23501610000000001</v>
      </c>
    </row>
    <row r="809" spans="1:21" x14ac:dyDescent="0.25">
      <c r="A809" s="20">
        <f>0.000000623174*10^9</f>
        <v>623.17400000000009</v>
      </c>
      <c r="B809">
        <v>-0.13260720000000001</v>
      </c>
      <c r="C809">
        <v>-1.0281979999999999</v>
      </c>
      <c r="D809">
        <v>-0.67235929999999999</v>
      </c>
      <c r="E809">
        <v>0.39084649999999999</v>
      </c>
      <c r="F809">
        <v>0.1297874</v>
      </c>
      <c r="G809">
        <v>1.018472</v>
      </c>
      <c r="H809">
        <v>-1.0874269999999999</v>
      </c>
      <c r="I809">
        <v>-1.06612</v>
      </c>
      <c r="J809">
        <v>0.98875829999999998</v>
      </c>
      <c r="K809">
        <v>0.70932609999999996</v>
      </c>
      <c r="L809">
        <v>-0.70542340000000003</v>
      </c>
      <c r="M809">
        <v>-2.7371409999999998</v>
      </c>
      <c r="N809">
        <v>-0.21564610000000001</v>
      </c>
      <c r="O809">
        <v>-1.039104</v>
      </c>
      <c r="P809">
        <v>-2.3177479999999999</v>
      </c>
      <c r="Q809">
        <v>0.2596946</v>
      </c>
      <c r="R809">
        <v>-2.2170969999999999</v>
      </c>
      <c r="S809">
        <v>1.154614</v>
      </c>
      <c r="T809">
        <v>0.93331819999999999</v>
      </c>
      <c r="U809">
        <v>-1.03464</v>
      </c>
    </row>
    <row r="810" spans="1:21" x14ac:dyDescent="0.25">
      <c r="A810" s="20">
        <f>0.000000624174*10^9</f>
        <v>624.17399999999998</v>
      </c>
      <c r="B810">
        <v>0.16703750000000001</v>
      </c>
      <c r="C810">
        <v>-0.27965830000000003</v>
      </c>
      <c r="D810">
        <v>0.13426959999999999</v>
      </c>
      <c r="E810">
        <v>0.60233829999999999</v>
      </c>
      <c r="F810">
        <v>0.46536139999999998</v>
      </c>
      <c r="G810">
        <v>1.060549</v>
      </c>
      <c r="H810">
        <v>-1.289479</v>
      </c>
      <c r="I810">
        <v>-1.3957280000000001</v>
      </c>
      <c r="J810">
        <v>1.447335</v>
      </c>
      <c r="K810">
        <v>0.1529015</v>
      </c>
      <c r="L810">
        <v>0.1183189</v>
      </c>
      <c r="M810">
        <v>-3.3998279999999999</v>
      </c>
      <c r="N810">
        <v>-0.25383070000000002</v>
      </c>
      <c r="O810">
        <v>0.79898999999999998</v>
      </c>
      <c r="P810">
        <v>-1.693343</v>
      </c>
      <c r="Q810">
        <v>-1.26888</v>
      </c>
      <c r="R810">
        <v>-1.134239</v>
      </c>
      <c r="S810">
        <v>1.519852</v>
      </c>
      <c r="T810">
        <v>0.73901380000000005</v>
      </c>
      <c r="U810">
        <v>-0.82728829999999998</v>
      </c>
    </row>
    <row r="811" spans="1:21" x14ac:dyDescent="0.25">
      <c r="A811" s="20">
        <f>0.000000625174*10^9</f>
        <v>625.17399999999998</v>
      </c>
      <c r="B811">
        <v>1.051539</v>
      </c>
      <c r="C811">
        <v>0.28146959999999999</v>
      </c>
      <c r="D811">
        <v>0.88443300000000002</v>
      </c>
      <c r="E811">
        <v>-0.95495240000000003</v>
      </c>
      <c r="F811">
        <v>-0.16459470000000001</v>
      </c>
      <c r="G811">
        <v>-0.12704099999999999</v>
      </c>
      <c r="H811">
        <v>-0.36486869999999999</v>
      </c>
      <c r="I811">
        <v>-1.4525809999999999</v>
      </c>
      <c r="J811">
        <v>1.4681230000000001</v>
      </c>
      <c r="K811">
        <v>-4.5301550000000003E-2</v>
      </c>
      <c r="L811">
        <v>1.024662</v>
      </c>
      <c r="M811">
        <v>-2.1676609999999998</v>
      </c>
      <c r="N811">
        <v>-0.61601879999999998</v>
      </c>
      <c r="O811">
        <v>2.0707409999999999</v>
      </c>
      <c r="P811">
        <v>-0.13744590000000001</v>
      </c>
      <c r="Q811">
        <v>-1.2189810000000001</v>
      </c>
      <c r="R811">
        <v>-9.8751690000000003E-2</v>
      </c>
      <c r="S811">
        <v>2.0075590000000001E-2</v>
      </c>
      <c r="T811">
        <v>-1.043107</v>
      </c>
      <c r="U811">
        <v>7.8224089999999996E-2</v>
      </c>
    </row>
    <row r="812" spans="1:21" x14ac:dyDescent="0.25">
      <c r="A812" s="20">
        <f>0.000000626174*10^9</f>
        <v>626.17399999999998</v>
      </c>
      <c r="B812">
        <v>0.53330409999999995</v>
      </c>
      <c r="C812">
        <v>-0.54653229999999997</v>
      </c>
      <c r="D812">
        <v>1.004834</v>
      </c>
      <c r="E812">
        <v>-2.3289960000000001</v>
      </c>
      <c r="F812">
        <v>-0.49095909999999998</v>
      </c>
      <c r="G812">
        <v>-1.683673</v>
      </c>
      <c r="H812">
        <v>0.92299909999999996</v>
      </c>
      <c r="I812">
        <v>-1.1095539999999999</v>
      </c>
      <c r="J812">
        <v>0.88874739999999997</v>
      </c>
      <c r="K812">
        <v>0.89588250000000003</v>
      </c>
      <c r="L812">
        <v>0.48423349999999998</v>
      </c>
      <c r="M812">
        <v>-0.65933589999999997</v>
      </c>
      <c r="N812">
        <v>-1.182188</v>
      </c>
      <c r="O812">
        <v>1.319302</v>
      </c>
      <c r="P812">
        <v>-3.9562060000000003E-2</v>
      </c>
      <c r="Q812">
        <v>2.9463360000000001E-2</v>
      </c>
      <c r="R812">
        <v>0.2198203</v>
      </c>
      <c r="S812">
        <v>-1.7549330000000001</v>
      </c>
      <c r="T812">
        <v>-2.1495739999999999</v>
      </c>
      <c r="U812">
        <v>0.25004680000000001</v>
      </c>
    </row>
    <row r="813" spans="1:21" x14ac:dyDescent="0.25">
      <c r="A813" s="20">
        <f>0.000000627174*10^9</f>
        <v>627.17399999999998</v>
      </c>
      <c r="B813">
        <v>-0.29071910000000001</v>
      </c>
      <c r="C813">
        <v>-0.78377589999999997</v>
      </c>
      <c r="D813">
        <v>0.34092030000000001</v>
      </c>
      <c r="E813">
        <v>-1.953338</v>
      </c>
      <c r="F813">
        <v>-0.8607996</v>
      </c>
      <c r="G813">
        <v>-1.796729</v>
      </c>
      <c r="H813">
        <v>1.1902410000000001</v>
      </c>
      <c r="I813">
        <v>-0.40947939999999999</v>
      </c>
      <c r="J813">
        <v>0.47198970000000001</v>
      </c>
      <c r="K813">
        <v>1.117048</v>
      </c>
      <c r="L813">
        <v>0.74091960000000001</v>
      </c>
      <c r="M813">
        <v>-0.3290575</v>
      </c>
      <c r="N813">
        <v>-1.221006</v>
      </c>
      <c r="O813">
        <v>0.1192406</v>
      </c>
      <c r="P813">
        <v>-8.0533540000000001E-2</v>
      </c>
      <c r="Q813">
        <v>0.48970930000000001</v>
      </c>
      <c r="R813">
        <v>0.23968829999999999</v>
      </c>
      <c r="S813">
        <v>-1.910687</v>
      </c>
      <c r="T813">
        <v>-1.836972</v>
      </c>
      <c r="U813">
        <v>0.38724570000000003</v>
      </c>
    </row>
    <row r="814" spans="1:21" x14ac:dyDescent="0.25">
      <c r="A814" s="20">
        <f>0.000000628174*10^9</f>
        <v>628.17399999999998</v>
      </c>
      <c r="B814">
        <v>9.5675060000000006E-2</v>
      </c>
      <c r="C814">
        <v>0.3659848</v>
      </c>
      <c r="D814">
        <v>-0.14620169999999999</v>
      </c>
      <c r="E814">
        <v>-0.54890059999999996</v>
      </c>
      <c r="F814">
        <v>-1.5533189999999999</v>
      </c>
      <c r="G814">
        <v>-0.86470219999999998</v>
      </c>
      <c r="H814">
        <v>1.2642310000000001</v>
      </c>
      <c r="I814">
        <v>-3.394258E-2</v>
      </c>
      <c r="J814">
        <v>-4.6593379999999998E-3</v>
      </c>
      <c r="K814">
        <v>0.44456820000000002</v>
      </c>
      <c r="L814">
        <v>1.821059</v>
      </c>
      <c r="M814">
        <v>0.1725592</v>
      </c>
      <c r="N814">
        <v>-0.82041520000000001</v>
      </c>
      <c r="O814">
        <v>0.14209240000000001</v>
      </c>
      <c r="P814">
        <v>0.11819010000000001</v>
      </c>
      <c r="Q814">
        <v>0.2253588</v>
      </c>
      <c r="R814">
        <v>8.827372E-2</v>
      </c>
      <c r="S814">
        <v>-0.24584159999999999</v>
      </c>
      <c r="T814">
        <v>-0.90717740000000002</v>
      </c>
      <c r="U814">
        <v>0.73014829999999997</v>
      </c>
    </row>
    <row r="815" spans="1:21" x14ac:dyDescent="0.25">
      <c r="A815" s="20">
        <f>0.000000629174*10^9</f>
        <v>629.17399999999998</v>
      </c>
      <c r="B815">
        <v>0.34511720000000001</v>
      </c>
      <c r="C815">
        <v>1.108406</v>
      </c>
      <c r="D815">
        <v>0.53166959999999996</v>
      </c>
      <c r="E815">
        <v>0.90286339999999998</v>
      </c>
      <c r="F815">
        <v>-2.3007430000000002</v>
      </c>
      <c r="G815">
        <v>-0.47980400000000001</v>
      </c>
      <c r="H815">
        <v>1.5150520000000001</v>
      </c>
      <c r="I815">
        <v>-8.7441570000000007E-3</v>
      </c>
      <c r="J815">
        <v>-0.69832689999999997</v>
      </c>
      <c r="K815">
        <v>-0.4322454</v>
      </c>
      <c r="L815">
        <v>0.59108839999999996</v>
      </c>
      <c r="M815">
        <v>0.58460400000000001</v>
      </c>
      <c r="N815">
        <v>-0.58724410000000005</v>
      </c>
      <c r="O815">
        <v>0.1522223</v>
      </c>
      <c r="P815">
        <v>-0.94669139999999996</v>
      </c>
      <c r="Q815">
        <v>0.2089116</v>
      </c>
      <c r="R815">
        <v>0.266683</v>
      </c>
      <c r="S815">
        <v>1.582031</v>
      </c>
      <c r="T815">
        <v>-0.56718000000000002</v>
      </c>
      <c r="U815">
        <v>0.53339559999999997</v>
      </c>
    </row>
    <row r="816" spans="1:21" x14ac:dyDescent="0.25">
      <c r="A816" s="20">
        <f>0.000000630174*10^9</f>
        <v>630.17400000000009</v>
      </c>
      <c r="B816">
        <v>-0.1034794</v>
      </c>
      <c r="C816">
        <v>0.6129618</v>
      </c>
      <c r="D816">
        <v>1.404056</v>
      </c>
      <c r="E816">
        <v>0.96259050000000002</v>
      </c>
      <c r="F816">
        <v>-2.2303609999999998</v>
      </c>
      <c r="G816">
        <v>-0.74436219999999997</v>
      </c>
      <c r="H816">
        <v>1.044529</v>
      </c>
      <c r="I816">
        <v>-0.30881700000000001</v>
      </c>
      <c r="J816">
        <v>-0.33537660000000002</v>
      </c>
      <c r="K816">
        <v>-1.2970410000000001</v>
      </c>
      <c r="L816">
        <v>-1.5527359999999999</v>
      </c>
      <c r="M816">
        <v>0.47586240000000002</v>
      </c>
      <c r="N816">
        <v>-0.72736339999999999</v>
      </c>
      <c r="O816">
        <v>-0.58467100000000005</v>
      </c>
      <c r="P816">
        <v>-1.95485</v>
      </c>
      <c r="Q816">
        <v>0.33794560000000001</v>
      </c>
      <c r="R816">
        <v>0.45009149999999998</v>
      </c>
      <c r="S816">
        <v>1.8630420000000001</v>
      </c>
      <c r="T816">
        <v>-0.62583160000000004</v>
      </c>
      <c r="U816">
        <v>0.83269760000000004</v>
      </c>
    </row>
    <row r="817" spans="1:21" x14ac:dyDescent="0.25">
      <c r="A817" s="20">
        <f>0.000000631174*10^9</f>
        <v>631.17399999999998</v>
      </c>
      <c r="B817">
        <v>-0.18718389999999999</v>
      </c>
      <c r="C817">
        <v>0.4196491</v>
      </c>
      <c r="D817">
        <v>1.062243</v>
      </c>
      <c r="E817">
        <v>0.83184789999999997</v>
      </c>
      <c r="F817">
        <v>-1.697846</v>
      </c>
      <c r="G817">
        <v>-0.81597299999999995</v>
      </c>
      <c r="H817">
        <v>0.5323658</v>
      </c>
      <c r="I817">
        <v>-0.65226269999999997</v>
      </c>
      <c r="J817">
        <v>0.49391869999999999</v>
      </c>
      <c r="K817">
        <v>-1.7622500000000001</v>
      </c>
      <c r="L817">
        <v>-0.94861830000000003</v>
      </c>
      <c r="M817">
        <v>0.95205830000000002</v>
      </c>
      <c r="N817">
        <v>-1.280832</v>
      </c>
      <c r="O817">
        <v>-0.60297029999999996</v>
      </c>
      <c r="P817">
        <v>-1.426156</v>
      </c>
      <c r="Q817">
        <v>0.41343869999999999</v>
      </c>
      <c r="R817">
        <v>0.1718277</v>
      </c>
      <c r="S817">
        <v>1.34246</v>
      </c>
      <c r="T817">
        <v>-0.19496369999999999</v>
      </c>
      <c r="U817">
        <v>2.079202</v>
      </c>
    </row>
    <row r="818" spans="1:21" x14ac:dyDescent="0.25">
      <c r="A818" s="20">
        <f>0.000000632174*10^9</f>
        <v>632.17399999999998</v>
      </c>
      <c r="B818">
        <v>0.15359149999999999</v>
      </c>
      <c r="C818">
        <v>1.3017909999999999</v>
      </c>
      <c r="D818">
        <v>-8.4592429999999996E-2</v>
      </c>
      <c r="E818">
        <v>1.9584999999999999</v>
      </c>
      <c r="F818">
        <v>-1.9951000000000001</v>
      </c>
      <c r="G818">
        <v>-0.55057239999999996</v>
      </c>
      <c r="H818">
        <v>0.49953629999999999</v>
      </c>
      <c r="I818">
        <v>-0.19386419999999999</v>
      </c>
      <c r="J818">
        <v>0.1451971</v>
      </c>
      <c r="K818">
        <v>-1.4535450000000001</v>
      </c>
      <c r="L818">
        <v>1.3568469999999999</v>
      </c>
      <c r="M818">
        <v>1.1654230000000001</v>
      </c>
      <c r="N818">
        <v>-1.4210160000000001</v>
      </c>
      <c r="O818">
        <v>-1.891323E-2</v>
      </c>
      <c r="P818">
        <v>-4.0580329999999998E-2</v>
      </c>
      <c r="Q818">
        <v>0.6662846</v>
      </c>
      <c r="R818">
        <v>-0.1674417</v>
      </c>
      <c r="S818">
        <v>0.88304139999999998</v>
      </c>
      <c r="T818">
        <v>0.4633505</v>
      </c>
      <c r="U818">
        <v>2.374495</v>
      </c>
    </row>
    <row r="819" spans="1:21" x14ac:dyDescent="0.25">
      <c r="A819" s="20">
        <f>0.000000633174*10^9</f>
        <v>633.17399999999998</v>
      </c>
      <c r="B819">
        <v>1.0094650000000001</v>
      </c>
      <c r="C819">
        <v>1.556686</v>
      </c>
      <c r="D819">
        <v>-0.17567920000000001</v>
      </c>
      <c r="E819">
        <v>2.3577089999999998</v>
      </c>
      <c r="F819">
        <v>-1.862446</v>
      </c>
      <c r="G819">
        <v>-0.16929069999999999</v>
      </c>
      <c r="H819">
        <v>0.38534269999999998</v>
      </c>
      <c r="I819">
        <v>0.53455830000000004</v>
      </c>
      <c r="J819">
        <v>-1.1256299999999999</v>
      </c>
      <c r="K819">
        <v>-0.53893100000000005</v>
      </c>
      <c r="L819">
        <v>2.110131</v>
      </c>
      <c r="M819">
        <v>0.74778420000000001</v>
      </c>
      <c r="N819">
        <v>-0.15380920000000001</v>
      </c>
      <c r="O819">
        <v>-0.18707460000000001</v>
      </c>
      <c r="P819">
        <v>0.75111059999999996</v>
      </c>
      <c r="Q819">
        <v>0.38366080000000002</v>
      </c>
      <c r="R819">
        <v>0.77418759999999998</v>
      </c>
      <c r="S819">
        <v>0.45569189999999998</v>
      </c>
      <c r="T819">
        <v>0.78919879999999998</v>
      </c>
      <c r="U819">
        <v>1.5250840000000001</v>
      </c>
    </row>
    <row r="820" spans="1:21" x14ac:dyDescent="0.25">
      <c r="A820" s="20">
        <f>0.000000634174*10^9</f>
        <v>634.17399999999998</v>
      </c>
      <c r="B820">
        <v>2.1197240000000002</v>
      </c>
      <c r="C820">
        <v>0.89989569999999997</v>
      </c>
      <c r="D820">
        <v>2.9664510000000002E-2</v>
      </c>
      <c r="E820">
        <v>1.336719</v>
      </c>
      <c r="F820">
        <v>-0.57394849999999997</v>
      </c>
      <c r="G820">
        <v>0.4730721</v>
      </c>
      <c r="H820">
        <v>-0.2849062</v>
      </c>
      <c r="I820">
        <v>-0.33234970000000003</v>
      </c>
      <c r="J820">
        <v>-1.543199</v>
      </c>
      <c r="K820">
        <v>0.310701</v>
      </c>
      <c r="L820">
        <v>1.0773489999999999</v>
      </c>
      <c r="M820">
        <v>0.52665410000000001</v>
      </c>
      <c r="N820">
        <v>0.60911150000000003</v>
      </c>
      <c r="O820">
        <v>-0.73952430000000002</v>
      </c>
      <c r="P820">
        <v>-0.23851939999999999</v>
      </c>
      <c r="Q820">
        <v>-0.2474153</v>
      </c>
      <c r="R820">
        <v>2.6855440000000002</v>
      </c>
      <c r="S820">
        <v>0.50918839999999999</v>
      </c>
      <c r="T820">
        <v>0.95932989999999996</v>
      </c>
      <c r="U820">
        <v>0.31480039999999998</v>
      </c>
    </row>
    <row r="821" spans="1:21" x14ac:dyDescent="0.25">
      <c r="A821" s="20">
        <f>0.000000635174*10^9</f>
        <v>635.17399999999998</v>
      </c>
      <c r="B821">
        <v>2.3326150000000001</v>
      </c>
      <c r="C821">
        <v>0.69474919999999996</v>
      </c>
      <c r="D821">
        <v>-0.86854330000000002</v>
      </c>
      <c r="E821">
        <v>0.51516269999999997</v>
      </c>
      <c r="F821">
        <v>0.64561769999999996</v>
      </c>
      <c r="G821">
        <v>0.3442924</v>
      </c>
      <c r="H821">
        <v>-1.4307589999999999</v>
      </c>
      <c r="I821">
        <v>-2.2543660000000001</v>
      </c>
      <c r="J821">
        <v>-0.286277</v>
      </c>
      <c r="K821">
        <v>0.89230960000000004</v>
      </c>
      <c r="L821">
        <v>0.3758416</v>
      </c>
      <c r="M821">
        <v>-3.7205580000000002E-2</v>
      </c>
      <c r="N821">
        <v>-0.17167399999999999</v>
      </c>
      <c r="O821">
        <v>-0.88741809999999999</v>
      </c>
      <c r="P821">
        <v>-1.243117</v>
      </c>
      <c r="Q821">
        <v>-0.1081694</v>
      </c>
      <c r="R821">
        <v>2.428172</v>
      </c>
      <c r="S821">
        <v>0.80889149999999999</v>
      </c>
      <c r="T821">
        <v>0.76890069999999999</v>
      </c>
      <c r="U821">
        <v>-0.61692469999999999</v>
      </c>
    </row>
    <row r="822" spans="1:21" x14ac:dyDescent="0.25">
      <c r="A822" s="20">
        <f>0.000000636174*10^9</f>
        <v>636.17399999999998</v>
      </c>
      <c r="B822">
        <v>1.6771210000000001</v>
      </c>
      <c r="C822">
        <v>0.53649210000000003</v>
      </c>
      <c r="D822">
        <v>-1.1025</v>
      </c>
      <c r="E822">
        <v>0.50359500000000001</v>
      </c>
      <c r="F822">
        <v>0.8688669</v>
      </c>
      <c r="G822">
        <v>-0.89182930000000005</v>
      </c>
      <c r="H822">
        <v>-2.4375149999999999</v>
      </c>
      <c r="I822">
        <v>-2.3850539999999998</v>
      </c>
      <c r="J822">
        <v>0.46776050000000002</v>
      </c>
      <c r="K822">
        <v>0.62186070000000004</v>
      </c>
      <c r="L822">
        <v>0.15686610000000001</v>
      </c>
      <c r="M822">
        <v>-1.2114240000000001</v>
      </c>
      <c r="N822">
        <v>-0.43896540000000001</v>
      </c>
      <c r="O822">
        <v>-0.53283139999999996</v>
      </c>
      <c r="P822">
        <v>-5.9161539999999999E-2</v>
      </c>
      <c r="Q822">
        <v>0.2172423</v>
      </c>
      <c r="R822">
        <v>0.2551155</v>
      </c>
      <c r="S822">
        <v>0.87361279999999997</v>
      </c>
      <c r="T822">
        <v>-8.2888290000000003E-2</v>
      </c>
      <c r="U822">
        <v>-3.4489079999999998E-2</v>
      </c>
    </row>
    <row r="823" spans="1:21" x14ac:dyDescent="0.25">
      <c r="A823" s="20">
        <f>0.000000637174*10^9</f>
        <v>637.17400000000009</v>
      </c>
      <c r="B823">
        <v>0.86535479999999998</v>
      </c>
      <c r="C823">
        <v>0.37409379999999998</v>
      </c>
      <c r="D823">
        <v>-0.29163210000000001</v>
      </c>
      <c r="E823">
        <v>1.114206</v>
      </c>
      <c r="F823">
        <v>-0.30626189999999998</v>
      </c>
      <c r="G823">
        <v>-0.83641980000000005</v>
      </c>
      <c r="H823">
        <v>-2.42557</v>
      </c>
      <c r="I823">
        <v>-1.2156199999999999</v>
      </c>
      <c r="J823">
        <v>-0.21001439999999999</v>
      </c>
      <c r="K823">
        <v>-0.3287446</v>
      </c>
      <c r="L823">
        <v>-4.545739E-2</v>
      </c>
      <c r="M823">
        <v>-1.7495499999999999</v>
      </c>
      <c r="N823">
        <v>0.30373430000000001</v>
      </c>
      <c r="O823">
        <v>-8.385612E-4</v>
      </c>
      <c r="P823">
        <v>1.6088229999999999</v>
      </c>
      <c r="Q823">
        <v>-7.9177220000000001E-4</v>
      </c>
      <c r="R823">
        <v>-0.86840150000000005</v>
      </c>
      <c r="S823">
        <v>0.91586089999999998</v>
      </c>
      <c r="T823">
        <v>-0.33117790000000003</v>
      </c>
      <c r="U823">
        <v>1.1421460000000001</v>
      </c>
    </row>
    <row r="824" spans="1:21" x14ac:dyDescent="0.25">
      <c r="A824" s="20">
        <f>0.000000638174*10^9</f>
        <v>638.17399999999998</v>
      </c>
      <c r="B824">
        <v>0.24254690000000001</v>
      </c>
      <c r="C824">
        <v>1.2124349999999999</v>
      </c>
      <c r="D824">
        <v>0.12534229999999999</v>
      </c>
      <c r="E824">
        <v>1.392069</v>
      </c>
      <c r="F824">
        <v>-1.126576</v>
      </c>
      <c r="G824">
        <v>0.82566189999999995</v>
      </c>
      <c r="H824">
        <v>-0.90255320000000006</v>
      </c>
      <c r="I824">
        <v>-0.6095486</v>
      </c>
      <c r="J824">
        <v>-0.73734379999999999</v>
      </c>
      <c r="K824">
        <v>-4.4151990000000002E-2</v>
      </c>
      <c r="L824">
        <v>-8.6555579999999993E-2</v>
      </c>
      <c r="M824">
        <v>-0.96712350000000002</v>
      </c>
      <c r="N824">
        <v>0.73944670000000001</v>
      </c>
      <c r="O824">
        <v>6.4178840000000001E-2</v>
      </c>
      <c r="P824">
        <v>1.2979959999999999</v>
      </c>
      <c r="Q824">
        <v>-0.39890789999999998</v>
      </c>
      <c r="R824">
        <v>-0.40646500000000002</v>
      </c>
      <c r="S824">
        <v>1.0114669999999999</v>
      </c>
      <c r="T824">
        <v>0.2105455</v>
      </c>
      <c r="U824">
        <v>1.278432</v>
      </c>
    </row>
    <row r="825" spans="1:21" x14ac:dyDescent="0.25">
      <c r="A825" s="20">
        <f>0.000000639174*10^9</f>
        <v>639.17399999999998</v>
      </c>
      <c r="B825">
        <v>-0.3309878</v>
      </c>
      <c r="C825">
        <v>1.705541</v>
      </c>
      <c r="D825">
        <v>-0.1716452</v>
      </c>
      <c r="E825">
        <v>0.7946008</v>
      </c>
      <c r="F825">
        <v>-0.2487885</v>
      </c>
      <c r="G825">
        <v>2.104123</v>
      </c>
      <c r="H825">
        <v>1.071431</v>
      </c>
      <c r="I825">
        <v>0.53088679999999999</v>
      </c>
      <c r="J825">
        <v>-0.93809310000000001</v>
      </c>
      <c r="K825">
        <v>0.79171389999999997</v>
      </c>
      <c r="L825">
        <v>-0.75442600000000004</v>
      </c>
      <c r="M825">
        <v>-0.2291475</v>
      </c>
      <c r="N825">
        <v>0.31692569999999998</v>
      </c>
      <c r="O825">
        <v>-0.1757724</v>
      </c>
      <c r="P825">
        <v>7.2614880000000007E-2</v>
      </c>
      <c r="Q825">
        <v>-0.67077249999999999</v>
      </c>
      <c r="R825">
        <v>0.69361249999999997</v>
      </c>
      <c r="S825">
        <v>0.61457830000000002</v>
      </c>
      <c r="T825">
        <v>0.31153589999999998</v>
      </c>
      <c r="U825">
        <v>0.74508660000000004</v>
      </c>
    </row>
    <row r="826" spans="1:21" x14ac:dyDescent="0.25">
      <c r="A826" s="20">
        <f>0.000000640174*10^9</f>
        <v>640.17400000000009</v>
      </c>
      <c r="B826">
        <v>-0.69690980000000002</v>
      </c>
      <c r="C826">
        <v>0.78185950000000004</v>
      </c>
      <c r="D826">
        <v>-0.63042900000000002</v>
      </c>
      <c r="E826">
        <v>0.12884889999999999</v>
      </c>
      <c r="F826">
        <v>0.54434689999999997</v>
      </c>
      <c r="G826">
        <v>2.3355450000000002</v>
      </c>
      <c r="H826">
        <v>1.465104</v>
      </c>
      <c r="I826">
        <v>2.0171939999999999</v>
      </c>
      <c r="J826">
        <v>-1.055113</v>
      </c>
      <c r="K826">
        <v>0.36405480000000001</v>
      </c>
      <c r="L826">
        <v>-1.100346</v>
      </c>
      <c r="M826">
        <v>-0.21877240000000001</v>
      </c>
      <c r="N826">
        <v>-0.19053129999999999</v>
      </c>
      <c r="O826">
        <v>4.5049789999999999E-2</v>
      </c>
      <c r="P826">
        <v>8.1136150000000004E-2</v>
      </c>
      <c r="Q826">
        <v>-0.81155849999999996</v>
      </c>
      <c r="R826">
        <v>0.72620839999999998</v>
      </c>
      <c r="S826">
        <v>-0.22990830000000001</v>
      </c>
      <c r="T826">
        <v>4.6360770000000003E-2</v>
      </c>
      <c r="U826">
        <v>0.98944779999999999</v>
      </c>
    </row>
    <row r="827" spans="1:21" x14ac:dyDescent="0.25">
      <c r="A827" s="20">
        <f>0.000000641174*10^9</f>
        <v>641.17399999999998</v>
      </c>
      <c r="B827">
        <v>-0.60276189999999996</v>
      </c>
      <c r="C827">
        <v>0.25014799999999998</v>
      </c>
      <c r="D827">
        <v>-1.092063</v>
      </c>
      <c r="E827">
        <v>6.4154249999999996E-2</v>
      </c>
      <c r="F827">
        <v>0.30361149999999998</v>
      </c>
      <c r="G827">
        <v>1.385899</v>
      </c>
      <c r="H827">
        <v>-0.32647799999999999</v>
      </c>
      <c r="I827">
        <v>1.898693</v>
      </c>
      <c r="J827">
        <v>-0.79104019999999997</v>
      </c>
      <c r="K827">
        <v>-0.26992899999999997</v>
      </c>
      <c r="L827">
        <v>-0.3995031</v>
      </c>
      <c r="M827">
        <v>1.1534020000000001E-2</v>
      </c>
      <c r="N827">
        <v>0.37907649999999998</v>
      </c>
      <c r="O827">
        <v>0.64267410000000003</v>
      </c>
      <c r="P827">
        <v>1.065528</v>
      </c>
      <c r="Q827">
        <v>-1.4172089999999999</v>
      </c>
      <c r="R827">
        <v>-0.36213309999999999</v>
      </c>
      <c r="S827">
        <v>-0.46379799999999999</v>
      </c>
      <c r="T827">
        <v>-3.3575750000000001E-2</v>
      </c>
      <c r="U827">
        <v>2.037668</v>
      </c>
    </row>
    <row r="828" spans="1:21" x14ac:dyDescent="0.25">
      <c r="A828" s="20">
        <f>0.000000642174*10^9</f>
        <v>642.17399999999998</v>
      </c>
      <c r="B828">
        <v>-0.89590420000000004</v>
      </c>
      <c r="C828">
        <v>0.81414710000000001</v>
      </c>
      <c r="D828">
        <v>-1.3944270000000001</v>
      </c>
      <c r="E828">
        <v>0.467802</v>
      </c>
      <c r="F828">
        <v>0.135104</v>
      </c>
      <c r="G828">
        <v>-0.22082199999999999</v>
      </c>
      <c r="H828">
        <v>-1.5309889999999999</v>
      </c>
      <c r="I828">
        <v>0.46953869999999998</v>
      </c>
      <c r="J828">
        <v>-0.46317380000000002</v>
      </c>
      <c r="K828">
        <v>-0.13373860000000001</v>
      </c>
      <c r="L828">
        <v>-0.20651990000000001</v>
      </c>
      <c r="M828">
        <v>0.20181950000000001</v>
      </c>
      <c r="N828">
        <v>0.87231689999999995</v>
      </c>
      <c r="O828">
        <v>0.41403669999999998</v>
      </c>
      <c r="P828">
        <v>1.365917</v>
      </c>
      <c r="Q828">
        <v>-1.8060909999999999</v>
      </c>
      <c r="R828">
        <v>-0.77044579999999996</v>
      </c>
      <c r="S828">
        <v>-0.41860979999999998</v>
      </c>
      <c r="T828">
        <v>0.32205509999999998</v>
      </c>
      <c r="U828">
        <v>2.3956230000000001</v>
      </c>
    </row>
    <row r="829" spans="1:21" x14ac:dyDescent="0.25">
      <c r="A829" s="20">
        <f>0.000000643174*10^9</f>
        <v>643.17399999999998</v>
      </c>
      <c r="B829">
        <v>-0.65537570000000001</v>
      </c>
      <c r="C829">
        <v>1.4462930000000001</v>
      </c>
      <c r="D829">
        <v>-0.56378430000000002</v>
      </c>
      <c r="E829">
        <v>0.23530690000000001</v>
      </c>
      <c r="F829">
        <v>0.18739210000000001</v>
      </c>
      <c r="G829">
        <v>-0.4153057</v>
      </c>
      <c r="H829">
        <v>-0.59911789999999998</v>
      </c>
      <c r="I829">
        <v>-0.56417320000000004</v>
      </c>
      <c r="J829">
        <v>-0.31375960000000003</v>
      </c>
      <c r="K829">
        <v>8.1949980000000006E-2</v>
      </c>
      <c r="L829">
        <v>-1.047795</v>
      </c>
      <c r="M829">
        <v>-0.39748080000000002</v>
      </c>
      <c r="N829">
        <v>-0.17008580000000001</v>
      </c>
      <c r="O829">
        <v>-0.46472140000000001</v>
      </c>
      <c r="P829">
        <v>0.22395709999999999</v>
      </c>
      <c r="Q829">
        <v>-0.63044579999999995</v>
      </c>
      <c r="R829">
        <v>-0.54779560000000005</v>
      </c>
      <c r="S829">
        <v>-0.92230610000000002</v>
      </c>
      <c r="T829">
        <v>0.96124350000000003</v>
      </c>
      <c r="U829">
        <v>2.1478489999999999</v>
      </c>
    </row>
    <row r="830" spans="1:21" x14ac:dyDescent="0.25">
      <c r="A830" s="20">
        <f>0.000000644174*10^9</f>
        <v>644.17399999999998</v>
      </c>
      <c r="B830">
        <v>1.34954</v>
      </c>
      <c r="C830">
        <v>1.1464080000000001</v>
      </c>
      <c r="D830">
        <v>0.593912</v>
      </c>
      <c r="E830">
        <v>-0.3596916</v>
      </c>
      <c r="F830">
        <v>-0.65791440000000001</v>
      </c>
      <c r="G830">
        <v>0.90346570000000004</v>
      </c>
      <c r="H830">
        <v>-8.8655090000000006E-2</v>
      </c>
      <c r="I830">
        <v>-0.2051298</v>
      </c>
      <c r="J830">
        <v>-0.13506570000000001</v>
      </c>
      <c r="K830">
        <v>-0.1402061</v>
      </c>
      <c r="L830">
        <v>-1.907843</v>
      </c>
      <c r="M830">
        <v>-0.29245949999999998</v>
      </c>
      <c r="N830">
        <v>-1.1378029999999999</v>
      </c>
      <c r="O830">
        <v>-0.24004149999999999</v>
      </c>
      <c r="P830">
        <v>-1.0844100000000001</v>
      </c>
      <c r="Q830">
        <v>9.8224519999999996E-2</v>
      </c>
      <c r="R830">
        <v>-0.4873941</v>
      </c>
      <c r="S830">
        <v>-1.1087899999999999</v>
      </c>
      <c r="T830">
        <v>1.2423139999999999</v>
      </c>
      <c r="U830">
        <v>1.7634840000000001</v>
      </c>
    </row>
    <row r="831" spans="1:21" x14ac:dyDescent="0.25">
      <c r="A831" s="20">
        <f>0.000000645174*10^9</f>
        <v>645.17399999999998</v>
      </c>
      <c r="B831">
        <v>2.7357149999999999</v>
      </c>
      <c r="C831">
        <v>4.8499199999999999E-2</v>
      </c>
      <c r="D831">
        <v>0.7292902</v>
      </c>
      <c r="E831">
        <v>0.26827620000000002</v>
      </c>
      <c r="F831">
        <v>-1.1838960000000001</v>
      </c>
      <c r="G831">
        <v>1.072233</v>
      </c>
      <c r="H831">
        <v>-0.55415530000000002</v>
      </c>
      <c r="I831">
        <v>0.45014929999999997</v>
      </c>
      <c r="J831">
        <v>-0.34923650000000001</v>
      </c>
      <c r="K831">
        <v>-0.39637319999999998</v>
      </c>
      <c r="L831">
        <v>-1.388558</v>
      </c>
      <c r="M831">
        <v>0.76824689999999995</v>
      </c>
      <c r="N831">
        <v>-1.1224400000000001</v>
      </c>
      <c r="O831">
        <v>0.30529079999999997</v>
      </c>
      <c r="P831">
        <v>-1.565358</v>
      </c>
      <c r="Q831">
        <v>-1.1902140000000001</v>
      </c>
      <c r="R831">
        <v>-0.48888409999999999</v>
      </c>
      <c r="S831">
        <v>-0.49398839999999999</v>
      </c>
      <c r="T831">
        <v>0.88327319999999998</v>
      </c>
      <c r="U831">
        <v>1.0446629999999999</v>
      </c>
    </row>
    <row r="832" spans="1:21" x14ac:dyDescent="0.25">
      <c r="A832" s="20">
        <f>0.000000646174*10^9</f>
        <v>646.17399999999998</v>
      </c>
      <c r="B832">
        <v>1.9334910000000001</v>
      </c>
      <c r="C832">
        <v>-0.65924510000000003</v>
      </c>
      <c r="D832">
        <v>0.44336419999999999</v>
      </c>
      <c r="E832">
        <v>1.6174459999999999</v>
      </c>
      <c r="F832">
        <v>7.2288779999999997E-2</v>
      </c>
      <c r="G832">
        <v>-0.1077819</v>
      </c>
      <c r="H832">
        <v>-0.74335030000000002</v>
      </c>
      <c r="I832">
        <v>0.27277560000000001</v>
      </c>
      <c r="J832">
        <v>-0.8369316</v>
      </c>
      <c r="K832">
        <v>-7.2876730000000001E-2</v>
      </c>
      <c r="L832">
        <v>0.54772310000000002</v>
      </c>
      <c r="M832">
        <v>-0.1268271</v>
      </c>
      <c r="N832">
        <v>-0.56249579999999999</v>
      </c>
      <c r="O832">
        <v>-0.75345600000000001</v>
      </c>
      <c r="P832">
        <v>-1.645977</v>
      </c>
      <c r="Q832">
        <v>-2.1055670000000002</v>
      </c>
      <c r="R832">
        <v>-0.2603182</v>
      </c>
      <c r="S832">
        <v>0.3000545</v>
      </c>
      <c r="T832">
        <v>0.13857729999999999</v>
      </c>
      <c r="U832">
        <v>0.48286560000000001</v>
      </c>
    </row>
    <row r="833" spans="1:21" x14ac:dyDescent="0.25">
      <c r="A833" s="20">
        <f>0.000000647174*10^9</f>
        <v>647.17400000000009</v>
      </c>
      <c r="B833">
        <v>0.7162501</v>
      </c>
      <c r="C833">
        <v>-0.80707249999999997</v>
      </c>
      <c r="D833">
        <v>0.56056019999999995</v>
      </c>
      <c r="E833">
        <v>1.757307</v>
      </c>
      <c r="F833">
        <v>0.82178830000000003</v>
      </c>
      <c r="G833">
        <v>-0.94079880000000005</v>
      </c>
      <c r="H833">
        <v>-1.459308</v>
      </c>
      <c r="I833">
        <v>-0.1529758</v>
      </c>
      <c r="J833">
        <v>-2.9281330000000001E-2</v>
      </c>
      <c r="K833">
        <v>0.77746499999999996</v>
      </c>
      <c r="L833">
        <v>2.2994910000000002</v>
      </c>
      <c r="M833">
        <v>-2.2445300000000001</v>
      </c>
      <c r="N833">
        <v>-0.16495860000000001</v>
      </c>
      <c r="O833">
        <v>-1.95774</v>
      </c>
      <c r="P833">
        <v>-1.2983290000000001</v>
      </c>
      <c r="Q833">
        <v>-0.90639999999999998</v>
      </c>
      <c r="R833">
        <v>0.41196329999999998</v>
      </c>
      <c r="S833">
        <v>0.78464270000000003</v>
      </c>
      <c r="T833">
        <v>6.9498489999999996E-2</v>
      </c>
      <c r="U833">
        <v>-0.1144609</v>
      </c>
    </row>
    <row r="834" spans="1:21" x14ac:dyDescent="0.25">
      <c r="A834" s="20">
        <f>0.000000648174*10^9</f>
        <v>648.17399999999998</v>
      </c>
      <c r="B834">
        <v>0.2501428</v>
      </c>
      <c r="C834">
        <v>-0.52099139999999999</v>
      </c>
      <c r="D834">
        <v>0.50921380000000005</v>
      </c>
      <c r="E834">
        <v>0.41778340000000003</v>
      </c>
      <c r="F834">
        <v>0.33786680000000002</v>
      </c>
      <c r="G834">
        <v>-0.77375479999999996</v>
      </c>
      <c r="H834">
        <v>-2.2333669999999999</v>
      </c>
      <c r="I834">
        <v>-0.51730259999999995</v>
      </c>
      <c r="J834">
        <v>1.4402159999999999</v>
      </c>
      <c r="K834">
        <v>0.91866820000000005</v>
      </c>
      <c r="L834">
        <v>2.4331770000000001</v>
      </c>
      <c r="M834">
        <v>-2.2606290000000002</v>
      </c>
      <c r="N834">
        <v>-1.246961</v>
      </c>
      <c r="O834">
        <v>-1.0280210000000001</v>
      </c>
      <c r="P834">
        <v>-0.48697259999999998</v>
      </c>
      <c r="Q834">
        <v>0.72357749999999998</v>
      </c>
      <c r="R834">
        <v>0.82114129999999996</v>
      </c>
      <c r="S834">
        <v>0.83951869999999995</v>
      </c>
      <c r="T834">
        <v>1.3528180000000001</v>
      </c>
      <c r="U834">
        <v>-0.98929029999999996</v>
      </c>
    </row>
    <row r="835" spans="1:21" x14ac:dyDescent="0.25">
      <c r="A835" s="20">
        <f>0.000000649174*10^9</f>
        <v>649.17399999999998</v>
      </c>
      <c r="B835">
        <v>-0.1076831</v>
      </c>
      <c r="C835">
        <v>8.7758520000000007E-3</v>
      </c>
      <c r="D835">
        <v>-0.50736859999999995</v>
      </c>
      <c r="E835">
        <v>-0.1195425</v>
      </c>
      <c r="F835">
        <v>0.2274101</v>
      </c>
      <c r="G835">
        <v>9.0392260000000002E-2</v>
      </c>
      <c r="H835">
        <v>-0.85133360000000002</v>
      </c>
      <c r="I835">
        <v>-0.30331269999999999</v>
      </c>
      <c r="J835">
        <v>1.1294999999999999</v>
      </c>
      <c r="K835">
        <v>-0.46671059999999998</v>
      </c>
      <c r="L835">
        <v>1.234089</v>
      </c>
      <c r="M835">
        <v>-0.35889660000000001</v>
      </c>
      <c r="N835">
        <v>-2.0939199999999998</v>
      </c>
      <c r="O835">
        <v>0.1245865</v>
      </c>
      <c r="P835">
        <v>0.49314390000000002</v>
      </c>
      <c r="Q835">
        <v>0.68646819999999997</v>
      </c>
      <c r="R835">
        <v>-1.6805279999999999E-2</v>
      </c>
      <c r="S835">
        <v>0.66491630000000002</v>
      </c>
      <c r="T835">
        <v>1.9534530000000001</v>
      </c>
      <c r="U835">
        <v>-1.348681</v>
      </c>
    </row>
    <row r="836" spans="1:21" x14ac:dyDescent="0.25">
      <c r="A836" s="20">
        <f>0.000000650174*10^9</f>
        <v>650.17399999999998</v>
      </c>
      <c r="B836">
        <v>-0.62605469999999996</v>
      </c>
      <c r="C836">
        <v>0.1417235</v>
      </c>
      <c r="D836">
        <v>-1.5135069999999999</v>
      </c>
      <c r="E836">
        <v>0.38463269999999999</v>
      </c>
      <c r="F836">
        <v>0.48507030000000001</v>
      </c>
      <c r="G836">
        <v>0.24849550000000001</v>
      </c>
      <c r="H836">
        <v>1.5415380000000001</v>
      </c>
      <c r="I836">
        <v>0.21680949999999999</v>
      </c>
      <c r="J836">
        <v>2.5701330000000001E-2</v>
      </c>
      <c r="K836">
        <v>-1.323615</v>
      </c>
      <c r="L836">
        <v>0.2972496</v>
      </c>
      <c r="M836">
        <v>1.743304</v>
      </c>
      <c r="N836">
        <v>-1.308254</v>
      </c>
      <c r="O836">
        <v>-0.68270759999999997</v>
      </c>
      <c r="P836">
        <v>1.130096</v>
      </c>
      <c r="Q836">
        <v>-0.53815780000000002</v>
      </c>
      <c r="R836">
        <v>-1.3241830000000001</v>
      </c>
      <c r="S836">
        <v>1.1411800000000001</v>
      </c>
      <c r="T836">
        <v>1.4975039999999999</v>
      </c>
      <c r="U836">
        <v>-0.77190780000000003</v>
      </c>
    </row>
    <row r="837" spans="1:21" x14ac:dyDescent="0.25">
      <c r="A837" s="20">
        <f>0.000000651174*10^9</f>
        <v>651.17399999999998</v>
      </c>
      <c r="B837">
        <v>-0.47571839999999999</v>
      </c>
      <c r="C837">
        <v>-0.228959</v>
      </c>
      <c r="D837">
        <v>-1.640844</v>
      </c>
      <c r="E837">
        <v>-0.33146399999999998</v>
      </c>
      <c r="F837">
        <v>0.5618514</v>
      </c>
      <c r="G837">
        <v>-0.24662809999999999</v>
      </c>
      <c r="H837">
        <v>1.6139650000000001</v>
      </c>
      <c r="I837">
        <v>0.5141848</v>
      </c>
      <c r="J837">
        <v>0.73136650000000003</v>
      </c>
      <c r="K837">
        <v>-0.29566540000000002</v>
      </c>
      <c r="L837">
        <v>-0.15296489999999999</v>
      </c>
      <c r="M837">
        <v>2.5428510000000002</v>
      </c>
      <c r="N837">
        <v>-1.0938129999999999</v>
      </c>
      <c r="O837">
        <v>-1.045647</v>
      </c>
      <c r="P837">
        <v>0.79945449999999996</v>
      </c>
      <c r="Q837">
        <v>-1.0485679999999999</v>
      </c>
      <c r="R837">
        <v>-1.600787</v>
      </c>
      <c r="S837">
        <v>1.545839</v>
      </c>
      <c r="T837">
        <v>1.4364870000000001</v>
      </c>
      <c r="U837">
        <v>2.0548420000000001E-2</v>
      </c>
    </row>
    <row r="838" spans="1:21" x14ac:dyDescent="0.25">
      <c r="A838" s="20">
        <f>0.000000652174*10^9</f>
        <v>652.17399999999998</v>
      </c>
      <c r="B838">
        <v>0.29776550000000002</v>
      </c>
      <c r="C838">
        <v>-0.84992230000000002</v>
      </c>
      <c r="D838">
        <v>-1.2435970000000001</v>
      </c>
      <c r="E838">
        <v>-0.83864000000000005</v>
      </c>
      <c r="F838">
        <v>0.21411440000000001</v>
      </c>
      <c r="G838">
        <v>-0.1114281</v>
      </c>
      <c r="H838">
        <v>0.167216</v>
      </c>
      <c r="I838">
        <v>0.87485069999999998</v>
      </c>
      <c r="J838">
        <v>1.8803449999999999</v>
      </c>
      <c r="K838">
        <v>0.3478714</v>
      </c>
      <c r="L838">
        <v>-0.29188160000000002</v>
      </c>
      <c r="M838">
        <v>1.464655</v>
      </c>
      <c r="N838">
        <v>-2.0110619999999999</v>
      </c>
      <c r="O838">
        <v>-0.18317240000000001</v>
      </c>
      <c r="P838">
        <v>0.32128250000000003</v>
      </c>
      <c r="Q838">
        <v>-0.50885809999999998</v>
      </c>
      <c r="R838">
        <v>-0.204927</v>
      </c>
      <c r="S838">
        <v>-0.24725639999999999</v>
      </c>
      <c r="T838">
        <v>0.336451</v>
      </c>
      <c r="U838">
        <v>-3.8985390000000002E-2</v>
      </c>
    </row>
    <row r="839" spans="1:21" x14ac:dyDescent="0.25">
      <c r="A839" s="20">
        <f>0.000000653174*10^9</f>
        <v>653.17399999999998</v>
      </c>
      <c r="B839">
        <v>0.29893730000000002</v>
      </c>
      <c r="C839">
        <v>-1.533379</v>
      </c>
      <c r="D839">
        <v>-0.80096659999999997</v>
      </c>
      <c r="E839">
        <v>0.68093110000000001</v>
      </c>
      <c r="F839">
        <v>-0.11877699999999999</v>
      </c>
      <c r="G839">
        <v>1.5424790000000001E-2</v>
      </c>
      <c r="H839">
        <v>-0.35415160000000001</v>
      </c>
      <c r="I839">
        <v>0.4319711</v>
      </c>
      <c r="J839">
        <v>0.58995620000000004</v>
      </c>
      <c r="K839">
        <v>-0.4778559</v>
      </c>
      <c r="L839">
        <v>0.50364540000000002</v>
      </c>
      <c r="M839">
        <v>0.1002687</v>
      </c>
      <c r="N839">
        <v>-2.3472789999999999</v>
      </c>
      <c r="O839">
        <v>-0.23357269999999999</v>
      </c>
      <c r="P839">
        <v>0.57762659999999999</v>
      </c>
      <c r="Q839">
        <v>-0.43026409999999998</v>
      </c>
      <c r="R839">
        <v>1.8975059999999999</v>
      </c>
      <c r="S839">
        <v>-1.8641449999999999</v>
      </c>
      <c r="T839">
        <v>-1.203346</v>
      </c>
      <c r="U839">
        <v>-0.76173570000000002</v>
      </c>
    </row>
    <row r="840" spans="1:21" x14ac:dyDescent="0.25">
      <c r="A840" s="20">
        <f>0.000000654174*10^9</f>
        <v>654.17400000000009</v>
      </c>
      <c r="B840">
        <v>-0.37313190000000002</v>
      </c>
      <c r="C840">
        <v>-2.3431989999999998</v>
      </c>
      <c r="D840">
        <v>-0.25057299999999999</v>
      </c>
      <c r="E840">
        <v>1.3424</v>
      </c>
      <c r="F840">
        <v>-0.31962750000000001</v>
      </c>
      <c r="G840">
        <v>-6.9499839999999993E-2</v>
      </c>
      <c r="H840">
        <v>-0.85923280000000002</v>
      </c>
      <c r="I840">
        <v>-0.1921271</v>
      </c>
      <c r="J840">
        <v>-1.063577</v>
      </c>
      <c r="K840">
        <v>-1.211489</v>
      </c>
      <c r="L840">
        <v>0.90348680000000003</v>
      </c>
      <c r="M840">
        <v>7.3222230000000001E-3</v>
      </c>
      <c r="N840">
        <v>-1.487525</v>
      </c>
      <c r="O840">
        <v>-0.3367716</v>
      </c>
      <c r="P840">
        <v>0.55382560000000003</v>
      </c>
      <c r="Q840">
        <v>-0.95861790000000002</v>
      </c>
      <c r="R840">
        <v>1.6546000000000001</v>
      </c>
      <c r="S840">
        <v>-0.63988449999999997</v>
      </c>
      <c r="T840">
        <v>-1.423818</v>
      </c>
      <c r="U840">
        <v>-1.4494149999999999</v>
      </c>
    </row>
    <row r="841" spans="1:21" x14ac:dyDescent="0.25">
      <c r="A841" s="20">
        <f>0.000000655174*10^9</f>
        <v>655.17399999999998</v>
      </c>
      <c r="B841">
        <v>-0.6039409</v>
      </c>
      <c r="C841">
        <v>-2.377084</v>
      </c>
      <c r="D841">
        <v>0.93853710000000001</v>
      </c>
      <c r="E841">
        <v>-0.2336461</v>
      </c>
      <c r="F841">
        <v>-0.2217259</v>
      </c>
      <c r="G841">
        <v>0.6677902</v>
      </c>
      <c r="H841">
        <v>-1.565744</v>
      </c>
      <c r="I841">
        <v>0.13011300000000001</v>
      </c>
      <c r="J841">
        <v>0.28125610000000001</v>
      </c>
      <c r="K841">
        <v>-0.97437910000000005</v>
      </c>
      <c r="L841">
        <v>-0.22150130000000001</v>
      </c>
      <c r="M841">
        <v>0.1827106</v>
      </c>
      <c r="N841">
        <v>-0.7835474</v>
      </c>
      <c r="O841">
        <v>0.1075416</v>
      </c>
      <c r="P841">
        <v>-0.1566505</v>
      </c>
      <c r="Q841">
        <v>-1.077369</v>
      </c>
      <c r="R841">
        <v>-0.43313269999999998</v>
      </c>
      <c r="S841">
        <v>0.8516127</v>
      </c>
      <c r="T841">
        <v>-1.4082209999999999</v>
      </c>
      <c r="U841">
        <v>-1.274926</v>
      </c>
    </row>
    <row r="842" spans="1:21" x14ac:dyDescent="0.25">
      <c r="A842" s="20">
        <f>0.000000656174*10^9</f>
        <v>656.17399999999998</v>
      </c>
      <c r="B842">
        <v>-0.56247340000000001</v>
      </c>
      <c r="C842">
        <v>-0.99778840000000002</v>
      </c>
      <c r="D842">
        <v>1.4526650000000001</v>
      </c>
      <c r="E842">
        <v>-1.0662860000000001</v>
      </c>
      <c r="F842">
        <v>0.3136446</v>
      </c>
      <c r="G842">
        <v>1.5019480000000001</v>
      </c>
      <c r="H842">
        <v>-1.1092299999999999</v>
      </c>
      <c r="I842">
        <v>0.81868200000000002</v>
      </c>
      <c r="J842">
        <v>2.2590509999999999</v>
      </c>
      <c r="K842">
        <v>4.2786989999999997E-2</v>
      </c>
      <c r="L842">
        <v>-0.72603110000000004</v>
      </c>
      <c r="M842">
        <v>-0.1778595</v>
      </c>
      <c r="N842">
        <v>-0.81555029999999995</v>
      </c>
      <c r="O842">
        <v>-0.1165243</v>
      </c>
      <c r="P842">
        <v>0.1173496</v>
      </c>
      <c r="Q842">
        <v>-0.67568850000000003</v>
      </c>
      <c r="R842">
        <v>0.1098338</v>
      </c>
      <c r="S842">
        <v>0.97237589999999996</v>
      </c>
      <c r="T842">
        <v>-0.97490399999999999</v>
      </c>
      <c r="U842">
        <v>0.42732819999999999</v>
      </c>
    </row>
    <row r="843" spans="1:21" x14ac:dyDescent="0.25">
      <c r="A843" s="20">
        <f>0.000000657174*10^9</f>
        <v>657.17399999999998</v>
      </c>
      <c r="B843">
        <v>-0.52771129999999999</v>
      </c>
      <c r="C843">
        <v>-0.1138974</v>
      </c>
      <c r="D843">
        <v>0.35393720000000001</v>
      </c>
      <c r="E843">
        <v>-0.2407639</v>
      </c>
      <c r="F843">
        <v>-0.29240870000000002</v>
      </c>
      <c r="G843">
        <v>1.3375319999999999</v>
      </c>
      <c r="H843">
        <v>-3.9079460000000003E-2</v>
      </c>
      <c r="I843">
        <v>1.841108</v>
      </c>
      <c r="J843">
        <v>2.160123</v>
      </c>
      <c r="K843">
        <v>0.55670850000000005</v>
      </c>
      <c r="L843">
        <v>-8.6749309999999996E-2</v>
      </c>
      <c r="M843">
        <v>0.35009639999999997</v>
      </c>
      <c r="N843">
        <v>-0.80235610000000002</v>
      </c>
      <c r="O843">
        <v>-3.7377510000000003E-2</v>
      </c>
      <c r="P843">
        <v>1.3473440000000001</v>
      </c>
      <c r="Q843">
        <v>1.7505529999999998E-2</v>
      </c>
      <c r="R843">
        <v>2.1719719999999998</v>
      </c>
      <c r="S843">
        <v>0.45747270000000001</v>
      </c>
      <c r="T843">
        <v>-0.27697509999999997</v>
      </c>
      <c r="U843">
        <v>1.6345259999999999</v>
      </c>
    </row>
    <row r="844" spans="1:21" x14ac:dyDescent="0.25">
      <c r="A844" s="20">
        <f>0.000000658174*10^9</f>
        <v>658.17399999999998</v>
      </c>
      <c r="B844">
        <v>-0.4169699</v>
      </c>
      <c r="C844">
        <v>-0.74929500000000004</v>
      </c>
      <c r="D844">
        <v>-0.55495050000000001</v>
      </c>
      <c r="E844">
        <v>-0.1016133</v>
      </c>
      <c r="F844">
        <v>-1.5131349999999999</v>
      </c>
      <c r="G844">
        <v>0.56301040000000002</v>
      </c>
      <c r="H844">
        <v>0.4763384</v>
      </c>
      <c r="I844">
        <v>1.9845950000000001</v>
      </c>
      <c r="J844">
        <v>1.115251</v>
      </c>
      <c r="K844">
        <v>-0.77195910000000001</v>
      </c>
      <c r="L844">
        <v>-0.54537970000000002</v>
      </c>
      <c r="M844">
        <v>1.3373170000000001</v>
      </c>
      <c r="N844">
        <v>-1.2676050000000001</v>
      </c>
      <c r="O844">
        <v>1.0201750000000001</v>
      </c>
      <c r="P844">
        <v>0.99275570000000002</v>
      </c>
      <c r="Q844">
        <v>0.4973476</v>
      </c>
      <c r="R844">
        <v>1.477687</v>
      </c>
      <c r="S844">
        <v>-1.6742340000000001E-2</v>
      </c>
      <c r="T844">
        <v>-0.66509119999999999</v>
      </c>
      <c r="U844">
        <v>0.70031350000000003</v>
      </c>
    </row>
    <row r="845" spans="1:21" x14ac:dyDescent="0.25">
      <c r="A845" s="20">
        <f>0.000000659174*10^9</f>
        <v>659.17399999999998</v>
      </c>
      <c r="B845">
        <v>-0.36132629999999999</v>
      </c>
      <c r="C845">
        <v>-0.9627732</v>
      </c>
      <c r="D845">
        <v>-0.71066410000000002</v>
      </c>
      <c r="E845">
        <v>-0.8694653</v>
      </c>
      <c r="F845">
        <v>-1.088616</v>
      </c>
      <c r="G845">
        <v>-4.3991219999999998E-2</v>
      </c>
      <c r="H845">
        <v>9.4205620000000004E-2</v>
      </c>
      <c r="I845">
        <v>0.75157130000000005</v>
      </c>
      <c r="J845">
        <v>-5.9556190000000002E-2</v>
      </c>
      <c r="K845">
        <v>-1.9640420000000001</v>
      </c>
      <c r="L845">
        <v>-1.4586170000000001</v>
      </c>
      <c r="M845">
        <v>1.43363</v>
      </c>
      <c r="N845">
        <v>-1.7177150000000001</v>
      </c>
      <c r="O845">
        <v>1.6409400000000001</v>
      </c>
      <c r="P845">
        <v>-0.40729599999999999</v>
      </c>
      <c r="Q845">
        <v>0.74369229999999997</v>
      </c>
      <c r="R845">
        <v>-0.78773459999999995</v>
      </c>
      <c r="S845">
        <v>1.9276999999999999E-2</v>
      </c>
      <c r="T845">
        <v>-1.056595</v>
      </c>
      <c r="U845">
        <v>-0.43994450000000002</v>
      </c>
    </row>
    <row r="846" spans="1:21" x14ac:dyDescent="0.25">
      <c r="A846" s="20">
        <f>0.000000660174*10^9</f>
        <v>660.17399999999998</v>
      </c>
      <c r="B846">
        <v>-0.54555770000000003</v>
      </c>
      <c r="C846">
        <v>0.74846599999999996</v>
      </c>
      <c r="D846">
        <v>-1.3218859999999999</v>
      </c>
      <c r="E846">
        <v>-0.61788609999999999</v>
      </c>
      <c r="F846">
        <v>-0.24401610000000001</v>
      </c>
      <c r="G846">
        <v>-0.32743850000000002</v>
      </c>
      <c r="H846">
        <v>-1.0450740000000001</v>
      </c>
      <c r="I846">
        <v>0.23311789999999999</v>
      </c>
      <c r="J846">
        <v>-0.33066319999999999</v>
      </c>
      <c r="K846">
        <v>-0.38061279999999997</v>
      </c>
      <c r="L846">
        <v>-0.61978420000000001</v>
      </c>
      <c r="M846">
        <v>1.3041590000000001</v>
      </c>
      <c r="N846">
        <v>-0.87900500000000004</v>
      </c>
      <c r="O846">
        <v>1.169351</v>
      </c>
      <c r="P846">
        <v>-0.3221716</v>
      </c>
      <c r="Q846">
        <v>0.81421900000000003</v>
      </c>
      <c r="R846">
        <v>-1.6035900000000001</v>
      </c>
      <c r="S846">
        <v>-0.4198577</v>
      </c>
      <c r="T846">
        <v>-0.9995193</v>
      </c>
      <c r="U846">
        <v>-0.24224370000000001</v>
      </c>
    </row>
    <row r="847" spans="1:21" x14ac:dyDescent="0.25">
      <c r="A847" s="20">
        <f>0.000000661174*10^9</f>
        <v>661.17400000000009</v>
      </c>
      <c r="B847">
        <v>-1.3412310000000001</v>
      </c>
      <c r="C847">
        <v>2.5436740000000002</v>
      </c>
      <c r="D847">
        <v>-1.8223339999999999</v>
      </c>
      <c r="E847">
        <v>0.43045339999999999</v>
      </c>
      <c r="F847">
        <v>-1.139656</v>
      </c>
      <c r="G847">
        <v>-0.30083720000000003</v>
      </c>
      <c r="H847">
        <v>-1.84697</v>
      </c>
      <c r="I847">
        <v>0.3372561</v>
      </c>
      <c r="J847">
        <v>0.93476409999999999</v>
      </c>
      <c r="K847">
        <v>1.6297520000000001</v>
      </c>
      <c r="L847">
        <v>0.91770079999999998</v>
      </c>
      <c r="M847">
        <v>1.2721800000000001</v>
      </c>
      <c r="N847">
        <v>0.49770940000000002</v>
      </c>
      <c r="O847">
        <v>0.27037919999999999</v>
      </c>
      <c r="P847">
        <v>5.8364050000000002E-4</v>
      </c>
      <c r="Q847">
        <v>0.65967140000000002</v>
      </c>
      <c r="R847">
        <v>-0.86897869999999999</v>
      </c>
      <c r="S847">
        <v>-1.0334049999999999</v>
      </c>
      <c r="T847">
        <v>-1.5110300000000001</v>
      </c>
      <c r="U847">
        <v>0.86334549999999999</v>
      </c>
    </row>
    <row r="848" spans="1:21" x14ac:dyDescent="0.25">
      <c r="A848" s="20">
        <f>0.000000662174*10^9</f>
        <v>662.17399999999998</v>
      </c>
      <c r="B848">
        <v>-2.2549779999999999</v>
      </c>
      <c r="C848">
        <v>1.870608</v>
      </c>
      <c r="D848">
        <v>-0.73541959999999995</v>
      </c>
      <c r="E848">
        <v>0.39696930000000002</v>
      </c>
      <c r="F848">
        <v>-2.340668</v>
      </c>
      <c r="G848">
        <v>-9.9626560000000003E-2</v>
      </c>
      <c r="H848">
        <v>-1.604625</v>
      </c>
      <c r="I848">
        <v>-5.6553730000000003E-2</v>
      </c>
      <c r="J848">
        <v>1.5036430000000001</v>
      </c>
      <c r="K848">
        <v>1.0999030000000001</v>
      </c>
      <c r="L848">
        <v>0.89307780000000003</v>
      </c>
      <c r="M848">
        <v>0.81558160000000002</v>
      </c>
      <c r="N848">
        <v>1.3988160000000001</v>
      </c>
      <c r="O848">
        <v>-0.36479889999999998</v>
      </c>
      <c r="P848">
        <v>-1.0031840000000001</v>
      </c>
      <c r="Q848">
        <v>0.73808130000000005</v>
      </c>
      <c r="R848">
        <v>0.56504430000000005</v>
      </c>
      <c r="S848">
        <v>-0.39931549999999999</v>
      </c>
      <c r="T848">
        <v>-2.2702969999999998</v>
      </c>
      <c r="U848">
        <v>1.70587</v>
      </c>
    </row>
    <row r="849" spans="1:21" x14ac:dyDescent="0.25">
      <c r="A849" s="20">
        <f>0.000000663174*10^9</f>
        <v>663.17399999999998</v>
      </c>
      <c r="B849">
        <v>-1.5550930000000001</v>
      </c>
      <c r="C849">
        <v>-7.3372939999999998E-2</v>
      </c>
      <c r="D849">
        <v>0.32457849999999999</v>
      </c>
      <c r="E849">
        <v>-1.116458</v>
      </c>
      <c r="F849">
        <v>-1.438771</v>
      </c>
      <c r="G849">
        <v>-0.1356755</v>
      </c>
      <c r="H849">
        <v>-1.7737890000000001</v>
      </c>
      <c r="I849">
        <v>-0.99391130000000005</v>
      </c>
      <c r="J849">
        <v>0.55316299999999996</v>
      </c>
      <c r="K849">
        <v>-0.3856849</v>
      </c>
      <c r="L849">
        <v>-0.20225309999999999</v>
      </c>
      <c r="M849">
        <v>0.334893</v>
      </c>
      <c r="N849">
        <v>0.6653192</v>
      </c>
      <c r="O849">
        <v>7.067234E-2</v>
      </c>
      <c r="P849">
        <v>-1.60762</v>
      </c>
      <c r="Q849">
        <v>0.59867709999999996</v>
      </c>
      <c r="R849">
        <v>1.7755240000000001</v>
      </c>
      <c r="S849">
        <v>5.567503E-2</v>
      </c>
      <c r="T849">
        <v>-2.6163189999999998</v>
      </c>
      <c r="U849">
        <v>1.305798</v>
      </c>
    </row>
    <row r="850" spans="1:21" x14ac:dyDescent="0.25">
      <c r="A850" s="20">
        <f>0.000000664174*10^9</f>
        <v>664.17399999999998</v>
      </c>
      <c r="B850">
        <v>0.60353809999999997</v>
      </c>
      <c r="C850">
        <v>-0.52660850000000003</v>
      </c>
      <c r="D850">
        <v>-5.5106519999999999E-2</v>
      </c>
      <c r="E850">
        <v>-2.3262109999999998</v>
      </c>
      <c r="F850">
        <v>0.35211490000000001</v>
      </c>
      <c r="G850">
        <v>-8.0340270000000005E-2</v>
      </c>
      <c r="H850">
        <v>-2.0828359999999999</v>
      </c>
      <c r="I850">
        <v>-2.2836699999999999</v>
      </c>
      <c r="J850">
        <v>-6.8010500000000002E-2</v>
      </c>
      <c r="K850">
        <v>-0.95666370000000001</v>
      </c>
      <c r="L850">
        <v>-1.26753</v>
      </c>
      <c r="M850">
        <v>0.71215879999999998</v>
      </c>
      <c r="N850">
        <v>-0.18319579999999999</v>
      </c>
      <c r="O850">
        <v>1.308187</v>
      </c>
      <c r="P850">
        <v>-0.87445759999999995</v>
      </c>
      <c r="Q850">
        <v>9.5752889999999993E-2</v>
      </c>
      <c r="R850">
        <v>1.9515469999999999</v>
      </c>
      <c r="S850">
        <v>-0.83703430000000001</v>
      </c>
      <c r="T850">
        <v>-2.0215550000000002</v>
      </c>
      <c r="U850">
        <v>0.1945055</v>
      </c>
    </row>
    <row r="851" spans="1:21" x14ac:dyDescent="0.25">
      <c r="A851" s="20">
        <f>0.000000665174*10^9</f>
        <v>665.17399999999998</v>
      </c>
      <c r="B851">
        <v>1.26616</v>
      </c>
      <c r="C851">
        <v>0.15273349999999999</v>
      </c>
      <c r="D851">
        <v>-0.27551999999999999</v>
      </c>
      <c r="E851">
        <v>-1.2450479999999999</v>
      </c>
      <c r="F851">
        <v>0.587615</v>
      </c>
      <c r="G851">
        <v>0.13163630000000001</v>
      </c>
      <c r="H851">
        <v>-0.87903739999999997</v>
      </c>
      <c r="I851">
        <v>-2.6643159999999999</v>
      </c>
      <c r="J851">
        <v>0.414107</v>
      </c>
      <c r="K851">
        <v>-0.47255190000000002</v>
      </c>
      <c r="L851">
        <v>-2.2533530000000002</v>
      </c>
      <c r="M851">
        <v>1.2153099999999999</v>
      </c>
      <c r="N851">
        <v>1.1362760000000001</v>
      </c>
      <c r="O851">
        <v>1.5613250000000001</v>
      </c>
      <c r="P851">
        <v>-0.31362790000000002</v>
      </c>
      <c r="Q851">
        <v>-0.53162140000000002</v>
      </c>
      <c r="R851">
        <v>1.5135829999999999</v>
      </c>
      <c r="S851">
        <v>-1.713813</v>
      </c>
      <c r="T851">
        <v>-0.8465994</v>
      </c>
      <c r="U851">
        <v>-0.67024859999999997</v>
      </c>
    </row>
    <row r="852" spans="1:21" x14ac:dyDescent="0.25">
      <c r="A852" s="20">
        <f>0.000000666174*10^9</f>
        <v>666.17399999999998</v>
      </c>
      <c r="B852">
        <v>-0.26381389999999999</v>
      </c>
      <c r="C852">
        <v>-3.4781369999999999E-2</v>
      </c>
      <c r="D852">
        <v>-0.1498604</v>
      </c>
      <c r="E852">
        <v>0.77989459999999999</v>
      </c>
      <c r="F852">
        <v>-5.7768340000000001E-2</v>
      </c>
      <c r="G852">
        <v>0.15992219999999999</v>
      </c>
      <c r="H852">
        <v>0.54422179999999998</v>
      </c>
      <c r="I852">
        <v>-1.5435890000000001</v>
      </c>
      <c r="J852">
        <v>1.164812</v>
      </c>
      <c r="K852">
        <v>0.45811380000000002</v>
      </c>
      <c r="L852">
        <v>-1.9318360000000001</v>
      </c>
      <c r="M852">
        <v>1.5181100000000001</v>
      </c>
      <c r="N852">
        <v>1.418507</v>
      </c>
      <c r="O852">
        <v>1.272327</v>
      </c>
      <c r="P852">
        <v>-0.44802570000000003</v>
      </c>
      <c r="Q852">
        <v>-1.322052</v>
      </c>
      <c r="R852">
        <v>0.69581380000000004</v>
      </c>
      <c r="S852">
        <v>-1.296948</v>
      </c>
      <c r="T852">
        <v>5.3563729999999997E-2</v>
      </c>
      <c r="U852">
        <v>-0.43832840000000001</v>
      </c>
    </row>
    <row r="853" spans="1:21" x14ac:dyDescent="0.25">
      <c r="A853" s="20">
        <f>0.000000667174*10^9</f>
        <v>667.17399999999998</v>
      </c>
      <c r="B853">
        <v>-1.092217</v>
      </c>
      <c r="C853">
        <v>-1.0254620000000001</v>
      </c>
      <c r="D853">
        <v>-0.54432510000000001</v>
      </c>
      <c r="E853">
        <v>0.71818510000000002</v>
      </c>
      <c r="F853">
        <v>-0.35140110000000002</v>
      </c>
      <c r="G853">
        <v>0.27326800000000001</v>
      </c>
      <c r="H853">
        <v>1.8614310000000001</v>
      </c>
      <c r="I853">
        <v>4.239358E-2</v>
      </c>
      <c r="J853">
        <v>1.000658</v>
      </c>
      <c r="K853">
        <v>0.70701460000000005</v>
      </c>
      <c r="L853">
        <v>-0.28792509999999999</v>
      </c>
      <c r="M853">
        <v>2.044476</v>
      </c>
      <c r="N853">
        <v>-0.20663280000000001</v>
      </c>
      <c r="O853">
        <v>1.4934460000000001</v>
      </c>
      <c r="P853">
        <v>-0.2091529</v>
      </c>
      <c r="Q853">
        <v>-1.2297400000000001</v>
      </c>
      <c r="R853">
        <v>-0.608622</v>
      </c>
      <c r="S853">
        <v>0.55272980000000005</v>
      </c>
      <c r="T853">
        <v>9.5038620000000004E-2</v>
      </c>
      <c r="U853">
        <v>0.90029740000000003</v>
      </c>
    </row>
    <row r="854" spans="1:21" x14ac:dyDescent="0.25">
      <c r="A854" s="20">
        <f>0.000000668174*10^9</f>
        <v>668.17400000000009</v>
      </c>
      <c r="B854">
        <v>-0.25543290000000002</v>
      </c>
      <c r="C854">
        <v>-1.126862</v>
      </c>
      <c r="D854">
        <v>-1.1996709999999999</v>
      </c>
      <c r="E854">
        <v>-0.53831609999999996</v>
      </c>
      <c r="F854">
        <v>-0.60941990000000001</v>
      </c>
      <c r="G854">
        <v>0.47626750000000001</v>
      </c>
      <c r="H854">
        <v>3.368776</v>
      </c>
      <c r="I854">
        <v>0.90642310000000004</v>
      </c>
      <c r="J854">
        <v>-0.44999549999999999</v>
      </c>
      <c r="K854">
        <v>0.52217369999999996</v>
      </c>
      <c r="L854">
        <v>0.59104069999999997</v>
      </c>
      <c r="M854">
        <v>1.659837</v>
      </c>
      <c r="N854">
        <v>-0.39989999999999998</v>
      </c>
      <c r="O854">
        <v>0.71639149999999996</v>
      </c>
      <c r="P854">
        <v>0.25586890000000001</v>
      </c>
      <c r="Q854">
        <v>-0.33276339999999999</v>
      </c>
      <c r="R854">
        <v>-1.367977</v>
      </c>
      <c r="S854">
        <v>2.2304650000000001</v>
      </c>
      <c r="T854">
        <v>-0.62954810000000005</v>
      </c>
      <c r="U854">
        <v>1.282259</v>
      </c>
    </row>
    <row r="855" spans="1:21" x14ac:dyDescent="0.25">
      <c r="A855" s="20">
        <f>0.000000669174*10^9</f>
        <v>669.17399999999998</v>
      </c>
      <c r="B855">
        <v>0.66970280000000004</v>
      </c>
      <c r="C855">
        <v>-0.1092041</v>
      </c>
      <c r="D855">
        <v>-1.195732</v>
      </c>
      <c r="E855">
        <v>-0.1103896</v>
      </c>
      <c r="F855">
        <v>-0.62560320000000003</v>
      </c>
      <c r="G855">
        <v>0.70986780000000005</v>
      </c>
      <c r="H855">
        <v>2.7523059999999999</v>
      </c>
      <c r="I855">
        <v>0.97461569999999997</v>
      </c>
      <c r="J855">
        <v>-1.3414839999999999</v>
      </c>
      <c r="K855">
        <v>1.045839</v>
      </c>
      <c r="L855">
        <v>0.23860139999999999</v>
      </c>
      <c r="M855">
        <v>0.75883920000000005</v>
      </c>
      <c r="N855">
        <v>-4.6700119999999998E-2</v>
      </c>
      <c r="O855">
        <v>-1.0143169999999999</v>
      </c>
      <c r="P855">
        <v>0.5289914</v>
      </c>
      <c r="Q855">
        <v>-0.43539949999999999</v>
      </c>
      <c r="R855">
        <v>-0.78601829999999995</v>
      </c>
      <c r="S855">
        <v>1.8172820000000001</v>
      </c>
      <c r="T855">
        <v>-0.52987439999999997</v>
      </c>
      <c r="U855">
        <v>-0.34531240000000002</v>
      </c>
    </row>
    <row r="856" spans="1:21" x14ac:dyDescent="0.25">
      <c r="A856" s="20">
        <f>0.000000670174*10^9</f>
        <v>670.17399999999998</v>
      </c>
      <c r="B856">
        <v>0.80187600000000003</v>
      </c>
      <c r="C856">
        <v>2.5424539999999998E-4</v>
      </c>
      <c r="D856">
        <v>-0.57102410000000003</v>
      </c>
      <c r="E856">
        <v>1.083162</v>
      </c>
      <c r="F856">
        <v>-0.13968939999999999</v>
      </c>
      <c r="G856">
        <v>0.53339329999999996</v>
      </c>
      <c r="H856">
        <v>0.5330705</v>
      </c>
      <c r="I856">
        <v>0.67465249999999999</v>
      </c>
      <c r="J856">
        <v>0.26289069999999998</v>
      </c>
      <c r="K856">
        <v>2.1406589999999999</v>
      </c>
      <c r="L856">
        <v>-0.3193628</v>
      </c>
      <c r="M856">
        <v>0.9384285</v>
      </c>
      <c r="N856">
        <v>-0.91954809999999998</v>
      </c>
      <c r="O856">
        <v>-1.4956780000000001</v>
      </c>
      <c r="P856">
        <v>1.344211</v>
      </c>
      <c r="Q856">
        <v>-1.5300260000000001</v>
      </c>
      <c r="R856">
        <v>0.43912499999999999</v>
      </c>
      <c r="S856">
        <v>0.56286709999999995</v>
      </c>
      <c r="T856">
        <v>-2.9069850000000001E-2</v>
      </c>
      <c r="U856">
        <v>-1.3707959999999999</v>
      </c>
    </row>
    <row r="857" spans="1:21" x14ac:dyDescent="0.25">
      <c r="A857" s="20">
        <f>0.000000671174*10^9</f>
        <v>671.17400000000009</v>
      </c>
      <c r="B857">
        <v>0.3486242</v>
      </c>
      <c r="C857">
        <v>-1.2600579999999999</v>
      </c>
      <c r="D857">
        <v>-0.58784760000000003</v>
      </c>
      <c r="E857">
        <v>-0.2367814</v>
      </c>
      <c r="F857">
        <v>0.24031520000000001</v>
      </c>
      <c r="G857">
        <v>-0.47119870000000003</v>
      </c>
      <c r="H857">
        <v>0.11933580000000001</v>
      </c>
      <c r="I857">
        <v>-6.5974060000000001E-2</v>
      </c>
      <c r="J857">
        <v>2.187182</v>
      </c>
      <c r="K857">
        <v>2.38354</v>
      </c>
      <c r="L857">
        <v>-0.100756</v>
      </c>
      <c r="M857">
        <v>1.6372230000000001</v>
      </c>
      <c r="N857">
        <v>-1.3946480000000001</v>
      </c>
      <c r="O857">
        <v>-0.56647800000000004</v>
      </c>
      <c r="P857">
        <v>1.963166</v>
      </c>
      <c r="Q857">
        <v>-1.455104</v>
      </c>
      <c r="R857">
        <v>0.87871080000000001</v>
      </c>
      <c r="S857">
        <v>0.14174680000000001</v>
      </c>
      <c r="T857">
        <v>-0.60349549999999996</v>
      </c>
      <c r="U857">
        <v>8.7275160000000004E-2</v>
      </c>
    </row>
    <row r="858" spans="1:21" x14ac:dyDescent="0.25">
      <c r="A858" s="20">
        <f>0.000000672174*10^9</f>
        <v>672.17399999999998</v>
      </c>
      <c r="B858">
        <v>-0.23218330000000001</v>
      </c>
      <c r="C858">
        <v>-1.879184</v>
      </c>
      <c r="D858">
        <v>-1.1172759999999999</v>
      </c>
      <c r="E858">
        <v>-3.1136370000000002</v>
      </c>
      <c r="F858">
        <v>5.7240909999999999E-2</v>
      </c>
      <c r="G858">
        <v>-0.73927849999999995</v>
      </c>
      <c r="H858">
        <v>0.93158180000000002</v>
      </c>
      <c r="I858">
        <v>-0.69006339999999999</v>
      </c>
      <c r="J858">
        <v>1.2854920000000001</v>
      </c>
      <c r="K858">
        <v>1.285898</v>
      </c>
      <c r="L858">
        <v>0.53783950000000003</v>
      </c>
      <c r="M858">
        <v>1.40265</v>
      </c>
      <c r="N858">
        <v>-0.86200520000000003</v>
      </c>
      <c r="O858">
        <v>0.2892981</v>
      </c>
      <c r="P858">
        <v>0.97936140000000005</v>
      </c>
      <c r="Q858">
        <v>-0.26054129999999998</v>
      </c>
      <c r="R858">
        <v>-0.14795739999999999</v>
      </c>
      <c r="S858">
        <v>-0.65859970000000001</v>
      </c>
      <c r="T858">
        <v>-1.6418699999999999</v>
      </c>
      <c r="U858">
        <v>1.438812</v>
      </c>
    </row>
    <row r="859" spans="1:21" x14ac:dyDescent="0.25">
      <c r="A859" s="20">
        <f>0.000000673174*10^9</f>
        <v>673.17399999999998</v>
      </c>
      <c r="B859">
        <v>-0.7960467</v>
      </c>
      <c r="C859">
        <v>-1.381227</v>
      </c>
      <c r="D859">
        <v>-1.2218979999999999</v>
      </c>
      <c r="E859">
        <v>-3.0608819999999999</v>
      </c>
      <c r="F859">
        <v>-0.53767339999999997</v>
      </c>
      <c r="G859">
        <v>0.70033939999999995</v>
      </c>
      <c r="H859">
        <v>0.47079720000000003</v>
      </c>
      <c r="I859">
        <v>-0.52270090000000002</v>
      </c>
      <c r="J859">
        <v>-1.0774980000000001</v>
      </c>
      <c r="K859">
        <v>0.36471009999999998</v>
      </c>
      <c r="L859">
        <v>0.64351700000000001</v>
      </c>
      <c r="M859">
        <v>-0.25371100000000002</v>
      </c>
      <c r="N859">
        <v>-0.59832010000000002</v>
      </c>
      <c r="O859">
        <v>-1.5830199999999999E-2</v>
      </c>
      <c r="P859">
        <v>-0.53196540000000003</v>
      </c>
      <c r="Q859">
        <v>-0.4694932</v>
      </c>
      <c r="R859">
        <v>-1.5805149999999999</v>
      </c>
      <c r="S859">
        <v>-1.7028700000000001</v>
      </c>
      <c r="T859">
        <v>-2.0206659999999999</v>
      </c>
      <c r="U859">
        <v>0.59838860000000005</v>
      </c>
    </row>
    <row r="860" spans="1:21" x14ac:dyDescent="0.25">
      <c r="A860" s="20">
        <f>0.000000674174*10^9</f>
        <v>674.17399999999998</v>
      </c>
      <c r="B860">
        <v>-0.50223949999999995</v>
      </c>
      <c r="C860">
        <v>-0.72241650000000002</v>
      </c>
      <c r="D860">
        <v>-0.51816410000000002</v>
      </c>
      <c r="E860">
        <v>-0.64702769999999998</v>
      </c>
      <c r="F860">
        <v>-0.94475399999999998</v>
      </c>
      <c r="G860">
        <v>1.817313</v>
      </c>
      <c r="H860">
        <v>-0.35042869999999998</v>
      </c>
      <c r="I860">
        <v>-0.42704029999999998</v>
      </c>
      <c r="J860">
        <v>-1.80349</v>
      </c>
      <c r="K860">
        <v>1.046387</v>
      </c>
      <c r="L860">
        <v>0.58267029999999997</v>
      </c>
      <c r="M860">
        <v>-1.6548309999999999</v>
      </c>
      <c r="N860">
        <v>-0.74237799999999998</v>
      </c>
      <c r="O860">
        <v>-1.148576</v>
      </c>
      <c r="P860">
        <v>-0.81798800000000005</v>
      </c>
      <c r="Q860">
        <v>-1.1293280000000001</v>
      </c>
      <c r="R860">
        <v>-1.7361880000000001</v>
      </c>
      <c r="S860">
        <v>-1.024939</v>
      </c>
      <c r="T860">
        <v>-1.079032</v>
      </c>
      <c r="U860">
        <v>-0.83075650000000001</v>
      </c>
    </row>
    <row r="861" spans="1:21" x14ac:dyDescent="0.25">
      <c r="A861" s="20">
        <f>0.000000675174*10^9</f>
        <v>675.17399999999998</v>
      </c>
      <c r="B861">
        <v>0.74846889999999999</v>
      </c>
      <c r="C861">
        <v>-0.15709709999999999</v>
      </c>
      <c r="D861">
        <v>0.35973500000000003</v>
      </c>
      <c r="E861">
        <v>3.5897020000000002E-2</v>
      </c>
      <c r="F861">
        <v>-0.36825550000000001</v>
      </c>
      <c r="G861">
        <v>0.72546200000000005</v>
      </c>
      <c r="H861">
        <v>-0.65142270000000002</v>
      </c>
      <c r="I861">
        <v>-1.612158</v>
      </c>
      <c r="J861">
        <v>-1.0247250000000001</v>
      </c>
      <c r="K861">
        <v>1.9788460000000001</v>
      </c>
      <c r="L861">
        <v>1.947637E-2</v>
      </c>
      <c r="M861">
        <v>-0.48004799999999997</v>
      </c>
      <c r="N861">
        <v>-1.2666900000000001</v>
      </c>
      <c r="O861">
        <v>-1.4152279999999999</v>
      </c>
      <c r="P861">
        <v>-0.46122800000000003</v>
      </c>
      <c r="Q861">
        <v>-0.30133290000000001</v>
      </c>
      <c r="R861">
        <v>-0.94704670000000002</v>
      </c>
      <c r="S861">
        <v>0.53093610000000002</v>
      </c>
      <c r="T861">
        <v>0.2476556</v>
      </c>
      <c r="U861">
        <v>-1.0611660000000001</v>
      </c>
    </row>
    <row r="862" spans="1:21" x14ac:dyDescent="0.25">
      <c r="A862" s="20">
        <f>0.000000676174*10^9</f>
        <v>676.17399999999998</v>
      </c>
      <c r="B862">
        <v>1.2344390000000001</v>
      </c>
      <c r="C862">
        <v>-0.12147670000000001</v>
      </c>
      <c r="D862">
        <v>0.97886240000000002</v>
      </c>
      <c r="E862">
        <v>-0.4557773</v>
      </c>
      <c r="F862">
        <v>0.95160029999999995</v>
      </c>
      <c r="G862">
        <v>-1.317793</v>
      </c>
      <c r="H862">
        <v>-1.1066469999999999</v>
      </c>
      <c r="I862">
        <v>-1.9881420000000001</v>
      </c>
      <c r="J862">
        <v>-0.39601170000000002</v>
      </c>
      <c r="K862">
        <v>0.94875600000000004</v>
      </c>
      <c r="L862">
        <v>-0.71114250000000001</v>
      </c>
      <c r="M862">
        <v>1.526699</v>
      </c>
      <c r="N862">
        <v>-1.4386969999999999</v>
      </c>
      <c r="O862">
        <v>-0.72414460000000003</v>
      </c>
      <c r="P862">
        <v>-0.46935729999999998</v>
      </c>
      <c r="Q862">
        <v>-0.30238559999999998</v>
      </c>
      <c r="R862">
        <v>-1.1748749999999999</v>
      </c>
      <c r="S862">
        <v>0.846225</v>
      </c>
      <c r="T862">
        <v>0.70746549999999997</v>
      </c>
      <c r="U862">
        <v>-0.55781950000000002</v>
      </c>
    </row>
    <row r="863" spans="1:21" x14ac:dyDescent="0.25">
      <c r="A863" s="20">
        <f>0.000000677174*10^9</f>
        <v>677.17399999999998</v>
      </c>
      <c r="B863">
        <v>0.35167409999999999</v>
      </c>
      <c r="C863">
        <v>-0.80747040000000003</v>
      </c>
      <c r="D863">
        <v>2.171303</v>
      </c>
      <c r="E863">
        <v>-4.2878689999999997E-2</v>
      </c>
      <c r="F863">
        <v>1.2256119999999999</v>
      </c>
      <c r="G863">
        <v>-1.8690910000000001</v>
      </c>
      <c r="H863">
        <v>-0.94717119999999999</v>
      </c>
      <c r="I863">
        <v>9.5136869999999998E-2</v>
      </c>
      <c r="J863">
        <v>0.35809679999999999</v>
      </c>
      <c r="K863">
        <v>-0.60822909999999997</v>
      </c>
      <c r="L863">
        <v>-0.34487329999999999</v>
      </c>
      <c r="M863">
        <v>1.471088</v>
      </c>
      <c r="N863">
        <v>-0.41525980000000001</v>
      </c>
      <c r="O863">
        <v>8.8314309999999993E-2</v>
      </c>
      <c r="P863">
        <v>0.17088200000000001</v>
      </c>
      <c r="Q863">
        <v>-1.118099</v>
      </c>
      <c r="R863">
        <v>-2.2243270000000002</v>
      </c>
      <c r="S863">
        <v>2.1947609999999999E-2</v>
      </c>
      <c r="T863">
        <v>0.45786379999999999</v>
      </c>
      <c r="U863">
        <v>-0.21430689999999999</v>
      </c>
    </row>
    <row r="864" spans="1:21" x14ac:dyDescent="0.25">
      <c r="A864" s="20">
        <f>0.000000678174*10^9</f>
        <v>678.17400000000009</v>
      </c>
      <c r="B864">
        <v>-0.47157110000000002</v>
      </c>
      <c r="C864">
        <v>-1.132161</v>
      </c>
      <c r="D864">
        <v>2.7038859999999998</v>
      </c>
      <c r="E864">
        <v>2.775673E-2</v>
      </c>
      <c r="F864">
        <v>6.0534350000000001E-2</v>
      </c>
      <c r="G864">
        <v>-1.0101800000000001</v>
      </c>
      <c r="H864">
        <v>-4.1958219999999997E-2</v>
      </c>
      <c r="I864">
        <v>0.98444069999999995</v>
      </c>
      <c r="J864">
        <v>1.281129</v>
      </c>
      <c r="K864">
        <v>-0.83423440000000004</v>
      </c>
      <c r="L864">
        <v>-0.15045549999999999</v>
      </c>
      <c r="M864">
        <v>0.63812939999999996</v>
      </c>
      <c r="N864">
        <v>0.1032481</v>
      </c>
      <c r="O864">
        <v>0.65235860000000001</v>
      </c>
      <c r="P864">
        <v>1.2574799999999999</v>
      </c>
      <c r="Q864">
        <v>2.1575150000000001E-2</v>
      </c>
      <c r="R864">
        <v>-2.4419970000000002</v>
      </c>
      <c r="S864">
        <v>-0.69287520000000002</v>
      </c>
      <c r="T864">
        <v>0.2400399</v>
      </c>
      <c r="U864">
        <v>0.37094929999999998</v>
      </c>
    </row>
    <row r="865" spans="1:21" x14ac:dyDescent="0.25">
      <c r="A865" s="20">
        <f>0.000000679174*10^9</f>
        <v>679.17399999999998</v>
      </c>
      <c r="B865">
        <v>-0.56990810000000003</v>
      </c>
      <c r="C865">
        <v>-1.0103839999999999</v>
      </c>
      <c r="D865">
        <v>1.447422</v>
      </c>
      <c r="E865">
        <v>-0.7824411</v>
      </c>
      <c r="F865">
        <v>-0.80128189999999999</v>
      </c>
      <c r="G865">
        <v>0.24781900000000001</v>
      </c>
      <c r="H865">
        <v>0.34810770000000002</v>
      </c>
      <c r="I865">
        <v>-0.1104011</v>
      </c>
      <c r="J865">
        <v>1.962332</v>
      </c>
      <c r="K865">
        <v>-0.7579186</v>
      </c>
      <c r="L865">
        <v>-0.63318010000000002</v>
      </c>
      <c r="M865">
        <v>0.12363830000000001</v>
      </c>
      <c r="N865">
        <v>-0.35040320000000003</v>
      </c>
      <c r="O865">
        <v>0.1760448</v>
      </c>
      <c r="P865">
        <v>1.3493440000000001</v>
      </c>
      <c r="Q865">
        <v>1.2326550000000001</v>
      </c>
      <c r="R865">
        <v>-2.1367790000000002</v>
      </c>
      <c r="S865">
        <v>-1.124768</v>
      </c>
      <c r="T865">
        <v>0.48947370000000001</v>
      </c>
      <c r="U865">
        <v>0.5176828</v>
      </c>
    </row>
    <row r="866" spans="1:21" x14ac:dyDescent="0.25">
      <c r="A866" s="20">
        <f>0.000000680174*10^9</f>
        <v>680.17399999999998</v>
      </c>
      <c r="B866">
        <v>-0.88163990000000003</v>
      </c>
      <c r="C866">
        <v>-1.039474</v>
      </c>
      <c r="D866">
        <v>0.89177340000000005</v>
      </c>
      <c r="E866">
        <v>-0.59606389999999998</v>
      </c>
      <c r="F866">
        <v>-0.54934039999999995</v>
      </c>
      <c r="G866">
        <v>1.5659540000000001</v>
      </c>
      <c r="H866">
        <v>-0.38784109999999999</v>
      </c>
      <c r="I866">
        <v>-0.12657280000000001</v>
      </c>
      <c r="J866">
        <v>2.9672809999999998</v>
      </c>
      <c r="K866">
        <v>-0.90608650000000002</v>
      </c>
      <c r="L866">
        <v>-0.3689075</v>
      </c>
      <c r="M866">
        <v>-0.7509266</v>
      </c>
      <c r="N866">
        <v>-7.0901770000000003E-2</v>
      </c>
      <c r="O866">
        <v>-0.37165429999999999</v>
      </c>
      <c r="P866">
        <v>1.0001</v>
      </c>
      <c r="Q866">
        <v>0.37188749999999998</v>
      </c>
      <c r="R866">
        <v>-2.6053540000000002</v>
      </c>
      <c r="S866">
        <v>-1.7730919999999999</v>
      </c>
      <c r="T866">
        <v>0.82649899999999998</v>
      </c>
      <c r="U866">
        <v>-0.61267490000000002</v>
      </c>
    </row>
    <row r="867" spans="1:21" x14ac:dyDescent="0.25">
      <c r="A867" s="20">
        <f>0.000000681174*10^9</f>
        <v>681.17399999999998</v>
      </c>
      <c r="B867">
        <v>-0.84134330000000002</v>
      </c>
      <c r="C867">
        <v>-0.66165339999999995</v>
      </c>
      <c r="D867">
        <v>1.9606710000000001</v>
      </c>
      <c r="E867">
        <v>0.73399210000000004</v>
      </c>
      <c r="F867">
        <v>-0.27674480000000001</v>
      </c>
      <c r="G867">
        <v>1.671035</v>
      </c>
      <c r="H867">
        <v>-1.6196060000000001</v>
      </c>
      <c r="I867">
        <v>0.29313729999999999</v>
      </c>
      <c r="J867">
        <v>3.0388160000000002</v>
      </c>
      <c r="K867">
        <v>-1.0011319999999999</v>
      </c>
      <c r="L867">
        <v>6.7135059999999996E-2</v>
      </c>
      <c r="M867">
        <v>-0.77686089999999997</v>
      </c>
      <c r="N867">
        <v>0.57230510000000001</v>
      </c>
      <c r="O867">
        <v>0.37327919999999998</v>
      </c>
      <c r="P867">
        <v>0.73359779999999997</v>
      </c>
      <c r="Q867">
        <v>-0.43569859999999999</v>
      </c>
      <c r="R867">
        <v>-3.4027099999999999</v>
      </c>
      <c r="S867">
        <v>-1.3071969999999999</v>
      </c>
      <c r="T867">
        <v>0.76811960000000001</v>
      </c>
      <c r="U867">
        <v>-1.470642</v>
      </c>
    </row>
    <row r="868" spans="1:21" x14ac:dyDescent="0.25">
      <c r="A868" s="20">
        <f>0.000000682174*10^9</f>
        <v>682.17399999999998</v>
      </c>
      <c r="B868">
        <v>-2.803756E-2</v>
      </c>
      <c r="C868">
        <v>-0.2281629</v>
      </c>
      <c r="D868">
        <v>2.076114</v>
      </c>
      <c r="E868">
        <v>1.532975</v>
      </c>
      <c r="F868">
        <v>-0.58466689999999999</v>
      </c>
      <c r="G868">
        <v>0.81106449999999997</v>
      </c>
      <c r="H868">
        <v>-1.9243779999999999</v>
      </c>
      <c r="I868">
        <v>0.47420089999999998</v>
      </c>
      <c r="J868">
        <v>0.82489959999999996</v>
      </c>
      <c r="K868">
        <v>-0.81489460000000002</v>
      </c>
      <c r="L868">
        <v>-1.086047</v>
      </c>
      <c r="M868">
        <v>0.37084349999999999</v>
      </c>
      <c r="N868">
        <v>0.49394399999999999</v>
      </c>
      <c r="O868">
        <v>1.1943600000000001</v>
      </c>
      <c r="P868">
        <v>0.34532810000000003</v>
      </c>
      <c r="Q868">
        <v>-0.1473642</v>
      </c>
      <c r="R868">
        <v>-2.639589</v>
      </c>
      <c r="S868">
        <v>0.8093998</v>
      </c>
      <c r="T868">
        <v>-7.2978989999999994E-2</v>
      </c>
      <c r="U868">
        <v>-1.6925479999999999</v>
      </c>
    </row>
    <row r="869" spans="1:21" x14ac:dyDescent="0.25">
      <c r="A869" s="20">
        <f>0.000000683174*10^9</f>
        <v>683.17399999999998</v>
      </c>
      <c r="B869">
        <v>5.5435419999999999E-2</v>
      </c>
      <c r="C869">
        <v>-0.48103600000000002</v>
      </c>
      <c r="D869">
        <v>0.9350366</v>
      </c>
      <c r="E869">
        <v>1.4438470000000001</v>
      </c>
      <c r="F869">
        <v>-0.33858359999999998</v>
      </c>
      <c r="G869">
        <v>0.8061682</v>
      </c>
      <c r="H869">
        <v>-1.4053</v>
      </c>
      <c r="I869">
        <v>1.4328320000000001</v>
      </c>
      <c r="J869">
        <v>-1.6612370000000001</v>
      </c>
      <c r="K869">
        <v>-0.188726</v>
      </c>
      <c r="L869">
        <v>-2.3648989999999999</v>
      </c>
      <c r="M869">
        <v>0.64214389999999999</v>
      </c>
      <c r="N869">
        <v>0.69526719999999997</v>
      </c>
      <c r="O869">
        <v>1.2052080000000001</v>
      </c>
      <c r="P869">
        <v>-1.052027E-2</v>
      </c>
      <c r="Q869">
        <v>-0.30173529999999998</v>
      </c>
      <c r="R869">
        <v>-0.63438890000000003</v>
      </c>
      <c r="S869">
        <v>1.4240520000000001</v>
      </c>
      <c r="T869">
        <v>-0.91922619999999999</v>
      </c>
      <c r="U869">
        <v>-1.82081</v>
      </c>
    </row>
    <row r="870" spans="1:21" x14ac:dyDescent="0.25">
      <c r="A870" s="20">
        <f>0.000000684174*10^9</f>
        <v>684.17399999999998</v>
      </c>
      <c r="B870">
        <v>-0.49457790000000001</v>
      </c>
      <c r="C870">
        <v>-0.6977546</v>
      </c>
      <c r="D870">
        <v>0.52043669999999997</v>
      </c>
      <c r="E870">
        <v>1.2482260000000001</v>
      </c>
      <c r="F870">
        <v>-0.1143367</v>
      </c>
      <c r="G870">
        <v>0.84792480000000003</v>
      </c>
      <c r="H870">
        <v>-0.65153689999999997</v>
      </c>
      <c r="I870">
        <v>1.771995</v>
      </c>
      <c r="J870">
        <v>-2.131948</v>
      </c>
      <c r="K870">
        <v>0.34134029999999999</v>
      </c>
      <c r="L870">
        <v>-1.1361060000000001</v>
      </c>
      <c r="M870">
        <v>0.30503140000000001</v>
      </c>
      <c r="N870">
        <v>1.432164</v>
      </c>
      <c r="O870">
        <v>1.0244420000000001</v>
      </c>
      <c r="P870">
        <v>-0.1527908</v>
      </c>
      <c r="Q870">
        <v>-0.78158070000000002</v>
      </c>
      <c r="R870">
        <v>-4.2138689999999999E-2</v>
      </c>
      <c r="S870">
        <v>-4.40119E-2</v>
      </c>
      <c r="T870">
        <v>-0.3362329</v>
      </c>
      <c r="U870">
        <v>-0.83327450000000003</v>
      </c>
    </row>
    <row r="871" spans="1:21" x14ac:dyDescent="0.25">
      <c r="A871" s="20">
        <f>0.000000685174*10^9</f>
        <v>685.17400000000009</v>
      </c>
      <c r="B871">
        <v>-0.49509389999999998</v>
      </c>
      <c r="C871">
        <v>-5.7626969999999998E-3</v>
      </c>
      <c r="D871">
        <v>0.68684460000000003</v>
      </c>
      <c r="E871">
        <v>0.99948340000000002</v>
      </c>
      <c r="F871">
        <v>-0.87534469999999998</v>
      </c>
      <c r="G871">
        <v>-0.53594350000000002</v>
      </c>
      <c r="H871">
        <v>0.69652029999999998</v>
      </c>
      <c r="I871">
        <v>0.1089516</v>
      </c>
      <c r="J871">
        <v>-0.98342770000000002</v>
      </c>
      <c r="K871">
        <v>0.21998699999999999</v>
      </c>
      <c r="L871">
        <v>0.60043170000000001</v>
      </c>
      <c r="M871">
        <v>0.47904809999999998</v>
      </c>
      <c r="N871">
        <v>1.714623</v>
      </c>
      <c r="O871">
        <v>9.4269409999999994E-3</v>
      </c>
      <c r="P871">
        <v>3.6962059999999998E-2</v>
      </c>
      <c r="Q871">
        <v>-0.16927829999999999</v>
      </c>
      <c r="R871">
        <v>-1.1868069999999999</v>
      </c>
      <c r="S871">
        <v>-0.3198242</v>
      </c>
      <c r="T871">
        <v>0.34445300000000001</v>
      </c>
      <c r="U871">
        <v>0.64349179999999995</v>
      </c>
    </row>
    <row r="872" spans="1:21" x14ac:dyDescent="0.25">
      <c r="A872" s="20">
        <f>0.000000686174*10^9</f>
        <v>686.17399999999998</v>
      </c>
      <c r="B872">
        <v>-0.40663329999999998</v>
      </c>
      <c r="C872">
        <v>1.0479830000000001</v>
      </c>
      <c r="D872">
        <v>0.55744289999999996</v>
      </c>
      <c r="E872">
        <v>0.51944999999999997</v>
      </c>
      <c r="F872">
        <v>-0.46074290000000001</v>
      </c>
      <c r="G872">
        <v>-1.601186</v>
      </c>
      <c r="H872">
        <v>1.233941</v>
      </c>
      <c r="I872">
        <v>-1.9851369999999999</v>
      </c>
      <c r="J872">
        <v>0.33091150000000003</v>
      </c>
      <c r="K872">
        <v>-0.58294040000000003</v>
      </c>
      <c r="L872">
        <v>0.43621979999999999</v>
      </c>
      <c r="M872">
        <v>7.2872859999999998E-2</v>
      </c>
      <c r="N872">
        <v>1.485052</v>
      </c>
      <c r="O872">
        <v>-1.02837</v>
      </c>
      <c r="P872">
        <v>-0.2369097</v>
      </c>
      <c r="Q872">
        <v>0.92158660000000003</v>
      </c>
      <c r="R872">
        <v>-1.732143</v>
      </c>
      <c r="S872">
        <v>0.53033710000000001</v>
      </c>
      <c r="T872">
        <v>-0.28491680000000003</v>
      </c>
      <c r="U872">
        <v>0.98006910000000003</v>
      </c>
    </row>
    <row r="873" spans="1:21" x14ac:dyDescent="0.25">
      <c r="A873" s="20">
        <f>0.000000687174*10^9</f>
        <v>687.17399999999998</v>
      </c>
      <c r="B873">
        <v>-0.27790169999999997</v>
      </c>
      <c r="C873">
        <v>1.351777</v>
      </c>
      <c r="D873">
        <v>0.41361949999999997</v>
      </c>
      <c r="E873">
        <v>0.37810779999999999</v>
      </c>
      <c r="F873">
        <v>0.94201009999999996</v>
      </c>
      <c r="G873">
        <v>-0.46415729999999999</v>
      </c>
      <c r="H873">
        <v>-2.0149589999999998E-2</v>
      </c>
      <c r="I873">
        <v>-2.5074890000000001</v>
      </c>
      <c r="J873">
        <v>0.4927281</v>
      </c>
      <c r="K873">
        <v>-0.53396440000000001</v>
      </c>
      <c r="L873">
        <v>-3.3606039999999997E-2</v>
      </c>
      <c r="M873">
        <v>-0.6163284</v>
      </c>
      <c r="N873">
        <v>-0.12466579999999999</v>
      </c>
      <c r="O873">
        <v>0.17505709999999999</v>
      </c>
      <c r="P873">
        <v>-1.2564580000000001</v>
      </c>
      <c r="Q873">
        <v>1.0123629999999999</v>
      </c>
      <c r="R873">
        <v>-1.1466810000000001</v>
      </c>
      <c r="S873">
        <v>0.71691170000000004</v>
      </c>
      <c r="T873">
        <v>-0.55574999999999997</v>
      </c>
      <c r="U873">
        <v>0.21535509999999999</v>
      </c>
    </row>
    <row r="874" spans="1:21" x14ac:dyDescent="0.25">
      <c r="A874" s="20">
        <f>0.000000688174*10^9</f>
        <v>688.17399999999998</v>
      </c>
      <c r="B874">
        <v>1.0528630000000001</v>
      </c>
      <c r="C874">
        <v>0.96658549999999999</v>
      </c>
      <c r="D874">
        <v>0.93598429999999999</v>
      </c>
      <c r="E874">
        <v>0.50327</v>
      </c>
      <c r="F874">
        <v>0.58466989999999996</v>
      </c>
      <c r="G874">
        <v>0.59507319999999997</v>
      </c>
      <c r="H874">
        <v>-1.0817810000000001</v>
      </c>
      <c r="I874">
        <v>-1.636055</v>
      </c>
      <c r="J874">
        <v>-0.41824640000000002</v>
      </c>
      <c r="K874">
        <v>1.2794449999999999</v>
      </c>
      <c r="L874">
        <v>0.3292485</v>
      </c>
      <c r="M874">
        <v>-0.121658</v>
      </c>
      <c r="N874">
        <v>-2.319007</v>
      </c>
      <c r="O874">
        <v>1.5353060000000001</v>
      </c>
      <c r="P874">
        <v>-1.46709</v>
      </c>
      <c r="Q874">
        <v>0.12053410000000001</v>
      </c>
      <c r="R874">
        <v>-0.3806409</v>
      </c>
      <c r="S874">
        <v>0.95015899999999998</v>
      </c>
      <c r="T874">
        <v>0.85720949999999996</v>
      </c>
      <c r="U874">
        <v>-0.68814240000000004</v>
      </c>
    </row>
    <row r="875" spans="1:21" x14ac:dyDescent="0.25">
      <c r="A875" s="20">
        <f>0.000000689174*10^9</f>
        <v>689.17399999999998</v>
      </c>
      <c r="B875">
        <v>1.832759</v>
      </c>
      <c r="C875">
        <v>0.20619109999999999</v>
      </c>
      <c r="D875">
        <v>1.205479</v>
      </c>
      <c r="E875">
        <v>0.55127630000000005</v>
      </c>
      <c r="F875">
        <v>-0.63734610000000003</v>
      </c>
      <c r="G875">
        <v>-0.9059507</v>
      </c>
      <c r="H875">
        <v>-0.89119159999999997</v>
      </c>
      <c r="I875">
        <v>-0.68581499999999995</v>
      </c>
      <c r="J875">
        <v>-0.68974860000000005</v>
      </c>
      <c r="K875">
        <v>2.006983</v>
      </c>
      <c r="L875">
        <v>0.56062210000000001</v>
      </c>
      <c r="M875">
        <v>0.37059629999999999</v>
      </c>
      <c r="N875">
        <v>-2.1452010000000001</v>
      </c>
      <c r="O875">
        <v>1.3199609999999999</v>
      </c>
      <c r="P875">
        <v>-0.9567985</v>
      </c>
      <c r="Q875">
        <v>-0.73166260000000005</v>
      </c>
      <c r="R875">
        <v>0.49805860000000002</v>
      </c>
      <c r="S875">
        <v>0.914516</v>
      </c>
      <c r="T875">
        <v>2.4214180000000001</v>
      </c>
      <c r="U875">
        <v>-1.212132</v>
      </c>
    </row>
    <row r="876" spans="1:21" x14ac:dyDescent="0.25">
      <c r="A876" s="20">
        <f>0.000000690174*10^9</f>
        <v>690.17399999999998</v>
      </c>
      <c r="B876">
        <v>0.55633469999999996</v>
      </c>
      <c r="C876">
        <v>-0.62609239999999999</v>
      </c>
      <c r="D876">
        <v>0.1428632</v>
      </c>
      <c r="E876">
        <v>0.8980321</v>
      </c>
      <c r="F876">
        <v>-0.84884689999999996</v>
      </c>
      <c r="G876">
        <v>-2.7285080000000002</v>
      </c>
      <c r="H876">
        <v>3.387809E-2</v>
      </c>
      <c r="I876">
        <v>-0.1827414</v>
      </c>
      <c r="J876">
        <v>-0.31203720000000001</v>
      </c>
      <c r="K876">
        <v>0.15999969999999999</v>
      </c>
      <c r="L876">
        <v>0.231709</v>
      </c>
      <c r="M876">
        <v>-0.3983469</v>
      </c>
      <c r="N876">
        <v>-1.282065</v>
      </c>
      <c r="O876">
        <v>1.0884529999999999</v>
      </c>
      <c r="P876">
        <v>-0.8548249</v>
      </c>
      <c r="Q876">
        <v>-0.62406150000000005</v>
      </c>
      <c r="R876">
        <v>0.56922379999999995</v>
      </c>
      <c r="S876">
        <v>0.15571869999999999</v>
      </c>
      <c r="T876">
        <v>1.804386</v>
      </c>
      <c r="U876">
        <v>-1.2384390000000001</v>
      </c>
    </row>
    <row r="877" spans="1:21" x14ac:dyDescent="0.25">
      <c r="A877" s="20">
        <f>0.000000691174*10^9</f>
        <v>691.17399999999998</v>
      </c>
      <c r="B877">
        <v>-0.27896609999999999</v>
      </c>
      <c r="C877">
        <v>-1.100074</v>
      </c>
      <c r="D877">
        <v>-0.45122050000000002</v>
      </c>
      <c r="E877">
        <v>1.2842199999999999</v>
      </c>
      <c r="F877">
        <v>-0.14952019999999999</v>
      </c>
      <c r="G877">
        <v>-2.49926</v>
      </c>
      <c r="H877">
        <v>1.049803</v>
      </c>
      <c r="I877">
        <v>-0.10149660000000001</v>
      </c>
      <c r="J877">
        <v>-0.1231375</v>
      </c>
      <c r="K877">
        <v>-1.3577859999999999</v>
      </c>
      <c r="L877">
        <v>0.18406600000000001</v>
      </c>
      <c r="M877">
        <v>-0.24876690000000001</v>
      </c>
      <c r="N877">
        <v>-1.5123899999999999</v>
      </c>
      <c r="O877">
        <v>0.96290989999999999</v>
      </c>
      <c r="P877">
        <v>0.24456439999999999</v>
      </c>
      <c r="Q877">
        <v>0.2203861</v>
      </c>
      <c r="R877">
        <v>-0.49221880000000001</v>
      </c>
      <c r="S877">
        <v>5.8940899999999997E-2</v>
      </c>
      <c r="T877">
        <v>0.16289809999999999</v>
      </c>
      <c r="U877">
        <v>-0.19495989999999999</v>
      </c>
    </row>
    <row r="878" spans="1:21" x14ac:dyDescent="0.25">
      <c r="A878" s="20">
        <f>0.000000692174*10^9</f>
        <v>692.17400000000009</v>
      </c>
      <c r="B878">
        <v>-0.1003912</v>
      </c>
      <c r="C878">
        <v>-1.3627180000000001</v>
      </c>
      <c r="D878">
        <v>-0.1616928</v>
      </c>
      <c r="E878">
        <v>0.66514620000000002</v>
      </c>
      <c r="F878">
        <v>0.44567299999999999</v>
      </c>
      <c r="G878">
        <v>-1.59093</v>
      </c>
      <c r="H878">
        <v>1.2714080000000001</v>
      </c>
      <c r="I878">
        <v>-0.63381189999999998</v>
      </c>
      <c r="J878">
        <v>1.4697399999999999E-2</v>
      </c>
      <c r="K878">
        <v>-1.1101270000000001</v>
      </c>
      <c r="L878">
        <v>0.57239099999999998</v>
      </c>
      <c r="M878">
        <v>0.55939470000000002</v>
      </c>
      <c r="N878">
        <v>-0.73771299999999995</v>
      </c>
      <c r="O878">
        <v>1.288259</v>
      </c>
      <c r="P878">
        <v>1.798443</v>
      </c>
      <c r="Q878">
        <v>0.50715969999999999</v>
      </c>
      <c r="R878">
        <v>-1.0550630000000001</v>
      </c>
      <c r="S878">
        <v>-5.106467E-2</v>
      </c>
      <c r="T878">
        <v>0.40342610000000001</v>
      </c>
      <c r="U878">
        <v>0.77556950000000002</v>
      </c>
    </row>
    <row r="879" spans="1:21" x14ac:dyDescent="0.25">
      <c r="A879" s="20">
        <f>0.000000693174*10^9</f>
        <v>693.17399999999998</v>
      </c>
      <c r="B879">
        <v>-7.057041E-2</v>
      </c>
      <c r="C879">
        <v>-1.3066690000000001</v>
      </c>
      <c r="D879">
        <v>6.8954959999999996E-2</v>
      </c>
      <c r="E879">
        <v>-0.71657470000000001</v>
      </c>
      <c r="F879">
        <v>-0.1996743</v>
      </c>
      <c r="G879">
        <v>-0.90712280000000001</v>
      </c>
      <c r="H879">
        <v>0.78690329999999997</v>
      </c>
      <c r="I879">
        <v>-1.439171</v>
      </c>
      <c r="J879">
        <v>8.7009400000000001E-2</v>
      </c>
      <c r="K879">
        <v>-0.62600259999999996</v>
      </c>
      <c r="L879">
        <v>0.49154730000000002</v>
      </c>
      <c r="M879">
        <v>-0.61123479999999997</v>
      </c>
      <c r="N879">
        <v>-0.32855649999999997</v>
      </c>
      <c r="O879">
        <v>2.2524229999999998</v>
      </c>
      <c r="P879">
        <v>0.75372039999999996</v>
      </c>
      <c r="Q879">
        <v>-0.75547439999999999</v>
      </c>
      <c r="R879">
        <v>-8.4202330000000006E-2</v>
      </c>
      <c r="S879">
        <v>-0.3998911</v>
      </c>
      <c r="T879">
        <v>1.368385</v>
      </c>
      <c r="U879">
        <v>7.0143129999999998E-2</v>
      </c>
    </row>
    <row r="880" spans="1:21" x14ac:dyDescent="0.25">
      <c r="A880" s="20">
        <f>0.000000694174*10^9</f>
        <v>694.17399999999998</v>
      </c>
      <c r="B880">
        <v>0.44646130000000001</v>
      </c>
      <c r="C880">
        <v>-1.126881</v>
      </c>
      <c r="D880">
        <v>0.37400149999999999</v>
      </c>
      <c r="E880">
        <v>-1.046446</v>
      </c>
      <c r="F880">
        <v>-1.0748340000000001</v>
      </c>
      <c r="G880">
        <v>0.13276689999999999</v>
      </c>
      <c r="H880">
        <v>0.55424759999999995</v>
      </c>
      <c r="I880">
        <v>-1.4181140000000001</v>
      </c>
      <c r="J880">
        <v>0.14432049999999999</v>
      </c>
      <c r="K880">
        <v>-0.55064809999999997</v>
      </c>
      <c r="L880">
        <v>7.2452730000000007E-2</v>
      </c>
      <c r="M880">
        <v>-1.7280150000000001</v>
      </c>
      <c r="N880">
        <v>-1.4707870000000001</v>
      </c>
      <c r="O880">
        <v>1.8219920000000001</v>
      </c>
      <c r="P880">
        <v>-1.1613309999999999</v>
      </c>
      <c r="Q880">
        <v>-2.6009479999999998</v>
      </c>
      <c r="R880">
        <v>1.4251259999999999</v>
      </c>
      <c r="S880">
        <v>0.22516839999999999</v>
      </c>
      <c r="T880">
        <v>1.122973</v>
      </c>
      <c r="U880">
        <v>-1.1988460000000001</v>
      </c>
    </row>
    <row r="881" spans="1:21" x14ac:dyDescent="0.25">
      <c r="A881" s="20">
        <f>0.000000695174*10^9</f>
        <v>695.17399999999998</v>
      </c>
      <c r="B881">
        <v>1.1770229999999999</v>
      </c>
      <c r="C881">
        <v>-1.399886</v>
      </c>
      <c r="D881">
        <v>-8.2644720000000005E-2</v>
      </c>
      <c r="E881">
        <v>-0.22192329999999999</v>
      </c>
      <c r="F881">
        <v>-0.75058460000000005</v>
      </c>
      <c r="G881">
        <v>0.3921654</v>
      </c>
      <c r="H881">
        <v>0.75043749999999998</v>
      </c>
      <c r="I881">
        <v>-0.6328203</v>
      </c>
      <c r="J881">
        <v>8.8748049999999995E-2</v>
      </c>
      <c r="K881">
        <v>-0.2170523</v>
      </c>
      <c r="L881">
        <v>6.3013189999999997E-2</v>
      </c>
      <c r="M881">
        <v>-1.3255570000000001</v>
      </c>
      <c r="N881">
        <v>-1.2922260000000001</v>
      </c>
      <c r="O881">
        <v>9.3595689999999995E-2</v>
      </c>
      <c r="P881">
        <v>-1.036707</v>
      </c>
      <c r="Q881">
        <v>-2.676768</v>
      </c>
      <c r="R881">
        <v>0.78654270000000004</v>
      </c>
      <c r="S881">
        <v>0.3578866</v>
      </c>
      <c r="T881">
        <v>0.97946290000000003</v>
      </c>
      <c r="U881">
        <v>-1.7829790000000001</v>
      </c>
    </row>
    <row r="882" spans="1:21" x14ac:dyDescent="0.25">
      <c r="A882" s="20">
        <f>0.000000696174*10^9</f>
        <v>696.17399999999998</v>
      </c>
      <c r="B882">
        <v>1.016168</v>
      </c>
      <c r="C882">
        <v>-1.439589</v>
      </c>
      <c r="D882">
        <v>-0.68903970000000003</v>
      </c>
      <c r="E882">
        <v>0.1970922</v>
      </c>
      <c r="F882">
        <v>-2.0081470000000001E-2</v>
      </c>
      <c r="G882">
        <v>-0.57593399999999995</v>
      </c>
      <c r="H882">
        <v>0.382492</v>
      </c>
      <c r="I882">
        <v>-0.50639400000000001</v>
      </c>
      <c r="J882">
        <v>-0.1804519</v>
      </c>
      <c r="K882">
        <v>0.54436779999999996</v>
      </c>
      <c r="L882">
        <v>0.58096919999999996</v>
      </c>
      <c r="M882">
        <v>-0.93517749999999999</v>
      </c>
      <c r="N882">
        <v>-0.19801820000000001</v>
      </c>
      <c r="O882">
        <v>-0.48659029999999998</v>
      </c>
      <c r="P882">
        <v>-0.54921799999999998</v>
      </c>
      <c r="Q882">
        <v>-1.472518</v>
      </c>
      <c r="R882">
        <v>-1.3882620000000001</v>
      </c>
      <c r="S882">
        <v>-0.45420359999999999</v>
      </c>
      <c r="T882">
        <v>1.1506890000000001</v>
      </c>
      <c r="U882">
        <v>-2.046424</v>
      </c>
    </row>
    <row r="883" spans="1:21" x14ac:dyDescent="0.25">
      <c r="A883" s="20">
        <f>0.000000697173*10^9</f>
        <v>697.173</v>
      </c>
      <c r="B883">
        <v>-0.3936404</v>
      </c>
      <c r="C883">
        <v>-0.42316169999999997</v>
      </c>
      <c r="D883">
        <v>-0.52996600000000005</v>
      </c>
      <c r="E883">
        <v>9.8638900000000002E-2</v>
      </c>
      <c r="F883">
        <v>-0.27050780000000002</v>
      </c>
      <c r="G883">
        <v>-1.2606820000000001</v>
      </c>
      <c r="H883">
        <v>-0.70596199999999998</v>
      </c>
      <c r="I883">
        <v>-1.2000280000000001</v>
      </c>
      <c r="J883">
        <v>-0.2639666</v>
      </c>
      <c r="K883">
        <v>1.1301429999999999</v>
      </c>
      <c r="L883">
        <v>1.2216050000000001</v>
      </c>
      <c r="M883">
        <v>-0.2727929</v>
      </c>
      <c r="N883">
        <v>0.15680060000000001</v>
      </c>
      <c r="O883">
        <v>0.13042110000000001</v>
      </c>
      <c r="P883">
        <v>-0.60981620000000003</v>
      </c>
      <c r="Q883">
        <v>-1.3282830000000001</v>
      </c>
      <c r="R883">
        <v>-0.86122770000000004</v>
      </c>
      <c r="S883">
        <v>-0.38678839999999998</v>
      </c>
      <c r="T883">
        <v>0.43098029999999998</v>
      </c>
      <c r="U883">
        <v>-1.9104989999999999</v>
      </c>
    </row>
    <row r="884" spans="1:21" x14ac:dyDescent="0.25">
      <c r="A884" s="20">
        <f>0.000000698173*10^9</f>
        <v>698.173</v>
      </c>
      <c r="B884">
        <v>-2.4869140000000001</v>
      </c>
      <c r="C884">
        <v>0.94125360000000002</v>
      </c>
      <c r="D884">
        <v>-0.32044909999999999</v>
      </c>
      <c r="E884">
        <v>0.58448020000000001</v>
      </c>
      <c r="F884">
        <v>-0.88614590000000004</v>
      </c>
      <c r="G884">
        <v>-0.94874369999999997</v>
      </c>
      <c r="H884">
        <v>-1.222324</v>
      </c>
      <c r="I884">
        <v>-1.3600950000000001</v>
      </c>
      <c r="J884">
        <v>0.33040350000000002</v>
      </c>
      <c r="K884">
        <v>0.28816140000000001</v>
      </c>
      <c r="L884">
        <v>1.6038829999999999</v>
      </c>
      <c r="M884">
        <v>1.160803</v>
      </c>
      <c r="N884">
        <v>0.96276079999999997</v>
      </c>
      <c r="O884">
        <v>0.5857367</v>
      </c>
      <c r="P884">
        <v>-0.44309670000000001</v>
      </c>
      <c r="Q884">
        <v>-1.793709</v>
      </c>
      <c r="R884">
        <v>1.2729459999999999</v>
      </c>
      <c r="S884">
        <v>0.53438379999999996</v>
      </c>
      <c r="T884">
        <v>-0.97062990000000005</v>
      </c>
      <c r="U884">
        <v>-0.18520809999999999</v>
      </c>
    </row>
    <row r="885" spans="1:21" x14ac:dyDescent="0.25">
      <c r="A885" s="20">
        <f>0.000000699173*10^9</f>
        <v>699.173</v>
      </c>
      <c r="B885">
        <v>-2.7549049999999999</v>
      </c>
      <c r="C885">
        <v>1.4528319999999999</v>
      </c>
      <c r="D885">
        <v>-7.6742710000000006E-2</v>
      </c>
      <c r="E885">
        <v>1.3122400000000001</v>
      </c>
      <c r="F885">
        <v>0.15224779999999999</v>
      </c>
      <c r="G885">
        <v>0.2881938</v>
      </c>
      <c r="H885">
        <v>-0.82449640000000002</v>
      </c>
      <c r="I885">
        <v>-0.51717800000000003</v>
      </c>
      <c r="J885">
        <v>1.236577</v>
      </c>
      <c r="K885">
        <v>-1.2157800000000001</v>
      </c>
      <c r="L885">
        <v>1.39313</v>
      </c>
      <c r="M885">
        <v>2.064416</v>
      </c>
      <c r="N885">
        <v>0.92844780000000005</v>
      </c>
      <c r="O885">
        <v>0.59416100000000005</v>
      </c>
      <c r="P885">
        <v>-0.73498770000000002</v>
      </c>
      <c r="Q885">
        <v>-1.2395449999999999</v>
      </c>
      <c r="R885">
        <v>0.90399490000000005</v>
      </c>
      <c r="S885">
        <v>0.89753570000000005</v>
      </c>
      <c r="T885">
        <v>-1.7798609999999999</v>
      </c>
      <c r="U885">
        <v>1.8226720000000001</v>
      </c>
    </row>
    <row r="886" spans="1:21" x14ac:dyDescent="0.25">
      <c r="A886" s="20">
        <f>0.000000700173*10^9</f>
        <v>700.173</v>
      </c>
      <c r="B886">
        <v>-0.48312290000000002</v>
      </c>
      <c r="C886">
        <v>0.72977400000000003</v>
      </c>
      <c r="D886">
        <v>-2.1724800000000001E-3</v>
      </c>
      <c r="E886">
        <v>0.63444230000000001</v>
      </c>
      <c r="F886">
        <v>1.378789</v>
      </c>
      <c r="G886">
        <v>1.232094</v>
      </c>
      <c r="H886">
        <v>-0.73620870000000005</v>
      </c>
      <c r="I886">
        <v>0.2668875</v>
      </c>
      <c r="J886">
        <v>0.92725449999999998</v>
      </c>
      <c r="K886">
        <v>-0.48161690000000001</v>
      </c>
      <c r="L886">
        <v>0.4382643</v>
      </c>
      <c r="M886">
        <v>1.8559399999999999</v>
      </c>
      <c r="N886">
        <v>-0.7705149</v>
      </c>
      <c r="O886">
        <v>0.2999541</v>
      </c>
      <c r="P886">
        <v>-1.0910880000000001</v>
      </c>
      <c r="Q886">
        <v>-8.2199800000000003E-2</v>
      </c>
      <c r="R886">
        <v>-0.26354620000000001</v>
      </c>
      <c r="S886">
        <v>0.3484814</v>
      </c>
      <c r="T886">
        <v>-0.94407719999999995</v>
      </c>
      <c r="U886">
        <v>1.3771679999999999</v>
      </c>
    </row>
    <row r="887" spans="1:21" x14ac:dyDescent="0.25">
      <c r="A887" s="20">
        <f>0.000000701173*10^9</f>
        <v>701.173</v>
      </c>
      <c r="B887">
        <v>1.0762430000000001</v>
      </c>
      <c r="C887">
        <v>-0.65094479999999999</v>
      </c>
      <c r="D887">
        <v>-0.17761379999999999</v>
      </c>
      <c r="E887">
        <v>-0.47175840000000002</v>
      </c>
      <c r="F887">
        <v>0.60966330000000002</v>
      </c>
      <c r="G887">
        <v>0.90804079999999998</v>
      </c>
      <c r="H887">
        <v>-1.3720509999999999</v>
      </c>
      <c r="I887">
        <v>0.21371609999999999</v>
      </c>
      <c r="J887">
        <v>-0.46451310000000001</v>
      </c>
      <c r="K887">
        <v>1.29026</v>
      </c>
      <c r="L887">
        <v>-0.52583749999999996</v>
      </c>
      <c r="M887">
        <v>1.6999820000000001</v>
      </c>
      <c r="N887">
        <v>-0.69414920000000002</v>
      </c>
      <c r="O887">
        <v>-0.3813974</v>
      </c>
      <c r="P887">
        <v>-0.64807049999999999</v>
      </c>
      <c r="Q887">
        <v>0.32179079999999999</v>
      </c>
      <c r="R887">
        <v>0.19633020000000001</v>
      </c>
      <c r="S887">
        <v>-0.49368079999999998</v>
      </c>
      <c r="T887">
        <v>0.34117120000000001</v>
      </c>
      <c r="U887">
        <v>-0.1241473</v>
      </c>
    </row>
    <row r="888" spans="1:21" x14ac:dyDescent="0.25">
      <c r="A888" s="20">
        <f>0.000000702173*10^9</f>
        <v>702.173</v>
      </c>
      <c r="B888">
        <v>0.7099434</v>
      </c>
      <c r="C888">
        <v>-1.5358099999999999</v>
      </c>
      <c r="D888">
        <v>-0.203877</v>
      </c>
      <c r="E888">
        <v>-0.2529458</v>
      </c>
      <c r="F888">
        <v>-3.0609230000000001E-2</v>
      </c>
      <c r="G888">
        <v>-0.25753359999999997</v>
      </c>
      <c r="H888">
        <v>-1.995204</v>
      </c>
      <c r="I888">
        <v>0.15229500000000001</v>
      </c>
      <c r="J888">
        <v>-1.0518970000000001</v>
      </c>
      <c r="K888">
        <v>1.1920869999999999</v>
      </c>
      <c r="L888">
        <v>-1.0786709999999999</v>
      </c>
      <c r="M888">
        <v>1.648803</v>
      </c>
      <c r="N888">
        <v>0.74443040000000005</v>
      </c>
      <c r="O888">
        <v>-1.0295730000000001</v>
      </c>
      <c r="P888">
        <v>-0.19778899999999999</v>
      </c>
      <c r="Q888">
        <v>9.1404440000000003E-2</v>
      </c>
      <c r="R888">
        <v>0.99320889999999995</v>
      </c>
      <c r="S888">
        <v>-0.5366689</v>
      </c>
      <c r="T888">
        <v>0.773752</v>
      </c>
      <c r="U888">
        <v>-0.27686179999999999</v>
      </c>
    </row>
    <row r="889" spans="1:21" x14ac:dyDescent="0.25">
      <c r="A889" s="20">
        <f>0.000000703173*10^9</f>
        <v>703.173</v>
      </c>
      <c r="B889">
        <v>0.19246669999999999</v>
      </c>
      <c r="C889">
        <v>-1.5594269999999999</v>
      </c>
      <c r="D889">
        <v>-0.24141850000000001</v>
      </c>
      <c r="E889">
        <v>0.35652129999999999</v>
      </c>
      <c r="F889">
        <v>-6.0054320000000001E-2</v>
      </c>
      <c r="G889">
        <v>-1.5150490000000001</v>
      </c>
      <c r="H889">
        <v>-2.140679</v>
      </c>
      <c r="I889">
        <v>0.75968029999999998</v>
      </c>
      <c r="J889">
        <v>-0.69194239999999996</v>
      </c>
      <c r="K889">
        <v>0.19598460000000001</v>
      </c>
      <c r="L889">
        <v>-1.085642</v>
      </c>
      <c r="M889">
        <v>1.2310369999999999</v>
      </c>
      <c r="N889">
        <v>0.82554629999999996</v>
      </c>
      <c r="O889">
        <v>-0.38012829999999997</v>
      </c>
      <c r="P889">
        <v>0.19327150000000001</v>
      </c>
      <c r="Q889">
        <v>0.23764109999999999</v>
      </c>
      <c r="R889">
        <v>1.0902829999999999</v>
      </c>
      <c r="S889">
        <v>0.97063149999999998</v>
      </c>
      <c r="T889">
        <v>0.85833400000000004</v>
      </c>
      <c r="U889">
        <v>-3.5780979999999997E-2</v>
      </c>
    </row>
    <row r="890" spans="1:21" x14ac:dyDescent="0.25">
      <c r="A890" s="20">
        <f>0.000000704173*10^9</f>
        <v>704.173</v>
      </c>
      <c r="B890">
        <v>-0.47014479999999997</v>
      </c>
      <c r="C890">
        <v>-0.76168409999999998</v>
      </c>
      <c r="D890">
        <v>-0.61860380000000004</v>
      </c>
      <c r="E890">
        <v>0.50611620000000002</v>
      </c>
      <c r="F890">
        <v>-0.84969709999999998</v>
      </c>
      <c r="G890">
        <v>-1.584071</v>
      </c>
      <c r="H890">
        <v>-1.4683999999999999</v>
      </c>
      <c r="I890">
        <v>1.0235609999999999</v>
      </c>
      <c r="J890">
        <v>-0.21876989999999999</v>
      </c>
      <c r="K890">
        <v>5.5701320000000004E-4</v>
      </c>
      <c r="L890">
        <v>-0.15596209999999999</v>
      </c>
      <c r="M890">
        <v>1.060735</v>
      </c>
      <c r="N890">
        <v>0.30338080000000001</v>
      </c>
      <c r="O890">
        <v>1.2461249999999999</v>
      </c>
      <c r="P890">
        <v>0.97617069999999995</v>
      </c>
      <c r="Q890">
        <v>0.55286639999999998</v>
      </c>
      <c r="R890">
        <v>0.4151938</v>
      </c>
      <c r="S890">
        <v>1.718656</v>
      </c>
      <c r="T890">
        <v>0.4617966</v>
      </c>
      <c r="U890">
        <v>-0.77793849999999998</v>
      </c>
    </row>
    <row r="891" spans="1:21" x14ac:dyDescent="0.25">
      <c r="A891" s="20">
        <f>0.000000705173*10^9</f>
        <v>705.173</v>
      </c>
      <c r="B891">
        <v>-1.654766</v>
      </c>
      <c r="C891">
        <v>0.66033989999999998</v>
      </c>
      <c r="D891">
        <v>-0.80105550000000003</v>
      </c>
      <c r="E891">
        <v>0.29167490000000001</v>
      </c>
      <c r="F891">
        <v>-0.77711200000000002</v>
      </c>
      <c r="G891">
        <v>-0.53907870000000002</v>
      </c>
      <c r="H891">
        <v>-0.70137070000000001</v>
      </c>
      <c r="I891">
        <v>0.19278300000000001</v>
      </c>
      <c r="J891">
        <v>2.6236550000000001E-2</v>
      </c>
      <c r="K891">
        <v>0.3058535</v>
      </c>
      <c r="L891">
        <v>1.105782</v>
      </c>
      <c r="M891">
        <v>1.494907</v>
      </c>
      <c r="N891">
        <v>-0.90188009999999996</v>
      </c>
      <c r="O891">
        <v>2.1297160000000002</v>
      </c>
      <c r="P891">
        <v>1.2724279999999999</v>
      </c>
      <c r="Q891">
        <v>0.32247710000000002</v>
      </c>
      <c r="R891">
        <v>-0.21118719999999999</v>
      </c>
      <c r="S891">
        <v>-5.1493520000000003E-3</v>
      </c>
      <c r="T891">
        <v>-0.48201349999999998</v>
      </c>
      <c r="U891">
        <v>-1.7712330000000001</v>
      </c>
    </row>
    <row r="892" spans="1:21" x14ac:dyDescent="0.25">
      <c r="A892" s="20">
        <f>0.000000706173*10^9</f>
        <v>706.173</v>
      </c>
      <c r="B892">
        <v>-1.8463750000000001</v>
      </c>
      <c r="C892">
        <v>0.54226129999999995</v>
      </c>
      <c r="D892">
        <v>0.60072150000000002</v>
      </c>
      <c r="E892">
        <v>5.7006389999999997E-2</v>
      </c>
      <c r="F892">
        <v>0.2405813</v>
      </c>
      <c r="G892">
        <v>-0.25433719999999999</v>
      </c>
      <c r="H892">
        <v>-0.25245000000000001</v>
      </c>
      <c r="I892">
        <v>-0.78276970000000001</v>
      </c>
      <c r="J892">
        <v>0.19376650000000001</v>
      </c>
      <c r="K892">
        <v>0.39553169999999999</v>
      </c>
      <c r="L892">
        <v>1.4136089999999999</v>
      </c>
      <c r="M892">
        <v>1.60734</v>
      </c>
      <c r="N892">
        <v>-2.4667219999999999</v>
      </c>
      <c r="O892">
        <v>1.3005040000000001</v>
      </c>
      <c r="P892">
        <v>0.44616270000000002</v>
      </c>
      <c r="Q892">
        <v>9.3171019999999993E-2</v>
      </c>
      <c r="R892">
        <v>0.28632039999999997</v>
      </c>
      <c r="S892">
        <v>-0.88642270000000001</v>
      </c>
      <c r="T892">
        <v>-0.96198340000000004</v>
      </c>
      <c r="U892">
        <v>-1.741331</v>
      </c>
    </row>
    <row r="893" spans="1:21" x14ac:dyDescent="0.25">
      <c r="A893" s="20">
        <f>0.000000707173*10^9</f>
        <v>707.173</v>
      </c>
      <c r="B893">
        <v>-1.057342</v>
      </c>
      <c r="C893">
        <v>-1.312541</v>
      </c>
      <c r="D893">
        <v>2.150379</v>
      </c>
      <c r="E893">
        <v>8.1827750000000005E-2</v>
      </c>
      <c r="F893">
        <v>0.36616300000000002</v>
      </c>
      <c r="G893">
        <v>-1.1155280000000001</v>
      </c>
      <c r="H893">
        <v>0.27156730000000001</v>
      </c>
      <c r="I893">
        <v>-0.37075130000000001</v>
      </c>
      <c r="J893">
        <v>0.4980888</v>
      </c>
      <c r="K893">
        <v>0.33013530000000002</v>
      </c>
      <c r="L893">
        <v>0.62830779999999997</v>
      </c>
      <c r="M893">
        <v>0.47371869999999999</v>
      </c>
      <c r="N893">
        <v>-2.1155900000000001</v>
      </c>
      <c r="O893">
        <v>-0.47599649999999999</v>
      </c>
      <c r="P893">
        <v>-0.18188480000000001</v>
      </c>
      <c r="Q893">
        <v>2.8437859999999999E-2</v>
      </c>
      <c r="R893">
        <v>0.72687959999999996</v>
      </c>
      <c r="S893">
        <v>0.3703147</v>
      </c>
      <c r="T893">
        <v>-1.0898760000000001</v>
      </c>
      <c r="U893">
        <v>-0.72689409999999999</v>
      </c>
    </row>
    <row r="894" spans="1:21" x14ac:dyDescent="0.25">
      <c r="A894" s="20">
        <f>0.000000708173*10^9</f>
        <v>708.173</v>
      </c>
      <c r="B894">
        <v>-1.2782709999999999</v>
      </c>
      <c r="C894">
        <v>-1.5451189999999999</v>
      </c>
      <c r="D894">
        <v>1.0156400000000001</v>
      </c>
      <c r="E894">
        <v>0.49996580000000002</v>
      </c>
      <c r="F894">
        <v>0.100231</v>
      </c>
      <c r="G894">
        <v>-0.94397569999999997</v>
      </c>
      <c r="H894">
        <v>-2.272397E-2</v>
      </c>
      <c r="I894">
        <v>0.92138770000000003</v>
      </c>
      <c r="J894">
        <v>0.45258749999999998</v>
      </c>
      <c r="K894">
        <v>-0.28485850000000001</v>
      </c>
      <c r="L894">
        <v>0.221057</v>
      </c>
      <c r="M894">
        <v>-0.24724160000000001</v>
      </c>
      <c r="N894">
        <v>-0.59043769999999995</v>
      </c>
      <c r="O894">
        <v>-1.2462899999999999</v>
      </c>
      <c r="P894">
        <v>6.0397739999999998E-2</v>
      </c>
      <c r="Q894">
        <v>-0.37766430000000001</v>
      </c>
      <c r="R894">
        <v>-0.32430789999999998</v>
      </c>
      <c r="S894">
        <v>1.1306929999999999</v>
      </c>
      <c r="T894">
        <v>-1.3592040000000001</v>
      </c>
      <c r="U894">
        <v>0.27189770000000002</v>
      </c>
    </row>
    <row r="895" spans="1:21" x14ac:dyDescent="0.25">
      <c r="A895" s="20">
        <f>0.000000709173*10^9</f>
        <v>709.173</v>
      </c>
      <c r="B895">
        <v>-2.1048719999999999</v>
      </c>
      <c r="C895">
        <v>-0.45590639999999999</v>
      </c>
      <c r="D895">
        <v>-1.507233</v>
      </c>
      <c r="E895">
        <v>1.556781</v>
      </c>
      <c r="F895">
        <v>1.3823770000000001E-2</v>
      </c>
      <c r="G895">
        <v>0.3253315</v>
      </c>
      <c r="H895">
        <v>-0.26542080000000001</v>
      </c>
      <c r="I895">
        <v>1.0295609999999999</v>
      </c>
      <c r="J895">
        <v>0.42110510000000001</v>
      </c>
      <c r="K895">
        <v>-1.690766</v>
      </c>
      <c r="L895">
        <v>0.443268</v>
      </c>
      <c r="M895">
        <v>0.15789800000000001</v>
      </c>
      <c r="N895">
        <v>-0.16843639999999999</v>
      </c>
      <c r="O895">
        <v>-1.2885439999999999</v>
      </c>
      <c r="P895">
        <v>-0.51371520000000004</v>
      </c>
      <c r="Q895">
        <v>-1.0088539999999999</v>
      </c>
      <c r="R895">
        <v>-1.4588509999999999</v>
      </c>
      <c r="S895">
        <v>0.70204569999999999</v>
      </c>
      <c r="T895">
        <v>-0.7461759</v>
      </c>
      <c r="U895">
        <v>0.82002719999999996</v>
      </c>
    </row>
    <row r="896" spans="1:21" x14ac:dyDescent="0.25">
      <c r="A896" s="20">
        <f>0.000000710173*10^9</f>
        <v>710.173</v>
      </c>
      <c r="B896">
        <v>-2.0331359999999998</v>
      </c>
      <c r="C896">
        <v>-1.092303</v>
      </c>
      <c r="D896">
        <v>-2.71671</v>
      </c>
      <c r="E896">
        <v>1.7312320000000001</v>
      </c>
      <c r="F896">
        <v>-0.32476310000000003</v>
      </c>
      <c r="G896">
        <v>0.4377085</v>
      </c>
      <c r="H896">
        <v>1.021023</v>
      </c>
      <c r="I896">
        <v>0.1642527</v>
      </c>
      <c r="J896">
        <v>0.58365869999999997</v>
      </c>
      <c r="K896">
        <v>-2.5679759999999998</v>
      </c>
      <c r="L896">
        <v>3.8936569999999997E-2</v>
      </c>
      <c r="M896">
        <v>0.24459339999999999</v>
      </c>
      <c r="N896">
        <v>-0.50779949999999996</v>
      </c>
      <c r="O896">
        <v>-1.605305</v>
      </c>
      <c r="P896">
        <v>-1.113834</v>
      </c>
      <c r="Q896">
        <v>-1.1978279999999999</v>
      </c>
      <c r="R896">
        <v>-0.71827149999999995</v>
      </c>
      <c r="S896">
        <v>-0.75054730000000003</v>
      </c>
      <c r="T896">
        <v>0.45444869999999998</v>
      </c>
      <c r="U896">
        <v>1.433969</v>
      </c>
    </row>
    <row r="897" spans="1:21" x14ac:dyDescent="0.25">
      <c r="A897" s="20">
        <f>0.000000711173*10^9</f>
        <v>711.173</v>
      </c>
      <c r="B897">
        <v>-1.700501</v>
      </c>
      <c r="C897">
        <v>-2.1609940000000001</v>
      </c>
      <c r="D897">
        <v>-2.278089</v>
      </c>
      <c r="E897">
        <v>0.15827040000000001</v>
      </c>
      <c r="F897">
        <v>-0.10151780000000001</v>
      </c>
      <c r="G897">
        <v>2.8020570000000002E-2</v>
      </c>
      <c r="H897">
        <v>1.969144</v>
      </c>
      <c r="I897">
        <v>-0.44137559999999998</v>
      </c>
      <c r="J897">
        <v>0.60489029999999999</v>
      </c>
      <c r="K897">
        <v>-1.62138</v>
      </c>
      <c r="L897">
        <v>-0.5218836</v>
      </c>
      <c r="M897">
        <v>0.30641760000000001</v>
      </c>
      <c r="N897">
        <v>-0.56721730000000004</v>
      </c>
      <c r="O897">
        <v>-1.31999</v>
      </c>
      <c r="P897">
        <v>9.0946340000000001E-2</v>
      </c>
      <c r="Q897">
        <v>-0.2194043</v>
      </c>
      <c r="R897">
        <v>0.73463909999999999</v>
      </c>
      <c r="S897">
        <v>-1.641332</v>
      </c>
      <c r="T897">
        <v>0.51686589999999999</v>
      </c>
      <c r="U897">
        <v>1.843753</v>
      </c>
    </row>
    <row r="898" spans="1:21" x14ac:dyDescent="0.25">
      <c r="A898" s="20">
        <f>0.000000712173*10^9</f>
        <v>712.173</v>
      </c>
      <c r="B898">
        <v>-1.2663150000000001</v>
      </c>
      <c r="C898">
        <v>-1.1810229999999999</v>
      </c>
      <c r="D898">
        <v>-1.6916180000000001</v>
      </c>
      <c r="E898">
        <v>-0.69066950000000005</v>
      </c>
      <c r="F898">
        <v>1.0633300000000001</v>
      </c>
      <c r="G898">
        <v>0.53807260000000001</v>
      </c>
      <c r="H898">
        <v>1.7694369999999999</v>
      </c>
      <c r="I898">
        <v>-0.1604698</v>
      </c>
      <c r="J898">
        <v>1.2364729999999999</v>
      </c>
      <c r="K898">
        <v>-0.1609563</v>
      </c>
      <c r="L898">
        <v>-0.57016520000000004</v>
      </c>
      <c r="M898">
        <v>0.1387128</v>
      </c>
      <c r="N898">
        <v>-0.50691719999999996</v>
      </c>
      <c r="O898">
        <v>-0.66551260000000001</v>
      </c>
      <c r="P898">
        <v>0.73856060000000001</v>
      </c>
      <c r="Q898">
        <v>1.4018569999999999</v>
      </c>
      <c r="R898">
        <v>0.71993830000000003</v>
      </c>
      <c r="S898">
        <v>-5.8794579999999999E-2</v>
      </c>
      <c r="T898">
        <v>0.17326279999999999</v>
      </c>
      <c r="U898">
        <v>1.5134449999999999</v>
      </c>
    </row>
    <row r="899" spans="1:21" x14ac:dyDescent="0.25">
      <c r="A899" s="20">
        <f>0.000000713173*10^9</f>
        <v>713.173</v>
      </c>
      <c r="B899">
        <v>-0.93148339999999996</v>
      </c>
      <c r="C899">
        <v>0.21024950000000001</v>
      </c>
      <c r="D899">
        <v>-1.930158</v>
      </c>
      <c r="E899">
        <v>0.26790829999999999</v>
      </c>
      <c r="F899">
        <v>1.2406489999999999</v>
      </c>
      <c r="G899">
        <v>1.2022980000000001</v>
      </c>
      <c r="H899">
        <v>1.413321</v>
      </c>
      <c r="I899">
        <v>1.0317350000000001</v>
      </c>
      <c r="J899">
        <v>1.6777059999999999</v>
      </c>
      <c r="K899">
        <v>-0.20265050000000001</v>
      </c>
      <c r="L899">
        <v>-0.51815889999999998</v>
      </c>
      <c r="M899">
        <v>-0.21370829999999999</v>
      </c>
      <c r="N899">
        <v>-0.37352999999999997</v>
      </c>
      <c r="O899">
        <v>-0.87951380000000001</v>
      </c>
      <c r="P899">
        <v>-0.86321740000000002</v>
      </c>
      <c r="Q899">
        <v>2.4089719999999999</v>
      </c>
      <c r="R899">
        <v>7.8753110000000001E-2</v>
      </c>
      <c r="S899">
        <v>1.359931</v>
      </c>
      <c r="T899">
        <v>0.53456239999999999</v>
      </c>
      <c r="U899">
        <v>0.65799850000000004</v>
      </c>
    </row>
    <row r="900" spans="1:21" x14ac:dyDescent="0.25">
      <c r="A900" s="20">
        <f>0.000000714173*10^9</f>
        <v>714.173</v>
      </c>
      <c r="B900">
        <v>-1.591901</v>
      </c>
      <c r="C900">
        <v>-0.23013890000000001</v>
      </c>
      <c r="D900">
        <v>-1.8325469999999999</v>
      </c>
      <c r="E900">
        <v>1.0635749999999999</v>
      </c>
      <c r="F900">
        <v>0.22841</v>
      </c>
      <c r="G900">
        <v>0.579847</v>
      </c>
      <c r="H900">
        <v>0.45146789999999998</v>
      </c>
      <c r="I900">
        <v>1.513433</v>
      </c>
      <c r="J900">
        <v>1.0739780000000001</v>
      </c>
      <c r="K900">
        <v>-1.0431969999999999</v>
      </c>
      <c r="L900">
        <v>6.9510879999999997E-2</v>
      </c>
      <c r="M900">
        <v>0.67519450000000003</v>
      </c>
      <c r="N900">
        <v>-0.44947799999999999</v>
      </c>
      <c r="O900">
        <v>-1.3584179999999999</v>
      </c>
      <c r="P900">
        <v>-2.3377560000000002</v>
      </c>
      <c r="Q900">
        <v>1.4452469999999999</v>
      </c>
      <c r="R900">
        <v>-0.4490731</v>
      </c>
      <c r="S900">
        <v>0.99178290000000002</v>
      </c>
      <c r="T900">
        <v>0.39509149999999998</v>
      </c>
      <c r="U900">
        <v>-0.2380727</v>
      </c>
    </row>
    <row r="901" spans="1:21" x14ac:dyDescent="0.25">
      <c r="A901" s="20">
        <f>0.000000715173*10^9</f>
        <v>715.173</v>
      </c>
      <c r="B901">
        <v>-1.5250889999999999</v>
      </c>
      <c r="C901">
        <v>-1.583512</v>
      </c>
      <c r="D901">
        <v>-1.2911459999999999</v>
      </c>
      <c r="E901">
        <v>0.1512732</v>
      </c>
      <c r="F901">
        <v>8.2266259999999994E-2</v>
      </c>
      <c r="G901">
        <v>-0.51848519999999998</v>
      </c>
      <c r="H901">
        <v>-0.33760859999999998</v>
      </c>
      <c r="I901">
        <v>0.73806380000000005</v>
      </c>
      <c r="J901">
        <v>0.89385309999999996</v>
      </c>
      <c r="K901">
        <v>-1.637667</v>
      </c>
      <c r="L901">
        <v>0.69249530000000004</v>
      </c>
      <c r="M901">
        <v>1.174785</v>
      </c>
      <c r="N901">
        <v>-1.057024</v>
      </c>
      <c r="O901">
        <v>-0.73130379999999995</v>
      </c>
      <c r="P901">
        <v>-1.4083680000000001</v>
      </c>
      <c r="Q901">
        <v>-0.53493049999999998</v>
      </c>
      <c r="R901">
        <v>-1.3963319999999999</v>
      </c>
      <c r="S901">
        <v>0.57446269999999999</v>
      </c>
      <c r="T901">
        <v>-0.41656369999999998</v>
      </c>
      <c r="U901">
        <v>-0.3478772</v>
      </c>
    </row>
    <row r="902" spans="1:21" x14ac:dyDescent="0.25">
      <c r="A902" s="20">
        <f>0.000000716173*10^9</f>
        <v>716.173</v>
      </c>
      <c r="B902">
        <v>5.4482750000000003E-2</v>
      </c>
      <c r="C902">
        <v>-1.4082790000000001</v>
      </c>
      <c r="D902">
        <v>-1.178885</v>
      </c>
      <c r="E902">
        <v>-1.2798860000000001</v>
      </c>
      <c r="F902">
        <v>0.3370418</v>
      </c>
      <c r="G902">
        <v>-0.41232039999999998</v>
      </c>
      <c r="H902">
        <v>-2.5428740000000001E-3</v>
      </c>
      <c r="I902">
        <v>-0.78613710000000003</v>
      </c>
      <c r="J902">
        <v>1.0209919999999999</v>
      </c>
      <c r="K902">
        <v>-1.3080769999999999</v>
      </c>
      <c r="L902">
        <v>0.2431604</v>
      </c>
      <c r="M902">
        <v>-7.4979439999999994E-2</v>
      </c>
      <c r="N902">
        <v>-1.2807059999999999</v>
      </c>
      <c r="O902">
        <v>-0.24661089999999999</v>
      </c>
      <c r="P902">
        <v>0.83763860000000001</v>
      </c>
      <c r="Q902">
        <v>-0.73977539999999997</v>
      </c>
      <c r="R902">
        <v>-1.014284</v>
      </c>
      <c r="S902">
        <v>6.2101009999999998E-2</v>
      </c>
      <c r="T902">
        <v>-0.52451270000000005</v>
      </c>
      <c r="U902">
        <v>-0.48717339999999998</v>
      </c>
    </row>
    <row r="903" spans="1:21" x14ac:dyDescent="0.25">
      <c r="A903" s="20">
        <f>0.000000717173*10^9</f>
        <v>717.173</v>
      </c>
      <c r="B903">
        <v>0.30647780000000002</v>
      </c>
      <c r="C903">
        <v>0.1093567</v>
      </c>
      <c r="D903">
        <v>-0.75882110000000003</v>
      </c>
      <c r="E903">
        <v>-0.61555230000000005</v>
      </c>
      <c r="F903">
        <v>-0.33023419999999998</v>
      </c>
      <c r="G903">
        <v>-0.12137770000000001</v>
      </c>
      <c r="H903">
        <v>0.3445203</v>
      </c>
      <c r="I903">
        <v>-2.1399689999999998</v>
      </c>
      <c r="J903">
        <v>2.834298E-2</v>
      </c>
      <c r="K903">
        <v>-9.7911360000000003E-2</v>
      </c>
      <c r="L903">
        <v>-0.46579670000000001</v>
      </c>
      <c r="M903">
        <v>-0.65855589999999997</v>
      </c>
      <c r="N903">
        <v>-0.81545250000000002</v>
      </c>
      <c r="O903">
        <v>-1.8277110000000001</v>
      </c>
      <c r="P903">
        <v>1.8803859999999999</v>
      </c>
      <c r="Q903">
        <v>0.42619810000000002</v>
      </c>
      <c r="R903">
        <v>0.67299549999999997</v>
      </c>
      <c r="S903">
        <v>-0.41212189999999999</v>
      </c>
      <c r="T903">
        <v>-0.260687</v>
      </c>
      <c r="U903">
        <v>-1.340633</v>
      </c>
    </row>
    <row r="904" spans="1:21" x14ac:dyDescent="0.25">
      <c r="A904" s="20">
        <f>0.000000718173*10^9</f>
        <v>718.173</v>
      </c>
      <c r="B904">
        <v>-1.053831</v>
      </c>
      <c r="C904">
        <v>-0.22940099999999999</v>
      </c>
      <c r="D904">
        <v>0.23484440000000001</v>
      </c>
      <c r="E904">
        <v>1.4389419999999999</v>
      </c>
      <c r="F904">
        <v>-0.8386863</v>
      </c>
      <c r="G904">
        <v>-0.23721320000000001</v>
      </c>
      <c r="H904">
        <v>-0.34685329999999998</v>
      </c>
      <c r="I904">
        <v>-1.4942200000000001</v>
      </c>
      <c r="J904">
        <v>-0.86126150000000001</v>
      </c>
      <c r="K904">
        <v>-0.2024907</v>
      </c>
      <c r="L904">
        <v>-0.97432039999999998</v>
      </c>
      <c r="M904">
        <v>-0.2778544</v>
      </c>
      <c r="N904">
        <v>-0.3020738</v>
      </c>
      <c r="O904">
        <v>-3.184151</v>
      </c>
      <c r="P904">
        <v>1.5412589999999999</v>
      </c>
      <c r="Q904">
        <v>1.3936770000000001</v>
      </c>
      <c r="R904">
        <v>0.98569189999999995</v>
      </c>
      <c r="S904">
        <v>0.2262218</v>
      </c>
      <c r="T904">
        <v>-0.23693729999999999</v>
      </c>
      <c r="U904">
        <v>-1.2226090000000001</v>
      </c>
    </row>
    <row r="905" spans="1:21" x14ac:dyDescent="0.25">
      <c r="A905" s="20">
        <f>0.000000719173*10^9</f>
        <v>719.173</v>
      </c>
      <c r="B905">
        <v>-0.81222709999999998</v>
      </c>
      <c r="C905">
        <v>-1.848689</v>
      </c>
      <c r="D905">
        <v>1.0364439999999999</v>
      </c>
      <c r="E905">
        <v>1.5053879999999999</v>
      </c>
      <c r="F905">
        <v>2.29065E-3</v>
      </c>
      <c r="G905">
        <v>-0.58538840000000003</v>
      </c>
      <c r="H905">
        <v>-1.3042899999999999</v>
      </c>
      <c r="I905">
        <v>-0.291653</v>
      </c>
      <c r="J905">
        <v>-0.28436030000000001</v>
      </c>
      <c r="K905">
        <v>-1.490183</v>
      </c>
      <c r="L905">
        <v>-1.4980370000000001</v>
      </c>
      <c r="M905">
        <v>-0.74155329999999997</v>
      </c>
      <c r="N905">
        <v>0.19417860000000001</v>
      </c>
      <c r="O905">
        <v>-1.859958</v>
      </c>
      <c r="P905">
        <v>1.2769809999999999</v>
      </c>
      <c r="Q905">
        <v>2.1683020000000002</v>
      </c>
      <c r="R905">
        <v>0.5940569</v>
      </c>
      <c r="S905">
        <v>0.94998479999999996</v>
      </c>
      <c r="T905">
        <v>0.16722100000000001</v>
      </c>
      <c r="U905">
        <v>-0.52262960000000003</v>
      </c>
    </row>
    <row r="906" spans="1:21" x14ac:dyDescent="0.25">
      <c r="A906" s="20">
        <f>0.000000720173*10^9</f>
        <v>720.173</v>
      </c>
      <c r="B906">
        <v>0.83064700000000002</v>
      </c>
      <c r="C906">
        <v>-1.19126</v>
      </c>
      <c r="D906">
        <v>0.63308810000000004</v>
      </c>
      <c r="E906">
        <v>-0.71436120000000003</v>
      </c>
      <c r="F906">
        <v>1.1170059999999999</v>
      </c>
      <c r="G906">
        <v>-0.92817830000000001</v>
      </c>
      <c r="H906">
        <v>-0.5141618</v>
      </c>
      <c r="I906">
        <v>-0.77185150000000002</v>
      </c>
      <c r="J906">
        <v>-0.2031916</v>
      </c>
      <c r="K906">
        <v>-1.613024</v>
      </c>
      <c r="L906">
        <v>-1.355612</v>
      </c>
      <c r="M906">
        <v>-0.95537890000000003</v>
      </c>
      <c r="N906">
        <v>0.34819250000000002</v>
      </c>
      <c r="O906">
        <v>-0.2451054</v>
      </c>
      <c r="P906">
        <v>1.328254</v>
      </c>
      <c r="Q906">
        <v>2.2902399999999998</v>
      </c>
      <c r="R906">
        <v>0.92215270000000005</v>
      </c>
      <c r="S906">
        <v>0.65125319999999998</v>
      </c>
      <c r="T906">
        <v>0.68109640000000005</v>
      </c>
      <c r="U906">
        <v>-0.78339939999999997</v>
      </c>
    </row>
    <row r="907" spans="1:21" x14ac:dyDescent="0.25">
      <c r="A907" s="20">
        <f>0.000000721173*10^9</f>
        <v>721.173</v>
      </c>
      <c r="B907">
        <v>0.87482839999999995</v>
      </c>
      <c r="C907">
        <v>0.50939089999999998</v>
      </c>
      <c r="D907">
        <v>-1.2266649999999999</v>
      </c>
      <c r="E907">
        <v>-1.974105</v>
      </c>
      <c r="F907">
        <v>1.128233</v>
      </c>
      <c r="G907">
        <v>5.2507499999999999E-2</v>
      </c>
      <c r="H907">
        <v>0.63153700000000002</v>
      </c>
      <c r="I907">
        <v>-1.141229</v>
      </c>
      <c r="J907">
        <v>-1.1895169999999999</v>
      </c>
      <c r="K907">
        <v>-0.56593179999999998</v>
      </c>
      <c r="L907">
        <v>-0.81194960000000005</v>
      </c>
      <c r="M907">
        <v>-0.39914729999999998</v>
      </c>
      <c r="N907">
        <v>0.25488110000000003</v>
      </c>
      <c r="O907">
        <v>-0.5107448</v>
      </c>
      <c r="P907">
        <v>1.024966</v>
      </c>
      <c r="Q907">
        <v>0.65842529999999999</v>
      </c>
      <c r="R907">
        <v>0.92717369999999999</v>
      </c>
      <c r="S907">
        <v>9.3632880000000002E-2</v>
      </c>
      <c r="T907">
        <v>1.009684</v>
      </c>
      <c r="U907">
        <v>-0.70923619999999998</v>
      </c>
    </row>
    <row r="908" spans="1:21" x14ac:dyDescent="0.25">
      <c r="A908" s="20">
        <f>0.000000722173*10^9</f>
        <v>722.173</v>
      </c>
      <c r="B908">
        <v>-0.59745820000000005</v>
      </c>
      <c r="C908">
        <v>0.97007429999999994</v>
      </c>
      <c r="D908">
        <v>-2.2619440000000002</v>
      </c>
      <c r="E908">
        <v>-1.1409370000000001</v>
      </c>
      <c r="F908">
        <v>0.373805</v>
      </c>
      <c r="G908">
        <v>0.97435689999999997</v>
      </c>
      <c r="H908">
        <v>2.220273E-2</v>
      </c>
      <c r="I908">
        <v>-0.15374460000000001</v>
      </c>
      <c r="J908">
        <v>-1.032869</v>
      </c>
      <c r="K908">
        <v>0.55689750000000005</v>
      </c>
      <c r="L908">
        <v>-0.86133389999999999</v>
      </c>
      <c r="M908">
        <v>-0.481651</v>
      </c>
      <c r="N908">
        <v>0.48971110000000001</v>
      </c>
      <c r="O908">
        <v>-0.91661230000000005</v>
      </c>
      <c r="P908">
        <v>0.34954489999999999</v>
      </c>
      <c r="Q908">
        <v>-1.1990529999999999</v>
      </c>
      <c r="R908">
        <v>0.6900636</v>
      </c>
      <c r="S908">
        <v>1.050775E-2</v>
      </c>
      <c r="T908">
        <v>1.403681</v>
      </c>
      <c r="U908">
        <v>-0.21470629999999999</v>
      </c>
    </row>
    <row r="909" spans="1:21" x14ac:dyDescent="0.25">
      <c r="A909" s="20">
        <f>0.000000723173*10^9</f>
        <v>723.173</v>
      </c>
      <c r="B909">
        <v>-1.0588040000000001</v>
      </c>
      <c r="C909">
        <v>1.259247</v>
      </c>
      <c r="D909">
        <v>-1.2462390000000001</v>
      </c>
      <c r="E909">
        <v>-0.41380620000000001</v>
      </c>
      <c r="F909">
        <v>-0.70094429999999996</v>
      </c>
      <c r="G909">
        <v>0.43727470000000002</v>
      </c>
      <c r="H909">
        <v>-0.60340990000000005</v>
      </c>
      <c r="I909">
        <v>0.41754639999999998</v>
      </c>
      <c r="J909">
        <v>-0.1747638</v>
      </c>
      <c r="K909">
        <v>1.139411</v>
      </c>
      <c r="L909">
        <v>-1.2236130000000001</v>
      </c>
      <c r="M909">
        <v>-0.3185849</v>
      </c>
      <c r="N909">
        <v>1.95134E-2</v>
      </c>
      <c r="O909">
        <v>-0.25305090000000002</v>
      </c>
      <c r="P909">
        <v>-0.1663702</v>
      </c>
      <c r="Q909">
        <v>-1.044206</v>
      </c>
      <c r="R909">
        <v>0.78358479999999997</v>
      </c>
      <c r="S909">
        <v>0.24278669999999999</v>
      </c>
      <c r="T909">
        <v>0.89693719999999999</v>
      </c>
      <c r="U909">
        <v>-0.68078130000000003</v>
      </c>
    </row>
    <row r="910" spans="1:21" x14ac:dyDescent="0.25">
      <c r="A910" s="20">
        <f>0.000000724173*10^9</f>
        <v>724.173</v>
      </c>
      <c r="B910">
        <v>0.121502</v>
      </c>
      <c r="C910">
        <v>1.3326089999999999</v>
      </c>
      <c r="D910">
        <v>-0.38153160000000003</v>
      </c>
      <c r="E910">
        <v>-0.1828294</v>
      </c>
      <c r="F910">
        <v>-1.8475839999999999</v>
      </c>
      <c r="G910">
        <v>0.23531389999999999</v>
      </c>
      <c r="H910">
        <v>-0.4373707</v>
      </c>
      <c r="I910">
        <v>-5.8589499999999999E-3</v>
      </c>
      <c r="J910">
        <v>-0.59309319999999999</v>
      </c>
      <c r="K910">
        <v>1.1403019999999999</v>
      </c>
      <c r="L910">
        <v>-0.97009129999999999</v>
      </c>
      <c r="M910">
        <v>0.86661840000000001</v>
      </c>
      <c r="N910">
        <v>-1.5271110000000001</v>
      </c>
      <c r="O910">
        <v>-0.23548630000000001</v>
      </c>
      <c r="P910">
        <v>-0.1243639</v>
      </c>
      <c r="Q910">
        <v>-0.1843795</v>
      </c>
      <c r="R910">
        <v>0.53903420000000002</v>
      </c>
      <c r="S910">
        <v>0.1384319</v>
      </c>
      <c r="T910">
        <v>-0.14521220000000001</v>
      </c>
      <c r="U910">
        <v>-1.0743210000000001</v>
      </c>
    </row>
    <row r="911" spans="1:21" x14ac:dyDescent="0.25">
      <c r="A911" s="20">
        <f>0.000000725173*10^9</f>
        <v>725.173</v>
      </c>
      <c r="B911">
        <v>0.46475060000000001</v>
      </c>
      <c r="C911">
        <v>4.7507790000000001E-2</v>
      </c>
      <c r="D911">
        <v>-0.68685130000000005</v>
      </c>
      <c r="E911">
        <v>0.54300199999999998</v>
      </c>
      <c r="F911">
        <v>-2.094036</v>
      </c>
      <c r="G911">
        <v>0.34505479999999999</v>
      </c>
      <c r="H911">
        <v>-0.25867649999999998</v>
      </c>
      <c r="I911">
        <v>-0.16843839999999999</v>
      </c>
      <c r="J911">
        <v>-1.575923</v>
      </c>
      <c r="K911">
        <v>0.74701660000000003</v>
      </c>
      <c r="L911">
        <v>-0.37320950000000003</v>
      </c>
      <c r="M911">
        <v>1.249803</v>
      </c>
      <c r="N911">
        <v>-2.00251</v>
      </c>
      <c r="O911">
        <v>-1.251717</v>
      </c>
      <c r="P911">
        <v>-5.1249669999999997E-2</v>
      </c>
      <c r="Q911">
        <v>0.54793539999999996</v>
      </c>
      <c r="R911">
        <v>0.60547249999999997</v>
      </c>
      <c r="S911">
        <v>-0.33459939999999999</v>
      </c>
      <c r="T911">
        <v>0.2030737</v>
      </c>
      <c r="U911">
        <v>-0.957457</v>
      </c>
    </row>
    <row r="912" spans="1:21" x14ac:dyDescent="0.25">
      <c r="A912" s="20">
        <f>0.000000726173*10^9</f>
        <v>726.173</v>
      </c>
      <c r="B912">
        <v>-1.0679719999999999</v>
      </c>
      <c r="C912">
        <v>-0.98732030000000004</v>
      </c>
      <c r="D912">
        <v>-0.91392910000000005</v>
      </c>
      <c r="E912">
        <v>1.3714919999999999</v>
      </c>
      <c r="F912">
        <v>-0.98881359999999996</v>
      </c>
      <c r="G912">
        <v>-0.4337472</v>
      </c>
      <c r="H912">
        <v>-0.13663049999999999</v>
      </c>
      <c r="I912">
        <v>0.19786490000000001</v>
      </c>
      <c r="J912">
        <v>-0.74125390000000002</v>
      </c>
      <c r="K912">
        <v>-0.27442230000000001</v>
      </c>
      <c r="L912">
        <v>-0.50224420000000003</v>
      </c>
      <c r="M912">
        <v>0.35448940000000001</v>
      </c>
      <c r="N912">
        <v>-0.82623100000000005</v>
      </c>
      <c r="O912">
        <v>-1.1008720000000001</v>
      </c>
      <c r="P912">
        <v>-0.48337649999999999</v>
      </c>
      <c r="Q912">
        <v>1.523407</v>
      </c>
      <c r="R912">
        <v>1.5175670000000001</v>
      </c>
      <c r="S912">
        <v>-0.49276809999999999</v>
      </c>
      <c r="T912">
        <v>0.78919030000000001</v>
      </c>
      <c r="U912">
        <v>-0.95462590000000003</v>
      </c>
    </row>
    <row r="913" spans="1:21" x14ac:dyDescent="0.25">
      <c r="A913" s="20">
        <f>0.000000727173*10^9</f>
        <v>727.173</v>
      </c>
      <c r="B913">
        <v>-1.8634390000000001</v>
      </c>
      <c r="C913">
        <v>-0.39699570000000001</v>
      </c>
      <c r="D913">
        <v>-0.2589629</v>
      </c>
      <c r="E913">
        <v>1.484988</v>
      </c>
      <c r="F913">
        <v>1.7391859999999999E-2</v>
      </c>
      <c r="G913">
        <v>-0.84126449999999997</v>
      </c>
      <c r="H913">
        <v>5.5900869999999997E-3</v>
      </c>
      <c r="I913">
        <v>0.46284900000000001</v>
      </c>
      <c r="J913">
        <v>1.368795</v>
      </c>
      <c r="K913">
        <v>-0.77853399999999995</v>
      </c>
      <c r="L913">
        <v>-0.60947189999999996</v>
      </c>
      <c r="M913">
        <v>0.24236369999999999</v>
      </c>
      <c r="N913">
        <v>-0.3317581</v>
      </c>
      <c r="O913">
        <v>0.608429</v>
      </c>
      <c r="P913">
        <v>-1.2226950000000001</v>
      </c>
      <c r="Q913">
        <v>2.0333950000000001</v>
      </c>
      <c r="R913">
        <v>1.389256</v>
      </c>
      <c r="S913">
        <v>-0.37916939999999999</v>
      </c>
      <c r="T913">
        <v>9.9222480000000002E-2</v>
      </c>
      <c r="U913">
        <v>-0.65461320000000001</v>
      </c>
    </row>
    <row r="914" spans="1:21" x14ac:dyDescent="0.25">
      <c r="A914" s="20">
        <f>0.000000728173*10^9</f>
        <v>728.173</v>
      </c>
      <c r="B914">
        <v>-0.75564240000000005</v>
      </c>
      <c r="C914">
        <v>-0.32711000000000001</v>
      </c>
      <c r="D914">
        <v>0.73164850000000003</v>
      </c>
      <c r="E914">
        <v>0.70260990000000001</v>
      </c>
      <c r="F914">
        <v>0.1761857</v>
      </c>
      <c r="G914">
        <v>-0.1883128</v>
      </c>
      <c r="H914">
        <v>0.6268032</v>
      </c>
      <c r="I914">
        <v>0.61779240000000002</v>
      </c>
      <c r="J914">
        <v>1.6104719999999999</v>
      </c>
      <c r="K914">
        <v>-0.26103369999999998</v>
      </c>
      <c r="L914">
        <v>-0.1645269</v>
      </c>
      <c r="M914">
        <v>1.1705749999999999</v>
      </c>
      <c r="N914">
        <v>-0.77531490000000003</v>
      </c>
      <c r="O914">
        <v>1.889357</v>
      </c>
      <c r="P914">
        <v>-2.3953190000000002</v>
      </c>
      <c r="Q914">
        <v>1.3162039999999999</v>
      </c>
      <c r="R914">
        <v>-0.51063250000000004</v>
      </c>
      <c r="S914">
        <v>-0.1043037</v>
      </c>
      <c r="T914">
        <v>0.1873919</v>
      </c>
      <c r="U914">
        <v>-0.35052759999999999</v>
      </c>
    </row>
    <row r="915" spans="1:21" x14ac:dyDescent="0.25">
      <c r="A915" s="20">
        <f>0.000000729173*10^9</f>
        <v>729.173</v>
      </c>
      <c r="B915">
        <v>0.18059720000000001</v>
      </c>
      <c r="C915">
        <v>-1.3853610000000001</v>
      </c>
      <c r="D915">
        <v>0.63116609999999995</v>
      </c>
      <c r="E915">
        <v>0.2219758</v>
      </c>
      <c r="F915">
        <v>0.6900404</v>
      </c>
      <c r="G915">
        <v>0.37947799999999998</v>
      </c>
      <c r="H915">
        <v>1.315528</v>
      </c>
      <c r="I915">
        <v>0.98486130000000005</v>
      </c>
      <c r="J915">
        <v>-1.919889E-2</v>
      </c>
      <c r="K915">
        <v>-0.65380260000000001</v>
      </c>
      <c r="L915">
        <v>-0.53081739999999999</v>
      </c>
      <c r="M915">
        <v>1.2684770000000001</v>
      </c>
      <c r="N915">
        <v>-1.043566</v>
      </c>
      <c r="O915">
        <v>1.9726939999999999</v>
      </c>
      <c r="P915">
        <v>-3.067215</v>
      </c>
      <c r="Q915">
        <v>-0.27874339999999997</v>
      </c>
      <c r="R915">
        <v>-1.6966889999999999</v>
      </c>
      <c r="S915">
        <v>9.4345730000000003E-2</v>
      </c>
      <c r="T915">
        <v>1.27447</v>
      </c>
      <c r="U915">
        <v>-0.51834720000000001</v>
      </c>
    </row>
    <row r="916" spans="1:21" x14ac:dyDescent="0.25">
      <c r="A916" s="20">
        <f>0.000000730173*10^9</f>
        <v>730.173</v>
      </c>
      <c r="B916">
        <v>4.247099E-2</v>
      </c>
      <c r="C916">
        <v>-1.5166139999999999</v>
      </c>
      <c r="D916">
        <v>-0.2031905</v>
      </c>
      <c r="E916">
        <v>0.81738540000000004</v>
      </c>
      <c r="F916">
        <v>0.8691082</v>
      </c>
      <c r="G916">
        <v>0.67339530000000003</v>
      </c>
      <c r="H916">
        <v>0.96378059999999999</v>
      </c>
      <c r="I916">
        <v>0.9383319</v>
      </c>
      <c r="J916">
        <v>-1.2074800000000001</v>
      </c>
      <c r="K916">
        <v>-1.327874</v>
      </c>
      <c r="L916">
        <v>-1.125381</v>
      </c>
      <c r="M916">
        <v>0.25340550000000001</v>
      </c>
      <c r="N916">
        <v>-1.46191</v>
      </c>
      <c r="O916">
        <v>1.9959929999999999</v>
      </c>
      <c r="P916">
        <v>-2.163567</v>
      </c>
      <c r="Q916">
        <v>-0.9337607</v>
      </c>
      <c r="R916">
        <v>-0.91466069999999999</v>
      </c>
      <c r="S916">
        <v>0.12599289999999999</v>
      </c>
      <c r="T916">
        <v>1.5431820000000001</v>
      </c>
      <c r="U916">
        <v>-0.25313940000000001</v>
      </c>
    </row>
    <row r="917" spans="1:21" x14ac:dyDescent="0.25">
      <c r="A917" s="20">
        <f>0.000000731173*10^9</f>
        <v>731.173</v>
      </c>
      <c r="B917">
        <v>0.1313618</v>
      </c>
      <c r="C917">
        <v>-0.99605160000000004</v>
      </c>
      <c r="D917">
        <v>-0.38642169999999998</v>
      </c>
      <c r="E917">
        <v>2.0836939999999999</v>
      </c>
      <c r="F917">
        <v>-6.9706950000000004E-2</v>
      </c>
      <c r="G917">
        <v>0.81592889999999996</v>
      </c>
      <c r="H917">
        <v>-0.1185098</v>
      </c>
      <c r="I917">
        <v>6.7371230000000004E-2</v>
      </c>
      <c r="J917">
        <v>-1.375742</v>
      </c>
      <c r="K917">
        <v>-0.472499</v>
      </c>
      <c r="L917">
        <v>-0.77373389999999997</v>
      </c>
      <c r="M917">
        <v>-0.65139009999999997</v>
      </c>
      <c r="N917">
        <v>-1.083577</v>
      </c>
      <c r="O917">
        <v>1.949695</v>
      </c>
      <c r="P917">
        <v>-1.2171019999999999</v>
      </c>
      <c r="Q917">
        <v>-0.2911666</v>
      </c>
      <c r="R917">
        <v>-0.42989480000000002</v>
      </c>
      <c r="S917">
        <v>0.60451920000000003</v>
      </c>
      <c r="T917">
        <v>1.591493</v>
      </c>
      <c r="U917">
        <v>0.5916941</v>
      </c>
    </row>
    <row r="918" spans="1:21" x14ac:dyDescent="0.25">
      <c r="A918" s="20">
        <f>0.000000732173*10^9</f>
        <v>732.173</v>
      </c>
      <c r="B918">
        <v>0.9376177</v>
      </c>
      <c r="C918">
        <v>-1.107235</v>
      </c>
      <c r="D918">
        <v>-0.49832349999999997</v>
      </c>
      <c r="E918">
        <v>2.8354140000000001</v>
      </c>
      <c r="F918">
        <v>-0.84976739999999995</v>
      </c>
      <c r="G918">
        <v>0.1125357</v>
      </c>
      <c r="H918">
        <v>-0.77982549999999995</v>
      </c>
      <c r="I918">
        <v>-0.44500600000000001</v>
      </c>
      <c r="J918">
        <v>-1.337818</v>
      </c>
      <c r="K918">
        <v>4.1333519999999999E-2</v>
      </c>
      <c r="L918">
        <v>-0.67404810000000004</v>
      </c>
      <c r="M918">
        <v>-0.215781</v>
      </c>
      <c r="N918">
        <v>0.176981</v>
      </c>
      <c r="O918">
        <v>0.88496249999999999</v>
      </c>
      <c r="P918">
        <v>-1.2261709999999999</v>
      </c>
      <c r="Q918">
        <v>0.71309690000000003</v>
      </c>
      <c r="R918">
        <v>-1.3651059999999999</v>
      </c>
      <c r="S918">
        <v>0.89927100000000004</v>
      </c>
      <c r="T918">
        <v>1.3766940000000001</v>
      </c>
      <c r="U918">
        <v>0.98978540000000004</v>
      </c>
    </row>
    <row r="919" spans="1:21" x14ac:dyDescent="0.25">
      <c r="A919" s="20">
        <f>0.000000733173*10^9</f>
        <v>733.173</v>
      </c>
      <c r="B919">
        <v>1.3649469999999999</v>
      </c>
      <c r="C919">
        <v>-1.172698</v>
      </c>
      <c r="D919">
        <v>-0.53625500000000004</v>
      </c>
      <c r="E919">
        <v>1.563132</v>
      </c>
      <c r="F919">
        <v>-0.91744970000000003</v>
      </c>
      <c r="G919">
        <v>-0.60488220000000004</v>
      </c>
      <c r="H919">
        <v>-0.49776779999999998</v>
      </c>
      <c r="I919">
        <v>0.36662339999999999</v>
      </c>
      <c r="J919">
        <v>-1.214941</v>
      </c>
      <c r="K919">
        <v>-0.85596289999999997</v>
      </c>
      <c r="L919">
        <v>-1.2985340000000001</v>
      </c>
      <c r="M919">
        <v>1.3004290000000001</v>
      </c>
      <c r="N919">
        <v>0.98158719999999999</v>
      </c>
      <c r="O919">
        <v>-0.40349940000000001</v>
      </c>
      <c r="P919">
        <v>-1.403586</v>
      </c>
      <c r="Q919">
        <v>0.88156400000000001</v>
      </c>
      <c r="R919">
        <v>-1.6980109999999999</v>
      </c>
      <c r="S919">
        <v>0.50770139999999997</v>
      </c>
      <c r="T919">
        <v>0.61855389999999999</v>
      </c>
      <c r="U919">
        <v>1.3263</v>
      </c>
    </row>
    <row r="920" spans="1:21" x14ac:dyDescent="0.25">
      <c r="A920" s="20">
        <f>0.000000734173*10^9</f>
        <v>734.173</v>
      </c>
      <c r="B920">
        <v>0.63924110000000001</v>
      </c>
      <c r="C920">
        <v>-0.55372109999999997</v>
      </c>
      <c r="D920">
        <v>2.0696329999999999E-2</v>
      </c>
      <c r="E920">
        <v>-0.49544270000000001</v>
      </c>
      <c r="F920">
        <v>-0.1527444</v>
      </c>
      <c r="G920">
        <v>0.58897520000000003</v>
      </c>
      <c r="H920">
        <v>0.22297819999999999</v>
      </c>
      <c r="I920">
        <v>1.1668179999999999</v>
      </c>
      <c r="J920">
        <v>-0.2449992</v>
      </c>
      <c r="K920">
        <v>-1.252937</v>
      </c>
      <c r="L920">
        <v>-1.359118</v>
      </c>
      <c r="M920">
        <v>1.740138</v>
      </c>
      <c r="N920">
        <v>1.5556680000000001</v>
      </c>
      <c r="O920">
        <v>-1.074052</v>
      </c>
      <c r="P920">
        <v>-1.539126</v>
      </c>
      <c r="Q920">
        <v>-0.50598730000000003</v>
      </c>
      <c r="R920">
        <v>-0.3486223</v>
      </c>
      <c r="S920">
        <v>0.25639040000000002</v>
      </c>
      <c r="T920">
        <v>4.2046649999999998E-2</v>
      </c>
      <c r="U920">
        <v>1.4917020000000001</v>
      </c>
    </row>
    <row r="921" spans="1:21" x14ac:dyDescent="0.25">
      <c r="A921" s="20">
        <f>0.000000735173*10^9</f>
        <v>735.173</v>
      </c>
      <c r="B921">
        <v>-2.083877E-2</v>
      </c>
      <c r="C921">
        <v>-0.13993710000000001</v>
      </c>
      <c r="D921">
        <v>8.4066959999999996E-2</v>
      </c>
      <c r="E921">
        <v>-0.69733429999999996</v>
      </c>
      <c r="F921">
        <v>0.66583340000000002</v>
      </c>
      <c r="G921">
        <v>2.2111839999999998</v>
      </c>
      <c r="H921">
        <v>0.92083340000000002</v>
      </c>
      <c r="I921">
        <v>0.32078250000000003</v>
      </c>
      <c r="J921">
        <v>0.47217360000000003</v>
      </c>
      <c r="K921">
        <v>-0.72977360000000002</v>
      </c>
      <c r="L921">
        <v>-0.44666939999999999</v>
      </c>
      <c r="M921">
        <v>8.0451700000000004E-4</v>
      </c>
      <c r="N921">
        <v>1.6269929999999999</v>
      </c>
      <c r="O921">
        <v>-0.97545150000000003</v>
      </c>
      <c r="P921">
        <v>-1.65568</v>
      </c>
      <c r="Q921">
        <v>-1.309158</v>
      </c>
      <c r="R921">
        <v>0.40484619999999999</v>
      </c>
      <c r="S921">
        <v>0.46638610000000003</v>
      </c>
      <c r="T921">
        <v>-0.27626319999999999</v>
      </c>
      <c r="U921">
        <v>0.48927979999999999</v>
      </c>
    </row>
    <row r="922" spans="1:21" x14ac:dyDescent="0.25">
      <c r="A922" s="20">
        <f>0.000000736173*10^9</f>
        <v>736.173</v>
      </c>
      <c r="B922">
        <v>0.27107150000000002</v>
      </c>
      <c r="C922">
        <v>1.6524630000000001E-3</v>
      </c>
      <c r="D922">
        <v>-6.584141E-3</v>
      </c>
      <c r="E922">
        <v>0.57579829999999999</v>
      </c>
      <c r="F922">
        <v>0.36638349999999997</v>
      </c>
      <c r="G922">
        <v>1.68614</v>
      </c>
      <c r="H922">
        <v>1.851237</v>
      </c>
      <c r="I922">
        <v>-1.0829530000000001</v>
      </c>
      <c r="J922">
        <v>-0.29175230000000002</v>
      </c>
      <c r="K922">
        <v>-0.42206440000000001</v>
      </c>
      <c r="L922">
        <v>0.5583148</v>
      </c>
      <c r="M922">
        <v>-1.5135719999999999</v>
      </c>
      <c r="N922">
        <v>0.58415399999999995</v>
      </c>
      <c r="O922">
        <v>-0.13027949999999999</v>
      </c>
      <c r="P922">
        <v>-1.599799</v>
      </c>
      <c r="Q922">
        <v>-0.27938259999999998</v>
      </c>
      <c r="R922">
        <v>-1.0146189999999999</v>
      </c>
      <c r="S922">
        <v>1.261576</v>
      </c>
      <c r="T922">
        <v>0.75617140000000005</v>
      </c>
      <c r="U922">
        <v>-0.2282478</v>
      </c>
    </row>
    <row r="923" spans="1:21" x14ac:dyDescent="0.25">
      <c r="A923" s="20">
        <f>0.000000737173*10^9</f>
        <v>737.173</v>
      </c>
      <c r="B923">
        <v>0.60410929999999996</v>
      </c>
      <c r="C923">
        <v>0.77463919999999997</v>
      </c>
      <c r="D923">
        <v>0.4497176</v>
      </c>
      <c r="E923">
        <v>0.85498359999999995</v>
      </c>
      <c r="F923">
        <v>-0.67954300000000001</v>
      </c>
      <c r="G923">
        <v>0.41520180000000001</v>
      </c>
      <c r="H923">
        <v>2.4358070000000001</v>
      </c>
      <c r="I923">
        <v>-0.99661310000000003</v>
      </c>
      <c r="J923">
        <v>-1.3954470000000001</v>
      </c>
      <c r="K923">
        <v>-0.7143815</v>
      </c>
      <c r="L923">
        <v>1.0274319999999999</v>
      </c>
      <c r="M923">
        <v>-0.43483050000000001</v>
      </c>
      <c r="N923">
        <v>-0.74621300000000002</v>
      </c>
      <c r="O923">
        <v>-5.9750930000000001E-2</v>
      </c>
      <c r="P923">
        <v>-0.77141539999999997</v>
      </c>
      <c r="Q923">
        <v>0.36032350000000002</v>
      </c>
      <c r="R923">
        <v>-1.7903279999999999</v>
      </c>
      <c r="S923">
        <v>1.628835</v>
      </c>
      <c r="T923">
        <v>2.5386989999999998</v>
      </c>
      <c r="U923">
        <v>0.1806355</v>
      </c>
    </row>
    <row r="924" spans="1:21" x14ac:dyDescent="0.25">
      <c r="A924" s="20">
        <f>0.000000738173*10^9</f>
        <v>738.173</v>
      </c>
      <c r="B924">
        <v>0.45453680000000002</v>
      </c>
      <c r="C924">
        <v>1.7091970000000001</v>
      </c>
      <c r="D924">
        <v>0.62515310000000002</v>
      </c>
      <c r="E924">
        <v>0.5207039</v>
      </c>
      <c r="F924">
        <v>-1.417108</v>
      </c>
      <c r="G924">
        <v>-0.2011328</v>
      </c>
      <c r="H924">
        <v>1.776942</v>
      </c>
      <c r="I924">
        <v>0.39609499999999997</v>
      </c>
      <c r="J924">
        <v>-1.7007330000000001</v>
      </c>
      <c r="K924">
        <v>-0.77265189999999995</v>
      </c>
      <c r="L924">
        <v>0.86175650000000004</v>
      </c>
      <c r="M924">
        <v>1.0090779999999999</v>
      </c>
      <c r="N924">
        <v>-1.2646120000000001</v>
      </c>
      <c r="O924">
        <v>-1.0653269999999999</v>
      </c>
      <c r="P924">
        <v>0.66641139999999999</v>
      </c>
      <c r="Q924">
        <v>-0.63627979999999995</v>
      </c>
      <c r="R924">
        <v>0.2915449</v>
      </c>
      <c r="S924">
        <v>0.15951129999999999</v>
      </c>
      <c r="T924">
        <v>2.3598080000000001</v>
      </c>
      <c r="U924">
        <v>0.4605262</v>
      </c>
    </row>
    <row r="925" spans="1:21" x14ac:dyDescent="0.25">
      <c r="A925" s="20">
        <f>0.000000739173*10^9</f>
        <v>739.173</v>
      </c>
      <c r="B925">
        <v>-0.2649185</v>
      </c>
      <c r="C925">
        <v>2.1947719999999999</v>
      </c>
      <c r="D925">
        <v>0.1113338</v>
      </c>
      <c r="E925">
        <v>0.92823140000000004</v>
      </c>
      <c r="F925">
        <v>-0.57985500000000001</v>
      </c>
      <c r="G925">
        <v>-1.0002249999999999</v>
      </c>
      <c r="H925">
        <v>0.48049989999999998</v>
      </c>
      <c r="I925">
        <v>0.54082169999999996</v>
      </c>
      <c r="J925">
        <v>-0.66706849999999995</v>
      </c>
      <c r="K925">
        <v>-0.15023500000000001</v>
      </c>
      <c r="L925">
        <v>-8.8147569999999995E-2</v>
      </c>
      <c r="M925">
        <v>0.60577170000000002</v>
      </c>
      <c r="N925">
        <v>-1.087777</v>
      </c>
      <c r="O925">
        <v>-0.88760190000000005</v>
      </c>
      <c r="P925">
        <v>1.001717</v>
      </c>
      <c r="Q925">
        <v>-2.1211519999999999</v>
      </c>
      <c r="R925">
        <v>2.5065400000000002</v>
      </c>
      <c r="S925">
        <v>-1.568425</v>
      </c>
      <c r="T925">
        <v>0.57286210000000004</v>
      </c>
      <c r="U925">
        <v>1.2424489999999999</v>
      </c>
    </row>
    <row r="926" spans="1:21" x14ac:dyDescent="0.25">
      <c r="A926" s="20">
        <f>0.000000740173*10^9</f>
        <v>740.173</v>
      </c>
      <c r="B926">
        <v>-0.57455959999999995</v>
      </c>
      <c r="C926">
        <v>2.2642899999999999</v>
      </c>
      <c r="D926">
        <v>-1.3199989999999999</v>
      </c>
      <c r="E926">
        <v>1.0360830000000001</v>
      </c>
      <c r="F926">
        <v>0.54460900000000001</v>
      </c>
      <c r="G926">
        <v>-1.4425209999999999</v>
      </c>
      <c r="H926">
        <v>-0.80761970000000005</v>
      </c>
      <c r="I926">
        <v>-1.013382</v>
      </c>
      <c r="J926">
        <v>0.80013749999999995</v>
      </c>
      <c r="K926">
        <v>0.39948660000000003</v>
      </c>
      <c r="L926">
        <v>-1.0641430000000001</v>
      </c>
      <c r="M926">
        <v>9.1821819999999998E-2</v>
      </c>
      <c r="N926">
        <v>-0.96735510000000002</v>
      </c>
      <c r="O926">
        <v>0.51956119999999995</v>
      </c>
      <c r="P926">
        <v>-0.1479906</v>
      </c>
      <c r="Q926">
        <v>-2.8958689999999998</v>
      </c>
      <c r="R926">
        <v>2.2341869999999999</v>
      </c>
      <c r="S926">
        <v>-1.7786519999999999</v>
      </c>
      <c r="T926">
        <v>-0.98229710000000003</v>
      </c>
      <c r="U926">
        <v>2.3181560000000001</v>
      </c>
    </row>
    <row r="927" spans="1:21" x14ac:dyDescent="0.25">
      <c r="A927" s="20">
        <f>0.000000741173*10^9</f>
        <v>741.173</v>
      </c>
      <c r="B927">
        <v>0.58951410000000004</v>
      </c>
      <c r="C927">
        <v>1.6713720000000001</v>
      </c>
      <c r="D927">
        <v>-2.8915120000000001</v>
      </c>
      <c r="E927">
        <v>0.64107040000000004</v>
      </c>
      <c r="F927">
        <v>-1.0171669999999999</v>
      </c>
      <c r="G927">
        <v>-0.47235939999999998</v>
      </c>
      <c r="H927">
        <v>-1.3321529999999999</v>
      </c>
      <c r="I927">
        <v>-1.351143</v>
      </c>
      <c r="J927">
        <v>0.81049139999999997</v>
      </c>
      <c r="K927">
        <v>0.44244820000000001</v>
      </c>
      <c r="L927">
        <v>-0.91234090000000001</v>
      </c>
      <c r="M927">
        <v>0.9851626</v>
      </c>
      <c r="N927">
        <v>-0.86142490000000005</v>
      </c>
      <c r="O927">
        <v>1.040943</v>
      </c>
      <c r="P927">
        <v>-1.740456</v>
      </c>
      <c r="Q927">
        <v>-2.1697860000000002</v>
      </c>
      <c r="R927">
        <v>1.089491</v>
      </c>
      <c r="S927">
        <v>-1.0496479999999999</v>
      </c>
      <c r="T927">
        <v>-1.4107339999999999</v>
      </c>
      <c r="U927">
        <v>1.5283100000000001</v>
      </c>
    </row>
    <row r="928" spans="1:21" x14ac:dyDescent="0.25">
      <c r="A928" s="20">
        <f>0.000000742173*10^9</f>
        <v>742.173</v>
      </c>
      <c r="B928">
        <v>1.6779280000000001</v>
      </c>
      <c r="C928">
        <v>0.14825720000000001</v>
      </c>
      <c r="D928">
        <v>-3.0102799999999998</v>
      </c>
      <c r="E928">
        <v>-0.23204540000000001</v>
      </c>
      <c r="F928">
        <v>-3.0226150000000001</v>
      </c>
      <c r="G928">
        <v>1.0647800000000001</v>
      </c>
      <c r="H928">
        <v>9.8982669999999995E-2</v>
      </c>
      <c r="I928">
        <v>-0.2054136</v>
      </c>
      <c r="J928">
        <v>-5.6056880000000003E-2</v>
      </c>
      <c r="K928">
        <v>7.9147179999999998E-2</v>
      </c>
      <c r="L928">
        <v>-0.22997529999999999</v>
      </c>
      <c r="M928">
        <v>2.3010820000000001</v>
      </c>
      <c r="N928">
        <v>-0.73442700000000005</v>
      </c>
      <c r="O928">
        <v>0.67289739999999998</v>
      </c>
      <c r="P928">
        <v>-2.5439470000000002</v>
      </c>
      <c r="Q928">
        <v>-0.98634730000000004</v>
      </c>
      <c r="R928">
        <v>0.78716039999999998</v>
      </c>
      <c r="S928">
        <v>0.34884389999999998</v>
      </c>
      <c r="T928">
        <v>-0.44962570000000002</v>
      </c>
      <c r="U928">
        <v>0.12689590000000001</v>
      </c>
    </row>
    <row r="929" spans="1:21" x14ac:dyDescent="0.25">
      <c r="A929" s="20">
        <f>0.000000743173*10^9</f>
        <v>743.173</v>
      </c>
      <c r="B929">
        <v>1.193678</v>
      </c>
      <c r="C929">
        <v>-1.8058080000000001</v>
      </c>
      <c r="D929">
        <v>-1.661848</v>
      </c>
      <c r="E929">
        <v>-1.599091</v>
      </c>
      <c r="F929">
        <v>-1.7302249999999999</v>
      </c>
      <c r="G929">
        <v>1.3153250000000001</v>
      </c>
      <c r="H929">
        <v>2.3173569999999999</v>
      </c>
      <c r="I929">
        <v>2.046191E-2</v>
      </c>
      <c r="J929">
        <v>-0.21838840000000001</v>
      </c>
      <c r="K929">
        <v>-9.6362900000000001E-2</v>
      </c>
      <c r="L929">
        <v>1.5893890000000001E-2</v>
      </c>
      <c r="M929">
        <v>2.5522260000000001</v>
      </c>
      <c r="N929">
        <v>-0.65258629999999995</v>
      </c>
      <c r="O929">
        <v>0.34087970000000001</v>
      </c>
      <c r="P929">
        <v>-1.1896310000000001</v>
      </c>
      <c r="Q929">
        <v>-0.54831909999999995</v>
      </c>
      <c r="R929">
        <v>0.52701120000000001</v>
      </c>
      <c r="S929">
        <v>1.5316289999999999</v>
      </c>
      <c r="T929">
        <v>0.53142579999999995</v>
      </c>
      <c r="U929">
        <v>0.44488149999999999</v>
      </c>
    </row>
    <row r="930" spans="1:21" x14ac:dyDescent="0.25">
      <c r="A930" s="20">
        <f>0.000000744173*10^9</f>
        <v>744.173</v>
      </c>
      <c r="B930">
        <v>0.52420560000000005</v>
      </c>
      <c r="C930">
        <v>-2.1065200000000002</v>
      </c>
      <c r="D930">
        <v>-0.1433547</v>
      </c>
      <c r="E930">
        <v>-1.7577780000000001</v>
      </c>
      <c r="F930">
        <v>0.53263240000000001</v>
      </c>
      <c r="G930">
        <v>-0.11225830000000001</v>
      </c>
      <c r="H930">
        <v>2.829132</v>
      </c>
      <c r="I930">
        <v>-0.56046269999999998</v>
      </c>
      <c r="J930">
        <v>-2.7617880000000001E-2</v>
      </c>
      <c r="K930">
        <v>-1.6339719999999999E-2</v>
      </c>
      <c r="L930">
        <v>0.3009426</v>
      </c>
      <c r="M930">
        <v>1.4474050000000001</v>
      </c>
      <c r="N930">
        <v>-0.2327475</v>
      </c>
      <c r="O930">
        <v>-0.17199919999999999</v>
      </c>
      <c r="P930">
        <v>0.95659090000000002</v>
      </c>
      <c r="Q930">
        <v>0.1623366</v>
      </c>
      <c r="R930">
        <v>0.10056329999999999</v>
      </c>
      <c r="S930">
        <v>0.83173459999999999</v>
      </c>
      <c r="T930">
        <v>0.44686439999999999</v>
      </c>
      <c r="U930">
        <v>1.2432479999999999</v>
      </c>
    </row>
    <row r="931" spans="1:21" x14ac:dyDescent="0.25">
      <c r="A931" s="20">
        <f>0.000000745173*10^9</f>
        <v>745.173</v>
      </c>
      <c r="B931">
        <v>1.003422</v>
      </c>
      <c r="C931">
        <v>-0.76259379999999999</v>
      </c>
      <c r="D931">
        <v>0.2136999</v>
      </c>
      <c r="E931">
        <v>-0.26008920000000002</v>
      </c>
      <c r="F931">
        <v>1.017495</v>
      </c>
      <c r="G931">
        <v>-1.045971</v>
      </c>
      <c r="H931">
        <v>1.285458</v>
      </c>
      <c r="I931">
        <v>-0.27476709999999999</v>
      </c>
      <c r="J931">
        <v>-0.49983499999999997</v>
      </c>
      <c r="K931">
        <v>0.1182286</v>
      </c>
      <c r="L931">
        <v>0.43454920000000002</v>
      </c>
      <c r="M931">
        <v>0.19298170000000001</v>
      </c>
      <c r="N931">
        <v>2.703556E-2</v>
      </c>
      <c r="O931">
        <v>-0.87130759999999996</v>
      </c>
      <c r="P931">
        <v>1.3226850000000001</v>
      </c>
      <c r="Q931">
        <v>0.1168018</v>
      </c>
      <c r="R931">
        <v>-0.30961519999999998</v>
      </c>
      <c r="S931">
        <v>-0.12272280000000001</v>
      </c>
      <c r="T931">
        <v>-9.2142230000000006E-2</v>
      </c>
      <c r="U931">
        <v>0.40234910000000002</v>
      </c>
    </row>
    <row r="932" spans="1:21" x14ac:dyDescent="0.25">
      <c r="A932" s="20">
        <f>0.000000746173*10^9</f>
        <v>746.173</v>
      </c>
      <c r="B932">
        <v>1.0668219999999999</v>
      </c>
      <c r="C932">
        <v>-1.3305439999999999</v>
      </c>
      <c r="D932">
        <v>-0.5473595</v>
      </c>
      <c r="E932">
        <v>0.71563929999999998</v>
      </c>
      <c r="F932">
        <v>0.63792479999999996</v>
      </c>
      <c r="G932">
        <v>7.2768609999999997E-2</v>
      </c>
      <c r="H932">
        <v>-0.3821193</v>
      </c>
      <c r="I932">
        <v>0.51697630000000006</v>
      </c>
      <c r="J932">
        <v>-1.000059</v>
      </c>
      <c r="K932">
        <v>0.7517433</v>
      </c>
      <c r="L932">
        <v>-0.72140760000000004</v>
      </c>
      <c r="M932">
        <v>0.25550089999999998</v>
      </c>
      <c r="N932">
        <v>-8.3452219999999994E-2</v>
      </c>
      <c r="O932">
        <v>-1.50596</v>
      </c>
      <c r="P932">
        <v>0.48131269999999998</v>
      </c>
      <c r="Q932">
        <v>-1.540721</v>
      </c>
      <c r="R932">
        <v>-0.83867860000000005</v>
      </c>
      <c r="S932">
        <v>0.26317049999999997</v>
      </c>
      <c r="T932">
        <v>-9.5735630000000002E-2</v>
      </c>
      <c r="U932">
        <v>-1.0367249999999999</v>
      </c>
    </row>
    <row r="933" spans="1:21" x14ac:dyDescent="0.25">
      <c r="A933" s="20">
        <f>0.000000747173*10^9</f>
        <v>747.173</v>
      </c>
      <c r="B933">
        <v>0.4583508</v>
      </c>
      <c r="C933">
        <v>-3.0884130000000001</v>
      </c>
      <c r="D933">
        <v>-1.2639069999999999</v>
      </c>
      <c r="E933">
        <v>0.13307269999999999</v>
      </c>
      <c r="F933">
        <v>7.4312170000000004E-3</v>
      </c>
      <c r="G933">
        <v>1.2436210000000001</v>
      </c>
      <c r="H933">
        <v>-1.007029</v>
      </c>
      <c r="I933">
        <v>0.2614493</v>
      </c>
      <c r="J933">
        <v>-0.51743439999999996</v>
      </c>
      <c r="K933">
        <v>0.8541202</v>
      </c>
      <c r="L933">
        <v>-1.656139</v>
      </c>
      <c r="M933">
        <v>0.87169240000000003</v>
      </c>
      <c r="N933">
        <v>0.22730710000000001</v>
      </c>
      <c r="O933">
        <v>-1.390004</v>
      </c>
      <c r="P933">
        <v>0.20021539999999999</v>
      </c>
      <c r="Q933">
        <v>-1.8538159999999999</v>
      </c>
      <c r="R933">
        <v>-0.83579979999999998</v>
      </c>
      <c r="S933">
        <v>0.76840759999999997</v>
      </c>
      <c r="T933">
        <v>0.63613189999999997</v>
      </c>
      <c r="U933">
        <v>-0.48087099999999999</v>
      </c>
    </row>
    <row r="934" spans="1:21" x14ac:dyDescent="0.25">
      <c r="A934" s="20">
        <f>0.000000748173*10^9</f>
        <v>748.173</v>
      </c>
      <c r="B934">
        <v>0.79561519999999997</v>
      </c>
      <c r="C934">
        <v>-1.695098</v>
      </c>
      <c r="D934">
        <v>-1.487026</v>
      </c>
      <c r="E934">
        <v>-4.1554309999999997E-2</v>
      </c>
      <c r="F934">
        <v>-0.54673850000000002</v>
      </c>
      <c r="G934">
        <v>0.87654949999999998</v>
      </c>
      <c r="H934">
        <v>-1.363181</v>
      </c>
      <c r="I934">
        <v>-0.30448550000000002</v>
      </c>
      <c r="J934">
        <v>-0.3640661</v>
      </c>
      <c r="K934">
        <v>-0.47831230000000002</v>
      </c>
      <c r="L934">
        <v>-0.65592039999999996</v>
      </c>
      <c r="M934">
        <v>1.0200450000000001</v>
      </c>
      <c r="N934">
        <v>0.31227890000000003</v>
      </c>
      <c r="O934">
        <v>0.6389049</v>
      </c>
      <c r="P934">
        <v>0.23538970000000001</v>
      </c>
      <c r="Q934">
        <v>-0.3830075</v>
      </c>
      <c r="R934">
        <v>-0.54081800000000002</v>
      </c>
      <c r="S934">
        <v>0.94063330000000001</v>
      </c>
      <c r="T934">
        <v>1.0612109999999999</v>
      </c>
      <c r="U934">
        <v>1.3618049999999999</v>
      </c>
    </row>
    <row r="935" spans="1:21" x14ac:dyDescent="0.25">
      <c r="A935" s="20">
        <f>0.000000749173*10^9</f>
        <v>749.173</v>
      </c>
      <c r="B935">
        <v>0.7569825</v>
      </c>
      <c r="C935">
        <v>1.2212289999999999</v>
      </c>
      <c r="D935">
        <v>-1.058149</v>
      </c>
      <c r="E935">
        <v>0.87869299999999995</v>
      </c>
      <c r="F935">
        <v>-0.47114319999999998</v>
      </c>
      <c r="G935">
        <v>0.65245240000000004</v>
      </c>
      <c r="H935">
        <v>-1.2187239999999999</v>
      </c>
      <c r="I935">
        <v>-9.2586879999999996E-2</v>
      </c>
      <c r="J935">
        <v>-0.79397439999999997</v>
      </c>
      <c r="K935">
        <v>-1.47445</v>
      </c>
      <c r="L935">
        <v>0.36554959999999997</v>
      </c>
      <c r="M935">
        <v>1.2889109999999999</v>
      </c>
      <c r="N935">
        <v>-0.11755069999999999</v>
      </c>
      <c r="O935">
        <v>2.6268940000000001</v>
      </c>
      <c r="P935">
        <v>-0.50649920000000004</v>
      </c>
      <c r="Q935">
        <v>0.22413130000000001</v>
      </c>
      <c r="R935">
        <v>-0.50311680000000003</v>
      </c>
      <c r="S935">
        <v>0.6316754</v>
      </c>
      <c r="T935">
        <v>0.93490620000000002</v>
      </c>
      <c r="U935">
        <v>1.408283</v>
      </c>
    </row>
    <row r="936" spans="1:21" x14ac:dyDescent="0.25">
      <c r="A936" s="20">
        <f>0.000000750173*10^9</f>
        <v>750.173</v>
      </c>
      <c r="B936">
        <v>-0.28271370000000001</v>
      </c>
      <c r="C936">
        <v>1.8084960000000001</v>
      </c>
      <c r="D936">
        <v>-0.28076190000000001</v>
      </c>
      <c r="E936">
        <v>1.5323960000000001</v>
      </c>
      <c r="F936">
        <v>-0.25021840000000001</v>
      </c>
      <c r="G936">
        <v>1.2326600000000001</v>
      </c>
      <c r="H936">
        <v>0.25990479999999999</v>
      </c>
      <c r="I936">
        <v>-0.34204950000000001</v>
      </c>
      <c r="J936">
        <v>-0.31075039999999998</v>
      </c>
      <c r="K936">
        <v>-0.74064479999999999</v>
      </c>
      <c r="L936">
        <v>0.1466324</v>
      </c>
      <c r="M936">
        <v>0.93307739999999995</v>
      </c>
      <c r="N936">
        <v>2.5601309999999999E-2</v>
      </c>
      <c r="O936">
        <v>1.9142669999999999</v>
      </c>
      <c r="P936">
        <v>-0.62857839999999998</v>
      </c>
      <c r="Q936">
        <v>-0.65236559999999999</v>
      </c>
      <c r="R936">
        <v>0.21488989999999999</v>
      </c>
      <c r="S936">
        <v>-3.0416720000000001E-2</v>
      </c>
      <c r="T936">
        <v>0.93788530000000003</v>
      </c>
      <c r="U936">
        <v>-0.41883870000000001</v>
      </c>
    </row>
    <row r="937" spans="1:21" x14ac:dyDescent="0.25">
      <c r="A937" s="20">
        <f>0.000000751173*10^9</f>
        <v>751.173</v>
      </c>
      <c r="B937">
        <v>-7.9057870000000002E-2</v>
      </c>
      <c r="C937">
        <v>0.87421749999999998</v>
      </c>
      <c r="D937">
        <v>0.1186986</v>
      </c>
      <c r="E937">
        <v>1.3981140000000001</v>
      </c>
      <c r="F937">
        <v>-0.79637780000000002</v>
      </c>
      <c r="G937">
        <v>1.5585070000000001</v>
      </c>
      <c r="H937">
        <v>1.323137</v>
      </c>
      <c r="I937">
        <v>-0.69629920000000001</v>
      </c>
      <c r="J937">
        <v>0.163797</v>
      </c>
      <c r="K937">
        <v>0.1203872</v>
      </c>
      <c r="L937">
        <v>-0.98021729999999996</v>
      </c>
      <c r="M937">
        <v>-0.18917780000000001</v>
      </c>
      <c r="N937">
        <v>7.5802599999999998E-2</v>
      </c>
      <c r="O937">
        <v>0.25940069999999998</v>
      </c>
      <c r="P937">
        <v>0.71969709999999998</v>
      </c>
      <c r="Q937">
        <v>-1.760132</v>
      </c>
      <c r="R937">
        <v>1.2230989999999999</v>
      </c>
      <c r="S937">
        <v>-0.29051060000000001</v>
      </c>
      <c r="T937">
        <v>0.52779730000000002</v>
      </c>
      <c r="U937">
        <v>-1.443802</v>
      </c>
    </row>
    <row r="938" spans="1:21" x14ac:dyDescent="0.25">
      <c r="A938" s="20">
        <f>0.000000752173*10^9</f>
        <v>752.173</v>
      </c>
      <c r="B938">
        <v>1.0987690000000001</v>
      </c>
      <c r="C938">
        <v>-9.085348E-2</v>
      </c>
      <c r="D938">
        <v>0.5437246</v>
      </c>
      <c r="E938">
        <v>0.1037183</v>
      </c>
      <c r="F938">
        <v>-1.605507</v>
      </c>
      <c r="G938">
        <v>1.1440239999999999</v>
      </c>
      <c r="H938">
        <v>0.17523900000000001</v>
      </c>
      <c r="I938">
        <v>-0.13890530000000001</v>
      </c>
      <c r="J938">
        <v>-1.2027320000000001E-4</v>
      </c>
      <c r="K938">
        <v>-0.4449147</v>
      </c>
      <c r="L938">
        <v>-2.3015080000000001</v>
      </c>
      <c r="M938">
        <v>-0.15429100000000001</v>
      </c>
      <c r="N938">
        <v>-0.26607760000000003</v>
      </c>
      <c r="O938">
        <v>-0.15748819999999999</v>
      </c>
      <c r="P938">
        <v>1.4466000000000001</v>
      </c>
      <c r="Q938">
        <v>-1.7710440000000001</v>
      </c>
      <c r="R938">
        <v>0.34057609999999999</v>
      </c>
      <c r="S938">
        <v>-0.28356189999999998</v>
      </c>
      <c r="T938">
        <v>-0.4746244</v>
      </c>
      <c r="U938">
        <v>-1.063822</v>
      </c>
    </row>
    <row r="939" spans="1:21" x14ac:dyDescent="0.25">
      <c r="A939" s="20">
        <f>0.000000753173*10^9</f>
        <v>753.173</v>
      </c>
      <c r="B939">
        <v>1.2249859999999999</v>
      </c>
      <c r="C939">
        <v>-0.56908650000000005</v>
      </c>
      <c r="D939">
        <v>1.1552370000000001</v>
      </c>
      <c r="E939">
        <v>-1.2080900000000001</v>
      </c>
      <c r="F939">
        <v>-1.5498289999999999</v>
      </c>
      <c r="G939">
        <v>0.2230877</v>
      </c>
      <c r="H939">
        <v>-1.352716</v>
      </c>
      <c r="I939">
        <v>0.16836290000000001</v>
      </c>
      <c r="J939">
        <v>0.40978500000000001</v>
      </c>
      <c r="K939">
        <v>-1.115213</v>
      </c>
      <c r="L939">
        <v>-1.8662589999999999</v>
      </c>
      <c r="M939">
        <v>1.2041519999999999</v>
      </c>
      <c r="N939">
        <v>0.56524149999999995</v>
      </c>
      <c r="O939">
        <v>-0.1180628</v>
      </c>
      <c r="P939">
        <v>0.82357139999999995</v>
      </c>
      <c r="Q939">
        <v>-0.43226520000000002</v>
      </c>
      <c r="R939">
        <v>-1.1246480000000001</v>
      </c>
      <c r="S939">
        <v>-0.25907000000000002</v>
      </c>
      <c r="T939">
        <v>-1.04331</v>
      </c>
      <c r="U939">
        <v>-0.18761249999999999</v>
      </c>
    </row>
    <row r="940" spans="1:21" x14ac:dyDescent="0.25">
      <c r="A940" s="20">
        <f>0.000000754173*10^9</f>
        <v>754.173</v>
      </c>
      <c r="B940">
        <v>0.63835560000000002</v>
      </c>
      <c r="C940">
        <v>-0.87445660000000003</v>
      </c>
      <c r="D940">
        <v>1.1341159999999999</v>
      </c>
      <c r="E940">
        <v>-0.773146</v>
      </c>
      <c r="F940">
        <v>-1.1924589999999999</v>
      </c>
      <c r="G940">
        <v>-0.2801323</v>
      </c>
      <c r="H940">
        <v>-1.292538</v>
      </c>
      <c r="I940">
        <v>0.7529903</v>
      </c>
      <c r="J940">
        <v>0.84648800000000002</v>
      </c>
      <c r="K940">
        <v>-0.46581840000000002</v>
      </c>
      <c r="L940">
        <v>-0.29169109999999998</v>
      </c>
      <c r="M940">
        <v>1.9566870000000001</v>
      </c>
      <c r="N940">
        <v>1.3405480000000001</v>
      </c>
      <c r="O940">
        <v>-1.200499</v>
      </c>
      <c r="P940">
        <v>-0.3140136</v>
      </c>
      <c r="Q940">
        <v>1.170701</v>
      </c>
      <c r="R940">
        <v>-0.67958629999999998</v>
      </c>
      <c r="S940">
        <v>0.27749249999999998</v>
      </c>
      <c r="T940">
        <v>-1.328368</v>
      </c>
      <c r="U940">
        <v>0.98395169999999998</v>
      </c>
    </row>
    <row r="941" spans="1:21" x14ac:dyDescent="0.25">
      <c r="A941" s="20">
        <f>0.000000755173*10^9</f>
        <v>755.173</v>
      </c>
      <c r="B941">
        <v>0.94270520000000002</v>
      </c>
      <c r="C941">
        <v>-1.420536</v>
      </c>
      <c r="D941">
        <v>0.26786579999999999</v>
      </c>
      <c r="E941">
        <v>0.34278520000000001</v>
      </c>
      <c r="F941">
        <v>-1.0633950000000001</v>
      </c>
      <c r="G941">
        <v>-0.42728640000000001</v>
      </c>
      <c r="H941">
        <v>-0.52534720000000001</v>
      </c>
      <c r="I941">
        <v>1.9779230000000001</v>
      </c>
      <c r="J941">
        <v>-0.21831210000000001</v>
      </c>
      <c r="K941">
        <v>0.97836619999999996</v>
      </c>
      <c r="L941">
        <v>0.40382800000000002</v>
      </c>
      <c r="M941">
        <v>1.06717</v>
      </c>
      <c r="N941">
        <v>0.27711819999999998</v>
      </c>
      <c r="O941">
        <v>-2.4098310000000001</v>
      </c>
      <c r="P941">
        <v>-0.84572749999999997</v>
      </c>
      <c r="Q941">
        <v>1.968496</v>
      </c>
      <c r="R941">
        <v>0.43477719999999997</v>
      </c>
      <c r="S941">
        <v>1.5019469999999999</v>
      </c>
      <c r="T941">
        <v>-1.2207669999999999</v>
      </c>
      <c r="U941">
        <v>1.362247</v>
      </c>
    </row>
    <row r="942" spans="1:21" x14ac:dyDescent="0.25">
      <c r="A942" s="20">
        <f>0.000000756173*10^9</f>
        <v>756.173</v>
      </c>
      <c r="B942">
        <v>1.7975639999999999</v>
      </c>
      <c r="C942">
        <v>-0.50695619999999997</v>
      </c>
      <c r="D942">
        <v>-0.70074530000000002</v>
      </c>
      <c r="E942">
        <v>1.284187</v>
      </c>
      <c r="F942">
        <v>-0.88647679999999995</v>
      </c>
      <c r="G942">
        <v>-0.80585949999999995</v>
      </c>
      <c r="H942">
        <v>-8.9126780000000003E-2</v>
      </c>
      <c r="I942">
        <v>1.200321</v>
      </c>
      <c r="J942">
        <v>-1.825914</v>
      </c>
      <c r="K942">
        <v>1.297666</v>
      </c>
      <c r="L942">
        <v>0.36875350000000001</v>
      </c>
      <c r="M942">
        <v>0.1199528</v>
      </c>
      <c r="N942">
        <v>-0.65395250000000005</v>
      </c>
      <c r="O942">
        <v>-1.917872</v>
      </c>
      <c r="P942">
        <v>-0.18034310000000001</v>
      </c>
      <c r="Q942">
        <v>1.8355490000000001</v>
      </c>
      <c r="R942">
        <v>0.76209360000000004</v>
      </c>
      <c r="S942">
        <v>1.7620009999999999</v>
      </c>
      <c r="T942">
        <v>6.1315469999999997E-2</v>
      </c>
      <c r="U942">
        <v>0.27432649999999997</v>
      </c>
    </row>
    <row r="943" spans="1:21" x14ac:dyDescent="0.25">
      <c r="A943" s="20">
        <f>0.000000757173*10^9</f>
        <v>757.173</v>
      </c>
      <c r="B943">
        <v>1.1371979999999999</v>
      </c>
      <c r="C943">
        <v>1.2746280000000001</v>
      </c>
      <c r="D943">
        <v>-1.07443</v>
      </c>
      <c r="E943">
        <v>1.821043</v>
      </c>
      <c r="F943">
        <v>-0.66677090000000006</v>
      </c>
      <c r="G943">
        <v>-1.041693</v>
      </c>
      <c r="H943">
        <v>5.3052370000000001E-2</v>
      </c>
      <c r="I943">
        <v>-0.4283419</v>
      </c>
      <c r="J943">
        <v>-1.6612229999999999</v>
      </c>
      <c r="K943">
        <v>-3.3038390000000001E-2</v>
      </c>
      <c r="L943">
        <v>-2.815641E-2</v>
      </c>
      <c r="M943">
        <v>0.44222230000000001</v>
      </c>
      <c r="N943">
        <v>-0.38775789999999999</v>
      </c>
      <c r="O943">
        <v>-1.1913499999999999</v>
      </c>
      <c r="P943">
        <v>0.61143349999999996</v>
      </c>
      <c r="Q943">
        <v>0.51505999999999996</v>
      </c>
      <c r="R943">
        <v>3.1175230000000002E-2</v>
      </c>
      <c r="S943">
        <v>8.2605590000000007E-2</v>
      </c>
      <c r="T943">
        <v>0.75893299999999997</v>
      </c>
      <c r="U943">
        <v>-0.66148240000000003</v>
      </c>
    </row>
    <row r="944" spans="1:21" x14ac:dyDescent="0.25">
      <c r="A944" s="20">
        <f>0.000000758173*10^9</f>
        <v>758.173</v>
      </c>
      <c r="B944">
        <v>-0.52388109999999999</v>
      </c>
      <c r="C944">
        <v>1.1703520000000001</v>
      </c>
      <c r="D944">
        <v>-1.393888</v>
      </c>
      <c r="E944">
        <v>1.214099</v>
      </c>
      <c r="F944">
        <v>-9.864684E-2</v>
      </c>
      <c r="G944">
        <v>-0.94653739999999997</v>
      </c>
      <c r="H944">
        <v>0.22050310000000001</v>
      </c>
      <c r="I944">
        <v>0.97896890000000003</v>
      </c>
      <c r="J944">
        <v>-2.856767E-2</v>
      </c>
      <c r="K944">
        <v>-0.47442980000000001</v>
      </c>
      <c r="L944">
        <v>-0.14369280000000001</v>
      </c>
      <c r="M944">
        <v>0.95588930000000005</v>
      </c>
      <c r="N944">
        <v>-0.33226309999999998</v>
      </c>
      <c r="O944">
        <v>-1.2298640000000001</v>
      </c>
      <c r="P944">
        <v>0.48690480000000003</v>
      </c>
      <c r="Q944">
        <v>-1.0661769999999999</v>
      </c>
      <c r="R944">
        <v>-0.4828385</v>
      </c>
      <c r="S944">
        <v>-0.93163700000000005</v>
      </c>
      <c r="T944">
        <v>-0.43772349999999999</v>
      </c>
      <c r="U944">
        <v>-0.75852280000000005</v>
      </c>
    </row>
    <row r="945" spans="1:21" x14ac:dyDescent="0.25">
      <c r="A945" s="20">
        <f>0.000000759173*10^9</f>
        <v>759.173</v>
      </c>
      <c r="B945">
        <v>-0.87132779999999999</v>
      </c>
      <c r="C945">
        <v>-6.5510009999999994E-2</v>
      </c>
      <c r="D945">
        <v>-1.694949</v>
      </c>
      <c r="E945">
        <v>0.54064129999999999</v>
      </c>
      <c r="F945">
        <v>0.68336949999999996</v>
      </c>
      <c r="G945">
        <v>-0.53905860000000005</v>
      </c>
      <c r="H945">
        <v>0.47192250000000002</v>
      </c>
      <c r="I945">
        <v>2.8129240000000002</v>
      </c>
      <c r="J945">
        <v>0.66226929999999995</v>
      </c>
      <c r="K945">
        <v>0.19801299999999999</v>
      </c>
      <c r="L945">
        <v>0.50758800000000004</v>
      </c>
      <c r="M945">
        <v>1.13323</v>
      </c>
      <c r="N945">
        <v>-0.61768270000000003</v>
      </c>
      <c r="O945">
        <v>-0.82436949999999998</v>
      </c>
      <c r="P945">
        <v>-0.35715940000000002</v>
      </c>
      <c r="Q945">
        <v>-0.68638840000000001</v>
      </c>
      <c r="R945">
        <v>0.63622990000000001</v>
      </c>
      <c r="S945">
        <v>-8.5763400000000004E-2</v>
      </c>
      <c r="T945">
        <v>-1.8543890000000001</v>
      </c>
      <c r="U945">
        <v>-9.6755620000000001E-2</v>
      </c>
    </row>
    <row r="946" spans="1:21" x14ac:dyDescent="0.25">
      <c r="A946" s="20">
        <f>0.000000760173*10^9</f>
        <v>760.173</v>
      </c>
      <c r="B946">
        <v>-0.22022839999999999</v>
      </c>
      <c r="C946">
        <v>8.8831679999999996E-2</v>
      </c>
      <c r="D946">
        <v>-1.1999109999999999</v>
      </c>
      <c r="E946">
        <v>1.000758</v>
      </c>
      <c r="F946">
        <v>0.65014740000000004</v>
      </c>
      <c r="G946">
        <v>2.126403E-2</v>
      </c>
      <c r="H946">
        <v>0.32297619999999999</v>
      </c>
      <c r="I946">
        <v>1.4647520000000001</v>
      </c>
      <c r="J946">
        <v>-1.407751E-2</v>
      </c>
      <c r="K946">
        <v>0.32292539999999997</v>
      </c>
      <c r="L946">
        <v>0.68231120000000001</v>
      </c>
      <c r="M946">
        <v>1.4343170000000001</v>
      </c>
      <c r="N946">
        <v>-0.32098690000000002</v>
      </c>
      <c r="O946">
        <v>1.5885150000000001E-2</v>
      </c>
      <c r="P946">
        <v>-0.66519779999999995</v>
      </c>
      <c r="Q946">
        <v>0.6536225</v>
      </c>
      <c r="R946">
        <v>0.82103729999999997</v>
      </c>
      <c r="S946">
        <v>0.23532239999999999</v>
      </c>
      <c r="T946">
        <v>-2.0171800000000002</v>
      </c>
      <c r="U946">
        <v>1.688132</v>
      </c>
    </row>
    <row r="947" spans="1:21" x14ac:dyDescent="0.25">
      <c r="A947" s="20">
        <f>0.000000761173*10^9</f>
        <v>761.173</v>
      </c>
      <c r="B947">
        <v>7.5727550000000005E-2</v>
      </c>
      <c r="C947">
        <v>1.0701849999999999</v>
      </c>
      <c r="D947">
        <v>-0.97192679999999998</v>
      </c>
      <c r="E947">
        <v>2.2493409999999998</v>
      </c>
      <c r="F947">
        <v>-0.21340680000000001</v>
      </c>
      <c r="G947">
        <v>-0.1296157</v>
      </c>
      <c r="H947">
        <v>-0.36523650000000002</v>
      </c>
      <c r="I947">
        <v>-0.2091054</v>
      </c>
      <c r="J947">
        <v>-0.4947879</v>
      </c>
      <c r="K947">
        <v>0.44614290000000001</v>
      </c>
      <c r="L947">
        <v>-0.77555079999999998</v>
      </c>
      <c r="M947">
        <v>1.374339</v>
      </c>
      <c r="N947">
        <v>-0.3550933</v>
      </c>
      <c r="O947">
        <v>0.1936233</v>
      </c>
      <c r="P947">
        <v>-0.47304350000000001</v>
      </c>
      <c r="Q947">
        <v>0.46944760000000002</v>
      </c>
      <c r="R947">
        <v>-0.92490570000000005</v>
      </c>
      <c r="S947">
        <v>-0.41868359999999999</v>
      </c>
      <c r="T947">
        <v>-0.78253530000000004</v>
      </c>
      <c r="U947">
        <v>1.8863989999999999</v>
      </c>
    </row>
    <row r="948" spans="1:21" x14ac:dyDescent="0.25">
      <c r="A948" s="20">
        <f>0.000000762173*10^9</f>
        <v>762.173</v>
      </c>
      <c r="B948">
        <v>-0.1369919</v>
      </c>
      <c r="C948">
        <v>0.80918639999999997</v>
      </c>
      <c r="D948">
        <v>-1.2266870000000001</v>
      </c>
      <c r="E948">
        <v>3.0552299999999999</v>
      </c>
      <c r="F948">
        <v>-0.60861030000000005</v>
      </c>
      <c r="G948">
        <v>-1.3934930000000001</v>
      </c>
      <c r="H948">
        <v>-0.87868520000000006</v>
      </c>
      <c r="I948">
        <v>-0.1115622</v>
      </c>
      <c r="J948">
        <v>-0.1004762</v>
      </c>
      <c r="K948">
        <v>0.42110760000000003</v>
      </c>
      <c r="L948">
        <v>-2.5533980000000001</v>
      </c>
      <c r="M948">
        <v>0.25232169999999998</v>
      </c>
      <c r="N948">
        <v>-1.3947799999999999</v>
      </c>
      <c r="O948">
        <v>-0.1059404</v>
      </c>
      <c r="P948">
        <v>-1.279633</v>
      </c>
      <c r="Q948">
        <v>-0.67543759999999997</v>
      </c>
      <c r="R948">
        <v>-1.373577</v>
      </c>
      <c r="S948">
        <v>-0.94776110000000002</v>
      </c>
      <c r="T948">
        <v>0.92909839999999999</v>
      </c>
      <c r="U948">
        <v>-0.1624989</v>
      </c>
    </row>
    <row r="949" spans="1:21" x14ac:dyDescent="0.25">
      <c r="A949" s="20">
        <f>0.000000763173*10^9</f>
        <v>763.173</v>
      </c>
      <c r="B949">
        <v>-0.61740130000000004</v>
      </c>
      <c r="C949">
        <v>-0.14440810000000001</v>
      </c>
      <c r="D949">
        <v>-0.4409227</v>
      </c>
      <c r="E949">
        <v>2.1883789999999999</v>
      </c>
      <c r="F949">
        <v>-0.48775629999999998</v>
      </c>
      <c r="G949">
        <v>-1.9743649999999999</v>
      </c>
      <c r="H949">
        <v>-0.67630990000000002</v>
      </c>
      <c r="I949">
        <v>0.11811720000000001</v>
      </c>
      <c r="J949">
        <v>1.1935249999999999</v>
      </c>
      <c r="K949">
        <v>-0.36748740000000002</v>
      </c>
      <c r="L949">
        <v>-1.902925</v>
      </c>
      <c r="M949">
        <v>-0.8696007</v>
      </c>
      <c r="N949">
        <v>-1.2242440000000001</v>
      </c>
      <c r="O949">
        <v>0.35137089999999999</v>
      </c>
      <c r="P949">
        <v>-2.1227390000000002</v>
      </c>
      <c r="Q949">
        <v>-1.339351</v>
      </c>
      <c r="R949">
        <v>-0.50348130000000002</v>
      </c>
      <c r="S949">
        <v>-0.4819312</v>
      </c>
      <c r="T949">
        <v>2.065706</v>
      </c>
      <c r="U949">
        <v>-0.45448830000000001</v>
      </c>
    </row>
    <row r="950" spans="1:21" x14ac:dyDescent="0.25">
      <c r="A950" s="20">
        <f>0.000000764173*10^9</f>
        <v>764.173</v>
      </c>
      <c r="B950">
        <v>-1.0261530000000001</v>
      </c>
      <c r="C950">
        <v>-0.53198250000000002</v>
      </c>
      <c r="D950">
        <v>0.50261359999999999</v>
      </c>
      <c r="E950">
        <v>0.40457409999999999</v>
      </c>
      <c r="F950">
        <v>-0.94909209999999999</v>
      </c>
      <c r="G950">
        <v>-0.26537189999999999</v>
      </c>
      <c r="H950">
        <v>-0.86965680000000001</v>
      </c>
      <c r="I950">
        <v>-7.3924779999999995E-2</v>
      </c>
      <c r="J950">
        <v>2.4369299999999998</v>
      </c>
      <c r="K950">
        <v>-0.97576669999999999</v>
      </c>
      <c r="L950">
        <v>0.62456279999999997</v>
      </c>
      <c r="M950">
        <v>-0.149949</v>
      </c>
      <c r="N950">
        <v>0.41551290000000002</v>
      </c>
      <c r="O950">
        <v>1.0125820000000001</v>
      </c>
      <c r="P950">
        <v>-1.5942350000000001</v>
      </c>
      <c r="Q950">
        <v>-1.636506</v>
      </c>
      <c r="R950">
        <v>-0.85973330000000003</v>
      </c>
      <c r="S950">
        <v>1.0985199999999999</v>
      </c>
      <c r="T950">
        <v>2.6282649999999999</v>
      </c>
      <c r="U950">
        <v>1.175521</v>
      </c>
    </row>
    <row r="951" spans="1:21" x14ac:dyDescent="0.25">
      <c r="A951" s="20">
        <f>0.000000765173*10^9</f>
        <v>765.173</v>
      </c>
      <c r="B951">
        <v>-1.0008699999999999</v>
      </c>
      <c r="C951">
        <v>-0.36806250000000001</v>
      </c>
      <c r="D951">
        <v>0.33979039999999999</v>
      </c>
      <c r="E951">
        <v>-0.39802169999999998</v>
      </c>
      <c r="F951">
        <v>-1.774505</v>
      </c>
      <c r="G951">
        <v>1.895019</v>
      </c>
      <c r="H951">
        <v>-2.2192180000000001</v>
      </c>
      <c r="I951">
        <v>-5.7617970000000004E-4</v>
      </c>
      <c r="J951">
        <v>1.717549</v>
      </c>
      <c r="K951">
        <v>-0.35325669999999998</v>
      </c>
      <c r="L951">
        <v>1.88323</v>
      </c>
      <c r="M951">
        <v>1.6459919999999999</v>
      </c>
      <c r="N951">
        <v>1.0975079999999999</v>
      </c>
      <c r="O951">
        <v>0.18913840000000001</v>
      </c>
      <c r="P951">
        <v>-0.74700310000000003</v>
      </c>
      <c r="Q951">
        <v>-1.918444</v>
      </c>
      <c r="R951">
        <v>-1.655184</v>
      </c>
      <c r="S951">
        <v>1.5103279999999999</v>
      </c>
      <c r="T951">
        <v>3.2238340000000001</v>
      </c>
      <c r="U951">
        <v>1.673713</v>
      </c>
    </row>
    <row r="952" spans="1:21" x14ac:dyDescent="0.25">
      <c r="A952" s="20">
        <f>0.000000766173*10^9</f>
        <v>766.173</v>
      </c>
      <c r="B952">
        <v>2.09488E-2</v>
      </c>
      <c r="C952">
        <v>7.9667089999999996E-2</v>
      </c>
      <c r="D952">
        <v>2.4510420000000002E-2</v>
      </c>
      <c r="E952">
        <v>9.4982490000000003E-2</v>
      </c>
      <c r="F952">
        <v>-1.8283640000000001</v>
      </c>
      <c r="G952">
        <v>2.447908</v>
      </c>
      <c r="H952">
        <v>-2.838015</v>
      </c>
      <c r="I952">
        <v>2.5585119999999999E-2</v>
      </c>
      <c r="J952">
        <v>-2.0875709999999999E-2</v>
      </c>
      <c r="K952">
        <v>0.41586600000000001</v>
      </c>
      <c r="L952">
        <v>1.6627209999999999</v>
      </c>
      <c r="M952">
        <v>2.1069330000000002</v>
      </c>
      <c r="N952">
        <v>0.6537501</v>
      </c>
      <c r="O952">
        <v>-1.3270329999999999</v>
      </c>
      <c r="P952">
        <v>-0.45119090000000001</v>
      </c>
      <c r="Q952">
        <v>-2.120927</v>
      </c>
      <c r="R952">
        <v>-0.79587920000000001</v>
      </c>
      <c r="S952">
        <v>3.837687E-2</v>
      </c>
      <c r="T952">
        <v>3.7024979999999998</v>
      </c>
      <c r="U952">
        <v>0.45498559999999999</v>
      </c>
    </row>
    <row r="953" spans="1:21" x14ac:dyDescent="0.25">
      <c r="A953" s="20">
        <f>0.000000767173*10^9</f>
        <v>767.173</v>
      </c>
      <c r="B953">
        <v>1.229565</v>
      </c>
      <c r="C953">
        <v>0.31047710000000001</v>
      </c>
      <c r="D953">
        <v>0.4812361</v>
      </c>
      <c r="E953">
        <v>1.0323340000000001</v>
      </c>
      <c r="F953">
        <v>-1.0369539999999999</v>
      </c>
      <c r="G953">
        <v>1.3667659999999999</v>
      </c>
      <c r="H953">
        <v>-2.1035650000000001</v>
      </c>
      <c r="I953">
        <v>-0.86245070000000001</v>
      </c>
      <c r="J953">
        <v>-0.25439840000000002</v>
      </c>
      <c r="K953">
        <v>6.3454800000000006E-2</v>
      </c>
      <c r="L953">
        <v>0.69291849999999999</v>
      </c>
      <c r="M953">
        <v>1.0542279999999999</v>
      </c>
      <c r="N953">
        <v>0.65333240000000004</v>
      </c>
      <c r="O953">
        <v>-1.184437</v>
      </c>
      <c r="P953">
        <v>-0.51162180000000002</v>
      </c>
      <c r="Q953">
        <v>-1.8649739999999999</v>
      </c>
      <c r="R953">
        <v>1.0798209999999999</v>
      </c>
      <c r="S953">
        <v>-0.67574520000000005</v>
      </c>
      <c r="T953">
        <v>2.773603</v>
      </c>
      <c r="U953">
        <v>-0.54732800000000004</v>
      </c>
    </row>
    <row r="954" spans="1:21" x14ac:dyDescent="0.25">
      <c r="A954" s="20">
        <f>0.000000768173*10^9</f>
        <v>768.173</v>
      </c>
      <c r="B954">
        <v>0.45562439999999998</v>
      </c>
      <c r="C954">
        <v>0.3299416</v>
      </c>
      <c r="D954">
        <v>0.97024639999999995</v>
      </c>
      <c r="E954">
        <v>1.951533</v>
      </c>
      <c r="F954">
        <v>-0.88342750000000003</v>
      </c>
      <c r="G954">
        <v>-0.1790099</v>
      </c>
      <c r="H954">
        <v>-1.2862089999999999</v>
      </c>
      <c r="I954">
        <v>-1.6425700000000001</v>
      </c>
      <c r="J954">
        <v>0.54133830000000005</v>
      </c>
      <c r="K954">
        <v>-0.54741410000000001</v>
      </c>
      <c r="L954">
        <v>-0.50142719999999996</v>
      </c>
      <c r="M954">
        <v>-0.1013208</v>
      </c>
      <c r="N954">
        <v>0.98529849999999997</v>
      </c>
      <c r="O954">
        <v>0.15590319999999999</v>
      </c>
      <c r="P954">
        <v>-0.2245394</v>
      </c>
      <c r="Q954">
        <v>-1.2657080000000001</v>
      </c>
      <c r="R954">
        <v>2.0065019999999998</v>
      </c>
      <c r="S954">
        <v>0.39523829999999999</v>
      </c>
      <c r="T954">
        <v>0.47248830000000003</v>
      </c>
      <c r="U954">
        <v>-0.36943619999999999</v>
      </c>
    </row>
    <row r="955" spans="1:21" x14ac:dyDescent="0.25">
      <c r="A955" s="20">
        <f>0.000000769173*10^9</f>
        <v>769.173</v>
      </c>
      <c r="B955">
        <v>-1.2453620000000001</v>
      </c>
      <c r="C955">
        <v>0.60544149999999997</v>
      </c>
      <c r="D955">
        <v>-0.1250182</v>
      </c>
      <c r="E955">
        <v>2.1510030000000002</v>
      </c>
      <c r="F955">
        <v>-1.3854660000000001</v>
      </c>
      <c r="G955">
        <v>-0.27144239999999997</v>
      </c>
      <c r="H955">
        <v>-0.23595959999999999</v>
      </c>
      <c r="I955">
        <v>-0.75572110000000003</v>
      </c>
      <c r="J955">
        <v>1.114738</v>
      </c>
      <c r="K955">
        <v>-1.192015</v>
      </c>
      <c r="L955">
        <v>-0.25395899999999999</v>
      </c>
      <c r="M955">
        <v>-0.80985580000000001</v>
      </c>
      <c r="N955">
        <v>0.70554850000000002</v>
      </c>
      <c r="O955">
        <v>0.74113980000000002</v>
      </c>
      <c r="P955">
        <v>0.39200980000000002</v>
      </c>
      <c r="Q955">
        <v>-1.164512</v>
      </c>
      <c r="R955">
        <v>1.1861189999999999</v>
      </c>
      <c r="S955">
        <v>0.71595379999999997</v>
      </c>
      <c r="T955">
        <v>-0.80171409999999999</v>
      </c>
      <c r="U955">
        <v>-0.36554229999999999</v>
      </c>
    </row>
    <row r="956" spans="1:21" x14ac:dyDescent="0.25">
      <c r="A956" s="20">
        <f>0.000000770173*10^9</f>
        <v>770.173</v>
      </c>
      <c r="B956">
        <v>-1.5883069999999999</v>
      </c>
      <c r="C956">
        <v>0.70831270000000002</v>
      </c>
      <c r="D956">
        <v>-1.459592</v>
      </c>
      <c r="E956">
        <v>1.1348549999999999</v>
      </c>
      <c r="F956">
        <v>-0.51795500000000005</v>
      </c>
      <c r="G956">
        <v>0.91539479999999995</v>
      </c>
      <c r="H956">
        <v>0.5566818</v>
      </c>
      <c r="I956">
        <v>0.52753870000000003</v>
      </c>
      <c r="J956">
        <v>1.153519</v>
      </c>
      <c r="K956">
        <v>-0.8537882</v>
      </c>
      <c r="L956">
        <v>0.34476620000000002</v>
      </c>
      <c r="M956">
        <v>-0.42033999999999999</v>
      </c>
      <c r="N956">
        <v>0.24896360000000001</v>
      </c>
      <c r="O956">
        <v>0.49538720000000003</v>
      </c>
      <c r="P956">
        <v>0.47709059999999998</v>
      </c>
      <c r="Q956">
        <v>-1.360522</v>
      </c>
      <c r="R956">
        <v>-0.13612750000000001</v>
      </c>
      <c r="S956">
        <v>-0.57330729999999996</v>
      </c>
      <c r="T956">
        <v>-0.2275295</v>
      </c>
      <c r="U956">
        <v>-0.53096010000000005</v>
      </c>
    </row>
    <row r="957" spans="1:21" x14ac:dyDescent="0.25">
      <c r="A957" s="20">
        <f>0.000000771173*10^9</f>
        <v>771.173</v>
      </c>
      <c r="B957">
        <v>-1.0783700000000001</v>
      </c>
      <c r="C957">
        <v>0.33662690000000001</v>
      </c>
      <c r="D957">
        <v>-1.040332</v>
      </c>
      <c r="E957">
        <v>0.28102460000000001</v>
      </c>
      <c r="F957">
        <v>0.93348900000000001</v>
      </c>
      <c r="G957">
        <v>1.479636</v>
      </c>
      <c r="H957">
        <v>0.1628501</v>
      </c>
      <c r="I957">
        <v>0.2270074</v>
      </c>
      <c r="J957">
        <v>1.5118370000000001E-2</v>
      </c>
      <c r="K957">
        <v>0.9170393</v>
      </c>
      <c r="L957">
        <v>4.7393650000000002E-2</v>
      </c>
      <c r="M957">
        <v>0.67228370000000004</v>
      </c>
      <c r="N957">
        <v>-0.70674349999999997</v>
      </c>
      <c r="O957">
        <v>0.39783980000000002</v>
      </c>
      <c r="P957">
        <v>0.28211310000000001</v>
      </c>
      <c r="Q957">
        <v>-0.82171170000000004</v>
      </c>
      <c r="R957">
        <v>3.3597420000000003E-2</v>
      </c>
      <c r="S957">
        <v>-1.280673</v>
      </c>
      <c r="T957">
        <v>0.29187489999999999</v>
      </c>
      <c r="U957">
        <v>0.78698259999999998</v>
      </c>
    </row>
    <row r="958" spans="1:21" x14ac:dyDescent="0.25">
      <c r="A958" s="20">
        <f>0.000000772173*10^9</f>
        <v>772.173</v>
      </c>
      <c r="B958">
        <v>-0.37600430000000001</v>
      </c>
      <c r="C958">
        <v>-3.6565350000000003E-4</v>
      </c>
      <c r="D958">
        <v>-0.46001320000000001</v>
      </c>
      <c r="E958">
        <v>0.47914580000000001</v>
      </c>
      <c r="F958">
        <v>0.38205250000000002</v>
      </c>
      <c r="G958">
        <v>1.1396360000000001</v>
      </c>
      <c r="H958">
        <v>-3.0601929999999999E-2</v>
      </c>
      <c r="I958">
        <v>-0.98902710000000005</v>
      </c>
      <c r="J958">
        <v>-0.87820419999999999</v>
      </c>
      <c r="K958">
        <v>0.77075870000000002</v>
      </c>
      <c r="L958">
        <v>4.8701619999999999E-3</v>
      </c>
      <c r="M958">
        <v>0.66510939999999996</v>
      </c>
      <c r="N958">
        <v>-1.9079429999999999</v>
      </c>
      <c r="O958">
        <v>0.58144399999999996</v>
      </c>
      <c r="P958">
        <v>0.37498340000000002</v>
      </c>
      <c r="Q958">
        <v>0.2224661</v>
      </c>
      <c r="R958">
        <v>1.0900840000000001</v>
      </c>
      <c r="S958">
        <v>-0.71396079999999995</v>
      </c>
      <c r="T958">
        <v>0.4679545</v>
      </c>
      <c r="U958">
        <v>2.3432089999999999</v>
      </c>
    </row>
    <row r="959" spans="1:21" x14ac:dyDescent="0.25">
      <c r="A959" s="20">
        <f>0.000000773173*10^9</f>
        <v>773.173</v>
      </c>
      <c r="B959">
        <v>0.34182269999999998</v>
      </c>
      <c r="C959">
        <v>-0.24566109999999999</v>
      </c>
      <c r="D959">
        <v>-3.9802959999999998E-2</v>
      </c>
      <c r="E959">
        <v>0.75410770000000005</v>
      </c>
      <c r="F959">
        <v>-1.23187</v>
      </c>
      <c r="G959">
        <v>0.48960870000000001</v>
      </c>
      <c r="H959">
        <v>0.15795239999999999</v>
      </c>
      <c r="I959">
        <v>-1.30491</v>
      </c>
      <c r="J959">
        <v>0.25018040000000002</v>
      </c>
      <c r="K959">
        <v>-0.72564790000000001</v>
      </c>
      <c r="L959">
        <v>1.0649260000000001E-2</v>
      </c>
      <c r="M959">
        <v>1.22434E-2</v>
      </c>
      <c r="N959">
        <v>-1.42777</v>
      </c>
      <c r="O959">
        <v>-0.32693159999999999</v>
      </c>
      <c r="P959">
        <v>0.77366789999999996</v>
      </c>
      <c r="Q959">
        <v>0.32351000000000002</v>
      </c>
      <c r="R959">
        <v>1.1992799999999999</v>
      </c>
      <c r="S959">
        <v>0.36161330000000003</v>
      </c>
      <c r="T959">
        <v>0.83672139999999995</v>
      </c>
      <c r="U959">
        <v>1.2831189999999999</v>
      </c>
    </row>
    <row r="960" spans="1:21" x14ac:dyDescent="0.25">
      <c r="A960" s="20">
        <f>0.000000774173*10^9</f>
        <v>774.173</v>
      </c>
      <c r="B960">
        <v>0.53054310000000005</v>
      </c>
      <c r="C960">
        <v>-0.7105494</v>
      </c>
      <c r="D960">
        <v>1.1370169999999999</v>
      </c>
      <c r="E960">
        <v>0.71760080000000004</v>
      </c>
      <c r="F960">
        <v>-1.660628</v>
      </c>
      <c r="G960">
        <v>-0.27624300000000002</v>
      </c>
      <c r="H960">
        <v>-0.59495699999999996</v>
      </c>
      <c r="I960">
        <v>-0.69243109999999997</v>
      </c>
      <c r="J960">
        <v>1.7295560000000001</v>
      </c>
      <c r="K960">
        <v>-0.1239628</v>
      </c>
      <c r="L960">
        <v>9.7146939999999994E-3</v>
      </c>
      <c r="M960">
        <v>0.33592670000000002</v>
      </c>
      <c r="N960">
        <v>0.1219018</v>
      </c>
      <c r="O960">
        <v>-1.805051</v>
      </c>
      <c r="P960">
        <v>0.98721199999999998</v>
      </c>
      <c r="Q960">
        <v>-0.20821039999999999</v>
      </c>
      <c r="R960">
        <v>0.73866600000000004</v>
      </c>
      <c r="S960">
        <v>1.4007609999999999</v>
      </c>
      <c r="T960">
        <v>0.45858559999999998</v>
      </c>
      <c r="U960">
        <v>-0.9055782</v>
      </c>
    </row>
    <row r="961" spans="1:21" x14ac:dyDescent="0.25">
      <c r="A961" s="20">
        <f>0.000000775173*10^9</f>
        <v>775.173</v>
      </c>
      <c r="B961">
        <v>0.57573339999999995</v>
      </c>
      <c r="C961">
        <v>-0.78861239999999999</v>
      </c>
      <c r="D961">
        <v>1.7451270000000001</v>
      </c>
      <c r="E961">
        <v>0.29032350000000001</v>
      </c>
      <c r="F961">
        <v>-0.97249589999999997</v>
      </c>
      <c r="G961">
        <v>-0.57664020000000005</v>
      </c>
      <c r="H961">
        <v>-0.72000120000000001</v>
      </c>
      <c r="I961">
        <v>-0.23381679999999999</v>
      </c>
      <c r="J961">
        <v>1.4490069999999999</v>
      </c>
      <c r="K961">
        <v>1.2248540000000001</v>
      </c>
      <c r="L961">
        <v>1.291459E-2</v>
      </c>
      <c r="M961">
        <v>1.299188</v>
      </c>
      <c r="N961">
        <v>0.58570310000000003</v>
      </c>
      <c r="O961">
        <v>-1.4179189999999999</v>
      </c>
      <c r="P961">
        <v>0.45125379999999998</v>
      </c>
      <c r="Q961">
        <v>-3.3734109999999998E-2</v>
      </c>
      <c r="R961">
        <v>0.27455380000000001</v>
      </c>
      <c r="S961">
        <v>2.4390860000000001</v>
      </c>
      <c r="T961">
        <v>-0.20334830000000001</v>
      </c>
      <c r="U961">
        <v>-1.035112</v>
      </c>
    </row>
    <row r="962" spans="1:21" x14ac:dyDescent="0.25">
      <c r="A962" s="20">
        <f>0.000000776173*10^9</f>
        <v>776.173</v>
      </c>
      <c r="B962">
        <v>0.56410360000000004</v>
      </c>
      <c r="C962">
        <v>0.1943531</v>
      </c>
      <c r="D962">
        <v>0.95908360000000004</v>
      </c>
      <c r="E962">
        <v>0.1115916</v>
      </c>
      <c r="F962">
        <v>0.27396939999999997</v>
      </c>
      <c r="G962">
        <v>2.3322780000000001E-2</v>
      </c>
      <c r="H962">
        <v>0.77144449999999998</v>
      </c>
      <c r="I962">
        <v>-0.49978</v>
      </c>
      <c r="J962">
        <v>-0.1164683</v>
      </c>
      <c r="K962">
        <v>2.203643</v>
      </c>
      <c r="L962">
        <v>-1.062119</v>
      </c>
      <c r="M962">
        <v>0.94604779999999999</v>
      </c>
      <c r="N962">
        <v>-0.4185179</v>
      </c>
      <c r="O962">
        <v>-0.19842899999999999</v>
      </c>
      <c r="P962">
        <v>-7.2257619999999995E-2</v>
      </c>
      <c r="Q962">
        <v>0.1883484</v>
      </c>
      <c r="R962">
        <v>0.12064950000000001</v>
      </c>
      <c r="S962">
        <v>3.0163500000000001</v>
      </c>
      <c r="T962">
        <v>6.0721190000000001E-2</v>
      </c>
      <c r="U962">
        <v>-0.1077507</v>
      </c>
    </row>
    <row r="963" spans="1:21" x14ac:dyDescent="0.25">
      <c r="A963" s="20">
        <f>0.000000777173*10^9</f>
        <v>777.173</v>
      </c>
      <c r="B963">
        <v>-0.30510870000000001</v>
      </c>
      <c r="C963">
        <v>0.94258379999999997</v>
      </c>
      <c r="D963">
        <v>-0.2995758</v>
      </c>
      <c r="E963">
        <v>0.89681860000000002</v>
      </c>
      <c r="F963">
        <v>1.4011020000000001</v>
      </c>
      <c r="G963">
        <v>0.96147930000000004</v>
      </c>
      <c r="H963">
        <v>1.5645309999999999</v>
      </c>
      <c r="I963">
        <v>-1.0605469999999999</v>
      </c>
      <c r="J963">
        <v>-0.94648589999999999</v>
      </c>
      <c r="K963">
        <v>2.780465</v>
      </c>
      <c r="L963">
        <v>-1.6659219999999999</v>
      </c>
      <c r="M963">
        <v>-0.1704117</v>
      </c>
      <c r="N963">
        <v>-1.3044789999999999</v>
      </c>
      <c r="O963">
        <v>-0.68779140000000005</v>
      </c>
      <c r="P963">
        <v>8.4564559999999997E-2</v>
      </c>
      <c r="Q963">
        <v>-0.3934281</v>
      </c>
      <c r="R963">
        <v>0.74182789999999998</v>
      </c>
      <c r="S963">
        <v>2.337056</v>
      </c>
      <c r="T963">
        <v>-7.4706120000000001E-2</v>
      </c>
      <c r="U963">
        <v>0.23016229999999999</v>
      </c>
    </row>
    <row r="964" spans="1:21" x14ac:dyDescent="0.25">
      <c r="A964" s="20">
        <f>0.000000778173*10^9</f>
        <v>778.173</v>
      </c>
      <c r="B964">
        <v>-0.87643079999999995</v>
      </c>
      <c r="C964">
        <v>0.80962160000000005</v>
      </c>
      <c r="D964">
        <v>-0.91767270000000001</v>
      </c>
      <c r="E964">
        <v>0.7426893</v>
      </c>
      <c r="F964">
        <v>1.209568</v>
      </c>
      <c r="G964">
        <v>1.050953</v>
      </c>
      <c r="H964">
        <v>0.75480840000000005</v>
      </c>
      <c r="I964">
        <v>-0.22182650000000001</v>
      </c>
      <c r="J964">
        <v>-0.6423451</v>
      </c>
      <c r="K964">
        <v>1.4150590000000001</v>
      </c>
      <c r="L964">
        <v>-4.2843440000000003E-2</v>
      </c>
      <c r="M964">
        <v>0.47606090000000001</v>
      </c>
      <c r="N964">
        <v>-1.0575870000000001</v>
      </c>
      <c r="O964">
        <v>-2.174947</v>
      </c>
      <c r="P964">
        <v>-4.1061390000000003E-2</v>
      </c>
      <c r="Q964">
        <v>-0.2940006</v>
      </c>
      <c r="R964">
        <v>0.75980570000000003</v>
      </c>
      <c r="S964">
        <v>1.2758419999999999</v>
      </c>
      <c r="T964">
        <v>-1.2617719999999999</v>
      </c>
      <c r="U964">
        <v>0.96481240000000001</v>
      </c>
    </row>
    <row r="965" spans="1:21" x14ac:dyDescent="0.25">
      <c r="A965" s="20">
        <f>0.000000779173*10^9</f>
        <v>779.173</v>
      </c>
      <c r="B965">
        <v>-0.28688200000000003</v>
      </c>
      <c r="C965">
        <v>1.296827</v>
      </c>
      <c r="D965">
        <v>-0.32868649999999999</v>
      </c>
      <c r="E965">
        <v>-1.072343</v>
      </c>
      <c r="F965">
        <v>0.1381541</v>
      </c>
      <c r="G965">
        <v>0.29561100000000001</v>
      </c>
      <c r="H965">
        <v>0.166521</v>
      </c>
      <c r="I965">
        <v>1.6103799999999999</v>
      </c>
      <c r="J965">
        <v>-0.77214240000000001</v>
      </c>
      <c r="K965">
        <v>-0.40660639999999998</v>
      </c>
      <c r="L965">
        <v>1.00291</v>
      </c>
      <c r="M965">
        <v>1.5066539999999999</v>
      </c>
      <c r="N965">
        <v>-0.44986500000000001</v>
      </c>
      <c r="O965">
        <v>-2.0954139999999999</v>
      </c>
      <c r="P965">
        <v>-0.72078710000000001</v>
      </c>
      <c r="Q965">
        <v>1.4259630000000001</v>
      </c>
      <c r="R965">
        <v>-0.19312360000000001</v>
      </c>
      <c r="S965">
        <v>0.67769349999999995</v>
      </c>
      <c r="T965">
        <v>-0.97099519999999995</v>
      </c>
      <c r="U965">
        <v>1.821418</v>
      </c>
    </row>
    <row r="966" spans="1:21" x14ac:dyDescent="0.25">
      <c r="A966" s="20">
        <f>0.000000780173*10^9</f>
        <v>780.173</v>
      </c>
      <c r="B966">
        <v>-0.1287094</v>
      </c>
      <c r="C966">
        <v>1.802192</v>
      </c>
      <c r="D966">
        <v>0.77751939999999997</v>
      </c>
      <c r="E966">
        <v>-2.2524700000000002</v>
      </c>
      <c r="F966">
        <v>0.3895441</v>
      </c>
      <c r="G966">
        <v>0.35964600000000002</v>
      </c>
      <c r="H966">
        <v>0.81874570000000002</v>
      </c>
      <c r="I966">
        <v>1.8851450000000001</v>
      </c>
      <c r="J966">
        <v>-1.494929</v>
      </c>
      <c r="K966">
        <v>-0.3287312</v>
      </c>
      <c r="L966">
        <v>0.37057289999999998</v>
      </c>
      <c r="M966">
        <v>0.79768380000000005</v>
      </c>
      <c r="N966">
        <v>-0.22026299999999999</v>
      </c>
      <c r="O966">
        <v>-0.141149</v>
      </c>
      <c r="P966">
        <v>-0.65308730000000004</v>
      </c>
      <c r="Q966">
        <v>2.1992039999999999</v>
      </c>
      <c r="R966">
        <v>-0.18159420000000001</v>
      </c>
      <c r="S966">
        <v>0.79858580000000001</v>
      </c>
      <c r="T966">
        <v>0.65388979999999997</v>
      </c>
      <c r="U966">
        <v>1.7514350000000001</v>
      </c>
    </row>
    <row r="967" spans="1:21" x14ac:dyDescent="0.25">
      <c r="A967" s="20">
        <f>0.000000781173*10^9</f>
        <v>781.173</v>
      </c>
      <c r="B967">
        <v>-0.30502119999999999</v>
      </c>
      <c r="C967">
        <v>0.93017930000000004</v>
      </c>
      <c r="D967">
        <v>0.95874550000000003</v>
      </c>
      <c r="E967">
        <v>-1.591404</v>
      </c>
      <c r="F967">
        <v>1.8160769999999999</v>
      </c>
      <c r="G967">
        <v>0.90328399999999998</v>
      </c>
      <c r="H967">
        <v>1.1925380000000001</v>
      </c>
      <c r="I967">
        <v>0.88894379999999995</v>
      </c>
      <c r="J967">
        <v>-0.71670480000000003</v>
      </c>
      <c r="K967">
        <v>0.55549999999999999</v>
      </c>
      <c r="L967">
        <v>0.81886440000000005</v>
      </c>
      <c r="M967">
        <v>-0.29435420000000001</v>
      </c>
      <c r="N967">
        <v>-0.2790088</v>
      </c>
      <c r="O967">
        <v>0.73055289999999995</v>
      </c>
      <c r="P967">
        <v>0.12138640000000001</v>
      </c>
      <c r="Q967">
        <v>0.93286409999999997</v>
      </c>
      <c r="R967">
        <v>1.176512</v>
      </c>
      <c r="S967">
        <v>0.96784460000000005</v>
      </c>
      <c r="T967">
        <v>0.78758760000000005</v>
      </c>
      <c r="U967">
        <v>1.497099</v>
      </c>
    </row>
    <row r="968" spans="1:21" x14ac:dyDescent="0.25">
      <c r="A968" s="20">
        <f>0.000000782173*10^9</f>
        <v>782.173</v>
      </c>
      <c r="B968">
        <v>2.819259E-2</v>
      </c>
      <c r="C968">
        <v>-0.50829049999999998</v>
      </c>
      <c r="D968">
        <v>0.52653260000000002</v>
      </c>
      <c r="E968">
        <v>-0.50395029999999996</v>
      </c>
      <c r="F968">
        <v>1.551366</v>
      </c>
      <c r="G968">
        <v>-8.9265929999999993E-2</v>
      </c>
      <c r="H968">
        <v>-0.13570309999999999</v>
      </c>
      <c r="I968">
        <v>0.38312560000000001</v>
      </c>
      <c r="J968">
        <v>1.4718</v>
      </c>
      <c r="K968">
        <v>0.55096270000000003</v>
      </c>
      <c r="L968">
        <v>1.3598189999999999</v>
      </c>
      <c r="M968">
        <v>1.3939969999999999E-2</v>
      </c>
      <c r="N968">
        <v>-0.47148519999999999</v>
      </c>
      <c r="O968">
        <v>-0.2757502</v>
      </c>
      <c r="P968">
        <v>0.29223850000000001</v>
      </c>
      <c r="Q968">
        <v>-3.1504539999999998E-2</v>
      </c>
      <c r="R968">
        <v>1.548319</v>
      </c>
      <c r="S968">
        <v>0.2287313</v>
      </c>
      <c r="T968">
        <v>0.36843219999999999</v>
      </c>
      <c r="U968">
        <v>1.341715</v>
      </c>
    </row>
    <row r="969" spans="1:21" x14ac:dyDescent="0.25">
      <c r="A969" s="20">
        <f>0.000000783173*10^9</f>
        <v>783.173</v>
      </c>
      <c r="B969">
        <v>-0.63000049999999996</v>
      </c>
      <c r="C969">
        <v>-1.2705310000000001</v>
      </c>
      <c r="D969">
        <v>-9.4901470000000002E-2</v>
      </c>
      <c r="E969">
        <v>-0.1162797</v>
      </c>
      <c r="F969">
        <v>-0.20265630000000001</v>
      </c>
      <c r="G969">
        <v>-1.6540539999999999</v>
      </c>
      <c r="H969">
        <v>-1.954383</v>
      </c>
      <c r="I969">
        <v>0.19088050000000001</v>
      </c>
      <c r="J969">
        <v>1.811912</v>
      </c>
      <c r="K969">
        <v>0.20792930000000001</v>
      </c>
      <c r="L969">
        <v>0.67988300000000002</v>
      </c>
      <c r="M969">
        <v>1.0335589999999999</v>
      </c>
      <c r="N969">
        <v>-0.73686499999999999</v>
      </c>
      <c r="O969">
        <v>-0.71869780000000005</v>
      </c>
      <c r="P969">
        <v>8.0761319999999998E-2</v>
      </c>
      <c r="Q969">
        <v>0.1540532</v>
      </c>
      <c r="R969">
        <v>-0.47232229999999997</v>
      </c>
      <c r="S969">
        <v>-4.7374090000000001E-2</v>
      </c>
      <c r="T969">
        <v>0.60406660000000001</v>
      </c>
      <c r="U969">
        <v>0.99066869999999996</v>
      </c>
    </row>
    <row r="970" spans="1:21" x14ac:dyDescent="0.25">
      <c r="A970" s="20">
        <f>0.000000784173*10^9</f>
        <v>784.173</v>
      </c>
      <c r="B970">
        <v>-1.839988</v>
      </c>
      <c r="C970">
        <v>-0.18564349999999999</v>
      </c>
      <c r="D970">
        <v>-1.0748180000000001</v>
      </c>
      <c r="E970">
        <v>-1.8991689999999999E-2</v>
      </c>
      <c r="F970">
        <v>-0.6756894</v>
      </c>
      <c r="G970">
        <v>-1.4546460000000001</v>
      </c>
      <c r="H970">
        <v>-2.4186359999999998</v>
      </c>
      <c r="I970">
        <v>-0.3580431</v>
      </c>
      <c r="J970">
        <v>0.18922069999999999</v>
      </c>
      <c r="K970">
        <v>1.0510630000000001</v>
      </c>
      <c r="L970">
        <v>0.57434189999999996</v>
      </c>
      <c r="M970">
        <v>0.93842859999999995</v>
      </c>
      <c r="N970">
        <v>-0.46629419999999999</v>
      </c>
      <c r="O970">
        <v>-0.12687490000000001</v>
      </c>
      <c r="P970">
        <v>6.8605139999999995E-2</v>
      </c>
      <c r="Q970">
        <v>0.2384946</v>
      </c>
      <c r="R970">
        <v>-2.0064259999999998</v>
      </c>
      <c r="S970">
        <v>0.31769910000000001</v>
      </c>
      <c r="T970">
        <v>-0.2469732</v>
      </c>
      <c r="U970">
        <v>0.58752000000000004</v>
      </c>
    </row>
    <row r="971" spans="1:21" x14ac:dyDescent="0.25">
      <c r="A971" s="20">
        <f>0.000000785173*10^9</f>
        <v>785.173</v>
      </c>
      <c r="B971">
        <v>-1.2234430000000001</v>
      </c>
      <c r="C971">
        <v>1.1723749999999999</v>
      </c>
      <c r="D971">
        <v>-1.232623</v>
      </c>
      <c r="E971">
        <v>-0.45649869999999998</v>
      </c>
      <c r="F971">
        <v>0.1099613</v>
      </c>
      <c r="G971">
        <v>-9.3182219999999996E-2</v>
      </c>
      <c r="H971">
        <v>-1.6673979999999999</v>
      </c>
      <c r="I971">
        <v>-1.0476270000000001</v>
      </c>
      <c r="J971">
        <v>-0.81954830000000001</v>
      </c>
      <c r="K971">
        <v>2.0108160000000002</v>
      </c>
      <c r="L971">
        <v>0.2962957</v>
      </c>
      <c r="M971">
        <v>0.28627419999999998</v>
      </c>
      <c r="N971">
        <v>0.3376672</v>
      </c>
      <c r="O971">
        <v>0.34529660000000001</v>
      </c>
      <c r="P971">
        <v>-0.36882379999999998</v>
      </c>
      <c r="Q971">
        <v>-0.4834716</v>
      </c>
      <c r="R971">
        <v>-0.54539170000000003</v>
      </c>
      <c r="S971">
        <v>6.7030160000000005E-2</v>
      </c>
      <c r="T971">
        <v>-1.71075</v>
      </c>
      <c r="U971">
        <v>0.54388479999999995</v>
      </c>
    </row>
    <row r="972" spans="1:21" x14ac:dyDescent="0.25">
      <c r="A972" s="20">
        <f>0.000000786173*10^9</f>
        <v>786.173</v>
      </c>
      <c r="B972">
        <v>6.601038E-3</v>
      </c>
      <c r="C972">
        <v>0.1336611</v>
      </c>
      <c r="D972">
        <v>-0.92912819999999996</v>
      </c>
      <c r="E972">
        <v>-0.66582209999999997</v>
      </c>
      <c r="F972">
        <v>-9.7042290000000003E-2</v>
      </c>
      <c r="G972">
        <v>0.48007759999999999</v>
      </c>
      <c r="H972">
        <v>-1.1962159999999999</v>
      </c>
      <c r="I972">
        <v>-1.5247120000000001</v>
      </c>
      <c r="J972">
        <v>-0.44814979999999999</v>
      </c>
      <c r="K972">
        <v>1.104868</v>
      </c>
      <c r="L972">
        <v>-1.145194</v>
      </c>
      <c r="M972">
        <v>0.1775901</v>
      </c>
      <c r="N972">
        <v>1.0601320000000001</v>
      </c>
      <c r="O972">
        <v>0.6777919</v>
      </c>
      <c r="P972">
        <v>-1.5290649999999999</v>
      </c>
      <c r="Q972">
        <v>-0.43002620000000003</v>
      </c>
      <c r="R972">
        <v>1.0052300000000001</v>
      </c>
      <c r="S972">
        <v>0.16359560000000001</v>
      </c>
      <c r="T972">
        <v>-1.6193090000000001</v>
      </c>
      <c r="U972">
        <v>1.39459</v>
      </c>
    </row>
    <row r="973" spans="1:21" x14ac:dyDescent="0.25">
      <c r="A973" s="20">
        <f>0.000000787173*10^9</f>
        <v>787.173</v>
      </c>
      <c r="B973">
        <v>0.27946670000000001</v>
      </c>
      <c r="C973">
        <v>-1.414191</v>
      </c>
      <c r="D973">
        <v>-0.79748770000000002</v>
      </c>
      <c r="E973">
        <v>0.75648850000000001</v>
      </c>
      <c r="F973">
        <v>-1.4305680000000001</v>
      </c>
      <c r="G973">
        <v>0.2175618</v>
      </c>
      <c r="H973">
        <v>-1.5521609999999999</v>
      </c>
      <c r="I973">
        <v>-0.96022830000000003</v>
      </c>
      <c r="J973">
        <v>0.74546889999999999</v>
      </c>
      <c r="K973">
        <v>-0.16905590000000001</v>
      </c>
      <c r="L973">
        <v>-1.592962</v>
      </c>
      <c r="M973">
        <v>-0.17372770000000001</v>
      </c>
      <c r="N973">
        <v>0.89455309999999999</v>
      </c>
      <c r="O973">
        <v>1.628925</v>
      </c>
      <c r="P973">
        <v>-2.5377429999999999</v>
      </c>
      <c r="Q973">
        <v>0.84050309999999995</v>
      </c>
      <c r="R973">
        <v>0.10560269999999999</v>
      </c>
      <c r="S973">
        <v>1.0833159999999999</v>
      </c>
      <c r="T973">
        <v>-0.1109802</v>
      </c>
      <c r="U973">
        <v>2.149035</v>
      </c>
    </row>
    <row r="974" spans="1:21" x14ac:dyDescent="0.25">
      <c r="A974" s="20">
        <f>0.000000788173*10^9</f>
        <v>788.173</v>
      </c>
      <c r="B974">
        <v>0.59561920000000002</v>
      </c>
      <c r="C974">
        <v>-1.032098</v>
      </c>
      <c r="D974">
        <v>0.24877930000000001</v>
      </c>
      <c r="E974">
        <v>1.905427</v>
      </c>
      <c r="F974">
        <v>-2.3135599999999998</v>
      </c>
      <c r="G974">
        <v>2.2861409999999999E-2</v>
      </c>
      <c r="H974">
        <v>-1.6024910000000001</v>
      </c>
      <c r="I974">
        <v>0.21540000000000001</v>
      </c>
      <c r="J974">
        <v>1.3775120000000001</v>
      </c>
      <c r="K974">
        <v>-2.600098E-2</v>
      </c>
      <c r="L974">
        <v>-0.3919743</v>
      </c>
      <c r="M974">
        <v>-0.43230229999999997</v>
      </c>
      <c r="N974">
        <v>-7.2189080000000003E-2</v>
      </c>
      <c r="O974">
        <v>2.182633</v>
      </c>
      <c r="P974">
        <v>-2.18452</v>
      </c>
      <c r="Q974">
        <v>0.31681219999999999</v>
      </c>
      <c r="R974">
        <v>-0.85315200000000002</v>
      </c>
      <c r="S974">
        <v>1.667678</v>
      </c>
      <c r="T974">
        <v>0.98014299999999999</v>
      </c>
      <c r="U974">
        <v>1.7689809999999999</v>
      </c>
    </row>
    <row r="975" spans="1:21" x14ac:dyDescent="0.25">
      <c r="A975" s="20">
        <f>0.000000789173*10^9</f>
        <v>789.173</v>
      </c>
      <c r="B975">
        <v>0.63463760000000002</v>
      </c>
      <c r="C975">
        <v>0.3660756</v>
      </c>
      <c r="D975">
        <v>1.758931</v>
      </c>
      <c r="E975">
        <v>0.95161629999999997</v>
      </c>
      <c r="F975">
        <v>-2.4260549999999999</v>
      </c>
      <c r="G975">
        <v>0.20865040000000001</v>
      </c>
      <c r="H975">
        <v>-0.46238020000000002</v>
      </c>
      <c r="I975">
        <v>3.1177910000000002E-4</v>
      </c>
      <c r="J975">
        <v>0.89149140000000004</v>
      </c>
      <c r="K975">
        <v>0.71605200000000002</v>
      </c>
      <c r="L975">
        <v>0.52187879999999998</v>
      </c>
      <c r="M975">
        <v>0.55529340000000005</v>
      </c>
      <c r="N975">
        <v>-0.42188510000000001</v>
      </c>
      <c r="O975">
        <v>0.97599219999999998</v>
      </c>
      <c r="P975">
        <v>-0.97672360000000003</v>
      </c>
      <c r="Q975">
        <v>-2.0132430000000001</v>
      </c>
      <c r="R975">
        <v>-0.40974929999999998</v>
      </c>
      <c r="S975">
        <v>1.948188</v>
      </c>
      <c r="T975">
        <v>0.92812859999999997</v>
      </c>
      <c r="U975">
        <v>1.261598</v>
      </c>
    </row>
    <row r="976" spans="1:21" x14ac:dyDescent="0.25">
      <c r="A976" s="20">
        <f>0.000000790173*10^9</f>
        <v>790.173</v>
      </c>
      <c r="B976">
        <v>-0.36114249999999998</v>
      </c>
      <c r="C976">
        <v>1.252138</v>
      </c>
      <c r="D976">
        <v>1.942952</v>
      </c>
      <c r="E976">
        <v>-0.17938899999999999</v>
      </c>
      <c r="F976">
        <v>-1.5091140000000001</v>
      </c>
      <c r="G976">
        <v>0.56878240000000002</v>
      </c>
      <c r="H976">
        <v>0.82025740000000003</v>
      </c>
      <c r="I976">
        <v>-0.62241029999999997</v>
      </c>
      <c r="J976">
        <v>0.75590500000000005</v>
      </c>
      <c r="K976">
        <v>1.4902599999999999</v>
      </c>
      <c r="L976">
        <v>0.16133420000000001</v>
      </c>
      <c r="M976">
        <v>1.1305130000000001</v>
      </c>
      <c r="N976">
        <v>-0.39495330000000001</v>
      </c>
      <c r="O976">
        <v>-0.2580229</v>
      </c>
      <c r="P976">
        <v>-0.20928169999999999</v>
      </c>
      <c r="Q976">
        <v>-2.6185299999999998</v>
      </c>
      <c r="R976">
        <v>0.43195080000000002</v>
      </c>
      <c r="S976">
        <v>2.1171509999999998</v>
      </c>
      <c r="T976">
        <v>0.59906159999999997</v>
      </c>
      <c r="U976">
        <v>1.138331</v>
      </c>
    </row>
    <row r="977" spans="1:21" x14ac:dyDescent="0.25">
      <c r="A977" s="20">
        <f>0.000000791173*10^9</f>
        <v>791.173</v>
      </c>
      <c r="B977">
        <v>-1.5024999999999999</v>
      </c>
      <c r="C977">
        <v>0.98379779999999994</v>
      </c>
      <c r="D977">
        <v>0.41556759999999998</v>
      </c>
      <c r="E977">
        <v>-6.2222960000000001E-2</v>
      </c>
      <c r="F977">
        <v>-6.3911869999999996E-2</v>
      </c>
      <c r="G977">
        <v>0.45308359999999998</v>
      </c>
      <c r="H977">
        <v>0.77641669999999996</v>
      </c>
      <c r="I977">
        <v>-7.9846020000000004E-2</v>
      </c>
      <c r="J977">
        <v>0.91384299999999996</v>
      </c>
      <c r="K977">
        <v>1.590605</v>
      </c>
      <c r="L977">
        <v>-0.56800470000000003</v>
      </c>
      <c r="M977">
        <v>0.31724720000000001</v>
      </c>
      <c r="N977">
        <v>-0.64391180000000003</v>
      </c>
      <c r="O977">
        <v>-0.27029330000000001</v>
      </c>
      <c r="P977">
        <v>0.33119680000000001</v>
      </c>
      <c r="Q977">
        <v>-0.70261289999999998</v>
      </c>
      <c r="R977">
        <v>1.696429</v>
      </c>
      <c r="S977">
        <v>1.6021319999999999</v>
      </c>
      <c r="T977">
        <v>0.52162710000000001</v>
      </c>
      <c r="U977">
        <v>0.90008469999999996</v>
      </c>
    </row>
    <row r="978" spans="1:21" x14ac:dyDescent="0.25">
      <c r="A978" s="20">
        <f>0.000000792172*10^9</f>
        <v>792.17200000000003</v>
      </c>
      <c r="B978">
        <v>-1.9685859999999999</v>
      </c>
      <c r="C978">
        <v>0.18398880000000001</v>
      </c>
      <c r="D978">
        <v>-0.59851589999999999</v>
      </c>
      <c r="E978">
        <v>0.58187409999999995</v>
      </c>
      <c r="F978">
        <v>0.44016759999999999</v>
      </c>
      <c r="G978">
        <v>-0.43018400000000001</v>
      </c>
      <c r="H978">
        <v>1.5514180000000001E-2</v>
      </c>
      <c r="I978">
        <v>0.41200569999999997</v>
      </c>
      <c r="J978">
        <v>-0.18314469999999999</v>
      </c>
      <c r="K978">
        <v>0.16529740000000001</v>
      </c>
      <c r="L978">
        <v>-0.50239549999999999</v>
      </c>
      <c r="M978">
        <v>0.25696190000000002</v>
      </c>
      <c r="N978">
        <v>-0.75610820000000001</v>
      </c>
      <c r="O978">
        <v>0.18760009999999999</v>
      </c>
      <c r="P978">
        <v>0.4065069</v>
      </c>
      <c r="Q978">
        <v>0.85250890000000001</v>
      </c>
      <c r="R978">
        <v>2.4065409999999998</v>
      </c>
      <c r="S978">
        <v>0.87987470000000001</v>
      </c>
      <c r="T978">
        <v>0.63957140000000001</v>
      </c>
      <c r="U978">
        <v>0.67266939999999997</v>
      </c>
    </row>
    <row r="979" spans="1:21" x14ac:dyDescent="0.25">
      <c r="A979" s="20">
        <f>0.000000793172*10^9</f>
        <v>793.17199999999991</v>
      </c>
      <c r="B979">
        <v>-1.6846289999999999</v>
      </c>
      <c r="C979">
        <v>-0.37437310000000001</v>
      </c>
      <c r="D979">
        <v>-9.0570709999999999E-2</v>
      </c>
      <c r="E979">
        <v>0.74013280000000004</v>
      </c>
      <c r="F979">
        <v>0.48723889999999997</v>
      </c>
      <c r="G979">
        <v>-1.2635209999999999</v>
      </c>
      <c r="H979">
        <v>-0.2398999</v>
      </c>
      <c r="I979">
        <v>0.78997110000000004</v>
      </c>
      <c r="J979">
        <v>-1.0787100000000001</v>
      </c>
      <c r="K979">
        <v>-0.60318550000000004</v>
      </c>
      <c r="L979">
        <v>-0.86836219999999997</v>
      </c>
      <c r="M979">
        <v>1.007185</v>
      </c>
      <c r="N979">
        <v>-1.053199</v>
      </c>
      <c r="O979">
        <v>0.74024210000000001</v>
      </c>
      <c r="P979">
        <v>-4.252881E-2</v>
      </c>
      <c r="Q979">
        <v>2.790406E-3</v>
      </c>
      <c r="R979">
        <v>1.8720380000000001</v>
      </c>
      <c r="S979">
        <v>9.1866299999999998E-2</v>
      </c>
      <c r="T979">
        <v>0.49064720000000001</v>
      </c>
      <c r="U979">
        <v>0.35161110000000001</v>
      </c>
    </row>
    <row r="980" spans="1:21" x14ac:dyDescent="0.25">
      <c r="A980" s="20">
        <f>0.000000794172*10^9</f>
        <v>794.17200000000003</v>
      </c>
      <c r="B980">
        <v>-1.6198330000000001</v>
      </c>
      <c r="C980">
        <v>-0.94612640000000003</v>
      </c>
      <c r="D980">
        <v>9.6963480000000005E-2</v>
      </c>
      <c r="E980">
        <v>-0.59199449999999998</v>
      </c>
      <c r="F980">
        <v>0.28663270000000002</v>
      </c>
      <c r="G980">
        <v>-1.1120829999999999</v>
      </c>
      <c r="H980">
        <v>0.32909329999999998</v>
      </c>
      <c r="I980">
        <v>1.9479089999999999</v>
      </c>
      <c r="J980">
        <v>5.4004120000000003E-2</v>
      </c>
      <c r="K980">
        <v>0.40268369999999998</v>
      </c>
      <c r="L980">
        <v>-2.0598160000000001</v>
      </c>
      <c r="M980">
        <v>1.0900160000000001</v>
      </c>
      <c r="N980">
        <v>-1.6064560000000001</v>
      </c>
      <c r="O980">
        <v>0.94616339999999999</v>
      </c>
      <c r="P980">
        <v>0.15224789999999999</v>
      </c>
      <c r="Q980">
        <v>-0.98478960000000004</v>
      </c>
      <c r="R980">
        <v>1.2329840000000001</v>
      </c>
      <c r="S980">
        <v>-0.54987229999999998</v>
      </c>
      <c r="T980">
        <v>0.19565389999999999</v>
      </c>
      <c r="U980">
        <v>-0.68747789999999998</v>
      </c>
    </row>
    <row r="981" spans="1:21" x14ac:dyDescent="0.25">
      <c r="A981" s="20">
        <f>0.000000795172*10^9</f>
        <v>795.17200000000003</v>
      </c>
      <c r="B981">
        <v>-2.0924529999999999</v>
      </c>
      <c r="C981">
        <v>-0.92085879999999998</v>
      </c>
      <c r="D981">
        <v>-0.22881180000000001</v>
      </c>
      <c r="E981">
        <v>-1.6511119999999999</v>
      </c>
      <c r="F981">
        <v>-0.50306430000000002</v>
      </c>
      <c r="G981">
        <v>-0.2721421</v>
      </c>
      <c r="H981">
        <v>1.338336</v>
      </c>
      <c r="I981">
        <v>2.1395919999999999</v>
      </c>
      <c r="J981">
        <v>1.1084890000000001</v>
      </c>
      <c r="K981">
        <v>0.75769660000000005</v>
      </c>
      <c r="L981">
        <v>-1.405966</v>
      </c>
      <c r="M981">
        <v>0.83710309999999999</v>
      </c>
      <c r="N981">
        <v>-1.3705890000000001</v>
      </c>
      <c r="O981">
        <v>1.14117</v>
      </c>
      <c r="P981">
        <v>0.58571059999999997</v>
      </c>
      <c r="Q981">
        <v>-0.15668509999999999</v>
      </c>
      <c r="R981">
        <v>0.53845719999999997</v>
      </c>
      <c r="S981">
        <v>-0.37908940000000002</v>
      </c>
      <c r="T981">
        <v>5.2271430000000001E-2</v>
      </c>
      <c r="U981">
        <v>-1.2188330000000001</v>
      </c>
    </row>
    <row r="982" spans="1:21" x14ac:dyDescent="0.25">
      <c r="A982" s="20">
        <f>0.000000796172*10^9</f>
        <v>796.17199999999991</v>
      </c>
      <c r="B982">
        <v>-1.717824</v>
      </c>
      <c r="C982">
        <v>-0.1154237</v>
      </c>
      <c r="D982">
        <v>-0.18438089999999999</v>
      </c>
      <c r="E982">
        <v>4.1297140000000003E-2</v>
      </c>
      <c r="F982">
        <v>-0.71982769999999996</v>
      </c>
      <c r="G982">
        <v>0.87782749999999998</v>
      </c>
      <c r="H982">
        <v>1.4331050000000001</v>
      </c>
      <c r="I982">
        <v>0.1286069</v>
      </c>
      <c r="J982">
        <v>0.24879899999999999</v>
      </c>
      <c r="K982">
        <v>5.4183870000000002E-2</v>
      </c>
      <c r="L982">
        <v>0.74633680000000002</v>
      </c>
      <c r="M982">
        <v>0.59575730000000005</v>
      </c>
      <c r="N982">
        <v>-0.26401340000000001</v>
      </c>
      <c r="O982">
        <v>1.2134560000000001</v>
      </c>
      <c r="P982">
        <v>0.3665737</v>
      </c>
      <c r="Q982">
        <v>0.60751029999999995</v>
      </c>
      <c r="R982">
        <v>0.3612457</v>
      </c>
      <c r="S982">
        <v>-0.32955020000000002</v>
      </c>
      <c r="T982">
        <v>0.1116524</v>
      </c>
      <c r="U982">
        <v>-0.2678007</v>
      </c>
    </row>
    <row r="983" spans="1:21" x14ac:dyDescent="0.25">
      <c r="A983" s="20">
        <f>0.000000797172*10^9</f>
        <v>797.17200000000003</v>
      </c>
      <c r="B983">
        <v>-0.63173429999999997</v>
      </c>
      <c r="C983">
        <v>8.0375150000000006E-2</v>
      </c>
      <c r="D983">
        <v>0.23509820000000001</v>
      </c>
      <c r="E983">
        <v>1.942034</v>
      </c>
      <c r="F983">
        <v>-0.64414910000000003</v>
      </c>
      <c r="G983">
        <v>1.6057399999999999</v>
      </c>
      <c r="H983">
        <v>0.83585489999999996</v>
      </c>
      <c r="I983">
        <v>-1.535515</v>
      </c>
      <c r="J983">
        <v>-0.67918199999999995</v>
      </c>
      <c r="K983">
        <v>-0.76219320000000002</v>
      </c>
      <c r="L983">
        <v>1.443808</v>
      </c>
      <c r="M983">
        <v>0.15766559999999999</v>
      </c>
      <c r="N983">
        <v>0.46612979999999998</v>
      </c>
      <c r="O983">
        <v>0.17318829999999999</v>
      </c>
      <c r="P983">
        <v>0.2118997</v>
      </c>
      <c r="Q983">
        <v>-1.8729969999999999E-2</v>
      </c>
      <c r="R983">
        <v>0.73450340000000003</v>
      </c>
      <c r="S983">
        <v>-0.3354723</v>
      </c>
      <c r="T983">
        <v>1.1984779999999999</v>
      </c>
      <c r="U983">
        <v>-0.20279440000000001</v>
      </c>
    </row>
    <row r="984" spans="1:21" x14ac:dyDescent="0.25">
      <c r="A984" s="20">
        <f>0.000000798172*10^9</f>
        <v>798.17200000000003</v>
      </c>
      <c r="B984">
        <v>-0.1705402</v>
      </c>
      <c r="C984">
        <v>-0.4412857</v>
      </c>
      <c r="D984">
        <v>0.70878600000000003</v>
      </c>
      <c r="E984">
        <v>1.3110459999999999</v>
      </c>
      <c r="F984">
        <v>-0.94661709999999999</v>
      </c>
      <c r="G984">
        <v>0.74955649999999996</v>
      </c>
      <c r="H984">
        <v>0.64720639999999996</v>
      </c>
      <c r="I984">
        <v>-1.050862</v>
      </c>
      <c r="J984">
        <v>-0.34816920000000001</v>
      </c>
      <c r="K984">
        <v>-1.254516</v>
      </c>
      <c r="L984">
        <v>0.73568840000000002</v>
      </c>
      <c r="M984">
        <v>-1.10472E-2</v>
      </c>
      <c r="N984">
        <v>0.20620040000000001</v>
      </c>
      <c r="O984">
        <v>-0.78888720000000001</v>
      </c>
      <c r="P984">
        <v>1.00302</v>
      </c>
      <c r="Q984">
        <v>-0.55210309999999996</v>
      </c>
      <c r="R984">
        <v>0.3644983</v>
      </c>
      <c r="S984">
        <v>-0.1276273</v>
      </c>
      <c r="T984">
        <v>2.1806429999999999</v>
      </c>
      <c r="U984">
        <v>-1.3351729999999999</v>
      </c>
    </row>
    <row r="985" spans="1:21" x14ac:dyDescent="0.25">
      <c r="A985" s="20">
        <f>0.000000799172*10^9</f>
        <v>799.17200000000003</v>
      </c>
      <c r="B985">
        <v>-0.35736800000000002</v>
      </c>
      <c r="C985">
        <v>-0.29263679999999997</v>
      </c>
      <c r="D985">
        <v>0.45801979999999998</v>
      </c>
      <c r="E985">
        <v>0.61879930000000005</v>
      </c>
      <c r="F985">
        <v>-0.56858070000000005</v>
      </c>
      <c r="G985">
        <v>-0.12080440000000001</v>
      </c>
      <c r="H985">
        <v>-0.210615</v>
      </c>
      <c r="I985">
        <v>-8.9980580000000004E-2</v>
      </c>
      <c r="J985">
        <v>0.2313625</v>
      </c>
      <c r="K985">
        <v>-0.78390110000000002</v>
      </c>
      <c r="L985">
        <v>0.47192220000000001</v>
      </c>
      <c r="M985">
        <v>0.4399788</v>
      </c>
      <c r="N985">
        <v>-0.67919719999999995</v>
      </c>
      <c r="O985">
        <v>-0.78603160000000005</v>
      </c>
      <c r="P985">
        <v>1.970345</v>
      </c>
      <c r="Q985">
        <v>0.5161964</v>
      </c>
      <c r="R985">
        <v>-0.1399715</v>
      </c>
      <c r="S985">
        <v>-0.81388760000000004</v>
      </c>
      <c r="T985">
        <v>2.0527220000000002</v>
      </c>
      <c r="U985">
        <v>-1.3191040000000001</v>
      </c>
    </row>
    <row r="986" spans="1:21" x14ac:dyDescent="0.25">
      <c r="A986" s="20">
        <f>0.000000800172*10^9</f>
        <v>800.17200000000003</v>
      </c>
      <c r="B986">
        <v>-0.2299833</v>
      </c>
      <c r="C986">
        <v>0.62933790000000001</v>
      </c>
      <c r="D986">
        <v>-0.12506600000000001</v>
      </c>
      <c r="E986">
        <v>1.366738</v>
      </c>
      <c r="F986">
        <v>0.48873030000000001</v>
      </c>
      <c r="G986">
        <v>0.1446489</v>
      </c>
      <c r="H986">
        <v>-1.5565230000000001</v>
      </c>
      <c r="I986">
        <v>0.1872376</v>
      </c>
      <c r="J986">
        <v>0.48599789999999998</v>
      </c>
      <c r="K986">
        <v>3.8002899999999999E-2</v>
      </c>
      <c r="L986">
        <v>0.35241020000000001</v>
      </c>
      <c r="M986">
        <v>1.2217629999999999</v>
      </c>
      <c r="N986">
        <v>-1.2064619999999999</v>
      </c>
      <c r="O986">
        <v>-0.62227489999999996</v>
      </c>
      <c r="P986">
        <v>1.812608</v>
      </c>
      <c r="Q986">
        <v>2.2386219999999999</v>
      </c>
      <c r="R986">
        <v>-0.42039959999999998</v>
      </c>
      <c r="S986">
        <v>-1.700674</v>
      </c>
      <c r="T986">
        <v>2.2760880000000001</v>
      </c>
      <c r="U986">
        <v>-0.54519810000000002</v>
      </c>
    </row>
    <row r="987" spans="1:21" x14ac:dyDescent="0.25">
      <c r="A987" s="20">
        <f>0.000000801172*10^9</f>
        <v>801.17200000000003</v>
      </c>
      <c r="B987">
        <v>0.33316750000000001</v>
      </c>
      <c r="C987">
        <v>0.78451020000000005</v>
      </c>
      <c r="D987">
        <v>-0.29268569999999999</v>
      </c>
      <c r="E987">
        <v>1.317563</v>
      </c>
      <c r="F987">
        <v>1.3941760000000001</v>
      </c>
      <c r="G987">
        <v>0.12653349999999999</v>
      </c>
      <c r="H987">
        <v>-1.2676069999999999</v>
      </c>
      <c r="I987">
        <v>3.3302409999999998E-2</v>
      </c>
      <c r="J987">
        <v>0.51007999999999998</v>
      </c>
      <c r="K987">
        <v>0.27545629999999999</v>
      </c>
      <c r="L987">
        <v>-0.54714850000000004</v>
      </c>
      <c r="M987">
        <v>1.261166</v>
      </c>
      <c r="N987">
        <v>-0.69109600000000004</v>
      </c>
      <c r="O987">
        <v>-0.91610360000000002</v>
      </c>
      <c r="P987">
        <v>0.79997079999999998</v>
      </c>
      <c r="Q987">
        <v>2.0895389999999998</v>
      </c>
      <c r="R987">
        <v>-0.48736370000000001</v>
      </c>
      <c r="S987">
        <v>-1.70773</v>
      </c>
      <c r="T987">
        <v>1.7324409999999999</v>
      </c>
      <c r="U987">
        <v>-0.50500780000000001</v>
      </c>
    </row>
    <row r="988" spans="1:21" x14ac:dyDescent="0.25">
      <c r="A988" s="20">
        <f>0.000000802172*10^9</f>
        <v>802.17200000000003</v>
      </c>
      <c r="B988">
        <v>0.3719713</v>
      </c>
      <c r="C988">
        <v>0.44162679999999999</v>
      </c>
      <c r="D988">
        <v>-0.4198616</v>
      </c>
      <c r="E988">
        <v>0.2983711</v>
      </c>
      <c r="F988">
        <v>1.8761479999999999</v>
      </c>
      <c r="G988">
        <v>0.10921939999999999</v>
      </c>
      <c r="H988">
        <v>-0.42422480000000001</v>
      </c>
      <c r="I988">
        <v>-0.94120769999999998</v>
      </c>
      <c r="J988">
        <v>0.13009419999999999</v>
      </c>
      <c r="K988">
        <v>-0.66212740000000003</v>
      </c>
      <c r="L988">
        <v>-1.2446999999999999</v>
      </c>
      <c r="M988">
        <v>-0.20418629999999999</v>
      </c>
      <c r="N988">
        <v>-0.2825414</v>
      </c>
      <c r="O988">
        <v>-1.676493</v>
      </c>
      <c r="P988">
        <v>-3.0145970000000001E-2</v>
      </c>
      <c r="Q988">
        <v>-7.0577340000000002E-2</v>
      </c>
      <c r="R988">
        <v>0.43154399999999998</v>
      </c>
      <c r="S988">
        <v>-0.79923339999999998</v>
      </c>
      <c r="T988">
        <v>-0.67935160000000006</v>
      </c>
      <c r="U988">
        <v>-0.76275020000000004</v>
      </c>
    </row>
    <row r="989" spans="1:21" x14ac:dyDescent="0.25">
      <c r="A989" s="20">
        <f>0.000000803172*10^9</f>
        <v>803.17199999999991</v>
      </c>
      <c r="B989">
        <v>0.2059967</v>
      </c>
      <c r="C989">
        <v>0.33026460000000002</v>
      </c>
      <c r="D989">
        <v>-0.2820336</v>
      </c>
      <c r="E989">
        <v>-0.34636810000000001</v>
      </c>
      <c r="F989">
        <v>1.6105050000000001</v>
      </c>
      <c r="G989">
        <v>0.3899204</v>
      </c>
      <c r="H989">
        <v>-1.250235</v>
      </c>
      <c r="I989">
        <v>-1.462934</v>
      </c>
      <c r="J989">
        <v>-0.59492179999999995</v>
      </c>
      <c r="K989">
        <v>-1.7291099999999999</v>
      </c>
      <c r="L989">
        <v>-1.4129149999999999</v>
      </c>
      <c r="M989">
        <v>-1.0743659999999999</v>
      </c>
      <c r="N989">
        <v>-0.70620309999999997</v>
      </c>
      <c r="O989">
        <v>-1.8498730000000001</v>
      </c>
      <c r="P989">
        <v>0.18293599999999999</v>
      </c>
      <c r="Q989">
        <v>-1.5260210000000001</v>
      </c>
      <c r="R989">
        <v>1.541366</v>
      </c>
      <c r="S989">
        <v>0.76356599999999997</v>
      </c>
      <c r="T989">
        <v>-1.9059600000000001</v>
      </c>
      <c r="U989">
        <v>-0.1989165</v>
      </c>
    </row>
    <row r="990" spans="1:21" x14ac:dyDescent="0.25">
      <c r="A990" s="20">
        <f>0.000000804172*10^9</f>
        <v>804.17200000000003</v>
      </c>
      <c r="B990">
        <v>0.42046499999999998</v>
      </c>
      <c r="C990">
        <v>-3.5815569999999998E-2</v>
      </c>
      <c r="D990">
        <v>0.25640039999999997</v>
      </c>
      <c r="E990">
        <v>-0.94532210000000005</v>
      </c>
      <c r="F990">
        <v>0.74220209999999998</v>
      </c>
      <c r="G990">
        <v>0.19099949999999999</v>
      </c>
      <c r="H990">
        <v>-2.0500039999999999</v>
      </c>
      <c r="I990">
        <v>4.953399E-2</v>
      </c>
      <c r="J990">
        <v>-0.79759709999999995</v>
      </c>
      <c r="K990">
        <v>-1.080506</v>
      </c>
      <c r="L990">
        <v>-1.4092789999999999</v>
      </c>
      <c r="M990">
        <v>1.261966E-2</v>
      </c>
      <c r="N990">
        <v>-0.72905509999999996</v>
      </c>
      <c r="O990">
        <v>-1.3852260000000001</v>
      </c>
      <c r="P990">
        <v>0.82093700000000003</v>
      </c>
      <c r="Q990">
        <v>-1.6426210000000001</v>
      </c>
      <c r="R990">
        <v>1.786694</v>
      </c>
      <c r="S990">
        <v>1.8368899999999999</v>
      </c>
      <c r="T990">
        <v>-0.59084979999999998</v>
      </c>
      <c r="U990">
        <v>1.0588</v>
      </c>
    </row>
    <row r="991" spans="1:21" x14ac:dyDescent="0.25">
      <c r="A991" s="20">
        <f>0.000000805172*10^9</f>
        <v>805.17200000000003</v>
      </c>
      <c r="B991">
        <v>0.18003939999999999</v>
      </c>
      <c r="C991">
        <v>6.9461850000000006E-2</v>
      </c>
      <c r="D991">
        <v>0.34482790000000002</v>
      </c>
      <c r="E991">
        <v>-1.1163639999999999</v>
      </c>
      <c r="F991">
        <v>0.21480009999999999</v>
      </c>
      <c r="G991">
        <v>0.1246255</v>
      </c>
      <c r="H991">
        <v>-1.2245760000000001</v>
      </c>
      <c r="I991">
        <v>1.222974</v>
      </c>
      <c r="J991">
        <v>-0.44735599999999998</v>
      </c>
      <c r="K991">
        <v>0.1128271</v>
      </c>
      <c r="L991">
        <v>-0.65138949999999995</v>
      </c>
      <c r="M991">
        <v>0.81714600000000004</v>
      </c>
      <c r="N991">
        <v>-0.28906500000000002</v>
      </c>
      <c r="O991">
        <v>-0.89363139999999996</v>
      </c>
      <c r="P991">
        <v>0.23992830000000001</v>
      </c>
      <c r="Q991">
        <v>-1.599532</v>
      </c>
      <c r="R991">
        <v>1.7711790000000001</v>
      </c>
      <c r="S991">
        <v>1.5907519999999999</v>
      </c>
      <c r="T991">
        <v>1.282948</v>
      </c>
      <c r="U991">
        <v>2.043247</v>
      </c>
    </row>
    <row r="992" spans="1:21" x14ac:dyDescent="0.25">
      <c r="A992" s="20">
        <f>0.000000806172*10^9</f>
        <v>806.17200000000003</v>
      </c>
      <c r="B992">
        <v>-0.31597930000000002</v>
      </c>
      <c r="C992">
        <v>0.2352863</v>
      </c>
      <c r="D992">
        <v>-0.2164362</v>
      </c>
      <c r="E992">
        <v>-0.32244590000000001</v>
      </c>
      <c r="F992">
        <v>0.3565855</v>
      </c>
      <c r="G992">
        <v>0.12926960000000001</v>
      </c>
      <c r="H992">
        <v>-0.2496361</v>
      </c>
      <c r="I992">
        <v>-0.17910960000000001</v>
      </c>
      <c r="J992">
        <v>-0.42954550000000002</v>
      </c>
      <c r="K992">
        <v>0.47126220000000002</v>
      </c>
      <c r="L992">
        <v>0.1139526</v>
      </c>
      <c r="M992">
        <v>0.17013719999999999</v>
      </c>
      <c r="N992">
        <v>-0.35905039999999999</v>
      </c>
      <c r="O992">
        <v>-0.43402200000000002</v>
      </c>
      <c r="P992">
        <v>-1.011247</v>
      </c>
      <c r="Q992">
        <v>-1.1346750000000001</v>
      </c>
      <c r="R992">
        <v>1.9480390000000001</v>
      </c>
      <c r="S992">
        <v>1.069734</v>
      </c>
      <c r="T992">
        <v>2.0443720000000001</v>
      </c>
      <c r="U992">
        <v>2.3353090000000001</v>
      </c>
    </row>
    <row r="993" spans="1:21" x14ac:dyDescent="0.25">
      <c r="A993" s="20">
        <f>0.000000807172*10^9</f>
        <v>807.17200000000003</v>
      </c>
      <c r="B993">
        <v>-0.24751219999999999</v>
      </c>
      <c r="C993">
        <v>-0.74316890000000002</v>
      </c>
      <c r="D993">
        <v>-0.57479639999999999</v>
      </c>
      <c r="E993">
        <v>-0.15345610000000001</v>
      </c>
      <c r="F993">
        <v>0.15820129999999999</v>
      </c>
      <c r="G993">
        <v>4.390898E-2</v>
      </c>
      <c r="H993">
        <v>0.17080039999999999</v>
      </c>
      <c r="I993">
        <v>-2.0304669999999998</v>
      </c>
      <c r="J993">
        <v>-0.57686360000000003</v>
      </c>
      <c r="K993">
        <v>0.51459339999999998</v>
      </c>
      <c r="L993">
        <v>-0.1474587</v>
      </c>
      <c r="M993">
        <v>-0.61330119999999999</v>
      </c>
      <c r="N993">
        <v>-0.84685690000000002</v>
      </c>
      <c r="O993">
        <v>-0.45702029999999999</v>
      </c>
      <c r="P993">
        <v>-1.2467379999999999</v>
      </c>
      <c r="Q993">
        <v>-0.29556870000000002</v>
      </c>
      <c r="R993">
        <v>1.4930289999999999</v>
      </c>
      <c r="S993">
        <v>1.5567550000000001</v>
      </c>
      <c r="T993">
        <v>1.175198</v>
      </c>
      <c r="U993">
        <v>1.6999789999999999</v>
      </c>
    </row>
    <row r="994" spans="1:21" x14ac:dyDescent="0.25">
      <c r="A994" s="20">
        <f>0.000000808172*10^9</f>
        <v>808.17200000000003</v>
      </c>
      <c r="B994">
        <v>-0.25082379999999999</v>
      </c>
      <c r="C994">
        <v>-1.3011159999999999</v>
      </c>
      <c r="D994">
        <v>-0.20010639999999999</v>
      </c>
      <c r="E994">
        <v>-1.2183040000000001</v>
      </c>
      <c r="F994">
        <v>-0.57365259999999996</v>
      </c>
      <c r="G994">
        <v>0.76125600000000004</v>
      </c>
      <c r="H994">
        <v>0.54820369999999996</v>
      </c>
      <c r="I994">
        <v>-1.657384</v>
      </c>
      <c r="J994">
        <v>-0.91096829999999995</v>
      </c>
      <c r="K994">
        <v>0.24063560000000001</v>
      </c>
      <c r="L994">
        <v>-0.4118791</v>
      </c>
      <c r="M994">
        <v>-1.1565570000000001</v>
      </c>
      <c r="N994">
        <v>-0.83588830000000003</v>
      </c>
      <c r="O994">
        <v>-0.55760750000000003</v>
      </c>
      <c r="P994">
        <v>-0.57751660000000005</v>
      </c>
      <c r="Q994">
        <v>-0.22193399999999999</v>
      </c>
      <c r="R994">
        <v>0.25442779999999998</v>
      </c>
      <c r="S994">
        <v>1.6521729999999999</v>
      </c>
      <c r="T994">
        <v>0.15017520000000001</v>
      </c>
      <c r="U994">
        <v>-3.3556000000000002E-2</v>
      </c>
    </row>
    <row r="995" spans="1:21" x14ac:dyDescent="0.25">
      <c r="A995" s="20">
        <f>0.000000809172*10^9</f>
        <v>809.17200000000003</v>
      </c>
      <c r="B995">
        <v>-0.2787135</v>
      </c>
      <c r="C995">
        <v>-0.69938160000000005</v>
      </c>
      <c r="D995">
        <v>0.38056060000000003</v>
      </c>
      <c r="E995">
        <v>-1.8225720000000001</v>
      </c>
      <c r="F995">
        <v>-0.83389089999999999</v>
      </c>
      <c r="G995">
        <v>1.6827939999999999</v>
      </c>
      <c r="H995">
        <v>0.57859530000000003</v>
      </c>
      <c r="I995">
        <v>0.50985639999999999</v>
      </c>
      <c r="J995">
        <v>-1.223795</v>
      </c>
      <c r="K995">
        <v>-0.56569879999999995</v>
      </c>
      <c r="L995">
        <v>0.56319629999999998</v>
      </c>
      <c r="M995">
        <v>-1.2545500000000001</v>
      </c>
      <c r="N995">
        <v>0.21167159999999999</v>
      </c>
      <c r="O995">
        <v>-0.45023679999999999</v>
      </c>
      <c r="P995">
        <v>-0.12435889999999999</v>
      </c>
      <c r="Q995">
        <v>-0.91964579999999996</v>
      </c>
      <c r="R995">
        <v>-0.63850589999999996</v>
      </c>
      <c r="S995">
        <v>0.43857400000000002</v>
      </c>
      <c r="T995">
        <v>0.41890250000000001</v>
      </c>
      <c r="U995">
        <v>-1.741514</v>
      </c>
    </row>
    <row r="996" spans="1:21" x14ac:dyDescent="0.25">
      <c r="A996" s="20">
        <f>0.000000810172*10^9</f>
        <v>810.17199999999991</v>
      </c>
      <c r="B996">
        <v>0.15475649999999999</v>
      </c>
      <c r="C996">
        <v>-0.2200841</v>
      </c>
      <c r="D996">
        <v>0.3048729</v>
      </c>
      <c r="E996">
        <v>-1.1664589999999999</v>
      </c>
      <c r="F996">
        <v>-0.89625750000000004</v>
      </c>
      <c r="G996">
        <v>1.5573840000000001</v>
      </c>
      <c r="H996">
        <v>-1.2966750000000001E-2</v>
      </c>
      <c r="I996">
        <v>1.7996529999999999</v>
      </c>
      <c r="J996">
        <v>-0.60779879999999997</v>
      </c>
      <c r="K996">
        <v>-1.0559069999999999</v>
      </c>
      <c r="L996">
        <v>2.1818610000000001</v>
      </c>
      <c r="M996">
        <v>-0.37201400000000001</v>
      </c>
      <c r="N996">
        <v>0.95821970000000001</v>
      </c>
      <c r="O996">
        <v>-0.51432080000000002</v>
      </c>
      <c r="P996">
        <v>-0.59402719999999998</v>
      </c>
      <c r="Q996">
        <v>-1.0144709999999999</v>
      </c>
      <c r="R996">
        <v>-0.57390419999999998</v>
      </c>
      <c r="S996">
        <v>-0.39289249999999998</v>
      </c>
      <c r="T996">
        <v>0.93517939999999999</v>
      </c>
      <c r="U996">
        <v>-1.819232</v>
      </c>
    </row>
    <row r="997" spans="1:21" x14ac:dyDescent="0.25">
      <c r="A997" s="20">
        <f>0.000000811172*10^9</f>
        <v>811.17200000000003</v>
      </c>
      <c r="B997">
        <v>0.16052710000000001</v>
      </c>
      <c r="C997">
        <v>0.51822400000000002</v>
      </c>
      <c r="D997">
        <v>-0.30756689999999998</v>
      </c>
      <c r="E997">
        <v>-0.45565240000000001</v>
      </c>
      <c r="F997">
        <v>-1.1141909999999999</v>
      </c>
      <c r="G997">
        <v>-4.6899030000000001E-2</v>
      </c>
      <c r="H997">
        <v>-0.1358239</v>
      </c>
      <c r="I997">
        <v>0.92079520000000004</v>
      </c>
      <c r="J997">
        <v>4.1210990000000003E-2</v>
      </c>
      <c r="K997">
        <v>-0.45480219999999999</v>
      </c>
      <c r="L997">
        <v>2.22167</v>
      </c>
      <c r="M997">
        <v>-0.1608212</v>
      </c>
      <c r="N997">
        <v>-7.5437379999999998E-2</v>
      </c>
      <c r="O997">
        <v>-0.7641192</v>
      </c>
      <c r="P997">
        <v>-1.8412170000000001</v>
      </c>
      <c r="Q997">
        <v>-0.10659150000000001</v>
      </c>
      <c r="R997">
        <v>9.0656189999999998E-2</v>
      </c>
      <c r="S997">
        <v>-0.86216809999999999</v>
      </c>
      <c r="T997">
        <v>0.69621730000000004</v>
      </c>
      <c r="U997">
        <v>-0.44372020000000001</v>
      </c>
    </row>
    <row r="998" spans="1:21" x14ac:dyDescent="0.25">
      <c r="A998" s="20">
        <f>0.000000812172*10^9</f>
        <v>812.17200000000003</v>
      </c>
      <c r="B998">
        <v>9.1393520000000006E-2</v>
      </c>
      <c r="C998">
        <v>1.246394</v>
      </c>
      <c r="D998">
        <v>-0.78131479999999998</v>
      </c>
      <c r="E998">
        <v>-1.601874</v>
      </c>
      <c r="F998">
        <v>-0.29286830000000003</v>
      </c>
      <c r="G998">
        <v>-1.8587309999999999</v>
      </c>
      <c r="H998">
        <v>0.1313676</v>
      </c>
      <c r="I998">
        <v>0.27002290000000001</v>
      </c>
      <c r="J998">
        <v>-0.66602910000000004</v>
      </c>
      <c r="K998">
        <v>0.25727369999999999</v>
      </c>
      <c r="L998">
        <v>8.6033100000000001E-2</v>
      </c>
      <c r="M998">
        <v>-0.64175479999999996</v>
      </c>
      <c r="N998">
        <v>-1.5298400000000001</v>
      </c>
      <c r="O998">
        <v>-1.4576009999999999</v>
      </c>
      <c r="P998">
        <v>-2.028276</v>
      </c>
      <c r="Q998">
        <v>0.27549439999999997</v>
      </c>
      <c r="R998">
        <v>0.46695589999999998</v>
      </c>
      <c r="S998">
        <v>-0.93948279999999995</v>
      </c>
      <c r="T998">
        <v>0.38065979999999999</v>
      </c>
      <c r="U998">
        <v>0.41201209999999999</v>
      </c>
    </row>
    <row r="999" spans="1:21" x14ac:dyDescent="0.25">
      <c r="A999" s="20">
        <f>0.000000813172*10^9</f>
        <v>813.17200000000003</v>
      </c>
      <c r="B999">
        <v>0.52782130000000005</v>
      </c>
      <c r="C999">
        <v>0.69586590000000004</v>
      </c>
      <c r="D999">
        <v>-0.59876580000000001</v>
      </c>
      <c r="E999">
        <v>-3.0562399999999998</v>
      </c>
      <c r="F999">
        <v>1.1785829999999999</v>
      </c>
      <c r="G999">
        <v>-1.9125700000000001</v>
      </c>
      <c r="H999">
        <v>-0.81414310000000001</v>
      </c>
      <c r="I999">
        <v>0.83821999999999997</v>
      </c>
      <c r="J999">
        <v>-1.635426</v>
      </c>
      <c r="K999">
        <v>0.33414929999999998</v>
      </c>
      <c r="L999">
        <v>-1.723193</v>
      </c>
      <c r="M999">
        <v>2.0437889999999998E-3</v>
      </c>
      <c r="N999">
        <v>-1.2271840000000001</v>
      </c>
      <c r="O999">
        <v>-2.221714</v>
      </c>
      <c r="P999">
        <v>-0.65389719999999996</v>
      </c>
      <c r="Q999">
        <v>-1.4067369999999999</v>
      </c>
      <c r="R999">
        <v>0.54161389999999998</v>
      </c>
      <c r="S999">
        <v>0.81683640000000002</v>
      </c>
      <c r="T999">
        <v>0.2856706</v>
      </c>
      <c r="U999">
        <v>-0.12747530000000001</v>
      </c>
    </row>
    <row r="1000" spans="1:21" x14ac:dyDescent="0.25">
      <c r="A1000" s="20">
        <f>0.000000814172*10^9</f>
        <v>814.17200000000003</v>
      </c>
      <c r="B1000">
        <v>0.52476869999999998</v>
      </c>
      <c r="C1000">
        <v>4.43874E-2</v>
      </c>
      <c r="D1000">
        <v>0.46966170000000002</v>
      </c>
      <c r="E1000">
        <v>-1.5206599999999999</v>
      </c>
      <c r="F1000">
        <v>0.59928360000000003</v>
      </c>
      <c r="G1000">
        <v>-0.78318600000000005</v>
      </c>
      <c r="H1000">
        <v>-1.6111390000000001</v>
      </c>
      <c r="I1000">
        <v>0.67742000000000002</v>
      </c>
      <c r="J1000">
        <v>-1.1354900000000001</v>
      </c>
      <c r="K1000">
        <v>0.19484699999999999</v>
      </c>
      <c r="L1000">
        <v>-1.3567419999999999</v>
      </c>
      <c r="M1000">
        <v>0.62383869999999997</v>
      </c>
      <c r="N1000">
        <v>0.72122359999999996</v>
      </c>
      <c r="O1000">
        <v>-2.5125989999999998</v>
      </c>
      <c r="P1000">
        <v>0.31569560000000002</v>
      </c>
      <c r="Q1000">
        <v>-3.4575680000000002</v>
      </c>
      <c r="R1000">
        <v>1.146712</v>
      </c>
      <c r="S1000">
        <v>2.6074169999999999</v>
      </c>
      <c r="T1000">
        <v>3.5785860000000003E-2</v>
      </c>
      <c r="U1000">
        <v>-0.60409639999999998</v>
      </c>
    </row>
    <row r="1001" spans="1:21" x14ac:dyDescent="0.25">
      <c r="A1001" s="20">
        <f>0.000000815172*10^9</f>
        <v>815.17200000000003</v>
      </c>
      <c r="B1001">
        <v>0.74815480000000001</v>
      </c>
      <c r="C1001">
        <v>0.24053269999999999</v>
      </c>
      <c r="D1001">
        <v>1.0268349999999999</v>
      </c>
      <c r="E1001">
        <v>-7.6389299999999993E-2</v>
      </c>
      <c r="F1001">
        <v>-1.539472</v>
      </c>
      <c r="G1001">
        <v>0.2213174</v>
      </c>
      <c r="H1001">
        <v>-0.87607060000000003</v>
      </c>
      <c r="I1001">
        <v>-7.0777820000000005E-2</v>
      </c>
      <c r="J1001">
        <v>-0.32836660000000001</v>
      </c>
      <c r="K1001">
        <v>-0.42402659999999998</v>
      </c>
      <c r="L1001">
        <v>-0.26057089999999999</v>
      </c>
      <c r="M1001">
        <v>0.3912873</v>
      </c>
      <c r="N1001">
        <v>2.3690289999999998</v>
      </c>
      <c r="O1001">
        <v>-2.0723090000000002</v>
      </c>
      <c r="P1001">
        <v>0.45917429999999998</v>
      </c>
      <c r="Q1001">
        <v>-2.4682330000000001</v>
      </c>
      <c r="R1001">
        <v>1.3273969999999999</v>
      </c>
      <c r="S1001">
        <v>1.9314480000000001</v>
      </c>
      <c r="T1001">
        <v>-5.593571E-2</v>
      </c>
      <c r="U1001">
        <v>3.102191E-2</v>
      </c>
    </row>
    <row r="1002" spans="1:21" x14ac:dyDescent="0.25">
      <c r="A1002" s="20">
        <f>0.000000816172*10^9</f>
        <v>816.17200000000003</v>
      </c>
      <c r="B1002">
        <v>1.2675080000000001</v>
      </c>
      <c r="C1002">
        <v>0.51091609999999998</v>
      </c>
      <c r="D1002">
        <v>0.52352509999999997</v>
      </c>
      <c r="E1002">
        <v>-1.5744610000000001</v>
      </c>
      <c r="F1002">
        <v>-1.7468840000000001</v>
      </c>
      <c r="G1002">
        <v>0.94373890000000005</v>
      </c>
      <c r="H1002">
        <v>-0.70663629999999999</v>
      </c>
      <c r="I1002">
        <v>-0.25284430000000002</v>
      </c>
      <c r="J1002">
        <v>-0.85042059999999997</v>
      </c>
      <c r="K1002">
        <v>-1.0444059999999999</v>
      </c>
      <c r="L1002">
        <v>-0.29050559999999997</v>
      </c>
      <c r="M1002">
        <v>0.1287904</v>
      </c>
      <c r="N1002">
        <v>2.2490929999999998</v>
      </c>
      <c r="O1002">
        <v>-0.94324350000000001</v>
      </c>
      <c r="P1002">
        <v>0.63972119999999999</v>
      </c>
      <c r="Q1002">
        <v>0.33881699999999998</v>
      </c>
      <c r="R1002">
        <v>0.58576220000000001</v>
      </c>
      <c r="S1002">
        <v>0.21082290000000001</v>
      </c>
      <c r="T1002">
        <v>0.51017040000000002</v>
      </c>
      <c r="U1002">
        <v>0.47155429999999998</v>
      </c>
    </row>
    <row r="1003" spans="1:21" x14ac:dyDescent="0.25">
      <c r="A1003" s="20">
        <f>0.000000817172*10^9</f>
        <v>817.17199999999991</v>
      </c>
      <c r="B1003">
        <v>0.45021220000000001</v>
      </c>
      <c r="C1003">
        <v>0.51991209999999999</v>
      </c>
      <c r="D1003">
        <v>0.26257079999999999</v>
      </c>
      <c r="E1003">
        <v>-1.922547</v>
      </c>
      <c r="F1003">
        <v>-0.1617847</v>
      </c>
      <c r="G1003">
        <v>1.1112059999999999</v>
      </c>
      <c r="H1003">
        <v>-1.4547030000000001</v>
      </c>
      <c r="I1003">
        <v>0.39338879999999998</v>
      </c>
      <c r="J1003">
        <v>-1.7484170000000001</v>
      </c>
      <c r="K1003">
        <v>-0.85563920000000004</v>
      </c>
      <c r="L1003">
        <v>-0.6117013</v>
      </c>
      <c r="M1003">
        <v>-0.56966380000000005</v>
      </c>
      <c r="N1003">
        <v>0.78170340000000005</v>
      </c>
      <c r="O1003">
        <v>-0.2371682</v>
      </c>
      <c r="P1003">
        <v>1.200588</v>
      </c>
      <c r="Q1003">
        <v>1.4860500000000001</v>
      </c>
      <c r="R1003">
        <v>0.70593030000000001</v>
      </c>
      <c r="S1003">
        <v>2.529783E-2</v>
      </c>
      <c r="T1003">
        <v>1.4038790000000001</v>
      </c>
      <c r="U1003">
        <v>-6.2537829999999997E-3</v>
      </c>
    </row>
  </sheetData>
  <mergeCells count="2">
    <mergeCell ref="A1:E1"/>
    <mergeCell ref="A2:I2"/>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004"/>
  <sheetViews>
    <sheetView tabSelected="1" zoomScaleNormal="100" workbookViewId="0">
      <pane xSplit="1" ySplit="4" topLeftCell="B5" activePane="bottomRight" state="frozen"/>
      <selection pane="topRight" activeCell="B1" sqref="B1"/>
      <selection pane="bottomLeft" activeCell="A5" sqref="A5"/>
      <selection pane="bottomRight" activeCell="B5" sqref="B5"/>
    </sheetView>
  </sheetViews>
  <sheetFormatPr defaultRowHeight="15" x14ac:dyDescent="0.25"/>
  <cols>
    <col min="1" max="1" width="17.7109375" style="20" customWidth="1"/>
  </cols>
  <sheetData>
    <row r="1" spans="1:21" ht="30" customHeight="1" x14ac:dyDescent="0.25">
      <c r="A1" s="28" t="s">
        <v>63</v>
      </c>
      <c r="B1" s="29"/>
      <c r="C1" s="29"/>
      <c r="D1" s="29"/>
      <c r="E1" s="30"/>
    </row>
    <row r="2" spans="1:21" ht="45" customHeight="1" x14ac:dyDescent="0.25">
      <c r="A2" s="31" t="s">
        <v>64</v>
      </c>
      <c r="B2" s="32"/>
      <c r="C2" s="32"/>
      <c r="D2" s="32"/>
      <c r="E2" s="32"/>
      <c r="F2" s="32"/>
      <c r="G2" s="32"/>
      <c r="H2" s="32"/>
      <c r="I2" s="32"/>
    </row>
    <row r="3" spans="1:21" s="11" customFormat="1" x14ac:dyDescent="0.25">
      <c r="A3" s="18" t="s">
        <v>61</v>
      </c>
      <c r="B3" s="13">
        <v>500</v>
      </c>
      <c r="C3" s="11">
        <v>500</v>
      </c>
      <c r="D3" s="11">
        <v>500</v>
      </c>
      <c r="E3" s="11">
        <v>500</v>
      </c>
      <c r="F3" s="11">
        <v>500</v>
      </c>
      <c r="G3" s="11">
        <v>500</v>
      </c>
      <c r="H3" s="11">
        <v>500</v>
      </c>
      <c r="I3" s="11">
        <v>500</v>
      </c>
      <c r="J3" s="11">
        <v>500</v>
      </c>
      <c r="K3" s="11">
        <v>500</v>
      </c>
      <c r="L3" s="11">
        <v>500</v>
      </c>
      <c r="M3" s="11">
        <v>500</v>
      </c>
      <c r="N3" s="11">
        <v>500</v>
      </c>
      <c r="O3" s="11">
        <v>500</v>
      </c>
      <c r="P3" s="11">
        <v>500</v>
      </c>
      <c r="Q3" s="11">
        <v>500</v>
      </c>
      <c r="R3" s="11">
        <v>500</v>
      </c>
      <c r="S3" s="11">
        <v>500</v>
      </c>
      <c r="T3" s="11">
        <v>500</v>
      </c>
      <c r="U3" s="11">
        <v>500</v>
      </c>
    </row>
    <row r="4" spans="1:21" s="12" customFormat="1" x14ac:dyDescent="0.25">
      <c r="A4" s="19" t="s">
        <v>62</v>
      </c>
      <c r="B4" s="14">
        <v>1</v>
      </c>
      <c r="C4" s="12">
        <v>2</v>
      </c>
      <c r="D4" s="12">
        <v>3</v>
      </c>
      <c r="E4" s="12">
        <v>4</v>
      </c>
      <c r="F4" s="12">
        <v>5</v>
      </c>
      <c r="G4" s="12">
        <v>6</v>
      </c>
      <c r="H4" s="12">
        <v>7</v>
      </c>
      <c r="I4" s="12">
        <v>8</v>
      </c>
      <c r="J4" s="12">
        <v>9</v>
      </c>
      <c r="K4" s="12">
        <v>10</v>
      </c>
      <c r="L4" s="12">
        <v>11</v>
      </c>
      <c r="M4" s="12">
        <v>12</v>
      </c>
      <c r="N4" s="12">
        <v>13</v>
      </c>
      <c r="O4" s="12">
        <v>14</v>
      </c>
      <c r="P4" s="12">
        <v>15</v>
      </c>
      <c r="Q4" s="12">
        <v>16</v>
      </c>
      <c r="R4" s="12">
        <v>17</v>
      </c>
      <c r="S4" s="12">
        <v>18</v>
      </c>
      <c r="T4" s="12">
        <v>19</v>
      </c>
      <c r="U4" s="12">
        <v>20</v>
      </c>
    </row>
    <row r="5" spans="1:21" x14ac:dyDescent="0.25">
      <c r="A5" s="20">
        <f>-0.000000180834*10^9</f>
        <v>-180.834</v>
      </c>
      <c r="B5">
        <v>-4.4367349999999998E-3</v>
      </c>
      <c r="C5">
        <v>-2.4526359999999998E-3</v>
      </c>
      <c r="D5">
        <v>-2.8604949999999998E-4</v>
      </c>
      <c r="E5">
        <v>-1.552367E-2</v>
      </c>
      <c r="F5">
        <v>-1.6724010000000001E-4</v>
      </c>
      <c r="G5">
        <v>4.9495759999999998E-3</v>
      </c>
      <c r="H5">
        <v>-6.973819E-3</v>
      </c>
      <c r="I5">
        <v>1.010638E-2</v>
      </c>
      <c r="J5">
        <v>2.7149890000000001E-3</v>
      </c>
      <c r="K5">
        <v>-1.61881E-2</v>
      </c>
      <c r="L5">
        <v>4.4763509999999999E-3</v>
      </c>
      <c r="M5">
        <v>1.129584E-2</v>
      </c>
      <c r="N5">
        <v>7.5414519999999997E-3</v>
      </c>
      <c r="O5">
        <v>-1.3082699999999999E-2</v>
      </c>
      <c r="P5">
        <v>2.9468010000000002E-3</v>
      </c>
      <c r="Q5">
        <v>1.8727329999999999E-3</v>
      </c>
      <c r="R5">
        <v>-7.8950859999999995E-4</v>
      </c>
      <c r="S5">
        <v>6.1134900000000001E-3</v>
      </c>
      <c r="T5">
        <v>-6.4216009999999999E-3</v>
      </c>
      <c r="U5">
        <v>1.147372E-2</v>
      </c>
    </row>
    <row r="6" spans="1:21" x14ac:dyDescent="0.25">
      <c r="A6" s="20">
        <f>-0.000000179834*10^9</f>
        <v>-179.834</v>
      </c>
      <c r="B6">
        <v>-5.9604380000000004E-4</v>
      </c>
      <c r="C6">
        <v>-1.5911289999999999E-3</v>
      </c>
      <c r="D6">
        <v>2.238234E-3</v>
      </c>
      <c r="E6">
        <v>-1.390096E-2</v>
      </c>
      <c r="F6">
        <v>-6.3781799999999998E-3</v>
      </c>
      <c r="G6">
        <v>4.538149E-3</v>
      </c>
      <c r="H6">
        <v>1.0361470000000001E-3</v>
      </c>
      <c r="I6">
        <v>1.165222E-2</v>
      </c>
      <c r="J6">
        <v>2.9599880000000002E-3</v>
      </c>
      <c r="K6">
        <v>-1.7176629999999998E-2</v>
      </c>
      <c r="L6">
        <v>5.0804350000000003E-3</v>
      </c>
      <c r="M6">
        <v>1.102913E-2</v>
      </c>
      <c r="N6">
        <v>8.2964349999999996E-3</v>
      </c>
      <c r="O6">
        <v>-1.602808E-2</v>
      </c>
      <c r="P6">
        <v>1.1459020000000001E-3</v>
      </c>
      <c r="Q6">
        <v>-2.672355E-3</v>
      </c>
      <c r="R6">
        <v>3.0534799999999999E-3</v>
      </c>
      <c r="S6">
        <v>3.2150780000000002E-6</v>
      </c>
      <c r="T6">
        <v>-6.0992590000000001E-3</v>
      </c>
      <c r="U6">
        <v>9.526128E-3</v>
      </c>
    </row>
    <row r="7" spans="1:21" x14ac:dyDescent="0.25">
      <c r="A7" s="20">
        <f>-0.000000178834*10^9</f>
        <v>-178.834</v>
      </c>
      <c r="B7">
        <v>-4.8036479999999998E-3</v>
      </c>
      <c r="C7">
        <v>-1.173295E-3</v>
      </c>
      <c r="D7">
        <v>1.223352E-3</v>
      </c>
      <c r="E7">
        <v>-9.919064E-3</v>
      </c>
      <c r="F7">
        <v>-2.5652040000000002E-3</v>
      </c>
      <c r="G7">
        <v>3.977843E-3</v>
      </c>
      <c r="H7">
        <v>-1.7623770000000001E-3</v>
      </c>
      <c r="I7">
        <v>1.2006670000000001E-2</v>
      </c>
      <c r="J7">
        <v>3.9168019999999996E-3</v>
      </c>
      <c r="K7">
        <v>-2.0253509999999999E-2</v>
      </c>
      <c r="L7">
        <v>2.3190329999999999E-3</v>
      </c>
      <c r="M7">
        <v>1.0953040000000001E-2</v>
      </c>
      <c r="N7">
        <v>-1.200053E-3</v>
      </c>
      <c r="O7">
        <v>-1.250181E-2</v>
      </c>
      <c r="P7">
        <v>2.1981050000000001E-4</v>
      </c>
      <c r="Q7">
        <v>-1.489205E-3</v>
      </c>
      <c r="R7">
        <v>2.8959670000000002E-3</v>
      </c>
      <c r="S7">
        <v>4.3202409999999998E-3</v>
      </c>
      <c r="T7">
        <v>-6.5448529999999998E-3</v>
      </c>
      <c r="U7">
        <v>1.447176E-2</v>
      </c>
    </row>
    <row r="8" spans="1:21" x14ac:dyDescent="0.25">
      <c r="A8" s="20">
        <f>-0.000000177834*10^9</f>
        <v>-177.834</v>
      </c>
      <c r="B8">
        <v>-1.038967E-2</v>
      </c>
      <c r="C8">
        <v>-1.3864999999999999E-3</v>
      </c>
      <c r="D8">
        <v>-1.862692E-3</v>
      </c>
      <c r="E8">
        <v>-9.6196219999999995E-3</v>
      </c>
      <c r="F8">
        <v>8.9502200000000001E-3</v>
      </c>
      <c r="G8">
        <v>5.2208799999999998E-3</v>
      </c>
      <c r="H8">
        <v>-1.8406929999999998E-2</v>
      </c>
      <c r="I8">
        <v>5.7446700000000003E-3</v>
      </c>
      <c r="J8">
        <v>4.0331660000000004E-3</v>
      </c>
      <c r="K8">
        <v>-1.2566600000000001E-2</v>
      </c>
      <c r="L8">
        <v>6.6615670000000002E-4</v>
      </c>
      <c r="M8">
        <v>1.239294E-2</v>
      </c>
      <c r="N8">
        <v>-2.0131089999999999E-3</v>
      </c>
      <c r="O8">
        <v>-1.6601630000000001E-3</v>
      </c>
      <c r="P8">
        <v>6.4923349999999999E-4</v>
      </c>
      <c r="Q8">
        <v>5.9413349999999998E-3</v>
      </c>
      <c r="R8">
        <v>-7.3423719999999998E-3</v>
      </c>
      <c r="S8">
        <v>1.831079E-2</v>
      </c>
      <c r="T8">
        <v>-6.7636600000000003E-3</v>
      </c>
      <c r="U8">
        <v>1.879542E-2</v>
      </c>
    </row>
    <row r="9" spans="1:21" x14ac:dyDescent="0.25">
      <c r="A9" s="20">
        <f>-0.000000176834*10^9</f>
        <v>-176.834</v>
      </c>
      <c r="B9">
        <v>-2.4516350000000002E-3</v>
      </c>
      <c r="C9">
        <v>3.5779280000000002E-3</v>
      </c>
      <c r="D9">
        <v>2.457992E-3</v>
      </c>
      <c r="E9">
        <v>-2.8636740000000001E-3</v>
      </c>
      <c r="F9">
        <v>3.7520980000000002E-3</v>
      </c>
      <c r="G9">
        <v>5.7183010000000003E-3</v>
      </c>
      <c r="H9">
        <v>-2.0742190000000001E-2</v>
      </c>
      <c r="I9">
        <v>2.4532550000000002E-4</v>
      </c>
      <c r="J9">
        <v>6.6615299999999997E-3</v>
      </c>
      <c r="K9">
        <v>4.5324889999999998E-3</v>
      </c>
      <c r="L9">
        <v>-5.9863289999999997E-4</v>
      </c>
      <c r="M9">
        <v>1.3361619999999999E-2</v>
      </c>
      <c r="N9">
        <v>6.2802530000000004E-3</v>
      </c>
      <c r="O9">
        <v>6.5097080000000003E-3</v>
      </c>
      <c r="P9">
        <v>-2.957384E-3</v>
      </c>
      <c r="Q9">
        <v>1.2850040000000001E-4</v>
      </c>
      <c r="R9">
        <v>-1.429619E-2</v>
      </c>
      <c r="S9">
        <v>2.0774899999999999E-2</v>
      </c>
      <c r="T9">
        <v>-4.588193E-3</v>
      </c>
      <c r="U9">
        <v>1.2049310000000001E-2</v>
      </c>
    </row>
    <row r="10" spans="1:21" x14ac:dyDescent="0.25">
      <c r="A10" s="20">
        <f>-0.000000175834*10^9</f>
        <v>-175.834</v>
      </c>
      <c r="B10">
        <v>8.1376820000000002E-3</v>
      </c>
      <c r="C10">
        <v>1.0978760000000001E-2</v>
      </c>
      <c r="D10">
        <v>1.016803E-2</v>
      </c>
      <c r="E10">
        <v>8.9006699999999994E-3</v>
      </c>
      <c r="F10">
        <v>-1.081768E-2</v>
      </c>
      <c r="G10">
        <v>-1.8106299999999999E-3</v>
      </c>
      <c r="H10">
        <v>-1.0018610000000001E-2</v>
      </c>
      <c r="I10">
        <v>8.5241459999999998E-3</v>
      </c>
      <c r="J10">
        <v>1.5849780000000001E-2</v>
      </c>
      <c r="K10">
        <v>6.5955359999999999E-3</v>
      </c>
      <c r="L10">
        <v>-6.4142790000000002E-3</v>
      </c>
      <c r="M10">
        <v>8.6861360000000006E-3</v>
      </c>
      <c r="N10">
        <v>-1.1960600000000001E-3</v>
      </c>
      <c r="O10">
        <v>4.0449029999999999E-3</v>
      </c>
      <c r="P10">
        <v>-2.2621170000000001E-3</v>
      </c>
      <c r="Q10">
        <v>-1.3668370000000001E-2</v>
      </c>
      <c r="R10">
        <v>-1.7323270000000001E-3</v>
      </c>
      <c r="S10">
        <v>9.9525340000000007E-3</v>
      </c>
      <c r="T10">
        <v>-2.1345629999999999E-3</v>
      </c>
      <c r="U10">
        <v>-8.8603749999999995E-4</v>
      </c>
    </row>
    <row r="11" spans="1:21" x14ac:dyDescent="0.25">
      <c r="A11" s="20">
        <f>-0.000000174834*10^9</f>
        <v>-174.834</v>
      </c>
      <c r="B11">
        <v>8.7426159999999999E-3</v>
      </c>
      <c r="C11">
        <v>7.2240610000000004E-3</v>
      </c>
      <c r="D11">
        <v>1.28869E-2</v>
      </c>
      <c r="E11">
        <v>5.6817279999999996E-3</v>
      </c>
      <c r="F11">
        <v>-7.277192E-3</v>
      </c>
      <c r="G11">
        <v>-9.9891939999999999E-3</v>
      </c>
      <c r="H11">
        <v>-1.088095E-2</v>
      </c>
      <c r="I11">
        <v>1.424192E-2</v>
      </c>
      <c r="J11">
        <v>2.3325479999999999E-2</v>
      </c>
      <c r="K11">
        <v>-2.5070890000000001E-3</v>
      </c>
      <c r="L11">
        <v>-5.8044250000000002E-3</v>
      </c>
      <c r="M11">
        <v>-2.2721800000000001E-4</v>
      </c>
      <c r="N11">
        <v>-1.2559880000000001E-2</v>
      </c>
      <c r="O11">
        <v>2.2054739999999998E-3</v>
      </c>
      <c r="P11">
        <v>3.8918690000000001E-3</v>
      </c>
      <c r="Q11">
        <v>-1.025186E-2</v>
      </c>
      <c r="R11">
        <v>1.7552410000000001E-2</v>
      </c>
      <c r="S11">
        <v>2.1984259999999999E-3</v>
      </c>
      <c r="T11">
        <v>-3.791053E-3</v>
      </c>
      <c r="U11">
        <v>-2.9605270000000001E-3</v>
      </c>
    </row>
    <row r="12" spans="1:21" x14ac:dyDescent="0.25">
      <c r="A12" s="20">
        <f>-0.000000173834*10^9</f>
        <v>-173.834</v>
      </c>
      <c r="B12">
        <v>7.2879650000000004E-3</v>
      </c>
      <c r="C12">
        <v>-4.8335649999999997E-3</v>
      </c>
      <c r="D12">
        <v>6.2859739999999997E-3</v>
      </c>
      <c r="E12">
        <v>-8.519647E-4</v>
      </c>
      <c r="F12">
        <v>1.5382869999999999E-3</v>
      </c>
      <c r="G12">
        <v>-3.9946629999999999E-3</v>
      </c>
      <c r="H12">
        <v>-1.272176E-2</v>
      </c>
      <c r="I12">
        <v>-1.7233210000000001E-3</v>
      </c>
      <c r="J12">
        <v>1.6759219999999998E-2</v>
      </c>
      <c r="K12">
        <v>1.9832249999999999E-3</v>
      </c>
      <c r="L12">
        <v>6.2437259999999998E-3</v>
      </c>
      <c r="M12">
        <v>-5.0519889999999998E-3</v>
      </c>
      <c r="N12">
        <v>-7.5403179999999998E-3</v>
      </c>
      <c r="O12">
        <v>1.0567729999999999E-2</v>
      </c>
      <c r="P12">
        <v>5.7005659999999998E-4</v>
      </c>
      <c r="Q12">
        <v>7.2888249999999999E-4</v>
      </c>
      <c r="R12">
        <v>1.6432059999999998E-2</v>
      </c>
      <c r="S12">
        <v>4.3793959999999998E-3</v>
      </c>
      <c r="T12">
        <v>-2.979771E-3</v>
      </c>
      <c r="U12">
        <v>9.6873759999999993E-3</v>
      </c>
    </row>
    <row r="13" spans="1:21" x14ac:dyDescent="0.25">
      <c r="A13" s="20">
        <f>-0.000000172834*10^9</f>
        <v>-172.834</v>
      </c>
      <c r="B13">
        <v>9.4060259999999996E-3</v>
      </c>
      <c r="C13">
        <v>-1.138166E-2</v>
      </c>
      <c r="D13">
        <v>-6.9722910000000003E-3</v>
      </c>
      <c r="E13">
        <v>-1.4636709999999999E-3</v>
      </c>
      <c r="F13">
        <v>-3.260832E-3</v>
      </c>
      <c r="G13">
        <v>3.7805159999999998E-3</v>
      </c>
      <c r="H13">
        <v>-4.5865089999999999E-3</v>
      </c>
      <c r="I13">
        <v>-1.4523599999999999E-2</v>
      </c>
      <c r="J13">
        <v>4.199202E-3</v>
      </c>
      <c r="K13">
        <v>9.4451410000000006E-3</v>
      </c>
      <c r="L13">
        <v>1.444748E-2</v>
      </c>
      <c r="M13">
        <v>-1.4087469999999999E-3</v>
      </c>
      <c r="N13">
        <v>3.1933869999999998E-3</v>
      </c>
      <c r="O13">
        <v>1.125692E-2</v>
      </c>
      <c r="P13">
        <v>-3.4177790000000001E-3</v>
      </c>
      <c r="Q13">
        <v>3.1656509999999998E-3</v>
      </c>
      <c r="R13">
        <v>5.3257310000000002E-3</v>
      </c>
      <c r="S13">
        <v>9.9703940000000005E-3</v>
      </c>
      <c r="T13">
        <v>8.7393320000000007E-3</v>
      </c>
      <c r="U13">
        <v>8.6850290000000004E-3</v>
      </c>
    </row>
    <row r="14" spans="1:21" x14ac:dyDescent="0.25">
      <c r="A14" s="20">
        <f>-0.000000171834*10^9</f>
        <v>-171.834</v>
      </c>
      <c r="B14">
        <v>4.944838E-3</v>
      </c>
      <c r="C14">
        <v>-1.058478E-2</v>
      </c>
      <c r="D14">
        <v>-1.0072680000000001E-2</v>
      </c>
      <c r="E14">
        <v>-7.8406029999999998E-3</v>
      </c>
      <c r="F14">
        <v>-5.1964309999999996E-3</v>
      </c>
      <c r="G14">
        <v>1.9468710000000001E-4</v>
      </c>
      <c r="H14">
        <v>2.9508830000000001E-3</v>
      </c>
      <c r="I14">
        <v>-3.112418E-3</v>
      </c>
      <c r="J14">
        <v>4.4672000000000002E-3</v>
      </c>
      <c r="K14">
        <v>2.974263E-3</v>
      </c>
      <c r="L14">
        <v>1.1671569999999999E-2</v>
      </c>
      <c r="M14">
        <v>5.3011409999999997E-3</v>
      </c>
      <c r="N14">
        <v>6.34747E-3</v>
      </c>
      <c r="O14">
        <v>1.2807460000000001E-4</v>
      </c>
      <c r="P14">
        <v>-2.2557639999999999E-3</v>
      </c>
      <c r="Q14">
        <v>7.0316220000000004E-3</v>
      </c>
      <c r="R14">
        <v>1.072013E-2</v>
      </c>
      <c r="S14">
        <v>6.2342750000000001E-3</v>
      </c>
      <c r="T14">
        <v>1.68921E-2</v>
      </c>
      <c r="U14">
        <v>-4.6450780000000004E-3</v>
      </c>
    </row>
    <row r="15" spans="1:21" x14ac:dyDescent="0.25">
      <c r="A15" s="20">
        <f>-0.000000170834*10^9</f>
        <v>-170.834</v>
      </c>
      <c r="B15">
        <v>-7.7915399999999996E-3</v>
      </c>
      <c r="C15">
        <v>-4.4886099999999996E-3</v>
      </c>
      <c r="D15">
        <v>-7.1583439999999996E-3</v>
      </c>
      <c r="E15">
        <v>-1.08074E-2</v>
      </c>
      <c r="F15">
        <v>2.8425379999999999E-3</v>
      </c>
      <c r="G15">
        <v>-5.7583010000000004E-3</v>
      </c>
      <c r="H15">
        <v>1.0282100000000001E-2</v>
      </c>
      <c r="I15">
        <v>6.9611819999999998E-3</v>
      </c>
      <c r="J15">
        <v>1.056439E-2</v>
      </c>
      <c r="K15">
        <v>7.9575759999999995E-5</v>
      </c>
      <c r="L15">
        <v>4.3651929999999999E-3</v>
      </c>
      <c r="M15">
        <v>4.8683540000000001E-3</v>
      </c>
      <c r="N15">
        <v>7.496122E-3</v>
      </c>
      <c r="O15">
        <v>-6.2497490000000002E-4</v>
      </c>
      <c r="P15">
        <v>-5.8752700000000001E-3</v>
      </c>
      <c r="Q15">
        <v>1.361597E-2</v>
      </c>
      <c r="R15">
        <v>1.700494E-2</v>
      </c>
      <c r="S15">
        <v>-9.7451210000000007E-3</v>
      </c>
      <c r="T15">
        <v>8.8523669999999999E-3</v>
      </c>
      <c r="U15">
        <v>2.2742919999999998E-3</v>
      </c>
    </row>
    <row r="16" spans="1:21" x14ac:dyDescent="0.25">
      <c r="A16" s="20">
        <f>-0.000000169834*10^9</f>
        <v>-169.834</v>
      </c>
      <c r="B16">
        <v>-1.103494E-2</v>
      </c>
      <c r="C16">
        <v>7.8120670000000002E-4</v>
      </c>
      <c r="D16">
        <v>-1.0385749999999999E-2</v>
      </c>
      <c r="E16">
        <v>-6.8574279999999996E-3</v>
      </c>
      <c r="F16">
        <v>8.7038159999999996E-3</v>
      </c>
      <c r="G16">
        <v>-8.9612760000000007E-3</v>
      </c>
      <c r="H16">
        <v>1.9177199999999998E-2</v>
      </c>
      <c r="I16">
        <v>5.3521560000000001E-4</v>
      </c>
      <c r="J16">
        <v>5.6289039999999997E-3</v>
      </c>
      <c r="K16">
        <v>3.458048E-3</v>
      </c>
      <c r="L16">
        <v>-4.5850349999999998E-4</v>
      </c>
      <c r="M16">
        <v>-1.811675E-3</v>
      </c>
      <c r="N16">
        <v>9.8745329999999996E-3</v>
      </c>
      <c r="O16">
        <v>7.3142149999999998E-3</v>
      </c>
      <c r="P16">
        <v>-2.0133970000000001E-3</v>
      </c>
      <c r="Q16">
        <v>8.9862020000000004E-3</v>
      </c>
      <c r="R16">
        <v>7.2192460000000003E-3</v>
      </c>
      <c r="S16">
        <v>-2.354931E-2</v>
      </c>
      <c r="T16">
        <v>-6.1917660000000002E-4</v>
      </c>
      <c r="U16">
        <v>9.9796209999999993E-3</v>
      </c>
    </row>
    <row r="17" spans="1:21" x14ac:dyDescent="0.25">
      <c r="A17" s="20">
        <f>-0.000000168834*10^9</f>
        <v>-168.83399999999997</v>
      </c>
      <c r="B17">
        <v>-6.7931620000000002E-3</v>
      </c>
      <c r="C17">
        <v>1.2252459999999999E-3</v>
      </c>
      <c r="D17">
        <v>-6.057298E-3</v>
      </c>
      <c r="E17">
        <v>-2.3398239999999999E-3</v>
      </c>
      <c r="F17">
        <v>5.297497E-3</v>
      </c>
      <c r="G17">
        <v>-6.7170290000000002E-3</v>
      </c>
      <c r="H17">
        <v>1.7521350000000002E-2</v>
      </c>
      <c r="I17">
        <v>-6.1695779999999996E-4</v>
      </c>
      <c r="J17">
        <v>-5.2783379999999996E-3</v>
      </c>
      <c r="K17">
        <v>-3.7279510000000002E-3</v>
      </c>
      <c r="L17">
        <v>7.28584E-4</v>
      </c>
      <c r="M17">
        <v>-2.3472679999999999E-4</v>
      </c>
      <c r="N17">
        <v>5.2343550000000004E-3</v>
      </c>
      <c r="O17">
        <v>1.659584E-3</v>
      </c>
      <c r="P17">
        <v>1.137668E-2</v>
      </c>
      <c r="Q17">
        <v>-8.8459240000000005E-4</v>
      </c>
      <c r="R17">
        <v>9.7415770000000004E-4</v>
      </c>
      <c r="S17">
        <v>-2.231723E-2</v>
      </c>
      <c r="T17">
        <v>-3.4302009999999999E-3</v>
      </c>
      <c r="U17">
        <v>-1.701604E-3</v>
      </c>
    </row>
    <row r="18" spans="1:21" x14ac:dyDescent="0.25">
      <c r="A18" s="20">
        <f>-0.000000167834*10^9</f>
        <v>-167.834</v>
      </c>
      <c r="B18">
        <v>-9.8650449999999994E-3</v>
      </c>
      <c r="C18">
        <v>5.1394739999999998E-3</v>
      </c>
      <c r="D18">
        <v>3.3968900000000001E-3</v>
      </c>
      <c r="E18">
        <v>6.3412770000000002E-3</v>
      </c>
      <c r="F18">
        <v>-3.610083E-3</v>
      </c>
      <c r="G18">
        <v>-5.4143280000000004E-3</v>
      </c>
      <c r="H18">
        <v>3.2866929999999998E-3</v>
      </c>
      <c r="I18">
        <v>1.1887170000000001E-2</v>
      </c>
      <c r="J18">
        <v>-8.1870910000000005E-3</v>
      </c>
      <c r="K18">
        <v>-9.542811E-3</v>
      </c>
      <c r="L18">
        <v>1.5887869999999999E-3</v>
      </c>
      <c r="M18">
        <v>7.1626299999999997E-3</v>
      </c>
      <c r="N18">
        <v>1.812817E-3</v>
      </c>
      <c r="O18">
        <v>-1.210541E-2</v>
      </c>
      <c r="P18">
        <v>1.2764380000000001E-2</v>
      </c>
      <c r="Q18">
        <v>5.4187769999999998E-4</v>
      </c>
      <c r="R18">
        <v>8.8122249999999999E-3</v>
      </c>
      <c r="S18">
        <v>-1.1331300000000001E-2</v>
      </c>
      <c r="T18">
        <v>-4.6242569999999997E-3</v>
      </c>
      <c r="U18">
        <v>-5.1402890000000001E-3</v>
      </c>
    </row>
    <row r="19" spans="1:21" x14ac:dyDescent="0.25">
      <c r="A19" s="20">
        <f>-0.000000166834*10^9</f>
        <v>-166.834</v>
      </c>
      <c r="B19">
        <v>-1.520703E-2</v>
      </c>
      <c r="C19">
        <v>9.0758220000000007E-3</v>
      </c>
      <c r="D19">
        <v>-1.8033979999999999E-3</v>
      </c>
      <c r="E19">
        <v>8.5624729999999993E-3</v>
      </c>
      <c r="F19">
        <v>-3.9337570000000004E-3</v>
      </c>
      <c r="G19">
        <v>-8.9175360000000002E-3</v>
      </c>
      <c r="H19">
        <v>-8.5909980000000007E-3</v>
      </c>
      <c r="I19">
        <v>2.0762409999999999E-2</v>
      </c>
      <c r="J19">
        <v>-4.32687E-3</v>
      </c>
      <c r="K19">
        <v>1.5591439999999999E-3</v>
      </c>
      <c r="L19">
        <v>-1.4526280000000001E-3</v>
      </c>
      <c r="M19">
        <v>4.0364320000000004E-3</v>
      </c>
      <c r="N19">
        <v>8.3780169999999998E-3</v>
      </c>
      <c r="O19">
        <v>-8.0802830000000006E-3</v>
      </c>
      <c r="P19">
        <v>4.6001999999999996E-3</v>
      </c>
      <c r="Q19">
        <v>3.1853739999999999E-3</v>
      </c>
      <c r="R19">
        <v>9.5540409999999992E-3</v>
      </c>
      <c r="S19">
        <v>-9.9430770000000007E-4</v>
      </c>
      <c r="T19">
        <v>4.3380239999999998E-4</v>
      </c>
      <c r="U19">
        <v>6.467733E-4</v>
      </c>
    </row>
    <row r="20" spans="1:21" x14ac:dyDescent="0.25">
      <c r="A20" s="20">
        <f>-0.000000165834*10^9</f>
        <v>-165.834</v>
      </c>
      <c r="B20">
        <v>-1.7364669999999999E-2</v>
      </c>
      <c r="C20">
        <v>7.4179060000000002E-3</v>
      </c>
      <c r="D20">
        <v>-1.1006780000000001E-2</v>
      </c>
      <c r="E20">
        <v>3.20076E-3</v>
      </c>
      <c r="F20">
        <v>2.6255549999999999E-3</v>
      </c>
      <c r="G20">
        <v>-3.1890590000000002E-3</v>
      </c>
      <c r="H20">
        <v>-1.248377E-2</v>
      </c>
      <c r="I20">
        <v>1.417961E-2</v>
      </c>
      <c r="J20">
        <v>-8.0890560000000007E-3</v>
      </c>
      <c r="K20">
        <v>1.7653189999999999E-2</v>
      </c>
      <c r="L20">
        <v>2.1355270000000001E-4</v>
      </c>
      <c r="M20">
        <v>-2.6546410000000001E-4</v>
      </c>
      <c r="N20">
        <v>1.4023300000000001E-2</v>
      </c>
      <c r="O20">
        <v>8.7621499999999998E-3</v>
      </c>
      <c r="P20">
        <v>3.2605300000000002E-3</v>
      </c>
      <c r="Q20">
        <v>-2.764411E-3</v>
      </c>
      <c r="R20">
        <v>-9.237706E-3</v>
      </c>
      <c r="S20">
        <v>1.106306E-3</v>
      </c>
      <c r="T20">
        <v>5.2701359999999999E-3</v>
      </c>
      <c r="U20">
        <v>-5.3607530000000002E-3</v>
      </c>
    </row>
    <row r="21" spans="1:21" x14ac:dyDescent="0.25">
      <c r="A21" s="20">
        <f>-0.000000164834*10^9</f>
        <v>-164.834</v>
      </c>
      <c r="B21">
        <v>-1.0595200000000001E-2</v>
      </c>
      <c r="C21">
        <v>8.3324720000000005E-3</v>
      </c>
      <c r="D21">
        <v>-3.6607219999999999E-3</v>
      </c>
      <c r="E21">
        <v>5.9553419999999998E-3</v>
      </c>
      <c r="F21">
        <v>4.0328669999999999E-3</v>
      </c>
      <c r="G21">
        <v>6.4561469999999998E-3</v>
      </c>
      <c r="H21">
        <v>-1.0318870000000001E-2</v>
      </c>
      <c r="I21">
        <v>-8.4898389999999997E-4</v>
      </c>
      <c r="J21">
        <v>-1.074553E-2</v>
      </c>
      <c r="K21">
        <v>1.9027059999999998E-2</v>
      </c>
      <c r="L21">
        <v>3.7219760000000001E-3</v>
      </c>
      <c r="M21">
        <v>4.2969449999999999E-3</v>
      </c>
      <c r="N21">
        <v>1.354556E-2</v>
      </c>
      <c r="O21">
        <v>6.85309E-3</v>
      </c>
      <c r="P21">
        <v>5.661747E-3</v>
      </c>
      <c r="Q21">
        <v>-4.3046989999999998E-4</v>
      </c>
      <c r="R21">
        <v>-2.1798129999999999E-2</v>
      </c>
      <c r="S21">
        <v>-6.4938549999999998E-3</v>
      </c>
      <c r="T21">
        <v>1.6442220000000001E-3</v>
      </c>
      <c r="U21">
        <v>-1.247152E-2</v>
      </c>
    </row>
    <row r="22" spans="1:21" x14ac:dyDescent="0.25">
      <c r="A22" s="20">
        <f>-0.000000163834*10^9</f>
        <v>-163.834</v>
      </c>
      <c r="B22">
        <v>4.5586059999999998E-3</v>
      </c>
      <c r="C22">
        <v>1.2324999999999999E-2</v>
      </c>
      <c r="D22">
        <v>1.0804640000000001E-2</v>
      </c>
      <c r="E22">
        <v>1.087873E-2</v>
      </c>
      <c r="F22">
        <v>2.6420290000000002E-3</v>
      </c>
      <c r="G22">
        <v>6.7791190000000001E-3</v>
      </c>
      <c r="H22">
        <v>1.405503E-3</v>
      </c>
      <c r="I22">
        <v>-1.0429280000000001E-2</v>
      </c>
      <c r="J22">
        <v>7.8823369999999997E-3</v>
      </c>
      <c r="K22">
        <v>8.1683680000000005E-3</v>
      </c>
      <c r="L22">
        <v>-2.406161E-3</v>
      </c>
      <c r="M22">
        <v>1.036155E-3</v>
      </c>
      <c r="N22">
        <v>3.7717200000000001E-3</v>
      </c>
      <c r="O22">
        <v>-8.1448230000000007E-3</v>
      </c>
      <c r="P22">
        <v>-1.393865E-3</v>
      </c>
      <c r="Q22">
        <v>1.050329E-2</v>
      </c>
      <c r="R22">
        <v>-7.0796670000000004E-3</v>
      </c>
      <c r="S22">
        <v>-9.0249430000000005E-3</v>
      </c>
      <c r="T22">
        <v>2.8203400000000002E-3</v>
      </c>
      <c r="U22">
        <v>1.6285119999999999E-3</v>
      </c>
    </row>
    <row r="23" spans="1:21" x14ac:dyDescent="0.25">
      <c r="A23" s="20">
        <f>-0.000000162834*10^9</f>
        <v>-162.83399999999997</v>
      </c>
      <c r="B23">
        <v>3.9866850000000002E-3</v>
      </c>
      <c r="C23">
        <v>1.381217E-2</v>
      </c>
      <c r="D23">
        <v>1.266365E-2</v>
      </c>
      <c r="E23">
        <v>6.7048680000000001E-3</v>
      </c>
      <c r="F23">
        <v>-1.177729E-3</v>
      </c>
      <c r="G23">
        <v>-3.2990979999999998E-4</v>
      </c>
      <c r="H23">
        <v>6.6391339999999997E-3</v>
      </c>
      <c r="I23">
        <v>-8.6369949999999997E-3</v>
      </c>
      <c r="J23">
        <v>2.392977E-2</v>
      </c>
      <c r="K23">
        <v>3.9315510000000001E-3</v>
      </c>
      <c r="L23">
        <v>-7.2430919999999996E-3</v>
      </c>
      <c r="M23">
        <v>-6.3522980000000001E-3</v>
      </c>
      <c r="N23">
        <v>-1.085271E-2</v>
      </c>
      <c r="O23">
        <v>-3.6890460000000001E-3</v>
      </c>
      <c r="P23">
        <v>-1.2183350000000001E-2</v>
      </c>
      <c r="Q23">
        <v>1.4428E-2</v>
      </c>
      <c r="R23">
        <v>7.9973470000000001E-3</v>
      </c>
      <c r="S23">
        <v>4.193652E-3</v>
      </c>
      <c r="T23">
        <v>1.067325E-2</v>
      </c>
      <c r="U23">
        <v>2.5500390000000001E-2</v>
      </c>
    </row>
    <row r="24" spans="1:21" x14ac:dyDescent="0.25">
      <c r="A24" s="20">
        <f>-0.000000161834*10^9</f>
        <v>-161.834</v>
      </c>
      <c r="B24">
        <v>-1.0643710000000001E-2</v>
      </c>
      <c r="C24">
        <v>1.157448E-2</v>
      </c>
      <c r="D24">
        <v>1.577333E-3</v>
      </c>
      <c r="E24">
        <v>-3.3399369999999999E-3</v>
      </c>
      <c r="F24">
        <v>-1.0326780000000001E-2</v>
      </c>
      <c r="G24">
        <v>-5.3830509999999998E-3</v>
      </c>
      <c r="H24">
        <v>-2.6887819999999998E-3</v>
      </c>
      <c r="I24">
        <v>2.461932E-3</v>
      </c>
      <c r="J24">
        <v>1.048318E-2</v>
      </c>
      <c r="K24">
        <v>4.3862069999999996E-3</v>
      </c>
      <c r="L24">
        <v>-1.7473429999999999E-3</v>
      </c>
      <c r="M24">
        <v>5.9139730000000003E-3</v>
      </c>
      <c r="N24">
        <v>-1.094701E-2</v>
      </c>
      <c r="O24">
        <v>1.1490149999999999E-2</v>
      </c>
      <c r="P24">
        <v>-1.231325E-2</v>
      </c>
      <c r="Q24">
        <v>1.41078E-2</v>
      </c>
      <c r="R24">
        <v>4.2281689999999999E-4</v>
      </c>
      <c r="S24">
        <v>1.9557140000000001E-2</v>
      </c>
      <c r="T24">
        <v>1.33198E-2</v>
      </c>
      <c r="U24">
        <v>2.756053E-2</v>
      </c>
    </row>
    <row r="25" spans="1:21" x14ac:dyDescent="0.25">
      <c r="A25" s="20">
        <f>-0.000000160834*10^9</f>
        <v>-160.834</v>
      </c>
      <c r="B25">
        <v>-9.5469849999999992E-3</v>
      </c>
      <c r="C25">
        <v>1.128061E-2</v>
      </c>
      <c r="D25">
        <v>-4.6847750000000004E-3</v>
      </c>
      <c r="E25">
        <v>-1.17445E-2</v>
      </c>
      <c r="F25">
        <v>-1.3018729999999999E-2</v>
      </c>
      <c r="G25">
        <v>1.352376E-3</v>
      </c>
      <c r="H25">
        <v>-7.3685560000000001E-4</v>
      </c>
      <c r="I25">
        <v>7.9045069999999999E-3</v>
      </c>
      <c r="J25">
        <v>-8.3804039999999993E-3</v>
      </c>
      <c r="K25">
        <v>1.12345E-3</v>
      </c>
      <c r="L25">
        <v>-1.78582E-3</v>
      </c>
      <c r="M25">
        <v>2.3664500000000002E-2</v>
      </c>
      <c r="N25">
        <v>2.25523E-3</v>
      </c>
      <c r="O25">
        <v>1.294029E-2</v>
      </c>
      <c r="P25">
        <v>-1.062399E-2</v>
      </c>
      <c r="Q25">
        <v>8.5045999999999993E-3</v>
      </c>
      <c r="R25">
        <v>-5.1108890000000004E-3</v>
      </c>
      <c r="S25">
        <v>1.985147E-2</v>
      </c>
      <c r="T25">
        <v>3.8738370000000002E-3</v>
      </c>
      <c r="U25">
        <v>1.5576059999999999E-2</v>
      </c>
    </row>
    <row r="26" spans="1:21" x14ac:dyDescent="0.25">
      <c r="A26" s="20">
        <f>-0.000000159834*10^9</f>
        <v>-159.834</v>
      </c>
      <c r="B26">
        <v>-1.679369E-3</v>
      </c>
      <c r="C26">
        <v>1.190546E-2</v>
      </c>
      <c r="D26">
        <v>3.4451270000000002E-4</v>
      </c>
      <c r="E26">
        <v>-8.8323210000000006E-3</v>
      </c>
      <c r="F26">
        <v>-4.7229730000000001E-3</v>
      </c>
      <c r="G26">
        <v>4.9819060000000004E-3</v>
      </c>
      <c r="H26">
        <v>5.0405149999999998E-3</v>
      </c>
      <c r="I26">
        <v>-1.682317E-3</v>
      </c>
      <c r="J26">
        <v>-9.5922820000000006E-3</v>
      </c>
      <c r="K26">
        <v>4.787983E-3</v>
      </c>
      <c r="L26">
        <v>-8.6787300000000008E-3</v>
      </c>
      <c r="M26">
        <v>1.769213E-2</v>
      </c>
      <c r="N26">
        <v>7.1429500000000003E-3</v>
      </c>
      <c r="O26">
        <v>5.0991969999999998E-3</v>
      </c>
      <c r="P26">
        <v>-1.3258000000000001E-2</v>
      </c>
      <c r="Q26">
        <v>-6.0606619999999996E-3</v>
      </c>
      <c r="R26">
        <v>6.6774399999999998E-3</v>
      </c>
      <c r="S26">
        <v>1.0688029999999999E-2</v>
      </c>
      <c r="T26">
        <v>-8.5781759999999999E-3</v>
      </c>
      <c r="U26">
        <v>5.8563870000000002E-3</v>
      </c>
    </row>
    <row r="27" spans="1:21" x14ac:dyDescent="0.25">
      <c r="A27" s="20">
        <f>-0.000000158834*10^9</f>
        <v>-158.834</v>
      </c>
      <c r="B27">
        <v>-8.7378230000000005E-3</v>
      </c>
      <c r="C27">
        <v>-1.185251E-3</v>
      </c>
      <c r="D27">
        <v>4.2802480000000004E-3</v>
      </c>
      <c r="E27">
        <v>2.2545540000000002E-3</v>
      </c>
      <c r="F27">
        <v>3.9905019999999999E-3</v>
      </c>
      <c r="G27">
        <v>-4.689988E-3</v>
      </c>
      <c r="H27">
        <v>1.1405090000000001E-3</v>
      </c>
      <c r="I27">
        <v>-7.5520810000000004E-3</v>
      </c>
      <c r="J27">
        <v>-1.0055449999999999E-4</v>
      </c>
      <c r="K27">
        <v>1.6130249999999999E-2</v>
      </c>
      <c r="L27">
        <v>-6.2490699999999998E-3</v>
      </c>
      <c r="M27">
        <v>2.1975649999999998E-3</v>
      </c>
      <c r="N27">
        <v>-1.2825499999999999E-3</v>
      </c>
      <c r="O27">
        <v>1.125107E-3</v>
      </c>
      <c r="P27">
        <v>-1.150525E-2</v>
      </c>
      <c r="Q27">
        <v>-1.5686539999999999E-2</v>
      </c>
      <c r="R27">
        <v>9.8404319999999997E-3</v>
      </c>
      <c r="S27">
        <v>3.0148879999999999E-3</v>
      </c>
      <c r="T27">
        <v>-4.7467840000000004E-3</v>
      </c>
      <c r="U27">
        <v>-9.6704389999999994E-3</v>
      </c>
    </row>
    <row r="28" spans="1:21" x14ac:dyDescent="0.25">
      <c r="A28" s="20">
        <f>-0.000000157834*10^9</f>
        <v>-157.834</v>
      </c>
      <c r="B28">
        <v>-8.1265550000000006E-3</v>
      </c>
      <c r="C28">
        <v>-1.703325E-2</v>
      </c>
      <c r="D28">
        <v>1.50822E-3</v>
      </c>
      <c r="E28">
        <v>1.6295509999999999E-3</v>
      </c>
      <c r="F28">
        <v>9.1382029999999993E-3</v>
      </c>
      <c r="G28">
        <v>-6.1658260000000001E-3</v>
      </c>
      <c r="H28">
        <v>5.9499310000000003E-3</v>
      </c>
      <c r="I28">
        <v>-4.4395830000000004E-3</v>
      </c>
      <c r="J28">
        <v>4.9103330000000002E-3</v>
      </c>
      <c r="K28">
        <v>1.879517E-2</v>
      </c>
      <c r="L28">
        <v>7.907018E-3</v>
      </c>
      <c r="M28">
        <v>2.3077549999999999E-3</v>
      </c>
      <c r="N28">
        <v>-5.0189520000000001E-3</v>
      </c>
      <c r="O28">
        <v>1.3414709999999999E-3</v>
      </c>
      <c r="P28">
        <v>-5.5973530000000002E-3</v>
      </c>
      <c r="Q28">
        <v>-1.070625E-2</v>
      </c>
      <c r="R28">
        <v>-4.9855339999999998E-3</v>
      </c>
      <c r="S28">
        <v>-4.8270159999999999E-3</v>
      </c>
      <c r="T28">
        <v>3.4273989999999998E-3</v>
      </c>
      <c r="U28">
        <v>-2.0075829999999999E-2</v>
      </c>
    </row>
    <row r="29" spans="1:21" x14ac:dyDescent="0.25">
      <c r="A29" s="20">
        <f>-0.000000156834*10^9</f>
        <v>-156.83399999999997</v>
      </c>
      <c r="B29">
        <v>9.8032029999999999E-3</v>
      </c>
      <c r="C29">
        <v>-1.035491E-2</v>
      </c>
      <c r="D29">
        <v>-6.3816289999999998E-3</v>
      </c>
      <c r="E29">
        <v>-6.6146620000000003E-3</v>
      </c>
      <c r="F29">
        <v>5.4931650000000004E-3</v>
      </c>
      <c r="G29">
        <v>6.0631390000000004E-3</v>
      </c>
      <c r="H29">
        <v>9.3345240000000003E-3</v>
      </c>
      <c r="I29">
        <v>-4.4231979999999997E-3</v>
      </c>
      <c r="J29">
        <v>2.550058E-3</v>
      </c>
      <c r="K29">
        <v>1.007167E-2</v>
      </c>
      <c r="L29">
        <v>1.346988E-2</v>
      </c>
      <c r="M29">
        <v>5.0899889999999996E-3</v>
      </c>
      <c r="N29">
        <v>3.0381509999999998E-3</v>
      </c>
      <c r="O29">
        <v>-2.7930670000000002E-3</v>
      </c>
      <c r="P29">
        <v>-4.5753550000000002E-4</v>
      </c>
      <c r="Q29">
        <v>-4.4192299999999997E-3</v>
      </c>
      <c r="R29">
        <v>-1.0020299999999999E-2</v>
      </c>
      <c r="S29">
        <v>-1.072563E-2</v>
      </c>
      <c r="T29">
        <v>-5.6060379999999998E-3</v>
      </c>
      <c r="U29">
        <v>-1.6891150000000001E-2</v>
      </c>
    </row>
    <row r="30" spans="1:21" x14ac:dyDescent="0.25">
      <c r="A30" s="20">
        <f>-0.000000155834*10^9</f>
        <v>-155.834</v>
      </c>
      <c r="B30">
        <v>1.053203E-2</v>
      </c>
      <c r="C30">
        <v>6.2208369999999997E-4</v>
      </c>
      <c r="D30">
        <v>-5.3670419999999998E-3</v>
      </c>
      <c r="E30">
        <v>-6.8539559999999996E-3</v>
      </c>
      <c r="F30">
        <v>-5.5241539999999999E-3</v>
      </c>
      <c r="G30">
        <v>7.5436829999999998E-3</v>
      </c>
      <c r="H30">
        <v>-3.2137300000000001E-3</v>
      </c>
      <c r="I30">
        <v>-3.7568559999999998E-3</v>
      </c>
      <c r="J30">
        <v>6.2334529999999999E-3</v>
      </c>
      <c r="K30">
        <v>-1.6781399999999999E-4</v>
      </c>
      <c r="L30">
        <v>-2.572759E-3</v>
      </c>
      <c r="M30">
        <v>9.6180229999999999E-4</v>
      </c>
      <c r="N30">
        <v>1.049279E-2</v>
      </c>
      <c r="O30">
        <v>-4.2225630000000004E-3</v>
      </c>
      <c r="P30">
        <v>2.3375760000000001E-3</v>
      </c>
      <c r="Q30">
        <v>-4.2191279999999999E-3</v>
      </c>
      <c r="R30">
        <v>-3.4353859999999999E-3</v>
      </c>
      <c r="S30">
        <v>-7.5205999999999997E-3</v>
      </c>
      <c r="T30">
        <v>-1.8695590000000002E-2</v>
      </c>
      <c r="U30">
        <v>-1.0012800000000001E-2</v>
      </c>
    </row>
    <row r="31" spans="1:21" x14ac:dyDescent="0.25">
      <c r="A31" s="20">
        <f>-0.000000154834*10^9</f>
        <v>-154.834</v>
      </c>
      <c r="B31">
        <v>-4.1848010000000001E-3</v>
      </c>
      <c r="C31">
        <v>-6.2603709999999998E-3</v>
      </c>
      <c r="D31">
        <v>9.4067079999999997E-3</v>
      </c>
      <c r="E31">
        <v>-9.3537470000000008E-3</v>
      </c>
      <c r="F31">
        <v>-3.9524410000000001E-3</v>
      </c>
      <c r="G31">
        <v>-7.9679820000000002E-3</v>
      </c>
      <c r="H31">
        <v>-1.407192E-2</v>
      </c>
      <c r="I31">
        <v>-5.6787499999999998E-3</v>
      </c>
      <c r="J31">
        <v>1.087719E-2</v>
      </c>
      <c r="K31">
        <v>-5.9412950000000001E-3</v>
      </c>
      <c r="L31">
        <v>-1.0844110000000001E-2</v>
      </c>
      <c r="M31">
        <v>3.856375E-3</v>
      </c>
      <c r="N31">
        <v>1.315705E-2</v>
      </c>
      <c r="O31">
        <v>7.5477579999999999E-3</v>
      </c>
      <c r="P31">
        <v>5.0456140000000003E-3</v>
      </c>
      <c r="Q31">
        <v>6.7088019999999996E-4</v>
      </c>
      <c r="R31">
        <v>-8.2993319999999995E-3</v>
      </c>
      <c r="S31">
        <v>-3.0492159999999998E-4</v>
      </c>
      <c r="T31">
        <v>-1.7870049999999998E-2</v>
      </c>
      <c r="U31">
        <v>-2.3672979999999999E-3</v>
      </c>
    </row>
    <row r="32" spans="1:21" x14ac:dyDescent="0.25">
      <c r="A32" s="20">
        <f>-0.000000153834*10^9</f>
        <v>-153.834</v>
      </c>
      <c r="B32">
        <v>-4.9840759999999996E-3</v>
      </c>
      <c r="C32">
        <v>-9.2278929999999992E-3</v>
      </c>
      <c r="D32">
        <v>7.1692359999999998E-3</v>
      </c>
      <c r="E32">
        <v>-1.3509520000000001E-2</v>
      </c>
      <c r="F32">
        <v>1.281794E-2</v>
      </c>
      <c r="G32">
        <v>-1.9028980000000001E-2</v>
      </c>
      <c r="H32">
        <v>-6.896274E-3</v>
      </c>
      <c r="I32">
        <v>-1.4164660000000001E-2</v>
      </c>
      <c r="J32">
        <v>1.268183E-3</v>
      </c>
      <c r="K32">
        <v>-6.3101469999999997E-4</v>
      </c>
      <c r="L32">
        <v>4.9998559999999996E-3</v>
      </c>
      <c r="M32">
        <v>1.1029310000000001E-2</v>
      </c>
      <c r="N32">
        <v>1.3528780000000001E-2</v>
      </c>
      <c r="O32">
        <v>1.7560860000000001E-2</v>
      </c>
      <c r="P32">
        <v>8.6074910000000001E-3</v>
      </c>
      <c r="Q32">
        <v>2.8337850000000001E-3</v>
      </c>
      <c r="R32">
        <v>-1.9080179999999999E-2</v>
      </c>
      <c r="S32">
        <v>-8.9383919999999996E-4</v>
      </c>
      <c r="T32">
        <v>-1.1397920000000001E-2</v>
      </c>
      <c r="U32">
        <v>2.3678340000000001E-3</v>
      </c>
    </row>
    <row r="33" spans="1:21" x14ac:dyDescent="0.25">
      <c r="A33" s="20">
        <f>-0.000000152834*10^9</f>
        <v>-152.834</v>
      </c>
      <c r="B33">
        <v>1.444809E-3</v>
      </c>
      <c r="C33">
        <v>-3.5672260000000002E-3</v>
      </c>
      <c r="D33">
        <v>-1.5906799999999999E-2</v>
      </c>
      <c r="E33">
        <v>-8.2077910000000007E-3</v>
      </c>
      <c r="F33">
        <v>2.0432740000000001E-2</v>
      </c>
      <c r="G33">
        <v>-1.7931059999999999E-2</v>
      </c>
      <c r="H33">
        <v>6.7707790000000002E-3</v>
      </c>
      <c r="I33">
        <v>-1.393381E-2</v>
      </c>
      <c r="J33">
        <v>-1.048818E-2</v>
      </c>
      <c r="K33">
        <v>8.0175620000000006E-3</v>
      </c>
      <c r="L33">
        <v>1.197264E-2</v>
      </c>
      <c r="M33">
        <v>1.442089E-2</v>
      </c>
      <c r="N33">
        <v>7.7604830000000003E-3</v>
      </c>
      <c r="O33">
        <v>7.9517140000000004E-3</v>
      </c>
      <c r="P33">
        <v>1.1464459999999999E-2</v>
      </c>
      <c r="Q33">
        <v>-2.3906740000000002E-3</v>
      </c>
      <c r="R33">
        <v>-2.0177879999999999E-2</v>
      </c>
      <c r="S33">
        <v>-2.8151399999999998E-3</v>
      </c>
      <c r="T33">
        <v>-1.032779E-2</v>
      </c>
      <c r="U33">
        <v>2.0694530000000002E-3</v>
      </c>
    </row>
    <row r="34" spans="1:21" x14ac:dyDescent="0.25">
      <c r="A34" s="20">
        <f>-0.000000151834*10^9</f>
        <v>-151.834</v>
      </c>
      <c r="B34">
        <v>2.254177E-3</v>
      </c>
      <c r="C34">
        <v>-6.4951610000000002E-3</v>
      </c>
      <c r="D34">
        <v>-2.5603870000000001E-2</v>
      </c>
      <c r="E34">
        <v>1.8041819999999999E-4</v>
      </c>
      <c r="F34">
        <v>9.8576419999999998E-3</v>
      </c>
      <c r="G34">
        <v>-1.6147419999999999E-2</v>
      </c>
      <c r="H34">
        <v>7.6277280000000003E-3</v>
      </c>
      <c r="I34">
        <v>-3.696399E-3</v>
      </c>
      <c r="J34">
        <v>-3.9946690000000002E-3</v>
      </c>
      <c r="K34">
        <v>2.1065630000000001E-3</v>
      </c>
      <c r="L34">
        <v>-5.2297390000000002E-4</v>
      </c>
      <c r="M34">
        <v>8.4609520000000008E-3</v>
      </c>
      <c r="N34">
        <v>9.7288650000000002E-4</v>
      </c>
      <c r="O34">
        <v>-9.8186550000000008E-3</v>
      </c>
      <c r="P34">
        <v>1.7071619999999999E-2</v>
      </c>
      <c r="Q34">
        <v>-7.7078610000000001E-4</v>
      </c>
      <c r="R34">
        <v>-6.2745270000000002E-3</v>
      </c>
      <c r="S34">
        <v>3.3737319999999999E-3</v>
      </c>
      <c r="T34">
        <v>-3.9693840000000003E-3</v>
      </c>
      <c r="U34">
        <v>-5.6080640000000003E-3</v>
      </c>
    </row>
    <row r="35" spans="1:21" x14ac:dyDescent="0.25">
      <c r="A35" s="20">
        <f>-0.000000150834*10^9</f>
        <v>-150.834</v>
      </c>
      <c r="B35">
        <v>-1.622273E-3</v>
      </c>
      <c r="C35">
        <v>-3.815152E-3</v>
      </c>
      <c r="D35">
        <v>-1.378706E-2</v>
      </c>
      <c r="E35">
        <v>2.975798E-3</v>
      </c>
      <c r="F35">
        <v>-2.6290910000000001E-3</v>
      </c>
      <c r="G35">
        <v>-1.839354E-2</v>
      </c>
      <c r="H35">
        <v>5.5941929999999999E-3</v>
      </c>
      <c r="I35">
        <v>-2.2704719999999999E-3</v>
      </c>
      <c r="J35">
        <v>9.1106569999999994E-3</v>
      </c>
      <c r="K35">
        <v>-8.6646210000000008E-3</v>
      </c>
      <c r="L35">
        <v>-4.6630339999999999E-3</v>
      </c>
      <c r="M35">
        <v>-5.8576879999999998E-3</v>
      </c>
      <c r="N35">
        <v>3.8587439999999999E-3</v>
      </c>
      <c r="O35">
        <v>-7.402502E-3</v>
      </c>
      <c r="P35">
        <v>2.0593199999999999E-2</v>
      </c>
      <c r="Q35">
        <v>3.4571390000000001E-3</v>
      </c>
      <c r="R35">
        <v>1.1999660000000001E-2</v>
      </c>
      <c r="S35">
        <v>7.0615859999999999E-3</v>
      </c>
      <c r="T35">
        <v>1.092537E-2</v>
      </c>
      <c r="U35">
        <v>-1.9750420000000001E-2</v>
      </c>
    </row>
    <row r="36" spans="1:21" x14ac:dyDescent="0.25">
      <c r="A36" s="20">
        <f>-0.000000149834*10^9</f>
        <v>-149.834</v>
      </c>
      <c r="B36">
        <v>-2.0056079999999999E-3</v>
      </c>
      <c r="C36">
        <v>7.4655559999999999E-3</v>
      </c>
      <c r="D36">
        <v>-4.7231130000000001E-3</v>
      </c>
      <c r="E36">
        <v>-2.4603670000000002E-3</v>
      </c>
      <c r="F36">
        <v>-7.8963169999999999E-3</v>
      </c>
      <c r="G36">
        <v>-9.5340359999999992E-3</v>
      </c>
      <c r="H36">
        <v>1.157993E-2</v>
      </c>
      <c r="I36">
        <v>-7.7564050000000001E-3</v>
      </c>
      <c r="J36">
        <v>2.896834E-3</v>
      </c>
      <c r="K36">
        <v>-6.9710170000000004E-3</v>
      </c>
      <c r="L36">
        <v>4.7572650000000001E-3</v>
      </c>
      <c r="M36">
        <v>-9.9467529999999992E-3</v>
      </c>
      <c r="N36">
        <v>1.103231E-2</v>
      </c>
      <c r="O36">
        <v>1.2084019999999999E-2</v>
      </c>
      <c r="P36">
        <v>1.102061E-2</v>
      </c>
      <c r="Q36">
        <v>-5.3809600000000001E-5</v>
      </c>
      <c r="R36">
        <v>1.392039E-2</v>
      </c>
      <c r="S36">
        <v>2.9079060000000001E-4</v>
      </c>
      <c r="T36">
        <v>1.0439520000000001E-2</v>
      </c>
      <c r="U36">
        <v>-2.1683040000000001E-2</v>
      </c>
    </row>
    <row r="37" spans="1:21" x14ac:dyDescent="0.25">
      <c r="A37" s="20">
        <f>-0.000000148834*10^9</f>
        <v>-148.834</v>
      </c>
      <c r="B37">
        <v>7.4168680000000001E-3</v>
      </c>
      <c r="C37">
        <v>6.0569980000000001E-3</v>
      </c>
      <c r="D37">
        <v>-8.3291389999999993E-3</v>
      </c>
      <c r="E37">
        <v>-4.9055050000000001E-3</v>
      </c>
      <c r="F37">
        <v>-1.14889E-2</v>
      </c>
      <c r="G37">
        <v>8.6568540000000003E-3</v>
      </c>
      <c r="H37">
        <v>1.5910790000000001E-2</v>
      </c>
      <c r="I37">
        <v>-4.3987430000000001E-3</v>
      </c>
      <c r="J37">
        <v>-8.8432319999999995E-3</v>
      </c>
      <c r="K37">
        <v>2.307361E-3</v>
      </c>
      <c r="L37">
        <v>8.0062829999999995E-3</v>
      </c>
      <c r="M37">
        <v>-8.971194E-3</v>
      </c>
      <c r="N37">
        <v>8.4133850000000007E-3</v>
      </c>
      <c r="O37">
        <v>1.562127E-2</v>
      </c>
      <c r="P37">
        <v>1.1158229999999999E-3</v>
      </c>
      <c r="Q37">
        <v>-3.5352220000000002E-3</v>
      </c>
      <c r="R37">
        <v>6.2839200000000001E-3</v>
      </c>
      <c r="S37">
        <v>-9.9352309999999992E-3</v>
      </c>
      <c r="T37">
        <v>-8.8306919999999994E-3</v>
      </c>
      <c r="U37">
        <v>-6.3375530000000001E-3</v>
      </c>
    </row>
    <row r="38" spans="1:21" x14ac:dyDescent="0.25">
      <c r="A38" s="20">
        <f>-0.000000147834*10^9</f>
        <v>-147.834</v>
      </c>
      <c r="B38">
        <v>8.7212810000000009E-3</v>
      </c>
      <c r="C38">
        <v>6.4715910000000005E-4</v>
      </c>
      <c r="D38">
        <v>-3.6124759999999999E-3</v>
      </c>
      <c r="E38">
        <v>-2.6839820000000001E-3</v>
      </c>
      <c r="F38">
        <v>-1.076325E-2</v>
      </c>
      <c r="G38">
        <v>6.6411029999999998E-3</v>
      </c>
      <c r="H38">
        <v>1.3755109999999999E-2</v>
      </c>
      <c r="I38">
        <v>-1.393816E-3</v>
      </c>
      <c r="J38">
        <v>-2.5427140000000001E-4</v>
      </c>
      <c r="K38">
        <v>9.1859049999999994E-3</v>
      </c>
      <c r="L38">
        <v>-1.1299120000000001E-3</v>
      </c>
      <c r="M38">
        <v>-1.0421140000000001E-2</v>
      </c>
      <c r="N38">
        <v>-7.3130579999999999E-3</v>
      </c>
      <c r="O38">
        <v>-3.5257620000000002E-4</v>
      </c>
      <c r="P38">
        <v>7.8693269999999997E-4</v>
      </c>
      <c r="Q38">
        <v>-2.9189109999999999E-4</v>
      </c>
      <c r="R38">
        <v>6.0316629999999996E-3</v>
      </c>
      <c r="S38">
        <v>-1.394428E-2</v>
      </c>
      <c r="T38">
        <v>-1.6306859999999999E-2</v>
      </c>
      <c r="U38">
        <v>9.0482519999999997E-3</v>
      </c>
    </row>
    <row r="39" spans="1:21" x14ac:dyDescent="0.25">
      <c r="A39" s="20">
        <f>-0.000000146834*10^9</f>
        <v>-146.834</v>
      </c>
      <c r="B39">
        <v>4.2195589999999999E-4</v>
      </c>
      <c r="C39">
        <v>7.3539299999999998E-3</v>
      </c>
      <c r="D39">
        <v>4.4815549999999999E-3</v>
      </c>
      <c r="E39">
        <v>-6.7233170000000004E-3</v>
      </c>
      <c r="F39">
        <v>2.409334E-3</v>
      </c>
      <c r="G39">
        <v>-5.1939899999999999E-3</v>
      </c>
      <c r="H39">
        <v>4.7683400000000003E-3</v>
      </c>
      <c r="I39">
        <v>-3.6689240000000001E-3</v>
      </c>
      <c r="J39">
        <v>1.237196E-2</v>
      </c>
      <c r="K39">
        <v>1.303033E-2</v>
      </c>
      <c r="L39">
        <v>-9.9230020000000002E-3</v>
      </c>
      <c r="M39">
        <v>-2.3464229999999998E-3</v>
      </c>
      <c r="N39">
        <v>-1.7867069999999999E-2</v>
      </c>
      <c r="O39">
        <v>-7.7508050000000004E-3</v>
      </c>
      <c r="P39">
        <v>-9.8552769999999995E-4</v>
      </c>
      <c r="Q39">
        <v>1.4668000000000001E-3</v>
      </c>
      <c r="R39">
        <v>6.9336290000000002E-3</v>
      </c>
      <c r="S39">
        <v>-4.7805010000000004E-3</v>
      </c>
      <c r="T39">
        <v>-2.7013940000000002E-3</v>
      </c>
      <c r="U39">
        <v>1.657581E-2</v>
      </c>
    </row>
    <row r="40" spans="1:21" x14ac:dyDescent="0.25">
      <c r="A40" s="20">
        <f>-0.000000145834*10^9</f>
        <v>-145.834</v>
      </c>
      <c r="B40">
        <v>6.1552719999999998E-3</v>
      </c>
      <c r="C40">
        <v>9.9721380000000002E-3</v>
      </c>
      <c r="D40">
        <v>-5.2267349999999997E-3</v>
      </c>
      <c r="E40">
        <v>-6.5238070000000004E-3</v>
      </c>
      <c r="F40">
        <v>1.646299E-2</v>
      </c>
      <c r="G40">
        <v>1.0315890000000001E-3</v>
      </c>
      <c r="H40">
        <v>-7.8205800000000006E-3</v>
      </c>
      <c r="I40">
        <v>2.5802590000000001E-3</v>
      </c>
      <c r="J40">
        <v>6.0210250000000002E-3</v>
      </c>
      <c r="K40">
        <v>1.7163850000000001E-2</v>
      </c>
      <c r="L40">
        <v>-8.0525909999999996E-3</v>
      </c>
      <c r="M40">
        <v>9.9059279999999996E-3</v>
      </c>
      <c r="N40">
        <v>-7.2530219999999996E-3</v>
      </c>
      <c r="O40">
        <v>-7.225361E-4</v>
      </c>
      <c r="P40">
        <v>2.5850830000000002E-3</v>
      </c>
      <c r="Q40">
        <v>-4.6380830000000003E-3</v>
      </c>
      <c r="R40">
        <v>3.7321730000000001E-3</v>
      </c>
      <c r="S40">
        <v>4.4800609999999996E-3</v>
      </c>
      <c r="T40">
        <v>8.5204830000000006E-3</v>
      </c>
      <c r="U40">
        <v>1.522826E-2</v>
      </c>
    </row>
    <row r="41" spans="1:21" x14ac:dyDescent="0.25">
      <c r="A41" s="20">
        <f>-0.000000144834*10^9</f>
        <v>-144.834</v>
      </c>
      <c r="B41">
        <v>1.0981990000000001E-2</v>
      </c>
      <c r="C41">
        <v>-1.951241E-4</v>
      </c>
      <c r="D41">
        <v>-1.3063089999999999E-2</v>
      </c>
      <c r="E41">
        <v>3.1846169999999998E-3</v>
      </c>
      <c r="F41">
        <v>9.0951729999999998E-3</v>
      </c>
      <c r="G41">
        <v>1.061026E-2</v>
      </c>
      <c r="H41">
        <v>-1.182714E-2</v>
      </c>
      <c r="I41">
        <v>9.4356379999999997E-3</v>
      </c>
      <c r="J41">
        <v>-7.8447199999999995E-3</v>
      </c>
      <c r="K41">
        <v>1.7481400000000001E-2</v>
      </c>
      <c r="L41">
        <v>-8.2336419999999994E-3</v>
      </c>
      <c r="M41">
        <v>1.8843889999999999E-2</v>
      </c>
      <c r="N41">
        <v>5.6575949999999996E-3</v>
      </c>
      <c r="O41">
        <v>2.8679740000000001E-4</v>
      </c>
      <c r="P41">
        <v>1.4963219999999999E-2</v>
      </c>
      <c r="Q41">
        <v>-9.1254109999999999E-3</v>
      </c>
      <c r="R41">
        <v>1.143989E-3</v>
      </c>
      <c r="S41">
        <v>-4.769288E-3</v>
      </c>
      <c r="T41">
        <v>5.3800039999999999E-3</v>
      </c>
      <c r="U41">
        <v>1.102451E-2</v>
      </c>
    </row>
    <row r="42" spans="1:21" x14ac:dyDescent="0.25">
      <c r="A42" s="20">
        <f>-0.000000143834*10^9</f>
        <v>-143.834</v>
      </c>
      <c r="B42">
        <v>2.332841E-4</v>
      </c>
      <c r="C42">
        <v>-3.1815839999999999E-3</v>
      </c>
      <c r="D42">
        <v>-3.2486889999999999E-3</v>
      </c>
      <c r="E42">
        <v>9.8646979999999999E-3</v>
      </c>
      <c r="F42">
        <v>-1.1892410000000001E-2</v>
      </c>
      <c r="G42">
        <v>1.235663E-2</v>
      </c>
      <c r="H42">
        <v>-3.2789469999999999E-3</v>
      </c>
      <c r="I42">
        <v>2.6810919999999999E-3</v>
      </c>
      <c r="J42">
        <v>-8.410776E-3</v>
      </c>
      <c r="K42">
        <v>6.2214269999999999E-3</v>
      </c>
      <c r="L42">
        <v>-1.8014550000000001E-2</v>
      </c>
      <c r="M42">
        <v>1.6915409999999999E-2</v>
      </c>
      <c r="N42">
        <v>-1.089998E-3</v>
      </c>
      <c r="O42">
        <v>-9.1469380000000003E-3</v>
      </c>
      <c r="P42">
        <v>1.0806700000000001E-2</v>
      </c>
      <c r="Q42">
        <v>-1.040781E-3</v>
      </c>
      <c r="R42">
        <v>-3.9428830000000003E-3</v>
      </c>
      <c r="S42">
        <v>-1.4050669999999999E-2</v>
      </c>
      <c r="T42">
        <v>-6.4464630000000001E-4</v>
      </c>
      <c r="U42">
        <v>1.5837090000000002E-2</v>
      </c>
    </row>
    <row r="43" spans="1:21" x14ac:dyDescent="0.25">
      <c r="A43" s="20">
        <f>-0.000000142834*10^9</f>
        <v>-142.834</v>
      </c>
      <c r="B43">
        <v>-1.4254210000000001E-3</v>
      </c>
      <c r="C43">
        <v>1.191173E-3</v>
      </c>
      <c r="D43">
        <v>5.3122899999999999E-3</v>
      </c>
      <c r="E43">
        <v>5.0371569999999996E-3</v>
      </c>
      <c r="F43">
        <v>-1.5103E-2</v>
      </c>
      <c r="G43">
        <v>1.5158619999999999E-2</v>
      </c>
      <c r="H43">
        <v>-4.0634249999999997E-4</v>
      </c>
      <c r="I43">
        <v>-9.3336670000000004E-3</v>
      </c>
      <c r="J43">
        <v>-1.0290519999999999E-3</v>
      </c>
      <c r="K43">
        <v>-2.7849839999999999E-3</v>
      </c>
      <c r="L43">
        <v>-2.2382869999999999E-2</v>
      </c>
      <c r="M43">
        <v>4.7232309999999996E-3</v>
      </c>
      <c r="N43">
        <v>-1.1109630000000001E-2</v>
      </c>
      <c r="O43">
        <v>-9.4920179999999996E-3</v>
      </c>
      <c r="P43">
        <v>-1.093148E-2</v>
      </c>
      <c r="Q43">
        <v>4.5889579999999998E-3</v>
      </c>
      <c r="R43">
        <v>-3.091842E-3</v>
      </c>
      <c r="S43">
        <v>-7.8209890000000004E-3</v>
      </c>
      <c r="T43">
        <v>-4.4210189999999998E-5</v>
      </c>
      <c r="U43">
        <v>2.1945659999999999E-2</v>
      </c>
    </row>
    <row r="44" spans="1:21" x14ac:dyDescent="0.25">
      <c r="A44" s="20">
        <f>-0.000000141834*10^9</f>
        <v>-141.834</v>
      </c>
      <c r="B44">
        <v>5.7870639999999997E-3</v>
      </c>
      <c r="C44">
        <v>-5.0219329999999995E-4</v>
      </c>
      <c r="D44">
        <v>-1.2412689999999999E-3</v>
      </c>
      <c r="E44">
        <v>-4.6881090000000002E-3</v>
      </c>
      <c r="F44">
        <v>3.0904050000000001E-3</v>
      </c>
      <c r="G44">
        <v>1.3197199999999999E-2</v>
      </c>
      <c r="H44">
        <v>-1.0144169999999999E-2</v>
      </c>
      <c r="I44">
        <v>-1.0585610000000001E-2</v>
      </c>
      <c r="J44">
        <v>-3.6916589999999999E-3</v>
      </c>
      <c r="K44">
        <v>6.9063029999999999E-3</v>
      </c>
      <c r="L44">
        <v>-1.6602059999999998E-2</v>
      </c>
      <c r="M44">
        <v>2.713334E-3</v>
      </c>
      <c r="N44">
        <v>-4.9109560000000002E-3</v>
      </c>
      <c r="O44">
        <v>2.8011239999999998E-4</v>
      </c>
      <c r="P44">
        <v>-1.6093030000000001E-2</v>
      </c>
      <c r="Q44">
        <v>-7.7228360000000003E-3</v>
      </c>
      <c r="R44">
        <v>1.0891120000000001E-2</v>
      </c>
      <c r="S44">
        <v>-2.2268869999999999E-3</v>
      </c>
      <c r="T44">
        <v>3.359866E-3</v>
      </c>
      <c r="U44">
        <v>1.373716E-2</v>
      </c>
    </row>
    <row r="45" spans="1:21" x14ac:dyDescent="0.25">
      <c r="A45" s="20">
        <f>-0.000000140834*10^9</f>
        <v>-140.834</v>
      </c>
      <c r="B45">
        <v>5.7689869999999997E-3</v>
      </c>
      <c r="C45">
        <v>7.1332709999999996E-4</v>
      </c>
      <c r="D45">
        <v>-9.3654089999999999E-3</v>
      </c>
      <c r="E45">
        <v>-7.0806119999999994E-5</v>
      </c>
      <c r="F45">
        <v>1.643586E-2</v>
      </c>
      <c r="G45">
        <v>5.9188859999999999E-3</v>
      </c>
      <c r="H45">
        <v>-8.3589930000000003E-3</v>
      </c>
      <c r="I45">
        <v>-5.2519000000000003E-4</v>
      </c>
      <c r="J45">
        <v>-1.155689E-2</v>
      </c>
      <c r="K45">
        <v>1.0663769999999999E-2</v>
      </c>
      <c r="L45">
        <v>-5.0571820000000003E-3</v>
      </c>
      <c r="M45">
        <v>6.3385029999999997E-3</v>
      </c>
      <c r="N45">
        <v>3.7507930000000001E-3</v>
      </c>
      <c r="O45">
        <v>1.678576E-3</v>
      </c>
      <c r="P45">
        <v>3.8759120000000002E-4</v>
      </c>
      <c r="Q45">
        <v>-1.283362E-2</v>
      </c>
      <c r="R45">
        <v>1.350348E-2</v>
      </c>
      <c r="S45">
        <v>2.337854E-4</v>
      </c>
      <c r="T45">
        <v>1.1587500000000001E-3</v>
      </c>
      <c r="U45">
        <v>2.2788420000000001E-3</v>
      </c>
    </row>
    <row r="46" spans="1:21" x14ac:dyDescent="0.25">
      <c r="A46" s="20">
        <f>-0.000000139834*10^9</f>
        <v>-139.834</v>
      </c>
      <c r="B46">
        <v>4.8803420000000002E-3</v>
      </c>
      <c r="C46">
        <v>5.4095059999999997E-3</v>
      </c>
      <c r="D46">
        <v>-1.895398E-3</v>
      </c>
      <c r="E46">
        <v>1.118998E-2</v>
      </c>
      <c r="F46">
        <v>7.9305509999999992E-3</v>
      </c>
      <c r="G46">
        <v>-3.1144750000000002E-4</v>
      </c>
      <c r="H46">
        <v>6.4564339999999996E-3</v>
      </c>
      <c r="I46">
        <v>6.7601379999999997E-3</v>
      </c>
      <c r="J46">
        <v>-4.5075009999999997E-3</v>
      </c>
      <c r="K46">
        <v>-3.3082440000000001E-3</v>
      </c>
      <c r="L46">
        <v>1.0680640000000001E-3</v>
      </c>
      <c r="M46">
        <v>-2.3077140000000002E-3</v>
      </c>
      <c r="N46">
        <v>-1.494574E-3</v>
      </c>
      <c r="O46">
        <v>-8.8000350000000003E-4</v>
      </c>
      <c r="P46">
        <v>1.0223990000000001E-2</v>
      </c>
      <c r="Q46">
        <v>3.9415409999999998E-3</v>
      </c>
      <c r="R46">
        <v>1.105635E-3</v>
      </c>
      <c r="S46">
        <v>4.129247E-3</v>
      </c>
      <c r="T46">
        <v>-1.458935E-3</v>
      </c>
      <c r="U46">
        <v>7.5017469999999996E-3</v>
      </c>
    </row>
    <row r="47" spans="1:21" x14ac:dyDescent="0.25">
      <c r="A47" s="20">
        <f>-0.000000138834*10^9</f>
        <v>-138.834</v>
      </c>
      <c r="B47">
        <v>5.7594509999999996E-3</v>
      </c>
      <c r="C47">
        <v>2.9066769999999999E-3</v>
      </c>
      <c r="D47">
        <v>9.6152340000000003E-3</v>
      </c>
      <c r="E47">
        <v>8.5213830000000004E-3</v>
      </c>
      <c r="F47">
        <v>-2.11122E-3</v>
      </c>
      <c r="G47">
        <v>-1.042716E-2</v>
      </c>
      <c r="H47">
        <v>8.5735780000000001E-3</v>
      </c>
      <c r="I47">
        <v>5.732989E-3</v>
      </c>
      <c r="J47">
        <v>1.279659E-2</v>
      </c>
      <c r="K47">
        <v>-4.5034089999999999E-3</v>
      </c>
      <c r="L47">
        <v>-5.8921760000000005E-4</v>
      </c>
      <c r="M47">
        <v>-9.6118109999999996E-3</v>
      </c>
      <c r="N47">
        <v>-7.6141580000000002E-3</v>
      </c>
      <c r="O47">
        <v>2.846549E-4</v>
      </c>
      <c r="P47">
        <v>2.1517039999999999E-3</v>
      </c>
      <c r="Q47">
        <v>1.8160430000000002E-2</v>
      </c>
      <c r="R47">
        <v>2.048273E-4</v>
      </c>
      <c r="S47">
        <v>3.456878E-3</v>
      </c>
      <c r="T47">
        <v>7.7903709999999999E-3</v>
      </c>
      <c r="U47">
        <v>1.7573979999999999E-2</v>
      </c>
    </row>
    <row r="48" spans="1:21" x14ac:dyDescent="0.25">
      <c r="A48" s="20">
        <f>-0.000000137834*10^9</f>
        <v>-137.83399999999997</v>
      </c>
      <c r="B48">
        <v>7.3944680000000004E-3</v>
      </c>
      <c r="C48">
        <v>1.596159E-3</v>
      </c>
      <c r="D48">
        <v>4.6274080000000004E-3</v>
      </c>
      <c r="E48">
        <v>6.6359660000000001E-3</v>
      </c>
      <c r="F48">
        <v>5.6496510000000003E-3</v>
      </c>
      <c r="G48">
        <v>-1.316052E-2</v>
      </c>
      <c r="H48">
        <v>-3.3017099999999998E-3</v>
      </c>
      <c r="I48">
        <v>1.2875040000000001E-3</v>
      </c>
      <c r="J48">
        <v>1.02378E-2</v>
      </c>
      <c r="K48">
        <v>1.023132E-2</v>
      </c>
      <c r="L48">
        <v>3.759053E-3</v>
      </c>
      <c r="M48">
        <v>-1.021056E-3</v>
      </c>
      <c r="N48">
        <v>-1.380657E-3</v>
      </c>
      <c r="O48">
        <v>1.8962460000000001E-3</v>
      </c>
      <c r="P48">
        <v>-1.090434E-2</v>
      </c>
      <c r="Q48">
        <v>1.8062620000000001E-2</v>
      </c>
      <c r="R48">
        <v>4.7698840000000003E-3</v>
      </c>
      <c r="S48">
        <v>-3.664984E-6</v>
      </c>
      <c r="T48">
        <v>1.7167669999999999E-2</v>
      </c>
      <c r="U48">
        <v>1.2721329999999999E-2</v>
      </c>
    </row>
    <row r="49" spans="1:21" x14ac:dyDescent="0.25">
      <c r="A49" s="20">
        <f>-0.000000136834*10^9</f>
        <v>-136.834</v>
      </c>
      <c r="B49">
        <v>7.4239850000000001E-3</v>
      </c>
      <c r="C49">
        <v>-1.40142E-3</v>
      </c>
      <c r="D49">
        <v>-7.4518090000000002E-3</v>
      </c>
      <c r="E49">
        <v>1.5747710000000002E-2</v>
      </c>
      <c r="F49">
        <v>7.1638559999999997E-3</v>
      </c>
      <c r="G49">
        <v>-2.6574670000000002E-3</v>
      </c>
      <c r="H49">
        <v>-6.8930349999999996E-3</v>
      </c>
      <c r="I49">
        <v>-2.922193E-3</v>
      </c>
      <c r="J49">
        <v>-9.711763E-3</v>
      </c>
      <c r="K49">
        <v>1.532157E-2</v>
      </c>
      <c r="L49">
        <v>7.0879439999999997E-3</v>
      </c>
      <c r="M49">
        <v>5.2165359999999999E-3</v>
      </c>
      <c r="N49">
        <v>-5.5546540000000002E-4</v>
      </c>
      <c r="O49">
        <v>3.0111980000000001E-3</v>
      </c>
      <c r="P49">
        <v>-1.301942E-2</v>
      </c>
      <c r="Q49">
        <v>1.290674E-2</v>
      </c>
      <c r="R49">
        <v>-2.7638300000000001E-3</v>
      </c>
      <c r="S49">
        <v>-4.6327570000000004E-3</v>
      </c>
      <c r="T49">
        <v>5.2241579999999996E-3</v>
      </c>
      <c r="U49">
        <v>1.4124459999999999E-3</v>
      </c>
    </row>
    <row r="50" spans="1:21" x14ac:dyDescent="0.25">
      <c r="A50" s="20">
        <f>-0.000000135834*10^9</f>
        <v>-135.834</v>
      </c>
      <c r="B50">
        <v>-9.7863180000000004E-4</v>
      </c>
      <c r="C50">
        <v>-1.260673E-2</v>
      </c>
      <c r="D50">
        <v>-6.010423E-3</v>
      </c>
      <c r="E50">
        <v>1.7478440000000001E-2</v>
      </c>
      <c r="F50">
        <v>-4.6740690000000003E-3</v>
      </c>
      <c r="G50">
        <v>-6.9249329999999997E-4</v>
      </c>
      <c r="H50">
        <v>4.4920649999999999E-3</v>
      </c>
      <c r="I50">
        <v>-4.2306039999999998E-3</v>
      </c>
      <c r="J50">
        <v>-1.2934899999999999E-2</v>
      </c>
      <c r="K50">
        <v>1.0786470000000001E-3</v>
      </c>
      <c r="L50">
        <v>2.2247999999999999E-3</v>
      </c>
      <c r="M50">
        <v>-6.1365569999999997E-4</v>
      </c>
      <c r="N50">
        <v>-9.25927E-3</v>
      </c>
      <c r="O50">
        <v>-9.8819060000000011E-4</v>
      </c>
      <c r="P50">
        <v>-5.3153649999999998E-3</v>
      </c>
      <c r="Q50">
        <v>1.227366E-2</v>
      </c>
      <c r="R50">
        <v>-9.4597489999999999E-3</v>
      </c>
      <c r="S50">
        <v>-2.4356389999999999E-3</v>
      </c>
      <c r="T50">
        <v>-1.036632E-2</v>
      </c>
      <c r="U50">
        <v>-9.0157599999999996E-4</v>
      </c>
    </row>
    <row r="51" spans="1:21" x14ac:dyDescent="0.25">
      <c r="A51" s="20">
        <f>-0.000000134834*10^9</f>
        <v>-134.834</v>
      </c>
      <c r="B51">
        <v>-8.6230560000000005E-3</v>
      </c>
      <c r="C51">
        <v>-7.8230609999999992E-3</v>
      </c>
      <c r="D51">
        <v>2.9010749999999999E-3</v>
      </c>
      <c r="E51">
        <v>9.5421880000000001E-3</v>
      </c>
      <c r="F51">
        <v>-7.6491989999999998E-3</v>
      </c>
      <c r="G51">
        <v>-4.9124889999999999E-3</v>
      </c>
      <c r="H51">
        <v>8.7777150000000002E-3</v>
      </c>
      <c r="I51">
        <v>1.5466939999999999E-3</v>
      </c>
      <c r="J51">
        <v>3.1242800000000001E-3</v>
      </c>
      <c r="K51">
        <v>-1.353183E-2</v>
      </c>
      <c r="L51">
        <v>-1.320847E-3</v>
      </c>
      <c r="M51">
        <v>-3.2107320000000002E-4</v>
      </c>
      <c r="N51">
        <v>-1.0263069999999999E-2</v>
      </c>
      <c r="O51">
        <v>-2.539693E-3</v>
      </c>
      <c r="P51">
        <v>-4.0348060000000002E-3</v>
      </c>
      <c r="Q51">
        <v>8.6964499999999997E-3</v>
      </c>
      <c r="R51">
        <v>-7.1483689999999999E-3</v>
      </c>
      <c r="S51">
        <v>1.2034909999999999E-2</v>
      </c>
      <c r="T51">
        <v>1.1549990000000001E-3</v>
      </c>
      <c r="U51">
        <v>3.9832629999999999E-3</v>
      </c>
    </row>
    <row r="52" spans="1:21" x14ac:dyDescent="0.25">
      <c r="A52" s="20">
        <f>-0.000000133834*10^9</f>
        <v>-133.834</v>
      </c>
      <c r="B52">
        <v>-1.104538E-2</v>
      </c>
      <c r="C52">
        <v>1.259063E-2</v>
      </c>
      <c r="D52">
        <v>1.4061060000000001E-3</v>
      </c>
      <c r="E52">
        <v>3.559155E-3</v>
      </c>
      <c r="F52">
        <v>-5.6997669999999997E-3</v>
      </c>
      <c r="G52">
        <v>4.1977500000000001E-3</v>
      </c>
      <c r="H52">
        <v>-1.5356149999999999E-3</v>
      </c>
      <c r="I52">
        <v>4.3370409999999998E-3</v>
      </c>
      <c r="J52">
        <v>1.30344E-2</v>
      </c>
      <c r="K52">
        <v>-6.4996120000000001E-3</v>
      </c>
      <c r="L52">
        <v>5.6643480000000005E-4</v>
      </c>
      <c r="M52">
        <v>4.5102809999999997E-3</v>
      </c>
      <c r="N52">
        <v>-3.8339590000000001E-3</v>
      </c>
      <c r="O52">
        <v>5.8907179999999996E-3</v>
      </c>
      <c r="P52">
        <v>-5.6513170000000003E-3</v>
      </c>
      <c r="Q52">
        <v>-3.3652589999999998E-3</v>
      </c>
      <c r="R52">
        <v>-2.7579470000000002E-3</v>
      </c>
      <c r="S52">
        <v>1.1752210000000001E-2</v>
      </c>
      <c r="T52">
        <v>2.055531E-2</v>
      </c>
      <c r="U52">
        <v>3.933967E-3</v>
      </c>
    </row>
    <row r="53" spans="1:21" x14ac:dyDescent="0.25">
      <c r="A53" s="20">
        <f>-0.000000132834*10^9</f>
        <v>-132.834</v>
      </c>
      <c r="B53">
        <v>-1.4412350000000001E-2</v>
      </c>
      <c r="C53">
        <v>2.0542689999999999E-2</v>
      </c>
      <c r="D53">
        <v>-9.0582270000000003E-3</v>
      </c>
      <c r="E53">
        <v>2.5335119999999999E-3</v>
      </c>
      <c r="F53">
        <v>-9.8735530000000002E-3</v>
      </c>
      <c r="G53">
        <v>1.45402E-2</v>
      </c>
      <c r="H53">
        <v>-4.9711929999999996E-3</v>
      </c>
      <c r="I53">
        <v>-6.6194280000000001E-3</v>
      </c>
      <c r="J53">
        <v>8.8786969999999996E-3</v>
      </c>
      <c r="K53">
        <v>4.8269680000000001E-3</v>
      </c>
      <c r="L53">
        <v>9.9990670000000008E-4</v>
      </c>
      <c r="M53">
        <v>-1.4852209999999999E-3</v>
      </c>
      <c r="N53">
        <v>4.2738159999999997E-3</v>
      </c>
      <c r="O53">
        <v>9.2784860000000007E-3</v>
      </c>
      <c r="P53">
        <v>-1.0474799999999999E-3</v>
      </c>
      <c r="Q53">
        <v>-3.336435E-3</v>
      </c>
      <c r="R53">
        <v>-2.185991E-3</v>
      </c>
      <c r="S53">
        <v>-9.3629190000000008E-3</v>
      </c>
      <c r="T53">
        <v>1.7035459999999999E-2</v>
      </c>
      <c r="U53">
        <v>-4.0032510000000002E-3</v>
      </c>
    </row>
    <row r="54" spans="1:21" x14ac:dyDescent="0.25">
      <c r="A54" s="20">
        <f>-0.000000131834*10^9</f>
        <v>-131.83399999999997</v>
      </c>
      <c r="B54">
        <v>-1.3883660000000001E-2</v>
      </c>
      <c r="C54">
        <v>1.223023E-2</v>
      </c>
      <c r="D54">
        <v>-7.6632189999999998E-3</v>
      </c>
      <c r="E54">
        <v>5.0968710000000002E-3</v>
      </c>
      <c r="F54">
        <v>-9.4208620000000003E-3</v>
      </c>
      <c r="G54">
        <v>5.8515850000000003E-3</v>
      </c>
      <c r="H54">
        <v>1.6708510000000001E-3</v>
      </c>
      <c r="I54">
        <v>-9.8808070000000001E-3</v>
      </c>
      <c r="J54">
        <v>3.1287580000000001E-3</v>
      </c>
      <c r="K54">
        <v>1.94538E-3</v>
      </c>
      <c r="L54">
        <v>-1.738411E-3</v>
      </c>
      <c r="M54">
        <v>-8.3839069999999995E-3</v>
      </c>
      <c r="N54">
        <v>2.3289550000000002E-3</v>
      </c>
      <c r="O54">
        <v>2.9121889999999999E-3</v>
      </c>
      <c r="P54">
        <v>-1.2676710000000001E-2</v>
      </c>
      <c r="Q54">
        <v>4.6751300000000004E-3</v>
      </c>
      <c r="R54">
        <v>-4.8538399999999999E-3</v>
      </c>
      <c r="S54">
        <v>-2.0689320000000001E-2</v>
      </c>
      <c r="T54">
        <v>-1.4675690000000001E-4</v>
      </c>
      <c r="U54">
        <v>-5.6721660000000002E-3</v>
      </c>
    </row>
    <row r="55" spans="1:21" x14ac:dyDescent="0.25">
      <c r="A55" s="20">
        <f>-0.000000130834*10^9</f>
        <v>-130.834</v>
      </c>
      <c r="B55">
        <v>-7.9708999999999995E-3</v>
      </c>
      <c r="C55">
        <v>-5.7111949999999996E-3</v>
      </c>
      <c r="D55">
        <v>9.1012109999999997E-3</v>
      </c>
      <c r="E55">
        <v>1.739022E-3</v>
      </c>
      <c r="F55">
        <v>1.7536679999999999E-3</v>
      </c>
      <c r="G55">
        <v>-1.193783E-2</v>
      </c>
      <c r="H55">
        <v>-3.3109789999999999E-3</v>
      </c>
      <c r="I55">
        <v>-3.2191910000000002E-3</v>
      </c>
      <c r="J55">
        <v>7.0914589999999998E-4</v>
      </c>
      <c r="K55">
        <v>7.1505029999999999E-3</v>
      </c>
      <c r="L55">
        <v>1.2654809999999999E-3</v>
      </c>
      <c r="M55">
        <v>-1.695909E-3</v>
      </c>
      <c r="N55">
        <v>-9.6738350000000004E-3</v>
      </c>
      <c r="O55">
        <v>8.2973500000000002E-3</v>
      </c>
      <c r="P55">
        <v>-3.4585360000000002E-2</v>
      </c>
      <c r="Q55">
        <v>1.331107E-3</v>
      </c>
      <c r="R55">
        <v>-4.054172E-3</v>
      </c>
      <c r="S55">
        <v>-1.432524E-2</v>
      </c>
      <c r="T55">
        <v>-8.0259210000000001E-3</v>
      </c>
      <c r="U55">
        <v>4.3358110000000002E-3</v>
      </c>
    </row>
    <row r="56" spans="1:21" x14ac:dyDescent="0.25">
      <c r="A56" s="20">
        <f>-0.000000129834*10^9</f>
        <v>-129.834</v>
      </c>
      <c r="B56">
        <v>8.8517870000000005E-4</v>
      </c>
      <c r="C56">
        <v>-2.149146E-2</v>
      </c>
      <c r="D56">
        <v>1.2810759999999999E-2</v>
      </c>
      <c r="E56">
        <v>-6.5168889999999997E-3</v>
      </c>
      <c r="F56">
        <v>7.8969279999999992E-3</v>
      </c>
      <c r="G56">
        <v>-1.7965350000000001E-2</v>
      </c>
      <c r="H56">
        <v>-2.2894600000000001E-2</v>
      </c>
      <c r="I56">
        <v>-8.3751199999999998E-3</v>
      </c>
      <c r="J56">
        <v>6.0583399999999997E-4</v>
      </c>
      <c r="K56">
        <v>1.978771E-2</v>
      </c>
      <c r="L56">
        <v>-2.0301999999999998E-3</v>
      </c>
      <c r="M56">
        <v>1.386423E-2</v>
      </c>
      <c r="N56">
        <v>-6.4437619999999996E-3</v>
      </c>
      <c r="O56">
        <v>2.642864E-2</v>
      </c>
      <c r="P56">
        <v>-2.5302930000000001E-2</v>
      </c>
      <c r="Q56">
        <v>1.628989E-3</v>
      </c>
      <c r="R56">
        <v>-7.7207530000000003E-3</v>
      </c>
      <c r="S56">
        <v>-9.5594850000000004E-4</v>
      </c>
      <c r="T56">
        <v>-5.5030210000000003E-3</v>
      </c>
      <c r="U56">
        <v>4.094856E-3</v>
      </c>
    </row>
    <row r="57" spans="1:21" x14ac:dyDescent="0.25">
      <c r="A57" s="20">
        <f>-0.000000128834*10^9</f>
        <v>-128.834</v>
      </c>
      <c r="B57">
        <v>8.5074009999999995E-3</v>
      </c>
      <c r="C57">
        <v>-2.06042E-2</v>
      </c>
      <c r="D57">
        <v>-5.0029499999999999E-3</v>
      </c>
      <c r="E57">
        <v>-2.867877E-3</v>
      </c>
      <c r="F57">
        <v>1.6403629999999999E-3</v>
      </c>
      <c r="G57">
        <v>-1.459978E-2</v>
      </c>
      <c r="H57">
        <v>-3.2200399999999997E-2</v>
      </c>
      <c r="I57">
        <v>-6.7023040000000001E-3</v>
      </c>
      <c r="J57">
        <v>6.879947E-3</v>
      </c>
      <c r="K57">
        <v>8.8659040000000008E-3</v>
      </c>
      <c r="L57">
        <v>-1.6813020000000001E-2</v>
      </c>
      <c r="M57">
        <v>1.995015E-2</v>
      </c>
      <c r="N57">
        <v>4.1024360000000001E-3</v>
      </c>
      <c r="O57">
        <v>2.601821E-2</v>
      </c>
      <c r="P57">
        <v>1.7329460000000001E-4</v>
      </c>
      <c r="Q57">
        <v>1.131273E-2</v>
      </c>
      <c r="R57">
        <v>-1.5998829999999999E-2</v>
      </c>
      <c r="S57">
        <v>1.037105E-2</v>
      </c>
      <c r="T57">
        <v>-9.5895519999999995E-3</v>
      </c>
      <c r="U57">
        <v>-1.075681E-2</v>
      </c>
    </row>
    <row r="58" spans="1:21" x14ac:dyDescent="0.25">
      <c r="A58" s="20">
        <f>-0.000000127834*10^9</f>
        <v>-127.834</v>
      </c>
      <c r="B58">
        <v>9.3471579999999995E-3</v>
      </c>
      <c r="C58">
        <v>-1.0215719999999999E-2</v>
      </c>
      <c r="D58">
        <v>-1.2668159999999999E-2</v>
      </c>
      <c r="E58">
        <v>7.6084739999999996E-3</v>
      </c>
      <c r="F58">
        <v>-6.4181680000000001E-3</v>
      </c>
      <c r="G58">
        <v>-1.0315090000000001E-2</v>
      </c>
      <c r="H58">
        <v>-2.0096220000000001E-2</v>
      </c>
      <c r="I58">
        <v>1.207971E-2</v>
      </c>
      <c r="J58">
        <v>1.8186830000000001E-2</v>
      </c>
      <c r="K58">
        <v>-1.054036E-2</v>
      </c>
      <c r="L58">
        <v>-1.95333E-2</v>
      </c>
      <c r="M58">
        <v>4.1067940000000004E-3</v>
      </c>
      <c r="N58">
        <v>-4.4350170000000003E-3</v>
      </c>
      <c r="O58">
        <v>7.5663029999999999E-3</v>
      </c>
      <c r="P58">
        <v>4.7199709999999999E-3</v>
      </c>
      <c r="Q58">
        <v>1.4218089999999999E-2</v>
      </c>
      <c r="R58">
        <v>-1.3545379999999999E-2</v>
      </c>
      <c r="S58">
        <v>1.009961E-2</v>
      </c>
      <c r="T58">
        <v>-2.0525189999999999E-2</v>
      </c>
      <c r="U58">
        <v>-9.4968139999999993E-3</v>
      </c>
    </row>
    <row r="59" spans="1:21" x14ac:dyDescent="0.25">
      <c r="A59" s="20">
        <f>-0.000000126834*10^9</f>
        <v>-126.834</v>
      </c>
      <c r="B59">
        <v>5.3694709999999998E-3</v>
      </c>
      <c r="C59">
        <v>-3.344915E-3</v>
      </c>
      <c r="D59">
        <v>1.8099419999999999E-3</v>
      </c>
      <c r="E59">
        <v>8.2643339999999999E-3</v>
      </c>
      <c r="F59">
        <v>-7.7524600000000001E-3</v>
      </c>
      <c r="G59">
        <v>1.868195E-3</v>
      </c>
      <c r="H59">
        <v>-7.4550709999999997E-3</v>
      </c>
      <c r="I59">
        <v>1.9813629999999999E-2</v>
      </c>
      <c r="J59">
        <v>2.145611E-2</v>
      </c>
      <c r="K59">
        <v>-1.310502E-2</v>
      </c>
      <c r="L59">
        <v>-1.0797340000000001E-2</v>
      </c>
      <c r="M59">
        <v>-1.8842890000000001E-2</v>
      </c>
      <c r="N59">
        <v>-1.6179720000000002E-2</v>
      </c>
      <c r="O59">
        <v>2.118708E-3</v>
      </c>
      <c r="P59">
        <v>-1.527533E-3</v>
      </c>
      <c r="Q59">
        <v>1.296517E-2</v>
      </c>
      <c r="R59">
        <v>-1.418587E-3</v>
      </c>
      <c r="S59">
        <v>1.3826450000000001E-3</v>
      </c>
      <c r="T59">
        <v>-2.311684E-2</v>
      </c>
      <c r="U59">
        <v>7.5807649999999997E-3</v>
      </c>
    </row>
    <row r="60" spans="1:21" x14ac:dyDescent="0.25">
      <c r="A60" s="20">
        <f>-0.000000125834*10^9</f>
        <v>-125.83399999999999</v>
      </c>
      <c r="B60">
        <v>-3.6409910000000001E-3</v>
      </c>
      <c r="C60">
        <v>4.1596389999999997E-3</v>
      </c>
      <c r="D60">
        <v>6.2975219999999998E-3</v>
      </c>
      <c r="E60">
        <v>2.511971E-3</v>
      </c>
      <c r="F60">
        <v>2.2420920000000002E-3</v>
      </c>
      <c r="G60">
        <v>1.5033929999999999E-2</v>
      </c>
      <c r="H60">
        <v>-1.0604519999999999E-2</v>
      </c>
      <c r="I60">
        <v>9.4923990000000003E-3</v>
      </c>
      <c r="J60">
        <v>7.7030400000000004E-3</v>
      </c>
      <c r="K60">
        <v>-1.137005E-2</v>
      </c>
      <c r="L60">
        <v>-2.9869580000000001E-3</v>
      </c>
      <c r="M60">
        <v>-2.1894420000000001E-2</v>
      </c>
      <c r="N60">
        <v>-1.299461E-2</v>
      </c>
      <c r="O60">
        <v>9.9810239999999998E-3</v>
      </c>
      <c r="P60">
        <v>-3.5658959999999998E-3</v>
      </c>
      <c r="Q60">
        <v>1.161795E-2</v>
      </c>
      <c r="R60">
        <v>6.4615929999999999E-3</v>
      </c>
      <c r="S60">
        <v>-3.5348530000000001E-3</v>
      </c>
      <c r="T60">
        <v>-9.9293699999999999E-3</v>
      </c>
      <c r="U60">
        <v>5.8202690000000003E-3</v>
      </c>
    </row>
    <row r="61" spans="1:21" x14ac:dyDescent="0.25">
      <c r="A61" s="20">
        <f>-0.000000124834*10^9</f>
        <v>-124.83399999999999</v>
      </c>
      <c r="B61">
        <v>-7.9613849999999996E-3</v>
      </c>
      <c r="C61">
        <v>1.114775E-2</v>
      </c>
      <c r="D61">
        <v>-9.1867619999999994E-3</v>
      </c>
      <c r="E61">
        <v>-5.3365340000000004E-3</v>
      </c>
      <c r="F61">
        <v>1.3180529999999999E-2</v>
      </c>
      <c r="G61">
        <v>1.468911E-2</v>
      </c>
      <c r="H61">
        <v>-1.338221E-2</v>
      </c>
      <c r="I61">
        <v>-2.1677099999999999E-4</v>
      </c>
      <c r="J61">
        <v>-5.9649400000000002E-3</v>
      </c>
      <c r="K61">
        <v>-8.1936869999999998E-3</v>
      </c>
      <c r="L61">
        <v>1.623155E-3</v>
      </c>
      <c r="M61">
        <v>-4.592039E-3</v>
      </c>
      <c r="N61">
        <v>-1.005732E-2</v>
      </c>
      <c r="O61">
        <v>1.325606E-2</v>
      </c>
      <c r="P61">
        <v>-1.559462E-3</v>
      </c>
      <c r="Q61">
        <v>9.6659169999999996E-4</v>
      </c>
      <c r="R61">
        <v>7.4716380000000001E-3</v>
      </c>
      <c r="S61">
        <v>-1.3038030000000001E-3</v>
      </c>
      <c r="T61">
        <v>8.9813389999999996E-3</v>
      </c>
      <c r="U61">
        <v>-1.327589E-2</v>
      </c>
    </row>
    <row r="62" spans="1:21" x14ac:dyDescent="0.25">
      <c r="A62" s="20">
        <f>-0.000000123834*10^9</f>
        <v>-123.83399999999999</v>
      </c>
      <c r="B62">
        <v>3.1626520000000002E-3</v>
      </c>
      <c r="C62">
        <v>5.8422919999999998E-3</v>
      </c>
      <c r="D62">
        <v>-1.535246E-2</v>
      </c>
      <c r="E62">
        <v>-1.171667E-2</v>
      </c>
      <c r="F62">
        <v>8.7832540000000008E-3</v>
      </c>
      <c r="G62">
        <v>6.0746740000000004E-3</v>
      </c>
      <c r="H62">
        <v>-5.9273919999999996E-4</v>
      </c>
      <c r="I62">
        <v>-2.8255699999999999E-3</v>
      </c>
      <c r="J62">
        <v>-4.7876860000000002E-3</v>
      </c>
      <c r="K62">
        <v>-1.9292669999999999E-3</v>
      </c>
      <c r="L62">
        <v>-4.7628810000000001E-3</v>
      </c>
      <c r="M62">
        <v>8.4244309999999996E-3</v>
      </c>
      <c r="N62">
        <v>-1.257629E-2</v>
      </c>
      <c r="O62">
        <v>1.1652010000000001E-2</v>
      </c>
      <c r="P62">
        <v>9.3690920000000005E-4</v>
      </c>
      <c r="Q62">
        <v>-1.2189230000000001E-2</v>
      </c>
      <c r="R62">
        <v>1.019806E-2</v>
      </c>
      <c r="S62">
        <v>6.2649940000000003E-3</v>
      </c>
      <c r="T62">
        <v>7.4759620000000001E-3</v>
      </c>
      <c r="U62">
        <v>-1.9848790000000002E-2</v>
      </c>
    </row>
    <row r="63" spans="1:21" x14ac:dyDescent="0.25">
      <c r="A63" s="20">
        <f>-0.000000122834*10^9</f>
        <v>-122.834</v>
      </c>
      <c r="B63">
        <v>7.3002329999999997E-3</v>
      </c>
      <c r="C63">
        <v>-1.362886E-3</v>
      </c>
      <c r="D63">
        <v>-3.1279849999999998E-3</v>
      </c>
      <c r="E63">
        <v>-4.0124469999999997E-3</v>
      </c>
      <c r="F63">
        <v>3.4893509999999999E-3</v>
      </c>
      <c r="G63">
        <v>-2.4867550000000002E-3</v>
      </c>
      <c r="H63">
        <v>8.5119419999999998E-3</v>
      </c>
      <c r="I63">
        <v>-6.100477E-3</v>
      </c>
      <c r="J63">
        <v>-1.610572E-3</v>
      </c>
      <c r="K63">
        <v>-4.1228089999999998E-3</v>
      </c>
      <c r="L63">
        <v>-1.0863869999999999E-2</v>
      </c>
      <c r="M63">
        <v>8.4238960000000002E-3</v>
      </c>
      <c r="N63">
        <v>-7.1261950000000001E-3</v>
      </c>
      <c r="O63">
        <v>9.174682E-3</v>
      </c>
      <c r="P63">
        <v>-2.8844360000000002E-3</v>
      </c>
      <c r="Q63">
        <v>-1.6972000000000001E-2</v>
      </c>
      <c r="R63">
        <v>8.6357029999999998E-3</v>
      </c>
      <c r="S63">
        <v>1.2888429999999999E-2</v>
      </c>
      <c r="T63">
        <v>-1.2670789999999999E-2</v>
      </c>
      <c r="U63">
        <v>-8.6678420000000003E-3</v>
      </c>
    </row>
    <row r="64" spans="1:21" x14ac:dyDescent="0.25">
      <c r="A64" s="20">
        <f>-0.000000121834*10^9</f>
        <v>-121.834</v>
      </c>
      <c r="B64">
        <v>-5.9233650000000001E-4</v>
      </c>
      <c r="C64">
        <v>2.5859849999999998E-3</v>
      </c>
      <c r="D64">
        <v>1.095605E-2</v>
      </c>
      <c r="E64">
        <v>6.1513499999999999E-3</v>
      </c>
      <c r="F64">
        <v>7.5456150000000003E-3</v>
      </c>
      <c r="G64">
        <v>-5.0172899999999998E-3</v>
      </c>
      <c r="H64">
        <v>-1.3399040000000001E-3</v>
      </c>
      <c r="I64">
        <v>-7.9068790000000003E-3</v>
      </c>
      <c r="J64">
        <v>-6.1813020000000001E-5</v>
      </c>
      <c r="K64">
        <v>-1.1310550000000001E-2</v>
      </c>
      <c r="L64">
        <v>-7.8922130000000004E-3</v>
      </c>
      <c r="M64">
        <v>4.4353090000000001E-3</v>
      </c>
      <c r="N64">
        <v>4.1616379999999996E-3</v>
      </c>
      <c r="O64">
        <v>2.186271E-3</v>
      </c>
      <c r="P64">
        <v>-8.4813389999999992E-3</v>
      </c>
      <c r="Q64">
        <v>-2.2147010000000002E-2</v>
      </c>
      <c r="R64">
        <v>7.2117779999999999E-4</v>
      </c>
      <c r="S64">
        <v>9.9147060000000006E-3</v>
      </c>
      <c r="T64">
        <v>-1.5714869999999999E-2</v>
      </c>
      <c r="U64">
        <v>1.5745379999999999E-3</v>
      </c>
    </row>
    <row r="65" spans="1:21" x14ac:dyDescent="0.25">
      <c r="A65" s="20">
        <f>-0.000000120834*10^9</f>
        <v>-120.834</v>
      </c>
      <c r="B65">
        <v>1.9196770000000001E-3</v>
      </c>
      <c r="C65">
        <v>4.6409839999999999E-3</v>
      </c>
      <c r="D65">
        <v>1.237045E-2</v>
      </c>
      <c r="E65">
        <v>2.4925559999999999E-3</v>
      </c>
      <c r="F65">
        <v>-1.5444619999999999E-3</v>
      </c>
      <c r="G65">
        <v>3.2710699999999998E-4</v>
      </c>
      <c r="H65">
        <v>-1.298492E-2</v>
      </c>
      <c r="I65">
        <v>-1.2020310000000001E-3</v>
      </c>
      <c r="J65">
        <v>5.7690420000000003E-3</v>
      </c>
      <c r="K65">
        <v>-1.311843E-2</v>
      </c>
      <c r="L65">
        <v>-5.9525369999999999E-3</v>
      </c>
      <c r="M65">
        <v>5.2239630000000005E-4</v>
      </c>
      <c r="N65">
        <v>7.9321549999999998E-3</v>
      </c>
      <c r="O65">
        <v>-9.0305720000000004E-4</v>
      </c>
      <c r="P65">
        <v>-9.0656250000000008E-3</v>
      </c>
      <c r="Q65">
        <v>-2.4861330000000001E-2</v>
      </c>
      <c r="R65">
        <v>-3.0474619999999999E-3</v>
      </c>
      <c r="S65">
        <v>1.7678670000000001E-4</v>
      </c>
      <c r="T65">
        <v>-4.0054679999999999E-3</v>
      </c>
      <c r="U65">
        <v>-3.15169E-3</v>
      </c>
    </row>
    <row r="66" spans="1:21" x14ac:dyDescent="0.25">
      <c r="A66" s="20">
        <f>-0.000000119834*10^9</f>
        <v>-119.83400000000002</v>
      </c>
      <c r="B66">
        <v>1.588505E-3</v>
      </c>
      <c r="C66">
        <v>-1.77637E-3</v>
      </c>
      <c r="D66">
        <v>6.2397529999999998E-3</v>
      </c>
      <c r="E66">
        <v>-2.145625E-3</v>
      </c>
      <c r="F66">
        <v>-1.6091560000000001E-2</v>
      </c>
      <c r="G66">
        <v>2.6253219999999998E-3</v>
      </c>
      <c r="H66">
        <v>-1.437634E-2</v>
      </c>
      <c r="I66">
        <v>8.6574170000000006E-3</v>
      </c>
      <c r="J66">
        <v>8.3603180000000003E-3</v>
      </c>
      <c r="K66">
        <v>-5.5954489999999997E-3</v>
      </c>
      <c r="L66">
        <v>1.426617E-3</v>
      </c>
      <c r="M66">
        <v>-3.5267549999999999E-3</v>
      </c>
      <c r="N66">
        <v>3.49834E-3</v>
      </c>
      <c r="O66">
        <v>6.5619540000000001E-3</v>
      </c>
      <c r="P66">
        <v>-8.8538560000000002E-3</v>
      </c>
      <c r="Q66">
        <v>-8.686615E-3</v>
      </c>
      <c r="R66">
        <v>-6.1777899999999998E-3</v>
      </c>
      <c r="S66">
        <v>-7.5445099999999999E-3</v>
      </c>
      <c r="T66">
        <v>-7.4244790000000003E-3</v>
      </c>
      <c r="U66">
        <v>-1.2477429999999999E-2</v>
      </c>
    </row>
    <row r="67" spans="1:21" x14ac:dyDescent="0.25">
      <c r="A67" s="20">
        <f>-0.000000118834*10^9</f>
        <v>-118.834</v>
      </c>
      <c r="B67">
        <v>-1.014496E-2</v>
      </c>
      <c r="C67">
        <v>-6.099508E-3</v>
      </c>
      <c r="D67">
        <v>6.008785E-3</v>
      </c>
      <c r="E67">
        <v>-2.3559969999999999E-3</v>
      </c>
      <c r="F67">
        <v>-7.3069880000000004E-3</v>
      </c>
      <c r="G67">
        <v>-3.2863850000000002E-3</v>
      </c>
      <c r="H67">
        <v>-9.3131310000000005E-3</v>
      </c>
      <c r="I67">
        <v>6.9807189999999998E-3</v>
      </c>
      <c r="J67">
        <v>3.756143E-3</v>
      </c>
      <c r="K67">
        <v>3.807712E-3</v>
      </c>
      <c r="L67">
        <v>7.3134530000000001E-3</v>
      </c>
      <c r="M67">
        <v>-9.9412770000000001E-3</v>
      </c>
      <c r="N67">
        <v>1.3728919999999999E-3</v>
      </c>
      <c r="O67">
        <v>1.26049E-2</v>
      </c>
      <c r="P67">
        <v>-1.209155E-2</v>
      </c>
      <c r="Q67">
        <v>1.34816E-2</v>
      </c>
      <c r="R67">
        <v>-1.2848729999999999E-2</v>
      </c>
      <c r="S67">
        <v>-8.2300529999999993E-3</v>
      </c>
      <c r="T67">
        <v>-1.229367E-2</v>
      </c>
      <c r="U67">
        <v>-1.1221180000000001E-2</v>
      </c>
    </row>
    <row r="68" spans="1:21" x14ac:dyDescent="0.25">
      <c r="A68" s="20">
        <f>-0.000000117834*10^9</f>
        <v>-117.83399999999999</v>
      </c>
      <c r="B68">
        <v>-1.145642E-2</v>
      </c>
      <c r="C68">
        <v>-6.1759980000000003E-3</v>
      </c>
      <c r="D68">
        <v>9.4215059999999998E-4</v>
      </c>
      <c r="E68">
        <v>-5.6628720000000002E-4</v>
      </c>
      <c r="F68">
        <v>2.6792999999999999E-3</v>
      </c>
      <c r="G68">
        <v>-1.678047E-3</v>
      </c>
      <c r="H68">
        <v>2.118282E-3</v>
      </c>
      <c r="I68">
        <v>-5.8255420000000004E-3</v>
      </c>
      <c r="J68">
        <v>-6.8067609999999997E-3</v>
      </c>
      <c r="K68">
        <v>1.741178E-4</v>
      </c>
      <c r="L68">
        <v>-4.1646890000000001E-4</v>
      </c>
      <c r="M68">
        <v>-1.5671629999999999E-2</v>
      </c>
      <c r="N68">
        <v>7.3395329999999996E-3</v>
      </c>
      <c r="O68">
        <v>1.08813E-2</v>
      </c>
      <c r="P68">
        <v>-1.1577850000000001E-2</v>
      </c>
      <c r="Q68">
        <v>1.6216350000000001E-2</v>
      </c>
      <c r="R68">
        <v>-1.918773E-2</v>
      </c>
      <c r="S68">
        <v>-3.614796E-3</v>
      </c>
      <c r="T68">
        <v>-6.922582E-3</v>
      </c>
      <c r="U68">
        <v>-4.582605E-3</v>
      </c>
    </row>
    <row r="69" spans="1:21" x14ac:dyDescent="0.25">
      <c r="A69" s="20">
        <f>-0.000000116834*10^9</f>
        <v>-116.834</v>
      </c>
      <c r="B69">
        <v>1.3968229999999999E-3</v>
      </c>
      <c r="C69">
        <v>-2.6786420000000002E-3</v>
      </c>
      <c r="D69">
        <v>-1.0143299999999999E-2</v>
      </c>
      <c r="E69">
        <v>4.6874359999999997E-3</v>
      </c>
      <c r="F69">
        <v>-9.4070639999999997E-3</v>
      </c>
      <c r="G69">
        <v>6.8501159999999998E-3</v>
      </c>
      <c r="H69">
        <v>1.191321E-2</v>
      </c>
      <c r="I69">
        <v>-1.0335220000000001E-2</v>
      </c>
      <c r="J69">
        <v>-1.174731E-2</v>
      </c>
      <c r="K69">
        <v>-1.076274E-2</v>
      </c>
      <c r="L69">
        <v>-5.3830839999999998E-3</v>
      </c>
      <c r="M69">
        <v>-1.415391E-2</v>
      </c>
      <c r="N69">
        <v>9.9058210000000004E-3</v>
      </c>
      <c r="O69">
        <v>-6.1136739999999995E-4</v>
      </c>
      <c r="P69">
        <v>-8.467736E-3</v>
      </c>
      <c r="Q69">
        <v>5.339435E-3</v>
      </c>
      <c r="R69">
        <v>-1.6260839999999999E-2</v>
      </c>
      <c r="S69">
        <v>6.6350770000000005E-4</v>
      </c>
      <c r="T69">
        <v>-1.111696E-2</v>
      </c>
      <c r="U69">
        <v>-4.8935020000000001E-3</v>
      </c>
    </row>
    <row r="70" spans="1:21" x14ac:dyDescent="0.25">
      <c r="A70" s="20">
        <f>-0.000000115834*10^9</f>
        <v>-115.834</v>
      </c>
      <c r="B70">
        <v>8.6593629999999998E-3</v>
      </c>
      <c r="C70">
        <v>6.1313590000000003E-3</v>
      </c>
      <c r="D70">
        <v>-3.9572720000000004E-3</v>
      </c>
      <c r="E70">
        <v>4.9387509999999999E-3</v>
      </c>
      <c r="F70">
        <v>-1.348159E-2</v>
      </c>
      <c r="G70">
        <v>-3.9827420000000002E-4</v>
      </c>
      <c r="H70">
        <v>5.6924619999999997E-3</v>
      </c>
      <c r="I70">
        <v>-4.9576209999999997E-3</v>
      </c>
      <c r="J70">
        <v>-4.9658829999999995E-4</v>
      </c>
      <c r="K70">
        <v>-1.5675749999999999E-2</v>
      </c>
      <c r="L70">
        <v>-5.8102559999999998E-3</v>
      </c>
      <c r="M70">
        <v>-1.1524120000000001E-2</v>
      </c>
      <c r="N70">
        <v>-3.719459E-3</v>
      </c>
      <c r="O70">
        <v>-1.314912E-2</v>
      </c>
      <c r="P70">
        <v>-1.294759E-2</v>
      </c>
      <c r="Q70">
        <v>2.7161020000000002E-3</v>
      </c>
      <c r="R70">
        <v>2.9179459999999998E-3</v>
      </c>
      <c r="S70">
        <v>5.1125629999999997E-4</v>
      </c>
      <c r="T70">
        <v>-1.2994520000000001E-2</v>
      </c>
      <c r="U70">
        <v>-1.254865E-2</v>
      </c>
    </row>
    <row r="71" spans="1:21" x14ac:dyDescent="0.25">
      <c r="A71" s="20">
        <f>-0.000000114834*10^9</f>
        <v>-114.83399999999999</v>
      </c>
      <c r="B71">
        <v>5.3764169999999997E-4</v>
      </c>
      <c r="C71">
        <v>8.2049219999999999E-3</v>
      </c>
      <c r="D71">
        <v>9.8531420000000005E-3</v>
      </c>
      <c r="E71">
        <v>9.1246470000000001E-4</v>
      </c>
      <c r="F71">
        <v>-1.7080909999999999E-3</v>
      </c>
      <c r="G71">
        <v>-1.145703E-2</v>
      </c>
      <c r="H71">
        <v>-8.1289759999999996E-3</v>
      </c>
      <c r="I71">
        <v>-2.7702849999999999E-3</v>
      </c>
      <c r="J71">
        <v>4.7607930000000001E-4</v>
      </c>
      <c r="K71">
        <v>-1.119728E-2</v>
      </c>
      <c r="L71">
        <v>-7.17908E-3</v>
      </c>
      <c r="M71">
        <v>-1.6533409999999998E-2</v>
      </c>
      <c r="N71">
        <v>-1.6636709999999999E-2</v>
      </c>
      <c r="O71">
        <v>-1.396767E-2</v>
      </c>
      <c r="P71">
        <v>-1.5663590000000002E-2</v>
      </c>
      <c r="Q71">
        <v>9.2774180000000008E-3</v>
      </c>
      <c r="R71">
        <v>2.1022559999999999E-2</v>
      </c>
      <c r="S71">
        <v>-6.965153E-3</v>
      </c>
      <c r="T71">
        <v>4.7866899999999997E-3</v>
      </c>
      <c r="U71">
        <v>-1.12675E-2</v>
      </c>
    </row>
    <row r="72" spans="1:21" x14ac:dyDescent="0.25">
      <c r="A72" s="20">
        <f>-0.000000113834*10^9</f>
        <v>-113.834</v>
      </c>
      <c r="B72">
        <v>6.3354279999999996E-5</v>
      </c>
      <c r="C72">
        <v>2.9146850000000002E-3</v>
      </c>
      <c r="D72">
        <v>6.0718919999999997E-3</v>
      </c>
      <c r="E72">
        <v>-1.824008E-3</v>
      </c>
      <c r="F72">
        <v>2.096883E-4</v>
      </c>
      <c r="G72">
        <v>-4.7248730000000001E-3</v>
      </c>
      <c r="H72">
        <v>-1.269201E-2</v>
      </c>
      <c r="I72">
        <v>-3.2059570000000002E-3</v>
      </c>
      <c r="J72">
        <v>-1.7007270000000001E-2</v>
      </c>
      <c r="K72">
        <v>-1.093505E-3</v>
      </c>
      <c r="L72">
        <v>-5.7201500000000002E-3</v>
      </c>
      <c r="M72">
        <v>-2.195192E-2</v>
      </c>
      <c r="N72">
        <v>-8.7696990000000006E-3</v>
      </c>
      <c r="O72">
        <v>-1.144568E-2</v>
      </c>
      <c r="P72">
        <v>-9.8272680000000001E-3</v>
      </c>
      <c r="Q72">
        <v>1.1380639999999999E-2</v>
      </c>
      <c r="R72">
        <v>1.5372E-2</v>
      </c>
      <c r="S72">
        <v>-1.2525039999999999E-2</v>
      </c>
      <c r="T72">
        <v>1.6321349999999998E-2</v>
      </c>
      <c r="U72">
        <v>-7.5904260000000002E-4</v>
      </c>
    </row>
    <row r="73" spans="1:21" x14ac:dyDescent="0.25">
      <c r="A73" s="20">
        <f>-0.000000112834*10^9</f>
        <v>-112.834</v>
      </c>
      <c r="B73">
        <v>8.8080970000000008E-3</v>
      </c>
      <c r="C73">
        <v>8.6428890000000008E-3</v>
      </c>
      <c r="D73">
        <v>-5.3529229999999999E-3</v>
      </c>
      <c r="E73">
        <v>-6.9433419999999997E-4</v>
      </c>
      <c r="F73">
        <v>-4.7388109999999999E-3</v>
      </c>
      <c r="G73">
        <v>4.2690280000000002E-3</v>
      </c>
      <c r="H73">
        <v>-1.228944E-2</v>
      </c>
      <c r="I73">
        <v>-3.7098130000000002E-3</v>
      </c>
      <c r="J73">
        <v>-1.5871469999999999E-2</v>
      </c>
      <c r="K73">
        <v>-1.2413909999999999E-3</v>
      </c>
      <c r="L73">
        <v>-9.1837940000000003E-3</v>
      </c>
      <c r="M73">
        <v>-1.8082589999999999E-2</v>
      </c>
      <c r="N73">
        <v>5.3846049999999998E-3</v>
      </c>
      <c r="O73">
        <v>-8.8496930000000005E-3</v>
      </c>
      <c r="P73">
        <v>-1.3525709999999999E-3</v>
      </c>
      <c r="Q73">
        <v>5.4400129999999996E-3</v>
      </c>
      <c r="R73">
        <v>-3.4654730000000002E-3</v>
      </c>
      <c r="S73">
        <v>-3.9886230000000002E-3</v>
      </c>
      <c r="T73">
        <v>2.7327480000000001E-3</v>
      </c>
      <c r="U73">
        <v>1.483266E-3</v>
      </c>
    </row>
    <row r="74" spans="1:21" x14ac:dyDescent="0.25">
      <c r="A74" s="20">
        <f>-0.000000111834*10^9</f>
        <v>-111.83399999999999</v>
      </c>
      <c r="B74">
        <v>7.7751269999999997E-4</v>
      </c>
      <c r="C74">
        <v>1.7637940000000001E-2</v>
      </c>
      <c r="D74">
        <v>-9.3487450000000003E-3</v>
      </c>
      <c r="E74">
        <v>6.8045229999999998E-3</v>
      </c>
      <c r="F74">
        <v>-6.988902E-3</v>
      </c>
      <c r="G74">
        <v>1.740117E-3</v>
      </c>
      <c r="H74">
        <v>-1.3804240000000001E-2</v>
      </c>
      <c r="I74">
        <v>-7.7254940000000003E-3</v>
      </c>
      <c r="J74">
        <v>2.5170169999999999E-3</v>
      </c>
      <c r="K74">
        <v>-1.266776E-2</v>
      </c>
      <c r="L74">
        <v>-1.1776770000000001E-2</v>
      </c>
      <c r="M74">
        <v>-1.029387E-2</v>
      </c>
      <c r="N74">
        <v>5.9771169999999997E-3</v>
      </c>
      <c r="O74">
        <v>-1.07241E-3</v>
      </c>
      <c r="P74">
        <v>3.8956279999999999E-3</v>
      </c>
      <c r="Q74">
        <v>6.8972969999999995E-4</v>
      </c>
      <c r="R74">
        <v>-5.4160010000000001E-3</v>
      </c>
      <c r="S74">
        <v>1.006812E-2</v>
      </c>
      <c r="T74">
        <v>-1.321629E-2</v>
      </c>
      <c r="U74">
        <v>2.8565250000000002E-4</v>
      </c>
    </row>
    <row r="75" spans="1:21" x14ac:dyDescent="0.25">
      <c r="A75" s="20">
        <f>-0.000000110834*10^9</f>
        <v>-110.834</v>
      </c>
      <c r="B75">
        <v>-1.2796449999999999E-2</v>
      </c>
      <c r="C75">
        <v>1.0958010000000001E-2</v>
      </c>
      <c r="D75">
        <v>-5.6798259999999998E-3</v>
      </c>
      <c r="E75">
        <v>7.4250949999999996E-3</v>
      </c>
      <c r="F75">
        <v>-2.7161120000000001E-3</v>
      </c>
      <c r="G75">
        <v>-5.8745400000000001E-3</v>
      </c>
      <c r="H75">
        <v>-1.340035E-2</v>
      </c>
      <c r="I75">
        <v>-1.171057E-2</v>
      </c>
      <c r="J75">
        <v>9.0962860000000003E-3</v>
      </c>
      <c r="K75">
        <v>-1.8914690000000001E-2</v>
      </c>
      <c r="L75">
        <v>-6.0173090000000002E-3</v>
      </c>
      <c r="M75">
        <v>-4.534097E-3</v>
      </c>
      <c r="N75">
        <v>-3.7412570000000002E-4</v>
      </c>
      <c r="O75">
        <v>6.1688730000000001E-3</v>
      </c>
      <c r="P75">
        <v>2.7034379999999998E-3</v>
      </c>
      <c r="Q75">
        <v>8.1228729999999992E-3</v>
      </c>
      <c r="R75">
        <v>9.5726130000000006E-3</v>
      </c>
      <c r="S75">
        <v>1.5499590000000001E-2</v>
      </c>
      <c r="T75">
        <v>-1.089885E-2</v>
      </c>
      <c r="U75">
        <v>4.1189479999999999E-3</v>
      </c>
    </row>
    <row r="76" spans="1:21" x14ac:dyDescent="0.25">
      <c r="A76" s="20">
        <f>-0.000000109834*10^9</f>
        <v>-109.834</v>
      </c>
      <c r="B76">
        <v>-1.3198400000000001E-2</v>
      </c>
      <c r="C76">
        <v>-1.1822099999999999E-3</v>
      </c>
      <c r="D76">
        <v>2.4812359999999999E-3</v>
      </c>
      <c r="E76">
        <v>9.3176550000000004E-4</v>
      </c>
      <c r="F76">
        <v>9.6038070000000007E-3</v>
      </c>
      <c r="G76">
        <v>-8.5807169999999999E-3</v>
      </c>
      <c r="H76">
        <v>-9.314714E-3</v>
      </c>
      <c r="I76">
        <v>-7.8742510000000005E-3</v>
      </c>
      <c r="J76">
        <v>4.9738509999999996E-3</v>
      </c>
      <c r="K76">
        <v>-1.4815210000000001E-2</v>
      </c>
      <c r="L76">
        <v>-4.7487199999999997E-3</v>
      </c>
      <c r="M76">
        <v>5.4794919999999999E-3</v>
      </c>
      <c r="N76">
        <v>1.2443039999999999E-3</v>
      </c>
      <c r="O76">
        <v>5.6761190000000003E-3</v>
      </c>
      <c r="P76">
        <v>8.3802400000000004E-4</v>
      </c>
      <c r="Q76">
        <v>1.759747E-2</v>
      </c>
      <c r="R76">
        <v>1.3198359999999999E-2</v>
      </c>
      <c r="S76">
        <v>7.4999419999999999E-3</v>
      </c>
      <c r="T76">
        <v>-4.1285089999999998E-3</v>
      </c>
      <c r="U76">
        <v>6.8947339999999996E-3</v>
      </c>
    </row>
    <row r="77" spans="1:21" x14ac:dyDescent="0.25">
      <c r="A77" s="20">
        <f>-0.000000108834*10^9</f>
        <v>-108.83399999999999</v>
      </c>
      <c r="B77">
        <v>-3.1198910000000001E-3</v>
      </c>
      <c r="C77">
        <v>-1.540898E-3</v>
      </c>
      <c r="D77">
        <v>5.5349689999999998E-3</v>
      </c>
      <c r="E77">
        <v>2.1324410000000001E-3</v>
      </c>
      <c r="F77">
        <v>9.3340109999999997E-3</v>
      </c>
      <c r="G77">
        <v>-1.0634360000000001E-3</v>
      </c>
      <c r="H77">
        <v>-8.2779719999999998E-3</v>
      </c>
      <c r="I77">
        <v>3.2786389999999999E-3</v>
      </c>
      <c r="J77">
        <v>-5.448919E-3</v>
      </c>
      <c r="K77">
        <v>-9.7234890000000001E-3</v>
      </c>
      <c r="L77">
        <v>-2.762413E-3</v>
      </c>
      <c r="M77">
        <v>1.627522E-2</v>
      </c>
      <c r="N77">
        <v>8.4055139999999993E-3</v>
      </c>
      <c r="O77">
        <v>1.1798290000000001E-3</v>
      </c>
      <c r="P77">
        <v>3.1046680000000001E-3</v>
      </c>
      <c r="Q77">
        <v>1.028156E-2</v>
      </c>
      <c r="R77">
        <v>3.493192E-3</v>
      </c>
      <c r="S77">
        <v>-3.437131E-3</v>
      </c>
      <c r="T77">
        <v>-9.3328530000000003E-3</v>
      </c>
      <c r="U77">
        <v>4.1687510000000001E-3</v>
      </c>
    </row>
    <row r="78" spans="1:21" x14ac:dyDescent="0.25">
      <c r="A78" s="20">
        <f>-0.000000107834*10^9</f>
        <v>-107.834</v>
      </c>
      <c r="B78">
        <v>5.5807310000000002E-3</v>
      </c>
      <c r="C78">
        <v>5.1495229999999996E-3</v>
      </c>
      <c r="D78">
        <v>5.9021239999999999E-3</v>
      </c>
      <c r="E78">
        <v>4.7934759999999996E-3</v>
      </c>
      <c r="F78">
        <v>-6.6589680000000004E-3</v>
      </c>
      <c r="G78">
        <v>3.085436E-3</v>
      </c>
      <c r="H78">
        <v>-1.2776859999999999E-2</v>
      </c>
      <c r="I78">
        <v>8.6762550000000008E-3</v>
      </c>
      <c r="J78">
        <v>-1.5273159999999999E-2</v>
      </c>
      <c r="K78">
        <v>-1.1255970000000001E-2</v>
      </c>
      <c r="L78">
        <v>6.9452309999999996E-3</v>
      </c>
      <c r="M78">
        <v>1.467921E-2</v>
      </c>
      <c r="N78">
        <v>5.4083680000000002E-3</v>
      </c>
      <c r="O78">
        <v>-5.5853719999999997E-4</v>
      </c>
      <c r="P78">
        <v>1.0901569999999999E-2</v>
      </c>
      <c r="Q78">
        <v>-2.5776390000000001E-3</v>
      </c>
      <c r="R78">
        <v>3.1662740000000002E-3</v>
      </c>
      <c r="S78">
        <v>-1.718338E-3</v>
      </c>
      <c r="T78">
        <v>-1.5430050000000001E-2</v>
      </c>
      <c r="U78">
        <v>-3.6369060000000001E-3</v>
      </c>
    </row>
    <row r="79" spans="1:21" x14ac:dyDescent="0.25">
      <c r="A79" s="20">
        <f>-0.000000106834*10^9</f>
        <v>-106.834</v>
      </c>
      <c r="B79">
        <v>3.709838E-3</v>
      </c>
      <c r="C79">
        <v>6.1406100000000003E-3</v>
      </c>
      <c r="D79">
        <v>9.5945030000000008E-3</v>
      </c>
      <c r="E79">
        <v>-1.8511510000000001E-3</v>
      </c>
      <c r="F79">
        <v>-1.021068E-2</v>
      </c>
      <c r="G79">
        <v>-5.764768E-3</v>
      </c>
      <c r="H79">
        <v>-1.4709969999999999E-2</v>
      </c>
      <c r="I79">
        <v>1.8429600000000001E-5</v>
      </c>
      <c r="J79">
        <v>-9.0033089999999993E-3</v>
      </c>
      <c r="K79">
        <v>-6.962406E-3</v>
      </c>
      <c r="L79">
        <v>1.012943E-2</v>
      </c>
      <c r="M79">
        <v>6.538823E-3</v>
      </c>
      <c r="N79">
        <v>-5.4257699999999999E-3</v>
      </c>
      <c r="O79">
        <v>-4.6898199999999999E-3</v>
      </c>
      <c r="P79">
        <v>2.1363150000000001E-2</v>
      </c>
      <c r="Q79">
        <v>-2.0433460000000001E-3</v>
      </c>
      <c r="R79">
        <v>1.1423640000000001E-2</v>
      </c>
      <c r="S79">
        <v>-1.036171E-3</v>
      </c>
      <c r="T79">
        <v>-8.164157E-3</v>
      </c>
      <c r="U79">
        <v>-6.1657470000000001E-3</v>
      </c>
    </row>
    <row r="80" spans="1:21" x14ac:dyDescent="0.25">
      <c r="A80" s="20">
        <f>-0.000000105834*10^9</f>
        <v>-105.834</v>
      </c>
      <c r="B80">
        <v>4.6736950000000003E-3</v>
      </c>
      <c r="C80">
        <v>1.1589090000000001E-3</v>
      </c>
      <c r="D80">
        <v>1.7470859999999999E-3</v>
      </c>
      <c r="E80">
        <v>-8.6438460000000002E-3</v>
      </c>
      <c r="F80">
        <v>-1.5920559999999999E-3</v>
      </c>
      <c r="G80">
        <v>-7.463435E-3</v>
      </c>
      <c r="H80">
        <v>-1.243958E-2</v>
      </c>
      <c r="I80">
        <v>-1.184437E-2</v>
      </c>
      <c r="J80">
        <v>4.3848799999999999E-3</v>
      </c>
      <c r="K80">
        <v>1.2908559999999999E-3</v>
      </c>
      <c r="L80">
        <v>1.0146280000000001E-2</v>
      </c>
      <c r="M80">
        <v>4.3909170000000003E-3</v>
      </c>
      <c r="N80">
        <v>-6.8329289999999997E-3</v>
      </c>
      <c r="O80">
        <v>-9.1046530000000007E-3</v>
      </c>
      <c r="P80">
        <v>2.2773769999999999E-2</v>
      </c>
      <c r="Q80">
        <v>5.8908770000000001E-3</v>
      </c>
      <c r="R80">
        <v>1.354025E-2</v>
      </c>
      <c r="S80">
        <v>-1.4565359999999999E-2</v>
      </c>
      <c r="T80">
        <v>3.5665689999999999E-3</v>
      </c>
      <c r="U80">
        <v>6.1856170000000002E-4</v>
      </c>
    </row>
    <row r="81" spans="1:21" x14ac:dyDescent="0.25">
      <c r="A81" s="20">
        <f>-0.000000104834*10^9</f>
        <v>-104.834</v>
      </c>
      <c r="B81">
        <v>1.2550520000000001E-2</v>
      </c>
      <c r="C81">
        <v>8.976438E-4</v>
      </c>
      <c r="D81">
        <v>-1.538642E-2</v>
      </c>
      <c r="E81">
        <v>-1.8810579999999999E-3</v>
      </c>
      <c r="F81">
        <v>-1.1216679999999999E-3</v>
      </c>
      <c r="G81">
        <v>8.5440889999999995E-3</v>
      </c>
      <c r="H81">
        <v>-7.7981659999999996E-3</v>
      </c>
      <c r="I81">
        <v>-1.3020749999999999E-2</v>
      </c>
      <c r="J81">
        <v>6.5661249999999999E-3</v>
      </c>
      <c r="K81">
        <v>-1.0187069999999999E-2</v>
      </c>
      <c r="L81">
        <v>1.5823469999999999E-2</v>
      </c>
      <c r="M81">
        <v>1.3206229999999999E-3</v>
      </c>
      <c r="N81">
        <v>-5.8421489999999996E-3</v>
      </c>
      <c r="O81">
        <v>-4.4214220000000004E-3</v>
      </c>
      <c r="P81">
        <v>9.2116100000000003E-3</v>
      </c>
      <c r="Q81">
        <v>6.8442399999999997E-3</v>
      </c>
      <c r="R81">
        <v>8.5784380000000007E-3</v>
      </c>
      <c r="S81">
        <v>-2.0086759999999999E-2</v>
      </c>
      <c r="T81">
        <v>6.7492969999999996E-3</v>
      </c>
      <c r="U81">
        <v>8.0141429999999996E-4</v>
      </c>
    </row>
    <row r="82" spans="1:21" x14ac:dyDescent="0.25">
      <c r="A82" s="20">
        <f>-0.000000103834*10^9</f>
        <v>-103.834</v>
      </c>
      <c r="B82">
        <v>7.2212630000000003E-3</v>
      </c>
      <c r="C82">
        <v>2.3826160000000002E-3</v>
      </c>
      <c r="D82">
        <v>-1.6398530000000001E-2</v>
      </c>
      <c r="E82">
        <v>9.8471770000000004E-3</v>
      </c>
      <c r="F82">
        <v>-2.785961E-3</v>
      </c>
      <c r="G82">
        <v>1.939256E-2</v>
      </c>
      <c r="H82">
        <v>-2.0504360000000001E-3</v>
      </c>
      <c r="I82">
        <v>-6.2059810000000002E-3</v>
      </c>
      <c r="J82">
        <v>-2.0510060000000002E-3</v>
      </c>
      <c r="K82">
        <v>-2.3002089999999999E-2</v>
      </c>
      <c r="L82">
        <v>1.6914490000000001E-2</v>
      </c>
      <c r="M82">
        <v>-1.2303089999999999E-2</v>
      </c>
      <c r="N82">
        <v>-1.259002E-2</v>
      </c>
      <c r="O82">
        <v>-1.3878009999999999E-3</v>
      </c>
      <c r="P82">
        <v>-1.3096E-3</v>
      </c>
      <c r="Q82">
        <v>-1.59213E-3</v>
      </c>
      <c r="R82">
        <v>1.917022E-3</v>
      </c>
      <c r="S82">
        <v>-6.1081939999999999E-3</v>
      </c>
      <c r="T82">
        <v>6.0503329999999998E-3</v>
      </c>
      <c r="U82">
        <v>-3.540503E-3</v>
      </c>
    </row>
    <row r="83" spans="1:21" x14ac:dyDescent="0.25">
      <c r="A83" s="20">
        <f>-0.000000102834*10^9</f>
        <v>-102.834</v>
      </c>
      <c r="B83">
        <v>-1.092456E-2</v>
      </c>
      <c r="C83">
        <v>-6.1654090000000002E-3</v>
      </c>
      <c r="D83">
        <v>-2.5563320000000001E-3</v>
      </c>
      <c r="E83">
        <v>1.6051599999999999E-2</v>
      </c>
      <c r="F83">
        <v>-4.2693269999999998E-3</v>
      </c>
      <c r="G83">
        <v>8.6007940000000001E-3</v>
      </c>
      <c r="H83">
        <v>-2.1107389999999999E-3</v>
      </c>
      <c r="I83">
        <v>-8.5096189999999995E-3</v>
      </c>
      <c r="J83">
        <v>-8.233387E-3</v>
      </c>
      <c r="K83">
        <v>-1.122975E-2</v>
      </c>
      <c r="L83">
        <v>1.216681E-2</v>
      </c>
      <c r="M83">
        <v>-2.3182930000000001E-2</v>
      </c>
      <c r="N83">
        <v>-1.1628589999999999E-2</v>
      </c>
      <c r="O83">
        <v>-8.0470430000000003E-3</v>
      </c>
      <c r="P83">
        <v>5.3334419999999999E-3</v>
      </c>
      <c r="Q83">
        <v>-1.032197E-2</v>
      </c>
      <c r="R83">
        <v>-2.5897110000000002E-3</v>
      </c>
      <c r="S83">
        <v>4.4436019999999996E-3</v>
      </c>
      <c r="T83">
        <v>1.1746950000000001E-2</v>
      </c>
      <c r="U83">
        <v>2.8830940000000001E-3</v>
      </c>
    </row>
    <row r="84" spans="1:21" x14ac:dyDescent="0.25">
      <c r="A84" s="20">
        <f>-0.000000101834*10^9</f>
        <v>-101.834</v>
      </c>
      <c r="B84">
        <v>-1.5926360000000001E-2</v>
      </c>
      <c r="C84">
        <v>-1.0699129999999999E-2</v>
      </c>
      <c r="D84">
        <v>3.0937870000000002E-3</v>
      </c>
      <c r="E84">
        <v>1.5153990000000001E-2</v>
      </c>
      <c r="F84">
        <v>-1.1026559999999999E-2</v>
      </c>
      <c r="G84">
        <v>-4.4268210000000001E-3</v>
      </c>
      <c r="H84">
        <v>-6.5384650000000002E-3</v>
      </c>
      <c r="I84">
        <v>-1.2334660000000001E-2</v>
      </c>
      <c r="J84">
        <v>-3.6038530000000002E-3</v>
      </c>
      <c r="K84">
        <v>3.8250139999999998E-3</v>
      </c>
      <c r="L84">
        <v>1.1043570000000001E-2</v>
      </c>
      <c r="M84">
        <v>-1.688017E-2</v>
      </c>
      <c r="N84">
        <v>1.9816370000000001E-3</v>
      </c>
      <c r="O84">
        <v>-1.282869E-2</v>
      </c>
      <c r="P84">
        <v>1.4702740000000001E-2</v>
      </c>
      <c r="Q84">
        <v>-1.431661E-2</v>
      </c>
      <c r="R84">
        <v>-1.2844390000000001E-2</v>
      </c>
      <c r="S84">
        <v>-7.1123239999999997E-3</v>
      </c>
      <c r="T84">
        <v>2.1255929999999999E-2</v>
      </c>
      <c r="U84">
        <v>7.3875870000000001E-3</v>
      </c>
    </row>
    <row r="85" spans="1:21" x14ac:dyDescent="0.25">
      <c r="A85" s="20">
        <f>-0.000000100834*10^9</f>
        <v>-100.834</v>
      </c>
      <c r="B85">
        <v>-3.4185830000000002E-3</v>
      </c>
      <c r="C85">
        <v>-2.3485350000000001E-3</v>
      </c>
      <c r="D85">
        <v>2.7840870000000002E-3</v>
      </c>
      <c r="E85">
        <v>2.7895120000000001E-3</v>
      </c>
      <c r="F85">
        <v>-8.5763869999999996E-3</v>
      </c>
      <c r="G85">
        <v>6.3887550000000003E-3</v>
      </c>
      <c r="H85">
        <v>-1.31313E-3</v>
      </c>
      <c r="I85">
        <v>5.6963120000000003E-3</v>
      </c>
      <c r="J85">
        <v>5.3374140000000004E-4</v>
      </c>
      <c r="K85">
        <v>4.8972820000000002E-3</v>
      </c>
      <c r="L85">
        <v>7.8212809999999994E-3</v>
      </c>
      <c r="M85">
        <v>-6.045084E-3</v>
      </c>
      <c r="N85">
        <v>8.6494239999999993E-3</v>
      </c>
      <c r="O85">
        <v>-1.367937E-2</v>
      </c>
      <c r="P85">
        <v>1.9385889999999999E-2</v>
      </c>
      <c r="Q85">
        <v>-1.6445379999999999E-2</v>
      </c>
      <c r="R85">
        <v>-2.2925049999999999E-2</v>
      </c>
      <c r="S85">
        <v>-2.5836769999999998E-2</v>
      </c>
      <c r="T85">
        <v>2.629275E-2</v>
      </c>
      <c r="U85">
        <v>-1.6085769999999999E-3</v>
      </c>
    </row>
    <row r="86" spans="1:21" x14ac:dyDescent="0.25">
      <c r="A86" s="20">
        <f>-0.000000099834*10^9</f>
        <v>-99.834000000000003</v>
      </c>
      <c r="B86">
        <v>9.3344860000000001E-4</v>
      </c>
      <c r="C86">
        <v>3.9787260000000001E-3</v>
      </c>
      <c r="D86">
        <v>1.1511479999999999E-2</v>
      </c>
      <c r="E86">
        <v>-7.1925319999999997E-3</v>
      </c>
      <c r="F86">
        <v>3.759652E-3</v>
      </c>
      <c r="G86">
        <v>2.564342E-2</v>
      </c>
      <c r="H86">
        <v>1.2469279999999999E-2</v>
      </c>
      <c r="I86">
        <v>2.0748050000000001E-2</v>
      </c>
      <c r="J86">
        <v>-4.1780630000000001E-3</v>
      </c>
      <c r="K86">
        <v>5.2069989999999999E-4</v>
      </c>
      <c r="L86">
        <v>-1.251989E-3</v>
      </c>
      <c r="M86">
        <v>-7.2551220000000001E-3</v>
      </c>
      <c r="N86">
        <v>3.2937990000000001E-4</v>
      </c>
      <c r="O86">
        <v>-1.7496370000000001E-2</v>
      </c>
      <c r="P86">
        <v>2.16311E-2</v>
      </c>
      <c r="Q86">
        <v>-1.6792430000000001E-2</v>
      </c>
      <c r="R86">
        <v>-1.4533829999999999E-2</v>
      </c>
      <c r="S86">
        <v>-2.1612559999999999E-2</v>
      </c>
      <c r="T86">
        <v>2.2137E-2</v>
      </c>
      <c r="U86">
        <v>-4.6229890000000001E-3</v>
      </c>
    </row>
    <row r="87" spans="1:21" x14ac:dyDescent="0.25">
      <c r="A87" s="20">
        <f>-0.000000098834*10^9</f>
        <v>-98.834000000000003</v>
      </c>
      <c r="B87">
        <v>-7.5822490000000001E-3</v>
      </c>
      <c r="C87">
        <v>1.8499300000000001E-3</v>
      </c>
      <c r="D87">
        <v>1.4424340000000001E-2</v>
      </c>
      <c r="E87">
        <v>-4.4028619999999996E-3</v>
      </c>
      <c r="F87">
        <v>1.1625190000000001E-2</v>
      </c>
      <c r="G87">
        <v>2.2026110000000002E-2</v>
      </c>
      <c r="H87">
        <v>1.003541E-2</v>
      </c>
      <c r="I87">
        <v>7.6646869999999999E-3</v>
      </c>
      <c r="J87">
        <v>-9.4267540000000007E-3</v>
      </c>
      <c r="K87">
        <v>2.5030009999999999E-3</v>
      </c>
      <c r="L87">
        <v>-2.1798569999999999E-3</v>
      </c>
      <c r="M87">
        <v>-1.0922360000000001E-2</v>
      </c>
      <c r="N87">
        <v>-6.6228110000000001E-3</v>
      </c>
      <c r="O87">
        <v>-1.9382730000000001E-2</v>
      </c>
      <c r="P87">
        <v>1.753569E-2</v>
      </c>
      <c r="Q87">
        <v>-1.231282E-2</v>
      </c>
      <c r="R87">
        <v>-2.9371750000000002E-3</v>
      </c>
      <c r="S87">
        <v>-1.1325220000000001E-4</v>
      </c>
      <c r="T87">
        <v>9.7103959999999996E-3</v>
      </c>
      <c r="U87">
        <v>6.741431E-3</v>
      </c>
    </row>
    <row r="88" spans="1:21" x14ac:dyDescent="0.25">
      <c r="A88" s="20">
        <f>-0.000000097834*10^9</f>
        <v>-97.834000000000003</v>
      </c>
      <c r="B88">
        <v>-6.2264750000000004E-3</v>
      </c>
      <c r="C88">
        <v>-3.4452179999999999E-3</v>
      </c>
      <c r="D88">
        <v>7.6253659999999995E-4</v>
      </c>
      <c r="E88">
        <v>-4.6399229999999998E-3</v>
      </c>
      <c r="F88">
        <v>1.2957939999999999E-2</v>
      </c>
      <c r="G88">
        <v>7.3578699999999999E-3</v>
      </c>
      <c r="H88">
        <v>-6.4602940000000001E-3</v>
      </c>
      <c r="I88">
        <v>5.1773740000000002E-4</v>
      </c>
      <c r="J88">
        <v>-1.2252529999999999E-2</v>
      </c>
      <c r="K88">
        <v>5.0777979999999997E-3</v>
      </c>
      <c r="L88">
        <v>3.4855960000000001E-3</v>
      </c>
      <c r="M88">
        <v>1.3645440000000001E-3</v>
      </c>
      <c r="N88">
        <v>2.1450359999999999E-3</v>
      </c>
      <c r="O88">
        <v>-1.118102E-2</v>
      </c>
      <c r="P88">
        <v>1.316352E-2</v>
      </c>
      <c r="Q88">
        <v>-7.8264119999999996E-3</v>
      </c>
      <c r="R88">
        <v>-2.1293050000000002E-3</v>
      </c>
      <c r="S88">
        <v>2.6537230000000002E-3</v>
      </c>
      <c r="T88">
        <v>1.945163E-3</v>
      </c>
      <c r="U88">
        <v>1.015898E-2</v>
      </c>
    </row>
    <row r="89" spans="1:21" x14ac:dyDescent="0.25">
      <c r="A89" s="20">
        <f>-0.000000096834*10^9</f>
        <v>-96.834000000000003</v>
      </c>
      <c r="B89">
        <v>5.9466400000000004E-3</v>
      </c>
      <c r="C89">
        <v>-1.430756E-3</v>
      </c>
      <c r="D89">
        <v>-5.8857329999999998E-3</v>
      </c>
      <c r="E89">
        <v>-1.049946E-2</v>
      </c>
      <c r="F89">
        <v>5.0517510000000002E-3</v>
      </c>
      <c r="G89">
        <v>-9.290336E-4</v>
      </c>
      <c r="H89">
        <v>-1.4661539999999999E-3</v>
      </c>
      <c r="I89">
        <v>1.527795E-2</v>
      </c>
      <c r="J89">
        <v>-9.3531489999999998E-3</v>
      </c>
      <c r="K89">
        <v>-4.3770459999999999E-3</v>
      </c>
      <c r="L89">
        <v>1.6527759999999999E-3</v>
      </c>
      <c r="M89">
        <v>1.857379E-2</v>
      </c>
      <c r="N89">
        <v>1.6036180000000001E-2</v>
      </c>
      <c r="O89">
        <v>-2.4441279999999998E-3</v>
      </c>
      <c r="P89">
        <v>1.168144E-2</v>
      </c>
      <c r="Q89">
        <v>-1.282877E-2</v>
      </c>
      <c r="R89">
        <v>-1.0410510000000001E-3</v>
      </c>
      <c r="S89">
        <v>-6.6826059999999998E-3</v>
      </c>
      <c r="T89">
        <v>1.448279E-3</v>
      </c>
      <c r="U89">
        <v>-1.4364530000000001E-3</v>
      </c>
    </row>
    <row r="90" spans="1:21" x14ac:dyDescent="0.25">
      <c r="A90" s="20">
        <f>-0.000000095834*10^9</f>
        <v>-95.834000000000003</v>
      </c>
      <c r="B90">
        <v>1.005229E-2</v>
      </c>
      <c r="C90">
        <v>6.338453E-3</v>
      </c>
      <c r="D90">
        <v>4.8746809999999996E-3</v>
      </c>
      <c r="E90">
        <v>-1.1693439999999999E-2</v>
      </c>
      <c r="F90">
        <v>-4.8471590000000002E-3</v>
      </c>
      <c r="G90">
        <v>-8.2742200000000005E-3</v>
      </c>
      <c r="H90">
        <v>2.0952330000000002E-2</v>
      </c>
      <c r="I90">
        <v>1.6937770000000001E-2</v>
      </c>
      <c r="J90">
        <v>-5.1724680000000004E-3</v>
      </c>
      <c r="K90">
        <v>-1.052492E-2</v>
      </c>
      <c r="L90">
        <v>-8.8878229999999996E-3</v>
      </c>
      <c r="M90">
        <v>1.0990430000000001E-2</v>
      </c>
      <c r="N90">
        <v>1.330162E-2</v>
      </c>
      <c r="O90">
        <v>-7.5323279999999996E-3</v>
      </c>
      <c r="P90">
        <v>-5.9520910000000001E-4</v>
      </c>
      <c r="Q90">
        <v>-1.9843699999999999E-2</v>
      </c>
      <c r="R90">
        <v>8.0346340000000006E-3</v>
      </c>
      <c r="S90">
        <v>5.0992329999999999E-3</v>
      </c>
      <c r="T90">
        <v>-2.0255149999999999E-3</v>
      </c>
      <c r="U90">
        <v>-7.4508880000000001E-3</v>
      </c>
    </row>
    <row r="91" spans="1:21" x14ac:dyDescent="0.25">
      <c r="A91" s="20">
        <f>-0.000000094834*10^9</f>
        <v>-94.834000000000003</v>
      </c>
      <c r="B91">
        <v>6.0485369999999997E-3</v>
      </c>
      <c r="C91">
        <v>6.2969189999999998E-3</v>
      </c>
      <c r="D91">
        <v>1.0734219999999999E-2</v>
      </c>
      <c r="E91">
        <v>-1.225331E-2</v>
      </c>
      <c r="F91">
        <v>1.199133E-3</v>
      </c>
      <c r="G91">
        <v>-8.7476749999999999E-3</v>
      </c>
      <c r="H91">
        <v>1.8980919999999998E-2</v>
      </c>
      <c r="I91">
        <v>-2.655246E-3</v>
      </c>
      <c r="J91">
        <v>-1.517464E-2</v>
      </c>
      <c r="K91">
        <v>5.0887179999999999E-3</v>
      </c>
      <c r="L91">
        <v>-1.4836149999999999E-2</v>
      </c>
      <c r="M91">
        <v>-1.7392939999999999E-2</v>
      </c>
      <c r="N91">
        <v>-3.0988439999999999E-3</v>
      </c>
      <c r="O91">
        <v>-1.223222E-2</v>
      </c>
      <c r="P91">
        <v>-1.6369069999999999E-2</v>
      </c>
      <c r="Q91">
        <v>-1.227117E-2</v>
      </c>
      <c r="R91">
        <v>1.391935E-2</v>
      </c>
      <c r="S91">
        <v>2.039622E-2</v>
      </c>
      <c r="T91">
        <v>2.194377E-3</v>
      </c>
      <c r="U91">
        <v>1.088685E-3</v>
      </c>
    </row>
    <row r="92" spans="1:21" x14ac:dyDescent="0.25">
      <c r="A92" s="20">
        <f>-0.000000093834*10^9</f>
        <v>-93.834000000000003</v>
      </c>
      <c r="B92">
        <v>2.911454E-3</v>
      </c>
      <c r="C92">
        <v>3.4254630000000001E-3</v>
      </c>
      <c r="D92">
        <v>2.2012429999999999E-3</v>
      </c>
      <c r="E92">
        <v>-1.380471E-2</v>
      </c>
      <c r="F92">
        <v>1.294853E-2</v>
      </c>
      <c r="G92">
        <v>-2.4360200000000001E-3</v>
      </c>
      <c r="H92">
        <v>-4.0267899999999997E-3</v>
      </c>
      <c r="I92">
        <v>-8.7560950000000002E-3</v>
      </c>
      <c r="J92">
        <v>-2.806051E-2</v>
      </c>
      <c r="K92">
        <v>2.4299629999999999E-2</v>
      </c>
      <c r="L92">
        <v>-3.0899489999999998E-3</v>
      </c>
      <c r="M92">
        <v>-2.9548669999999999E-2</v>
      </c>
      <c r="N92">
        <v>-9.0207929999999992E-3</v>
      </c>
      <c r="O92">
        <v>-4.2347180000000002E-3</v>
      </c>
      <c r="P92">
        <v>-1.221508E-2</v>
      </c>
      <c r="Q92">
        <v>3.411028E-3</v>
      </c>
      <c r="R92">
        <v>4.381578E-4</v>
      </c>
      <c r="S92">
        <v>1.236661E-2</v>
      </c>
      <c r="T92">
        <v>1.545236E-2</v>
      </c>
      <c r="U92">
        <v>8.2511579999999998E-3</v>
      </c>
    </row>
    <row r="93" spans="1:21" x14ac:dyDescent="0.25">
      <c r="A93" s="20">
        <f>-0.000000092834*10^9</f>
        <v>-92.833999999999989</v>
      </c>
      <c r="B93">
        <v>-3.1631710000000002E-3</v>
      </c>
      <c r="C93">
        <v>7.9606390000000003E-3</v>
      </c>
      <c r="D93">
        <v>-3.8188139999999998E-3</v>
      </c>
      <c r="E93">
        <v>-9.2932889999999997E-3</v>
      </c>
      <c r="F93">
        <v>9.5001559999999992E-3</v>
      </c>
      <c r="G93">
        <v>2.5291270000000002E-4</v>
      </c>
      <c r="H93">
        <v>-8.9932520000000002E-3</v>
      </c>
      <c r="I93">
        <v>2.317702E-3</v>
      </c>
      <c r="J93">
        <v>-2.7055949999999999E-2</v>
      </c>
      <c r="K93">
        <v>1.6347190000000001E-2</v>
      </c>
      <c r="L93">
        <v>1.2601319999999999E-2</v>
      </c>
      <c r="M93">
        <v>-1.4271549999999999E-2</v>
      </c>
      <c r="N93">
        <v>-2.1150140000000001E-3</v>
      </c>
      <c r="O93">
        <v>-5.1867679999999998E-4</v>
      </c>
      <c r="P93">
        <v>-1.9596029999999999E-3</v>
      </c>
      <c r="Q93">
        <v>1.022003E-2</v>
      </c>
      <c r="R93">
        <v>-1.42931E-2</v>
      </c>
      <c r="S93">
        <v>-1.62149E-5</v>
      </c>
      <c r="T93">
        <v>9.2132440000000006E-3</v>
      </c>
      <c r="U93">
        <v>7.8660029999999999E-3</v>
      </c>
    </row>
    <row r="94" spans="1:21" x14ac:dyDescent="0.25">
      <c r="A94" s="20">
        <f>-0.000000091834*10^9</f>
        <v>-91.834000000000003</v>
      </c>
      <c r="B94">
        <v>-9.0378100000000003E-3</v>
      </c>
      <c r="C94">
        <v>8.7134510000000005E-3</v>
      </c>
      <c r="D94">
        <v>3.0559049999999998E-3</v>
      </c>
      <c r="E94">
        <v>-5.6956549999999998E-6</v>
      </c>
      <c r="F94">
        <v>7.2530819999999999E-4</v>
      </c>
      <c r="G94">
        <v>-1.868497E-3</v>
      </c>
      <c r="H94">
        <v>2.7741440000000001E-3</v>
      </c>
      <c r="I94">
        <v>2.596133E-3</v>
      </c>
      <c r="J94">
        <v>-1.406426E-2</v>
      </c>
      <c r="K94">
        <v>-1.7529100000000001E-3</v>
      </c>
      <c r="L94">
        <v>1.504379E-2</v>
      </c>
      <c r="M94">
        <v>-1.654322E-3</v>
      </c>
      <c r="N94">
        <v>1.3779910000000001E-3</v>
      </c>
      <c r="O94">
        <v>-6.7100479999999997E-3</v>
      </c>
      <c r="P94">
        <v>-4.2029789999999999E-3</v>
      </c>
      <c r="Q94">
        <v>8.7801470000000003E-3</v>
      </c>
      <c r="R94">
        <v>-7.0586820000000002E-3</v>
      </c>
      <c r="S94">
        <v>-2.194447E-3</v>
      </c>
      <c r="T94">
        <v>-1.223043E-2</v>
      </c>
      <c r="U94">
        <v>9.536348E-3</v>
      </c>
    </row>
    <row r="95" spans="1:21" x14ac:dyDescent="0.25">
      <c r="A95" s="20">
        <f>-0.000000090834*10^9</f>
        <v>-90.834000000000003</v>
      </c>
      <c r="B95">
        <v>-5.5518549999999996E-3</v>
      </c>
      <c r="C95">
        <v>-1.546408E-3</v>
      </c>
      <c r="D95">
        <v>1.484449E-2</v>
      </c>
      <c r="E95">
        <v>3.1944149999999999E-3</v>
      </c>
      <c r="F95">
        <v>-8.5089080000000004E-4</v>
      </c>
      <c r="G95">
        <v>-6.6635549999999998E-3</v>
      </c>
      <c r="H95">
        <v>6.7271559999999998E-3</v>
      </c>
      <c r="I95">
        <v>-4.9985760000000002E-3</v>
      </c>
      <c r="J95">
        <v>-1.9187200000000001E-3</v>
      </c>
      <c r="K95">
        <v>3.2226569999999999E-3</v>
      </c>
      <c r="L95">
        <v>7.1237770000000004E-3</v>
      </c>
      <c r="M95">
        <v>-6.7774480000000002E-3</v>
      </c>
      <c r="N95">
        <v>3.4758940000000002E-3</v>
      </c>
      <c r="O95">
        <v>-9.4955609999999996E-3</v>
      </c>
      <c r="P95">
        <v>-5.1895819999999999E-3</v>
      </c>
      <c r="Q95">
        <v>5.1201049999999998E-3</v>
      </c>
      <c r="R95">
        <v>4.1413860000000004E-3</v>
      </c>
      <c r="S95">
        <v>-1.7821219999999999E-3</v>
      </c>
      <c r="T95">
        <v>-1.5167109999999999E-2</v>
      </c>
      <c r="U95">
        <v>8.0323310000000002E-3</v>
      </c>
    </row>
    <row r="96" spans="1:21" x14ac:dyDescent="0.25">
      <c r="A96" s="20">
        <f>-0.000000089834*10^9</f>
        <v>-89.833999999999989</v>
      </c>
      <c r="B96">
        <v>-2.8813319999999999E-3</v>
      </c>
      <c r="C96">
        <v>-9.0490989999999997E-3</v>
      </c>
      <c r="D96">
        <v>1.4107440000000001E-2</v>
      </c>
      <c r="E96">
        <v>-6.8546190000000004E-4</v>
      </c>
      <c r="F96">
        <v>-3.8119270000000001E-3</v>
      </c>
      <c r="G96">
        <v>-8.9753379999999994E-3</v>
      </c>
      <c r="H96">
        <v>5.2302240000000003E-3</v>
      </c>
      <c r="I96">
        <v>7.2982739999999998E-5</v>
      </c>
      <c r="J96">
        <v>-9.2278250000000003E-3</v>
      </c>
      <c r="K96">
        <v>9.2063349999999995E-3</v>
      </c>
      <c r="L96">
        <v>3.6262640000000001E-3</v>
      </c>
      <c r="M96">
        <v>-8.0156050000000003E-3</v>
      </c>
      <c r="N96">
        <v>4.0120349999999997E-3</v>
      </c>
      <c r="O96">
        <v>-2.057223E-3</v>
      </c>
      <c r="P96">
        <v>6.2277349999999999E-3</v>
      </c>
      <c r="Q96">
        <v>-3.5835439999999999E-4</v>
      </c>
      <c r="R96">
        <v>1.0407299999999999E-3</v>
      </c>
      <c r="S96">
        <v>-9.3968800000000005E-4</v>
      </c>
      <c r="T96">
        <v>-3.5177210000000001E-3</v>
      </c>
      <c r="U96">
        <v>-3.4494059999999999E-3</v>
      </c>
    </row>
    <row r="97" spans="1:21" x14ac:dyDescent="0.25">
      <c r="A97" s="20">
        <f>-0.000000088834*10^9</f>
        <v>-88.834000000000003</v>
      </c>
      <c r="B97">
        <v>-9.0918049999999997E-3</v>
      </c>
      <c r="C97">
        <v>-8.9817900000000003E-4</v>
      </c>
      <c r="D97">
        <v>1.5815709999999999E-3</v>
      </c>
      <c r="E97">
        <v>-2.5204340000000002E-3</v>
      </c>
      <c r="F97">
        <v>-1.025993E-2</v>
      </c>
      <c r="G97">
        <v>-3.0552629999999999E-3</v>
      </c>
      <c r="H97">
        <v>8.8056499999999999E-3</v>
      </c>
      <c r="I97">
        <v>1.645746E-2</v>
      </c>
      <c r="J97">
        <v>-2.5562370000000001E-2</v>
      </c>
      <c r="K97">
        <v>-3.7026580000000002E-3</v>
      </c>
      <c r="L97">
        <v>1.2440130000000001E-2</v>
      </c>
      <c r="M97">
        <v>-1.5831350000000001E-3</v>
      </c>
      <c r="N97">
        <v>-5.5933750000000003E-3</v>
      </c>
      <c r="O97">
        <v>6.7885200000000001E-3</v>
      </c>
      <c r="P97">
        <v>1.9333349999999999E-2</v>
      </c>
      <c r="Q97">
        <v>-1.173427E-2</v>
      </c>
      <c r="R97">
        <v>-2.435497E-3</v>
      </c>
      <c r="S97">
        <v>2.5945320000000001E-3</v>
      </c>
      <c r="T97">
        <v>-4.5532020000000001E-3</v>
      </c>
      <c r="U97">
        <v>-1.3389119999999999E-2</v>
      </c>
    </row>
    <row r="98" spans="1:21" x14ac:dyDescent="0.25">
      <c r="A98" s="20">
        <f>-0.000000087834*10^9</f>
        <v>-87.834000000000003</v>
      </c>
      <c r="B98">
        <v>-1.2085479999999999E-2</v>
      </c>
      <c r="C98">
        <v>1.2486000000000001E-2</v>
      </c>
      <c r="D98">
        <v>1.306743E-3</v>
      </c>
      <c r="E98">
        <v>-3.1757090000000001E-3</v>
      </c>
      <c r="F98">
        <v>-1.034036E-2</v>
      </c>
      <c r="G98">
        <v>1.7138959999999999E-3</v>
      </c>
      <c r="H98">
        <v>9.5977909999999996E-3</v>
      </c>
      <c r="I98">
        <v>1.6151760000000001E-2</v>
      </c>
      <c r="J98">
        <v>-2.493414E-2</v>
      </c>
      <c r="K98">
        <v>-1.0001400000000001E-2</v>
      </c>
      <c r="L98">
        <v>8.5573630000000001E-3</v>
      </c>
      <c r="M98">
        <v>-4.4949530000000003E-3</v>
      </c>
      <c r="N98">
        <v>-1.5999079999999999E-2</v>
      </c>
      <c r="O98">
        <v>5.0305979999999998E-3</v>
      </c>
      <c r="P98">
        <v>1.9048590000000001E-2</v>
      </c>
      <c r="Q98">
        <v>-2.2019029999999998E-2</v>
      </c>
      <c r="R98">
        <v>4.9359510000000001E-3</v>
      </c>
      <c r="S98">
        <v>8.0261689999999997E-3</v>
      </c>
      <c r="T98">
        <v>-1.806284E-2</v>
      </c>
      <c r="U98">
        <v>-1.095631E-2</v>
      </c>
    </row>
    <row r="99" spans="1:21" x14ac:dyDescent="0.25">
      <c r="A99" s="20">
        <f>-0.000000086834*10^9</f>
        <v>-86.833999999999989</v>
      </c>
      <c r="B99">
        <v>-4.648358E-3</v>
      </c>
      <c r="C99">
        <v>1.281727E-2</v>
      </c>
      <c r="D99">
        <v>1.369248E-2</v>
      </c>
      <c r="E99">
        <v>8.8372709999999998E-4</v>
      </c>
      <c r="F99">
        <v>-1.062489E-3</v>
      </c>
      <c r="G99">
        <v>-5.9773350000000003E-3</v>
      </c>
      <c r="H99">
        <v>4.1708170000000003E-3</v>
      </c>
      <c r="I99">
        <v>-3.2212529999999999E-3</v>
      </c>
      <c r="J99">
        <v>-6.9274660000000002E-3</v>
      </c>
      <c r="K99">
        <v>2.024531E-3</v>
      </c>
      <c r="L99">
        <v>-1.1942029999999999E-2</v>
      </c>
      <c r="M99">
        <v>-1.296893E-2</v>
      </c>
      <c r="N99">
        <v>-2.258224E-2</v>
      </c>
      <c r="O99">
        <v>-2.1426560000000002E-3</v>
      </c>
      <c r="P99">
        <v>1.5303829999999999E-2</v>
      </c>
      <c r="Q99">
        <v>-1.187498E-2</v>
      </c>
      <c r="R99">
        <v>1.097016E-2</v>
      </c>
      <c r="S99">
        <v>9.7880459999999999E-3</v>
      </c>
      <c r="T99">
        <v>-2.4611350000000001E-2</v>
      </c>
      <c r="U99">
        <v>-3.9101709999999996E-3</v>
      </c>
    </row>
    <row r="100" spans="1:21" x14ac:dyDescent="0.25">
      <c r="A100" s="20">
        <f>-0.000000085834*10^9</f>
        <v>-85.834000000000003</v>
      </c>
      <c r="B100">
        <v>1.732487E-3</v>
      </c>
      <c r="C100">
        <v>7.7655509999999999E-3</v>
      </c>
      <c r="D100">
        <v>1.7673169999999998E-2</v>
      </c>
      <c r="E100">
        <v>1.3191039999999999E-2</v>
      </c>
      <c r="F100">
        <v>1.014464E-2</v>
      </c>
      <c r="G100">
        <v>-4.3796299999999998E-3</v>
      </c>
      <c r="H100">
        <v>3.1327920000000001E-3</v>
      </c>
      <c r="I100">
        <v>-3.2797730000000002E-3</v>
      </c>
      <c r="J100">
        <v>6.6272889999999997E-3</v>
      </c>
      <c r="K100">
        <v>1.4633709999999999E-2</v>
      </c>
      <c r="L100">
        <v>-1.0817800000000001E-2</v>
      </c>
      <c r="M100">
        <v>-1.6787179999999999E-2</v>
      </c>
      <c r="N100">
        <v>-1.8161210000000001E-2</v>
      </c>
      <c r="O100">
        <v>-4.4786239999999996E-3</v>
      </c>
      <c r="P100">
        <v>2.019468E-2</v>
      </c>
      <c r="Q100">
        <v>9.9326039999999994E-3</v>
      </c>
      <c r="R100">
        <v>7.1479400000000002E-3</v>
      </c>
      <c r="S100">
        <v>5.0858860000000004E-3</v>
      </c>
      <c r="T100">
        <v>-1.48988E-2</v>
      </c>
      <c r="U100">
        <v>-2.858045E-3</v>
      </c>
    </row>
    <row r="101" spans="1:21" x14ac:dyDescent="0.25">
      <c r="A101" s="20">
        <f>-0.000000084834*10^9</f>
        <v>-84.834000000000003</v>
      </c>
      <c r="B101">
        <v>-7.3026280000000002E-3</v>
      </c>
      <c r="C101">
        <v>4.7383219999999997E-3</v>
      </c>
      <c r="D101">
        <v>1.363204E-2</v>
      </c>
      <c r="E101">
        <v>2.1369820000000001E-2</v>
      </c>
      <c r="F101">
        <v>1.4228589999999999E-2</v>
      </c>
      <c r="G101">
        <v>1.5085400000000001E-2</v>
      </c>
      <c r="H101">
        <v>7.401749E-3</v>
      </c>
      <c r="I101">
        <v>9.3897240000000003E-3</v>
      </c>
      <c r="J101">
        <v>3.935282E-3</v>
      </c>
      <c r="K101">
        <v>1.505766E-2</v>
      </c>
      <c r="L101">
        <v>7.5864920000000002E-3</v>
      </c>
      <c r="M101">
        <v>-1.485509E-2</v>
      </c>
      <c r="N101">
        <v>5.5977470000000001E-3</v>
      </c>
      <c r="O101">
        <v>-5.058168E-3</v>
      </c>
      <c r="P101">
        <v>1.921689E-2</v>
      </c>
      <c r="Q101">
        <v>1.7012719999999999E-2</v>
      </c>
      <c r="R101">
        <v>-5.2133360000000002E-5</v>
      </c>
      <c r="S101">
        <v>5.5086190000000002E-4</v>
      </c>
      <c r="T101">
        <v>2.8579970000000001E-3</v>
      </c>
      <c r="U101">
        <v>-7.3282369999999996E-3</v>
      </c>
    </row>
    <row r="102" spans="1:21" x14ac:dyDescent="0.25">
      <c r="A102" s="20">
        <f>-0.000000083834*10^9</f>
        <v>-83.833999999999989</v>
      </c>
      <c r="B102">
        <v>-2.3070159999999999E-2</v>
      </c>
      <c r="C102">
        <v>-5.6764229999999999E-3</v>
      </c>
      <c r="D102">
        <v>1.216357E-2</v>
      </c>
      <c r="E102">
        <v>1.9269729999999999E-2</v>
      </c>
      <c r="F102">
        <v>8.9711219999999998E-3</v>
      </c>
      <c r="G102">
        <v>2.5345779999999998E-2</v>
      </c>
      <c r="H102">
        <v>1.184379E-2</v>
      </c>
      <c r="I102">
        <v>5.204831E-3</v>
      </c>
      <c r="J102">
        <v>2.5756199999999998E-3</v>
      </c>
      <c r="K102">
        <v>1.029704E-2</v>
      </c>
      <c r="L102">
        <v>9.1042410000000008E-3</v>
      </c>
      <c r="M102">
        <v>-6.8341060000000004E-3</v>
      </c>
      <c r="N102">
        <v>1.8755600000000001E-2</v>
      </c>
      <c r="O102">
        <v>-4.9871480000000003E-3</v>
      </c>
      <c r="P102">
        <v>6.5915870000000003E-3</v>
      </c>
      <c r="Q102">
        <v>9.1946690000000008E-3</v>
      </c>
      <c r="R102">
        <v>-7.5614330000000002E-3</v>
      </c>
      <c r="S102">
        <v>8.7567549999999997E-3</v>
      </c>
      <c r="T102">
        <v>8.9264960000000008E-3</v>
      </c>
      <c r="U102">
        <v>-1.062404E-2</v>
      </c>
    </row>
    <row r="103" spans="1:21" x14ac:dyDescent="0.25">
      <c r="A103" s="20">
        <f>-0.000000082834*10^9</f>
        <v>-82.834000000000003</v>
      </c>
      <c r="B103">
        <v>-2.0243130000000002E-2</v>
      </c>
      <c r="C103">
        <v>-1.3845669999999999E-2</v>
      </c>
      <c r="D103">
        <v>1.145966E-2</v>
      </c>
      <c r="E103">
        <v>8.8193590000000006E-3</v>
      </c>
      <c r="F103">
        <v>3.405613E-3</v>
      </c>
      <c r="G103">
        <v>2.2915600000000001E-2</v>
      </c>
      <c r="H103">
        <v>1.079516E-2</v>
      </c>
      <c r="I103">
        <v>-3.0687240000000001E-3</v>
      </c>
      <c r="J103">
        <v>7.6679349999999999E-3</v>
      </c>
      <c r="K103">
        <v>1.260812E-2</v>
      </c>
      <c r="L103">
        <v>-5.7155369999999995E-4</v>
      </c>
      <c r="M103">
        <v>5.6203379999999999E-3</v>
      </c>
      <c r="N103">
        <v>3.8401759999999998E-3</v>
      </c>
      <c r="O103">
        <v>-1.2680580000000001E-3</v>
      </c>
      <c r="P103">
        <v>-3.1207589999999999E-3</v>
      </c>
      <c r="Q103">
        <v>2.386633E-3</v>
      </c>
      <c r="R103">
        <v>-5.627539E-3</v>
      </c>
      <c r="S103">
        <v>2.383673E-2</v>
      </c>
      <c r="T103">
        <v>1.5397010000000001E-3</v>
      </c>
      <c r="U103">
        <v>-7.5674449999999999E-3</v>
      </c>
    </row>
    <row r="104" spans="1:21" x14ac:dyDescent="0.25">
      <c r="A104" s="20">
        <f>-0.000000081834*10^9</f>
        <v>-81.834000000000003</v>
      </c>
      <c r="B104">
        <v>3.206263E-3</v>
      </c>
      <c r="C104">
        <v>-6.7560160000000001E-3</v>
      </c>
      <c r="D104">
        <v>6.0280359999999996E-3</v>
      </c>
      <c r="E104">
        <v>-2.559099E-3</v>
      </c>
      <c r="F104">
        <v>2.4242579999999999E-3</v>
      </c>
      <c r="G104">
        <v>2.0708520000000001E-2</v>
      </c>
      <c r="H104">
        <v>2.937631E-3</v>
      </c>
      <c r="I104">
        <v>-3.5963369999999998E-3</v>
      </c>
      <c r="J104">
        <v>4.5631819999999998E-3</v>
      </c>
      <c r="K104">
        <v>1.8190870000000001E-2</v>
      </c>
      <c r="L104">
        <v>-2.0816570000000002E-3</v>
      </c>
      <c r="M104">
        <v>1.0254920000000001E-2</v>
      </c>
      <c r="N104">
        <v>-8.5955049999999998E-3</v>
      </c>
      <c r="O104">
        <v>-3.5346560000000002E-3</v>
      </c>
      <c r="P104">
        <v>-1.3100939999999999E-3</v>
      </c>
      <c r="Q104">
        <v>-1.5433300000000001E-3</v>
      </c>
      <c r="R104">
        <v>8.9191280000000001E-3</v>
      </c>
      <c r="S104">
        <v>2.5107239999999999E-2</v>
      </c>
      <c r="T104">
        <v>-3.5584789999999998E-3</v>
      </c>
      <c r="U104">
        <v>-2.9625960000000001E-3</v>
      </c>
    </row>
    <row r="105" spans="1:21" x14ac:dyDescent="0.25">
      <c r="A105" s="20">
        <f>-0.000000080834*10^9</f>
        <v>-80.833999999999989</v>
      </c>
      <c r="B105">
        <v>1.9906449999999999E-2</v>
      </c>
      <c r="C105">
        <v>-1.472281E-3</v>
      </c>
      <c r="D105">
        <v>-8.7981289999999998E-4</v>
      </c>
      <c r="E105">
        <v>-3.9966680000000001E-3</v>
      </c>
      <c r="F105">
        <v>1.918599E-3</v>
      </c>
      <c r="G105">
        <v>1.976586E-2</v>
      </c>
      <c r="H105">
        <v>-4.1072410000000002E-3</v>
      </c>
      <c r="I105">
        <v>3.3298870000000001E-4</v>
      </c>
      <c r="J105">
        <v>-2.1326320000000002E-3</v>
      </c>
      <c r="K105">
        <v>1.050836E-2</v>
      </c>
      <c r="L105">
        <v>4.0494909999999997E-3</v>
      </c>
      <c r="M105">
        <v>6.9382999999999999E-4</v>
      </c>
      <c r="N105">
        <v>4.2241320000000002E-4</v>
      </c>
      <c r="O105">
        <v>-1.1598610000000001E-2</v>
      </c>
      <c r="P105">
        <v>-2.4049219999999999E-3</v>
      </c>
      <c r="Q105">
        <v>-1.273534E-2</v>
      </c>
      <c r="R105">
        <v>8.9352749999999995E-3</v>
      </c>
      <c r="S105">
        <v>1.340132E-2</v>
      </c>
      <c r="T105">
        <v>-3.8794490000000001E-3</v>
      </c>
      <c r="U105">
        <v>-1.3566909999999999E-3</v>
      </c>
    </row>
    <row r="106" spans="1:21" x14ac:dyDescent="0.25">
      <c r="A106" s="20">
        <f>-0.000000079834*10^9</f>
        <v>-79.834000000000003</v>
      </c>
      <c r="B106">
        <v>9.7753189999999993E-3</v>
      </c>
      <c r="C106">
        <v>-1.053362E-2</v>
      </c>
      <c r="D106">
        <v>1.415545E-3</v>
      </c>
      <c r="E106">
        <v>-4.0009689999999997E-5</v>
      </c>
      <c r="F106">
        <v>9.2429529999999999E-3</v>
      </c>
      <c r="G106">
        <v>1.8240820000000001E-2</v>
      </c>
      <c r="H106">
        <v>-5.7289209999999997E-3</v>
      </c>
      <c r="I106">
        <v>7.4824669999999996E-3</v>
      </c>
      <c r="J106">
        <v>-3.4679860000000002E-3</v>
      </c>
      <c r="K106">
        <v>-6.5001549999999996E-3</v>
      </c>
      <c r="L106">
        <v>9.4376649999999996E-3</v>
      </c>
      <c r="M106">
        <v>-3.6030950000000002E-3</v>
      </c>
      <c r="N106">
        <v>1.0482760000000001E-2</v>
      </c>
      <c r="O106">
        <v>-1.417294E-2</v>
      </c>
      <c r="P106">
        <v>-1.5882190000000001E-2</v>
      </c>
      <c r="Q106">
        <v>-2.2259870000000001E-2</v>
      </c>
      <c r="R106">
        <v>6.0313860000000001E-4</v>
      </c>
      <c r="S106">
        <v>-7.8212180000000004E-4</v>
      </c>
      <c r="T106">
        <v>-4.8895880000000003E-3</v>
      </c>
      <c r="U106">
        <v>-1.5175379999999999E-3</v>
      </c>
    </row>
    <row r="107" spans="1:21" x14ac:dyDescent="0.25">
      <c r="A107" s="20">
        <f>-0.000000078834*10^9</f>
        <v>-78.834000000000003</v>
      </c>
      <c r="B107">
        <v>-1.4600409999999999E-2</v>
      </c>
      <c r="C107">
        <v>-1.240691E-2</v>
      </c>
      <c r="D107">
        <v>8.2228409999999998E-3</v>
      </c>
      <c r="E107">
        <v>-9.886420999999999E-4</v>
      </c>
      <c r="F107">
        <v>2.0150870000000001E-2</v>
      </c>
      <c r="G107">
        <v>1.2962960000000001E-2</v>
      </c>
      <c r="H107">
        <v>-5.6103700000000002E-4</v>
      </c>
      <c r="I107">
        <v>7.3951779999999996E-3</v>
      </c>
      <c r="J107">
        <v>-4.3222169999999997E-3</v>
      </c>
      <c r="K107">
        <v>-7.071239E-3</v>
      </c>
      <c r="L107">
        <v>7.643894E-3</v>
      </c>
      <c r="M107">
        <v>3.1652619999999998E-3</v>
      </c>
      <c r="N107">
        <v>4.1721179999999998E-3</v>
      </c>
      <c r="O107">
        <v>-8.7963899999999994E-3</v>
      </c>
      <c r="P107">
        <v>-1.9274510000000002E-2</v>
      </c>
      <c r="Q107">
        <v>-1.10102E-2</v>
      </c>
      <c r="R107">
        <v>1.081532E-2</v>
      </c>
      <c r="S107">
        <v>-1.443243E-2</v>
      </c>
      <c r="T107">
        <v>-1.086077E-2</v>
      </c>
      <c r="U107">
        <v>1.2678139999999999E-3</v>
      </c>
    </row>
    <row r="108" spans="1:21" x14ac:dyDescent="0.25">
      <c r="A108" s="20">
        <f>-0.000000077834*10^9</f>
        <v>-77.833999999999989</v>
      </c>
      <c r="B108">
        <v>-2.2554899999999999E-2</v>
      </c>
      <c r="C108">
        <v>1.7741129999999999E-3</v>
      </c>
      <c r="D108">
        <v>3.1302489999999999E-3</v>
      </c>
      <c r="E108">
        <v>-2.5662469999999998E-3</v>
      </c>
      <c r="F108">
        <v>1.255358E-2</v>
      </c>
      <c r="G108">
        <v>3.3612260000000001E-3</v>
      </c>
      <c r="H108">
        <v>6.2950890000000002E-3</v>
      </c>
      <c r="I108">
        <v>-6.1568120000000002E-3</v>
      </c>
      <c r="J108">
        <v>-4.3511979999999997E-3</v>
      </c>
      <c r="K108">
        <v>6.1487729999999997E-3</v>
      </c>
      <c r="L108">
        <v>2.9987630000000002E-3</v>
      </c>
      <c r="M108">
        <v>1.339753E-3</v>
      </c>
      <c r="N108">
        <v>-3.145812E-3</v>
      </c>
      <c r="O108">
        <v>4.0247549999999997E-3</v>
      </c>
      <c r="P108">
        <v>-8.6284540000000007E-3</v>
      </c>
      <c r="Q108">
        <v>8.8138969999999994E-3</v>
      </c>
      <c r="R108">
        <v>1.232051E-2</v>
      </c>
      <c r="S108">
        <v>-2.0338060000000002E-2</v>
      </c>
      <c r="T108">
        <v>-1.8149350000000002E-2</v>
      </c>
      <c r="U108">
        <v>5.2042429999999999E-3</v>
      </c>
    </row>
    <row r="109" spans="1:21" x14ac:dyDescent="0.25">
      <c r="A109" s="20">
        <f>-0.000000076834*10^9</f>
        <v>-76.834000000000003</v>
      </c>
      <c r="B109">
        <v>-9.0332020000000006E-3</v>
      </c>
      <c r="C109">
        <v>7.7957979999999996E-3</v>
      </c>
      <c r="D109">
        <v>-4.5879040000000003E-3</v>
      </c>
      <c r="E109">
        <v>2.6971859999999999E-3</v>
      </c>
      <c r="F109">
        <v>-4.492589E-3</v>
      </c>
      <c r="G109">
        <v>-3.096756E-3</v>
      </c>
      <c r="H109">
        <v>9.3226170000000001E-3</v>
      </c>
      <c r="I109">
        <v>-1.3975319999999999E-2</v>
      </c>
      <c r="J109">
        <v>2.4399719999999999E-3</v>
      </c>
      <c r="K109">
        <v>8.8901069999999995E-3</v>
      </c>
      <c r="L109">
        <v>5.5620599999999997E-3</v>
      </c>
      <c r="M109">
        <v>-9.5167250000000002E-3</v>
      </c>
      <c r="N109">
        <v>-2.1716470000000001E-3</v>
      </c>
      <c r="O109">
        <v>8.1151580000000008E-3</v>
      </c>
      <c r="P109">
        <v>-3.8013610000000001E-3</v>
      </c>
      <c r="Q109">
        <v>1.166362E-2</v>
      </c>
      <c r="R109">
        <v>-4.8131119999999996E-3</v>
      </c>
      <c r="S109">
        <v>-6.8420709999999999E-3</v>
      </c>
      <c r="T109">
        <v>-1.7735210000000001E-2</v>
      </c>
      <c r="U109">
        <v>1.2984030000000001E-3</v>
      </c>
    </row>
    <row r="110" spans="1:21" x14ac:dyDescent="0.25">
      <c r="A110" s="20">
        <f>-0.000000075834*10^9</f>
        <v>-75.834000000000003</v>
      </c>
      <c r="B110">
        <v>-3.2463230000000002E-3</v>
      </c>
      <c r="C110">
        <v>-2.8285920000000001E-4</v>
      </c>
      <c r="D110">
        <v>3.1770890000000001E-3</v>
      </c>
      <c r="E110">
        <v>6.4902079999999999E-3</v>
      </c>
      <c r="F110">
        <v>-9.260229E-3</v>
      </c>
      <c r="G110">
        <v>-3.5644299999999999E-3</v>
      </c>
      <c r="H110">
        <v>8.2666409999999999E-3</v>
      </c>
      <c r="I110">
        <v>-6.5466630000000003E-3</v>
      </c>
      <c r="J110">
        <v>8.1320209999999997E-3</v>
      </c>
      <c r="K110">
        <v>2.745496E-3</v>
      </c>
      <c r="L110">
        <v>5.6171260000000001E-3</v>
      </c>
      <c r="M110">
        <v>-1.0218090000000001E-2</v>
      </c>
      <c r="N110">
        <v>-2.213137E-3</v>
      </c>
      <c r="O110">
        <v>-2.4004199999999999E-3</v>
      </c>
      <c r="P110">
        <v>-2.8557970000000002E-3</v>
      </c>
      <c r="Q110">
        <v>-2.6090200000000001E-3</v>
      </c>
      <c r="R110">
        <v>-6.2624990000000004E-3</v>
      </c>
      <c r="S110">
        <v>1.2102659999999999E-2</v>
      </c>
      <c r="T110">
        <v>-4.3116359999999998E-3</v>
      </c>
      <c r="U110">
        <v>-5.1385179999999999E-3</v>
      </c>
    </row>
    <row r="111" spans="1:21" x14ac:dyDescent="0.25">
      <c r="A111" s="20">
        <f>-0.000000074834*10^9</f>
        <v>-74.833999999999989</v>
      </c>
      <c r="B111">
        <v>-1.2159329999999999E-2</v>
      </c>
      <c r="C111">
        <v>-3.5354599999999998E-3</v>
      </c>
      <c r="D111">
        <v>1.4221660000000001E-2</v>
      </c>
      <c r="E111">
        <v>4.709987E-4</v>
      </c>
      <c r="F111">
        <v>-7.5886219999999997E-3</v>
      </c>
      <c r="G111">
        <v>-2.437191E-3</v>
      </c>
      <c r="H111">
        <v>-7.6962679999999998E-4</v>
      </c>
      <c r="I111">
        <v>-1.0134409999999999E-3</v>
      </c>
      <c r="J111">
        <v>3.6140339999999999E-3</v>
      </c>
      <c r="K111">
        <v>-2.8464069999999998E-4</v>
      </c>
      <c r="L111">
        <v>-6.5743030000000001E-3</v>
      </c>
      <c r="M111">
        <v>1.5402460000000001E-3</v>
      </c>
      <c r="N111">
        <v>1.703165E-3</v>
      </c>
      <c r="O111">
        <v>-1.363817E-3</v>
      </c>
      <c r="P111">
        <v>-1.4155909999999999E-3</v>
      </c>
      <c r="Q111">
        <v>-1.0215989999999999E-2</v>
      </c>
      <c r="R111">
        <v>4.1124209999999998E-3</v>
      </c>
      <c r="S111">
        <v>5.9222019999999997E-3</v>
      </c>
      <c r="T111">
        <v>1.7234869999999999E-2</v>
      </c>
      <c r="U111">
        <v>-6.2041309999999999E-3</v>
      </c>
    </row>
    <row r="112" spans="1:21" x14ac:dyDescent="0.25">
      <c r="A112" s="20">
        <f>-0.000000073834*10^9</f>
        <v>-73.834000000000003</v>
      </c>
      <c r="B112">
        <v>-1.012683E-2</v>
      </c>
      <c r="C112">
        <v>-1.8510359999999999E-3</v>
      </c>
      <c r="D112">
        <v>5.7276879999999999E-3</v>
      </c>
      <c r="E112">
        <v>-6.7229760000000003E-3</v>
      </c>
      <c r="F112">
        <v>-2.2033650000000001E-3</v>
      </c>
      <c r="G112">
        <v>-2.0053359999999999E-3</v>
      </c>
      <c r="H112">
        <v>-1.079341E-2</v>
      </c>
      <c r="I112">
        <v>-7.0663870000000001E-4</v>
      </c>
      <c r="J112">
        <v>-1.764182E-3</v>
      </c>
      <c r="K112">
        <v>-3.6827660000000001E-3</v>
      </c>
      <c r="L112">
        <v>-1.169482E-2</v>
      </c>
      <c r="M112">
        <v>4.4054890000000003E-3</v>
      </c>
      <c r="N112">
        <v>1.1485510000000001E-2</v>
      </c>
      <c r="O112">
        <v>8.7409400000000009E-3</v>
      </c>
      <c r="P112">
        <v>-3.4357229999999999E-3</v>
      </c>
      <c r="Q112">
        <v>1.249661E-3</v>
      </c>
      <c r="R112">
        <v>4.1064930000000001E-3</v>
      </c>
      <c r="S112">
        <v>-1.0441570000000001E-2</v>
      </c>
      <c r="T112">
        <v>2.693688E-2</v>
      </c>
      <c r="U112">
        <v>-3.4312399999999999E-3</v>
      </c>
    </row>
    <row r="113" spans="1:21" x14ac:dyDescent="0.25">
      <c r="A113" s="20">
        <f>-0.000000072834*10^9</f>
        <v>-72.834000000000003</v>
      </c>
      <c r="B113">
        <v>2.4750389999999997E-4</v>
      </c>
      <c r="C113">
        <v>-4.051692E-3</v>
      </c>
      <c r="D113">
        <v>-1.061399E-2</v>
      </c>
      <c r="E113">
        <v>-5.7293990000000005E-4</v>
      </c>
      <c r="F113">
        <v>8.2519459999999996E-3</v>
      </c>
      <c r="G113">
        <v>-3.5245150000000002E-3</v>
      </c>
      <c r="H113">
        <v>-6.4578580000000003E-3</v>
      </c>
      <c r="I113">
        <v>-4.110247E-3</v>
      </c>
      <c r="J113">
        <v>1.1652889999999999E-3</v>
      </c>
      <c r="K113">
        <v>-1.333639E-2</v>
      </c>
      <c r="L113">
        <v>1.287416E-3</v>
      </c>
      <c r="M113">
        <v>-6.1543750000000001E-3</v>
      </c>
      <c r="N113">
        <v>1.490991E-2</v>
      </c>
      <c r="O113">
        <v>-1.049646E-3</v>
      </c>
      <c r="P113">
        <v>-3.456373E-3</v>
      </c>
      <c r="Q113">
        <v>6.0708239999999998E-3</v>
      </c>
      <c r="R113">
        <v>2.3927710000000001E-3</v>
      </c>
      <c r="S113">
        <v>-6.3849709999999997E-3</v>
      </c>
      <c r="T113">
        <v>1.736648E-2</v>
      </c>
      <c r="U113">
        <v>-1.090709E-3</v>
      </c>
    </row>
    <row r="114" spans="1:21" x14ac:dyDescent="0.25">
      <c r="A114" s="20">
        <f>-0.000000071834*10^9</f>
        <v>-71.834000000000003</v>
      </c>
      <c r="B114">
        <v>-4.1434840000000002E-3</v>
      </c>
      <c r="C114">
        <v>-6.7176170000000004E-3</v>
      </c>
      <c r="D114">
        <v>-4.9855619999999998E-3</v>
      </c>
      <c r="E114">
        <v>1.5987439999999999E-2</v>
      </c>
      <c r="F114">
        <v>7.697677E-3</v>
      </c>
      <c r="G114">
        <v>-7.9837009999999993E-3</v>
      </c>
      <c r="H114">
        <v>4.4638950000000001E-4</v>
      </c>
      <c r="I114">
        <v>-1.403855E-2</v>
      </c>
      <c r="J114">
        <v>9.0631440000000004E-3</v>
      </c>
      <c r="K114">
        <v>-1.9117539999999999E-2</v>
      </c>
      <c r="L114">
        <v>1.054194E-2</v>
      </c>
      <c r="M114">
        <v>-1.240016E-2</v>
      </c>
      <c r="N114">
        <v>1.078498E-2</v>
      </c>
      <c r="O114">
        <v>-1.5906690000000001E-2</v>
      </c>
      <c r="P114">
        <v>4.4202379999999999E-3</v>
      </c>
      <c r="Q114">
        <v>-9.5930449999999997E-3</v>
      </c>
      <c r="R114">
        <v>6.6498010000000003E-3</v>
      </c>
      <c r="S114">
        <v>5.8437949999999997E-3</v>
      </c>
      <c r="T114">
        <v>5.7686650000000001E-3</v>
      </c>
      <c r="U114">
        <v>8.7929960000000004E-4</v>
      </c>
    </row>
    <row r="115" spans="1:21" x14ac:dyDescent="0.25">
      <c r="A115" s="20">
        <f>-0.000000070834*10^9</f>
        <v>-70.834000000000003</v>
      </c>
      <c r="B115">
        <v>-1.5465960000000001E-2</v>
      </c>
      <c r="C115">
        <v>-9.9747789999999996E-3</v>
      </c>
      <c r="D115">
        <v>6.5798569999999997E-3</v>
      </c>
      <c r="E115">
        <v>1.62449E-2</v>
      </c>
      <c r="F115">
        <v>5.1883650000000001E-4</v>
      </c>
      <c r="G115">
        <v>-8.5592629999999992E-3</v>
      </c>
      <c r="H115">
        <v>-8.7841110000000007E-3</v>
      </c>
      <c r="I115">
        <v>-1.5915809999999999E-2</v>
      </c>
      <c r="J115">
        <v>7.8660569999999992E-3</v>
      </c>
      <c r="K115">
        <v>-9.1233070000000006E-3</v>
      </c>
      <c r="L115">
        <v>2.0295310000000002E-3</v>
      </c>
      <c r="M115">
        <v>-7.1715449999999997E-3</v>
      </c>
      <c r="N115">
        <v>8.408245E-3</v>
      </c>
      <c r="O115">
        <v>-5.7536089999999998E-3</v>
      </c>
      <c r="P115">
        <v>1.373781E-2</v>
      </c>
      <c r="Q115">
        <v>-1.8551999999999999E-2</v>
      </c>
      <c r="R115">
        <v>3.6753979999999999E-3</v>
      </c>
      <c r="S115">
        <v>4.7779679999999996E-3</v>
      </c>
      <c r="T115">
        <v>6.2208999999999997E-3</v>
      </c>
      <c r="U115">
        <v>6.2500200000000002E-3</v>
      </c>
    </row>
    <row r="116" spans="1:21" x14ac:dyDescent="0.25">
      <c r="A116" s="20">
        <f>-0.000000069834*10^9</f>
        <v>-69.834000000000003</v>
      </c>
      <c r="B116">
        <v>-1.3235480000000001E-2</v>
      </c>
      <c r="C116">
        <v>-7.3978170000000001E-3</v>
      </c>
      <c r="D116">
        <v>-1.6980159999999999E-3</v>
      </c>
      <c r="E116">
        <v>-6.1537950000000001E-3</v>
      </c>
      <c r="F116">
        <v>-7.6704460000000003E-4</v>
      </c>
      <c r="G116">
        <v>3.4126579999999998E-3</v>
      </c>
      <c r="H116">
        <v>-1.147157E-2</v>
      </c>
      <c r="I116">
        <v>-8.8075759999999993E-3</v>
      </c>
      <c r="J116">
        <v>-8.8497409999999995E-3</v>
      </c>
      <c r="K116">
        <v>4.576793E-3</v>
      </c>
      <c r="L116">
        <v>-1.096428E-3</v>
      </c>
      <c r="M116">
        <v>6.3089330000000001E-3</v>
      </c>
      <c r="N116">
        <v>6.8844550000000003E-3</v>
      </c>
      <c r="O116">
        <v>1.367588E-2</v>
      </c>
      <c r="P116">
        <v>1.285968E-2</v>
      </c>
      <c r="Q116">
        <v>-8.4070859999999994E-3</v>
      </c>
      <c r="R116">
        <v>-8.2629069999999999E-3</v>
      </c>
      <c r="S116">
        <v>-6.2397980000000004E-3</v>
      </c>
      <c r="T116">
        <v>1.0620539999999999E-2</v>
      </c>
      <c r="U116">
        <v>6.9751989999999996E-3</v>
      </c>
    </row>
    <row r="117" spans="1:21" x14ac:dyDescent="0.25">
      <c r="A117" s="20">
        <f>-0.000000068834*10^9</f>
        <v>-68.834000000000003</v>
      </c>
      <c r="B117">
        <v>-2.8300019999999999E-3</v>
      </c>
      <c r="C117">
        <v>-2.9161349999999998E-4</v>
      </c>
      <c r="D117">
        <v>-6.8785039999999997E-3</v>
      </c>
      <c r="E117">
        <v>-1.636278E-2</v>
      </c>
      <c r="F117">
        <v>-4.6575109999999996E-3</v>
      </c>
      <c r="G117">
        <v>9.6258149999999994E-3</v>
      </c>
      <c r="H117">
        <v>5.232464E-3</v>
      </c>
      <c r="I117">
        <v>-3.1781420000000001E-3</v>
      </c>
      <c r="J117">
        <v>-1.5654999999999999E-2</v>
      </c>
      <c r="K117">
        <v>5.987264E-3</v>
      </c>
      <c r="L117">
        <v>1.178499E-2</v>
      </c>
      <c r="M117">
        <v>1.188882E-2</v>
      </c>
      <c r="N117">
        <v>5.7159829999999998E-4</v>
      </c>
      <c r="O117">
        <v>1.7855510000000002E-2</v>
      </c>
      <c r="P117">
        <v>4.8014720000000002E-3</v>
      </c>
      <c r="Q117">
        <v>2.8356669999999998E-4</v>
      </c>
      <c r="R117">
        <v>-1.31545E-2</v>
      </c>
      <c r="S117">
        <v>-1.158696E-2</v>
      </c>
      <c r="T117">
        <v>1.0493489999999999E-2</v>
      </c>
      <c r="U117">
        <v>2.4253980000000001E-3</v>
      </c>
    </row>
    <row r="118" spans="1:21" x14ac:dyDescent="0.25">
      <c r="A118" s="20">
        <f>-0.000000067834*10^9</f>
        <v>-67.834000000000003</v>
      </c>
      <c r="B118">
        <v>1.074111E-4</v>
      </c>
      <c r="C118">
        <v>-4.2009120000000002E-3</v>
      </c>
      <c r="D118">
        <v>4.5222329999999996E-3</v>
      </c>
      <c r="E118">
        <v>4.2874159999999996E-3</v>
      </c>
      <c r="F118">
        <v>-4.8117150000000003E-3</v>
      </c>
      <c r="G118">
        <v>-5.7408520000000003E-3</v>
      </c>
      <c r="H118">
        <v>9.3797829999999992E-3</v>
      </c>
      <c r="I118">
        <v>8.4996700000000008E-3</v>
      </c>
      <c r="J118">
        <v>-8.0071769999999997E-4</v>
      </c>
      <c r="K118">
        <v>-5.8443820000000004E-3</v>
      </c>
      <c r="L118">
        <v>1.29281E-2</v>
      </c>
      <c r="M118">
        <v>-3.3113679999999999E-3</v>
      </c>
      <c r="N118">
        <v>-3.3860309999999998E-3</v>
      </c>
      <c r="O118">
        <v>8.7845939999999997E-3</v>
      </c>
      <c r="P118">
        <v>-4.2912289999999997E-3</v>
      </c>
      <c r="Q118">
        <v>-1.6548559999999999E-3</v>
      </c>
      <c r="R118">
        <v>-5.9806379999999999E-3</v>
      </c>
      <c r="S118">
        <v>-4.5664210000000002E-3</v>
      </c>
      <c r="T118">
        <v>1.0176040000000001E-2</v>
      </c>
      <c r="U118">
        <v>-3.9012939999999999E-4</v>
      </c>
    </row>
    <row r="119" spans="1:21" x14ac:dyDescent="0.25">
      <c r="A119" s="20">
        <f>-0.000000066834*10^9</f>
        <v>-66.834000000000003</v>
      </c>
      <c r="B119">
        <v>-2.690282E-3</v>
      </c>
      <c r="C119">
        <v>-9.9796699999999995E-3</v>
      </c>
      <c r="D119">
        <v>1.3561159999999999E-2</v>
      </c>
      <c r="E119">
        <v>1.7713860000000001E-2</v>
      </c>
      <c r="F119">
        <v>3.3722610000000001E-3</v>
      </c>
      <c r="G119">
        <v>-1.5789810000000001E-2</v>
      </c>
      <c r="H119">
        <v>3.0892609999999998E-3</v>
      </c>
      <c r="I119">
        <v>1.8317420000000001E-2</v>
      </c>
      <c r="J119">
        <v>7.7726949999999996E-3</v>
      </c>
      <c r="K119">
        <v>-2.0244000000000002E-2</v>
      </c>
      <c r="L119">
        <v>1.7424680000000001E-3</v>
      </c>
      <c r="M119">
        <v>-1.9661479999999999E-2</v>
      </c>
      <c r="N119">
        <v>-2.0047239999999998E-3</v>
      </c>
      <c r="O119">
        <v>1.163201E-3</v>
      </c>
      <c r="P119">
        <v>-1.470608E-2</v>
      </c>
      <c r="Q119">
        <v>-1.185618E-3</v>
      </c>
      <c r="R119">
        <v>2.5331849999999999E-3</v>
      </c>
      <c r="S119">
        <v>6.1866029999999997E-3</v>
      </c>
      <c r="T119">
        <v>1.513835E-2</v>
      </c>
      <c r="U119">
        <v>-5.5640159999999998E-3</v>
      </c>
    </row>
    <row r="120" spans="1:21" x14ac:dyDescent="0.25">
      <c r="A120" s="20">
        <f>-0.000000065834*10^9</f>
        <v>-65.834000000000003</v>
      </c>
      <c r="B120">
        <v>-1.539239E-3</v>
      </c>
      <c r="C120">
        <v>-4.6203720000000002E-3</v>
      </c>
      <c r="D120">
        <v>7.0608110000000002E-3</v>
      </c>
      <c r="E120">
        <v>6.764249E-3</v>
      </c>
      <c r="F120">
        <v>5.4139929999999998E-3</v>
      </c>
      <c r="G120">
        <v>-5.8430540000000003E-3</v>
      </c>
      <c r="H120">
        <v>7.3486330000000002E-3</v>
      </c>
      <c r="I120">
        <v>8.6874940000000005E-3</v>
      </c>
      <c r="J120">
        <v>-2.386661E-3</v>
      </c>
      <c r="K120">
        <v>-1.7086509999999999E-2</v>
      </c>
      <c r="L120">
        <v>3.506393E-3</v>
      </c>
      <c r="M120">
        <v>-1.509984E-2</v>
      </c>
      <c r="N120">
        <v>-1.0693850000000001E-4</v>
      </c>
      <c r="O120">
        <v>2.0216660000000001E-3</v>
      </c>
      <c r="P120">
        <v>-1.33212E-2</v>
      </c>
      <c r="Q120">
        <v>4.2677449999999999E-3</v>
      </c>
      <c r="R120">
        <v>-2.3421499999999999E-4</v>
      </c>
      <c r="S120">
        <v>1.1875170000000001E-2</v>
      </c>
      <c r="T120">
        <v>2.3089080000000001E-2</v>
      </c>
      <c r="U120">
        <v>-1.0788519999999999E-2</v>
      </c>
    </row>
    <row r="121" spans="1:21" x14ac:dyDescent="0.25">
      <c r="A121" s="20">
        <f>-0.000000064834*10^9</f>
        <v>-64.834000000000003</v>
      </c>
      <c r="B121">
        <v>7.033783E-3</v>
      </c>
      <c r="C121">
        <v>5.9091029999999998E-3</v>
      </c>
      <c r="D121">
        <v>-6.4288590000000003E-3</v>
      </c>
      <c r="E121">
        <v>4.7306520000000001E-3</v>
      </c>
      <c r="F121">
        <v>7.0044240000000004E-4</v>
      </c>
      <c r="G121">
        <v>2.543371E-3</v>
      </c>
      <c r="H121">
        <v>8.0744400000000004E-3</v>
      </c>
      <c r="I121">
        <v>-5.805925E-3</v>
      </c>
      <c r="J121">
        <v>-1.0246760000000001E-2</v>
      </c>
      <c r="K121">
        <v>2.9280640000000002E-3</v>
      </c>
      <c r="L121">
        <v>9.1804460000000001E-3</v>
      </c>
      <c r="M121">
        <v>1.8086949999999999E-3</v>
      </c>
      <c r="N121">
        <v>-2.5836989999999997E-4</v>
      </c>
      <c r="O121">
        <v>-3.5636750000000001E-3</v>
      </c>
      <c r="P121">
        <v>-5.6728459999999996E-3</v>
      </c>
      <c r="Q121">
        <v>8.8376630000000008E-3</v>
      </c>
      <c r="R121">
        <v>-1.1876289999999999E-2</v>
      </c>
      <c r="S121">
        <v>1.54214E-2</v>
      </c>
      <c r="T121">
        <v>1.472919E-2</v>
      </c>
      <c r="U121">
        <v>-1.192908E-2</v>
      </c>
    </row>
    <row r="122" spans="1:21" x14ac:dyDescent="0.25">
      <c r="A122" s="20">
        <f>-0.000000063834*10^9</f>
        <v>-63.834000000000003</v>
      </c>
      <c r="B122">
        <v>1.4999129999999999E-2</v>
      </c>
      <c r="C122">
        <v>7.6959359999999996E-3</v>
      </c>
      <c r="D122">
        <v>-4.4361419999999997E-3</v>
      </c>
      <c r="E122">
        <v>4.3674259999999998E-3</v>
      </c>
      <c r="F122">
        <v>-3.3232140000000001E-3</v>
      </c>
      <c r="G122">
        <v>-2.8334110000000001E-3</v>
      </c>
      <c r="H122">
        <v>5.7556109999999999E-3</v>
      </c>
      <c r="I122">
        <v>-4.2189130000000004E-3</v>
      </c>
      <c r="J122">
        <v>-5.1598750000000004E-3</v>
      </c>
      <c r="K122">
        <v>1.283362E-2</v>
      </c>
      <c r="L122">
        <v>-1.0354769999999999E-3</v>
      </c>
      <c r="M122">
        <v>9.3982330000000006E-3</v>
      </c>
      <c r="N122">
        <v>-8.3776389999999992E-3</v>
      </c>
      <c r="O122">
        <v>-1.500225E-2</v>
      </c>
      <c r="P122">
        <v>-9.554992E-3</v>
      </c>
      <c r="Q122">
        <v>1.2147669999999999E-2</v>
      </c>
      <c r="R122">
        <v>-1.023364E-2</v>
      </c>
      <c r="S122">
        <v>1.5760159999999999E-2</v>
      </c>
      <c r="T122">
        <v>-3.8513599999999999E-3</v>
      </c>
      <c r="U122">
        <v>-7.5074319999999996E-3</v>
      </c>
    </row>
    <row r="123" spans="1:21" x14ac:dyDescent="0.25">
      <c r="A123" s="20">
        <f>-0.000000062834*10^9</f>
        <v>-62.834000000000003</v>
      </c>
      <c r="B123">
        <v>7.0732160000000002E-3</v>
      </c>
      <c r="C123">
        <v>-2.1820699999999999E-3</v>
      </c>
      <c r="D123">
        <v>2.8010589999999998E-3</v>
      </c>
      <c r="E123">
        <v>-8.5723659999999997E-3</v>
      </c>
      <c r="F123">
        <v>-4.1199649999999997E-3</v>
      </c>
      <c r="G123">
        <v>-1.0894010000000001E-2</v>
      </c>
      <c r="H123">
        <v>5.5246870000000003E-3</v>
      </c>
      <c r="I123">
        <v>7.1910569999999996E-4</v>
      </c>
      <c r="J123">
        <v>-4.1593730000000003E-5</v>
      </c>
      <c r="K123">
        <v>6.613954E-3</v>
      </c>
      <c r="L123">
        <v>-1.322313E-2</v>
      </c>
      <c r="M123">
        <v>5.582933E-3</v>
      </c>
      <c r="N123">
        <v>-1.4350750000000001E-2</v>
      </c>
      <c r="O123">
        <v>-8.0587569999999997E-3</v>
      </c>
      <c r="P123">
        <v>-7.1568559999999996E-3</v>
      </c>
      <c r="Q123">
        <v>1.16653E-2</v>
      </c>
      <c r="R123">
        <v>8.8449849999999997E-3</v>
      </c>
      <c r="S123">
        <v>6.9777859999999997E-3</v>
      </c>
      <c r="T123">
        <v>6.339456E-4</v>
      </c>
      <c r="U123">
        <v>3.4780169999999999E-3</v>
      </c>
    </row>
    <row r="124" spans="1:21" x14ac:dyDescent="0.25">
      <c r="A124" s="20">
        <f>-0.000000061834*10^9</f>
        <v>-61.833999999999996</v>
      </c>
      <c r="B124">
        <v>-1.0779769999999999E-2</v>
      </c>
      <c r="C124">
        <v>-6.7916349999999999E-3</v>
      </c>
      <c r="D124">
        <v>-7.9315919999999995E-3</v>
      </c>
      <c r="E124">
        <v>-9.7898800000000008E-3</v>
      </c>
      <c r="F124">
        <v>2.2882810000000001E-3</v>
      </c>
      <c r="G124">
        <v>-7.0515919999999998E-3</v>
      </c>
      <c r="H124">
        <v>-3.3031039999999998E-3</v>
      </c>
      <c r="I124">
        <v>-7.4246770000000002E-3</v>
      </c>
      <c r="J124">
        <v>-6.0232319999999999E-3</v>
      </c>
      <c r="K124">
        <v>1.695259E-3</v>
      </c>
      <c r="L124">
        <v>-4.915315E-3</v>
      </c>
      <c r="M124">
        <v>3.0263669999999999E-3</v>
      </c>
      <c r="N124">
        <v>-2.5430169999999998E-3</v>
      </c>
      <c r="O124">
        <v>1.0612129999999999E-2</v>
      </c>
      <c r="P124">
        <v>8.6534750000000007E-3</v>
      </c>
      <c r="Q124">
        <v>1.0423469999999999E-3</v>
      </c>
      <c r="R124">
        <v>2.2136490000000002E-2</v>
      </c>
      <c r="S124">
        <v>-3.0350590000000001E-3</v>
      </c>
      <c r="T124">
        <v>1.9412039999999998E-2</v>
      </c>
      <c r="U124">
        <v>1.022901E-2</v>
      </c>
    </row>
    <row r="125" spans="1:21" x14ac:dyDescent="0.25">
      <c r="A125" s="20">
        <f>-0.000000060834*10^9</f>
        <v>-60.834000000000003</v>
      </c>
      <c r="B125">
        <v>-1.146293E-2</v>
      </c>
      <c r="C125">
        <v>-1.466764E-3</v>
      </c>
      <c r="D125">
        <v>-2.0190050000000001E-2</v>
      </c>
      <c r="E125">
        <v>1.357935E-3</v>
      </c>
      <c r="F125">
        <v>8.6724799999999998E-3</v>
      </c>
      <c r="G125">
        <v>3.7561119999999998E-3</v>
      </c>
      <c r="H125">
        <v>-8.0812469999999997E-3</v>
      </c>
      <c r="I125">
        <v>-9.2180960000000003E-3</v>
      </c>
      <c r="J125">
        <v>-1.6891449999999999E-2</v>
      </c>
      <c r="K125">
        <v>1.0854969999999999E-3</v>
      </c>
      <c r="L125">
        <v>1.072093E-2</v>
      </c>
      <c r="M125">
        <v>3.0481699999999998E-3</v>
      </c>
      <c r="N125">
        <v>9.694243E-3</v>
      </c>
      <c r="O125">
        <v>1.360894E-2</v>
      </c>
      <c r="P125">
        <v>1.507852E-2</v>
      </c>
      <c r="Q125">
        <v>-9.1842399999999998E-3</v>
      </c>
      <c r="R125">
        <v>2.040115E-2</v>
      </c>
      <c r="S125">
        <v>-2.7671660000000002E-3</v>
      </c>
      <c r="T125">
        <v>1.945187E-2</v>
      </c>
      <c r="U125">
        <v>3.1551999999999999E-3</v>
      </c>
    </row>
    <row r="126" spans="1:21" x14ac:dyDescent="0.25">
      <c r="A126" s="20">
        <f>-0.000000059834*10^9</f>
        <v>-59.834000000000003</v>
      </c>
      <c r="B126">
        <v>-1.214231E-4</v>
      </c>
      <c r="C126">
        <v>5.947478E-3</v>
      </c>
      <c r="D126">
        <v>-1.244631E-2</v>
      </c>
      <c r="E126">
        <v>5.7569520000000001E-3</v>
      </c>
      <c r="F126">
        <v>3.6695389999999999E-3</v>
      </c>
      <c r="G126">
        <v>3.726409E-3</v>
      </c>
      <c r="H126">
        <v>-1.5585919999999999E-3</v>
      </c>
      <c r="I126">
        <v>8.7670099999999999E-5</v>
      </c>
      <c r="J126">
        <v>-1.1670989999999999E-2</v>
      </c>
      <c r="K126">
        <v>-6.1377549999999995E-4</v>
      </c>
      <c r="L126">
        <v>9.4548800000000006E-3</v>
      </c>
      <c r="M126">
        <v>9.7252449999999995E-4</v>
      </c>
      <c r="N126">
        <v>6.9382100000000002E-3</v>
      </c>
      <c r="O126">
        <v>4.2494619999999999E-3</v>
      </c>
      <c r="P126">
        <v>2.1535650000000001E-3</v>
      </c>
      <c r="Q126">
        <v>-4.1789679999999999E-3</v>
      </c>
      <c r="R126">
        <v>9.2845129999999994E-3</v>
      </c>
      <c r="S126">
        <v>7.2307409999999997E-3</v>
      </c>
      <c r="T126">
        <v>2.7947279999999998E-3</v>
      </c>
      <c r="U126">
        <v>-4.7304519999999996E-3</v>
      </c>
    </row>
    <row r="127" spans="1:21" x14ac:dyDescent="0.25">
      <c r="A127" s="20">
        <f>-0.000000058834*10^9</f>
        <v>-58.834000000000003</v>
      </c>
      <c r="B127">
        <v>-4.0901929999999999E-4</v>
      </c>
      <c r="C127">
        <v>8.9815250000000006E-3</v>
      </c>
      <c r="D127">
        <v>5.6358780000000004E-3</v>
      </c>
      <c r="E127">
        <v>3.188434E-3</v>
      </c>
      <c r="F127">
        <v>1.515122E-3</v>
      </c>
      <c r="G127">
        <v>-1.152358E-3</v>
      </c>
      <c r="H127">
        <v>-3.4686489999999999E-3</v>
      </c>
      <c r="I127">
        <v>-3.8093269999999999E-3</v>
      </c>
      <c r="J127">
        <v>2.333309E-3</v>
      </c>
      <c r="K127">
        <v>-6.0004460000000002E-5</v>
      </c>
      <c r="L127">
        <v>-2.5583789999999999E-3</v>
      </c>
      <c r="M127">
        <v>-1.6918590000000001E-4</v>
      </c>
      <c r="N127">
        <v>2.4518489999999999E-3</v>
      </c>
      <c r="O127">
        <v>2.6648689999999998E-3</v>
      </c>
      <c r="P127">
        <v>-1.3174969999999999E-2</v>
      </c>
      <c r="Q127">
        <v>1.449082E-4</v>
      </c>
      <c r="R127">
        <v>-2.275461E-4</v>
      </c>
      <c r="S127">
        <v>1.518738E-2</v>
      </c>
      <c r="T127">
        <v>-5.2006309999999998E-3</v>
      </c>
      <c r="U127">
        <v>2.428206E-3</v>
      </c>
    </row>
    <row r="128" spans="1:21" x14ac:dyDescent="0.25">
      <c r="A128" s="20">
        <f>-0.000000057834*10^9</f>
        <v>-57.834000000000003</v>
      </c>
      <c r="B128">
        <v>1.773178E-3</v>
      </c>
      <c r="C128">
        <v>3.7576490000000001E-3</v>
      </c>
      <c r="D128">
        <v>9.4183630000000008E-3</v>
      </c>
      <c r="E128">
        <v>4.8882439999999999E-3</v>
      </c>
      <c r="F128">
        <v>1.130258E-2</v>
      </c>
      <c r="G128">
        <v>7.9983750000000003E-3</v>
      </c>
      <c r="H128">
        <v>-1.241947E-2</v>
      </c>
      <c r="I128">
        <v>-1.0285870000000001E-2</v>
      </c>
      <c r="J128">
        <v>-2.9335039999999998E-4</v>
      </c>
      <c r="K128">
        <v>6.0302740000000004E-3</v>
      </c>
      <c r="L128">
        <v>-1.073469E-2</v>
      </c>
      <c r="M128">
        <v>9.3059609999999997E-3</v>
      </c>
      <c r="N128">
        <v>5.4865920000000002E-3</v>
      </c>
      <c r="O128">
        <v>-1.1230260000000001E-3</v>
      </c>
      <c r="P128">
        <v>-1.0800769999999999E-2</v>
      </c>
      <c r="Q128">
        <v>-3.7805299999999998E-3</v>
      </c>
      <c r="R128">
        <v>1.021007E-3</v>
      </c>
      <c r="S128">
        <v>8.0382240000000001E-3</v>
      </c>
      <c r="T128">
        <v>-1.0932839999999999E-3</v>
      </c>
      <c r="U128">
        <v>1.184322E-2</v>
      </c>
    </row>
    <row r="129" spans="1:21" x14ac:dyDescent="0.25">
      <c r="A129" s="20">
        <f>-0.000000056834*10^9</f>
        <v>-56.833999999999996</v>
      </c>
      <c r="B129">
        <v>1.2997949999999999E-2</v>
      </c>
      <c r="C129">
        <v>5.9964830000000004E-4</v>
      </c>
      <c r="D129">
        <v>2.2587929999999998E-3</v>
      </c>
      <c r="E129">
        <v>1.022266E-2</v>
      </c>
      <c r="F129">
        <v>9.1879160000000008E-3</v>
      </c>
      <c r="G129">
        <v>1.660938E-2</v>
      </c>
      <c r="H129">
        <v>-7.2112610000000001E-3</v>
      </c>
      <c r="I129">
        <v>-3.537877E-3</v>
      </c>
      <c r="J129">
        <v>-9.6274099999999994E-3</v>
      </c>
      <c r="K129">
        <v>7.7359719999999998E-3</v>
      </c>
      <c r="L129">
        <v>-9.1299510000000007E-3</v>
      </c>
      <c r="M129">
        <v>2.233564E-2</v>
      </c>
      <c r="N129">
        <v>7.0040340000000001E-3</v>
      </c>
      <c r="O129">
        <v>-1.9949729999999999E-2</v>
      </c>
      <c r="P129">
        <v>-2.3935250000000001E-3</v>
      </c>
      <c r="Q129">
        <v>-3.1714870000000002E-3</v>
      </c>
      <c r="R129">
        <v>-3.9006179999999998E-4</v>
      </c>
      <c r="S129">
        <v>-1.110198E-3</v>
      </c>
      <c r="T129">
        <v>2.5127579999999999E-3</v>
      </c>
      <c r="U129">
        <v>8.4959590000000008E-3</v>
      </c>
    </row>
    <row r="130" spans="1:21" x14ac:dyDescent="0.25">
      <c r="A130" s="20">
        <f>-0.000000055834*10^9</f>
        <v>-55.834000000000003</v>
      </c>
      <c r="B130">
        <v>1.241768E-2</v>
      </c>
      <c r="C130">
        <v>2.7139439999999998E-3</v>
      </c>
      <c r="D130">
        <v>4.5854729999999996E-3</v>
      </c>
      <c r="E130">
        <v>1.1765599999999999E-2</v>
      </c>
      <c r="F130">
        <v>-4.2757100000000003E-3</v>
      </c>
      <c r="G130">
        <v>1.2939539999999999E-2</v>
      </c>
      <c r="H130">
        <v>1.9340340000000001E-3</v>
      </c>
      <c r="I130">
        <v>4.78445E-3</v>
      </c>
      <c r="J130">
        <v>-7.0508960000000001E-3</v>
      </c>
      <c r="K130">
        <v>-2.1648209999999999E-3</v>
      </c>
      <c r="L130">
        <v>-9.723074E-5</v>
      </c>
      <c r="M130">
        <v>1.6560660000000001E-2</v>
      </c>
      <c r="N130">
        <v>-4.0935800000000003E-3</v>
      </c>
      <c r="O130">
        <v>-2.6513769999999999E-2</v>
      </c>
      <c r="P130">
        <v>-7.0048150000000002E-3</v>
      </c>
      <c r="Q130">
        <v>2.0900530000000001E-3</v>
      </c>
      <c r="R130">
        <v>-9.5243180000000004E-3</v>
      </c>
      <c r="S130">
        <v>4.9806190000000004E-3</v>
      </c>
      <c r="T130">
        <v>2.4681600000000001E-3</v>
      </c>
      <c r="U130">
        <v>-1.2985780000000001E-3</v>
      </c>
    </row>
    <row r="131" spans="1:21" x14ac:dyDescent="0.25">
      <c r="A131" s="20">
        <f>-0.000000054834*10^9</f>
        <v>-54.834000000000003</v>
      </c>
      <c r="B131">
        <v>4.9511929999999996E-3</v>
      </c>
      <c r="C131">
        <v>-1.8463729999999999E-4</v>
      </c>
      <c r="D131">
        <v>6.112391E-3</v>
      </c>
      <c r="E131">
        <v>9.6125910000000002E-3</v>
      </c>
      <c r="F131">
        <v>-3.2017439999999997E-4</v>
      </c>
      <c r="G131">
        <v>1.184469E-2</v>
      </c>
      <c r="H131">
        <v>-3.8286570000000001E-3</v>
      </c>
      <c r="I131">
        <v>8.2282589999999999E-3</v>
      </c>
      <c r="J131">
        <v>4.3019859999999998E-3</v>
      </c>
      <c r="K131">
        <v>-4.1002950000000003E-3</v>
      </c>
      <c r="L131">
        <v>2.169617E-3</v>
      </c>
      <c r="M131">
        <v>1.8041800000000001E-3</v>
      </c>
      <c r="N131">
        <v>-1.427576E-2</v>
      </c>
      <c r="O131">
        <v>-8.1183509999999993E-3</v>
      </c>
      <c r="P131">
        <v>-1.3846610000000001E-2</v>
      </c>
      <c r="Q131">
        <v>9.4177199999999992E-3</v>
      </c>
      <c r="R131">
        <v>-9.2884520000000009E-3</v>
      </c>
      <c r="S131">
        <v>2.9575320000000001E-3</v>
      </c>
      <c r="T131">
        <v>-3.098693E-3</v>
      </c>
      <c r="U131">
        <v>-7.6461630000000001E-3</v>
      </c>
    </row>
    <row r="132" spans="1:21" x14ac:dyDescent="0.25">
      <c r="A132" s="20">
        <f>-0.000000053834*10^9</f>
        <v>-53.833999999999996</v>
      </c>
      <c r="B132">
        <v>8.4522599999999996E-3</v>
      </c>
      <c r="C132">
        <v>-5.9280510000000002E-3</v>
      </c>
      <c r="D132">
        <v>-7.3910770000000002E-3</v>
      </c>
      <c r="E132">
        <v>6.3345570000000002E-3</v>
      </c>
      <c r="F132">
        <v>1.181452E-2</v>
      </c>
      <c r="G132">
        <v>6.7727990000000004E-3</v>
      </c>
      <c r="H132">
        <v>-2.5291879999999999E-3</v>
      </c>
      <c r="I132">
        <v>4.2793079999999999E-3</v>
      </c>
      <c r="J132">
        <v>6.2872620000000001E-3</v>
      </c>
      <c r="K132">
        <v>7.0861530000000004E-3</v>
      </c>
      <c r="L132">
        <v>-2.8312610000000001E-4</v>
      </c>
      <c r="M132">
        <v>4.94992E-3</v>
      </c>
      <c r="N132">
        <v>-7.8511910000000004E-3</v>
      </c>
      <c r="O132">
        <v>4.5072339999999997E-3</v>
      </c>
      <c r="P132">
        <v>-5.1324439999999999E-3</v>
      </c>
      <c r="Q132">
        <v>1.659675E-2</v>
      </c>
      <c r="R132">
        <v>-2.9173070000000001E-3</v>
      </c>
      <c r="S132">
        <v>-1.5807000000000002E-2</v>
      </c>
      <c r="T132">
        <v>-1.2346569999999999E-2</v>
      </c>
      <c r="U132">
        <v>-6.3509100000000004E-3</v>
      </c>
    </row>
    <row r="133" spans="1:21" x14ac:dyDescent="0.25">
      <c r="A133" s="20">
        <f>-0.000000052834*10^9</f>
        <v>-52.834000000000003</v>
      </c>
      <c r="B133">
        <v>1.7284069999999999E-2</v>
      </c>
      <c r="C133">
        <v>-1.2198230000000001E-3</v>
      </c>
      <c r="D133">
        <v>-1.9731229999999999E-2</v>
      </c>
      <c r="E133">
        <v>6.5802380000000004E-3</v>
      </c>
      <c r="F133">
        <v>8.1810089999999995E-3</v>
      </c>
      <c r="G133">
        <v>-2.3137610000000001E-3</v>
      </c>
      <c r="H133">
        <v>1.202433E-2</v>
      </c>
      <c r="I133">
        <v>-1.5903060000000001E-3</v>
      </c>
      <c r="J133">
        <v>-5.6573980000000001E-3</v>
      </c>
      <c r="K133">
        <v>9.1996730000000002E-3</v>
      </c>
      <c r="L133">
        <v>7.9528280000000003E-3</v>
      </c>
      <c r="M133">
        <v>1.5547800000000001E-2</v>
      </c>
      <c r="N133">
        <v>-1.3256959999999999E-3</v>
      </c>
      <c r="O133">
        <v>-3.926634E-3</v>
      </c>
      <c r="P133">
        <v>1.021028E-2</v>
      </c>
      <c r="Q133">
        <v>1.445364E-2</v>
      </c>
      <c r="R133">
        <v>-4.966608E-3</v>
      </c>
      <c r="S133">
        <v>-1.7037E-2</v>
      </c>
      <c r="T133">
        <v>-1.7545100000000001E-2</v>
      </c>
      <c r="U133">
        <v>-2.5519190000000001E-3</v>
      </c>
    </row>
    <row r="134" spans="1:21" x14ac:dyDescent="0.25">
      <c r="A134" s="20">
        <f>-0.000000051834*10^9</f>
        <v>-51.833999999999996</v>
      </c>
      <c r="B134">
        <v>1.179322E-2</v>
      </c>
      <c r="C134">
        <v>1.0904199999999999E-2</v>
      </c>
      <c r="D134">
        <v>-1.1467059999999999E-2</v>
      </c>
      <c r="E134">
        <v>7.7841220000000001E-3</v>
      </c>
      <c r="F134">
        <v>-2.8841969999999998E-3</v>
      </c>
      <c r="G134">
        <v>4.292138E-3</v>
      </c>
      <c r="H134">
        <v>8.465729E-3</v>
      </c>
      <c r="I134">
        <v>2.7600739999999999E-3</v>
      </c>
      <c r="J134">
        <v>-1.153998E-2</v>
      </c>
      <c r="K134">
        <v>5.8951999999999997E-3</v>
      </c>
      <c r="L134">
        <v>1.3687690000000001E-2</v>
      </c>
      <c r="M134">
        <v>8.3816140000000008E-3</v>
      </c>
      <c r="N134">
        <v>-7.1108459999999997E-3</v>
      </c>
      <c r="O134">
        <v>-1.4327579999999999E-2</v>
      </c>
      <c r="P134">
        <v>1.277152E-2</v>
      </c>
      <c r="Q134">
        <v>4.4685360000000004E-3</v>
      </c>
      <c r="R134">
        <v>-1.010958E-2</v>
      </c>
      <c r="S134">
        <v>7.8595959999999999E-3</v>
      </c>
      <c r="T134">
        <v>-1.476912E-2</v>
      </c>
      <c r="U134">
        <v>-2.0864059999999999E-3</v>
      </c>
    </row>
    <row r="135" spans="1:21" x14ac:dyDescent="0.25">
      <c r="A135" s="20">
        <f>-0.000000050834*10^9</f>
        <v>-50.833999999999996</v>
      </c>
      <c r="B135">
        <v>-1.754551E-3</v>
      </c>
      <c r="C135">
        <v>6.6077499999999999E-3</v>
      </c>
      <c r="D135">
        <v>1.7642479999999999E-3</v>
      </c>
      <c r="E135">
        <v>9.2845630000000002E-4</v>
      </c>
      <c r="F135">
        <v>-2.4644620000000002E-3</v>
      </c>
      <c r="G135">
        <v>1.2262459999999999E-2</v>
      </c>
      <c r="H135">
        <v>-4.9458729999999999E-3</v>
      </c>
      <c r="I135">
        <v>1.035171E-2</v>
      </c>
      <c r="J135">
        <v>-4.5977910000000004E-3</v>
      </c>
      <c r="K135">
        <v>9.784849E-3</v>
      </c>
      <c r="L135">
        <v>9.4178570000000002E-4</v>
      </c>
      <c r="M135">
        <v>-2.9614289999999998E-3</v>
      </c>
      <c r="N135">
        <v>-8.60614E-3</v>
      </c>
      <c r="O135">
        <v>-6.8862999999999997E-3</v>
      </c>
      <c r="P135">
        <v>9.0346130000000004E-3</v>
      </c>
      <c r="Q135">
        <v>9.2134439999999999E-5</v>
      </c>
      <c r="R135">
        <v>-1.0602759999999999E-2</v>
      </c>
      <c r="S135">
        <v>2.5029249999999999E-2</v>
      </c>
      <c r="T135">
        <v>-3.5863029999999999E-3</v>
      </c>
      <c r="U135">
        <v>-8.0714099999999993E-3</v>
      </c>
    </row>
    <row r="136" spans="1:21" x14ac:dyDescent="0.25">
      <c r="A136" s="20">
        <f>-0.000000049834*10^9</f>
        <v>-49.834000000000003</v>
      </c>
      <c r="B136">
        <v>5.3257000000000001E-3</v>
      </c>
      <c r="C136">
        <v>-1.1805660000000001E-2</v>
      </c>
      <c r="D136">
        <v>-3.4484509999999999E-3</v>
      </c>
      <c r="E136">
        <v>-2.7037200000000002E-3</v>
      </c>
      <c r="F136">
        <v>6.0986590000000002E-3</v>
      </c>
      <c r="G136">
        <v>5.8013479999999996E-3</v>
      </c>
      <c r="H136">
        <v>-3.1517770000000001E-3</v>
      </c>
      <c r="I136">
        <v>9.2007029999999993E-3</v>
      </c>
      <c r="J136">
        <v>3.2765569999999998E-3</v>
      </c>
      <c r="K136">
        <v>6.9871129999999997E-3</v>
      </c>
      <c r="L136">
        <v>-3.7113459999999999E-3</v>
      </c>
      <c r="M136">
        <v>8.8259820000000002E-4</v>
      </c>
      <c r="N136">
        <v>1.968638E-3</v>
      </c>
      <c r="O136">
        <v>1.0852260000000001E-2</v>
      </c>
      <c r="P136">
        <v>1.023515E-2</v>
      </c>
      <c r="Q136">
        <v>-7.2828460000000004E-4</v>
      </c>
      <c r="R136">
        <v>-8.4473340000000008E-3</v>
      </c>
      <c r="S136">
        <v>1.4238209999999999E-2</v>
      </c>
      <c r="T136">
        <v>1.062371E-2</v>
      </c>
      <c r="U136">
        <v>-2.1002799999999999E-2</v>
      </c>
    </row>
    <row r="137" spans="1:21" x14ac:dyDescent="0.25">
      <c r="A137" s="20">
        <f>-0.000000048834*10^9</f>
        <v>-48.833999999999996</v>
      </c>
      <c r="B137">
        <v>2.2093580000000002E-2</v>
      </c>
      <c r="C137">
        <v>-1.7546260000000001E-2</v>
      </c>
      <c r="D137">
        <v>-1.393581E-2</v>
      </c>
      <c r="E137">
        <v>7.7341739999999999E-3</v>
      </c>
      <c r="F137">
        <v>4.9869179999999999E-3</v>
      </c>
      <c r="G137">
        <v>3.1873890000000001E-3</v>
      </c>
      <c r="H137">
        <v>2.909694E-3</v>
      </c>
      <c r="I137">
        <v>8.7537450000000003E-3</v>
      </c>
      <c r="J137">
        <v>8.1906970000000003E-3</v>
      </c>
      <c r="K137">
        <v>-4.4800580000000003E-3</v>
      </c>
      <c r="L137">
        <v>1.60503E-2</v>
      </c>
      <c r="M137">
        <v>3.5194610000000002E-3</v>
      </c>
      <c r="N137">
        <v>7.3057820000000002E-3</v>
      </c>
      <c r="O137">
        <v>1.081763E-2</v>
      </c>
      <c r="P137">
        <v>5.1435980000000001E-3</v>
      </c>
      <c r="Q137">
        <v>-6.5343509999999999E-3</v>
      </c>
      <c r="R137">
        <v>-4.7658400000000004E-3</v>
      </c>
      <c r="S137">
        <v>-9.4880520000000001E-4</v>
      </c>
      <c r="T137">
        <v>1.547661E-2</v>
      </c>
      <c r="U137">
        <v>-2.7356149999999999E-2</v>
      </c>
    </row>
    <row r="138" spans="1:21" x14ac:dyDescent="0.25">
      <c r="A138" s="20">
        <f>-0.000000047834*10^9</f>
        <v>-47.833999999999996</v>
      </c>
      <c r="B138">
        <v>1.5516189999999999E-2</v>
      </c>
      <c r="C138">
        <v>-1.4206440000000001E-2</v>
      </c>
      <c r="D138">
        <v>-1.1313200000000001E-2</v>
      </c>
      <c r="E138">
        <v>1.3612000000000001E-2</v>
      </c>
      <c r="F138">
        <v>-5.0154759999999996E-3</v>
      </c>
      <c r="G138">
        <v>2.8945020000000002E-3</v>
      </c>
      <c r="H138">
        <v>2.7521189999999999E-3</v>
      </c>
      <c r="I138">
        <v>1.4519509999999999E-2</v>
      </c>
      <c r="J138">
        <v>1.8053820000000002E-2</v>
      </c>
      <c r="K138">
        <v>-1.5452910000000001E-3</v>
      </c>
      <c r="L138">
        <v>2.38458E-2</v>
      </c>
      <c r="M138">
        <v>-1.001418E-3</v>
      </c>
      <c r="N138">
        <v>-4.1370970000000002E-3</v>
      </c>
      <c r="O138">
        <v>-6.6082579999999997E-3</v>
      </c>
      <c r="P138">
        <v>-3.6967660000000002E-3</v>
      </c>
      <c r="Q138">
        <v>-1.5695460000000001E-2</v>
      </c>
      <c r="R138">
        <v>-8.7348440000000003E-4</v>
      </c>
      <c r="S138">
        <v>4.5407319999999996E-3</v>
      </c>
      <c r="T138">
        <v>7.1336760000000003E-3</v>
      </c>
      <c r="U138">
        <v>-1.634002E-2</v>
      </c>
    </row>
    <row r="139" spans="1:21" x14ac:dyDescent="0.25">
      <c r="A139" s="20">
        <f>-0.000000046834*10^9</f>
        <v>-46.834000000000003</v>
      </c>
      <c r="B139">
        <v>-4.503061E-3</v>
      </c>
      <c r="C139">
        <v>-1.453165E-2</v>
      </c>
      <c r="D139">
        <v>2.7971879999999998E-4</v>
      </c>
      <c r="E139">
        <v>3.851611E-3</v>
      </c>
      <c r="F139">
        <v>-9.5396939999999996E-3</v>
      </c>
      <c r="G139">
        <v>-8.2674440000000005E-3</v>
      </c>
      <c r="H139">
        <v>-4.1032809999999999E-4</v>
      </c>
      <c r="I139">
        <v>1.2156190000000001E-2</v>
      </c>
      <c r="J139">
        <v>2.8593380000000002E-2</v>
      </c>
      <c r="K139">
        <v>1.6618649999999999E-2</v>
      </c>
      <c r="L139">
        <v>7.1088879999999998E-3</v>
      </c>
      <c r="M139">
        <v>6.0181480000000005E-4</v>
      </c>
      <c r="N139">
        <v>-1.498203E-2</v>
      </c>
      <c r="O139">
        <v>-1.000232E-2</v>
      </c>
      <c r="P139">
        <v>-9.6860290000000003E-4</v>
      </c>
      <c r="Q139">
        <v>-1.9319659999999999E-2</v>
      </c>
      <c r="R139">
        <v>5.818978E-4</v>
      </c>
      <c r="S139">
        <v>1.7001309999999999E-2</v>
      </c>
      <c r="T139">
        <v>1.358929E-3</v>
      </c>
      <c r="U139">
        <v>6.2377539999999999E-3</v>
      </c>
    </row>
    <row r="140" spans="1:21" x14ac:dyDescent="0.25">
      <c r="A140" s="20">
        <f>-0.000000045834*10^9</f>
        <v>-45.833999999999996</v>
      </c>
      <c r="B140">
        <v>-1.475958E-2</v>
      </c>
      <c r="C140">
        <v>-8.1117889999999995E-3</v>
      </c>
      <c r="D140">
        <v>7.4232569999999999E-3</v>
      </c>
      <c r="E140">
        <v>-5.418005E-3</v>
      </c>
      <c r="F140">
        <v>-3.783195E-3</v>
      </c>
      <c r="G140">
        <v>-7.4660289999999999E-3</v>
      </c>
      <c r="H140">
        <v>-4.0027179999999997E-3</v>
      </c>
      <c r="I140">
        <v>1.4512679999999999E-3</v>
      </c>
      <c r="J140">
        <v>2.2124930000000001E-2</v>
      </c>
      <c r="K140">
        <v>2.3676389999999999E-2</v>
      </c>
      <c r="L140">
        <v>1.9588940000000001E-3</v>
      </c>
      <c r="M140">
        <v>6.3091670000000001E-3</v>
      </c>
      <c r="N140">
        <v>-3.9133520000000001E-3</v>
      </c>
      <c r="O140">
        <v>-4.9609980000000003E-3</v>
      </c>
      <c r="P140">
        <v>5.7674229999999998E-3</v>
      </c>
      <c r="Q140">
        <v>-7.1374979999999999E-3</v>
      </c>
      <c r="R140">
        <v>-4.8599510000000004E-3</v>
      </c>
      <c r="S140">
        <v>1.3292719999999999E-2</v>
      </c>
      <c r="T140">
        <v>5.0768310000000004E-3</v>
      </c>
      <c r="U140">
        <v>2.3676880000000001E-2</v>
      </c>
    </row>
    <row r="141" spans="1:21" x14ac:dyDescent="0.25">
      <c r="A141" s="20">
        <f>-0.000000044834*10^9</f>
        <v>-44.834000000000003</v>
      </c>
      <c r="B141">
        <v>-1.315039E-2</v>
      </c>
      <c r="C141">
        <v>9.0958010000000004E-4</v>
      </c>
      <c r="D141">
        <v>7.2507580000000004E-3</v>
      </c>
      <c r="E141">
        <v>-5.5635370000000003E-3</v>
      </c>
      <c r="F141">
        <v>9.0793380000000004E-4</v>
      </c>
      <c r="G141">
        <v>7.9037450000000002E-3</v>
      </c>
      <c r="H141">
        <v>-3.2781970000000001E-3</v>
      </c>
      <c r="I141">
        <v>-7.8982759999999999E-4</v>
      </c>
      <c r="J141">
        <v>3.736545E-3</v>
      </c>
      <c r="K141">
        <v>1.000583E-2</v>
      </c>
      <c r="L141">
        <v>1.079898E-2</v>
      </c>
      <c r="M141">
        <v>1.3234660000000001E-2</v>
      </c>
      <c r="N141">
        <v>9.1654340000000001E-3</v>
      </c>
      <c r="O141">
        <v>-9.2978190000000006E-3</v>
      </c>
      <c r="P141">
        <v>6.19617E-3</v>
      </c>
      <c r="Q141">
        <v>1.005838E-2</v>
      </c>
      <c r="R141">
        <v>-1.455472E-2</v>
      </c>
      <c r="S141">
        <v>2.60159E-3</v>
      </c>
      <c r="T141">
        <v>3.9888349999999996E-3</v>
      </c>
      <c r="U141">
        <v>1.564902E-2</v>
      </c>
    </row>
    <row r="142" spans="1:21" x14ac:dyDescent="0.25">
      <c r="A142" s="20">
        <f>-0.000000043834*10^9</f>
        <v>-43.834000000000003</v>
      </c>
      <c r="B142">
        <v>-8.5560140000000002E-4</v>
      </c>
      <c r="C142">
        <v>-2.5012770000000001E-3</v>
      </c>
      <c r="D142">
        <v>4.7003410000000002E-3</v>
      </c>
      <c r="E142">
        <v>-8.7211949999999993E-3</v>
      </c>
      <c r="F142">
        <v>-2.7898670000000001E-3</v>
      </c>
      <c r="G142">
        <v>3.8380419999999998E-3</v>
      </c>
      <c r="H142">
        <v>3.252333E-3</v>
      </c>
      <c r="I142">
        <v>2.7515560000000001E-3</v>
      </c>
      <c r="J142">
        <v>-6.68909E-3</v>
      </c>
      <c r="K142">
        <v>-5.3546280000000002E-3</v>
      </c>
      <c r="L142">
        <v>3.8640549999999999E-3</v>
      </c>
      <c r="M142">
        <v>1.9903939999999998E-2</v>
      </c>
      <c r="N142">
        <v>-1.3616920000000001E-3</v>
      </c>
      <c r="O142">
        <v>-3.4117629999999999E-3</v>
      </c>
      <c r="P142">
        <v>2.5775239999999999E-3</v>
      </c>
      <c r="Q142">
        <v>1.2694230000000001E-2</v>
      </c>
      <c r="R142">
        <v>-1.155744E-2</v>
      </c>
      <c r="S142">
        <v>4.2314609999999998E-4</v>
      </c>
      <c r="T142">
        <v>-6.0934960000000003E-3</v>
      </c>
      <c r="U142">
        <v>-7.1777830000000001E-3</v>
      </c>
    </row>
    <row r="143" spans="1:21" x14ac:dyDescent="0.25">
      <c r="A143" s="20">
        <f>-0.000000042834*10^9</f>
        <v>-42.833999999999996</v>
      </c>
      <c r="B143">
        <v>1.16948E-2</v>
      </c>
      <c r="C143">
        <v>-5.6467410000000003E-3</v>
      </c>
      <c r="D143">
        <v>-4.8683720000000002E-3</v>
      </c>
      <c r="E143">
        <v>-1.647363E-2</v>
      </c>
      <c r="F143">
        <v>-3.034812E-3</v>
      </c>
      <c r="G143">
        <v>-1.4664440000000001E-2</v>
      </c>
      <c r="H143">
        <v>4.9315649999999997E-3</v>
      </c>
      <c r="I143">
        <v>-3.8625280000000001E-3</v>
      </c>
      <c r="J143">
        <v>-4.4850660000000002E-3</v>
      </c>
      <c r="K143">
        <v>-1.144913E-2</v>
      </c>
      <c r="L143">
        <v>-8.1419279999999997E-3</v>
      </c>
      <c r="M143">
        <v>1.0656570000000001E-2</v>
      </c>
      <c r="N143">
        <v>-1.6173369999999999E-2</v>
      </c>
      <c r="O143">
        <v>7.2152730000000003E-3</v>
      </c>
      <c r="P143">
        <v>4.8853259999999999E-6</v>
      </c>
      <c r="Q143">
        <v>5.1611269999999997E-3</v>
      </c>
      <c r="R143">
        <v>2.2482959999999999E-3</v>
      </c>
      <c r="S143">
        <v>3.30416E-3</v>
      </c>
      <c r="T143">
        <v>-8.8559490000000001E-3</v>
      </c>
      <c r="U143">
        <v>-7.6938290000000001E-3</v>
      </c>
    </row>
    <row r="144" spans="1:21" x14ac:dyDescent="0.25">
      <c r="A144" s="20">
        <f>-0.000000041834*10^9</f>
        <v>-41.834000000000003</v>
      </c>
      <c r="B144">
        <v>1.465233E-2</v>
      </c>
      <c r="C144">
        <v>1.3481350000000001E-3</v>
      </c>
      <c r="D144">
        <v>-1.482821E-2</v>
      </c>
      <c r="E144">
        <v>-1.316266E-2</v>
      </c>
      <c r="F144">
        <v>6.5365249999999996E-3</v>
      </c>
      <c r="G144">
        <v>-1.677946E-2</v>
      </c>
      <c r="H144">
        <v>-3.1793569999999998E-3</v>
      </c>
      <c r="I144">
        <v>-7.8318850000000002E-3</v>
      </c>
      <c r="J144">
        <v>3.6534110000000001E-3</v>
      </c>
      <c r="K144">
        <v>-1.448558E-2</v>
      </c>
      <c r="L144">
        <v>4.1950350000000001E-5</v>
      </c>
      <c r="M144">
        <v>-1.118972E-2</v>
      </c>
      <c r="N144">
        <v>-1.318306E-2</v>
      </c>
      <c r="O144">
        <v>1.241991E-3</v>
      </c>
      <c r="P144">
        <v>4.0518619999999998E-3</v>
      </c>
      <c r="Q144">
        <v>-8.2774300000000006E-3</v>
      </c>
      <c r="R144">
        <v>5.1849890000000001E-3</v>
      </c>
      <c r="S144">
        <v>4.1343559999999996E-3</v>
      </c>
      <c r="T144">
        <v>3.9750099999999997E-5</v>
      </c>
      <c r="U144">
        <v>1.246536E-2</v>
      </c>
    </row>
    <row r="145" spans="1:21" x14ac:dyDescent="0.25">
      <c r="A145" s="20">
        <f>-0.000000040834*10^9</f>
        <v>-40.834000000000003</v>
      </c>
      <c r="B145">
        <v>1.506336E-2</v>
      </c>
      <c r="C145">
        <v>2.6544910000000001E-3</v>
      </c>
      <c r="D145">
        <v>-1.0112990000000001E-2</v>
      </c>
      <c r="E145">
        <v>1.164478E-3</v>
      </c>
      <c r="F145">
        <v>1.4378770000000001E-2</v>
      </c>
      <c r="G145">
        <v>-7.4807119999999996E-3</v>
      </c>
      <c r="H145">
        <v>-6.3407669999999998E-3</v>
      </c>
      <c r="I145">
        <v>2.3817209999999998E-3</v>
      </c>
      <c r="J145">
        <v>7.0441080000000003E-3</v>
      </c>
      <c r="K145">
        <v>-1.198198E-2</v>
      </c>
      <c r="L145">
        <v>7.4468240000000003E-3</v>
      </c>
      <c r="M145">
        <v>-1.5473880000000001E-2</v>
      </c>
      <c r="N145">
        <v>1.4306E-3</v>
      </c>
      <c r="O145">
        <v>-8.4427229999999992E-3</v>
      </c>
      <c r="P145">
        <v>1.1619300000000001E-2</v>
      </c>
      <c r="Q145">
        <v>-2.7738039999999999E-2</v>
      </c>
      <c r="R145">
        <v>-3.2367519999999999E-3</v>
      </c>
      <c r="S145">
        <v>-3.8896120000000002E-3</v>
      </c>
      <c r="T145">
        <v>-1.439582E-3</v>
      </c>
      <c r="U145">
        <v>2.216357E-2</v>
      </c>
    </row>
    <row r="146" spans="1:21" x14ac:dyDescent="0.25">
      <c r="A146" s="20">
        <f>-0.000000039834*10^9</f>
        <v>-39.833999999999996</v>
      </c>
      <c r="B146">
        <v>1.218846E-2</v>
      </c>
      <c r="C146">
        <v>-3.5295280000000001E-3</v>
      </c>
      <c r="D146">
        <v>5.567982E-3</v>
      </c>
      <c r="E146">
        <v>9.2814439999999998E-3</v>
      </c>
      <c r="F146">
        <v>1.0025849999999999E-2</v>
      </c>
      <c r="G146">
        <v>-9.4766329999999999E-3</v>
      </c>
      <c r="H146">
        <v>-3.4404599999999998E-3</v>
      </c>
      <c r="I146">
        <v>3.2130129999999998E-3</v>
      </c>
      <c r="J146">
        <v>3.443733E-3</v>
      </c>
      <c r="K146">
        <v>-6.5119360000000003E-3</v>
      </c>
      <c r="L146">
        <v>-5.3679590000000003E-3</v>
      </c>
      <c r="M146">
        <v>-3.5204820000000001E-3</v>
      </c>
      <c r="N146">
        <v>1.0025330000000001E-2</v>
      </c>
      <c r="O146">
        <v>-8.1852460000000002E-3</v>
      </c>
      <c r="P146">
        <v>4.2201449999999998E-3</v>
      </c>
      <c r="Q146">
        <v>-2.7700820000000001E-2</v>
      </c>
      <c r="R146">
        <v>-2.6731839999999999E-3</v>
      </c>
      <c r="S146">
        <v>-7.2142320000000001E-3</v>
      </c>
      <c r="T146">
        <v>-1.4939549999999999E-2</v>
      </c>
      <c r="U146">
        <v>1.5949899999999999E-2</v>
      </c>
    </row>
    <row r="147" spans="1:21" x14ac:dyDescent="0.25">
      <c r="A147" s="20">
        <f>-0.000000038834*10^9</f>
        <v>-38.834000000000003</v>
      </c>
      <c r="B147">
        <v>2.2566550000000002E-3</v>
      </c>
      <c r="C147">
        <v>-3.1273849999999999E-3</v>
      </c>
      <c r="D147">
        <v>1.7542769999999999E-2</v>
      </c>
      <c r="E147">
        <v>8.4315460000000003E-4</v>
      </c>
      <c r="F147">
        <v>4.24733E-4</v>
      </c>
      <c r="G147">
        <v>-2.0057660000000001E-2</v>
      </c>
      <c r="H147">
        <v>-3.8440979999999998E-3</v>
      </c>
      <c r="I147">
        <v>-8.8426640000000001E-3</v>
      </c>
      <c r="J147">
        <v>4.2529850000000001E-4</v>
      </c>
      <c r="K147">
        <v>-6.8433779999999998E-3</v>
      </c>
      <c r="L147">
        <v>-9.9688079999999991E-3</v>
      </c>
      <c r="M147">
        <v>-2.5546810000000001E-3</v>
      </c>
      <c r="N147">
        <v>3.9153169999999998E-3</v>
      </c>
      <c r="O147">
        <v>8.9107070000000001E-4</v>
      </c>
      <c r="P147">
        <v>-2.0214050000000001E-2</v>
      </c>
      <c r="Q147">
        <v>-6.4988329999999999E-3</v>
      </c>
      <c r="R147">
        <v>8.1304250000000002E-3</v>
      </c>
      <c r="S147">
        <v>4.7749170000000001E-3</v>
      </c>
      <c r="T147">
        <v>-1.478347E-2</v>
      </c>
      <c r="U147">
        <v>4.6129969999999998E-3</v>
      </c>
    </row>
    <row r="148" spans="1:21" x14ac:dyDescent="0.25">
      <c r="A148" s="20">
        <f>-0.000000037834*10^9</f>
        <v>-37.834000000000003</v>
      </c>
      <c r="B148">
        <v>-8.0432349999999997E-4</v>
      </c>
      <c r="C148">
        <v>-1.4569069999999999E-3</v>
      </c>
      <c r="D148">
        <v>1.7983099999999998E-2</v>
      </c>
      <c r="E148">
        <v>-1.077733E-2</v>
      </c>
      <c r="F148">
        <v>-6.3094960000000004E-3</v>
      </c>
      <c r="G148">
        <v>-2.1158650000000001E-2</v>
      </c>
      <c r="H148">
        <v>2.7111050000000001E-3</v>
      </c>
      <c r="I148">
        <v>-9.8635570000000002E-3</v>
      </c>
      <c r="J148">
        <v>-1.6716350000000001E-3</v>
      </c>
      <c r="K148">
        <v>-6.3044629999999997E-3</v>
      </c>
      <c r="L148">
        <v>5.9135230000000004E-3</v>
      </c>
      <c r="M148">
        <v>-7.7468390000000002E-3</v>
      </c>
      <c r="N148">
        <v>7.5942179999999998E-4</v>
      </c>
      <c r="O148">
        <v>9.0324529999999993E-3</v>
      </c>
      <c r="P148">
        <v>-2.8960969999999999E-2</v>
      </c>
      <c r="Q148">
        <v>3.8553760000000002E-3</v>
      </c>
      <c r="R148">
        <v>7.1446970000000002E-3</v>
      </c>
      <c r="S148">
        <v>7.9311699999999995E-3</v>
      </c>
      <c r="T148">
        <v>2.4454199999999998E-3</v>
      </c>
      <c r="U148">
        <v>-6.2032240000000002E-3</v>
      </c>
    </row>
    <row r="149" spans="1:21" x14ac:dyDescent="0.25">
      <c r="A149" s="20">
        <f>-0.000000036834*10^9</f>
        <v>-36.833999999999996</v>
      </c>
      <c r="B149">
        <v>8.3719450000000004E-3</v>
      </c>
      <c r="C149">
        <v>1.5589829999999999E-3</v>
      </c>
      <c r="D149">
        <v>1.305707E-2</v>
      </c>
      <c r="E149">
        <v>-6.4671989999999999E-3</v>
      </c>
      <c r="F149">
        <v>-1.1963150000000001E-2</v>
      </c>
      <c r="G149">
        <v>-1.1557069999999999E-2</v>
      </c>
      <c r="H149">
        <v>1.330421E-2</v>
      </c>
      <c r="I149">
        <v>2.3553649999999999E-3</v>
      </c>
      <c r="J149">
        <v>-2.3507799999999998E-3</v>
      </c>
      <c r="K149">
        <v>-5.6093180000000003E-3</v>
      </c>
      <c r="L149">
        <v>8.6209340000000002E-3</v>
      </c>
      <c r="M149">
        <v>-7.8983860000000003E-3</v>
      </c>
      <c r="N149">
        <v>1.093996E-2</v>
      </c>
      <c r="O149">
        <v>7.6592520000000001E-3</v>
      </c>
      <c r="P149">
        <v>-8.9150670000000005E-3</v>
      </c>
      <c r="Q149">
        <v>-1.7925440000000001E-3</v>
      </c>
      <c r="R149">
        <v>-3.1545219999999999E-3</v>
      </c>
      <c r="S149">
        <v>9.7235180000000004E-4</v>
      </c>
      <c r="T149">
        <v>1.058955E-2</v>
      </c>
      <c r="U149">
        <v>-1.318771E-2</v>
      </c>
    </row>
    <row r="150" spans="1:21" x14ac:dyDescent="0.25">
      <c r="A150" s="20">
        <f>-0.000000035834*10^9</f>
        <v>-35.834000000000003</v>
      </c>
      <c r="B150">
        <v>1.226994E-2</v>
      </c>
      <c r="C150">
        <v>1.246623E-2</v>
      </c>
      <c r="D150">
        <v>7.3554629999999996E-3</v>
      </c>
      <c r="E150">
        <v>3.0887610000000002E-3</v>
      </c>
      <c r="F150">
        <v>-1.2901269999999999E-2</v>
      </c>
      <c r="G150">
        <v>-4.9070540000000001E-3</v>
      </c>
      <c r="H150">
        <v>1.0091630000000001E-2</v>
      </c>
      <c r="I150">
        <v>1.326747E-2</v>
      </c>
      <c r="J150">
        <v>3.9147050000000001E-3</v>
      </c>
      <c r="K150">
        <v>-5.272166E-3</v>
      </c>
      <c r="L150">
        <v>-5.6555579999999998E-3</v>
      </c>
      <c r="M150">
        <v>-9.7637780000000007E-3</v>
      </c>
      <c r="N150">
        <v>1.30157E-2</v>
      </c>
      <c r="O150">
        <v>1.640835E-3</v>
      </c>
      <c r="P150">
        <v>4.5753770000000003E-3</v>
      </c>
      <c r="Q150">
        <v>-6.2454370000000004E-3</v>
      </c>
      <c r="R150">
        <v>-2.2685539999999999E-3</v>
      </c>
      <c r="S150">
        <v>3.8828479999999999E-3</v>
      </c>
      <c r="T150">
        <v>5.7955690000000004E-4</v>
      </c>
      <c r="U150">
        <v>-1.0346569999999999E-2</v>
      </c>
    </row>
    <row r="151" spans="1:21" x14ac:dyDescent="0.25">
      <c r="A151" s="20">
        <f>-0.000000034834*10^9</f>
        <v>-34.833999999999996</v>
      </c>
      <c r="B151">
        <v>2.7895620000000002E-3</v>
      </c>
      <c r="C151">
        <v>9.7392420000000004E-3</v>
      </c>
      <c r="D151">
        <v>2.0833789999999998E-3</v>
      </c>
      <c r="E151">
        <v>3.2274370000000001E-3</v>
      </c>
      <c r="F151">
        <v>-1.007059E-3</v>
      </c>
      <c r="G151">
        <v>7.5919729999999997E-4</v>
      </c>
      <c r="H151">
        <v>-6.9025360000000003E-4</v>
      </c>
      <c r="I151">
        <v>1.3775920000000001E-2</v>
      </c>
      <c r="J151">
        <v>6.7298239999999997E-3</v>
      </c>
      <c r="K151">
        <v>5.5154319999999998E-3</v>
      </c>
      <c r="L151">
        <v>-5.6711239999999996E-3</v>
      </c>
      <c r="M151">
        <v>-4.9686879999999998E-3</v>
      </c>
      <c r="N151">
        <v>2.2137400000000001E-3</v>
      </c>
      <c r="O151">
        <v>-1.983861E-3</v>
      </c>
      <c r="P151">
        <v>-5.5253769999999997E-3</v>
      </c>
      <c r="Q151">
        <v>2.0314119999999998E-3</v>
      </c>
      <c r="R151">
        <v>3.837746E-3</v>
      </c>
      <c r="S151">
        <v>2.0451419999999998E-3</v>
      </c>
      <c r="T151">
        <v>9.1790589999999998E-4</v>
      </c>
      <c r="U151">
        <v>7.3297179999999998E-3</v>
      </c>
    </row>
    <row r="152" spans="1:21" x14ac:dyDescent="0.25">
      <c r="A152" s="20">
        <f>-0.000000033834*10^9</f>
        <v>-33.833999999999996</v>
      </c>
      <c r="B152">
        <v>-3.3694900000000002E-3</v>
      </c>
      <c r="C152">
        <v>1.037528E-3</v>
      </c>
      <c r="D152">
        <v>1.1866069999999999E-3</v>
      </c>
      <c r="E152">
        <v>-2.3676460000000002E-3</v>
      </c>
      <c r="F152">
        <v>1.256646E-2</v>
      </c>
      <c r="G152">
        <v>1.520813E-2</v>
      </c>
      <c r="H152">
        <v>-6.6379400000000002E-3</v>
      </c>
      <c r="I152">
        <v>1.598216E-3</v>
      </c>
      <c r="J152">
        <v>-1.924996E-3</v>
      </c>
      <c r="K152">
        <v>9.0183069999999997E-3</v>
      </c>
      <c r="L152">
        <v>-3.884281E-4</v>
      </c>
      <c r="M152">
        <v>7.4612289999999998E-3</v>
      </c>
      <c r="N152">
        <v>-9.5813660000000004E-4</v>
      </c>
      <c r="O152">
        <v>-4.0327260000000004E-3</v>
      </c>
      <c r="P152">
        <v>-7.1527170000000003E-3</v>
      </c>
      <c r="Q152">
        <v>9.7265029999999992E-3</v>
      </c>
      <c r="R152">
        <v>-3.6937659999999998E-3</v>
      </c>
      <c r="S152">
        <v>-1.59153E-2</v>
      </c>
      <c r="T152">
        <v>1.5078670000000001E-2</v>
      </c>
      <c r="U152">
        <v>2.1933089999999999E-2</v>
      </c>
    </row>
    <row r="153" spans="1:21" x14ac:dyDescent="0.25">
      <c r="A153" s="20">
        <f>-0.000000032834*10^9</f>
        <v>-32.834000000000003</v>
      </c>
      <c r="B153">
        <v>8.9120580000000005E-3</v>
      </c>
      <c r="C153">
        <v>1.0014439999999999E-2</v>
      </c>
      <c r="D153">
        <v>3.7819310000000001E-3</v>
      </c>
      <c r="E153">
        <v>-1.1086779999999999E-2</v>
      </c>
      <c r="F153">
        <v>3.7936139999999998E-3</v>
      </c>
      <c r="G153">
        <v>2.1418220000000002E-2</v>
      </c>
      <c r="H153">
        <v>-7.8534199999999998E-3</v>
      </c>
      <c r="I153">
        <v>-9.0340239999999999E-3</v>
      </c>
      <c r="J153">
        <v>-2.0667839999999999E-4</v>
      </c>
      <c r="K153">
        <v>-1.5780150000000001E-3</v>
      </c>
      <c r="L153">
        <v>-7.4399920000000003E-3</v>
      </c>
      <c r="M153">
        <v>8.6946599999999999E-3</v>
      </c>
      <c r="N153">
        <v>3.0852269999999998E-3</v>
      </c>
      <c r="O153">
        <v>-5.6315940000000002E-3</v>
      </c>
      <c r="P153">
        <v>6.3267439999999996E-3</v>
      </c>
      <c r="Q153">
        <v>9.4096510000000002E-4</v>
      </c>
      <c r="R153">
        <v>-1.8217540000000001E-2</v>
      </c>
      <c r="S153">
        <v>-2.491985E-2</v>
      </c>
      <c r="T153">
        <v>1.1044760000000001E-2</v>
      </c>
      <c r="U153">
        <v>1.155981E-2</v>
      </c>
    </row>
    <row r="154" spans="1:21" x14ac:dyDescent="0.25">
      <c r="A154" s="20">
        <f>-0.000000031834*10^9</f>
        <v>-31.834</v>
      </c>
      <c r="B154">
        <v>2.469145E-2</v>
      </c>
      <c r="C154">
        <v>7.9152340000000002E-3</v>
      </c>
      <c r="D154">
        <v>6.7574979999999998E-3</v>
      </c>
      <c r="E154">
        <v>-1.5948029999999998E-2</v>
      </c>
      <c r="F154">
        <v>-1.3000050000000001E-2</v>
      </c>
      <c r="G154">
        <v>4.4475360000000002E-3</v>
      </c>
      <c r="H154">
        <v>-1.926772E-3</v>
      </c>
      <c r="I154">
        <v>-3.3071559999999999E-3</v>
      </c>
      <c r="J154">
        <v>1.874406E-2</v>
      </c>
      <c r="K154">
        <v>1.168762E-4</v>
      </c>
      <c r="L154">
        <v>-8.0150489999999998E-3</v>
      </c>
      <c r="M154">
        <v>3.4749590000000001E-3</v>
      </c>
      <c r="N154">
        <v>4.401025E-4</v>
      </c>
      <c r="O154">
        <v>-1.3512769999999999E-3</v>
      </c>
      <c r="P154">
        <v>8.5049679999999999E-3</v>
      </c>
      <c r="Q154">
        <v>-7.2742190000000002E-3</v>
      </c>
      <c r="R154">
        <v>-1.8793529999999999E-2</v>
      </c>
      <c r="S154">
        <v>-1.019605E-2</v>
      </c>
      <c r="T154">
        <v>-5.8925740000000002E-3</v>
      </c>
      <c r="U154">
        <v>-2.775137E-3</v>
      </c>
    </row>
    <row r="155" spans="1:21" x14ac:dyDescent="0.25">
      <c r="A155" s="20">
        <f>-0.000000030834*10^9</f>
        <v>-30.833999999999996</v>
      </c>
      <c r="B155">
        <v>2.4097859999999999E-2</v>
      </c>
      <c r="C155">
        <v>-8.0760129999999999E-3</v>
      </c>
      <c r="D155">
        <v>6.1500670000000004E-3</v>
      </c>
      <c r="E155">
        <v>-1.2905140000000001E-2</v>
      </c>
      <c r="F155">
        <v>-9.7069960000000007E-3</v>
      </c>
      <c r="G155">
        <v>-1.3996669999999999E-2</v>
      </c>
      <c r="H155">
        <v>9.6526540000000001E-3</v>
      </c>
      <c r="I155">
        <v>2.32169E-3</v>
      </c>
      <c r="J155">
        <v>2.9901400000000002E-2</v>
      </c>
      <c r="K155">
        <v>7.5357469999999998E-3</v>
      </c>
      <c r="L155">
        <v>2.4686370000000001E-3</v>
      </c>
      <c r="M155">
        <v>6.5224610000000002E-3</v>
      </c>
      <c r="N155">
        <v>1.995446E-4</v>
      </c>
      <c r="O155">
        <v>1.2161470000000001E-2</v>
      </c>
      <c r="P155">
        <v>2.735444E-5</v>
      </c>
      <c r="Q155">
        <v>2.077331E-3</v>
      </c>
      <c r="R155">
        <v>-8.7371529999999992E-3</v>
      </c>
      <c r="S155">
        <v>6.8370490000000004E-3</v>
      </c>
      <c r="T155">
        <v>-7.3359430000000002E-3</v>
      </c>
      <c r="U155">
        <v>4.8536209999999998E-3</v>
      </c>
    </row>
    <row r="156" spans="1:21" x14ac:dyDescent="0.25">
      <c r="A156" s="20">
        <f>-0.000000029834*10^9</f>
        <v>-29.834</v>
      </c>
      <c r="B156">
        <v>1.842535E-2</v>
      </c>
      <c r="C156">
        <v>-8.1576159999999995E-3</v>
      </c>
      <c r="D156">
        <v>-2.5443140000000002E-3</v>
      </c>
      <c r="E156">
        <v>-9.0492379999999994E-3</v>
      </c>
      <c r="F156">
        <v>-2.504161E-3</v>
      </c>
      <c r="G156">
        <v>-1.4205840000000001E-2</v>
      </c>
      <c r="H156">
        <v>1.5667730000000001E-2</v>
      </c>
      <c r="I156">
        <v>-1.929198E-3</v>
      </c>
      <c r="J156">
        <v>2.3897430000000001E-2</v>
      </c>
      <c r="K156">
        <v>2.2018850000000002E-3</v>
      </c>
      <c r="L156">
        <v>6.1490809999999998E-3</v>
      </c>
      <c r="M156">
        <v>8.7043150000000007E-3</v>
      </c>
      <c r="N156">
        <v>1.210748E-2</v>
      </c>
      <c r="O156">
        <v>2.003421E-2</v>
      </c>
      <c r="P156">
        <v>-1.353735E-4</v>
      </c>
      <c r="Q156">
        <v>1.142194E-2</v>
      </c>
      <c r="R156">
        <v>-2.65249E-3</v>
      </c>
      <c r="S156">
        <v>4.3312569999999998E-3</v>
      </c>
      <c r="T156">
        <v>-7.6060750000000001E-4</v>
      </c>
      <c r="U156">
        <v>1.513042E-2</v>
      </c>
    </row>
    <row r="157" spans="1:21" x14ac:dyDescent="0.25">
      <c r="A157" s="20">
        <f>-0.000000028834*10^9</f>
        <v>-28.834</v>
      </c>
      <c r="B157">
        <v>1.7340680000000001E-2</v>
      </c>
      <c r="C157">
        <v>-3.276574E-4</v>
      </c>
      <c r="D157">
        <v>-1.8291970000000001E-2</v>
      </c>
      <c r="E157">
        <v>-5.0595090000000002E-3</v>
      </c>
      <c r="F157">
        <v>-7.5850580000000004E-3</v>
      </c>
      <c r="G157">
        <v>-5.3869970000000001E-3</v>
      </c>
      <c r="H157">
        <v>1.6767779999999999E-2</v>
      </c>
      <c r="I157">
        <v>-1.0387490000000001E-3</v>
      </c>
      <c r="J157">
        <v>8.3768120000000008E-3</v>
      </c>
      <c r="K157">
        <v>-6.3178330000000001E-3</v>
      </c>
      <c r="L157">
        <v>1.84592E-3</v>
      </c>
      <c r="M157">
        <v>-1.3804690000000001E-3</v>
      </c>
      <c r="N157">
        <v>1.7898850000000001E-2</v>
      </c>
      <c r="O157">
        <v>5.6516279999999997E-3</v>
      </c>
      <c r="P157">
        <v>5.1895170000000003E-3</v>
      </c>
      <c r="Q157">
        <v>-1.4221310000000001E-4</v>
      </c>
      <c r="R157">
        <v>-5.1932799999999998E-3</v>
      </c>
      <c r="S157">
        <v>-7.6665129999999998E-3</v>
      </c>
      <c r="T157">
        <v>-1.229658E-3</v>
      </c>
      <c r="U157">
        <v>6.2393789999999998E-3</v>
      </c>
    </row>
    <row r="158" spans="1:21" x14ac:dyDescent="0.25">
      <c r="A158" s="20">
        <f>-0.000000027834*10^9</f>
        <v>-27.834</v>
      </c>
      <c r="B158">
        <v>5.4560240000000003E-3</v>
      </c>
      <c r="C158">
        <v>4.3189700000000001E-3</v>
      </c>
      <c r="D158">
        <v>-2.2221250000000001E-2</v>
      </c>
      <c r="E158">
        <v>-3.52236E-3</v>
      </c>
      <c r="F158">
        <v>-1.0197049999999999E-2</v>
      </c>
      <c r="G158">
        <v>1.663384E-3</v>
      </c>
      <c r="H158">
        <v>2.2634910000000001E-2</v>
      </c>
      <c r="I158">
        <v>3.748173E-3</v>
      </c>
      <c r="J158">
        <v>-5.6026219999999998E-3</v>
      </c>
      <c r="K158">
        <v>-7.0187089999999997E-3</v>
      </c>
      <c r="L158">
        <v>-4.5728160000000004E-3</v>
      </c>
      <c r="M158">
        <v>-1.7768079999999999E-2</v>
      </c>
      <c r="N158">
        <v>8.8769000000000001E-3</v>
      </c>
      <c r="O158">
        <v>-9.3185049999999995E-3</v>
      </c>
      <c r="P158">
        <v>-3.0437580000000001E-3</v>
      </c>
      <c r="Q158">
        <v>-1.126543E-2</v>
      </c>
      <c r="R158">
        <v>-1.0305740000000001E-2</v>
      </c>
      <c r="S158">
        <v>-1.287367E-2</v>
      </c>
      <c r="T158">
        <v>-2.736428E-3</v>
      </c>
      <c r="U158">
        <v>-5.1715399999999996E-3</v>
      </c>
    </row>
    <row r="159" spans="1:21" x14ac:dyDescent="0.25">
      <c r="A159" s="20">
        <f>-0.000000026834*10^9</f>
        <v>-26.834</v>
      </c>
      <c r="B159">
        <v>-1.450949E-2</v>
      </c>
      <c r="C159">
        <v>-1.5380719999999999E-3</v>
      </c>
      <c r="D159">
        <v>-5.9147380000000001E-3</v>
      </c>
      <c r="E159">
        <v>-7.4494139999999997E-3</v>
      </c>
      <c r="F159">
        <v>-3.618847E-4</v>
      </c>
      <c r="G159">
        <v>5.7149540000000004E-3</v>
      </c>
      <c r="H159">
        <v>2.6566630000000001E-2</v>
      </c>
      <c r="I159">
        <v>2.3494169999999999E-3</v>
      </c>
      <c r="J159">
        <v>-3.6106559999999998E-3</v>
      </c>
      <c r="K159">
        <v>2.5260270000000001E-3</v>
      </c>
      <c r="L159">
        <v>-1.2948400000000001E-2</v>
      </c>
      <c r="M159">
        <v>-2.1211339999999999E-2</v>
      </c>
      <c r="N159">
        <v>4.2469659999999996E-3</v>
      </c>
      <c r="O159">
        <v>2.3039509999999998E-3</v>
      </c>
      <c r="P159">
        <v>-1.417364E-2</v>
      </c>
      <c r="Q159">
        <v>5.8734870000000002E-3</v>
      </c>
      <c r="R159">
        <v>-1.6681199999999999E-3</v>
      </c>
      <c r="S159">
        <v>-1.5059639999999999E-2</v>
      </c>
      <c r="T159">
        <v>-4.0314510000000001E-3</v>
      </c>
      <c r="U159">
        <v>-2.3261610000000002E-3</v>
      </c>
    </row>
    <row r="160" spans="1:21" x14ac:dyDescent="0.25">
      <c r="A160" s="20">
        <f>-0.000000025834*10^9</f>
        <v>-25.834000000000003</v>
      </c>
      <c r="B160">
        <v>-1.6407700000000001E-2</v>
      </c>
      <c r="C160">
        <v>-1.6023349999999999E-2</v>
      </c>
      <c r="D160">
        <v>9.0068930000000002E-3</v>
      </c>
      <c r="E160">
        <v>-8.8394660000000007E-3</v>
      </c>
      <c r="F160">
        <v>6.1139439999999996E-3</v>
      </c>
      <c r="G160">
        <v>6.5065460000000002E-3</v>
      </c>
      <c r="H160">
        <v>1.7119280000000001E-2</v>
      </c>
      <c r="I160">
        <v>9.1793940000000002E-4</v>
      </c>
      <c r="J160">
        <v>5.5824560000000004E-3</v>
      </c>
      <c r="K160">
        <v>1.3836309999999999E-2</v>
      </c>
      <c r="L160">
        <v>-1.306178E-2</v>
      </c>
      <c r="M160">
        <v>-2.3186349999999999E-3</v>
      </c>
      <c r="N160">
        <v>9.1318560000000007E-3</v>
      </c>
      <c r="O160">
        <v>1.9047410000000001E-2</v>
      </c>
      <c r="P160">
        <v>-1.061746E-2</v>
      </c>
      <c r="Q160">
        <v>2.5120779999999999E-2</v>
      </c>
      <c r="R160">
        <v>1.0915569999999999E-2</v>
      </c>
      <c r="S160">
        <v>-1.6117590000000001E-2</v>
      </c>
      <c r="T160">
        <v>-6.2491719999999999E-3</v>
      </c>
      <c r="U160">
        <v>-7.0322069999999997E-4</v>
      </c>
    </row>
    <row r="161" spans="1:21" x14ac:dyDescent="0.25">
      <c r="A161" s="20">
        <f>-0.000000024834*10^9</f>
        <v>-24.834</v>
      </c>
      <c r="B161">
        <v>-3.7140910000000001E-3</v>
      </c>
      <c r="C161">
        <v>-1.6099240000000001E-2</v>
      </c>
      <c r="D161">
        <v>1.248675E-2</v>
      </c>
      <c r="E161">
        <v>-1.856866E-3</v>
      </c>
      <c r="F161">
        <v>-5.1985119999999998E-3</v>
      </c>
      <c r="G161">
        <v>6.1168289999999998E-3</v>
      </c>
      <c r="H161">
        <v>3.7114409999999998E-3</v>
      </c>
      <c r="I161">
        <v>9.1519110000000004E-3</v>
      </c>
      <c r="J161">
        <v>5.2256059999999998E-3</v>
      </c>
      <c r="K161">
        <v>1.436344E-2</v>
      </c>
      <c r="L161">
        <v>-3.0791759999999999E-3</v>
      </c>
      <c r="M161">
        <v>1.1413299999999999E-2</v>
      </c>
      <c r="N161">
        <v>6.0475440000000002E-3</v>
      </c>
      <c r="O161">
        <v>1.051214E-2</v>
      </c>
      <c r="P161">
        <v>-3.7128819999999998E-3</v>
      </c>
      <c r="Q161">
        <v>1.0028270000000001E-2</v>
      </c>
      <c r="R161">
        <v>5.8676529999999996E-3</v>
      </c>
      <c r="S161">
        <v>-7.9805350000000004E-3</v>
      </c>
      <c r="T161">
        <v>-6.5111270000000002E-3</v>
      </c>
      <c r="U161">
        <v>-8.8056100000000002E-3</v>
      </c>
    </row>
    <row r="162" spans="1:21" x14ac:dyDescent="0.25">
      <c r="A162" s="20">
        <f>-0.000000023834*10^9</f>
        <v>-23.834</v>
      </c>
      <c r="B162">
        <v>-8.4536439999999995E-4</v>
      </c>
      <c r="C162">
        <v>-6.3677689999999997E-3</v>
      </c>
      <c r="D162">
        <v>9.2661710000000001E-3</v>
      </c>
      <c r="E162">
        <v>7.4361230000000002E-3</v>
      </c>
      <c r="F162">
        <v>-1.282033E-2</v>
      </c>
      <c r="G162">
        <v>5.1517400000000001E-3</v>
      </c>
      <c r="H162">
        <v>-1.1923210000000001E-3</v>
      </c>
      <c r="I162">
        <v>1.7625370000000001E-2</v>
      </c>
      <c r="J162">
        <v>3.9052640000000001E-4</v>
      </c>
      <c r="K162">
        <v>7.3661029999999997E-3</v>
      </c>
      <c r="L162">
        <v>1.3464169999999999E-3</v>
      </c>
      <c r="M162">
        <v>-1.5792930000000001E-3</v>
      </c>
      <c r="N162">
        <v>-4.6156649999999997E-3</v>
      </c>
      <c r="O162">
        <v>-4.7722930000000004E-3</v>
      </c>
      <c r="P162">
        <v>5.6914260000000002E-5</v>
      </c>
      <c r="Q162">
        <v>-1.686317E-2</v>
      </c>
      <c r="R162">
        <v>1.1831809999999999E-3</v>
      </c>
      <c r="S162">
        <v>7.4866530000000002E-3</v>
      </c>
      <c r="T162">
        <v>-4.4294160000000003E-3</v>
      </c>
      <c r="U162">
        <v>-1.041927E-2</v>
      </c>
    </row>
    <row r="163" spans="1:21" x14ac:dyDescent="0.25">
      <c r="A163" s="20">
        <f>-0.000000022834*10^9</f>
        <v>-22.834</v>
      </c>
      <c r="B163">
        <v>-6.3143660000000001E-3</v>
      </c>
      <c r="C163">
        <v>-6.5300310000000004E-3</v>
      </c>
      <c r="D163">
        <v>4.8061930000000003E-3</v>
      </c>
      <c r="E163">
        <v>9.7185659999999997E-3</v>
      </c>
      <c r="F163">
        <v>-3.8656129999999999E-3</v>
      </c>
      <c r="G163">
        <v>4.751842E-3</v>
      </c>
      <c r="H163">
        <v>-5.6132910000000003E-3</v>
      </c>
      <c r="I163">
        <v>1.290522E-2</v>
      </c>
      <c r="J163">
        <v>-6.830633E-3</v>
      </c>
      <c r="K163">
        <v>-3.7070649999999998E-3</v>
      </c>
      <c r="L163">
        <v>9.8074389999999994E-4</v>
      </c>
      <c r="M163">
        <v>-1.506919E-2</v>
      </c>
      <c r="N163">
        <v>-3.8712629999999998E-3</v>
      </c>
      <c r="O163">
        <v>-3.2865989999999999E-3</v>
      </c>
      <c r="P163">
        <v>2.607977E-3</v>
      </c>
      <c r="Q163">
        <v>-1.519057E-2</v>
      </c>
      <c r="R163">
        <v>1.0243800000000001E-2</v>
      </c>
      <c r="S163">
        <v>1.6901289999999999E-2</v>
      </c>
      <c r="T163">
        <v>3.9636790000000003E-3</v>
      </c>
      <c r="U163">
        <v>-3.3280570000000002E-3</v>
      </c>
    </row>
    <row r="164" spans="1:21" x14ac:dyDescent="0.25">
      <c r="A164" s="20">
        <f>-0.000000021834*10^9</f>
        <v>-21.834</v>
      </c>
      <c r="B164">
        <v>-4.9461740000000002E-3</v>
      </c>
      <c r="C164">
        <v>-1.024014E-2</v>
      </c>
      <c r="D164">
        <v>2.241355E-3</v>
      </c>
      <c r="E164">
        <v>6.4370119999999998E-3</v>
      </c>
      <c r="F164">
        <v>4.6831700000000004E-3</v>
      </c>
      <c r="G164">
        <v>8.7482419999999998E-3</v>
      </c>
      <c r="H164">
        <v>-9.3601780000000002E-3</v>
      </c>
      <c r="I164">
        <v>2.212047E-3</v>
      </c>
      <c r="J164">
        <v>-1.49298E-2</v>
      </c>
      <c r="K164">
        <v>-1.7431789999999999E-2</v>
      </c>
      <c r="L164">
        <v>4.4879730000000001E-3</v>
      </c>
      <c r="M164">
        <v>-4.66658E-3</v>
      </c>
      <c r="N164">
        <v>3.732296E-3</v>
      </c>
      <c r="O164">
        <v>-7.071819E-3</v>
      </c>
      <c r="P164">
        <v>4.1685780000000003E-4</v>
      </c>
      <c r="Q164">
        <v>6.0968790000000004E-3</v>
      </c>
      <c r="R164">
        <v>1.1098530000000001E-2</v>
      </c>
      <c r="S164">
        <v>1.37743E-2</v>
      </c>
      <c r="T164">
        <v>1.197761E-2</v>
      </c>
      <c r="U164">
        <v>-9.5855289999999998E-4</v>
      </c>
    </row>
    <row r="165" spans="1:21" x14ac:dyDescent="0.25">
      <c r="A165" s="20">
        <f>-0.000000020834*10^9</f>
        <v>-20.834</v>
      </c>
      <c r="B165">
        <v>1.394707E-3</v>
      </c>
      <c r="C165">
        <v>-6.9378900000000004E-3</v>
      </c>
      <c r="D165">
        <v>-4.5611909999999998E-4</v>
      </c>
      <c r="E165">
        <v>7.1460999999999998E-3</v>
      </c>
      <c r="F165">
        <v>5.4339699999999998E-3</v>
      </c>
      <c r="G165">
        <v>6.2132810000000002E-3</v>
      </c>
      <c r="H165">
        <v>-7.1316320000000002E-4</v>
      </c>
      <c r="I165">
        <v>-2.9610050000000001E-3</v>
      </c>
      <c r="J165">
        <v>-1.267715E-2</v>
      </c>
      <c r="K165">
        <v>-2.2328520000000001E-2</v>
      </c>
      <c r="L165">
        <v>5.8223319999999999E-4</v>
      </c>
      <c r="M165">
        <v>1.204125E-2</v>
      </c>
      <c r="N165">
        <v>1.3370210000000001E-3</v>
      </c>
      <c r="O165">
        <v>-1.7936790000000001E-2</v>
      </c>
      <c r="P165">
        <v>-5.0578680000000001E-3</v>
      </c>
      <c r="Q165">
        <v>1.567547E-2</v>
      </c>
      <c r="R165">
        <v>-3.121787E-3</v>
      </c>
      <c r="S165">
        <v>9.8309590000000002E-3</v>
      </c>
      <c r="T165">
        <v>1.036581E-2</v>
      </c>
      <c r="U165">
        <v>-4.7975819999999999E-3</v>
      </c>
    </row>
    <row r="166" spans="1:21" x14ac:dyDescent="0.25">
      <c r="A166" s="20">
        <f>-0.000000019834*10^9</f>
        <v>-19.834</v>
      </c>
      <c r="B166">
        <v>2.3896540000000002E-3</v>
      </c>
      <c r="C166">
        <v>-4.4558599999999999E-3</v>
      </c>
      <c r="D166">
        <v>-7.2713840000000003E-4</v>
      </c>
      <c r="E166">
        <v>1.3396959999999999E-2</v>
      </c>
      <c r="F166">
        <v>1.34556E-4</v>
      </c>
      <c r="G166">
        <v>-1.142755E-2</v>
      </c>
      <c r="H166">
        <v>7.8358460000000005E-3</v>
      </c>
      <c r="I166">
        <v>-5.1936120000000002E-3</v>
      </c>
      <c r="J166">
        <v>9.9519270000000002E-4</v>
      </c>
      <c r="K166">
        <v>-1.7554360000000001E-2</v>
      </c>
      <c r="L166">
        <v>-9.0503579999999997E-3</v>
      </c>
      <c r="M166">
        <v>1.18052E-2</v>
      </c>
      <c r="N166">
        <v>-3.95211E-3</v>
      </c>
      <c r="O166">
        <v>-1.102032E-2</v>
      </c>
      <c r="P166">
        <v>-4.6940829999999999E-3</v>
      </c>
      <c r="Q166">
        <v>5.5458349999999998E-3</v>
      </c>
      <c r="R166">
        <v>-9.1972719999999994E-3</v>
      </c>
      <c r="S166">
        <v>1.232721E-2</v>
      </c>
      <c r="T166">
        <v>5.5880160000000003E-3</v>
      </c>
      <c r="U166">
        <v>-7.4734629999999996E-5</v>
      </c>
    </row>
    <row r="167" spans="1:21" x14ac:dyDescent="0.25">
      <c r="A167" s="20">
        <f>-0.000000018834*10^9</f>
        <v>-18.834</v>
      </c>
      <c r="B167">
        <v>2.0172979999999998E-3</v>
      </c>
      <c r="C167">
        <v>-3.0744829999999998E-3</v>
      </c>
      <c r="D167">
        <v>-3.789901E-3</v>
      </c>
      <c r="E167">
        <v>1.1722730000000001E-2</v>
      </c>
      <c r="F167">
        <v>4.3793150000000003E-4</v>
      </c>
      <c r="G167">
        <v>-2.2986039999999999E-2</v>
      </c>
      <c r="H167">
        <v>6.4907389999999997E-3</v>
      </c>
      <c r="I167">
        <v>-9.7293290000000001E-3</v>
      </c>
      <c r="J167">
        <v>1.1720019999999999E-2</v>
      </c>
      <c r="K167">
        <v>-1.007629E-2</v>
      </c>
      <c r="L167">
        <v>-9.0466190000000005E-3</v>
      </c>
      <c r="M167">
        <v>7.0013469999999998E-3</v>
      </c>
      <c r="N167">
        <v>-1.9539449999999999E-3</v>
      </c>
      <c r="O167">
        <v>4.4340200000000003E-3</v>
      </c>
      <c r="P167">
        <v>6.9614739999999996E-4</v>
      </c>
      <c r="Q167">
        <v>-2.8499269999999999E-3</v>
      </c>
      <c r="R167">
        <v>2.1018159999999998E-3</v>
      </c>
      <c r="S167">
        <v>7.1346359999999998E-3</v>
      </c>
      <c r="T167">
        <v>-7.4525239999999999E-4</v>
      </c>
      <c r="U167">
        <v>1.549646E-2</v>
      </c>
    </row>
    <row r="168" spans="1:21" x14ac:dyDescent="0.25">
      <c r="A168" s="20">
        <f>-0.000000017834*10^9</f>
        <v>-17.834</v>
      </c>
      <c r="B168">
        <v>7.7827499999999997E-3</v>
      </c>
      <c r="C168">
        <v>5.1279100000000003E-3</v>
      </c>
      <c r="D168">
        <v>-1.434669E-2</v>
      </c>
      <c r="E168">
        <v>-8.9698350000000005E-5</v>
      </c>
      <c r="F168">
        <v>1.003128E-2</v>
      </c>
      <c r="G168">
        <v>-1.921059E-2</v>
      </c>
      <c r="H168">
        <v>4.4029489999999998E-3</v>
      </c>
      <c r="I168">
        <v>-8.8970009999999999E-3</v>
      </c>
      <c r="J168">
        <v>4.3580099999999998E-3</v>
      </c>
      <c r="K168">
        <v>1.289913E-3</v>
      </c>
      <c r="L168">
        <v>-8.8910340000000008E-3</v>
      </c>
      <c r="M168">
        <v>1.4814539999999999E-2</v>
      </c>
      <c r="N168">
        <v>1.52597E-3</v>
      </c>
      <c r="O168">
        <v>1.534262E-2</v>
      </c>
      <c r="P168">
        <v>2.6533559999999999E-3</v>
      </c>
      <c r="Q168">
        <v>4.9335730000000001E-3</v>
      </c>
      <c r="R168">
        <v>6.2753749999999997E-3</v>
      </c>
      <c r="S168">
        <v>-1.001668E-2</v>
      </c>
      <c r="T168">
        <v>-7.4754820000000003E-3</v>
      </c>
      <c r="U168">
        <v>1.453991E-2</v>
      </c>
    </row>
    <row r="169" spans="1:21" x14ac:dyDescent="0.25">
      <c r="A169" s="20">
        <f>-0.000000016834*10^9</f>
        <v>-16.834</v>
      </c>
      <c r="B169">
        <v>1.362007E-2</v>
      </c>
      <c r="C169">
        <v>9.9799139999999995E-3</v>
      </c>
      <c r="D169">
        <v>-1.914861E-2</v>
      </c>
      <c r="E169">
        <v>-8.1937669999999994E-3</v>
      </c>
      <c r="F169">
        <v>6.5859849999999999E-3</v>
      </c>
      <c r="G169">
        <v>-1.5930710000000001E-2</v>
      </c>
      <c r="H169">
        <v>7.2271810000000001E-3</v>
      </c>
      <c r="I169">
        <v>3.9478559999999996E-3</v>
      </c>
      <c r="J169">
        <v>-7.4660550000000001E-3</v>
      </c>
      <c r="K169">
        <v>8.3125739999999997E-3</v>
      </c>
      <c r="L169">
        <v>-1.0551110000000001E-2</v>
      </c>
      <c r="M169">
        <v>1.7906479999999999E-2</v>
      </c>
      <c r="N169">
        <v>-1.0754619999999999E-3</v>
      </c>
      <c r="O169">
        <v>1.7343609999999999E-2</v>
      </c>
      <c r="P169">
        <v>4.0331070000000002E-3</v>
      </c>
      <c r="Q169">
        <v>5.0968339999999997E-3</v>
      </c>
      <c r="R169">
        <v>-5.064748E-3</v>
      </c>
      <c r="S169">
        <v>-2.3567620000000001E-2</v>
      </c>
      <c r="T169">
        <v>-9.3380370000000004E-3</v>
      </c>
      <c r="U169">
        <v>-6.5078540000000004E-3</v>
      </c>
    </row>
    <row r="170" spans="1:21" x14ac:dyDescent="0.25">
      <c r="A170" s="20">
        <f>-0.000000015834*10^9</f>
        <v>-15.834000000000001</v>
      </c>
      <c r="B170">
        <v>6.8030149999999999E-3</v>
      </c>
      <c r="C170">
        <v>4.8370280000000002E-3</v>
      </c>
      <c r="D170">
        <v>-1.4019169999999999E-2</v>
      </c>
      <c r="E170">
        <v>-1.1379500000000001E-2</v>
      </c>
      <c r="F170">
        <v>-5.084033E-3</v>
      </c>
      <c r="G170">
        <v>-1.3739660000000001E-2</v>
      </c>
      <c r="H170">
        <v>1.573983E-2</v>
      </c>
      <c r="I170">
        <v>1.3980909999999999E-2</v>
      </c>
      <c r="J170">
        <v>-4.82081E-3</v>
      </c>
      <c r="K170">
        <v>-1.545081E-3</v>
      </c>
      <c r="L170">
        <v>-9.615363E-3</v>
      </c>
      <c r="M170">
        <v>3.2489120000000001E-3</v>
      </c>
      <c r="N170">
        <v>-9.9337109999999996E-3</v>
      </c>
      <c r="O170">
        <v>8.2060099999999997E-3</v>
      </c>
      <c r="P170">
        <v>3.3674400000000002E-3</v>
      </c>
      <c r="Q170">
        <v>-9.7979829999999997E-3</v>
      </c>
      <c r="R170">
        <v>-5.523511E-3</v>
      </c>
      <c r="S170">
        <v>-2.625951E-2</v>
      </c>
      <c r="T170">
        <v>-8.0849809999999998E-3</v>
      </c>
      <c r="U170">
        <v>-1.7680789999999998E-2</v>
      </c>
    </row>
    <row r="171" spans="1:21" x14ac:dyDescent="0.25">
      <c r="A171" s="20">
        <f>-0.000000014834*10^9</f>
        <v>-14.834000000000001</v>
      </c>
      <c r="B171">
        <v>-8.1080809999999996E-3</v>
      </c>
      <c r="C171">
        <v>1.1756449999999999E-3</v>
      </c>
      <c r="D171">
        <v>-8.3288719999999993E-3</v>
      </c>
      <c r="E171">
        <v>-1.670435E-2</v>
      </c>
      <c r="F171">
        <v>8.75956E-4</v>
      </c>
      <c r="G171">
        <v>-4.9206290000000001E-3</v>
      </c>
      <c r="H171">
        <v>1.7988799999999999E-2</v>
      </c>
      <c r="I171">
        <v>4.107861E-3</v>
      </c>
      <c r="J171">
        <v>-1.3591269999999999E-3</v>
      </c>
      <c r="K171">
        <v>-1.4197349999999999E-2</v>
      </c>
      <c r="L171">
        <v>-9.0748679999999998E-3</v>
      </c>
      <c r="M171">
        <v>-9.7513900000000004E-3</v>
      </c>
      <c r="N171">
        <v>-9.8905769999999994E-3</v>
      </c>
      <c r="O171">
        <v>6.6664799999999998E-3</v>
      </c>
      <c r="P171">
        <v>8.3609669999999995E-4</v>
      </c>
      <c r="Q171">
        <v>-1.1399070000000001E-2</v>
      </c>
      <c r="R171">
        <v>7.0929540000000003E-3</v>
      </c>
      <c r="S171">
        <v>-2.363784E-2</v>
      </c>
      <c r="T171">
        <v>-1.623773E-3</v>
      </c>
      <c r="U171">
        <v>-1.4532969999999999E-2</v>
      </c>
    </row>
    <row r="172" spans="1:21" x14ac:dyDescent="0.25">
      <c r="A172" s="20">
        <f>-0.000000013834*10^9</f>
        <v>-13.834</v>
      </c>
      <c r="B172">
        <v>-7.3468470000000001E-3</v>
      </c>
      <c r="C172">
        <v>8.2657159999999993E-3</v>
      </c>
      <c r="D172">
        <v>-6.1388830000000004E-3</v>
      </c>
      <c r="E172">
        <v>-2.3841480000000002E-2</v>
      </c>
      <c r="F172">
        <v>7.7953149999999997E-3</v>
      </c>
      <c r="G172">
        <v>8.8708650000000003E-3</v>
      </c>
      <c r="H172">
        <v>1.0376460000000001E-2</v>
      </c>
      <c r="I172">
        <v>-1.327853E-2</v>
      </c>
      <c r="J172">
        <v>-6.083359E-3</v>
      </c>
      <c r="K172">
        <v>-1.2988710000000001E-2</v>
      </c>
      <c r="L172">
        <v>1.737059E-3</v>
      </c>
      <c r="M172">
        <v>-6.7645739999999998E-3</v>
      </c>
      <c r="N172">
        <v>6.7076319999999998E-3</v>
      </c>
      <c r="O172">
        <v>1.6377849999999999E-2</v>
      </c>
      <c r="P172">
        <v>7.9445560000000002E-3</v>
      </c>
      <c r="Q172">
        <v>1.7810720000000001E-3</v>
      </c>
      <c r="R172">
        <v>9.0988040000000003E-3</v>
      </c>
      <c r="S172">
        <v>-1.8816099999999999E-2</v>
      </c>
      <c r="T172">
        <v>1.1208950000000001E-2</v>
      </c>
      <c r="U172">
        <v>-1.373979E-2</v>
      </c>
    </row>
    <row r="173" spans="1:21" x14ac:dyDescent="0.25">
      <c r="A173" s="20">
        <f>-0.000000012834*10^9</f>
        <v>-12.834</v>
      </c>
      <c r="B173">
        <v>2.1812020000000001E-3</v>
      </c>
      <c r="C173">
        <v>1.6225400000000001E-2</v>
      </c>
      <c r="D173">
        <v>-6.282986E-3</v>
      </c>
      <c r="E173">
        <v>-2.2724709999999999E-2</v>
      </c>
      <c r="F173">
        <v>-5.6780540000000001E-3</v>
      </c>
      <c r="G173">
        <v>1.8541499999999999E-2</v>
      </c>
      <c r="H173">
        <v>6.3221670000000001E-3</v>
      </c>
      <c r="I173">
        <v>-1.381721E-2</v>
      </c>
      <c r="J173">
        <v>-6.8072990000000002E-3</v>
      </c>
      <c r="K173">
        <v>-7.7842730000000004E-3</v>
      </c>
      <c r="L173">
        <v>9.0620739999999998E-3</v>
      </c>
      <c r="M173">
        <v>-3.0962790000000002E-4</v>
      </c>
      <c r="N173">
        <v>1.192382E-2</v>
      </c>
      <c r="O173">
        <v>1.073904E-2</v>
      </c>
      <c r="P173">
        <v>1.5832849999999999E-2</v>
      </c>
      <c r="Q173">
        <v>6.2970630000000003E-3</v>
      </c>
      <c r="R173">
        <v>2.1075299999999999E-4</v>
      </c>
      <c r="S173">
        <v>-1.0611860000000001E-2</v>
      </c>
      <c r="T173">
        <v>1.7196670000000001E-2</v>
      </c>
      <c r="U173">
        <v>-1.473676E-2</v>
      </c>
    </row>
    <row r="174" spans="1:21" x14ac:dyDescent="0.25">
      <c r="A174" s="20">
        <f>-0.000000011834*10^9</f>
        <v>-11.834</v>
      </c>
      <c r="B174">
        <v>-2.707269E-3</v>
      </c>
      <c r="C174">
        <v>8.0133449999999998E-3</v>
      </c>
      <c r="D174">
        <v>-1.2274720000000001E-3</v>
      </c>
      <c r="E174">
        <v>-8.7019750000000007E-3</v>
      </c>
      <c r="F174">
        <v>-2.039972E-2</v>
      </c>
      <c r="G174">
        <v>1.4228370000000001E-2</v>
      </c>
      <c r="H174">
        <v>2.3360519999999999E-3</v>
      </c>
      <c r="I174">
        <v>-4.988564E-3</v>
      </c>
      <c r="J174">
        <v>9.1666920000000002E-4</v>
      </c>
      <c r="K174">
        <v>-4.0774260000000003E-3</v>
      </c>
      <c r="L174">
        <v>-5.9569840000000003E-5</v>
      </c>
      <c r="M174">
        <v>-1.2186E-3</v>
      </c>
      <c r="N174">
        <v>-6.8283099999999998E-3</v>
      </c>
      <c r="O174">
        <v>-9.1932170000000001E-3</v>
      </c>
      <c r="P174">
        <v>9.4859039999999999E-3</v>
      </c>
      <c r="Q174">
        <v>7.0644710000000001E-3</v>
      </c>
      <c r="R174">
        <v>2.0150549999999998E-6</v>
      </c>
      <c r="S174">
        <v>8.4138319999999998E-4</v>
      </c>
      <c r="T174">
        <v>4.4788010000000001E-3</v>
      </c>
      <c r="U174">
        <v>-7.9181129999999992E-3</v>
      </c>
    </row>
    <row r="175" spans="1:21" x14ac:dyDescent="0.25">
      <c r="A175" s="20">
        <f>-0.000000010834*10^9</f>
        <v>-10.834</v>
      </c>
      <c r="B175">
        <v>-7.2872830000000003E-3</v>
      </c>
      <c r="C175">
        <v>-1.063327E-2</v>
      </c>
      <c r="D175">
        <v>9.1228219999999992E-3</v>
      </c>
      <c r="E175">
        <v>5.5109060000000003E-3</v>
      </c>
      <c r="F175">
        <v>-1.430213E-2</v>
      </c>
      <c r="G175">
        <v>-1.144683E-4</v>
      </c>
      <c r="H175">
        <v>-7.4017900000000001E-3</v>
      </c>
      <c r="I175">
        <v>-6.339183E-3</v>
      </c>
      <c r="J175">
        <v>4.92027E-3</v>
      </c>
      <c r="K175">
        <v>4.0055869999999997E-3</v>
      </c>
      <c r="L175">
        <v>1.3529049999999999E-3</v>
      </c>
      <c r="M175">
        <v>-2.603214E-3</v>
      </c>
      <c r="N175">
        <v>-1.201821E-2</v>
      </c>
      <c r="O175">
        <v>-1.528086E-2</v>
      </c>
      <c r="P175">
        <v>3.218687E-3</v>
      </c>
      <c r="Q175">
        <v>1.481182E-2</v>
      </c>
      <c r="R175">
        <v>9.3770520000000003E-3</v>
      </c>
      <c r="S175">
        <v>9.4629810000000005E-3</v>
      </c>
      <c r="T175">
        <v>-7.0620800000000001E-3</v>
      </c>
      <c r="U175">
        <v>1.724955E-3</v>
      </c>
    </row>
    <row r="176" spans="1:21" x14ac:dyDescent="0.25">
      <c r="A176" s="20">
        <f>-0.000000009834*10^9</f>
        <v>-9.8340000000000014</v>
      </c>
      <c r="B176">
        <v>-3.7314449999999999E-3</v>
      </c>
      <c r="C176">
        <v>-1.7201560000000001E-2</v>
      </c>
      <c r="D176">
        <v>1.0215220000000001E-2</v>
      </c>
      <c r="E176">
        <v>9.3216970000000003E-3</v>
      </c>
      <c r="F176">
        <v>9.0275019999999997E-4</v>
      </c>
      <c r="G176">
        <v>-6.8841299999999996E-3</v>
      </c>
      <c r="H176">
        <v>-9.8975460000000001E-3</v>
      </c>
      <c r="I176">
        <v>-7.2249209999999996E-3</v>
      </c>
      <c r="J176">
        <v>-6.4730760000000004E-3</v>
      </c>
      <c r="K176">
        <v>7.0857510000000004E-3</v>
      </c>
      <c r="L176">
        <v>1.007423E-2</v>
      </c>
      <c r="M176">
        <v>2.3795090000000001E-3</v>
      </c>
      <c r="N176">
        <v>1.018092E-2</v>
      </c>
      <c r="O176">
        <v>-8.3034749999999994E-3</v>
      </c>
      <c r="P176">
        <v>9.1772989999999999E-3</v>
      </c>
      <c r="Q176">
        <v>1.3050610000000001E-2</v>
      </c>
      <c r="R176">
        <v>5.4637169999999999E-3</v>
      </c>
      <c r="S176">
        <v>3.5780209999999998E-3</v>
      </c>
      <c r="T176">
        <v>9.8222039999999993E-4</v>
      </c>
      <c r="U176">
        <v>2.2074859999999998E-3</v>
      </c>
    </row>
    <row r="177" spans="1:21" x14ac:dyDescent="0.25">
      <c r="A177" s="20">
        <f>-0.000000008834*10^9</f>
        <v>-8.8339999999999996</v>
      </c>
      <c r="B177">
        <v>-5.7969320000000003E-3</v>
      </c>
      <c r="C177">
        <v>-4.547494E-3</v>
      </c>
      <c r="D177">
        <v>3.5442960000000002E-3</v>
      </c>
      <c r="E177">
        <v>5.6265530000000003E-3</v>
      </c>
      <c r="F177">
        <v>7.6056829999999998E-4</v>
      </c>
      <c r="G177">
        <v>-1.9768950000000002E-3</v>
      </c>
      <c r="H177">
        <v>3.065178E-3</v>
      </c>
      <c r="I177">
        <v>7.1232629999999999E-4</v>
      </c>
      <c r="J177">
        <v>-1.9637950000000001E-2</v>
      </c>
      <c r="K177">
        <v>-3.4305989999999999E-3</v>
      </c>
      <c r="L177">
        <v>2.0803900000000001E-3</v>
      </c>
      <c r="M177">
        <v>1.3109249999999999E-2</v>
      </c>
      <c r="N177">
        <v>1.963117E-2</v>
      </c>
      <c r="O177">
        <v>-3.3995739999999998E-3</v>
      </c>
      <c r="P177">
        <v>8.231281E-3</v>
      </c>
      <c r="Q177">
        <v>-1.7526449999999999E-3</v>
      </c>
      <c r="R177">
        <v>-1.026377E-2</v>
      </c>
      <c r="S177">
        <v>-8.1951369999999999E-3</v>
      </c>
      <c r="T177">
        <v>6.0494720000000002E-3</v>
      </c>
      <c r="U177">
        <v>-8.2895360000000001E-3</v>
      </c>
    </row>
    <row r="178" spans="1:21" x14ac:dyDescent="0.25">
      <c r="A178" s="20">
        <f>-0.000000007834*10^9</f>
        <v>-7.8339999999999996</v>
      </c>
      <c r="B178">
        <v>-5.5621339999999998E-3</v>
      </c>
      <c r="C178">
        <v>8.815158E-3</v>
      </c>
      <c r="D178">
        <v>1.20336E-2</v>
      </c>
      <c r="E178">
        <v>2.3997350000000001E-3</v>
      </c>
      <c r="F178">
        <v>-8.9153740000000002E-3</v>
      </c>
      <c r="G178">
        <v>-3.239965E-3</v>
      </c>
      <c r="H178">
        <v>1.447562E-2</v>
      </c>
      <c r="I178">
        <v>3.2233520000000001E-3</v>
      </c>
      <c r="J178">
        <v>-1.0269820000000001E-2</v>
      </c>
      <c r="K178">
        <v>-1.44964E-2</v>
      </c>
      <c r="L178">
        <v>-3.5843289999999998E-3</v>
      </c>
      <c r="M178">
        <v>1.9929059999999998E-2</v>
      </c>
      <c r="N178">
        <v>7.4352699999999999E-3</v>
      </c>
      <c r="O178">
        <v>-1.4637859999999999E-3</v>
      </c>
      <c r="P178">
        <v>-5.9904399999999997E-3</v>
      </c>
      <c r="Q178">
        <v>-9.5640780000000002E-3</v>
      </c>
      <c r="R178">
        <v>-1.0954780000000001E-2</v>
      </c>
      <c r="S178">
        <v>-8.2032279999999999E-3</v>
      </c>
      <c r="T178">
        <v>-2.9069360000000002E-3</v>
      </c>
      <c r="U178">
        <v>-1.1327810000000001E-2</v>
      </c>
    </row>
    <row r="179" spans="1:21" x14ac:dyDescent="0.25">
      <c r="A179" s="20">
        <f>-0.000000006834*10^9</f>
        <v>-6.8340000000000005</v>
      </c>
      <c r="B179">
        <v>5.4661599999999999E-4</v>
      </c>
      <c r="C179">
        <v>7.7789560000000001E-3</v>
      </c>
      <c r="D179">
        <v>3.0519589999999999E-2</v>
      </c>
      <c r="E179">
        <v>-1.6869709999999999E-4</v>
      </c>
      <c r="F179">
        <v>-9.4621600000000007E-3</v>
      </c>
      <c r="G179">
        <v>-9.8572269999999997E-3</v>
      </c>
      <c r="H179">
        <v>7.3855520000000001E-3</v>
      </c>
      <c r="I179">
        <v>-9.6648610000000002E-5</v>
      </c>
      <c r="J179">
        <v>1.480715E-2</v>
      </c>
      <c r="K179">
        <v>-1.065962E-2</v>
      </c>
      <c r="L179">
        <v>6.3641790000000002E-3</v>
      </c>
      <c r="M179">
        <v>1.7736200000000001E-2</v>
      </c>
      <c r="N179">
        <v>3.1320670000000001E-3</v>
      </c>
      <c r="O179">
        <v>5.5360779999999996E-4</v>
      </c>
      <c r="P179">
        <v>-7.5864970000000002E-3</v>
      </c>
      <c r="Q179">
        <v>-6.6804820000000004E-4</v>
      </c>
      <c r="R179">
        <v>4.2047780000000002E-3</v>
      </c>
      <c r="S179">
        <v>-4.0059379999999997E-3</v>
      </c>
      <c r="T179">
        <v>-5.9449000000000004E-3</v>
      </c>
      <c r="U179">
        <v>1.651111E-3</v>
      </c>
    </row>
    <row r="180" spans="1:21" x14ac:dyDescent="0.25">
      <c r="A180" s="20">
        <f>-0.000000005834*10^9</f>
        <v>-5.8340000000000005</v>
      </c>
      <c r="B180">
        <v>4.7846349999999998E-3</v>
      </c>
      <c r="C180">
        <v>9.6260449999999997E-3</v>
      </c>
      <c r="D180">
        <v>2.4903749999999999E-2</v>
      </c>
      <c r="E180">
        <v>-2.7449420000000002E-3</v>
      </c>
      <c r="F180">
        <v>2.0710250000000002E-3</v>
      </c>
      <c r="G180">
        <v>-3.4672219999999998E-3</v>
      </c>
      <c r="H180">
        <v>-5.3049630000000002E-3</v>
      </c>
      <c r="I180">
        <v>1.152758E-3</v>
      </c>
      <c r="J180">
        <v>2.5434729999999999E-2</v>
      </c>
      <c r="K180">
        <v>3.31957E-3</v>
      </c>
      <c r="L180">
        <v>9.0949180000000004E-3</v>
      </c>
      <c r="M180">
        <v>1.64364E-2</v>
      </c>
      <c r="N180">
        <v>5.1676550000000002E-3</v>
      </c>
      <c r="O180">
        <v>5.1423809999999997E-3</v>
      </c>
      <c r="P180">
        <v>7.7145E-3</v>
      </c>
      <c r="Q180">
        <v>8.9569739999999995E-3</v>
      </c>
      <c r="R180">
        <v>8.8308190000000002E-3</v>
      </c>
      <c r="S180">
        <v>-3.729413E-3</v>
      </c>
      <c r="T180">
        <v>-2.6474430000000002E-4</v>
      </c>
      <c r="U180">
        <v>4.3418930000000003E-3</v>
      </c>
    </row>
    <row r="181" spans="1:21" x14ac:dyDescent="0.25">
      <c r="A181" s="20">
        <f>-0.000000004834*10^9</f>
        <v>-4.8339999999999996</v>
      </c>
      <c r="B181">
        <v>1.5347009999999999E-2</v>
      </c>
      <c r="C181">
        <v>2.3825740000000002E-2</v>
      </c>
      <c r="D181">
        <v>5.805368E-3</v>
      </c>
      <c r="E181">
        <v>9.2714770000000002E-3</v>
      </c>
      <c r="F181">
        <v>1.245139E-2</v>
      </c>
      <c r="G181">
        <v>1.0090419999999999E-2</v>
      </c>
      <c r="H181">
        <v>-3.468362E-3</v>
      </c>
      <c r="I181">
        <v>1.167175E-2</v>
      </c>
      <c r="J181">
        <v>2.262018E-2</v>
      </c>
      <c r="K181">
        <v>7.7335770000000002E-3</v>
      </c>
      <c r="L181">
        <v>1.2550459999999999E-3</v>
      </c>
      <c r="M181">
        <v>1.644963E-2</v>
      </c>
      <c r="N181">
        <v>4.9339930000000002E-3</v>
      </c>
      <c r="O181">
        <v>1.554088E-2</v>
      </c>
      <c r="P181">
        <v>1.3518509999999999E-2</v>
      </c>
      <c r="Q181">
        <v>7.4248279999999996E-3</v>
      </c>
      <c r="R181">
        <v>1.218224E-3</v>
      </c>
      <c r="S181">
        <v>-4.3035149999999999E-3</v>
      </c>
      <c r="T181">
        <v>-1.2195730000000001E-3</v>
      </c>
      <c r="U181">
        <v>-2.8877260000000002E-3</v>
      </c>
    </row>
    <row r="182" spans="1:21" x14ac:dyDescent="0.25">
      <c r="A182" s="20">
        <f>-0.000000003834*10^9</f>
        <v>-3.8339999999999996</v>
      </c>
      <c r="B182">
        <v>2.8549789999999999E-2</v>
      </c>
      <c r="C182">
        <v>3.0649280000000001E-2</v>
      </c>
      <c r="D182">
        <v>1.5894189999999999E-2</v>
      </c>
      <c r="E182">
        <v>3.3762069999999998E-2</v>
      </c>
      <c r="F182">
        <v>1.965068E-2</v>
      </c>
      <c r="G182">
        <v>1.8160929999999999E-2</v>
      </c>
      <c r="H182">
        <v>1.3616949999999999E-2</v>
      </c>
      <c r="I182">
        <v>3.418384E-2</v>
      </c>
      <c r="J182">
        <v>3.3167879999999997E-2</v>
      </c>
      <c r="K182">
        <v>5.7619840000000004E-3</v>
      </c>
      <c r="L182">
        <v>1.183192E-3</v>
      </c>
      <c r="M182">
        <v>1.9814410000000001E-2</v>
      </c>
      <c r="N182">
        <v>1.167697E-2</v>
      </c>
      <c r="O182">
        <v>3.3444040000000001E-2</v>
      </c>
      <c r="P182">
        <v>1.2764589999999999E-2</v>
      </c>
      <c r="Q182">
        <v>1.493858E-2</v>
      </c>
      <c r="R182">
        <v>1.4235579999999999E-2</v>
      </c>
      <c r="S182">
        <v>8.7375049999999996E-3</v>
      </c>
      <c r="T182">
        <v>9.0572859999999995E-4</v>
      </c>
      <c r="U182">
        <v>7.127174E-3</v>
      </c>
    </row>
    <row r="183" spans="1:21" x14ac:dyDescent="0.25">
      <c r="A183" s="20">
        <f>-0.000000002834*10^9</f>
        <v>-2.8340000000000001</v>
      </c>
      <c r="B183">
        <v>3.6207990000000002E-2</v>
      </c>
      <c r="C183">
        <v>3.6987699999999998E-2</v>
      </c>
      <c r="D183">
        <v>5.8124469999999998E-2</v>
      </c>
      <c r="E183">
        <v>5.111694E-2</v>
      </c>
      <c r="F183">
        <v>4.6183090000000003E-2</v>
      </c>
      <c r="G183">
        <v>2.8614420000000002E-2</v>
      </c>
      <c r="H183">
        <v>3.2317970000000001E-2</v>
      </c>
      <c r="I183">
        <v>5.8324349999999997E-2</v>
      </c>
      <c r="J183">
        <v>5.7948E-2</v>
      </c>
      <c r="K183">
        <v>2.2404480000000001E-2</v>
      </c>
      <c r="L183">
        <v>1.685124E-2</v>
      </c>
      <c r="M183">
        <v>4.5514350000000002E-2</v>
      </c>
      <c r="N183">
        <v>3.1412710000000003E-2</v>
      </c>
      <c r="O183">
        <v>5.483126E-2</v>
      </c>
      <c r="P183">
        <v>3.1123270000000001E-2</v>
      </c>
      <c r="Q183">
        <v>4.2574109999999998E-2</v>
      </c>
      <c r="R183">
        <v>5.3748589999999999E-2</v>
      </c>
      <c r="S183">
        <v>4.3408090000000003E-2</v>
      </c>
      <c r="T183">
        <v>3.0261159999999999E-2</v>
      </c>
      <c r="U183">
        <v>3.4329449999999997E-2</v>
      </c>
    </row>
    <row r="184" spans="1:21" x14ac:dyDescent="0.25">
      <c r="A184" s="20">
        <f>-0.000000001834*10^9</f>
        <v>-1.8340000000000001</v>
      </c>
      <c r="B184">
        <v>5.4669299999999997E-2</v>
      </c>
      <c r="C184">
        <v>6.5283949999999993E-2</v>
      </c>
      <c r="D184">
        <v>0.1095183</v>
      </c>
      <c r="E184">
        <v>6.6342990000000004E-2</v>
      </c>
      <c r="F184">
        <v>8.6583729999999998E-2</v>
      </c>
      <c r="G184">
        <v>5.46916E-2</v>
      </c>
      <c r="H184">
        <v>5.3794880000000003E-2</v>
      </c>
      <c r="I184">
        <v>7.6749289999999998E-2</v>
      </c>
      <c r="J184">
        <v>8.5228479999999995E-2</v>
      </c>
      <c r="K184">
        <v>5.457878E-2</v>
      </c>
      <c r="L184">
        <v>4.8980219999999998E-2</v>
      </c>
      <c r="M184">
        <v>9.247648E-2</v>
      </c>
      <c r="N184">
        <v>6.5424259999999998E-2</v>
      </c>
      <c r="O184">
        <v>7.9220789999999999E-2</v>
      </c>
      <c r="P184">
        <v>6.0471179999999999E-2</v>
      </c>
      <c r="Q184">
        <v>7.3870050000000007E-2</v>
      </c>
      <c r="R184">
        <v>9.4554520000000003E-2</v>
      </c>
      <c r="S184">
        <v>7.611859E-2</v>
      </c>
      <c r="T184">
        <v>7.3499969999999998E-2</v>
      </c>
      <c r="U184">
        <v>7.5569300000000006E-2</v>
      </c>
    </row>
    <row r="185" spans="1:21" x14ac:dyDescent="0.25">
      <c r="A185" s="20">
        <f>-0.000000000834*10^9</f>
        <v>-0.83399999999999996</v>
      </c>
      <c r="B185">
        <v>8.6959410000000001E-2</v>
      </c>
      <c r="C185">
        <v>0.1049896</v>
      </c>
      <c r="D185">
        <v>0.15272559999999999</v>
      </c>
      <c r="E185">
        <v>9.1718949999999994E-2</v>
      </c>
      <c r="F185">
        <v>0.11670800000000001</v>
      </c>
      <c r="G185">
        <v>9.6787540000000005E-2</v>
      </c>
      <c r="H185">
        <v>9.020106E-2</v>
      </c>
      <c r="I185">
        <v>0.1100725</v>
      </c>
      <c r="J185">
        <v>0.1161116</v>
      </c>
      <c r="K185">
        <v>8.5278549999999995E-2</v>
      </c>
      <c r="L185">
        <v>8.8960689999999995E-2</v>
      </c>
      <c r="M185">
        <v>0.13742109999999999</v>
      </c>
      <c r="N185">
        <v>0.1041507</v>
      </c>
      <c r="O185">
        <v>0.1118275</v>
      </c>
      <c r="P185">
        <v>8.9784539999999996E-2</v>
      </c>
      <c r="Q185">
        <v>0.1010988</v>
      </c>
      <c r="R185">
        <v>0.12902839999999999</v>
      </c>
      <c r="S185">
        <v>0.1065576</v>
      </c>
      <c r="T185">
        <v>0.1090772</v>
      </c>
      <c r="U185">
        <v>0.12461</v>
      </c>
    </row>
    <row r="186" spans="1:21" x14ac:dyDescent="0.25">
      <c r="A186" s="20">
        <f>0.000000000166*10^9</f>
        <v>0.16600000000000001</v>
      </c>
      <c r="B186">
        <v>0.12514330000000001</v>
      </c>
      <c r="C186">
        <v>0.14294809999999999</v>
      </c>
      <c r="D186">
        <v>0.18703120000000001</v>
      </c>
      <c r="E186">
        <v>0.12760150000000001</v>
      </c>
      <c r="F186">
        <v>0.14707339999999999</v>
      </c>
      <c r="G186">
        <v>0.14144329999999999</v>
      </c>
      <c r="H186">
        <v>0.12878619999999999</v>
      </c>
      <c r="I186">
        <v>0.17079440000000001</v>
      </c>
      <c r="J186">
        <v>0.1518863</v>
      </c>
      <c r="K186">
        <v>0.1188056</v>
      </c>
      <c r="L186">
        <v>0.12823219999999999</v>
      </c>
      <c r="M186">
        <v>0.17137079999999999</v>
      </c>
      <c r="N186">
        <v>0.14098949999999999</v>
      </c>
      <c r="O186">
        <v>0.15937490000000001</v>
      </c>
      <c r="P186">
        <v>0.13146340000000001</v>
      </c>
      <c r="Q186">
        <v>0.13468459999999999</v>
      </c>
      <c r="R186">
        <v>0.16916529999999999</v>
      </c>
      <c r="S186">
        <v>0.1570877</v>
      </c>
      <c r="T186">
        <v>0.15004400000000001</v>
      </c>
      <c r="U186">
        <v>0.1688654</v>
      </c>
    </row>
    <row r="187" spans="1:21" x14ac:dyDescent="0.25">
      <c r="A187" s="20">
        <f>0.000000001166*10^9</f>
        <v>1.1659999999999999</v>
      </c>
      <c r="B187">
        <v>0.17592730000000001</v>
      </c>
      <c r="C187">
        <v>0.18978400000000001</v>
      </c>
      <c r="D187">
        <v>0.22697229999999999</v>
      </c>
      <c r="E187">
        <v>0.18049570000000001</v>
      </c>
      <c r="F187">
        <v>0.19369330000000001</v>
      </c>
      <c r="G187">
        <v>0.18103610000000001</v>
      </c>
      <c r="H187">
        <v>0.16357079999999999</v>
      </c>
      <c r="I187">
        <v>0.2328239</v>
      </c>
      <c r="J187">
        <v>0.1952412</v>
      </c>
      <c r="K187">
        <v>0.15971949999999999</v>
      </c>
      <c r="L187">
        <v>0.17366490000000001</v>
      </c>
      <c r="M187">
        <v>0.21133250000000001</v>
      </c>
      <c r="N187">
        <v>0.18002599999999999</v>
      </c>
      <c r="O187">
        <v>0.22190380000000001</v>
      </c>
      <c r="P187">
        <v>0.1832058</v>
      </c>
      <c r="Q187">
        <v>0.1816586</v>
      </c>
      <c r="R187">
        <v>0.2261466</v>
      </c>
      <c r="S187">
        <v>0.21406829999999999</v>
      </c>
      <c r="T187">
        <v>0.2017177</v>
      </c>
      <c r="U187">
        <v>0.21537880000000001</v>
      </c>
    </row>
    <row r="188" spans="1:21" x14ac:dyDescent="0.25">
      <c r="A188" s="20">
        <f>0.000000002166*10^9</f>
        <v>2.1660000000000004</v>
      </c>
      <c r="B188">
        <v>0.23349349999999999</v>
      </c>
      <c r="C188">
        <v>0.24630740000000001</v>
      </c>
      <c r="D188">
        <v>0.27075480000000002</v>
      </c>
      <c r="E188">
        <v>0.24491209999999999</v>
      </c>
      <c r="F188">
        <v>0.23929690000000001</v>
      </c>
      <c r="G188">
        <v>0.2260248</v>
      </c>
      <c r="H188">
        <v>0.21690809999999999</v>
      </c>
      <c r="I188">
        <v>0.27621689999999999</v>
      </c>
      <c r="J188">
        <v>0.24715790000000001</v>
      </c>
      <c r="K188">
        <v>0.2081268</v>
      </c>
      <c r="L188">
        <v>0.22823760000000001</v>
      </c>
      <c r="M188">
        <v>0.26621519999999999</v>
      </c>
      <c r="N188">
        <v>0.22494829999999999</v>
      </c>
      <c r="O188">
        <v>0.27869169999999999</v>
      </c>
      <c r="P188">
        <v>0.23434260000000001</v>
      </c>
      <c r="Q188">
        <v>0.2285682</v>
      </c>
      <c r="R188">
        <v>0.28470400000000001</v>
      </c>
      <c r="S188">
        <v>0.25537680000000001</v>
      </c>
      <c r="T188">
        <v>0.24886430000000001</v>
      </c>
      <c r="U188">
        <v>0.26767780000000002</v>
      </c>
    </row>
    <row r="189" spans="1:21" x14ac:dyDescent="0.25">
      <c r="A189" s="20">
        <f>0.000000003166*10^9</f>
        <v>3.1659999999999999</v>
      </c>
      <c r="B189">
        <v>0.28089839999999999</v>
      </c>
      <c r="C189">
        <v>0.29140969999999999</v>
      </c>
      <c r="D189">
        <v>0.30593219999999999</v>
      </c>
      <c r="E189">
        <v>0.28843849999999999</v>
      </c>
      <c r="F189">
        <v>0.26954349999999999</v>
      </c>
      <c r="G189">
        <v>0.27094430000000003</v>
      </c>
      <c r="H189">
        <v>0.2783756</v>
      </c>
      <c r="I189">
        <v>0.3124035</v>
      </c>
      <c r="J189">
        <v>0.29809459999999999</v>
      </c>
      <c r="K189">
        <v>0.26271080000000002</v>
      </c>
      <c r="L189">
        <v>0.27989520000000001</v>
      </c>
      <c r="M189">
        <v>0.31113420000000003</v>
      </c>
      <c r="N189">
        <v>0.27552510000000002</v>
      </c>
      <c r="O189">
        <v>0.31054229999999999</v>
      </c>
      <c r="P189">
        <v>0.28081699999999998</v>
      </c>
      <c r="Q189">
        <v>0.26253100000000001</v>
      </c>
      <c r="R189">
        <v>0.31531429999999999</v>
      </c>
      <c r="S189">
        <v>0.2875356</v>
      </c>
      <c r="T189">
        <v>0.28648309999999999</v>
      </c>
      <c r="U189">
        <v>0.31086059999999999</v>
      </c>
    </row>
    <row r="190" spans="1:21" x14ac:dyDescent="0.25">
      <c r="A190" s="20">
        <f>0.000000004166*10^9</f>
        <v>4.1659999999999995</v>
      </c>
      <c r="B190">
        <v>0.3122567</v>
      </c>
      <c r="C190">
        <v>0.31871100000000002</v>
      </c>
      <c r="D190">
        <v>0.33348909999999998</v>
      </c>
      <c r="E190">
        <v>0.30937969999999998</v>
      </c>
      <c r="F190">
        <v>0.30190990000000001</v>
      </c>
      <c r="G190">
        <v>0.30117899999999997</v>
      </c>
      <c r="H190">
        <v>0.31722919999999999</v>
      </c>
      <c r="I190">
        <v>0.34396599999999999</v>
      </c>
      <c r="J190">
        <v>0.33797110000000002</v>
      </c>
      <c r="K190">
        <v>0.30807059999999997</v>
      </c>
      <c r="L190">
        <v>0.31811869999999998</v>
      </c>
      <c r="M190">
        <v>0.33210279999999998</v>
      </c>
      <c r="N190">
        <v>0.31315809999999999</v>
      </c>
      <c r="O190">
        <v>0.32838889999999998</v>
      </c>
      <c r="P190">
        <v>0.31746449999999998</v>
      </c>
      <c r="Q190">
        <v>0.29629129999999998</v>
      </c>
      <c r="R190">
        <v>0.32766980000000001</v>
      </c>
      <c r="S190">
        <v>0.31822909999999999</v>
      </c>
      <c r="T190">
        <v>0.31326320000000002</v>
      </c>
      <c r="U190">
        <v>0.33390799999999998</v>
      </c>
    </row>
    <row r="191" spans="1:21" x14ac:dyDescent="0.25">
      <c r="A191" s="20">
        <f>0.000000005166*10^9</f>
        <v>5.1659999999999995</v>
      </c>
      <c r="B191">
        <v>0.33122390000000002</v>
      </c>
      <c r="C191">
        <v>0.34415220000000002</v>
      </c>
      <c r="D191">
        <v>0.3590139</v>
      </c>
      <c r="E191">
        <v>0.33195530000000001</v>
      </c>
      <c r="F191">
        <v>0.34450209999999998</v>
      </c>
      <c r="G191">
        <v>0.33414899999999997</v>
      </c>
      <c r="H191">
        <v>0.33868039999999999</v>
      </c>
      <c r="I191">
        <v>0.36478080000000002</v>
      </c>
      <c r="J191">
        <v>0.36171910000000002</v>
      </c>
      <c r="K191">
        <v>0.33351950000000002</v>
      </c>
      <c r="L191">
        <v>0.34309079999999997</v>
      </c>
      <c r="M191">
        <v>0.34870760000000001</v>
      </c>
      <c r="N191">
        <v>0.33295789999999997</v>
      </c>
      <c r="O191">
        <v>0.34927740000000002</v>
      </c>
      <c r="P191">
        <v>0.34122330000000001</v>
      </c>
      <c r="Q191">
        <v>0.33684730000000002</v>
      </c>
      <c r="R191">
        <v>0.3474235</v>
      </c>
      <c r="S191">
        <v>0.33811289999999999</v>
      </c>
      <c r="T191">
        <v>0.32949479999999998</v>
      </c>
      <c r="U191">
        <v>0.34465659999999998</v>
      </c>
    </row>
    <row r="192" spans="1:21" x14ac:dyDescent="0.25">
      <c r="A192" s="20">
        <f>0.000000006166*10^9</f>
        <v>6.1659999999999995</v>
      </c>
      <c r="B192">
        <v>0.34892030000000002</v>
      </c>
      <c r="C192">
        <v>0.36777989999999999</v>
      </c>
      <c r="D192">
        <v>0.37951469999999998</v>
      </c>
      <c r="E192">
        <v>0.34972779999999998</v>
      </c>
      <c r="F192">
        <v>0.37534440000000002</v>
      </c>
      <c r="G192">
        <v>0.36683850000000001</v>
      </c>
      <c r="H192">
        <v>0.35159859999999998</v>
      </c>
      <c r="I192">
        <v>0.37535679999999999</v>
      </c>
      <c r="J192">
        <v>0.37219079999999999</v>
      </c>
      <c r="K192">
        <v>0.34859190000000001</v>
      </c>
      <c r="L192">
        <v>0.3621279</v>
      </c>
      <c r="M192">
        <v>0.36728159999999999</v>
      </c>
      <c r="N192">
        <v>0.35858499999999999</v>
      </c>
      <c r="O192">
        <v>0.35918139999999998</v>
      </c>
      <c r="P192">
        <v>0.35276730000000001</v>
      </c>
      <c r="Q192">
        <v>0.36677140000000003</v>
      </c>
      <c r="R192">
        <v>0.36514210000000002</v>
      </c>
      <c r="S192">
        <v>0.350605</v>
      </c>
      <c r="T192">
        <v>0.34189839999999999</v>
      </c>
      <c r="U192">
        <v>0.35234339999999997</v>
      </c>
    </row>
    <row r="193" spans="1:21" x14ac:dyDescent="0.25">
      <c r="A193" s="20">
        <f>0.000000007166*10^9</f>
        <v>7.1660000000000004</v>
      </c>
      <c r="B193">
        <v>0.36429519999999999</v>
      </c>
      <c r="C193">
        <v>0.37582650000000001</v>
      </c>
      <c r="D193">
        <v>0.38531480000000001</v>
      </c>
      <c r="E193">
        <v>0.36148029999999998</v>
      </c>
      <c r="F193">
        <v>0.38274740000000002</v>
      </c>
      <c r="G193">
        <v>0.37225609999999998</v>
      </c>
      <c r="H193">
        <v>0.359431</v>
      </c>
      <c r="I193">
        <v>0.37217909999999998</v>
      </c>
      <c r="J193">
        <v>0.37789519999999999</v>
      </c>
      <c r="K193">
        <v>0.36218339999999999</v>
      </c>
      <c r="L193">
        <v>0.3744632</v>
      </c>
      <c r="M193">
        <v>0.3767006</v>
      </c>
      <c r="N193">
        <v>0.37985160000000001</v>
      </c>
      <c r="O193">
        <v>0.35535830000000002</v>
      </c>
      <c r="P193">
        <v>0.3614213</v>
      </c>
      <c r="Q193">
        <v>0.37744749999999999</v>
      </c>
      <c r="R193">
        <v>0.37151420000000002</v>
      </c>
      <c r="S193">
        <v>0.36031580000000002</v>
      </c>
      <c r="T193">
        <v>0.34933619999999999</v>
      </c>
      <c r="U193">
        <v>0.3560857</v>
      </c>
    </row>
    <row r="194" spans="1:21" x14ac:dyDescent="0.25">
      <c r="A194" s="20">
        <f>0.000000008166*10^9</f>
        <v>8.1660000000000004</v>
      </c>
      <c r="B194">
        <v>0.36343409999999998</v>
      </c>
      <c r="C194">
        <v>0.37170950000000003</v>
      </c>
      <c r="D194">
        <v>0.37939119999999998</v>
      </c>
      <c r="E194">
        <v>0.37839820000000002</v>
      </c>
      <c r="F194">
        <v>0.38414300000000001</v>
      </c>
      <c r="G194">
        <v>0.3650562</v>
      </c>
      <c r="H194">
        <v>0.3702802</v>
      </c>
      <c r="I194">
        <v>0.36299520000000002</v>
      </c>
      <c r="J194">
        <v>0.38440800000000003</v>
      </c>
      <c r="K194">
        <v>0.36892249999999999</v>
      </c>
      <c r="L194">
        <v>0.37766919999999998</v>
      </c>
      <c r="M194">
        <v>0.37743690000000002</v>
      </c>
      <c r="N194">
        <v>0.37455729999999998</v>
      </c>
      <c r="O194">
        <v>0.36071330000000001</v>
      </c>
      <c r="P194">
        <v>0.37200569999999999</v>
      </c>
      <c r="Q194">
        <v>0.37675009999999998</v>
      </c>
      <c r="R194">
        <v>0.37643559999999998</v>
      </c>
      <c r="S194">
        <v>0.36038599999999998</v>
      </c>
      <c r="T194">
        <v>0.35209639999999998</v>
      </c>
      <c r="U194">
        <v>0.36129990000000001</v>
      </c>
    </row>
    <row r="195" spans="1:21" x14ac:dyDescent="0.25">
      <c r="A195" s="20">
        <f>0.000000009166*10^9</f>
        <v>9.1660000000000004</v>
      </c>
      <c r="B195">
        <v>0.35849940000000002</v>
      </c>
      <c r="C195">
        <v>0.36499229999999999</v>
      </c>
      <c r="D195">
        <v>0.37181389999999997</v>
      </c>
      <c r="E195">
        <v>0.38800109999999999</v>
      </c>
      <c r="F195">
        <v>0.38261600000000001</v>
      </c>
      <c r="G195">
        <v>0.36164760000000001</v>
      </c>
      <c r="H195">
        <v>0.37621060000000001</v>
      </c>
      <c r="I195">
        <v>0.36491679999999999</v>
      </c>
      <c r="J195">
        <v>0.38668469999999999</v>
      </c>
      <c r="K195">
        <v>0.370282</v>
      </c>
      <c r="L195">
        <v>0.37875409999999998</v>
      </c>
      <c r="M195">
        <v>0.37165019999999999</v>
      </c>
      <c r="N195">
        <v>0.36389009999999999</v>
      </c>
      <c r="O195">
        <v>0.3653537</v>
      </c>
      <c r="P195">
        <v>0.37209399999999998</v>
      </c>
      <c r="Q195">
        <v>0.37255460000000001</v>
      </c>
      <c r="R195">
        <v>0.37276150000000002</v>
      </c>
      <c r="S195">
        <v>0.364952</v>
      </c>
      <c r="T195">
        <v>0.35806900000000003</v>
      </c>
      <c r="U195">
        <v>0.3687783</v>
      </c>
    </row>
    <row r="196" spans="1:21" x14ac:dyDescent="0.25">
      <c r="A196" s="20">
        <f>0.000000010166*10^9</f>
        <v>10.166</v>
      </c>
      <c r="B196">
        <v>0.36421989999999999</v>
      </c>
      <c r="C196">
        <v>0.36207790000000001</v>
      </c>
      <c r="D196">
        <v>0.36427189999999998</v>
      </c>
      <c r="E196">
        <v>0.38056760000000001</v>
      </c>
      <c r="F196">
        <v>0.36682029999999999</v>
      </c>
      <c r="G196">
        <v>0.35494809999999999</v>
      </c>
      <c r="H196">
        <v>0.37005579999999999</v>
      </c>
      <c r="I196">
        <v>0.37481999999999999</v>
      </c>
      <c r="J196">
        <v>0.37805250000000001</v>
      </c>
      <c r="K196">
        <v>0.37146079999999998</v>
      </c>
      <c r="L196">
        <v>0.37326379999999998</v>
      </c>
      <c r="M196">
        <v>0.3646683</v>
      </c>
      <c r="N196">
        <v>0.36518689999999998</v>
      </c>
      <c r="O196">
        <v>0.35715829999999998</v>
      </c>
      <c r="P196">
        <v>0.36496390000000001</v>
      </c>
      <c r="Q196">
        <v>0.36837399999999998</v>
      </c>
      <c r="R196">
        <v>0.3578713</v>
      </c>
      <c r="S196">
        <v>0.37314160000000002</v>
      </c>
      <c r="T196">
        <v>0.36210039999999999</v>
      </c>
      <c r="U196">
        <v>0.36387580000000003</v>
      </c>
    </row>
    <row r="197" spans="1:21" x14ac:dyDescent="0.25">
      <c r="A197" s="20">
        <f>0.000000011166*10^9</f>
        <v>11.166</v>
      </c>
      <c r="B197">
        <v>0.36788979999999999</v>
      </c>
      <c r="C197">
        <v>0.36241440000000003</v>
      </c>
      <c r="D197">
        <v>0.362842</v>
      </c>
      <c r="E197">
        <v>0.36360809999999999</v>
      </c>
      <c r="F197">
        <v>0.34896690000000002</v>
      </c>
      <c r="G197">
        <v>0.35236099999999998</v>
      </c>
      <c r="H197">
        <v>0.36155720000000002</v>
      </c>
      <c r="I197">
        <v>0.3737839</v>
      </c>
      <c r="J197">
        <v>0.36843880000000001</v>
      </c>
      <c r="K197">
        <v>0.3622339</v>
      </c>
      <c r="L197">
        <v>0.36558220000000002</v>
      </c>
      <c r="M197">
        <v>0.36021180000000003</v>
      </c>
      <c r="N197">
        <v>0.36844769999999999</v>
      </c>
      <c r="O197">
        <v>0.35064230000000002</v>
      </c>
      <c r="P197">
        <v>0.36338549999999997</v>
      </c>
      <c r="Q197">
        <v>0.3643362</v>
      </c>
      <c r="R197">
        <v>0.35330339999999999</v>
      </c>
      <c r="S197">
        <v>0.36439480000000002</v>
      </c>
      <c r="T197">
        <v>0.3567823</v>
      </c>
      <c r="U197">
        <v>0.34714139999999999</v>
      </c>
    </row>
    <row r="198" spans="1:21" x14ac:dyDescent="0.25">
      <c r="A198" s="20">
        <f>0.000000012166*10^9</f>
        <v>12.166</v>
      </c>
      <c r="B198">
        <v>0.35961910000000002</v>
      </c>
      <c r="C198">
        <v>0.35750880000000002</v>
      </c>
      <c r="D198">
        <v>0.36500199999999999</v>
      </c>
      <c r="E198">
        <v>0.34894849999999999</v>
      </c>
      <c r="F198">
        <v>0.3413117</v>
      </c>
      <c r="G198">
        <v>0.36198069999999999</v>
      </c>
      <c r="H198">
        <v>0.35830450000000003</v>
      </c>
      <c r="I198">
        <v>0.36352440000000003</v>
      </c>
      <c r="J198">
        <v>0.36249680000000001</v>
      </c>
      <c r="K198">
        <v>0.3458157</v>
      </c>
      <c r="L198">
        <v>0.3659444</v>
      </c>
      <c r="M198">
        <v>0.35642839999999998</v>
      </c>
      <c r="N198">
        <v>0.36398629999999998</v>
      </c>
      <c r="O198">
        <v>0.35050379999999998</v>
      </c>
      <c r="P198">
        <v>0.35378419999999999</v>
      </c>
      <c r="Q198">
        <v>0.3570161</v>
      </c>
      <c r="R198">
        <v>0.35641620000000002</v>
      </c>
      <c r="S198">
        <v>0.35465279999999999</v>
      </c>
      <c r="T198">
        <v>0.35189209999999999</v>
      </c>
      <c r="U198">
        <v>0.33911400000000003</v>
      </c>
    </row>
    <row r="199" spans="1:21" x14ac:dyDescent="0.25">
      <c r="A199" s="20">
        <f>0.000000013166*10^9</f>
        <v>13.166</v>
      </c>
      <c r="B199">
        <v>0.34669129999999998</v>
      </c>
      <c r="C199">
        <v>0.35033199999999998</v>
      </c>
      <c r="D199">
        <v>0.35689939999999998</v>
      </c>
      <c r="E199">
        <v>0.35266239999999999</v>
      </c>
      <c r="F199">
        <v>0.34715400000000002</v>
      </c>
      <c r="G199">
        <v>0.36732320000000002</v>
      </c>
      <c r="H199">
        <v>0.35275859999999998</v>
      </c>
      <c r="I199">
        <v>0.35893960000000003</v>
      </c>
      <c r="J199">
        <v>0.35663050000000002</v>
      </c>
      <c r="K199">
        <v>0.34172530000000001</v>
      </c>
      <c r="L199">
        <v>0.36094019999999999</v>
      </c>
      <c r="M199">
        <v>0.359987</v>
      </c>
      <c r="N199">
        <v>0.34894849999999999</v>
      </c>
      <c r="O199">
        <v>0.3540585</v>
      </c>
      <c r="P199">
        <v>0.33967649999999999</v>
      </c>
      <c r="Q199">
        <v>0.34805190000000003</v>
      </c>
      <c r="R199">
        <v>0.35203590000000001</v>
      </c>
      <c r="S199">
        <v>0.3526437</v>
      </c>
      <c r="T199">
        <v>0.35311439999999999</v>
      </c>
      <c r="U199">
        <v>0.34316829999999998</v>
      </c>
    </row>
    <row r="200" spans="1:21" x14ac:dyDescent="0.25">
      <c r="A200" s="20">
        <f>0.000000014166*10^9</f>
        <v>14.165999999999999</v>
      </c>
      <c r="B200">
        <v>0.34540490000000001</v>
      </c>
      <c r="C200">
        <v>0.34579159999999998</v>
      </c>
      <c r="D200">
        <v>0.34226810000000002</v>
      </c>
      <c r="E200">
        <v>0.36914259999999999</v>
      </c>
      <c r="F200">
        <v>0.3597997</v>
      </c>
      <c r="G200">
        <v>0.3541975</v>
      </c>
      <c r="H200">
        <v>0.34776410000000002</v>
      </c>
      <c r="I200">
        <v>0.3576009</v>
      </c>
      <c r="J200">
        <v>0.35733690000000001</v>
      </c>
      <c r="K200">
        <v>0.35023959999999998</v>
      </c>
      <c r="L200">
        <v>0.35210730000000001</v>
      </c>
      <c r="M200">
        <v>0.36275289999999999</v>
      </c>
      <c r="N200">
        <v>0.3368987</v>
      </c>
      <c r="O200">
        <v>0.35670750000000001</v>
      </c>
      <c r="P200">
        <v>0.34329340000000003</v>
      </c>
      <c r="Q200">
        <v>0.34812120000000002</v>
      </c>
      <c r="R200">
        <v>0.34874650000000001</v>
      </c>
      <c r="S200">
        <v>0.34289540000000002</v>
      </c>
      <c r="T200">
        <v>0.34975000000000001</v>
      </c>
      <c r="U200">
        <v>0.34685300000000002</v>
      </c>
    </row>
    <row r="201" spans="1:21" x14ac:dyDescent="0.25">
      <c r="A201" s="20">
        <f>0.000000015166*10^9</f>
        <v>15.166000000000002</v>
      </c>
      <c r="B201">
        <v>0.35402699999999998</v>
      </c>
      <c r="C201">
        <v>0.34560449999999998</v>
      </c>
      <c r="D201">
        <v>0.3310382</v>
      </c>
      <c r="E201">
        <v>0.37071890000000002</v>
      </c>
      <c r="F201">
        <v>0.35692430000000003</v>
      </c>
      <c r="G201">
        <v>0.3395648</v>
      </c>
      <c r="H201">
        <v>0.35125669999999998</v>
      </c>
      <c r="I201">
        <v>0.35618919999999998</v>
      </c>
      <c r="J201">
        <v>0.35928320000000002</v>
      </c>
      <c r="K201">
        <v>0.35543649999999999</v>
      </c>
      <c r="L201">
        <v>0.35070970000000001</v>
      </c>
      <c r="M201">
        <v>0.3500045</v>
      </c>
      <c r="N201">
        <v>0.34209669999999998</v>
      </c>
      <c r="O201">
        <v>0.35071140000000001</v>
      </c>
      <c r="P201">
        <v>0.34977079999999999</v>
      </c>
      <c r="Q201">
        <v>0.35493069999999999</v>
      </c>
      <c r="R201">
        <v>0.34425879999999998</v>
      </c>
      <c r="S201">
        <v>0.33767219999999998</v>
      </c>
      <c r="T201">
        <v>0.34085359999999998</v>
      </c>
      <c r="U201">
        <v>0.34545110000000001</v>
      </c>
    </row>
    <row r="202" spans="1:21" x14ac:dyDescent="0.25">
      <c r="A202" s="20">
        <f>0.000000016166*10^9</f>
        <v>16.166</v>
      </c>
      <c r="B202">
        <v>0.3548173</v>
      </c>
      <c r="C202">
        <v>0.34900389999999998</v>
      </c>
      <c r="D202">
        <v>0.32865129999999998</v>
      </c>
      <c r="E202">
        <v>0.35663529999999999</v>
      </c>
      <c r="F202">
        <v>0.3433486</v>
      </c>
      <c r="G202">
        <v>0.33997749999999999</v>
      </c>
      <c r="H202">
        <v>0.3497748</v>
      </c>
      <c r="I202">
        <v>0.35453649999999998</v>
      </c>
      <c r="J202">
        <v>0.35253800000000002</v>
      </c>
      <c r="K202">
        <v>0.3447385</v>
      </c>
      <c r="L202">
        <v>0.35254809999999998</v>
      </c>
      <c r="M202">
        <v>0.33480850000000001</v>
      </c>
      <c r="N202">
        <v>0.3551531</v>
      </c>
      <c r="O202">
        <v>0.3432846</v>
      </c>
      <c r="P202">
        <v>0.3465992</v>
      </c>
      <c r="Q202">
        <v>0.35533900000000002</v>
      </c>
      <c r="R202">
        <v>0.33066319999999999</v>
      </c>
      <c r="S202">
        <v>0.348026</v>
      </c>
      <c r="T202">
        <v>0.34130280000000002</v>
      </c>
      <c r="U202">
        <v>0.3424759</v>
      </c>
    </row>
    <row r="203" spans="1:21" x14ac:dyDescent="0.25">
      <c r="A203" s="20">
        <f>0.000000017166*10^9</f>
        <v>17.166</v>
      </c>
      <c r="B203">
        <v>0.34816599999999998</v>
      </c>
      <c r="C203">
        <v>0.34313559999999999</v>
      </c>
      <c r="D203">
        <v>0.33521319999999999</v>
      </c>
      <c r="E203">
        <v>0.34915109999999999</v>
      </c>
      <c r="F203">
        <v>0.34013599999999999</v>
      </c>
      <c r="G203">
        <v>0.34501379999999998</v>
      </c>
      <c r="H203">
        <v>0.34011069999999999</v>
      </c>
      <c r="I203">
        <v>0.34575850000000002</v>
      </c>
      <c r="J203">
        <v>0.34250609999999998</v>
      </c>
      <c r="K203">
        <v>0.32834639999999998</v>
      </c>
      <c r="L203">
        <v>0.35822730000000003</v>
      </c>
      <c r="M203">
        <v>0.34150639999999999</v>
      </c>
      <c r="N203">
        <v>0.3640138</v>
      </c>
      <c r="O203">
        <v>0.34376760000000001</v>
      </c>
      <c r="P203">
        <v>0.34603250000000002</v>
      </c>
      <c r="Q203">
        <v>0.35096280000000002</v>
      </c>
      <c r="R203">
        <v>0.32635520000000001</v>
      </c>
      <c r="S203">
        <v>0.35950110000000002</v>
      </c>
      <c r="T203">
        <v>0.34926200000000002</v>
      </c>
      <c r="U203">
        <v>0.3441864</v>
      </c>
    </row>
    <row r="204" spans="1:21" x14ac:dyDescent="0.25">
      <c r="A204" s="20">
        <f>0.000000018166*10^9</f>
        <v>18.166</v>
      </c>
      <c r="B204">
        <v>0.34280500000000003</v>
      </c>
      <c r="C204">
        <v>0.331735</v>
      </c>
      <c r="D204">
        <v>0.34053159999999999</v>
      </c>
      <c r="E204">
        <v>0.3547148</v>
      </c>
      <c r="F204">
        <v>0.34467120000000001</v>
      </c>
      <c r="G204">
        <v>0.34651720000000003</v>
      </c>
      <c r="H204">
        <v>0.33418500000000001</v>
      </c>
      <c r="I204">
        <v>0.33570129999999998</v>
      </c>
      <c r="J204">
        <v>0.33736830000000001</v>
      </c>
      <c r="K204">
        <v>0.33138489999999998</v>
      </c>
      <c r="L204">
        <v>0.36546990000000001</v>
      </c>
      <c r="M204">
        <v>0.3612725</v>
      </c>
      <c r="N204">
        <v>0.36207899999999998</v>
      </c>
      <c r="O204">
        <v>0.3428252</v>
      </c>
      <c r="P204">
        <v>0.34501039999999999</v>
      </c>
      <c r="Q204">
        <v>0.34617880000000001</v>
      </c>
      <c r="R204">
        <v>0.33334229999999998</v>
      </c>
      <c r="S204">
        <v>0.36078650000000001</v>
      </c>
      <c r="T204">
        <v>0.34609299999999998</v>
      </c>
      <c r="U204">
        <v>0.34847909999999999</v>
      </c>
    </row>
    <row r="205" spans="1:21" x14ac:dyDescent="0.25">
      <c r="A205" s="20">
        <f>0.000000019166*10^9</f>
        <v>19.166</v>
      </c>
      <c r="B205">
        <v>0.3387559</v>
      </c>
      <c r="C205">
        <v>0.33094309999999999</v>
      </c>
      <c r="D205">
        <v>0.339144</v>
      </c>
      <c r="E205">
        <v>0.35617110000000002</v>
      </c>
      <c r="F205">
        <v>0.34856690000000001</v>
      </c>
      <c r="G205">
        <v>0.3463157</v>
      </c>
      <c r="H205">
        <v>0.33143289999999997</v>
      </c>
      <c r="I205">
        <v>0.33477449999999997</v>
      </c>
      <c r="J205">
        <v>0.33593650000000003</v>
      </c>
      <c r="K205">
        <v>0.34366989999999997</v>
      </c>
      <c r="L205">
        <v>0.3634694</v>
      </c>
      <c r="M205">
        <v>0.35858250000000003</v>
      </c>
      <c r="N205">
        <v>0.3478252</v>
      </c>
      <c r="O205">
        <v>0.33526610000000001</v>
      </c>
      <c r="P205">
        <v>0.34022960000000002</v>
      </c>
      <c r="Q205">
        <v>0.33574510000000002</v>
      </c>
      <c r="R205">
        <v>0.3323159</v>
      </c>
      <c r="S205">
        <v>0.35181760000000001</v>
      </c>
      <c r="T205">
        <v>0.33708250000000001</v>
      </c>
      <c r="U205">
        <v>0.34441749999999999</v>
      </c>
    </row>
    <row r="206" spans="1:21" x14ac:dyDescent="0.25">
      <c r="A206" s="20">
        <f>0.000000020166*10^9</f>
        <v>20.166</v>
      </c>
      <c r="B206">
        <v>0.32989879999999999</v>
      </c>
      <c r="C206">
        <v>0.33457629999999999</v>
      </c>
      <c r="D206">
        <v>0.33000740000000001</v>
      </c>
      <c r="E206">
        <v>0.34213690000000002</v>
      </c>
      <c r="F206">
        <v>0.34567900000000001</v>
      </c>
      <c r="G206">
        <v>0.34107310000000002</v>
      </c>
      <c r="H206">
        <v>0.3268317</v>
      </c>
      <c r="I206">
        <v>0.33159680000000002</v>
      </c>
      <c r="J206">
        <v>0.3313932</v>
      </c>
      <c r="K206">
        <v>0.33587669999999997</v>
      </c>
      <c r="L206">
        <v>0.35020610000000002</v>
      </c>
      <c r="M206">
        <v>0.33458870000000002</v>
      </c>
      <c r="N206">
        <v>0.33680850000000001</v>
      </c>
      <c r="O206">
        <v>0.3302001</v>
      </c>
      <c r="P206">
        <v>0.33917140000000001</v>
      </c>
      <c r="Q206">
        <v>0.32562439999999998</v>
      </c>
      <c r="R206">
        <v>0.33026559999999999</v>
      </c>
      <c r="S206">
        <v>0.34267219999999998</v>
      </c>
      <c r="T206">
        <v>0.3378044</v>
      </c>
      <c r="U206">
        <v>0.33261610000000003</v>
      </c>
    </row>
    <row r="207" spans="1:21" x14ac:dyDescent="0.25">
      <c r="A207" s="20">
        <f>0.000000021166*10^9</f>
        <v>21.166</v>
      </c>
      <c r="B207">
        <v>0.31532339999999998</v>
      </c>
      <c r="C207">
        <v>0.33157959999999997</v>
      </c>
      <c r="D207">
        <v>0.31713429999999998</v>
      </c>
      <c r="E207">
        <v>0.32561659999999998</v>
      </c>
      <c r="F207">
        <v>0.33573950000000002</v>
      </c>
      <c r="G207">
        <v>0.33506130000000001</v>
      </c>
      <c r="H207">
        <v>0.32113419999999998</v>
      </c>
      <c r="I207">
        <v>0.3223568</v>
      </c>
      <c r="J207">
        <v>0.3258914</v>
      </c>
      <c r="K207">
        <v>0.31783329999999999</v>
      </c>
      <c r="L207">
        <v>0.3367211</v>
      </c>
      <c r="M207">
        <v>0.319021</v>
      </c>
      <c r="N207">
        <v>0.33463870000000001</v>
      </c>
      <c r="O207">
        <v>0.33103339999999998</v>
      </c>
      <c r="P207">
        <v>0.33852700000000002</v>
      </c>
      <c r="Q207">
        <v>0.3248471</v>
      </c>
      <c r="R207">
        <v>0.3292254</v>
      </c>
      <c r="S207">
        <v>0.3378295</v>
      </c>
      <c r="T207">
        <v>0.34186919999999998</v>
      </c>
      <c r="U207">
        <v>0.32995799999999997</v>
      </c>
    </row>
    <row r="208" spans="1:21" x14ac:dyDescent="0.25">
      <c r="A208" s="20">
        <f>0.000000022166*10^9</f>
        <v>22.166</v>
      </c>
      <c r="B208">
        <v>0.30932280000000001</v>
      </c>
      <c r="C208">
        <v>0.32423010000000002</v>
      </c>
      <c r="D208">
        <v>0.31053550000000002</v>
      </c>
      <c r="E208">
        <v>0.31913190000000002</v>
      </c>
      <c r="F208">
        <v>0.33038220000000001</v>
      </c>
      <c r="G208">
        <v>0.3340572</v>
      </c>
      <c r="H208">
        <v>0.31723119999999999</v>
      </c>
      <c r="I208">
        <v>0.32476680000000002</v>
      </c>
      <c r="J208">
        <v>0.3175173</v>
      </c>
      <c r="K208">
        <v>0.31236599999999998</v>
      </c>
      <c r="L208">
        <v>0.33181959999999999</v>
      </c>
      <c r="M208">
        <v>0.32072430000000002</v>
      </c>
      <c r="N208">
        <v>0.33322859999999999</v>
      </c>
      <c r="O208">
        <v>0.32808140000000002</v>
      </c>
      <c r="P208">
        <v>0.33333879999999999</v>
      </c>
      <c r="Q208">
        <v>0.3223319</v>
      </c>
      <c r="R208">
        <v>0.314882</v>
      </c>
      <c r="S208">
        <v>0.32491209999999998</v>
      </c>
      <c r="T208">
        <v>0.34024710000000002</v>
      </c>
      <c r="U208">
        <v>0.33253189999999999</v>
      </c>
    </row>
    <row r="209" spans="1:21" x14ac:dyDescent="0.25">
      <c r="A209" s="20">
        <f>0.000000023166*10^9</f>
        <v>23.166</v>
      </c>
      <c r="B209">
        <v>0.32089869999999998</v>
      </c>
      <c r="C209">
        <v>0.31895960000000001</v>
      </c>
      <c r="D209">
        <v>0.31193749999999998</v>
      </c>
      <c r="E209">
        <v>0.32133</v>
      </c>
      <c r="F209">
        <v>0.3279166</v>
      </c>
      <c r="G209">
        <v>0.32635350000000002</v>
      </c>
      <c r="H209">
        <v>0.32074629999999998</v>
      </c>
      <c r="I209">
        <v>0.33188990000000002</v>
      </c>
      <c r="J209">
        <v>0.3076643</v>
      </c>
      <c r="K209">
        <v>0.3134345</v>
      </c>
      <c r="L209">
        <v>0.33182719999999999</v>
      </c>
      <c r="M209">
        <v>0.32699070000000002</v>
      </c>
      <c r="N209">
        <v>0.3345419</v>
      </c>
      <c r="O209">
        <v>0.31933539999999999</v>
      </c>
      <c r="P209">
        <v>0.32670919999999998</v>
      </c>
      <c r="Q209">
        <v>0.31122840000000002</v>
      </c>
      <c r="R209">
        <v>0.30210110000000001</v>
      </c>
      <c r="S209">
        <v>0.30469459999999998</v>
      </c>
      <c r="T209">
        <v>0.33054519999999998</v>
      </c>
      <c r="U209">
        <v>0.32240859999999999</v>
      </c>
    </row>
    <row r="210" spans="1:21" x14ac:dyDescent="0.25">
      <c r="A210" s="20">
        <f>0.000000024166*10^9</f>
        <v>24.166</v>
      </c>
      <c r="B210">
        <v>0.33572839999999998</v>
      </c>
      <c r="C210">
        <v>0.31369760000000002</v>
      </c>
      <c r="D210">
        <v>0.31593900000000003</v>
      </c>
      <c r="E210">
        <v>0.32110820000000001</v>
      </c>
      <c r="F210">
        <v>0.32540000000000002</v>
      </c>
      <c r="G210">
        <v>0.30580600000000002</v>
      </c>
      <c r="H210">
        <v>0.326096</v>
      </c>
      <c r="I210">
        <v>0.32564169999999998</v>
      </c>
      <c r="J210">
        <v>0.31051649999999997</v>
      </c>
      <c r="K210">
        <v>0.31250909999999998</v>
      </c>
      <c r="L210">
        <v>0.32503989999999999</v>
      </c>
      <c r="M210">
        <v>0.32458870000000001</v>
      </c>
      <c r="N210">
        <v>0.32918140000000001</v>
      </c>
      <c r="O210">
        <v>0.32170769999999999</v>
      </c>
      <c r="P210">
        <v>0.31695440000000003</v>
      </c>
      <c r="Q210">
        <v>0.30976199999999998</v>
      </c>
      <c r="R210">
        <v>0.30461860000000002</v>
      </c>
      <c r="S210">
        <v>0.29730849999999998</v>
      </c>
      <c r="T210">
        <v>0.31964890000000001</v>
      </c>
      <c r="U210">
        <v>0.31638240000000001</v>
      </c>
    </row>
    <row r="211" spans="1:21" x14ac:dyDescent="0.25">
      <c r="A211" s="20">
        <f>0.000000025166*10^9</f>
        <v>25.165999999999997</v>
      </c>
      <c r="B211">
        <v>0.33310040000000002</v>
      </c>
      <c r="C211">
        <v>0.30492449999999999</v>
      </c>
      <c r="D211">
        <v>0.3159515</v>
      </c>
      <c r="E211">
        <v>0.31304690000000002</v>
      </c>
      <c r="F211">
        <v>0.32858150000000003</v>
      </c>
      <c r="G211">
        <v>0.29195480000000001</v>
      </c>
      <c r="H211">
        <v>0.31992999999999999</v>
      </c>
      <c r="I211">
        <v>0.3127066</v>
      </c>
      <c r="J211">
        <v>0.3165385</v>
      </c>
      <c r="K211">
        <v>0.31305280000000002</v>
      </c>
      <c r="L211">
        <v>0.30826130000000002</v>
      </c>
      <c r="M211">
        <v>0.31834820000000003</v>
      </c>
      <c r="N211">
        <v>0.30950559999999999</v>
      </c>
      <c r="O211">
        <v>0.33013759999999998</v>
      </c>
      <c r="P211">
        <v>0.30371120000000001</v>
      </c>
      <c r="Q211">
        <v>0.32483240000000002</v>
      </c>
      <c r="R211">
        <v>0.30618980000000001</v>
      </c>
      <c r="S211">
        <v>0.30772899999999997</v>
      </c>
      <c r="T211">
        <v>0.31689420000000001</v>
      </c>
      <c r="U211">
        <v>0.32433770000000001</v>
      </c>
    </row>
    <row r="212" spans="1:21" x14ac:dyDescent="0.25">
      <c r="A212" s="20">
        <f>0.000000026166*10^9</f>
        <v>26.166</v>
      </c>
      <c r="B212">
        <v>0.31879299999999999</v>
      </c>
      <c r="C212">
        <v>0.29760120000000001</v>
      </c>
      <c r="D212">
        <v>0.30968010000000001</v>
      </c>
      <c r="E212">
        <v>0.31112089999999998</v>
      </c>
      <c r="F212">
        <v>0.32273309999999999</v>
      </c>
      <c r="G212">
        <v>0.29961670000000001</v>
      </c>
      <c r="H212">
        <v>0.3109633</v>
      </c>
      <c r="I212">
        <v>0.30088860000000001</v>
      </c>
      <c r="J212">
        <v>0.31480829999999999</v>
      </c>
      <c r="K212">
        <v>0.31205060000000001</v>
      </c>
      <c r="L212">
        <v>0.30171130000000002</v>
      </c>
      <c r="M212">
        <v>0.31709890000000002</v>
      </c>
      <c r="N212">
        <v>0.29920390000000002</v>
      </c>
      <c r="O212">
        <v>0.31948369999999998</v>
      </c>
      <c r="P212">
        <v>0.29566979999999998</v>
      </c>
      <c r="Q212">
        <v>0.32961259999999998</v>
      </c>
      <c r="R212">
        <v>0.30033080000000001</v>
      </c>
      <c r="S212">
        <v>0.3197468</v>
      </c>
      <c r="T212">
        <v>0.31460559999999999</v>
      </c>
      <c r="U212">
        <v>0.32263039999999998</v>
      </c>
    </row>
    <row r="213" spans="1:21" x14ac:dyDescent="0.25">
      <c r="A213" s="20">
        <f>0.000000027166*10^9</f>
        <v>27.166</v>
      </c>
      <c r="B213">
        <v>0.31028689999999998</v>
      </c>
      <c r="C213">
        <v>0.29358309999999999</v>
      </c>
      <c r="D213">
        <v>0.30292580000000002</v>
      </c>
      <c r="E213">
        <v>0.31881229999999999</v>
      </c>
      <c r="F213">
        <v>0.3004192</v>
      </c>
      <c r="G213">
        <v>0.31583939999999999</v>
      </c>
      <c r="H213">
        <v>0.3053709</v>
      </c>
      <c r="I213">
        <v>0.29877619999999999</v>
      </c>
      <c r="J213">
        <v>0.31633020000000001</v>
      </c>
      <c r="K213">
        <v>0.31182310000000002</v>
      </c>
      <c r="L213">
        <v>0.30709609999999998</v>
      </c>
      <c r="M213">
        <v>0.31539679999999998</v>
      </c>
      <c r="N213">
        <v>0.30781310000000001</v>
      </c>
      <c r="O213">
        <v>0.2988092</v>
      </c>
      <c r="P213">
        <v>0.29210469999999999</v>
      </c>
      <c r="Q213">
        <v>0.31230599999999997</v>
      </c>
      <c r="R213">
        <v>0.29473500000000002</v>
      </c>
      <c r="S213">
        <v>0.31844169999999999</v>
      </c>
      <c r="T213">
        <v>0.30768269999999998</v>
      </c>
      <c r="U213">
        <v>0.31232120000000002</v>
      </c>
    </row>
    <row r="214" spans="1:21" x14ac:dyDescent="0.25">
      <c r="A214" s="20">
        <f>0.000000028166*10^9</f>
        <v>28.166</v>
      </c>
      <c r="B214">
        <v>0.30133579999999999</v>
      </c>
      <c r="C214">
        <v>0.28933779999999998</v>
      </c>
      <c r="D214">
        <v>0.3006453</v>
      </c>
      <c r="E214">
        <v>0.31429390000000001</v>
      </c>
      <c r="F214">
        <v>0.28407290000000002</v>
      </c>
      <c r="G214">
        <v>0.32326369999999999</v>
      </c>
      <c r="H214">
        <v>0.29689450000000001</v>
      </c>
      <c r="I214">
        <v>0.31097010000000003</v>
      </c>
      <c r="J214">
        <v>0.3190923</v>
      </c>
      <c r="K214">
        <v>0.31628790000000001</v>
      </c>
      <c r="L214">
        <v>0.30183310000000002</v>
      </c>
      <c r="M214">
        <v>0.30742770000000003</v>
      </c>
      <c r="N214">
        <v>0.31131730000000002</v>
      </c>
      <c r="O214">
        <v>0.29058349999999999</v>
      </c>
      <c r="P214">
        <v>0.29085889999999998</v>
      </c>
      <c r="Q214">
        <v>0.29229149999999998</v>
      </c>
      <c r="R214">
        <v>0.29149720000000001</v>
      </c>
      <c r="S214">
        <v>0.3063517</v>
      </c>
      <c r="T214">
        <v>0.3021335</v>
      </c>
      <c r="U214">
        <v>0.30629440000000002</v>
      </c>
    </row>
    <row r="215" spans="1:21" x14ac:dyDescent="0.25">
      <c r="A215" s="20">
        <f>0.000000029166*10^9</f>
        <v>29.166</v>
      </c>
      <c r="B215">
        <v>0.29107260000000001</v>
      </c>
      <c r="C215">
        <v>0.28667520000000002</v>
      </c>
      <c r="D215">
        <v>0.29911559999999998</v>
      </c>
      <c r="E215">
        <v>0.29501650000000001</v>
      </c>
      <c r="F215">
        <v>0.28423670000000001</v>
      </c>
      <c r="G215">
        <v>0.32209339999999997</v>
      </c>
      <c r="H215">
        <v>0.29162969999999999</v>
      </c>
      <c r="I215">
        <v>0.31533489999999997</v>
      </c>
      <c r="J215">
        <v>0.31163970000000002</v>
      </c>
      <c r="K215">
        <v>0.30917109999999998</v>
      </c>
      <c r="L215">
        <v>0.2966664</v>
      </c>
      <c r="M215">
        <v>0.3018479</v>
      </c>
      <c r="N215">
        <v>0.30497360000000001</v>
      </c>
      <c r="O215">
        <v>0.29063109999999998</v>
      </c>
      <c r="P215">
        <v>0.29719449999999997</v>
      </c>
      <c r="Q215">
        <v>0.28362490000000001</v>
      </c>
      <c r="R215">
        <v>0.2903734</v>
      </c>
      <c r="S215">
        <v>0.29780849999999998</v>
      </c>
      <c r="T215">
        <v>0.29763519999999999</v>
      </c>
      <c r="U215">
        <v>0.3000119</v>
      </c>
    </row>
    <row r="216" spans="1:21" x14ac:dyDescent="0.25">
      <c r="A216" s="20">
        <f>0.000000030166*10^9</f>
        <v>30.166</v>
      </c>
      <c r="B216">
        <v>0.28702480000000002</v>
      </c>
      <c r="C216">
        <v>0.29219820000000002</v>
      </c>
      <c r="D216">
        <v>0.29529820000000001</v>
      </c>
      <c r="E216">
        <v>0.28315689999999999</v>
      </c>
      <c r="F216">
        <v>0.29297250000000002</v>
      </c>
      <c r="G216">
        <v>0.31602839999999999</v>
      </c>
      <c r="H216">
        <v>0.29431770000000002</v>
      </c>
      <c r="I216">
        <v>0.29831980000000002</v>
      </c>
      <c r="J216">
        <v>0.30180309999999999</v>
      </c>
      <c r="K216">
        <v>0.28930210000000001</v>
      </c>
      <c r="L216">
        <v>0.30147180000000001</v>
      </c>
      <c r="M216">
        <v>0.299788</v>
      </c>
      <c r="N216">
        <v>0.30752190000000001</v>
      </c>
      <c r="O216">
        <v>0.29126540000000001</v>
      </c>
      <c r="P216">
        <v>0.3020949</v>
      </c>
      <c r="Q216">
        <v>0.28727710000000001</v>
      </c>
      <c r="R216">
        <v>0.2880836</v>
      </c>
      <c r="S216">
        <v>0.29446410000000001</v>
      </c>
      <c r="T216">
        <v>0.2949715</v>
      </c>
      <c r="U216">
        <v>0.29602139999999999</v>
      </c>
    </row>
    <row r="217" spans="1:21" x14ac:dyDescent="0.25">
      <c r="A217" s="20">
        <f>0.000000031166*10^9</f>
        <v>31.166000000000004</v>
      </c>
      <c r="B217">
        <v>0.27972089999999999</v>
      </c>
      <c r="C217">
        <v>0.2993982</v>
      </c>
      <c r="D217">
        <v>0.29374660000000002</v>
      </c>
      <c r="E217">
        <v>0.28207149999999998</v>
      </c>
      <c r="F217">
        <v>0.30533709999999997</v>
      </c>
      <c r="G217">
        <v>0.29874450000000002</v>
      </c>
      <c r="H217">
        <v>0.30047879999999999</v>
      </c>
      <c r="I217">
        <v>0.28067009999999998</v>
      </c>
      <c r="J217">
        <v>0.30254370000000003</v>
      </c>
      <c r="K217">
        <v>0.28428019999999998</v>
      </c>
      <c r="L217">
        <v>0.2982554</v>
      </c>
      <c r="M217">
        <v>0.28607369999999999</v>
      </c>
      <c r="N217">
        <v>0.30820969999999998</v>
      </c>
      <c r="O217">
        <v>0.29100369999999998</v>
      </c>
      <c r="P217">
        <v>0.29949029999999999</v>
      </c>
      <c r="Q217">
        <v>0.29423650000000001</v>
      </c>
      <c r="R217">
        <v>0.28287889999999999</v>
      </c>
      <c r="S217">
        <v>0.28820469999999998</v>
      </c>
      <c r="T217">
        <v>0.29317890000000002</v>
      </c>
      <c r="U217">
        <v>0.29317729999999997</v>
      </c>
    </row>
    <row r="218" spans="1:21" x14ac:dyDescent="0.25">
      <c r="A218" s="20">
        <f>0.000000032166*10^9</f>
        <v>32.165999999999997</v>
      </c>
      <c r="B218">
        <v>0.2683237</v>
      </c>
      <c r="C218">
        <v>0.3001142</v>
      </c>
      <c r="D218">
        <v>0.29491390000000001</v>
      </c>
      <c r="E218">
        <v>0.28114749999999999</v>
      </c>
      <c r="F218">
        <v>0.30882720000000002</v>
      </c>
      <c r="G218">
        <v>0.27932899999999999</v>
      </c>
      <c r="H218">
        <v>0.30322759999999999</v>
      </c>
      <c r="I218">
        <v>0.2847285</v>
      </c>
      <c r="J218">
        <v>0.300176</v>
      </c>
      <c r="K218">
        <v>0.29399249999999999</v>
      </c>
      <c r="L218">
        <v>0.29393130000000001</v>
      </c>
      <c r="M218">
        <v>0.27125969999999999</v>
      </c>
      <c r="N218">
        <v>0.28553499999999998</v>
      </c>
      <c r="O218">
        <v>0.28757769999999999</v>
      </c>
      <c r="P218">
        <v>0.29325780000000001</v>
      </c>
      <c r="Q218">
        <v>0.29916510000000002</v>
      </c>
      <c r="R218">
        <v>0.27883160000000001</v>
      </c>
      <c r="S218">
        <v>0.28969489999999998</v>
      </c>
      <c r="T218">
        <v>0.28592909999999999</v>
      </c>
      <c r="U218">
        <v>0.29056710000000002</v>
      </c>
    </row>
    <row r="219" spans="1:21" x14ac:dyDescent="0.25">
      <c r="A219" s="20">
        <f>0.000000033166*10^9</f>
        <v>33.166000000000004</v>
      </c>
      <c r="B219">
        <v>0.26787480000000002</v>
      </c>
      <c r="C219">
        <v>0.29768020000000001</v>
      </c>
      <c r="D219">
        <v>0.2925855</v>
      </c>
      <c r="E219">
        <v>0.27761930000000001</v>
      </c>
      <c r="F219">
        <v>0.29628500000000002</v>
      </c>
      <c r="G219">
        <v>0.278167</v>
      </c>
      <c r="H219">
        <v>0.29540369999999999</v>
      </c>
      <c r="I219">
        <v>0.29572959999999998</v>
      </c>
      <c r="J219">
        <v>0.28563359999999999</v>
      </c>
      <c r="K219">
        <v>0.29270390000000002</v>
      </c>
      <c r="L219">
        <v>0.2991492</v>
      </c>
      <c r="M219">
        <v>0.2750996</v>
      </c>
      <c r="N219">
        <v>0.26270830000000001</v>
      </c>
      <c r="O219">
        <v>0.28468500000000002</v>
      </c>
      <c r="P219">
        <v>0.281667</v>
      </c>
      <c r="Q219">
        <v>0.30211120000000002</v>
      </c>
      <c r="R219">
        <v>0.28234969999999998</v>
      </c>
      <c r="S219">
        <v>0.3007842</v>
      </c>
      <c r="T219">
        <v>0.2793543</v>
      </c>
      <c r="U219">
        <v>0.2975196</v>
      </c>
    </row>
    <row r="220" spans="1:21" x14ac:dyDescent="0.25">
      <c r="A220" s="20">
        <f>0.000000034166*10^9</f>
        <v>34.166000000000004</v>
      </c>
      <c r="B220">
        <v>0.28068130000000002</v>
      </c>
      <c r="C220">
        <v>0.28912460000000001</v>
      </c>
      <c r="D220">
        <v>0.28817189999999998</v>
      </c>
      <c r="E220">
        <v>0.27375820000000001</v>
      </c>
      <c r="F220">
        <v>0.2828521</v>
      </c>
      <c r="G220">
        <v>0.28993809999999998</v>
      </c>
      <c r="H220">
        <v>0.28099059999999998</v>
      </c>
      <c r="I220">
        <v>0.29228929999999997</v>
      </c>
      <c r="J220">
        <v>0.27882790000000002</v>
      </c>
      <c r="K220">
        <v>0.28489779999999998</v>
      </c>
      <c r="L220">
        <v>0.29984660000000002</v>
      </c>
      <c r="M220">
        <v>0.2883288</v>
      </c>
      <c r="N220">
        <v>0.2721478</v>
      </c>
      <c r="O220">
        <v>0.28107339999999997</v>
      </c>
      <c r="P220">
        <v>0.27642410000000001</v>
      </c>
      <c r="Q220">
        <v>0.30022769999999999</v>
      </c>
      <c r="R220">
        <v>0.29038340000000001</v>
      </c>
      <c r="S220">
        <v>0.29352929999999999</v>
      </c>
      <c r="T220">
        <v>0.28143990000000002</v>
      </c>
      <c r="U220">
        <v>0.2984002</v>
      </c>
    </row>
    <row r="221" spans="1:21" x14ac:dyDescent="0.25">
      <c r="A221" s="20">
        <f>0.000000035166*10^9</f>
        <v>35.165999999999997</v>
      </c>
      <c r="B221">
        <v>0.28974820000000001</v>
      </c>
      <c r="C221">
        <v>0.27867059999999999</v>
      </c>
      <c r="D221">
        <v>0.28482770000000002</v>
      </c>
      <c r="E221">
        <v>0.27331490000000003</v>
      </c>
      <c r="F221">
        <v>0.27397519999999997</v>
      </c>
      <c r="G221">
        <v>0.29248449999999998</v>
      </c>
      <c r="H221">
        <v>0.28106490000000001</v>
      </c>
      <c r="I221">
        <v>0.29376639999999998</v>
      </c>
      <c r="J221">
        <v>0.28828989999999999</v>
      </c>
      <c r="K221">
        <v>0.28959010000000002</v>
      </c>
      <c r="L221">
        <v>0.29884319999999998</v>
      </c>
      <c r="M221">
        <v>0.30429089999999998</v>
      </c>
      <c r="N221">
        <v>0.29672520000000002</v>
      </c>
      <c r="O221">
        <v>0.27325260000000001</v>
      </c>
      <c r="P221">
        <v>0.28648600000000002</v>
      </c>
      <c r="Q221">
        <v>0.29518670000000002</v>
      </c>
      <c r="R221">
        <v>0.2937767</v>
      </c>
      <c r="S221">
        <v>0.27185320000000002</v>
      </c>
      <c r="T221">
        <v>0.29025810000000002</v>
      </c>
      <c r="U221">
        <v>0.28143859999999998</v>
      </c>
    </row>
    <row r="222" spans="1:21" x14ac:dyDescent="0.25">
      <c r="A222" s="20">
        <f>0.000000036166*10^9</f>
        <v>36.166000000000004</v>
      </c>
      <c r="B222">
        <v>0.28812019999999999</v>
      </c>
      <c r="C222">
        <v>0.2781633</v>
      </c>
      <c r="D222">
        <v>0.2824875</v>
      </c>
      <c r="E222">
        <v>0.27514519999999998</v>
      </c>
      <c r="F222">
        <v>0.26487290000000002</v>
      </c>
      <c r="G222">
        <v>0.28226210000000002</v>
      </c>
      <c r="H222">
        <v>0.29427199999999998</v>
      </c>
      <c r="I222">
        <v>0.30076409999999998</v>
      </c>
      <c r="J222">
        <v>0.3016297</v>
      </c>
      <c r="K222">
        <v>0.29578929999999998</v>
      </c>
      <c r="L222">
        <v>0.3033054</v>
      </c>
      <c r="M222">
        <v>0.31292389999999998</v>
      </c>
      <c r="N222">
        <v>0.29849059999999999</v>
      </c>
      <c r="O222">
        <v>0.26987060000000002</v>
      </c>
      <c r="P222">
        <v>0.29711799999999999</v>
      </c>
      <c r="Q222">
        <v>0.28951830000000001</v>
      </c>
      <c r="R222">
        <v>0.29227700000000001</v>
      </c>
      <c r="S222">
        <v>0.2677602</v>
      </c>
      <c r="T222">
        <v>0.29660019999999998</v>
      </c>
      <c r="U222">
        <v>0.27328279999999999</v>
      </c>
    </row>
    <row r="223" spans="1:21" x14ac:dyDescent="0.25">
      <c r="A223" s="20">
        <f>0.000000037166*10^9</f>
        <v>37.165999999999997</v>
      </c>
      <c r="B223">
        <v>0.2817366</v>
      </c>
      <c r="C223">
        <v>0.2791304</v>
      </c>
      <c r="D223">
        <v>0.28843530000000001</v>
      </c>
      <c r="E223">
        <v>0.27351039999999999</v>
      </c>
      <c r="F223">
        <v>0.26698</v>
      </c>
      <c r="G223">
        <v>0.27654139999999999</v>
      </c>
      <c r="H223">
        <v>0.2940951</v>
      </c>
      <c r="I223">
        <v>0.28490799999999999</v>
      </c>
      <c r="J223">
        <v>0.30425950000000002</v>
      </c>
      <c r="K223">
        <v>0.29195979999999999</v>
      </c>
      <c r="L223">
        <v>0.29978450000000001</v>
      </c>
      <c r="M223">
        <v>0.2969</v>
      </c>
      <c r="N223">
        <v>0.28425620000000001</v>
      </c>
      <c r="O223">
        <v>0.27566550000000001</v>
      </c>
      <c r="P223">
        <v>0.29390149999999998</v>
      </c>
      <c r="Q223">
        <v>0.2834969</v>
      </c>
      <c r="R223">
        <v>0.28354980000000002</v>
      </c>
      <c r="S223">
        <v>0.27826000000000001</v>
      </c>
      <c r="T223">
        <v>0.29165020000000003</v>
      </c>
      <c r="U223">
        <v>0.28451480000000001</v>
      </c>
    </row>
    <row r="224" spans="1:21" x14ac:dyDescent="0.25">
      <c r="A224" s="20">
        <f>0.000000038166*10^9</f>
        <v>38.165999999999997</v>
      </c>
      <c r="B224">
        <v>0.2718197</v>
      </c>
      <c r="C224">
        <v>0.27673209999999998</v>
      </c>
      <c r="D224">
        <v>0.29345169999999998</v>
      </c>
      <c r="E224">
        <v>0.26894960000000001</v>
      </c>
      <c r="F224">
        <v>0.28076230000000002</v>
      </c>
      <c r="G224">
        <v>0.28182620000000003</v>
      </c>
      <c r="H224">
        <v>0.2864776</v>
      </c>
      <c r="I224">
        <v>0.27048460000000002</v>
      </c>
      <c r="J224">
        <v>0.29517680000000002</v>
      </c>
      <c r="K224">
        <v>0.29284399999999999</v>
      </c>
      <c r="L224">
        <v>0.28956690000000002</v>
      </c>
      <c r="M224">
        <v>0.27544000000000002</v>
      </c>
      <c r="N224">
        <v>0.2800994</v>
      </c>
      <c r="O224">
        <v>0.27794429999999998</v>
      </c>
      <c r="P224">
        <v>0.28060869999999999</v>
      </c>
      <c r="Q224">
        <v>0.27865200000000001</v>
      </c>
      <c r="R224">
        <v>0.27323960000000003</v>
      </c>
      <c r="S224">
        <v>0.28540169999999998</v>
      </c>
      <c r="T224">
        <v>0.28259339999999999</v>
      </c>
      <c r="U224">
        <v>0.29528409999999999</v>
      </c>
    </row>
    <row r="225" spans="1:21" x14ac:dyDescent="0.25">
      <c r="A225" s="20">
        <f>0.000000039166*10^9</f>
        <v>39.166000000000004</v>
      </c>
      <c r="B225">
        <v>0.26677849999999997</v>
      </c>
      <c r="C225">
        <v>0.28221469999999999</v>
      </c>
      <c r="D225">
        <v>0.28282390000000002</v>
      </c>
      <c r="E225">
        <v>0.27194200000000002</v>
      </c>
      <c r="F225">
        <v>0.28469870000000003</v>
      </c>
      <c r="G225">
        <v>0.2855936</v>
      </c>
      <c r="H225">
        <v>0.28667219999999999</v>
      </c>
      <c r="I225">
        <v>0.28447620000000001</v>
      </c>
      <c r="J225">
        <v>0.28900930000000002</v>
      </c>
      <c r="K225">
        <v>0.29890139999999998</v>
      </c>
      <c r="L225">
        <v>0.28491499999999997</v>
      </c>
      <c r="M225">
        <v>0.27046740000000002</v>
      </c>
      <c r="N225">
        <v>0.27673500000000001</v>
      </c>
      <c r="O225">
        <v>0.27134900000000001</v>
      </c>
      <c r="P225">
        <v>0.27474090000000001</v>
      </c>
      <c r="Q225">
        <v>0.27943699999999999</v>
      </c>
      <c r="R225">
        <v>0.27293650000000003</v>
      </c>
      <c r="S225">
        <v>0.2925005</v>
      </c>
      <c r="T225">
        <v>0.2803872</v>
      </c>
      <c r="U225">
        <v>0.2912534</v>
      </c>
    </row>
    <row r="226" spans="1:21" x14ac:dyDescent="0.25">
      <c r="A226" s="20">
        <f>0.000000040166*10^9</f>
        <v>40.165999999999997</v>
      </c>
      <c r="B226">
        <v>0.27618799999999999</v>
      </c>
      <c r="C226">
        <v>0.28628300000000001</v>
      </c>
      <c r="D226">
        <v>0.27142810000000001</v>
      </c>
      <c r="E226">
        <v>0.28508280000000003</v>
      </c>
      <c r="F226">
        <v>0.28007009999999999</v>
      </c>
      <c r="G226">
        <v>0.27925990000000001</v>
      </c>
      <c r="H226">
        <v>0.28270319999999999</v>
      </c>
      <c r="I226">
        <v>0.29319780000000001</v>
      </c>
      <c r="J226">
        <v>0.29031059999999997</v>
      </c>
      <c r="K226">
        <v>0.29569879999999998</v>
      </c>
      <c r="L226">
        <v>0.28485820000000001</v>
      </c>
      <c r="M226">
        <v>0.27290320000000001</v>
      </c>
      <c r="N226">
        <v>0.26963090000000001</v>
      </c>
      <c r="O226">
        <v>0.2681115</v>
      </c>
      <c r="P226">
        <v>0.28047090000000002</v>
      </c>
      <c r="Q226">
        <v>0.28255540000000001</v>
      </c>
      <c r="R226">
        <v>0.27841719999999998</v>
      </c>
      <c r="S226">
        <v>0.29690929999999999</v>
      </c>
      <c r="T226">
        <v>0.28212549999999997</v>
      </c>
      <c r="U226">
        <v>0.2753621</v>
      </c>
    </row>
    <row r="227" spans="1:21" x14ac:dyDescent="0.25">
      <c r="A227" s="20">
        <f>0.000000041166*10^9</f>
        <v>41.165999999999997</v>
      </c>
      <c r="B227">
        <v>0.29067310000000002</v>
      </c>
      <c r="C227">
        <v>0.27996749999999998</v>
      </c>
      <c r="D227">
        <v>0.27225660000000002</v>
      </c>
      <c r="E227">
        <v>0.28967009999999999</v>
      </c>
      <c r="F227">
        <v>0.28413430000000001</v>
      </c>
      <c r="G227">
        <v>0.27201950000000003</v>
      </c>
      <c r="H227">
        <v>0.27711150000000001</v>
      </c>
      <c r="I227">
        <v>0.27626729999999999</v>
      </c>
      <c r="J227">
        <v>0.2850105</v>
      </c>
      <c r="K227">
        <v>0.2888</v>
      </c>
      <c r="L227">
        <v>0.28688010000000003</v>
      </c>
      <c r="M227">
        <v>0.27468569999999998</v>
      </c>
      <c r="N227">
        <v>0.26894770000000001</v>
      </c>
      <c r="O227">
        <v>0.27063690000000001</v>
      </c>
      <c r="P227">
        <v>0.288989</v>
      </c>
      <c r="Q227">
        <v>0.28642069999999997</v>
      </c>
      <c r="R227">
        <v>0.2879565</v>
      </c>
      <c r="S227">
        <v>0.2829062</v>
      </c>
      <c r="T227">
        <v>0.28009600000000001</v>
      </c>
      <c r="U227">
        <v>0.26538040000000002</v>
      </c>
    </row>
    <row r="228" spans="1:21" x14ac:dyDescent="0.25">
      <c r="A228" s="20">
        <f>0.000000042166*10^9</f>
        <v>42.166000000000004</v>
      </c>
      <c r="B228">
        <v>0.29254649999999999</v>
      </c>
      <c r="C228">
        <v>0.27807870000000001</v>
      </c>
      <c r="D228">
        <v>0.2793194</v>
      </c>
      <c r="E228">
        <v>0.28067530000000002</v>
      </c>
      <c r="F228">
        <v>0.28807959999999999</v>
      </c>
      <c r="G228">
        <v>0.27612969999999998</v>
      </c>
      <c r="H228">
        <v>0.28290219999999999</v>
      </c>
      <c r="I228">
        <v>0.26285419999999998</v>
      </c>
      <c r="J228">
        <v>0.27039010000000002</v>
      </c>
      <c r="K228">
        <v>0.28657379999999999</v>
      </c>
      <c r="L228">
        <v>0.28619549999999999</v>
      </c>
      <c r="M228">
        <v>0.2753949</v>
      </c>
      <c r="N228">
        <v>0.26748129999999998</v>
      </c>
      <c r="O228">
        <v>0.2682776</v>
      </c>
      <c r="P228">
        <v>0.29714099999999999</v>
      </c>
      <c r="Q228">
        <v>0.2939003</v>
      </c>
      <c r="R228">
        <v>0.29754320000000001</v>
      </c>
      <c r="S228">
        <v>0.26683200000000001</v>
      </c>
      <c r="T228">
        <v>0.27417000000000002</v>
      </c>
      <c r="U228">
        <v>0.26320749999999998</v>
      </c>
    </row>
    <row r="229" spans="1:21" x14ac:dyDescent="0.25">
      <c r="A229" s="20">
        <f>0.000000043166*10^9</f>
        <v>43.165999999999997</v>
      </c>
      <c r="B229">
        <v>0.28485470000000002</v>
      </c>
      <c r="C229">
        <v>0.2799721</v>
      </c>
      <c r="D229">
        <v>0.28062860000000001</v>
      </c>
      <c r="E229">
        <v>0.27979680000000001</v>
      </c>
      <c r="F229">
        <v>0.27975319999999998</v>
      </c>
      <c r="G229">
        <v>0.28485949999999999</v>
      </c>
      <c r="H229">
        <v>0.28589340000000002</v>
      </c>
      <c r="I229">
        <v>0.27209529999999998</v>
      </c>
      <c r="J229">
        <v>0.26427600000000001</v>
      </c>
      <c r="K229">
        <v>0.28244229999999998</v>
      </c>
      <c r="L229">
        <v>0.28258759999999999</v>
      </c>
      <c r="M229">
        <v>0.27546989999999999</v>
      </c>
      <c r="N229">
        <v>0.26428649999999998</v>
      </c>
      <c r="O229">
        <v>0.26215749999999999</v>
      </c>
      <c r="P229">
        <v>0.2982379</v>
      </c>
      <c r="Q229">
        <v>0.29118959999999999</v>
      </c>
      <c r="R229">
        <v>0.29056149999999997</v>
      </c>
      <c r="S229">
        <v>0.27065</v>
      </c>
      <c r="T229">
        <v>0.26789190000000002</v>
      </c>
      <c r="U229">
        <v>0.25936769999999998</v>
      </c>
    </row>
    <row r="230" spans="1:21" x14ac:dyDescent="0.25">
      <c r="A230" s="20">
        <f>0.000000044166*10^9</f>
        <v>44.165999999999997</v>
      </c>
      <c r="B230">
        <v>0.27917039999999999</v>
      </c>
      <c r="C230">
        <v>0.27373809999999998</v>
      </c>
      <c r="D230">
        <v>0.2764933</v>
      </c>
      <c r="E230">
        <v>0.2849737</v>
      </c>
      <c r="F230">
        <v>0.2728025</v>
      </c>
      <c r="G230">
        <v>0.28495959999999998</v>
      </c>
      <c r="H230">
        <v>0.27591139999999997</v>
      </c>
      <c r="I230">
        <v>0.27993610000000002</v>
      </c>
      <c r="J230">
        <v>0.27153899999999997</v>
      </c>
      <c r="K230">
        <v>0.27383360000000001</v>
      </c>
      <c r="L230">
        <v>0.28627639999999999</v>
      </c>
      <c r="M230">
        <v>0.27682649999999998</v>
      </c>
      <c r="N230">
        <v>0.2624996</v>
      </c>
      <c r="O230">
        <v>0.2627314</v>
      </c>
      <c r="P230">
        <v>0.2931395</v>
      </c>
      <c r="Q230">
        <v>0.27489799999999998</v>
      </c>
      <c r="R230">
        <v>0.27407140000000002</v>
      </c>
      <c r="S230">
        <v>0.2784568</v>
      </c>
      <c r="T230">
        <v>0.2637024</v>
      </c>
      <c r="U230">
        <v>0.2666924</v>
      </c>
    </row>
    <row r="231" spans="1:21" x14ac:dyDescent="0.25">
      <c r="A231" s="20">
        <f>0.000000045166*10^9</f>
        <v>45.166000000000004</v>
      </c>
      <c r="B231">
        <v>0.27195079999999999</v>
      </c>
      <c r="C231">
        <v>0.26592169999999998</v>
      </c>
      <c r="D231">
        <v>0.28358440000000001</v>
      </c>
      <c r="E231">
        <v>0.2742771</v>
      </c>
      <c r="F231">
        <v>0.27784819999999999</v>
      </c>
      <c r="G231">
        <v>0.28219880000000003</v>
      </c>
      <c r="H231">
        <v>0.26708189999999998</v>
      </c>
      <c r="I231">
        <v>0.27317940000000002</v>
      </c>
      <c r="J231">
        <v>0.2829315</v>
      </c>
      <c r="K231">
        <v>0.2707137</v>
      </c>
      <c r="L231">
        <v>0.29312120000000003</v>
      </c>
      <c r="M231">
        <v>0.28000960000000003</v>
      </c>
      <c r="N231">
        <v>0.26100980000000001</v>
      </c>
      <c r="O231">
        <v>0.2670478</v>
      </c>
      <c r="P231">
        <v>0.29167530000000003</v>
      </c>
      <c r="Q231">
        <v>0.26255859999999998</v>
      </c>
      <c r="R231">
        <v>0.26607789999999998</v>
      </c>
      <c r="S231">
        <v>0.27960000000000002</v>
      </c>
      <c r="T231">
        <v>0.26590380000000002</v>
      </c>
      <c r="U231">
        <v>0.28353519999999999</v>
      </c>
    </row>
    <row r="232" spans="1:21" x14ac:dyDescent="0.25">
      <c r="A232" s="20">
        <f>0.000000046166*10^9</f>
        <v>46.165999999999997</v>
      </c>
      <c r="B232">
        <v>0.26913049999999999</v>
      </c>
      <c r="C232">
        <v>0.26776119999999998</v>
      </c>
      <c r="D232">
        <v>0.29299710000000001</v>
      </c>
      <c r="E232">
        <v>0.25617570000000001</v>
      </c>
      <c r="F232">
        <v>0.28117310000000001</v>
      </c>
      <c r="G232">
        <v>0.28341709999999998</v>
      </c>
      <c r="H232">
        <v>0.26686789999999999</v>
      </c>
      <c r="I232">
        <v>0.27205819999999997</v>
      </c>
      <c r="J232">
        <v>0.28545540000000003</v>
      </c>
      <c r="K232">
        <v>0.2761536</v>
      </c>
      <c r="L232">
        <v>0.28718739999999998</v>
      </c>
      <c r="M232">
        <v>0.28336939999999999</v>
      </c>
      <c r="N232">
        <v>0.26165949999999999</v>
      </c>
      <c r="O232">
        <v>0.26616899999999999</v>
      </c>
      <c r="P232">
        <v>0.28625119999999998</v>
      </c>
      <c r="Q232">
        <v>0.26102320000000001</v>
      </c>
      <c r="R232">
        <v>0.26306279999999999</v>
      </c>
      <c r="S232">
        <v>0.27701419999999999</v>
      </c>
      <c r="T232">
        <v>0.26826719999999998</v>
      </c>
      <c r="U232">
        <v>0.28546640000000001</v>
      </c>
    </row>
    <row r="233" spans="1:21" x14ac:dyDescent="0.25">
      <c r="A233" s="20">
        <f>0.000000047166*10^9</f>
        <v>47.165999999999997</v>
      </c>
      <c r="B233">
        <v>0.2761516</v>
      </c>
      <c r="C233">
        <v>0.27307930000000002</v>
      </c>
      <c r="D233">
        <v>0.28421030000000003</v>
      </c>
      <c r="E233">
        <v>0.25782769999999999</v>
      </c>
      <c r="F233">
        <v>0.26678069999999998</v>
      </c>
      <c r="G233">
        <v>0.28282259999999998</v>
      </c>
      <c r="H233">
        <v>0.26712010000000003</v>
      </c>
      <c r="I233">
        <v>0.27339809999999998</v>
      </c>
      <c r="J233">
        <v>0.27379740000000002</v>
      </c>
      <c r="K233">
        <v>0.27477699999999999</v>
      </c>
      <c r="L233">
        <v>0.26759519999999998</v>
      </c>
      <c r="M233">
        <v>0.28372720000000001</v>
      </c>
      <c r="N233">
        <v>0.2584185</v>
      </c>
      <c r="O233">
        <v>0.25925150000000002</v>
      </c>
      <c r="P233">
        <v>0.2701596</v>
      </c>
      <c r="Q233">
        <v>0.26556669999999999</v>
      </c>
      <c r="R233">
        <v>0.26992949999999999</v>
      </c>
      <c r="S233">
        <v>0.26782440000000002</v>
      </c>
      <c r="T233">
        <v>0.2594824</v>
      </c>
      <c r="U233">
        <v>0.27461279999999999</v>
      </c>
    </row>
    <row r="234" spans="1:21" x14ac:dyDescent="0.25">
      <c r="A234" s="20">
        <f>0.000000048166*10^9</f>
        <v>48.166000000000004</v>
      </c>
      <c r="B234">
        <v>0.27195720000000001</v>
      </c>
      <c r="C234">
        <v>0.2700536</v>
      </c>
      <c r="D234">
        <v>0.27159</v>
      </c>
      <c r="E234">
        <v>0.27813120000000002</v>
      </c>
      <c r="F234">
        <v>0.24641779999999999</v>
      </c>
      <c r="G234">
        <v>0.28144659999999999</v>
      </c>
      <c r="H234">
        <v>0.2602971</v>
      </c>
      <c r="I234">
        <v>0.26736300000000002</v>
      </c>
      <c r="J234">
        <v>0.26751599999999998</v>
      </c>
      <c r="K234">
        <v>0.26379360000000002</v>
      </c>
      <c r="L234">
        <v>0.25223600000000002</v>
      </c>
      <c r="M234">
        <v>0.2781961</v>
      </c>
      <c r="N234">
        <v>0.25191469999999999</v>
      </c>
      <c r="O234">
        <v>0.2573781</v>
      </c>
      <c r="P234">
        <v>0.25681310000000002</v>
      </c>
      <c r="Q234">
        <v>0.27148090000000002</v>
      </c>
      <c r="R234">
        <v>0.28649910000000001</v>
      </c>
      <c r="S234">
        <v>0.26146059999999999</v>
      </c>
      <c r="T234">
        <v>0.24859780000000001</v>
      </c>
      <c r="U234">
        <v>0.2677252</v>
      </c>
    </row>
    <row r="235" spans="1:21" x14ac:dyDescent="0.25">
      <c r="A235" s="20">
        <f>0.000000049166*10^9</f>
        <v>49.165999999999997</v>
      </c>
      <c r="B235">
        <v>0.25309730000000003</v>
      </c>
      <c r="C235">
        <v>0.26890190000000003</v>
      </c>
      <c r="D235">
        <v>0.2699086</v>
      </c>
      <c r="E235">
        <v>0.28451920000000003</v>
      </c>
      <c r="F235">
        <v>0.24826090000000001</v>
      </c>
      <c r="G235">
        <v>0.28521750000000001</v>
      </c>
      <c r="H235">
        <v>0.25304320000000002</v>
      </c>
      <c r="I235">
        <v>0.26597700000000002</v>
      </c>
      <c r="J235">
        <v>0.27068219999999998</v>
      </c>
      <c r="K235">
        <v>0.26250109999999999</v>
      </c>
      <c r="L235">
        <v>0.25507580000000002</v>
      </c>
      <c r="M235">
        <v>0.26680500000000001</v>
      </c>
      <c r="N235">
        <v>0.25341239999999998</v>
      </c>
      <c r="O235">
        <v>0.2714298</v>
      </c>
      <c r="P235">
        <v>0.25602900000000001</v>
      </c>
      <c r="Q235">
        <v>0.2735901</v>
      </c>
      <c r="R235">
        <v>0.28957149999999998</v>
      </c>
      <c r="S235">
        <v>0.26634669999999999</v>
      </c>
      <c r="T235">
        <v>0.2481921</v>
      </c>
      <c r="U235">
        <v>0.26306279999999999</v>
      </c>
    </row>
    <row r="236" spans="1:21" x14ac:dyDescent="0.25">
      <c r="A236" s="20">
        <f>0.000000050166*10^9</f>
        <v>50.166000000000004</v>
      </c>
      <c r="B236">
        <v>0.24946289999999999</v>
      </c>
      <c r="C236">
        <v>0.27655020000000002</v>
      </c>
      <c r="D236">
        <v>0.26806029999999997</v>
      </c>
      <c r="E236">
        <v>0.26974540000000002</v>
      </c>
      <c r="F236">
        <v>0.26355479999999998</v>
      </c>
      <c r="G236">
        <v>0.29057899999999998</v>
      </c>
      <c r="H236">
        <v>0.2533183</v>
      </c>
      <c r="I236">
        <v>0.27162829999999999</v>
      </c>
      <c r="J236">
        <v>0.26649149999999999</v>
      </c>
      <c r="K236">
        <v>0.2730998</v>
      </c>
      <c r="L236">
        <v>0.26970290000000002</v>
      </c>
      <c r="M236">
        <v>0.25812879999999999</v>
      </c>
      <c r="N236">
        <v>0.26365919999999998</v>
      </c>
      <c r="O236">
        <v>0.28629060000000001</v>
      </c>
      <c r="P236">
        <v>0.26272220000000002</v>
      </c>
      <c r="Q236">
        <v>0.26972990000000002</v>
      </c>
      <c r="R236">
        <v>0.2750763</v>
      </c>
      <c r="S236">
        <v>0.26820359999999999</v>
      </c>
      <c r="T236">
        <v>0.25623669999999998</v>
      </c>
      <c r="U236">
        <v>0.25941449999999999</v>
      </c>
    </row>
    <row r="237" spans="1:21" x14ac:dyDescent="0.25">
      <c r="A237" s="20">
        <f>0.000000051166*10^9</f>
        <v>51.166000000000004</v>
      </c>
      <c r="B237">
        <v>0.2615635</v>
      </c>
      <c r="C237">
        <v>0.27855669999999999</v>
      </c>
      <c r="D237">
        <v>0.26193830000000001</v>
      </c>
      <c r="E237">
        <v>0.25679760000000001</v>
      </c>
      <c r="F237">
        <v>0.2593259</v>
      </c>
      <c r="G237">
        <v>0.28584409999999999</v>
      </c>
      <c r="H237">
        <v>0.25548530000000003</v>
      </c>
      <c r="I237">
        <v>0.27838049999999998</v>
      </c>
      <c r="J237">
        <v>0.26184800000000003</v>
      </c>
      <c r="K237">
        <v>0.2808253</v>
      </c>
      <c r="L237">
        <v>0.27516980000000002</v>
      </c>
      <c r="M237">
        <v>0.26127430000000001</v>
      </c>
      <c r="N237">
        <v>0.26760200000000001</v>
      </c>
      <c r="O237">
        <v>0.27831539999999999</v>
      </c>
      <c r="P237">
        <v>0.262322</v>
      </c>
      <c r="Q237">
        <v>0.26452569999999997</v>
      </c>
      <c r="R237">
        <v>0.25812960000000001</v>
      </c>
      <c r="S237">
        <v>0.25889459999999997</v>
      </c>
      <c r="T237">
        <v>0.26113750000000002</v>
      </c>
      <c r="U237">
        <v>0.26505980000000001</v>
      </c>
    </row>
    <row r="238" spans="1:21" x14ac:dyDescent="0.25">
      <c r="A238" s="20">
        <f>0.000000052166*10^9</f>
        <v>52.165999999999997</v>
      </c>
      <c r="B238">
        <v>0.26334970000000002</v>
      </c>
      <c r="C238">
        <v>0.27221469999999998</v>
      </c>
      <c r="D238">
        <v>0.25684410000000002</v>
      </c>
      <c r="E238">
        <v>0.25226029999999999</v>
      </c>
      <c r="F238">
        <v>0.2454411</v>
      </c>
      <c r="G238">
        <v>0.27115529999999999</v>
      </c>
      <c r="H238">
        <v>0.2540405</v>
      </c>
      <c r="I238">
        <v>0.27579540000000002</v>
      </c>
      <c r="J238">
        <v>0.26731830000000001</v>
      </c>
      <c r="K238">
        <v>0.2816613</v>
      </c>
      <c r="L238">
        <v>0.26474350000000002</v>
      </c>
      <c r="M238">
        <v>0.26837810000000001</v>
      </c>
      <c r="N238">
        <v>0.26107999999999998</v>
      </c>
      <c r="O238">
        <v>0.2533224</v>
      </c>
      <c r="P238">
        <v>0.25162800000000002</v>
      </c>
      <c r="Q238">
        <v>0.25947880000000001</v>
      </c>
      <c r="R238">
        <v>0.2470996</v>
      </c>
      <c r="S238">
        <v>0.25354349999999998</v>
      </c>
      <c r="T238">
        <v>0.25846249999999998</v>
      </c>
      <c r="U238">
        <v>0.2680187</v>
      </c>
    </row>
    <row r="239" spans="1:21" x14ac:dyDescent="0.25">
      <c r="A239" s="20">
        <f>0.000000053166*10^9</f>
        <v>53.166000000000004</v>
      </c>
      <c r="B239">
        <v>0.25695990000000002</v>
      </c>
      <c r="C239">
        <v>0.26583440000000003</v>
      </c>
      <c r="D239">
        <v>0.25409310000000002</v>
      </c>
      <c r="E239">
        <v>0.25571310000000003</v>
      </c>
      <c r="F239">
        <v>0.24838499999999999</v>
      </c>
      <c r="G239">
        <v>0.25810860000000002</v>
      </c>
      <c r="H239">
        <v>0.2466477</v>
      </c>
      <c r="I239">
        <v>0.26264799999999999</v>
      </c>
      <c r="J239">
        <v>0.27153529999999998</v>
      </c>
      <c r="K239">
        <v>0.27551530000000002</v>
      </c>
      <c r="L239">
        <v>0.26008500000000001</v>
      </c>
      <c r="M239">
        <v>0.26875329999999997</v>
      </c>
      <c r="N239">
        <v>0.26347480000000001</v>
      </c>
      <c r="O239">
        <v>0.2455164</v>
      </c>
      <c r="P239">
        <v>0.25639679999999998</v>
      </c>
      <c r="Q239">
        <v>0.25317220000000001</v>
      </c>
      <c r="R239">
        <v>0.2460138</v>
      </c>
      <c r="S239">
        <v>0.26075759999999998</v>
      </c>
      <c r="T239">
        <v>0.26157340000000001</v>
      </c>
      <c r="U239">
        <v>0.25667790000000001</v>
      </c>
    </row>
    <row r="240" spans="1:21" x14ac:dyDescent="0.25">
      <c r="A240" s="20">
        <f>0.000000054166*10^9</f>
        <v>54.165999999999997</v>
      </c>
      <c r="B240">
        <v>0.254695</v>
      </c>
      <c r="C240">
        <v>0.26409500000000002</v>
      </c>
      <c r="D240">
        <v>0.25427100000000002</v>
      </c>
      <c r="E240">
        <v>0.2600287</v>
      </c>
      <c r="F240">
        <v>0.25290370000000001</v>
      </c>
      <c r="G240">
        <v>0.24905550000000001</v>
      </c>
      <c r="H240">
        <v>0.24553369999999999</v>
      </c>
      <c r="I240">
        <v>0.25839430000000002</v>
      </c>
      <c r="J240">
        <v>0.2667059</v>
      </c>
      <c r="K240">
        <v>0.26196380000000002</v>
      </c>
      <c r="L240">
        <v>0.26733400000000002</v>
      </c>
      <c r="M240">
        <v>0.26994109999999999</v>
      </c>
      <c r="N240">
        <v>0.27517419999999998</v>
      </c>
      <c r="O240">
        <v>0.26507550000000002</v>
      </c>
      <c r="P240">
        <v>0.27799869999999999</v>
      </c>
      <c r="Q240">
        <v>0.25099359999999998</v>
      </c>
      <c r="R240">
        <v>0.25237850000000001</v>
      </c>
      <c r="S240">
        <v>0.26612150000000001</v>
      </c>
      <c r="T240">
        <v>0.2651925</v>
      </c>
      <c r="U240">
        <v>0.24602009999999999</v>
      </c>
    </row>
    <row r="241" spans="1:21" x14ac:dyDescent="0.25">
      <c r="A241" s="20">
        <f>0.000000055166*10^9</f>
        <v>55.165999999999997</v>
      </c>
      <c r="B241">
        <v>0.25215500000000002</v>
      </c>
      <c r="C241">
        <v>0.26270549999999998</v>
      </c>
      <c r="D241">
        <v>0.25235669999999999</v>
      </c>
      <c r="E241">
        <v>0.25341170000000002</v>
      </c>
      <c r="F241">
        <v>0.24278620000000001</v>
      </c>
      <c r="G241">
        <v>0.2451895</v>
      </c>
      <c r="H241">
        <v>0.26176080000000002</v>
      </c>
      <c r="I241">
        <v>0.26317420000000002</v>
      </c>
      <c r="J241">
        <v>0.26064490000000001</v>
      </c>
      <c r="K241">
        <v>0.25270589999999998</v>
      </c>
      <c r="L241">
        <v>0.26987489999999997</v>
      </c>
      <c r="M241">
        <v>0.2699357</v>
      </c>
      <c r="N241">
        <v>0.27436319999999997</v>
      </c>
      <c r="O241">
        <v>0.28002529999999998</v>
      </c>
      <c r="P241">
        <v>0.2793138</v>
      </c>
      <c r="Q241">
        <v>0.25370130000000002</v>
      </c>
      <c r="R241">
        <v>0.25315530000000003</v>
      </c>
      <c r="S241">
        <v>0.25702229999999998</v>
      </c>
      <c r="T241">
        <v>0.25450339999999999</v>
      </c>
      <c r="U241">
        <v>0.24395420000000001</v>
      </c>
    </row>
    <row r="242" spans="1:21" x14ac:dyDescent="0.25">
      <c r="A242" s="20">
        <f>0.000000056166*10^9</f>
        <v>56.166000000000004</v>
      </c>
      <c r="B242">
        <v>0.2432685</v>
      </c>
      <c r="C242">
        <v>0.25382199999999999</v>
      </c>
      <c r="D242">
        <v>0.248942</v>
      </c>
      <c r="E242">
        <v>0.2445348</v>
      </c>
      <c r="F242">
        <v>0.24056069999999999</v>
      </c>
      <c r="G242">
        <v>0.25006420000000001</v>
      </c>
      <c r="H242">
        <v>0.26520880000000002</v>
      </c>
      <c r="I242">
        <v>0.25999369999999999</v>
      </c>
      <c r="J242">
        <v>0.25772909999999999</v>
      </c>
      <c r="K242">
        <v>0.25503690000000001</v>
      </c>
      <c r="L242">
        <v>0.26770650000000001</v>
      </c>
      <c r="M242">
        <v>0.25335679999999999</v>
      </c>
      <c r="N242">
        <v>0.25876519999999997</v>
      </c>
      <c r="O242">
        <v>0.27648719999999999</v>
      </c>
      <c r="P242">
        <v>0.26072849999999997</v>
      </c>
      <c r="Q242">
        <v>0.25163580000000002</v>
      </c>
      <c r="R242">
        <v>0.25196099999999999</v>
      </c>
      <c r="S242">
        <v>0.24452090000000001</v>
      </c>
      <c r="T242">
        <v>0.24696090000000001</v>
      </c>
      <c r="U242">
        <v>0.25021660000000001</v>
      </c>
    </row>
    <row r="243" spans="1:21" x14ac:dyDescent="0.25">
      <c r="A243" s="20">
        <f>0.000000057166*10^9</f>
        <v>57.165999999999997</v>
      </c>
      <c r="B243">
        <v>0.23895459999999999</v>
      </c>
      <c r="C243">
        <v>0.2452647</v>
      </c>
      <c r="D243">
        <v>0.24978690000000001</v>
      </c>
      <c r="E243">
        <v>0.24234259999999999</v>
      </c>
      <c r="F243">
        <v>0.25833729999999999</v>
      </c>
      <c r="G243">
        <v>0.2573587</v>
      </c>
      <c r="H243">
        <v>0.243676</v>
      </c>
      <c r="I243">
        <v>0.2495434</v>
      </c>
      <c r="J243">
        <v>0.25286059999999999</v>
      </c>
      <c r="K243">
        <v>0.26348640000000001</v>
      </c>
      <c r="L243">
        <v>0.26469999999999999</v>
      </c>
      <c r="M243">
        <v>0.23587849999999999</v>
      </c>
      <c r="N243">
        <v>0.24603720000000001</v>
      </c>
      <c r="O243">
        <v>0.26712799999999998</v>
      </c>
      <c r="P243">
        <v>0.25390679999999999</v>
      </c>
      <c r="Q243">
        <v>0.245389</v>
      </c>
      <c r="R243">
        <v>0.25819950000000003</v>
      </c>
      <c r="S243">
        <v>0.2383835</v>
      </c>
      <c r="T243">
        <v>0.257268</v>
      </c>
      <c r="U243">
        <v>0.26406439999999998</v>
      </c>
    </row>
    <row r="244" spans="1:21" x14ac:dyDescent="0.25">
      <c r="A244" s="20">
        <f>0.000000058166*10^9</f>
        <v>58.165999999999997</v>
      </c>
      <c r="B244">
        <v>0.24977930000000001</v>
      </c>
      <c r="C244">
        <v>0.24620420000000001</v>
      </c>
      <c r="D244">
        <v>0.24895529999999999</v>
      </c>
      <c r="E244">
        <v>0.24522360000000001</v>
      </c>
      <c r="F244">
        <v>0.27277449999999998</v>
      </c>
      <c r="G244">
        <v>0.25696350000000001</v>
      </c>
      <c r="H244">
        <v>0.23314070000000001</v>
      </c>
      <c r="I244">
        <v>0.24171239999999999</v>
      </c>
      <c r="J244">
        <v>0.24941350000000001</v>
      </c>
      <c r="K244">
        <v>0.26918530000000002</v>
      </c>
      <c r="L244">
        <v>0.25699519999999998</v>
      </c>
      <c r="M244">
        <v>0.23883950000000001</v>
      </c>
      <c r="N244">
        <v>0.24661130000000001</v>
      </c>
      <c r="O244">
        <v>0.25570799999999999</v>
      </c>
      <c r="P244">
        <v>0.26118859999999999</v>
      </c>
      <c r="Q244">
        <v>0.24357860000000001</v>
      </c>
      <c r="R244">
        <v>0.25802639999999999</v>
      </c>
      <c r="S244">
        <v>0.23692640000000001</v>
      </c>
      <c r="T244">
        <v>0.2670806</v>
      </c>
      <c r="U244">
        <v>0.26813049999999999</v>
      </c>
    </row>
    <row r="245" spans="1:21" x14ac:dyDescent="0.25">
      <c r="A245" s="20">
        <f>0.000000059166*10^9</f>
        <v>59.166000000000004</v>
      </c>
      <c r="B245">
        <v>0.25386799999999998</v>
      </c>
      <c r="C245">
        <v>0.2464973</v>
      </c>
      <c r="D245">
        <v>0.2471411</v>
      </c>
      <c r="E245">
        <v>0.24769939999999999</v>
      </c>
      <c r="F245">
        <v>0.26669029999999999</v>
      </c>
      <c r="G245">
        <v>0.2459432</v>
      </c>
      <c r="H245">
        <v>0.24052409999999999</v>
      </c>
      <c r="I245">
        <v>0.2454085</v>
      </c>
      <c r="J245">
        <v>0.25363550000000001</v>
      </c>
      <c r="K245">
        <v>0.26384180000000002</v>
      </c>
      <c r="L245">
        <v>0.24954290000000001</v>
      </c>
      <c r="M245">
        <v>0.25031409999999998</v>
      </c>
      <c r="N245">
        <v>0.25213279999999999</v>
      </c>
      <c r="O245">
        <v>0.2456064</v>
      </c>
      <c r="P245">
        <v>0.26368039999999998</v>
      </c>
      <c r="Q245">
        <v>0.24128479999999999</v>
      </c>
      <c r="R245">
        <v>0.248387</v>
      </c>
      <c r="S245">
        <v>0.2416441</v>
      </c>
      <c r="T245">
        <v>0.25862289999999999</v>
      </c>
      <c r="U245">
        <v>0.2567584</v>
      </c>
    </row>
    <row r="246" spans="1:21" x14ac:dyDescent="0.25">
      <c r="A246" s="20">
        <f>0.000000060166*10^9</f>
        <v>60.165999999999997</v>
      </c>
      <c r="B246">
        <v>0.23765520000000001</v>
      </c>
      <c r="C246">
        <v>0.2387811</v>
      </c>
      <c r="D246">
        <v>0.25095070000000003</v>
      </c>
      <c r="E246">
        <v>0.24668200000000001</v>
      </c>
      <c r="F246">
        <v>0.25157109999999999</v>
      </c>
      <c r="G246">
        <v>0.2377628</v>
      </c>
      <c r="H246">
        <v>0.2433032</v>
      </c>
      <c r="I246">
        <v>0.25577749999999999</v>
      </c>
      <c r="J246">
        <v>0.25533159999999999</v>
      </c>
      <c r="K246">
        <v>0.25585809999999998</v>
      </c>
      <c r="L246">
        <v>0.2471353</v>
      </c>
      <c r="M246">
        <v>0.25471129999999997</v>
      </c>
      <c r="N246">
        <v>0.24846399999999999</v>
      </c>
      <c r="O246">
        <v>0.2408835</v>
      </c>
      <c r="P246">
        <v>0.25436579999999998</v>
      </c>
      <c r="Q246">
        <v>0.23756379999999999</v>
      </c>
      <c r="R246">
        <v>0.24345220000000001</v>
      </c>
      <c r="S246">
        <v>0.24945339999999999</v>
      </c>
      <c r="T246">
        <v>0.24431069999999999</v>
      </c>
      <c r="U246">
        <v>0.24927099999999999</v>
      </c>
    </row>
    <row r="247" spans="1:21" x14ac:dyDescent="0.25">
      <c r="A247" s="20">
        <f>0.000000061166*10^9</f>
        <v>61.166000000000004</v>
      </c>
      <c r="B247">
        <v>0.2290625</v>
      </c>
      <c r="C247">
        <v>0.2326734</v>
      </c>
      <c r="D247">
        <v>0.25168849999999998</v>
      </c>
      <c r="E247">
        <v>0.2535364</v>
      </c>
      <c r="F247">
        <v>0.2475204</v>
      </c>
      <c r="G247">
        <v>0.24442030000000001</v>
      </c>
      <c r="H247">
        <v>0.2424569</v>
      </c>
      <c r="I247">
        <v>0.25594129999999998</v>
      </c>
      <c r="J247">
        <v>0.24858269999999999</v>
      </c>
      <c r="K247">
        <v>0.25319920000000001</v>
      </c>
      <c r="L247">
        <v>0.2487327</v>
      </c>
      <c r="M247">
        <v>0.2484016</v>
      </c>
      <c r="N247">
        <v>0.235793</v>
      </c>
      <c r="O247">
        <v>0.24115010000000001</v>
      </c>
      <c r="P247">
        <v>0.2382591</v>
      </c>
      <c r="Q247">
        <v>0.23993020000000001</v>
      </c>
      <c r="R247">
        <v>0.24193809999999999</v>
      </c>
      <c r="S247">
        <v>0.25295590000000001</v>
      </c>
      <c r="T247">
        <v>0.24199190000000001</v>
      </c>
      <c r="U247">
        <v>0.2491112</v>
      </c>
    </row>
    <row r="248" spans="1:21" x14ac:dyDescent="0.25">
      <c r="A248" s="20">
        <f>0.000000062166*10^9</f>
        <v>62.166000000000004</v>
      </c>
      <c r="B248">
        <v>0.24248210000000001</v>
      </c>
      <c r="C248">
        <v>0.23691690000000001</v>
      </c>
      <c r="D248">
        <v>0.2480241</v>
      </c>
      <c r="E248">
        <v>0.26489299999999999</v>
      </c>
      <c r="F248">
        <v>0.25397989999999998</v>
      </c>
      <c r="G248">
        <v>0.25071260000000001</v>
      </c>
      <c r="H248">
        <v>0.24326729999999999</v>
      </c>
      <c r="I248">
        <v>0.2508378</v>
      </c>
      <c r="J248">
        <v>0.2455977</v>
      </c>
      <c r="K248">
        <v>0.246451</v>
      </c>
      <c r="L248">
        <v>0.25233990000000001</v>
      </c>
      <c r="M248">
        <v>0.24325479999999999</v>
      </c>
      <c r="N248">
        <v>0.2342332</v>
      </c>
      <c r="O248">
        <v>0.24598919999999999</v>
      </c>
      <c r="P248">
        <v>0.22561059999999999</v>
      </c>
      <c r="Q248">
        <v>0.24309169999999999</v>
      </c>
      <c r="R248">
        <v>0.2359832</v>
      </c>
      <c r="S248">
        <v>0.24476809999999999</v>
      </c>
      <c r="T248">
        <v>0.24586930000000001</v>
      </c>
      <c r="U248">
        <v>0.2446092</v>
      </c>
    </row>
    <row r="249" spans="1:21" x14ac:dyDescent="0.25">
      <c r="A249" s="20">
        <f>0.000000063166*10^9</f>
        <v>63.165999999999997</v>
      </c>
      <c r="B249">
        <v>0.2555848</v>
      </c>
      <c r="C249">
        <v>0.25302520000000001</v>
      </c>
      <c r="D249">
        <v>0.2496198</v>
      </c>
      <c r="E249">
        <v>0.26126050000000001</v>
      </c>
      <c r="F249">
        <v>0.25648989999999999</v>
      </c>
      <c r="G249">
        <v>0.24523739999999999</v>
      </c>
      <c r="H249">
        <v>0.2395523</v>
      </c>
      <c r="I249">
        <v>0.25341770000000002</v>
      </c>
      <c r="J249">
        <v>0.2510675</v>
      </c>
      <c r="K249">
        <v>0.2348893</v>
      </c>
      <c r="L249">
        <v>0.25185380000000002</v>
      </c>
      <c r="M249">
        <v>0.25329469999999998</v>
      </c>
      <c r="N249">
        <v>0.24739659999999999</v>
      </c>
      <c r="O249">
        <v>0.24886420000000001</v>
      </c>
      <c r="P249">
        <v>0.2274968</v>
      </c>
      <c r="Q249">
        <v>0.24492810000000001</v>
      </c>
      <c r="R249">
        <v>0.23137150000000001</v>
      </c>
      <c r="S249">
        <v>0.23000290000000001</v>
      </c>
      <c r="T249">
        <v>0.24252119999999999</v>
      </c>
      <c r="U249">
        <v>0.2423582</v>
      </c>
    </row>
    <row r="250" spans="1:21" x14ac:dyDescent="0.25">
      <c r="A250" s="20">
        <f>0.000000064166*10^9</f>
        <v>64.165999999999997</v>
      </c>
      <c r="B250">
        <v>0.2498369</v>
      </c>
      <c r="C250">
        <v>0.25978210000000002</v>
      </c>
      <c r="D250">
        <v>0.24907650000000001</v>
      </c>
      <c r="E250">
        <v>0.24910370000000001</v>
      </c>
      <c r="F250">
        <v>0.25259520000000002</v>
      </c>
      <c r="G250">
        <v>0.24036750000000001</v>
      </c>
      <c r="H250">
        <v>0.23620479999999999</v>
      </c>
      <c r="I250">
        <v>0.2544033</v>
      </c>
      <c r="J250">
        <v>0.25320019999999999</v>
      </c>
      <c r="K250">
        <v>0.2322765</v>
      </c>
      <c r="L250">
        <v>0.2477869</v>
      </c>
      <c r="M250">
        <v>0.26096770000000002</v>
      </c>
      <c r="N250">
        <v>0.25614809999999999</v>
      </c>
      <c r="O250">
        <v>0.2463129</v>
      </c>
      <c r="P250">
        <v>0.23490150000000001</v>
      </c>
      <c r="Q250">
        <v>0.24620310000000001</v>
      </c>
      <c r="R250">
        <v>0.2367042</v>
      </c>
      <c r="S250">
        <v>0.2316126</v>
      </c>
      <c r="T250">
        <v>0.23711370000000001</v>
      </c>
      <c r="U250">
        <v>0.24470929999999999</v>
      </c>
    </row>
    <row r="251" spans="1:21" x14ac:dyDescent="0.25">
      <c r="A251" s="20">
        <f>0.000000065166*10^9</f>
        <v>65.165999999999997</v>
      </c>
      <c r="B251">
        <v>0.23731250000000001</v>
      </c>
      <c r="C251">
        <v>0.24025540000000001</v>
      </c>
      <c r="D251">
        <v>0.24154239999999999</v>
      </c>
      <c r="E251">
        <v>0.2434819</v>
      </c>
      <c r="F251">
        <v>0.24682200000000001</v>
      </c>
      <c r="G251">
        <v>0.24159149999999999</v>
      </c>
      <c r="H251">
        <v>0.2427397</v>
      </c>
      <c r="I251">
        <v>0.24634929999999999</v>
      </c>
      <c r="J251">
        <v>0.24563289999999999</v>
      </c>
      <c r="K251">
        <v>0.24114569999999999</v>
      </c>
      <c r="L251">
        <v>0.24685289999999999</v>
      </c>
      <c r="M251">
        <v>0.25178840000000002</v>
      </c>
      <c r="N251">
        <v>0.25898680000000002</v>
      </c>
      <c r="O251">
        <v>0.24184069999999999</v>
      </c>
      <c r="P251">
        <v>0.24053369999999999</v>
      </c>
      <c r="Q251">
        <v>0.2387524</v>
      </c>
      <c r="R251">
        <v>0.2429656</v>
      </c>
      <c r="S251">
        <v>0.2520559</v>
      </c>
      <c r="T251">
        <v>0.24314150000000001</v>
      </c>
      <c r="U251">
        <v>0.2374993</v>
      </c>
    </row>
    <row r="252" spans="1:21" x14ac:dyDescent="0.25">
      <c r="A252" s="20">
        <f>0.000000066166*10^9</f>
        <v>66.165999999999997</v>
      </c>
      <c r="B252">
        <v>0.23313639999999999</v>
      </c>
      <c r="C252">
        <v>0.22784019999999999</v>
      </c>
      <c r="D252">
        <v>0.23588020000000001</v>
      </c>
      <c r="E252">
        <v>0.24428910000000001</v>
      </c>
      <c r="F252">
        <v>0.23840020000000001</v>
      </c>
      <c r="G252">
        <v>0.2457387</v>
      </c>
      <c r="H252">
        <v>0.25558189999999997</v>
      </c>
      <c r="I252">
        <v>0.2436306</v>
      </c>
      <c r="J252">
        <v>0.23807449999999999</v>
      </c>
      <c r="K252">
        <v>0.24776970000000001</v>
      </c>
      <c r="L252">
        <v>0.244639</v>
      </c>
      <c r="M252">
        <v>0.2487105</v>
      </c>
      <c r="N252">
        <v>0.25435279999999999</v>
      </c>
      <c r="O252">
        <v>0.2381095</v>
      </c>
      <c r="P252">
        <v>0.2557799</v>
      </c>
      <c r="Q252">
        <v>0.2307622</v>
      </c>
      <c r="R252">
        <v>0.2365015</v>
      </c>
      <c r="S252">
        <v>0.25891009999999998</v>
      </c>
      <c r="T252">
        <v>0.2477097</v>
      </c>
      <c r="U252">
        <v>0.22517000000000001</v>
      </c>
    </row>
    <row r="253" spans="1:21" x14ac:dyDescent="0.25">
      <c r="A253" s="20">
        <f>0.000000067166*10^9</f>
        <v>67.165999999999997</v>
      </c>
      <c r="B253">
        <v>0.23495569999999999</v>
      </c>
      <c r="C253">
        <v>0.23720640000000001</v>
      </c>
      <c r="D253">
        <v>0.23352149999999999</v>
      </c>
      <c r="E253">
        <v>0.2466865</v>
      </c>
      <c r="F253">
        <v>0.230265</v>
      </c>
      <c r="G253">
        <v>0.247447</v>
      </c>
      <c r="H253">
        <v>0.25701259999999998</v>
      </c>
      <c r="I253">
        <v>0.2513225</v>
      </c>
      <c r="J253">
        <v>0.23717460000000001</v>
      </c>
      <c r="K253">
        <v>0.2465956</v>
      </c>
      <c r="L253">
        <v>0.24065639999999999</v>
      </c>
      <c r="M253">
        <v>0.25492019999999999</v>
      </c>
      <c r="N253">
        <v>0.2387078</v>
      </c>
      <c r="O253">
        <v>0.232736</v>
      </c>
      <c r="P253">
        <v>0.26632990000000001</v>
      </c>
      <c r="Q253">
        <v>0.23725640000000001</v>
      </c>
      <c r="R253">
        <v>0.2272122</v>
      </c>
      <c r="S253">
        <v>0.2443409</v>
      </c>
      <c r="T253">
        <v>0.24058479999999999</v>
      </c>
      <c r="U253">
        <v>0.21779689999999999</v>
      </c>
    </row>
    <row r="254" spans="1:21" x14ac:dyDescent="0.25">
      <c r="A254" s="20">
        <f>0.000000068166*10^9</f>
        <v>68.165999999999997</v>
      </c>
      <c r="B254">
        <v>0.24069450000000001</v>
      </c>
      <c r="C254">
        <v>0.2358053</v>
      </c>
      <c r="D254">
        <v>0.2334986</v>
      </c>
      <c r="E254">
        <v>0.245389</v>
      </c>
      <c r="F254">
        <v>0.23256450000000001</v>
      </c>
      <c r="G254">
        <v>0.23689660000000001</v>
      </c>
      <c r="H254">
        <v>0.2405639</v>
      </c>
      <c r="I254">
        <v>0.25229469999999998</v>
      </c>
      <c r="J254">
        <v>0.2368006</v>
      </c>
      <c r="K254">
        <v>0.24401780000000001</v>
      </c>
      <c r="L254">
        <v>0.24382670000000001</v>
      </c>
      <c r="M254">
        <v>0.24470800000000001</v>
      </c>
      <c r="N254">
        <v>0.23587559999999999</v>
      </c>
      <c r="O254">
        <v>0.22356300000000001</v>
      </c>
      <c r="P254">
        <v>0.25372860000000003</v>
      </c>
      <c r="Q254">
        <v>0.24989210000000001</v>
      </c>
      <c r="R254">
        <v>0.22514020000000001</v>
      </c>
      <c r="S254">
        <v>0.2399232</v>
      </c>
      <c r="T254">
        <v>0.23854449999999999</v>
      </c>
      <c r="U254">
        <v>0.21793789999999999</v>
      </c>
    </row>
    <row r="255" spans="1:21" x14ac:dyDescent="0.25">
      <c r="A255" s="20">
        <f>0.000000069166*10^9</f>
        <v>69.165999999999997</v>
      </c>
      <c r="B255">
        <v>0.2407184</v>
      </c>
      <c r="C255">
        <v>0.22175990000000001</v>
      </c>
      <c r="D255">
        <v>0.23041</v>
      </c>
      <c r="E255">
        <v>0.24091979999999999</v>
      </c>
      <c r="F255">
        <v>0.24190400000000001</v>
      </c>
      <c r="G255">
        <v>0.22464029999999999</v>
      </c>
      <c r="H255">
        <v>0.2277651</v>
      </c>
      <c r="I255">
        <v>0.24026120000000001</v>
      </c>
      <c r="J255">
        <v>0.2339405</v>
      </c>
      <c r="K255">
        <v>0.24134700000000001</v>
      </c>
      <c r="L255">
        <v>0.245786</v>
      </c>
      <c r="M255">
        <v>0.22870470000000001</v>
      </c>
      <c r="N255">
        <v>0.24752250000000001</v>
      </c>
      <c r="O255">
        <v>0.22256509999999999</v>
      </c>
      <c r="P255">
        <v>0.23714959999999999</v>
      </c>
      <c r="Q255">
        <v>0.25168990000000002</v>
      </c>
      <c r="R255">
        <v>0.22207070000000001</v>
      </c>
      <c r="S255">
        <v>0.2474412</v>
      </c>
      <c r="T255">
        <v>0.24470749999999999</v>
      </c>
      <c r="U255">
        <v>0.2270412</v>
      </c>
    </row>
    <row r="256" spans="1:21" x14ac:dyDescent="0.25">
      <c r="A256" s="20">
        <f>0.000000070166*10^9</f>
        <v>70.165999999999997</v>
      </c>
      <c r="B256">
        <v>0.2334918</v>
      </c>
      <c r="C256">
        <v>0.2182595</v>
      </c>
      <c r="D256">
        <v>0.22134860000000001</v>
      </c>
      <c r="E256">
        <v>0.235343</v>
      </c>
      <c r="F256">
        <v>0.24821960000000001</v>
      </c>
      <c r="G256">
        <v>0.22645029999999999</v>
      </c>
      <c r="H256">
        <v>0.23111180000000001</v>
      </c>
      <c r="I256">
        <v>0.22888149999999999</v>
      </c>
      <c r="J256">
        <v>0.22897410000000001</v>
      </c>
      <c r="K256">
        <v>0.23218859999999999</v>
      </c>
      <c r="L256">
        <v>0.2367012</v>
      </c>
      <c r="M256">
        <v>0.22812470000000001</v>
      </c>
      <c r="N256">
        <v>0.2457868</v>
      </c>
      <c r="O256">
        <v>0.22861580000000001</v>
      </c>
      <c r="P256">
        <v>0.23563390000000001</v>
      </c>
      <c r="Q256">
        <v>0.240319</v>
      </c>
      <c r="R256">
        <v>0.2192635</v>
      </c>
      <c r="S256">
        <v>0.24601729999999999</v>
      </c>
      <c r="T256">
        <v>0.25083879999999997</v>
      </c>
      <c r="U256">
        <v>0.23388980000000001</v>
      </c>
    </row>
    <row r="257" spans="1:21" x14ac:dyDescent="0.25">
      <c r="A257" s="20">
        <f>0.000000071166*10^9</f>
        <v>71.165999999999997</v>
      </c>
      <c r="B257">
        <v>0.2327158</v>
      </c>
      <c r="C257">
        <v>0.2237343</v>
      </c>
      <c r="D257">
        <v>0.2223956</v>
      </c>
      <c r="E257">
        <v>0.2271069</v>
      </c>
      <c r="F257">
        <v>0.25113669999999999</v>
      </c>
      <c r="G257">
        <v>0.23408509999999999</v>
      </c>
      <c r="H257">
        <v>0.23705470000000001</v>
      </c>
      <c r="I257">
        <v>0.2301154</v>
      </c>
      <c r="J257">
        <v>0.2244255</v>
      </c>
      <c r="K257">
        <v>0.2217314</v>
      </c>
      <c r="L257">
        <v>0.22879150000000001</v>
      </c>
      <c r="M257">
        <v>0.23427339999999999</v>
      </c>
      <c r="N257">
        <v>0.23474030000000001</v>
      </c>
      <c r="O257">
        <v>0.22521620000000001</v>
      </c>
      <c r="P257">
        <v>0.2392019</v>
      </c>
      <c r="Q257">
        <v>0.22773080000000001</v>
      </c>
      <c r="R257">
        <v>0.22272169999999999</v>
      </c>
      <c r="S257">
        <v>0.24104339999999999</v>
      </c>
      <c r="T257">
        <v>0.24978349999999999</v>
      </c>
      <c r="U257">
        <v>0.23362260000000001</v>
      </c>
    </row>
    <row r="258" spans="1:21" x14ac:dyDescent="0.25">
      <c r="A258" s="20">
        <f>0.000000072166*10^9</f>
        <v>72.165999999999997</v>
      </c>
      <c r="B258">
        <v>0.2310055</v>
      </c>
      <c r="C258">
        <v>0.22568679999999999</v>
      </c>
      <c r="D258">
        <v>0.2358333</v>
      </c>
      <c r="E258">
        <v>0.2185069</v>
      </c>
      <c r="F258">
        <v>0.24932409999999999</v>
      </c>
      <c r="G258">
        <v>0.2354068</v>
      </c>
      <c r="H258">
        <v>0.23656579999999999</v>
      </c>
      <c r="I258">
        <v>0.23764250000000001</v>
      </c>
      <c r="J258">
        <v>0.23018810000000001</v>
      </c>
      <c r="K258">
        <v>0.22711709999999999</v>
      </c>
      <c r="L258">
        <v>0.23056760000000001</v>
      </c>
      <c r="M258">
        <v>0.2382937</v>
      </c>
      <c r="N258">
        <v>0.22329889999999999</v>
      </c>
      <c r="O258">
        <v>0.22267680000000001</v>
      </c>
      <c r="P258">
        <v>0.232437</v>
      </c>
      <c r="Q258">
        <v>0.2244795</v>
      </c>
      <c r="R258">
        <v>0.227076</v>
      </c>
      <c r="S258">
        <v>0.24364179999999999</v>
      </c>
      <c r="T258">
        <v>0.24149190000000001</v>
      </c>
      <c r="U258">
        <v>0.23341600000000001</v>
      </c>
    </row>
    <row r="259" spans="1:21" x14ac:dyDescent="0.25">
      <c r="A259" s="20">
        <f>0.000000073166*10^9</f>
        <v>73.165999999999997</v>
      </c>
      <c r="B259">
        <v>0.2221988</v>
      </c>
      <c r="C259">
        <v>0.22551089999999999</v>
      </c>
      <c r="D259">
        <v>0.23997959999999999</v>
      </c>
      <c r="E259">
        <v>0.21427499999999999</v>
      </c>
      <c r="F259">
        <v>0.2434886</v>
      </c>
      <c r="G259">
        <v>0.23192979999999999</v>
      </c>
      <c r="H259">
        <v>0.23609959999999999</v>
      </c>
      <c r="I259">
        <v>0.23932329999999999</v>
      </c>
      <c r="J259">
        <v>0.24158669999999999</v>
      </c>
      <c r="K259">
        <v>0.23948220000000001</v>
      </c>
      <c r="L259">
        <v>0.23508709999999999</v>
      </c>
      <c r="M259">
        <v>0.23973839999999999</v>
      </c>
      <c r="N259">
        <v>0.21086199999999999</v>
      </c>
      <c r="O259">
        <v>0.2272284</v>
      </c>
      <c r="P259">
        <v>0.2287196</v>
      </c>
      <c r="Q259">
        <v>0.23274880000000001</v>
      </c>
      <c r="R259">
        <v>0.22627130000000001</v>
      </c>
      <c r="S259">
        <v>0.24918180000000001</v>
      </c>
      <c r="T259">
        <v>0.23604810000000001</v>
      </c>
      <c r="U259">
        <v>0.23803669999999999</v>
      </c>
    </row>
    <row r="260" spans="1:21" x14ac:dyDescent="0.25">
      <c r="A260" s="20">
        <f>0.000000074166*10^9</f>
        <v>74.165999999999997</v>
      </c>
      <c r="B260">
        <v>0.2178196</v>
      </c>
      <c r="C260">
        <v>0.23226330000000001</v>
      </c>
      <c r="D260">
        <v>0.2347611</v>
      </c>
      <c r="E260">
        <v>0.217281</v>
      </c>
      <c r="F260">
        <v>0.2392589</v>
      </c>
      <c r="G260">
        <v>0.2298154</v>
      </c>
      <c r="H260">
        <v>0.2358652</v>
      </c>
      <c r="I260">
        <v>0.23733589999999999</v>
      </c>
      <c r="J260">
        <v>0.24428639999999999</v>
      </c>
      <c r="K260">
        <v>0.23614679999999999</v>
      </c>
      <c r="L260">
        <v>0.2358643</v>
      </c>
      <c r="M260">
        <v>0.2414113</v>
      </c>
      <c r="N260">
        <v>0.2093411</v>
      </c>
      <c r="O260">
        <v>0.22540070000000001</v>
      </c>
      <c r="P260">
        <v>0.23916879999999999</v>
      </c>
      <c r="Q260">
        <v>0.24230660000000001</v>
      </c>
      <c r="R260">
        <v>0.22254850000000001</v>
      </c>
      <c r="S260">
        <v>0.2465224</v>
      </c>
      <c r="T260">
        <v>0.2287652</v>
      </c>
      <c r="U260">
        <v>0.24569859999999999</v>
      </c>
    </row>
    <row r="261" spans="1:21" x14ac:dyDescent="0.25">
      <c r="A261" s="20">
        <f>0.000000075166*10^9</f>
        <v>75.165999999999997</v>
      </c>
      <c r="B261">
        <v>0.2170753</v>
      </c>
      <c r="C261">
        <v>0.24222969999999999</v>
      </c>
      <c r="D261">
        <v>0.23561889999999999</v>
      </c>
      <c r="E261">
        <v>0.22515289999999999</v>
      </c>
      <c r="F261">
        <v>0.23417569999999999</v>
      </c>
      <c r="G261">
        <v>0.2306694</v>
      </c>
      <c r="H261">
        <v>0.22944780000000001</v>
      </c>
      <c r="I261">
        <v>0.2355604</v>
      </c>
      <c r="J261">
        <v>0.23809630000000001</v>
      </c>
      <c r="K261">
        <v>0.2289822</v>
      </c>
      <c r="L261">
        <v>0.23110729999999999</v>
      </c>
      <c r="M261">
        <v>0.24172930000000001</v>
      </c>
      <c r="N261">
        <v>0.21580379999999999</v>
      </c>
      <c r="O261">
        <v>0.22269159999999999</v>
      </c>
      <c r="P261">
        <v>0.24137259999999999</v>
      </c>
      <c r="Q261">
        <v>0.23655899999999999</v>
      </c>
      <c r="R261">
        <v>0.22324430000000001</v>
      </c>
      <c r="S261">
        <v>0.23716870000000001</v>
      </c>
      <c r="T261">
        <v>0.2200829</v>
      </c>
      <c r="U261">
        <v>0.2451324</v>
      </c>
    </row>
    <row r="262" spans="1:21" x14ac:dyDescent="0.25">
      <c r="A262" s="20">
        <f>0.000000076166*10^9</f>
        <v>76.165999999999997</v>
      </c>
      <c r="B262">
        <v>0.21783559999999999</v>
      </c>
      <c r="C262">
        <v>0.24324180000000001</v>
      </c>
      <c r="D262">
        <v>0.24029410000000001</v>
      </c>
      <c r="E262">
        <v>0.23329839999999999</v>
      </c>
      <c r="F262">
        <v>0.22594529999999999</v>
      </c>
      <c r="G262">
        <v>0.23049700000000001</v>
      </c>
      <c r="H262">
        <v>0.2252972</v>
      </c>
      <c r="I262">
        <v>0.23365420000000001</v>
      </c>
      <c r="J262">
        <v>0.22770869999999999</v>
      </c>
      <c r="K262">
        <v>0.23139170000000001</v>
      </c>
      <c r="L262">
        <v>0.22427250000000001</v>
      </c>
      <c r="M262">
        <v>0.2330602</v>
      </c>
      <c r="N262">
        <v>0.2251553</v>
      </c>
      <c r="O262">
        <v>0.22181509999999999</v>
      </c>
      <c r="P262">
        <v>0.23301910000000001</v>
      </c>
      <c r="Q262">
        <v>0.2239931</v>
      </c>
      <c r="R262">
        <v>0.22892580000000001</v>
      </c>
      <c r="S262">
        <v>0.23224149999999999</v>
      </c>
      <c r="T262">
        <v>0.2261282</v>
      </c>
      <c r="U262">
        <v>0.2349049</v>
      </c>
    </row>
    <row r="263" spans="1:21" x14ac:dyDescent="0.25">
      <c r="A263" s="20">
        <f>0.000000077166*10^9</f>
        <v>77.166000000000011</v>
      </c>
      <c r="B263">
        <v>0.22737199999999999</v>
      </c>
      <c r="C263">
        <v>0.2367514</v>
      </c>
      <c r="D263">
        <v>0.2423083</v>
      </c>
      <c r="E263">
        <v>0.2381925</v>
      </c>
      <c r="F263">
        <v>0.23128480000000001</v>
      </c>
      <c r="G263">
        <v>0.22609319999999999</v>
      </c>
      <c r="H263">
        <v>0.2288763</v>
      </c>
      <c r="I263">
        <v>0.22884460000000001</v>
      </c>
      <c r="J263">
        <v>0.22341269999999999</v>
      </c>
      <c r="K263">
        <v>0.22994110000000001</v>
      </c>
      <c r="L263">
        <v>0.22592709999999999</v>
      </c>
      <c r="M263">
        <v>0.22062590000000001</v>
      </c>
      <c r="N263">
        <v>0.23794409999999999</v>
      </c>
      <c r="O263">
        <v>0.21869930000000001</v>
      </c>
      <c r="P263">
        <v>0.23030970000000001</v>
      </c>
      <c r="Q263">
        <v>0.22125649999999999</v>
      </c>
      <c r="R263">
        <v>0.2289118</v>
      </c>
      <c r="S263">
        <v>0.23078099999999999</v>
      </c>
      <c r="T263">
        <v>0.23700080000000001</v>
      </c>
      <c r="U263">
        <v>0.2248995</v>
      </c>
    </row>
    <row r="264" spans="1:21" x14ac:dyDescent="0.25">
      <c r="A264" s="20">
        <f>0.000000078166*10^9</f>
        <v>78.165999999999997</v>
      </c>
      <c r="B264">
        <v>0.23747579999999999</v>
      </c>
      <c r="C264">
        <v>0.22740560000000001</v>
      </c>
      <c r="D264">
        <v>0.23743980000000001</v>
      </c>
      <c r="E264">
        <v>0.23361280000000001</v>
      </c>
      <c r="F264">
        <v>0.24554100000000001</v>
      </c>
      <c r="G264">
        <v>0.2254719</v>
      </c>
      <c r="H264">
        <v>0.2278181</v>
      </c>
      <c r="I264">
        <v>0.22000620000000001</v>
      </c>
      <c r="J264">
        <v>0.2327169</v>
      </c>
      <c r="K264">
        <v>0.22397710000000001</v>
      </c>
      <c r="L264">
        <v>0.23584840000000001</v>
      </c>
      <c r="M264">
        <v>0.21496879999999999</v>
      </c>
      <c r="N264">
        <v>0.23551859999999999</v>
      </c>
      <c r="O264">
        <v>0.2179709</v>
      </c>
      <c r="P264">
        <v>0.2268801</v>
      </c>
      <c r="Q264">
        <v>0.221715</v>
      </c>
      <c r="R264">
        <v>0.2178852</v>
      </c>
      <c r="S264">
        <v>0.22844249999999999</v>
      </c>
      <c r="T264">
        <v>0.23073659999999999</v>
      </c>
      <c r="U264">
        <v>0.21801129999999999</v>
      </c>
    </row>
    <row r="265" spans="1:21" x14ac:dyDescent="0.25">
      <c r="A265" s="20">
        <f>0.000000079166*10^9</f>
        <v>79.165999999999997</v>
      </c>
      <c r="B265">
        <v>0.23400650000000001</v>
      </c>
      <c r="C265">
        <v>0.21963959999999999</v>
      </c>
      <c r="D265">
        <v>0.2277496</v>
      </c>
      <c r="E265">
        <v>0.22450210000000001</v>
      </c>
      <c r="F265">
        <v>0.23610780000000001</v>
      </c>
      <c r="G265">
        <v>0.22778909999999999</v>
      </c>
      <c r="H265">
        <v>0.22076809999999999</v>
      </c>
      <c r="I265">
        <v>0.22011530000000001</v>
      </c>
      <c r="J265">
        <v>0.2414944</v>
      </c>
      <c r="K265">
        <v>0.22099869999999999</v>
      </c>
      <c r="L265">
        <v>0.23620060000000001</v>
      </c>
      <c r="M265">
        <v>0.2153872</v>
      </c>
      <c r="N265">
        <v>0.21386659999999999</v>
      </c>
      <c r="O265">
        <v>0.21893660000000001</v>
      </c>
      <c r="P265">
        <v>0.22446360000000001</v>
      </c>
      <c r="Q265">
        <v>0.22165219999999999</v>
      </c>
      <c r="R265">
        <v>0.2090294</v>
      </c>
      <c r="S265">
        <v>0.2280423</v>
      </c>
      <c r="T265">
        <v>0.2195452</v>
      </c>
      <c r="U265">
        <v>0.2181767</v>
      </c>
    </row>
    <row r="266" spans="1:21" x14ac:dyDescent="0.25">
      <c r="A266" s="20">
        <f>0.000000080166*10^9</f>
        <v>80.166000000000011</v>
      </c>
      <c r="B266">
        <v>0.22218080000000001</v>
      </c>
      <c r="C266">
        <v>0.22034309999999999</v>
      </c>
      <c r="D266">
        <v>0.22577710000000001</v>
      </c>
      <c r="E266">
        <v>0.22379099999999999</v>
      </c>
      <c r="F266">
        <v>0.21471519999999999</v>
      </c>
      <c r="G266">
        <v>0.22189800000000001</v>
      </c>
      <c r="H266">
        <v>0.2190338</v>
      </c>
      <c r="I266">
        <v>0.23196739999999999</v>
      </c>
      <c r="J266">
        <v>0.2349417</v>
      </c>
      <c r="K266">
        <v>0.21654029999999999</v>
      </c>
      <c r="L266">
        <v>0.2263558</v>
      </c>
      <c r="M266">
        <v>0.21637600000000001</v>
      </c>
      <c r="N266">
        <v>0.2041143</v>
      </c>
      <c r="O266">
        <v>0.22425310000000001</v>
      </c>
      <c r="P266">
        <v>0.2283985</v>
      </c>
      <c r="Q266">
        <v>0.21974379999999999</v>
      </c>
      <c r="R266">
        <v>0.21240709999999999</v>
      </c>
      <c r="S266">
        <v>0.22737209999999999</v>
      </c>
      <c r="T266">
        <v>0.2209332</v>
      </c>
      <c r="U266">
        <v>0.22501860000000001</v>
      </c>
    </row>
    <row r="267" spans="1:21" x14ac:dyDescent="0.25">
      <c r="A267" s="20">
        <f>0.000000081166*10^9</f>
        <v>81.165999999999997</v>
      </c>
      <c r="B267">
        <v>0.21480089999999999</v>
      </c>
      <c r="C267">
        <v>0.2227257</v>
      </c>
      <c r="D267">
        <v>0.2279844</v>
      </c>
      <c r="E267">
        <v>0.22730420000000001</v>
      </c>
      <c r="F267">
        <v>0.2129866</v>
      </c>
      <c r="G267">
        <v>0.2166373</v>
      </c>
      <c r="H267">
        <v>0.2229825</v>
      </c>
      <c r="I267">
        <v>0.23934069999999999</v>
      </c>
      <c r="J267">
        <v>0.2203746</v>
      </c>
      <c r="K267">
        <v>0.21688569999999999</v>
      </c>
      <c r="L267">
        <v>0.2209325</v>
      </c>
      <c r="M267">
        <v>0.21647089999999999</v>
      </c>
      <c r="N267">
        <v>0.21758759999999999</v>
      </c>
      <c r="O267">
        <v>0.22882150000000001</v>
      </c>
      <c r="P267">
        <v>0.2243636</v>
      </c>
      <c r="Q267">
        <v>0.21526600000000001</v>
      </c>
      <c r="R267">
        <v>0.21880269999999999</v>
      </c>
      <c r="S267">
        <v>0.22441549999999999</v>
      </c>
      <c r="T267">
        <v>0.22502710000000001</v>
      </c>
      <c r="U267">
        <v>0.22677059999999999</v>
      </c>
    </row>
    <row r="268" spans="1:21" x14ac:dyDescent="0.25">
      <c r="A268" s="20">
        <f>0.000000082166*10^9</f>
        <v>82.165999999999997</v>
      </c>
      <c r="B268">
        <v>0.21186450000000001</v>
      </c>
      <c r="C268">
        <v>0.22166259999999999</v>
      </c>
      <c r="D268">
        <v>0.2189229</v>
      </c>
      <c r="E268">
        <v>0.2269989</v>
      </c>
      <c r="F268">
        <v>0.22061449999999999</v>
      </c>
      <c r="G268">
        <v>0.22299820000000001</v>
      </c>
      <c r="H268">
        <v>0.2233057</v>
      </c>
      <c r="I268">
        <v>0.23366529999999999</v>
      </c>
      <c r="J268">
        <v>0.2145514</v>
      </c>
      <c r="K268">
        <v>0.2280433</v>
      </c>
      <c r="L268">
        <v>0.22342509999999999</v>
      </c>
      <c r="M268">
        <v>0.21524070000000001</v>
      </c>
      <c r="N268">
        <v>0.23170479999999999</v>
      </c>
      <c r="O268">
        <v>0.22609789999999999</v>
      </c>
      <c r="P268">
        <v>0.21583540000000001</v>
      </c>
      <c r="Q268">
        <v>0.21788940000000001</v>
      </c>
      <c r="R268">
        <v>0.2148825</v>
      </c>
      <c r="S268">
        <v>0.22441739999999999</v>
      </c>
      <c r="T268">
        <v>0.22785939999999999</v>
      </c>
      <c r="U268">
        <v>0.22142020000000001</v>
      </c>
    </row>
    <row r="269" spans="1:21" x14ac:dyDescent="0.25">
      <c r="A269" s="20">
        <f>0.000000083166*10^9</f>
        <v>83.166000000000011</v>
      </c>
      <c r="B269">
        <v>0.20852090000000001</v>
      </c>
      <c r="C269">
        <v>0.21713850000000001</v>
      </c>
      <c r="D269">
        <v>0.20866119999999999</v>
      </c>
      <c r="E269">
        <v>0.22446260000000001</v>
      </c>
      <c r="F269">
        <v>0.21618270000000001</v>
      </c>
      <c r="G269">
        <v>0.22846630000000001</v>
      </c>
      <c r="H269">
        <v>0.21837129999999999</v>
      </c>
      <c r="I269">
        <v>0.22590679999999999</v>
      </c>
      <c r="J269">
        <v>0.2194149</v>
      </c>
      <c r="K269">
        <v>0.23289760000000001</v>
      </c>
      <c r="L269">
        <v>0.22830590000000001</v>
      </c>
      <c r="M269">
        <v>0.2140003</v>
      </c>
      <c r="N269">
        <v>0.23024430000000001</v>
      </c>
      <c r="O269">
        <v>0.22424379999999999</v>
      </c>
      <c r="P269">
        <v>0.21438409999999999</v>
      </c>
      <c r="Q269">
        <v>0.22372420000000001</v>
      </c>
      <c r="R269">
        <v>0.19997470000000001</v>
      </c>
      <c r="S269">
        <v>0.22929550000000001</v>
      </c>
      <c r="T269">
        <v>0.22823550000000001</v>
      </c>
      <c r="U269">
        <v>0.21978800000000001</v>
      </c>
    </row>
    <row r="270" spans="1:21" x14ac:dyDescent="0.25">
      <c r="A270" s="20">
        <f>0.000000084166*10^9</f>
        <v>84.165999999999997</v>
      </c>
      <c r="B270">
        <v>0.20833979999999999</v>
      </c>
      <c r="C270">
        <v>0.2103729</v>
      </c>
      <c r="D270">
        <v>0.2143861</v>
      </c>
      <c r="E270">
        <v>0.21958250000000001</v>
      </c>
      <c r="F270">
        <v>0.2053545</v>
      </c>
      <c r="G270">
        <v>0.22248200000000001</v>
      </c>
      <c r="H270">
        <v>0.21967049999999999</v>
      </c>
      <c r="I270">
        <v>0.22656970000000001</v>
      </c>
      <c r="J270">
        <v>0.22261529999999999</v>
      </c>
      <c r="K270">
        <v>0.22576379999999999</v>
      </c>
      <c r="L270">
        <v>0.22702610000000001</v>
      </c>
      <c r="M270">
        <v>0.21849440000000001</v>
      </c>
      <c r="N270">
        <v>0.2152647</v>
      </c>
      <c r="O270">
        <v>0.22035189999999999</v>
      </c>
      <c r="P270">
        <v>0.21371670000000001</v>
      </c>
      <c r="Q270">
        <v>0.2278492</v>
      </c>
      <c r="R270">
        <v>0.19378110000000001</v>
      </c>
      <c r="S270">
        <v>0.23756579999999999</v>
      </c>
      <c r="T270">
        <v>0.21486920000000001</v>
      </c>
      <c r="U270">
        <v>0.2281706</v>
      </c>
    </row>
    <row r="271" spans="1:21" x14ac:dyDescent="0.25">
      <c r="A271" s="20">
        <f>0.000000085166*10^9</f>
        <v>85.165999999999997</v>
      </c>
      <c r="B271">
        <v>0.21010309999999999</v>
      </c>
      <c r="C271">
        <v>0.2148294</v>
      </c>
      <c r="D271">
        <v>0.22237419999999999</v>
      </c>
      <c r="E271">
        <v>0.2104608</v>
      </c>
      <c r="F271">
        <v>0.2075756</v>
      </c>
      <c r="G271">
        <v>0.21304419999999999</v>
      </c>
      <c r="H271">
        <v>0.22993659999999999</v>
      </c>
      <c r="I271">
        <v>0.2241474</v>
      </c>
      <c r="J271">
        <v>0.21881790000000001</v>
      </c>
      <c r="K271">
        <v>0.2171563</v>
      </c>
      <c r="L271">
        <v>0.22229309999999999</v>
      </c>
      <c r="M271">
        <v>0.2255674</v>
      </c>
      <c r="N271">
        <v>0.20387040000000001</v>
      </c>
      <c r="O271">
        <v>0.21178040000000001</v>
      </c>
      <c r="P271">
        <v>0.20960529999999999</v>
      </c>
      <c r="Q271">
        <v>0.2307159</v>
      </c>
      <c r="R271">
        <v>0.20820050000000001</v>
      </c>
      <c r="S271">
        <v>0.2364695</v>
      </c>
      <c r="T271">
        <v>0.20136760000000001</v>
      </c>
      <c r="U271">
        <v>0.2321993</v>
      </c>
    </row>
    <row r="272" spans="1:21" x14ac:dyDescent="0.25">
      <c r="A272" s="20">
        <f>0.000000086166*10^9</f>
        <v>86.166000000000011</v>
      </c>
      <c r="B272">
        <v>0.2095033</v>
      </c>
      <c r="C272">
        <v>0.22490109999999999</v>
      </c>
      <c r="D272">
        <v>0.21922900000000001</v>
      </c>
      <c r="E272">
        <v>0.20180780000000001</v>
      </c>
      <c r="F272">
        <v>0.21827279999999999</v>
      </c>
      <c r="G272">
        <v>0.20814959999999999</v>
      </c>
      <c r="H272">
        <v>0.23481179999999999</v>
      </c>
      <c r="I272">
        <v>0.21579690000000001</v>
      </c>
      <c r="J272">
        <v>0.21307180000000001</v>
      </c>
      <c r="K272">
        <v>0.21182570000000001</v>
      </c>
      <c r="L272">
        <v>0.22197610000000001</v>
      </c>
      <c r="M272">
        <v>0.2249631</v>
      </c>
      <c r="N272">
        <v>0.20991290000000001</v>
      </c>
      <c r="O272">
        <v>0.2059445</v>
      </c>
      <c r="P272">
        <v>0.1968734</v>
      </c>
      <c r="Q272">
        <v>0.22492329999999999</v>
      </c>
      <c r="R272">
        <v>0.22132450000000001</v>
      </c>
      <c r="S272">
        <v>0.21308350000000001</v>
      </c>
      <c r="T272">
        <v>0.20585300000000001</v>
      </c>
      <c r="U272">
        <v>0.2128109</v>
      </c>
    </row>
    <row r="273" spans="1:21" x14ac:dyDescent="0.25">
      <c r="A273" s="20">
        <f>0.000000087166*10^9</f>
        <v>87.165999999999997</v>
      </c>
      <c r="B273">
        <v>0.2098865</v>
      </c>
      <c r="C273">
        <v>0.21603240000000001</v>
      </c>
      <c r="D273">
        <v>0.21776019999999999</v>
      </c>
      <c r="E273">
        <v>0.2068149</v>
      </c>
      <c r="F273">
        <v>0.2191999</v>
      </c>
      <c r="G273">
        <v>0.2094666</v>
      </c>
      <c r="H273">
        <v>0.22673509999999999</v>
      </c>
      <c r="I273">
        <v>0.2163804</v>
      </c>
      <c r="J273">
        <v>0.21255750000000001</v>
      </c>
      <c r="K273">
        <v>0.2138748</v>
      </c>
      <c r="L273">
        <v>0.22208040000000001</v>
      </c>
      <c r="M273">
        <v>0.21536569999999999</v>
      </c>
      <c r="N273">
        <v>0.22149940000000001</v>
      </c>
      <c r="O273">
        <v>0.20491899999999999</v>
      </c>
      <c r="P273">
        <v>0.1836411</v>
      </c>
      <c r="Q273">
        <v>0.21339459999999999</v>
      </c>
      <c r="R273">
        <v>0.217611</v>
      </c>
      <c r="S273">
        <v>0.18785959999999999</v>
      </c>
      <c r="T273">
        <v>0.2170079</v>
      </c>
      <c r="U273">
        <v>0.18716640000000001</v>
      </c>
    </row>
    <row r="274" spans="1:21" x14ac:dyDescent="0.25">
      <c r="A274" s="20">
        <f>0.000000088166*10^9</f>
        <v>88.165999999999997</v>
      </c>
      <c r="B274">
        <v>0.21049019999999999</v>
      </c>
      <c r="C274">
        <v>0.19690969999999999</v>
      </c>
      <c r="D274">
        <v>0.2233357</v>
      </c>
      <c r="E274">
        <v>0.22150020000000001</v>
      </c>
      <c r="F274">
        <v>0.21571009999999999</v>
      </c>
      <c r="G274">
        <v>0.2128872</v>
      </c>
      <c r="H274">
        <v>0.2162393</v>
      </c>
      <c r="I274">
        <v>0.22404389999999999</v>
      </c>
      <c r="J274">
        <v>0.22042539999999999</v>
      </c>
      <c r="K274">
        <v>0.21830769999999999</v>
      </c>
      <c r="L274">
        <v>0.21518519999999999</v>
      </c>
      <c r="M274">
        <v>0.20710029999999999</v>
      </c>
      <c r="N274">
        <v>0.2202076</v>
      </c>
      <c r="O274">
        <v>0.21084249999999999</v>
      </c>
      <c r="P274">
        <v>0.19109010000000001</v>
      </c>
      <c r="Q274">
        <v>0.2088854</v>
      </c>
      <c r="R274">
        <v>0.21316869999999999</v>
      </c>
      <c r="S274">
        <v>0.19236590000000001</v>
      </c>
      <c r="T274">
        <v>0.2218977</v>
      </c>
      <c r="U274">
        <v>0.18790180000000001</v>
      </c>
    </row>
    <row r="275" spans="1:21" x14ac:dyDescent="0.25">
      <c r="A275" s="20">
        <f>0.000000089166*10^9</f>
        <v>89.166000000000011</v>
      </c>
      <c r="B275">
        <v>0.21128820000000001</v>
      </c>
      <c r="C275">
        <v>0.1901698</v>
      </c>
      <c r="D275">
        <v>0.2273791</v>
      </c>
      <c r="E275">
        <v>0.22253999999999999</v>
      </c>
      <c r="F275">
        <v>0.21791540000000001</v>
      </c>
      <c r="G275">
        <v>0.21317130000000001</v>
      </c>
      <c r="H275">
        <v>0.21193629999999999</v>
      </c>
      <c r="I275">
        <v>0.22430310000000001</v>
      </c>
      <c r="J275">
        <v>0.22544149999999999</v>
      </c>
      <c r="K275">
        <v>0.22207389999999999</v>
      </c>
      <c r="L275">
        <v>0.2054831</v>
      </c>
      <c r="M275">
        <v>0.206654</v>
      </c>
      <c r="N275">
        <v>0.21330589999999999</v>
      </c>
      <c r="O275">
        <v>0.22022259999999999</v>
      </c>
      <c r="P275">
        <v>0.20702000000000001</v>
      </c>
      <c r="Q275">
        <v>0.21352860000000001</v>
      </c>
      <c r="R275">
        <v>0.21622910000000001</v>
      </c>
      <c r="S275">
        <v>0.21510940000000001</v>
      </c>
      <c r="T275">
        <v>0.22348399999999999</v>
      </c>
      <c r="U275">
        <v>0.2054713</v>
      </c>
    </row>
    <row r="276" spans="1:21" x14ac:dyDescent="0.25">
      <c r="A276" s="20">
        <f>0.000000090166*10^9</f>
        <v>90.165999999999997</v>
      </c>
      <c r="B276">
        <v>0.21486450000000001</v>
      </c>
      <c r="C276">
        <v>0.19317480000000001</v>
      </c>
      <c r="D276">
        <v>0.2275102</v>
      </c>
      <c r="E276">
        <v>0.2133014</v>
      </c>
      <c r="F276">
        <v>0.21846869999999999</v>
      </c>
      <c r="G276">
        <v>0.2097251</v>
      </c>
      <c r="H276">
        <v>0.2122425</v>
      </c>
      <c r="I276">
        <v>0.21415600000000001</v>
      </c>
      <c r="J276">
        <v>0.21509229999999999</v>
      </c>
      <c r="K276">
        <v>0.22586999999999999</v>
      </c>
      <c r="L276">
        <v>0.2023288</v>
      </c>
      <c r="M276">
        <v>0.20827850000000001</v>
      </c>
      <c r="N276">
        <v>0.21463489999999999</v>
      </c>
      <c r="O276">
        <v>0.2233475</v>
      </c>
      <c r="P276">
        <v>0.21302740000000001</v>
      </c>
      <c r="Q276">
        <v>0.21784609999999999</v>
      </c>
      <c r="R276">
        <v>0.2174874</v>
      </c>
      <c r="S276">
        <v>0.2159007</v>
      </c>
      <c r="T276">
        <v>0.22144559999999999</v>
      </c>
      <c r="U276">
        <v>0.21262510000000001</v>
      </c>
    </row>
    <row r="277" spans="1:21" x14ac:dyDescent="0.25">
      <c r="A277" s="20">
        <f>0.000000091166*10^9</f>
        <v>91.165999999999997</v>
      </c>
      <c r="B277">
        <v>0.2142182</v>
      </c>
      <c r="C277">
        <v>0.202155</v>
      </c>
      <c r="D277">
        <v>0.22205659999999999</v>
      </c>
      <c r="E277">
        <v>0.2162346</v>
      </c>
      <c r="F277">
        <v>0.21038589999999999</v>
      </c>
      <c r="G277">
        <v>0.2071045</v>
      </c>
      <c r="H277">
        <v>0.21702659999999999</v>
      </c>
      <c r="I277">
        <v>0.20579359999999999</v>
      </c>
      <c r="J277">
        <v>0.19972960000000001</v>
      </c>
      <c r="K277">
        <v>0.22033639999999999</v>
      </c>
      <c r="L277">
        <v>0.20610120000000001</v>
      </c>
      <c r="M277">
        <v>0.21158350000000001</v>
      </c>
      <c r="N277">
        <v>0.2131218</v>
      </c>
      <c r="O277">
        <v>0.2198367</v>
      </c>
      <c r="P277">
        <v>0.21382860000000001</v>
      </c>
      <c r="Q277">
        <v>0.21700620000000001</v>
      </c>
      <c r="R277">
        <v>0.2170011</v>
      </c>
      <c r="S277">
        <v>0.1971792</v>
      </c>
      <c r="T277">
        <v>0.21391450000000001</v>
      </c>
      <c r="U277">
        <v>0.21108730000000001</v>
      </c>
    </row>
    <row r="278" spans="1:21" x14ac:dyDescent="0.25">
      <c r="A278" s="20">
        <f>0.000000092166*10^9</f>
        <v>92.166000000000011</v>
      </c>
      <c r="B278">
        <v>0.20718059999999999</v>
      </c>
      <c r="C278">
        <v>0.21201590000000001</v>
      </c>
      <c r="D278">
        <v>0.21371000000000001</v>
      </c>
      <c r="E278">
        <v>0.2236496</v>
      </c>
      <c r="F278">
        <v>0.1998801</v>
      </c>
      <c r="G278">
        <v>0.21148990000000001</v>
      </c>
      <c r="H278">
        <v>0.2213958</v>
      </c>
      <c r="I278">
        <v>0.20996590000000001</v>
      </c>
      <c r="J278">
        <v>0.20131830000000001</v>
      </c>
      <c r="K278">
        <v>0.2093293</v>
      </c>
      <c r="L278">
        <v>0.2108034</v>
      </c>
      <c r="M278">
        <v>0.21141280000000001</v>
      </c>
      <c r="N278">
        <v>0.19882630000000001</v>
      </c>
      <c r="O278">
        <v>0.21718399999999999</v>
      </c>
      <c r="P278">
        <v>0.20444670000000001</v>
      </c>
      <c r="Q278">
        <v>0.21116689999999999</v>
      </c>
      <c r="R278">
        <v>0.21048449999999999</v>
      </c>
      <c r="S278">
        <v>0.19353699999999999</v>
      </c>
      <c r="T278">
        <v>0.2084135</v>
      </c>
      <c r="U278">
        <v>0.20984130000000001</v>
      </c>
    </row>
    <row r="279" spans="1:21" x14ac:dyDescent="0.25">
      <c r="A279" s="20">
        <f>0.000000093166*10^9</f>
        <v>93.165999999999997</v>
      </c>
      <c r="B279">
        <v>0.2034077</v>
      </c>
      <c r="C279">
        <v>0.20753450000000001</v>
      </c>
      <c r="D279">
        <v>0.21070330000000001</v>
      </c>
      <c r="E279">
        <v>0.2169748</v>
      </c>
      <c r="F279">
        <v>0.19271679999999999</v>
      </c>
      <c r="G279">
        <v>0.21725359999999999</v>
      </c>
      <c r="H279">
        <v>0.21802779999999999</v>
      </c>
      <c r="I279">
        <v>0.21596180000000001</v>
      </c>
      <c r="J279">
        <v>0.2186207</v>
      </c>
      <c r="K279">
        <v>0.20435220000000001</v>
      </c>
      <c r="L279">
        <v>0.2117088</v>
      </c>
      <c r="M279">
        <v>0.19933790000000001</v>
      </c>
      <c r="N279">
        <v>0.19241420000000001</v>
      </c>
      <c r="O279">
        <v>0.22094159999999999</v>
      </c>
      <c r="P279">
        <v>0.19060779999999999</v>
      </c>
      <c r="Q279">
        <v>0.20059170000000001</v>
      </c>
      <c r="R279">
        <v>0.19384199999999999</v>
      </c>
      <c r="S279">
        <v>0.20632800000000001</v>
      </c>
      <c r="T279">
        <v>0.20516480000000001</v>
      </c>
      <c r="U279">
        <v>0.21308669999999999</v>
      </c>
    </row>
    <row r="280" spans="1:21" x14ac:dyDescent="0.25">
      <c r="A280" s="20">
        <f>0.000000094166*10^9</f>
        <v>94.165999999999997</v>
      </c>
      <c r="B280">
        <v>0.21051839999999999</v>
      </c>
      <c r="C280">
        <v>0.19724920000000001</v>
      </c>
      <c r="D280">
        <v>0.21032239999999999</v>
      </c>
      <c r="E280">
        <v>0.20383789999999999</v>
      </c>
      <c r="F280">
        <v>0.18852430000000001</v>
      </c>
      <c r="G280">
        <v>0.21783050000000001</v>
      </c>
      <c r="H280">
        <v>0.2119017</v>
      </c>
      <c r="I280">
        <v>0.21281320000000001</v>
      </c>
      <c r="J280">
        <v>0.2259951</v>
      </c>
      <c r="K280">
        <v>0.20408399999999999</v>
      </c>
      <c r="L280">
        <v>0.2109492</v>
      </c>
      <c r="M280">
        <v>0.19431999999999999</v>
      </c>
      <c r="N280">
        <v>0.2078216</v>
      </c>
      <c r="O280">
        <v>0.223056</v>
      </c>
      <c r="P280">
        <v>0.1930095</v>
      </c>
      <c r="Q280">
        <v>0.19092239999999999</v>
      </c>
      <c r="R280">
        <v>0.18424760000000001</v>
      </c>
      <c r="S280">
        <v>0.2108294</v>
      </c>
      <c r="T280">
        <v>0.2079714</v>
      </c>
      <c r="U280">
        <v>0.2168042</v>
      </c>
    </row>
    <row r="281" spans="1:21" x14ac:dyDescent="0.25">
      <c r="A281" s="20">
        <f>0.000000095166*10^9</f>
        <v>95.166000000000011</v>
      </c>
      <c r="B281">
        <v>0.22044630000000001</v>
      </c>
      <c r="C281">
        <v>0.20120950000000001</v>
      </c>
      <c r="D281">
        <v>0.2082032</v>
      </c>
      <c r="E281">
        <v>0.19365969999999999</v>
      </c>
      <c r="F281">
        <v>0.19298019999999999</v>
      </c>
      <c r="G281">
        <v>0.21529319999999999</v>
      </c>
      <c r="H281">
        <v>0.20903330000000001</v>
      </c>
      <c r="I281">
        <v>0.21003540000000001</v>
      </c>
      <c r="J281">
        <v>0.213647</v>
      </c>
      <c r="K281">
        <v>0.20114029999999999</v>
      </c>
      <c r="L281">
        <v>0.20552680000000001</v>
      </c>
      <c r="M281">
        <v>0.20435049999999999</v>
      </c>
      <c r="N281">
        <v>0.22106390000000001</v>
      </c>
      <c r="O281">
        <v>0.20807539999999999</v>
      </c>
      <c r="P281">
        <v>0.1987206</v>
      </c>
      <c r="Q281">
        <v>0.18420039999999999</v>
      </c>
      <c r="R281">
        <v>0.18878490000000001</v>
      </c>
      <c r="S281">
        <v>0.1986154</v>
      </c>
      <c r="T281">
        <v>0.21677350000000001</v>
      </c>
      <c r="U281">
        <v>0.21065429999999999</v>
      </c>
    </row>
    <row r="282" spans="1:21" x14ac:dyDescent="0.25">
      <c r="A282" s="20">
        <f>0.000000096166*10^9</f>
        <v>96.165999999999997</v>
      </c>
      <c r="B282">
        <v>0.21949669999999999</v>
      </c>
      <c r="C282">
        <v>0.2096249</v>
      </c>
      <c r="D282">
        <v>0.2110437</v>
      </c>
      <c r="E282">
        <v>0.19227379999999999</v>
      </c>
      <c r="F282">
        <v>0.2037706</v>
      </c>
      <c r="G282">
        <v>0.2113641</v>
      </c>
      <c r="H282">
        <v>0.19718250000000001</v>
      </c>
      <c r="I282">
        <v>0.21096709999999999</v>
      </c>
      <c r="J282">
        <v>0.20037250000000001</v>
      </c>
      <c r="K282">
        <v>0.19538820000000001</v>
      </c>
      <c r="L282">
        <v>0.19121830000000001</v>
      </c>
      <c r="M282">
        <v>0.2058739</v>
      </c>
      <c r="N282">
        <v>0.21518209999999999</v>
      </c>
      <c r="O282">
        <v>0.18727920000000001</v>
      </c>
      <c r="P282">
        <v>0.1935355</v>
      </c>
      <c r="Q282">
        <v>0.18137900000000001</v>
      </c>
      <c r="R282">
        <v>0.1982179</v>
      </c>
      <c r="S282">
        <v>0.1865484</v>
      </c>
      <c r="T282">
        <v>0.21581900000000001</v>
      </c>
      <c r="U282">
        <v>0.2046723</v>
      </c>
    </row>
    <row r="283" spans="1:21" x14ac:dyDescent="0.25">
      <c r="A283" s="20">
        <f>0.000000097166*10^9</f>
        <v>97.165999999999997</v>
      </c>
      <c r="B283">
        <v>0.21215999999999999</v>
      </c>
      <c r="C283">
        <v>0.2130235</v>
      </c>
      <c r="D283">
        <v>0.2179352</v>
      </c>
      <c r="E283">
        <v>0.20082410000000001</v>
      </c>
      <c r="F283">
        <v>0.20757349999999999</v>
      </c>
      <c r="G283">
        <v>0.20968809999999999</v>
      </c>
      <c r="H283">
        <v>0.1769346</v>
      </c>
      <c r="I283">
        <v>0.20998149999999999</v>
      </c>
      <c r="J283">
        <v>0.2024048</v>
      </c>
      <c r="K283">
        <v>0.19851859999999999</v>
      </c>
      <c r="L283">
        <v>0.18408620000000001</v>
      </c>
      <c r="M283">
        <v>0.194938</v>
      </c>
      <c r="N283">
        <v>0.2024975</v>
      </c>
      <c r="O283">
        <v>0.18431049999999999</v>
      </c>
      <c r="P283">
        <v>0.1917787</v>
      </c>
      <c r="Q283">
        <v>0.1873995</v>
      </c>
      <c r="R283">
        <v>0.20685990000000001</v>
      </c>
      <c r="S283">
        <v>0.19064900000000001</v>
      </c>
      <c r="T283">
        <v>0.2130563</v>
      </c>
      <c r="U283">
        <v>0.20138020000000001</v>
      </c>
    </row>
    <row r="284" spans="1:21" x14ac:dyDescent="0.25">
      <c r="A284" s="20">
        <f>0.000000098166*10^9</f>
        <v>98.165999999999997</v>
      </c>
      <c r="B284">
        <v>0.2049473</v>
      </c>
      <c r="C284">
        <v>0.22050330000000001</v>
      </c>
      <c r="D284">
        <v>0.214946</v>
      </c>
      <c r="E284">
        <v>0.19893449999999999</v>
      </c>
      <c r="F284">
        <v>0.20395279999999999</v>
      </c>
      <c r="G284">
        <v>0.207292</v>
      </c>
      <c r="H284">
        <v>0.17695759999999999</v>
      </c>
      <c r="I284">
        <v>0.20628779999999999</v>
      </c>
      <c r="J284">
        <v>0.20851159999999999</v>
      </c>
      <c r="K284">
        <v>0.20439669999999999</v>
      </c>
      <c r="L284">
        <v>0.19776589999999999</v>
      </c>
      <c r="M284">
        <v>0.18704200000000001</v>
      </c>
      <c r="N284">
        <v>0.19594690000000001</v>
      </c>
      <c r="O284">
        <v>0.19328970000000001</v>
      </c>
      <c r="P284">
        <v>0.1974062</v>
      </c>
      <c r="Q284">
        <v>0.1969166</v>
      </c>
      <c r="R284">
        <v>0.20791029999999999</v>
      </c>
      <c r="S284">
        <v>0.1992922</v>
      </c>
      <c r="T284">
        <v>0.21637690000000001</v>
      </c>
      <c r="U284">
        <v>0.19751340000000001</v>
      </c>
    </row>
    <row r="285" spans="1:21" x14ac:dyDescent="0.25">
      <c r="A285" s="20">
        <f>0.000000099166*10^9</f>
        <v>99.165999999999997</v>
      </c>
      <c r="B285">
        <v>0.19657350000000001</v>
      </c>
      <c r="C285">
        <v>0.22304180000000001</v>
      </c>
      <c r="D285">
        <v>0.20049500000000001</v>
      </c>
      <c r="E285">
        <v>0.18900629999999999</v>
      </c>
      <c r="F285">
        <v>0.19632369999999999</v>
      </c>
      <c r="G285">
        <v>0.20188159999999999</v>
      </c>
      <c r="H285">
        <v>0.19267319999999999</v>
      </c>
      <c r="I285">
        <v>0.20323830000000001</v>
      </c>
      <c r="J285">
        <v>0.20091580000000001</v>
      </c>
      <c r="K285">
        <v>0.19751289999999999</v>
      </c>
      <c r="L285">
        <v>0.2166614</v>
      </c>
      <c r="M285">
        <v>0.18821869999999999</v>
      </c>
      <c r="N285">
        <v>0.19655639999999999</v>
      </c>
      <c r="O285">
        <v>0.1977912</v>
      </c>
      <c r="P285">
        <v>0.2003665</v>
      </c>
      <c r="Q285">
        <v>0.2015778</v>
      </c>
      <c r="R285">
        <v>0.20117850000000001</v>
      </c>
      <c r="S285">
        <v>0.19653090000000001</v>
      </c>
      <c r="T285">
        <v>0.2111529</v>
      </c>
      <c r="U285">
        <v>0.2044841</v>
      </c>
    </row>
    <row r="286" spans="1:21" x14ac:dyDescent="0.25">
      <c r="A286" s="20">
        <f>0.000000100166*10^9</f>
        <v>100.166</v>
      </c>
      <c r="B286">
        <v>0.19094140000000001</v>
      </c>
      <c r="C286">
        <v>0.20963870000000001</v>
      </c>
      <c r="D286">
        <v>0.1900606</v>
      </c>
      <c r="E286">
        <v>0.1908041</v>
      </c>
      <c r="F286">
        <v>0.19048599999999999</v>
      </c>
      <c r="G286">
        <v>0.20270440000000001</v>
      </c>
      <c r="H286">
        <v>0.1976512</v>
      </c>
      <c r="I286">
        <v>0.20252700000000001</v>
      </c>
      <c r="J286">
        <v>0.1909701</v>
      </c>
      <c r="K286">
        <v>0.19066060000000001</v>
      </c>
      <c r="L286">
        <v>0.22247720000000001</v>
      </c>
      <c r="M286">
        <v>0.19533500000000001</v>
      </c>
      <c r="N286">
        <v>0.19770969999999999</v>
      </c>
      <c r="O286">
        <v>0.19880200000000001</v>
      </c>
      <c r="P286">
        <v>0.18939310000000001</v>
      </c>
      <c r="Q286">
        <v>0.20049620000000001</v>
      </c>
      <c r="R286">
        <v>0.19665469999999999</v>
      </c>
      <c r="S286">
        <v>0.19500310000000001</v>
      </c>
      <c r="T286">
        <v>0.20097190000000001</v>
      </c>
      <c r="U286">
        <v>0.20762829999999999</v>
      </c>
    </row>
    <row r="287" spans="1:21" x14ac:dyDescent="0.25">
      <c r="A287" s="20">
        <f>0.000000101166*10^9</f>
        <v>101.166</v>
      </c>
      <c r="B287">
        <v>0.19237889999999999</v>
      </c>
      <c r="C287">
        <v>0.1974273</v>
      </c>
      <c r="D287">
        <v>0.194605</v>
      </c>
      <c r="E287">
        <v>0.1963617</v>
      </c>
      <c r="F287">
        <v>0.19221830000000001</v>
      </c>
      <c r="G287">
        <v>0.20798230000000001</v>
      </c>
      <c r="H287">
        <v>0.20017309999999999</v>
      </c>
      <c r="I287">
        <v>0.20071430000000001</v>
      </c>
      <c r="J287">
        <v>0.19915930000000001</v>
      </c>
      <c r="K287">
        <v>0.19600699999999999</v>
      </c>
      <c r="L287">
        <v>0.2175455</v>
      </c>
      <c r="M287">
        <v>0.20200650000000001</v>
      </c>
      <c r="N287">
        <v>0.19818920000000001</v>
      </c>
      <c r="O287">
        <v>0.2036422</v>
      </c>
      <c r="P287">
        <v>0.17666490000000001</v>
      </c>
      <c r="Q287">
        <v>0.2015835</v>
      </c>
      <c r="R287">
        <v>0.1951717</v>
      </c>
      <c r="S287">
        <v>0.20428979999999999</v>
      </c>
      <c r="T287">
        <v>0.20299990000000001</v>
      </c>
      <c r="U287">
        <v>0.20195750000000001</v>
      </c>
    </row>
    <row r="288" spans="1:21" x14ac:dyDescent="0.25">
      <c r="A288" s="20">
        <f>0.000000102166*10^9</f>
        <v>102.166</v>
      </c>
      <c r="B288">
        <v>0.20161770000000001</v>
      </c>
      <c r="C288">
        <v>0.20190559999999999</v>
      </c>
      <c r="D288">
        <v>0.2027388</v>
      </c>
      <c r="E288">
        <v>0.2006657</v>
      </c>
      <c r="F288">
        <v>0.19209789999999999</v>
      </c>
      <c r="G288">
        <v>0.21123030000000001</v>
      </c>
      <c r="H288">
        <v>0.2064781</v>
      </c>
      <c r="I288">
        <v>0.20203570000000001</v>
      </c>
      <c r="J288">
        <v>0.21377779999999999</v>
      </c>
      <c r="K288">
        <v>0.2045535</v>
      </c>
      <c r="L288">
        <v>0.2091364</v>
      </c>
      <c r="M288">
        <v>0.20612220000000001</v>
      </c>
      <c r="N288">
        <v>0.20001730000000001</v>
      </c>
      <c r="O288">
        <v>0.20865690000000001</v>
      </c>
      <c r="P288">
        <v>0.191196</v>
      </c>
      <c r="Q288">
        <v>0.2110466</v>
      </c>
      <c r="R288">
        <v>0.19128690000000001</v>
      </c>
      <c r="S288">
        <v>0.20742650000000001</v>
      </c>
      <c r="T288">
        <v>0.21180860000000001</v>
      </c>
      <c r="U288">
        <v>0.20561389999999999</v>
      </c>
    </row>
    <row r="289" spans="1:21" x14ac:dyDescent="0.25">
      <c r="A289" s="20">
        <f>0.000000103166*10^9</f>
        <v>103.166</v>
      </c>
      <c r="B289">
        <v>0.20850440000000001</v>
      </c>
      <c r="C289">
        <v>0.20808219999999999</v>
      </c>
      <c r="D289">
        <v>0.20139270000000001</v>
      </c>
      <c r="E289">
        <v>0.20554239999999999</v>
      </c>
      <c r="F289">
        <v>0.18991540000000001</v>
      </c>
      <c r="G289">
        <v>0.2127619</v>
      </c>
      <c r="H289">
        <v>0.204147</v>
      </c>
      <c r="I289">
        <v>0.20541880000000001</v>
      </c>
      <c r="J289">
        <v>0.20892559999999999</v>
      </c>
      <c r="K289">
        <v>0.2042312</v>
      </c>
      <c r="L289">
        <v>0.2037002</v>
      </c>
      <c r="M289">
        <v>0.20954819999999999</v>
      </c>
      <c r="N289">
        <v>0.1969303</v>
      </c>
      <c r="O289">
        <v>0.20745659999999999</v>
      </c>
      <c r="P289">
        <v>0.21146590000000001</v>
      </c>
      <c r="Q289">
        <v>0.21283450000000001</v>
      </c>
      <c r="R289">
        <v>0.18981580000000001</v>
      </c>
      <c r="S289">
        <v>0.19894590000000001</v>
      </c>
      <c r="T289">
        <v>0.20706540000000001</v>
      </c>
      <c r="U289">
        <v>0.2071721</v>
      </c>
    </row>
    <row r="290" spans="1:21" x14ac:dyDescent="0.25">
      <c r="A290" s="20">
        <f>0.000000104166*10^9</f>
        <v>104.166</v>
      </c>
      <c r="B290">
        <v>0.20123779999999999</v>
      </c>
      <c r="C290">
        <v>0.2032457</v>
      </c>
      <c r="D290">
        <v>0.20237630000000001</v>
      </c>
      <c r="E290">
        <v>0.2006048</v>
      </c>
      <c r="F290">
        <v>0.19199079999999999</v>
      </c>
      <c r="G290">
        <v>0.20992930000000001</v>
      </c>
      <c r="H290">
        <v>0.19657350000000001</v>
      </c>
      <c r="I290">
        <v>0.20037650000000001</v>
      </c>
      <c r="J290">
        <v>0.19198380000000001</v>
      </c>
      <c r="K290">
        <v>0.18990770000000001</v>
      </c>
      <c r="L290">
        <v>0.20002420000000001</v>
      </c>
      <c r="M290">
        <v>0.21074850000000001</v>
      </c>
      <c r="N290">
        <v>0.18720249999999999</v>
      </c>
      <c r="O290">
        <v>0.20448160000000001</v>
      </c>
      <c r="P290">
        <v>0.20093810000000001</v>
      </c>
      <c r="Q290">
        <v>0.20207629999999999</v>
      </c>
      <c r="R290">
        <v>0.1962682</v>
      </c>
      <c r="S290">
        <v>0.1992083</v>
      </c>
      <c r="T290">
        <v>0.1943513</v>
      </c>
      <c r="U290">
        <v>0.20228989999999999</v>
      </c>
    </row>
    <row r="291" spans="1:21" x14ac:dyDescent="0.25">
      <c r="A291" s="20">
        <f>0.000000105166*10^9</f>
        <v>105.166</v>
      </c>
      <c r="B291">
        <v>0.19511029999999999</v>
      </c>
      <c r="C291">
        <v>0.19635159999999999</v>
      </c>
      <c r="D291">
        <v>0.20383760000000001</v>
      </c>
      <c r="E291">
        <v>0.19009100000000001</v>
      </c>
      <c r="F291">
        <v>0.19400419999999999</v>
      </c>
      <c r="G291">
        <v>0.20256389999999999</v>
      </c>
      <c r="H291">
        <v>0.19162009999999999</v>
      </c>
      <c r="I291">
        <v>0.1918649</v>
      </c>
      <c r="J291">
        <v>0.1851476</v>
      </c>
      <c r="K291">
        <v>0.1781509</v>
      </c>
      <c r="L291">
        <v>0.19011030000000001</v>
      </c>
      <c r="M291">
        <v>0.2069105</v>
      </c>
      <c r="N291">
        <v>0.18517910000000001</v>
      </c>
      <c r="O291">
        <v>0.20494499999999999</v>
      </c>
      <c r="P291">
        <v>0.18270800000000001</v>
      </c>
      <c r="Q291">
        <v>0.19809180000000001</v>
      </c>
      <c r="R291">
        <v>0.1987188</v>
      </c>
      <c r="S291">
        <v>0.21527199999999999</v>
      </c>
      <c r="T291">
        <v>0.191834</v>
      </c>
      <c r="U291">
        <v>0.20246520000000001</v>
      </c>
    </row>
    <row r="292" spans="1:21" x14ac:dyDescent="0.25">
      <c r="A292" s="20">
        <f>0.000000106166*10^9</f>
        <v>106.166</v>
      </c>
      <c r="B292">
        <v>0.20144339999999999</v>
      </c>
      <c r="C292">
        <v>0.19207689999999999</v>
      </c>
      <c r="D292">
        <v>0.18974820000000001</v>
      </c>
      <c r="E292">
        <v>0.1853167</v>
      </c>
      <c r="F292">
        <v>0.190973</v>
      </c>
      <c r="G292">
        <v>0.198023</v>
      </c>
      <c r="H292">
        <v>0.1908453</v>
      </c>
      <c r="I292">
        <v>0.1893292</v>
      </c>
      <c r="J292">
        <v>0.1854151</v>
      </c>
      <c r="K292">
        <v>0.18232809999999999</v>
      </c>
      <c r="L292">
        <v>0.18015049999999999</v>
      </c>
      <c r="M292">
        <v>0.1982688</v>
      </c>
      <c r="N292">
        <v>0.19684889999999999</v>
      </c>
      <c r="O292">
        <v>0.20259579999999999</v>
      </c>
      <c r="P292">
        <v>0.18925710000000001</v>
      </c>
      <c r="Q292">
        <v>0.1958744</v>
      </c>
      <c r="R292">
        <v>0.18796889999999999</v>
      </c>
      <c r="S292">
        <v>0.22270719999999999</v>
      </c>
      <c r="T292">
        <v>0.19185669999999999</v>
      </c>
      <c r="U292">
        <v>0.20022280000000001</v>
      </c>
    </row>
    <row r="293" spans="1:21" x14ac:dyDescent="0.25">
      <c r="A293" s="20">
        <f>0.000000107166*10^9</f>
        <v>107.166</v>
      </c>
      <c r="B293">
        <v>0.19758890000000001</v>
      </c>
      <c r="C293">
        <v>0.19546820000000001</v>
      </c>
      <c r="D293">
        <v>0.1807897</v>
      </c>
      <c r="E293">
        <v>0.1842974</v>
      </c>
      <c r="F293">
        <v>0.1830772</v>
      </c>
      <c r="G293">
        <v>0.2026927</v>
      </c>
      <c r="H293">
        <v>0.19296659999999999</v>
      </c>
      <c r="I293">
        <v>0.18971379999999999</v>
      </c>
      <c r="J293">
        <v>0.1873756</v>
      </c>
      <c r="K293">
        <v>0.18470549999999999</v>
      </c>
      <c r="L293">
        <v>0.18187229999999999</v>
      </c>
      <c r="M293">
        <v>0.1876198</v>
      </c>
      <c r="N293">
        <v>0.2041848</v>
      </c>
      <c r="O293">
        <v>0.19055739999999999</v>
      </c>
      <c r="P293">
        <v>0.20104949999999999</v>
      </c>
      <c r="Q293">
        <v>0.18355779999999999</v>
      </c>
      <c r="R293">
        <v>0.1831274</v>
      </c>
      <c r="S293">
        <v>0.2060293</v>
      </c>
      <c r="T293">
        <v>0.1828196</v>
      </c>
      <c r="U293">
        <v>0.1935094</v>
      </c>
    </row>
    <row r="294" spans="1:21" x14ac:dyDescent="0.25">
      <c r="A294" s="20">
        <f>0.000000108166*10^9</f>
        <v>108.166</v>
      </c>
      <c r="B294">
        <v>0.18058730000000001</v>
      </c>
      <c r="C294">
        <v>0.20276379999999999</v>
      </c>
      <c r="D294">
        <v>0.1896292</v>
      </c>
      <c r="E294">
        <v>0.19027769999999999</v>
      </c>
      <c r="F294">
        <v>0.1822387</v>
      </c>
      <c r="G294">
        <v>0.20563500000000001</v>
      </c>
      <c r="H294">
        <v>0.19343189999999999</v>
      </c>
      <c r="I294">
        <v>0.1926409</v>
      </c>
      <c r="J294">
        <v>0.18978709999999999</v>
      </c>
      <c r="K294">
        <v>0.1797665</v>
      </c>
      <c r="L294">
        <v>0.19234280000000001</v>
      </c>
      <c r="M294">
        <v>0.17866370000000001</v>
      </c>
      <c r="N294">
        <v>0.19599610000000001</v>
      </c>
      <c r="O294">
        <v>0.1818582</v>
      </c>
      <c r="P294">
        <v>0.19301299999999999</v>
      </c>
      <c r="Q294">
        <v>0.1723508</v>
      </c>
      <c r="R294">
        <v>0.1896516</v>
      </c>
      <c r="S294">
        <v>0.185638</v>
      </c>
      <c r="T294">
        <v>0.17259360000000001</v>
      </c>
      <c r="U294">
        <v>0.18807960000000001</v>
      </c>
    </row>
    <row r="295" spans="1:21" x14ac:dyDescent="0.25">
      <c r="A295" s="20">
        <f>0.000000109166*10^9</f>
        <v>109.166</v>
      </c>
      <c r="B295">
        <v>0.17385429999999999</v>
      </c>
      <c r="C295">
        <v>0.1951398</v>
      </c>
      <c r="D295">
        <v>0.19305320000000001</v>
      </c>
      <c r="E295">
        <v>0.1992218</v>
      </c>
      <c r="F295">
        <v>0.19250030000000001</v>
      </c>
      <c r="G295">
        <v>0.1959689</v>
      </c>
      <c r="H295">
        <v>0.19214600000000001</v>
      </c>
      <c r="I295">
        <v>0.2042378</v>
      </c>
      <c r="J295">
        <v>0.18692210000000001</v>
      </c>
      <c r="K295">
        <v>0.18597060000000001</v>
      </c>
      <c r="L295">
        <v>0.19738040000000001</v>
      </c>
      <c r="M295">
        <v>0.1782878</v>
      </c>
      <c r="N295">
        <v>0.19014200000000001</v>
      </c>
      <c r="O295">
        <v>0.18872800000000001</v>
      </c>
      <c r="P295">
        <v>0.18488830000000001</v>
      </c>
      <c r="Q295">
        <v>0.17218169999999999</v>
      </c>
      <c r="R295">
        <v>0.1881429</v>
      </c>
      <c r="S295">
        <v>0.18420310000000001</v>
      </c>
      <c r="T295">
        <v>0.17432590000000001</v>
      </c>
      <c r="U295">
        <v>0.1823032</v>
      </c>
    </row>
    <row r="296" spans="1:21" x14ac:dyDescent="0.25">
      <c r="A296" s="20">
        <f>0.000000110166*10^9</f>
        <v>110.166</v>
      </c>
      <c r="B296">
        <v>0.17897440000000001</v>
      </c>
      <c r="C296">
        <v>0.18173439999999999</v>
      </c>
      <c r="D296">
        <v>0.18970119999999999</v>
      </c>
      <c r="E296">
        <v>0.19163859999999999</v>
      </c>
      <c r="F296">
        <v>0.2005556</v>
      </c>
      <c r="G296">
        <v>0.18862860000000001</v>
      </c>
      <c r="H296">
        <v>0.18584680000000001</v>
      </c>
      <c r="I296">
        <v>0.2113225</v>
      </c>
      <c r="J296">
        <v>0.1840658</v>
      </c>
      <c r="K296">
        <v>0.2003037</v>
      </c>
      <c r="L296">
        <v>0.19206909999999999</v>
      </c>
      <c r="M296">
        <v>0.19561519999999999</v>
      </c>
      <c r="N296">
        <v>0.19812840000000001</v>
      </c>
      <c r="O296">
        <v>0.1985731</v>
      </c>
      <c r="P296">
        <v>0.18852379999999999</v>
      </c>
      <c r="Q296">
        <v>0.18305440000000001</v>
      </c>
      <c r="R296">
        <v>0.1811005</v>
      </c>
      <c r="S296">
        <v>0.19605900000000001</v>
      </c>
      <c r="T296">
        <v>0.18611730000000001</v>
      </c>
      <c r="U296">
        <v>0.18164569999999999</v>
      </c>
    </row>
    <row r="297" spans="1:21" x14ac:dyDescent="0.25">
      <c r="A297" s="20">
        <f>0.000000111166*10^9</f>
        <v>111.16600000000001</v>
      </c>
      <c r="B297">
        <v>0.18680289999999999</v>
      </c>
      <c r="C297">
        <v>0.18611220000000001</v>
      </c>
      <c r="D297">
        <v>0.19194130000000001</v>
      </c>
      <c r="E297">
        <v>0.17375109999999999</v>
      </c>
      <c r="F297">
        <v>0.19565189999999999</v>
      </c>
      <c r="G297">
        <v>0.19182350000000001</v>
      </c>
      <c r="H297">
        <v>0.17808860000000001</v>
      </c>
      <c r="I297">
        <v>0.2005922</v>
      </c>
      <c r="J297">
        <v>0.1825919</v>
      </c>
      <c r="K297">
        <v>0.2035265</v>
      </c>
      <c r="L297">
        <v>0.1827799</v>
      </c>
      <c r="M297">
        <v>0.21308579999999999</v>
      </c>
      <c r="N297">
        <v>0.20466110000000001</v>
      </c>
      <c r="O297">
        <v>0.19900599999999999</v>
      </c>
      <c r="P297">
        <v>0.18125050000000001</v>
      </c>
      <c r="Q297">
        <v>0.18885879999999999</v>
      </c>
      <c r="R297">
        <v>0.17966550000000001</v>
      </c>
      <c r="S297">
        <v>0.19722909999999999</v>
      </c>
      <c r="T297">
        <v>0.18991810000000001</v>
      </c>
      <c r="U297">
        <v>0.1879798</v>
      </c>
    </row>
    <row r="298" spans="1:21" x14ac:dyDescent="0.25">
      <c r="A298" s="20">
        <f>0.000000112166*10^9</f>
        <v>112.166</v>
      </c>
      <c r="B298">
        <v>0.18876209999999999</v>
      </c>
      <c r="C298">
        <v>0.19711590000000001</v>
      </c>
      <c r="D298">
        <v>0.1929215</v>
      </c>
      <c r="E298">
        <v>0.17437430000000001</v>
      </c>
      <c r="F298">
        <v>0.18249019999999999</v>
      </c>
      <c r="G298">
        <v>0.19207150000000001</v>
      </c>
      <c r="H298">
        <v>0.18074190000000001</v>
      </c>
      <c r="I298">
        <v>0.19092290000000001</v>
      </c>
      <c r="J298">
        <v>0.17760100000000001</v>
      </c>
      <c r="K298">
        <v>0.19965140000000001</v>
      </c>
      <c r="L298">
        <v>0.1809202</v>
      </c>
      <c r="M298">
        <v>0.20381260000000001</v>
      </c>
      <c r="N298">
        <v>0.20211809999999999</v>
      </c>
      <c r="O298">
        <v>0.19235150000000001</v>
      </c>
      <c r="P298">
        <v>0.16527500000000001</v>
      </c>
      <c r="Q298">
        <v>0.18229999999999999</v>
      </c>
      <c r="R298">
        <v>0.1843022</v>
      </c>
      <c r="S298">
        <v>0.18166370000000001</v>
      </c>
      <c r="T298">
        <v>0.17908550000000001</v>
      </c>
      <c r="U298">
        <v>0.18819520000000001</v>
      </c>
    </row>
    <row r="299" spans="1:21" x14ac:dyDescent="0.25">
      <c r="A299" s="20">
        <f>0.000000113166*10^9</f>
        <v>113.166</v>
      </c>
      <c r="B299">
        <v>0.18589149999999999</v>
      </c>
      <c r="C299">
        <v>0.19482740000000001</v>
      </c>
      <c r="D299">
        <v>0.18500539999999999</v>
      </c>
      <c r="E299">
        <v>0.18924879999999999</v>
      </c>
      <c r="F299">
        <v>0.17845659999999999</v>
      </c>
      <c r="G299">
        <v>0.1893881</v>
      </c>
      <c r="H299">
        <v>0.18819140000000001</v>
      </c>
      <c r="I299">
        <v>0.19323770000000001</v>
      </c>
      <c r="J299">
        <v>0.17458979999999999</v>
      </c>
      <c r="K299">
        <v>0.2011607</v>
      </c>
      <c r="L299">
        <v>0.19284999999999999</v>
      </c>
      <c r="M299">
        <v>0.18774750000000001</v>
      </c>
      <c r="N299">
        <v>0.19307569999999999</v>
      </c>
      <c r="O299">
        <v>0.18648999999999999</v>
      </c>
      <c r="P299">
        <v>0.17234379999999999</v>
      </c>
      <c r="Q299">
        <v>0.18862300000000001</v>
      </c>
      <c r="R299">
        <v>0.18653220000000001</v>
      </c>
      <c r="S299">
        <v>0.1700227</v>
      </c>
      <c r="T299">
        <v>0.16935700000000001</v>
      </c>
      <c r="U299">
        <v>0.1770272</v>
      </c>
    </row>
    <row r="300" spans="1:21" x14ac:dyDescent="0.25">
      <c r="A300" s="20">
        <f>0.000000114166*10^9</f>
        <v>114.16600000000001</v>
      </c>
      <c r="B300">
        <v>0.19591610000000001</v>
      </c>
      <c r="C300">
        <v>0.1851534</v>
      </c>
      <c r="D300">
        <v>0.17857870000000001</v>
      </c>
      <c r="E300">
        <v>0.19107209999999999</v>
      </c>
      <c r="F300">
        <v>0.18284919999999999</v>
      </c>
      <c r="G300">
        <v>0.19086690000000001</v>
      </c>
      <c r="H300">
        <v>0.18887699999999999</v>
      </c>
      <c r="I300">
        <v>0.1947014</v>
      </c>
      <c r="J300">
        <v>0.1783978</v>
      </c>
      <c r="K300">
        <v>0.19697790000000001</v>
      </c>
      <c r="L300">
        <v>0.198905</v>
      </c>
      <c r="M300">
        <v>0.18643129999999999</v>
      </c>
      <c r="N300">
        <v>0.18316060000000001</v>
      </c>
      <c r="O300">
        <v>0.17976719999999999</v>
      </c>
      <c r="P300">
        <v>0.19622100000000001</v>
      </c>
      <c r="Q300">
        <v>0.2073333</v>
      </c>
      <c r="R300">
        <v>0.17803250000000001</v>
      </c>
      <c r="S300">
        <v>0.16799210000000001</v>
      </c>
      <c r="T300">
        <v>0.17166799999999999</v>
      </c>
      <c r="U300">
        <v>0.1657785</v>
      </c>
    </row>
    <row r="301" spans="1:21" x14ac:dyDescent="0.25">
      <c r="A301" s="20">
        <f>0.000000115166*10^9</f>
        <v>115.166</v>
      </c>
      <c r="B301">
        <v>0.20663799999999999</v>
      </c>
      <c r="C301">
        <v>0.17829030000000001</v>
      </c>
      <c r="D301">
        <v>0.18535190000000001</v>
      </c>
      <c r="E301">
        <v>0.18327089999999999</v>
      </c>
      <c r="F301">
        <v>0.18194940000000001</v>
      </c>
      <c r="G301">
        <v>0.19309519999999999</v>
      </c>
      <c r="H301">
        <v>0.18250749999999999</v>
      </c>
      <c r="I301">
        <v>0.18975249999999999</v>
      </c>
      <c r="J301">
        <v>0.18224219999999999</v>
      </c>
      <c r="K301">
        <v>0.1790909</v>
      </c>
      <c r="L301">
        <v>0.18597350000000001</v>
      </c>
      <c r="M301">
        <v>0.18288570000000001</v>
      </c>
      <c r="N301">
        <v>0.18103959999999999</v>
      </c>
      <c r="O301">
        <v>0.16573550000000001</v>
      </c>
      <c r="P301">
        <v>0.1986175</v>
      </c>
      <c r="Q301">
        <v>0.20438029999999999</v>
      </c>
      <c r="R301">
        <v>0.17290340000000001</v>
      </c>
      <c r="S301">
        <v>0.16856080000000001</v>
      </c>
      <c r="T301">
        <v>0.17818809999999999</v>
      </c>
      <c r="U301">
        <v>0.16310740000000001</v>
      </c>
    </row>
    <row r="302" spans="1:21" x14ac:dyDescent="0.25">
      <c r="A302" s="20">
        <f>0.000000116166*10^9</f>
        <v>116.166</v>
      </c>
      <c r="B302">
        <v>0.19341810000000001</v>
      </c>
      <c r="C302">
        <v>0.17725879999999999</v>
      </c>
      <c r="D302">
        <v>0.1939661</v>
      </c>
      <c r="E302">
        <v>0.1785534</v>
      </c>
      <c r="F302">
        <v>0.179503</v>
      </c>
      <c r="G302">
        <v>0.19094729999999999</v>
      </c>
      <c r="H302">
        <v>0.17542440000000001</v>
      </c>
      <c r="I302">
        <v>0.17997260000000001</v>
      </c>
      <c r="J302">
        <v>0.18016940000000001</v>
      </c>
      <c r="K302">
        <v>0.17007739999999999</v>
      </c>
      <c r="L302">
        <v>0.17492930000000001</v>
      </c>
      <c r="M302">
        <v>0.17163809999999999</v>
      </c>
      <c r="N302">
        <v>0.17877199999999999</v>
      </c>
      <c r="O302">
        <v>0.1592713</v>
      </c>
      <c r="P302">
        <v>0.18239820000000001</v>
      </c>
      <c r="Q302">
        <v>0.1855725</v>
      </c>
      <c r="R302">
        <v>0.1764666</v>
      </c>
      <c r="S302">
        <v>0.1787919</v>
      </c>
      <c r="T302">
        <v>0.18071499999999999</v>
      </c>
      <c r="U302">
        <v>0.16952410000000001</v>
      </c>
    </row>
    <row r="303" spans="1:21" x14ac:dyDescent="0.25">
      <c r="A303" s="20">
        <f>0.000000117166*10^9</f>
        <v>117.16600000000001</v>
      </c>
      <c r="B303">
        <v>0.17610770000000001</v>
      </c>
      <c r="C303">
        <v>0.1811827</v>
      </c>
      <c r="D303">
        <v>0.19234470000000001</v>
      </c>
      <c r="E303">
        <v>0.17417940000000001</v>
      </c>
      <c r="F303">
        <v>0.1835117</v>
      </c>
      <c r="G303">
        <v>0.1810716</v>
      </c>
      <c r="H303">
        <v>0.1754096</v>
      </c>
      <c r="I303">
        <v>0.16890050000000001</v>
      </c>
      <c r="J303">
        <v>0.17760020000000001</v>
      </c>
      <c r="K303">
        <v>0.1817761</v>
      </c>
      <c r="L303">
        <v>0.17942379999999999</v>
      </c>
      <c r="M303">
        <v>0.1667903</v>
      </c>
      <c r="N303">
        <v>0.17551820000000001</v>
      </c>
      <c r="O303">
        <v>0.16722010000000001</v>
      </c>
      <c r="P303">
        <v>0.17476659999999999</v>
      </c>
      <c r="Q303">
        <v>0.18305109999999999</v>
      </c>
      <c r="R303">
        <v>0.1742051</v>
      </c>
      <c r="S303">
        <v>0.19103800000000001</v>
      </c>
      <c r="T303">
        <v>0.18015030000000001</v>
      </c>
      <c r="U303">
        <v>0.18300060000000001</v>
      </c>
    </row>
    <row r="304" spans="1:21" x14ac:dyDescent="0.25">
      <c r="A304" s="20">
        <f>0.000000118166*10^9</f>
        <v>118.166</v>
      </c>
      <c r="B304">
        <v>0.17821590000000001</v>
      </c>
      <c r="C304">
        <v>0.17676629999999999</v>
      </c>
      <c r="D304">
        <v>0.18387429999999999</v>
      </c>
      <c r="E304">
        <v>0.17589940000000001</v>
      </c>
      <c r="F304">
        <v>0.1855349</v>
      </c>
      <c r="G304">
        <v>0.17398050000000001</v>
      </c>
      <c r="H304">
        <v>0.1764713</v>
      </c>
      <c r="I304">
        <v>0.16924130000000001</v>
      </c>
      <c r="J304">
        <v>0.17879619999999999</v>
      </c>
      <c r="K304">
        <v>0.19336970000000001</v>
      </c>
      <c r="L304">
        <v>0.1870552</v>
      </c>
      <c r="M304">
        <v>0.17167779999999999</v>
      </c>
      <c r="N304">
        <v>0.18430099999999999</v>
      </c>
      <c r="O304">
        <v>0.17081479999999999</v>
      </c>
      <c r="P304">
        <v>0.1802318</v>
      </c>
      <c r="Q304">
        <v>0.1880192</v>
      </c>
      <c r="R304">
        <v>0.17055680000000001</v>
      </c>
      <c r="S304">
        <v>0.18581439999999999</v>
      </c>
      <c r="T304">
        <v>0.1819346</v>
      </c>
      <c r="U304">
        <v>0.18842010000000001</v>
      </c>
    </row>
    <row r="305" spans="1:21" x14ac:dyDescent="0.25">
      <c r="A305" s="20">
        <f>0.000000119166*10^9</f>
        <v>119.166</v>
      </c>
      <c r="B305">
        <v>0.1808623</v>
      </c>
      <c r="C305">
        <v>0.16541130000000001</v>
      </c>
      <c r="D305">
        <v>0.17384430000000001</v>
      </c>
      <c r="E305">
        <v>0.18375749999999999</v>
      </c>
      <c r="F305">
        <v>0.17428950000000001</v>
      </c>
      <c r="G305">
        <v>0.18009649999999999</v>
      </c>
      <c r="H305">
        <v>0.17095640000000001</v>
      </c>
      <c r="I305">
        <v>0.1872346</v>
      </c>
      <c r="J305">
        <v>0.1857819</v>
      </c>
      <c r="K305">
        <v>0.1936524</v>
      </c>
      <c r="L305">
        <v>0.18070539999999999</v>
      </c>
      <c r="M305">
        <v>0.17534459999999999</v>
      </c>
      <c r="N305">
        <v>0.1898772</v>
      </c>
      <c r="O305">
        <v>0.16609450000000001</v>
      </c>
      <c r="P305">
        <v>0.18519289999999999</v>
      </c>
      <c r="Q305">
        <v>0.17886769999999999</v>
      </c>
      <c r="R305">
        <v>0.17655409999999999</v>
      </c>
      <c r="S305">
        <v>0.17972850000000001</v>
      </c>
      <c r="T305">
        <v>0.1816323</v>
      </c>
      <c r="U305">
        <v>0.17875579999999999</v>
      </c>
    </row>
    <row r="306" spans="1:21" x14ac:dyDescent="0.25">
      <c r="A306" s="20">
        <f>0.000000120166*10^9</f>
        <v>120.166</v>
      </c>
      <c r="B306">
        <v>0.17032410000000001</v>
      </c>
      <c r="C306">
        <v>0.17168749999999999</v>
      </c>
      <c r="D306">
        <v>0.17278969999999999</v>
      </c>
      <c r="E306">
        <v>0.18456339999999999</v>
      </c>
      <c r="F306">
        <v>0.16457620000000001</v>
      </c>
      <c r="G306">
        <v>0.1871208</v>
      </c>
      <c r="H306">
        <v>0.1708712</v>
      </c>
      <c r="I306">
        <v>0.1989851</v>
      </c>
      <c r="J306">
        <v>0.19318650000000001</v>
      </c>
      <c r="K306">
        <v>0.18901960000000001</v>
      </c>
      <c r="L306">
        <v>0.1668809</v>
      </c>
      <c r="M306">
        <v>0.16733590000000001</v>
      </c>
      <c r="N306">
        <v>0.18106659999999999</v>
      </c>
      <c r="O306">
        <v>0.1611438</v>
      </c>
      <c r="P306">
        <v>0.17659369999999999</v>
      </c>
      <c r="Q306">
        <v>0.16610749999999999</v>
      </c>
      <c r="R306">
        <v>0.1859856</v>
      </c>
      <c r="S306">
        <v>0.1875734</v>
      </c>
      <c r="T306">
        <v>0.1730228</v>
      </c>
      <c r="U306">
        <v>0.17194709999999999</v>
      </c>
    </row>
    <row r="307" spans="1:21" x14ac:dyDescent="0.25">
      <c r="A307" s="20">
        <f>0.000000121166*10^9</f>
        <v>121.16599999999998</v>
      </c>
      <c r="B307">
        <v>0.16703989999999999</v>
      </c>
      <c r="C307">
        <v>0.18577859999999999</v>
      </c>
      <c r="D307">
        <v>0.18180250000000001</v>
      </c>
      <c r="E307">
        <v>0.18026049999999999</v>
      </c>
      <c r="F307">
        <v>0.17255280000000001</v>
      </c>
      <c r="G307">
        <v>0.1857713</v>
      </c>
      <c r="H307">
        <v>0.17563519999999999</v>
      </c>
      <c r="I307">
        <v>0.18414510000000001</v>
      </c>
      <c r="J307">
        <v>0.18678230000000001</v>
      </c>
      <c r="K307">
        <v>0.18296609999999999</v>
      </c>
      <c r="L307">
        <v>0.16854420000000001</v>
      </c>
      <c r="M307">
        <v>0.15467069999999999</v>
      </c>
      <c r="N307">
        <v>0.17534430000000001</v>
      </c>
      <c r="O307">
        <v>0.16239700000000001</v>
      </c>
      <c r="P307">
        <v>0.1670751</v>
      </c>
      <c r="Q307">
        <v>0.1633849</v>
      </c>
      <c r="R307">
        <v>0.18890299999999999</v>
      </c>
      <c r="S307">
        <v>0.18304190000000001</v>
      </c>
      <c r="T307">
        <v>0.17118920000000001</v>
      </c>
      <c r="U307">
        <v>0.17591799999999999</v>
      </c>
    </row>
    <row r="308" spans="1:21" x14ac:dyDescent="0.25">
      <c r="A308" s="20">
        <f>0.000000122166*10^9</f>
        <v>122.16600000000001</v>
      </c>
      <c r="B308">
        <v>0.17194380000000001</v>
      </c>
      <c r="C308">
        <v>0.18285280000000001</v>
      </c>
      <c r="D308">
        <v>0.1848658</v>
      </c>
      <c r="E308">
        <v>0.1747351</v>
      </c>
      <c r="F308">
        <v>0.17738300000000001</v>
      </c>
      <c r="G308">
        <v>0.18737970000000001</v>
      </c>
      <c r="H308">
        <v>0.17346890000000001</v>
      </c>
      <c r="I308">
        <v>0.16985710000000001</v>
      </c>
      <c r="J308">
        <v>0.1761537</v>
      </c>
      <c r="K308">
        <v>0.1755476</v>
      </c>
      <c r="L308">
        <v>0.17564189999999999</v>
      </c>
      <c r="M308">
        <v>0.1584064</v>
      </c>
      <c r="N308">
        <v>0.17321449999999999</v>
      </c>
      <c r="O308">
        <v>0.173766</v>
      </c>
      <c r="P308">
        <v>0.17341139999999999</v>
      </c>
      <c r="Q308">
        <v>0.16535720000000001</v>
      </c>
      <c r="R308">
        <v>0.1855716</v>
      </c>
      <c r="S308">
        <v>0.16462060000000001</v>
      </c>
      <c r="T308">
        <v>0.17972350000000001</v>
      </c>
      <c r="U308">
        <v>0.17976839999999999</v>
      </c>
    </row>
    <row r="309" spans="1:21" x14ac:dyDescent="0.25">
      <c r="A309" s="20">
        <f>0.000000123166*10^9</f>
        <v>123.16600000000001</v>
      </c>
      <c r="B309">
        <v>0.16488849999999999</v>
      </c>
      <c r="C309">
        <v>0.17226169999999999</v>
      </c>
      <c r="D309">
        <v>0.17743139999999999</v>
      </c>
      <c r="E309">
        <v>0.1676067</v>
      </c>
      <c r="F309">
        <v>0.16656989999999999</v>
      </c>
      <c r="G309">
        <v>0.1906426</v>
      </c>
      <c r="H309">
        <v>0.17051379999999999</v>
      </c>
      <c r="I309">
        <v>0.18145810000000001</v>
      </c>
      <c r="J309">
        <v>0.17901329999999999</v>
      </c>
      <c r="K309">
        <v>0.1731683</v>
      </c>
      <c r="L309">
        <v>0.16652310000000001</v>
      </c>
      <c r="M309">
        <v>0.1802433</v>
      </c>
      <c r="N309">
        <v>0.16773179999999999</v>
      </c>
      <c r="O309">
        <v>0.1797533</v>
      </c>
      <c r="P309">
        <v>0.1817966</v>
      </c>
      <c r="Q309">
        <v>0.168792</v>
      </c>
      <c r="R309">
        <v>0.18211459999999999</v>
      </c>
      <c r="S309">
        <v>0.15801970000000001</v>
      </c>
      <c r="T309">
        <v>0.18196019999999999</v>
      </c>
      <c r="U309">
        <v>0.17556240000000001</v>
      </c>
    </row>
    <row r="310" spans="1:21" x14ac:dyDescent="0.25">
      <c r="A310" s="20">
        <f>0.000000124166*10^9</f>
        <v>124.166</v>
      </c>
      <c r="B310">
        <v>0.15444579999999999</v>
      </c>
      <c r="C310">
        <v>0.1687941</v>
      </c>
      <c r="D310">
        <v>0.16973050000000001</v>
      </c>
      <c r="E310">
        <v>0.16818079999999999</v>
      </c>
      <c r="F310">
        <v>0.164493</v>
      </c>
      <c r="G310">
        <v>0.18076449999999999</v>
      </c>
      <c r="H310">
        <v>0.1706937</v>
      </c>
      <c r="I310">
        <v>0.19164919999999999</v>
      </c>
      <c r="J310">
        <v>0.18551200000000001</v>
      </c>
      <c r="K310">
        <v>0.17940809999999999</v>
      </c>
      <c r="L310">
        <v>0.15415780000000001</v>
      </c>
      <c r="M310">
        <v>0.19290209999999999</v>
      </c>
      <c r="N310">
        <v>0.1683106</v>
      </c>
      <c r="O310">
        <v>0.17289160000000001</v>
      </c>
      <c r="P310">
        <v>0.17690310000000001</v>
      </c>
      <c r="Q310">
        <v>0.17471220000000001</v>
      </c>
      <c r="R310">
        <v>0.17831669999999999</v>
      </c>
      <c r="S310">
        <v>0.16649710000000001</v>
      </c>
      <c r="T310">
        <v>0.17760799999999999</v>
      </c>
      <c r="U310">
        <v>0.16973730000000001</v>
      </c>
    </row>
    <row r="311" spans="1:21" x14ac:dyDescent="0.25">
      <c r="A311" s="20">
        <f>0.000000125166*10^9</f>
        <v>125.166</v>
      </c>
      <c r="B311">
        <v>0.15730459999999999</v>
      </c>
      <c r="C311">
        <v>0.1699215</v>
      </c>
      <c r="D311">
        <v>0.1727533</v>
      </c>
      <c r="E311">
        <v>0.1738913</v>
      </c>
      <c r="F311">
        <v>0.17275389999999999</v>
      </c>
      <c r="G311">
        <v>0.17196980000000001</v>
      </c>
      <c r="H311">
        <v>0.17200080000000001</v>
      </c>
      <c r="I311">
        <v>0.18118239999999999</v>
      </c>
      <c r="J311">
        <v>0.18291399999999999</v>
      </c>
      <c r="K311">
        <v>0.18140319999999999</v>
      </c>
      <c r="L311">
        <v>0.1572038</v>
      </c>
      <c r="M311">
        <v>0.1848224</v>
      </c>
      <c r="N311">
        <v>0.18049219999999999</v>
      </c>
      <c r="O311">
        <v>0.16677649999999999</v>
      </c>
      <c r="P311">
        <v>0.16969100000000001</v>
      </c>
      <c r="Q311">
        <v>0.17685419999999999</v>
      </c>
      <c r="R311">
        <v>0.1695566</v>
      </c>
      <c r="S311">
        <v>0.17571809999999999</v>
      </c>
      <c r="T311">
        <v>0.17812130000000001</v>
      </c>
      <c r="U311">
        <v>0.16836110000000001</v>
      </c>
    </row>
    <row r="312" spans="1:21" x14ac:dyDescent="0.25">
      <c r="A312" s="20">
        <f>0.000000126166*10^9</f>
        <v>126.166</v>
      </c>
      <c r="B312">
        <v>0.17307980000000001</v>
      </c>
      <c r="C312">
        <v>0.1653094</v>
      </c>
      <c r="D312">
        <v>0.18022360000000001</v>
      </c>
      <c r="E312">
        <v>0.17388770000000001</v>
      </c>
      <c r="F312">
        <v>0.16798979999999999</v>
      </c>
      <c r="G312">
        <v>0.1785429</v>
      </c>
      <c r="H312">
        <v>0.17480470000000001</v>
      </c>
      <c r="I312">
        <v>0.17489689999999999</v>
      </c>
      <c r="J312">
        <v>0.17508779999999999</v>
      </c>
      <c r="K312">
        <v>0.17556669999999999</v>
      </c>
      <c r="L312">
        <v>0.17482929999999999</v>
      </c>
      <c r="M312">
        <v>0.17518139999999999</v>
      </c>
      <c r="N312">
        <v>0.18413379999999999</v>
      </c>
      <c r="O312">
        <v>0.16025790000000001</v>
      </c>
      <c r="P312">
        <v>0.16673270000000001</v>
      </c>
      <c r="Q312">
        <v>0.17274919999999999</v>
      </c>
      <c r="R312">
        <v>0.15697839999999999</v>
      </c>
      <c r="S312">
        <v>0.16772210000000001</v>
      </c>
      <c r="T312">
        <v>0.1866903</v>
      </c>
      <c r="U312">
        <v>0.16173889999999999</v>
      </c>
    </row>
    <row r="313" spans="1:21" x14ac:dyDescent="0.25">
      <c r="A313" s="20">
        <f>0.000000127166*10^9</f>
        <v>127.16599999999998</v>
      </c>
      <c r="B313">
        <v>0.19011539999999999</v>
      </c>
      <c r="C313">
        <v>0.16159090000000001</v>
      </c>
      <c r="D313">
        <v>0.17507030000000001</v>
      </c>
      <c r="E313">
        <v>0.1663818</v>
      </c>
      <c r="F313">
        <v>0.15591869999999999</v>
      </c>
      <c r="G313">
        <v>0.18224499999999999</v>
      </c>
      <c r="H313">
        <v>0.17752699999999999</v>
      </c>
      <c r="I313">
        <v>0.181591</v>
      </c>
      <c r="J313">
        <v>0.17385410000000001</v>
      </c>
      <c r="K313">
        <v>0.16766420000000001</v>
      </c>
      <c r="L313">
        <v>0.18956100000000001</v>
      </c>
      <c r="M313">
        <v>0.1721617</v>
      </c>
      <c r="N313">
        <v>0.16965540000000001</v>
      </c>
      <c r="O313">
        <v>0.15453259999999999</v>
      </c>
      <c r="P313">
        <v>0.16227369999999999</v>
      </c>
      <c r="Q313">
        <v>0.16150110000000001</v>
      </c>
      <c r="R313">
        <v>0.14985799999999999</v>
      </c>
      <c r="S313">
        <v>0.1570309</v>
      </c>
      <c r="T313">
        <v>0.1918841</v>
      </c>
      <c r="U313">
        <v>0.1538978</v>
      </c>
    </row>
    <row r="314" spans="1:21" x14ac:dyDescent="0.25">
      <c r="A314" s="20">
        <f>0.000000128166*10^9</f>
        <v>128.166</v>
      </c>
      <c r="B314">
        <v>0.1843418</v>
      </c>
      <c r="C314">
        <v>0.16289980000000001</v>
      </c>
      <c r="D314">
        <v>0.17118929999999999</v>
      </c>
      <c r="E314">
        <v>0.15711639999999999</v>
      </c>
      <c r="F314">
        <v>0.15259220000000001</v>
      </c>
      <c r="G314">
        <v>0.17725489999999999</v>
      </c>
      <c r="H314">
        <v>0.17793999999999999</v>
      </c>
      <c r="I314">
        <v>0.18149080000000001</v>
      </c>
      <c r="J314">
        <v>0.18184710000000001</v>
      </c>
      <c r="K314">
        <v>0.15991430000000001</v>
      </c>
      <c r="L314">
        <v>0.18647079999999999</v>
      </c>
      <c r="M314">
        <v>0.1671299</v>
      </c>
      <c r="N314">
        <v>0.16379389999999999</v>
      </c>
      <c r="O314">
        <v>0.1586061</v>
      </c>
      <c r="P314">
        <v>0.159026</v>
      </c>
      <c r="Q314">
        <v>0.15433630000000001</v>
      </c>
      <c r="R314">
        <v>0.1555463</v>
      </c>
      <c r="S314">
        <v>0.17005919999999999</v>
      </c>
      <c r="T314">
        <v>0.1813864</v>
      </c>
      <c r="U314">
        <v>0.16182009999999999</v>
      </c>
    </row>
    <row r="315" spans="1:21" x14ac:dyDescent="0.25">
      <c r="A315" s="20">
        <f>0.000000129166*10^9</f>
        <v>129.166</v>
      </c>
      <c r="B315">
        <v>0.1637865</v>
      </c>
      <c r="C315">
        <v>0.1556236</v>
      </c>
      <c r="D315">
        <v>0.17799309999999999</v>
      </c>
      <c r="E315">
        <v>0.15925400000000001</v>
      </c>
      <c r="F315">
        <v>0.15490399999999999</v>
      </c>
      <c r="G315">
        <v>0.1755651</v>
      </c>
      <c r="H315">
        <v>0.1692264</v>
      </c>
      <c r="I315">
        <v>0.17160410000000001</v>
      </c>
      <c r="J315">
        <v>0.18350340000000001</v>
      </c>
      <c r="K315">
        <v>0.16069929999999999</v>
      </c>
      <c r="L315">
        <v>0.1793611</v>
      </c>
      <c r="M315">
        <v>0.1651794</v>
      </c>
      <c r="N315">
        <v>0.16899110000000001</v>
      </c>
      <c r="O315">
        <v>0.16433639999999999</v>
      </c>
      <c r="P315">
        <v>0.1559642</v>
      </c>
      <c r="Q315">
        <v>0.16469639999999999</v>
      </c>
      <c r="R315">
        <v>0.16461219999999999</v>
      </c>
      <c r="S315">
        <v>0.1836942</v>
      </c>
      <c r="T315">
        <v>0.1655401</v>
      </c>
      <c r="U315">
        <v>0.17478879999999999</v>
      </c>
    </row>
    <row r="316" spans="1:21" x14ac:dyDescent="0.25">
      <c r="A316" s="20">
        <f>0.000000130166*10^9</f>
        <v>130.166</v>
      </c>
      <c r="B316">
        <v>0.15795619999999999</v>
      </c>
      <c r="C316">
        <v>0.14934249999999999</v>
      </c>
      <c r="D316">
        <v>0.1702689</v>
      </c>
      <c r="E316">
        <v>0.168374</v>
      </c>
      <c r="F316">
        <v>0.1599874</v>
      </c>
      <c r="G316">
        <v>0.1732754</v>
      </c>
      <c r="H316">
        <v>0.15720329999999999</v>
      </c>
      <c r="I316">
        <v>0.16919970000000001</v>
      </c>
      <c r="J316">
        <v>0.1772929</v>
      </c>
      <c r="K316">
        <v>0.1647931</v>
      </c>
      <c r="L316">
        <v>0.176125</v>
      </c>
      <c r="M316">
        <v>0.17244719999999999</v>
      </c>
      <c r="N316">
        <v>0.1687546</v>
      </c>
      <c r="O316">
        <v>0.1643927</v>
      </c>
      <c r="P316">
        <v>0.1566949</v>
      </c>
      <c r="Q316">
        <v>0.17052120000000001</v>
      </c>
      <c r="R316">
        <v>0.16363159999999999</v>
      </c>
      <c r="S316">
        <v>0.17446729999999999</v>
      </c>
      <c r="T316">
        <v>0.16063350000000001</v>
      </c>
      <c r="U316">
        <v>0.17754420000000001</v>
      </c>
    </row>
    <row r="317" spans="1:21" x14ac:dyDescent="0.25">
      <c r="A317" s="20">
        <f>0.000000131166*10^9</f>
        <v>131.166</v>
      </c>
      <c r="B317">
        <v>0.1559864</v>
      </c>
      <c r="C317">
        <v>0.1582799</v>
      </c>
      <c r="D317">
        <v>0.15261959999999999</v>
      </c>
      <c r="E317">
        <v>0.1689262</v>
      </c>
      <c r="F317">
        <v>0.1709871</v>
      </c>
      <c r="G317">
        <v>0.1619042</v>
      </c>
      <c r="H317">
        <v>0.1589515</v>
      </c>
      <c r="I317">
        <v>0.1747544</v>
      </c>
      <c r="J317">
        <v>0.17820810000000001</v>
      </c>
      <c r="K317">
        <v>0.15840650000000001</v>
      </c>
      <c r="L317">
        <v>0.16796079999999999</v>
      </c>
      <c r="M317">
        <v>0.179093</v>
      </c>
      <c r="N317">
        <v>0.17178679999999999</v>
      </c>
      <c r="O317">
        <v>0.16032299999999999</v>
      </c>
      <c r="P317">
        <v>0.1659341</v>
      </c>
      <c r="Q317">
        <v>0.15926390000000001</v>
      </c>
      <c r="R317">
        <v>0.15654290000000001</v>
      </c>
      <c r="S317">
        <v>0.1647612</v>
      </c>
      <c r="T317">
        <v>0.161464</v>
      </c>
      <c r="U317">
        <v>0.1689504</v>
      </c>
    </row>
    <row r="318" spans="1:21" x14ac:dyDescent="0.25">
      <c r="A318" s="20">
        <f>0.000000132166*10^9</f>
        <v>132.166</v>
      </c>
      <c r="B318">
        <v>0.14577960000000001</v>
      </c>
      <c r="C318">
        <v>0.1703334</v>
      </c>
      <c r="D318">
        <v>0.15068239999999999</v>
      </c>
      <c r="E318">
        <v>0.165377</v>
      </c>
      <c r="F318">
        <v>0.1798033</v>
      </c>
      <c r="G318">
        <v>0.14936769999999999</v>
      </c>
      <c r="H318">
        <v>0.17025670000000001</v>
      </c>
      <c r="I318">
        <v>0.17341029999999999</v>
      </c>
      <c r="J318">
        <v>0.17929929999999999</v>
      </c>
      <c r="K318">
        <v>0.15160960000000001</v>
      </c>
      <c r="L318">
        <v>0.16726170000000001</v>
      </c>
      <c r="M318">
        <v>0.17258219999999999</v>
      </c>
      <c r="N318">
        <v>0.1766189</v>
      </c>
      <c r="O318">
        <v>0.16005040000000001</v>
      </c>
      <c r="P318">
        <v>0.16945470000000001</v>
      </c>
      <c r="Q318">
        <v>0.14968380000000001</v>
      </c>
      <c r="R318">
        <v>0.15426229999999999</v>
      </c>
      <c r="S318">
        <v>0.1644137</v>
      </c>
      <c r="T318">
        <v>0.15770999999999999</v>
      </c>
      <c r="U318">
        <v>0.1541187</v>
      </c>
    </row>
    <row r="319" spans="1:21" x14ac:dyDescent="0.25">
      <c r="A319" s="20">
        <f>0.000000133166*10^9</f>
        <v>133.166</v>
      </c>
      <c r="B319">
        <v>0.14468619999999999</v>
      </c>
      <c r="C319">
        <v>0.17596410000000001</v>
      </c>
      <c r="D319">
        <v>0.15934509999999999</v>
      </c>
      <c r="E319">
        <v>0.1658973</v>
      </c>
      <c r="F319">
        <v>0.1745411</v>
      </c>
      <c r="G319">
        <v>0.1514414</v>
      </c>
      <c r="H319">
        <v>0.1743189</v>
      </c>
      <c r="I319">
        <v>0.17054059999999999</v>
      </c>
      <c r="J319">
        <v>0.16670170000000001</v>
      </c>
      <c r="K319">
        <v>0.15919050000000001</v>
      </c>
      <c r="L319">
        <v>0.17103679999999999</v>
      </c>
      <c r="M319">
        <v>0.15263109999999999</v>
      </c>
      <c r="N319">
        <v>0.1666234</v>
      </c>
      <c r="O319">
        <v>0.1693566</v>
      </c>
      <c r="P319">
        <v>0.1627432</v>
      </c>
      <c r="Q319">
        <v>0.1502048</v>
      </c>
      <c r="R319">
        <v>0.1566101</v>
      </c>
      <c r="S319">
        <v>0.1539335</v>
      </c>
      <c r="T319">
        <v>0.1585433</v>
      </c>
      <c r="U319">
        <v>0.15285009999999999</v>
      </c>
    </row>
    <row r="320" spans="1:21" x14ac:dyDescent="0.25">
      <c r="A320" s="20">
        <f>0.000000134166*10^9</f>
        <v>134.16600000000003</v>
      </c>
      <c r="B320">
        <v>0.16104089999999999</v>
      </c>
      <c r="C320">
        <v>0.17490020000000001</v>
      </c>
      <c r="D320">
        <v>0.15955030000000001</v>
      </c>
      <c r="E320">
        <v>0.1682602</v>
      </c>
      <c r="F320">
        <v>0.15986349999999999</v>
      </c>
      <c r="G320">
        <v>0.16529379999999999</v>
      </c>
      <c r="H320">
        <v>0.1644864</v>
      </c>
      <c r="I320">
        <v>0.1722736</v>
      </c>
      <c r="J320">
        <v>0.1521207</v>
      </c>
      <c r="K320">
        <v>0.17037169999999999</v>
      </c>
      <c r="L320">
        <v>0.16204470000000001</v>
      </c>
      <c r="M320">
        <v>0.14233789999999999</v>
      </c>
      <c r="N320">
        <v>0.1554923</v>
      </c>
      <c r="O320">
        <v>0.17235049999999999</v>
      </c>
      <c r="P320">
        <v>0.1598696</v>
      </c>
      <c r="Q320">
        <v>0.1560279</v>
      </c>
      <c r="R320">
        <v>0.15434210000000001</v>
      </c>
      <c r="S320">
        <v>0.13906009999999999</v>
      </c>
      <c r="T320">
        <v>0.17066039999999999</v>
      </c>
      <c r="U320">
        <v>0.16435959999999999</v>
      </c>
    </row>
    <row r="321" spans="1:21" x14ac:dyDescent="0.25">
      <c r="A321" s="20">
        <f>0.000000135166*10^9</f>
        <v>135.166</v>
      </c>
      <c r="B321">
        <v>0.17461070000000001</v>
      </c>
      <c r="C321">
        <v>0.16253029999999999</v>
      </c>
      <c r="D321">
        <v>0.1513861</v>
      </c>
      <c r="E321">
        <v>0.1667864</v>
      </c>
      <c r="F321">
        <v>0.15218599999999999</v>
      </c>
      <c r="G321">
        <v>0.16993</v>
      </c>
      <c r="H321">
        <v>0.14945240000000001</v>
      </c>
      <c r="I321">
        <v>0.1690065</v>
      </c>
      <c r="J321">
        <v>0.15768960000000001</v>
      </c>
      <c r="K321">
        <v>0.16495580000000001</v>
      </c>
      <c r="L321">
        <v>0.1545579</v>
      </c>
      <c r="M321">
        <v>0.15837390000000001</v>
      </c>
      <c r="N321">
        <v>0.1614592</v>
      </c>
      <c r="O321">
        <v>0.16215209999999999</v>
      </c>
      <c r="P321">
        <v>0.16602520000000001</v>
      </c>
      <c r="Q321">
        <v>0.15894610000000001</v>
      </c>
      <c r="R321">
        <v>0.14830380000000001</v>
      </c>
      <c r="S321">
        <v>0.1428719</v>
      </c>
      <c r="T321">
        <v>0.17529429999999999</v>
      </c>
      <c r="U321">
        <v>0.1675963</v>
      </c>
    </row>
    <row r="322" spans="1:21" x14ac:dyDescent="0.25">
      <c r="A322" s="20">
        <f>0.000000136166*10^9</f>
        <v>136.166</v>
      </c>
      <c r="B322">
        <v>0.16820830000000001</v>
      </c>
      <c r="C322">
        <v>0.14654900000000001</v>
      </c>
      <c r="D322">
        <v>0.15309790000000001</v>
      </c>
      <c r="E322">
        <v>0.16120799999999999</v>
      </c>
      <c r="F322">
        <v>0.15734609999999999</v>
      </c>
      <c r="G322">
        <v>0.1598455</v>
      </c>
      <c r="H322">
        <v>0.14395330000000001</v>
      </c>
      <c r="I322">
        <v>0.16232920000000001</v>
      </c>
      <c r="J322">
        <v>0.17361840000000001</v>
      </c>
      <c r="K322">
        <v>0.14732529999999999</v>
      </c>
      <c r="L322">
        <v>0.15763550000000001</v>
      </c>
      <c r="M322">
        <v>0.1804656</v>
      </c>
      <c r="N322">
        <v>0.1618435</v>
      </c>
      <c r="O322">
        <v>0.15705920000000001</v>
      </c>
      <c r="P322">
        <v>0.16780010000000001</v>
      </c>
      <c r="Q322">
        <v>0.1618367</v>
      </c>
      <c r="R322">
        <v>0.15242130000000001</v>
      </c>
      <c r="S322">
        <v>0.15927469999999999</v>
      </c>
      <c r="T322">
        <v>0.1653995</v>
      </c>
      <c r="U322">
        <v>0.16096260000000001</v>
      </c>
    </row>
    <row r="323" spans="1:21" x14ac:dyDescent="0.25">
      <c r="A323" s="20">
        <f>0.000000137166*10^9</f>
        <v>137.166</v>
      </c>
      <c r="B323">
        <v>0.15412300000000001</v>
      </c>
      <c r="C323">
        <v>0.1429877</v>
      </c>
      <c r="D323">
        <v>0.15641440000000001</v>
      </c>
      <c r="E323">
        <v>0.15665850000000001</v>
      </c>
      <c r="F323">
        <v>0.16142280000000001</v>
      </c>
      <c r="G323">
        <v>0.15207670000000001</v>
      </c>
      <c r="H323">
        <v>0.15148610000000001</v>
      </c>
      <c r="I323">
        <v>0.15971740000000001</v>
      </c>
      <c r="J323">
        <v>0.1709484</v>
      </c>
      <c r="K323">
        <v>0.14258199999999999</v>
      </c>
      <c r="L323">
        <v>0.16136500000000001</v>
      </c>
      <c r="M323">
        <v>0.18220910000000001</v>
      </c>
      <c r="N323">
        <v>0.14750269999999999</v>
      </c>
      <c r="O323">
        <v>0.15818470000000001</v>
      </c>
      <c r="P323">
        <v>0.1590675</v>
      </c>
      <c r="Q323">
        <v>0.17163729999999999</v>
      </c>
      <c r="R323">
        <v>0.1662728</v>
      </c>
      <c r="S323">
        <v>0.16252</v>
      </c>
      <c r="T323">
        <v>0.15565799999999999</v>
      </c>
      <c r="U323">
        <v>0.15404180000000001</v>
      </c>
    </row>
    <row r="324" spans="1:21" x14ac:dyDescent="0.25">
      <c r="A324" s="20">
        <f>0.000000138166*10^9</f>
        <v>138.166</v>
      </c>
      <c r="B324">
        <v>0.14966209999999999</v>
      </c>
      <c r="C324">
        <v>0.14824309999999999</v>
      </c>
      <c r="D324">
        <v>0.14123060000000001</v>
      </c>
      <c r="E324">
        <v>0.15455669999999999</v>
      </c>
      <c r="F324">
        <v>0.1568688</v>
      </c>
      <c r="G324">
        <v>0.15619720000000001</v>
      </c>
      <c r="H324">
        <v>0.16363220000000001</v>
      </c>
      <c r="I324">
        <v>0.1632808</v>
      </c>
      <c r="J324">
        <v>0.16008729999999999</v>
      </c>
      <c r="K324">
        <v>0.15528400000000001</v>
      </c>
      <c r="L324">
        <v>0.1633704</v>
      </c>
      <c r="M324">
        <v>0.16968800000000001</v>
      </c>
      <c r="N324">
        <v>0.14834610000000001</v>
      </c>
      <c r="O324">
        <v>0.15709690000000001</v>
      </c>
      <c r="P324">
        <v>0.15304490000000001</v>
      </c>
      <c r="Q324">
        <v>0.17423939999999999</v>
      </c>
      <c r="R324">
        <v>0.16861599999999999</v>
      </c>
      <c r="S324">
        <v>0.1535184</v>
      </c>
      <c r="T324">
        <v>0.1494433</v>
      </c>
      <c r="U324">
        <v>0.14996229999999999</v>
      </c>
    </row>
    <row r="325" spans="1:21" x14ac:dyDescent="0.25">
      <c r="A325" s="20">
        <f>0.000000139166*10^9</f>
        <v>139.166</v>
      </c>
      <c r="B325">
        <v>0.1509808</v>
      </c>
      <c r="C325">
        <v>0.15564330000000001</v>
      </c>
      <c r="D325">
        <v>0.13113259999999999</v>
      </c>
      <c r="E325">
        <v>0.15638730000000001</v>
      </c>
      <c r="F325">
        <v>0.1554026</v>
      </c>
      <c r="G325">
        <v>0.1618793</v>
      </c>
      <c r="H325">
        <v>0.1701259</v>
      </c>
      <c r="I325">
        <v>0.16663500000000001</v>
      </c>
      <c r="J325">
        <v>0.1615077</v>
      </c>
      <c r="K325">
        <v>0.16495570000000001</v>
      </c>
      <c r="L325">
        <v>0.16417080000000001</v>
      </c>
      <c r="M325">
        <v>0.1612143</v>
      </c>
      <c r="N325">
        <v>0.1669021</v>
      </c>
      <c r="O325">
        <v>0.1573879</v>
      </c>
      <c r="P325">
        <v>0.1530716</v>
      </c>
      <c r="Q325">
        <v>0.16288159999999999</v>
      </c>
      <c r="R325">
        <v>0.1542789</v>
      </c>
      <c r="S325">
        <v>0.1505821</v>
      </c>
      <c r="T325">
        <v>0.14763799999999999</v>
      </c>
      <c r="U325">
        <v>0.14629539999999999</v>
      </c>
    </row>
    <row r="326" spans="1:21" x14ac:dyDescent="0.25">
      <c r="A326" s="20">
        <f>0.000000140166*10^9</f>
        <v>140.16600000000003</v>
      </c>
      <c r="B326">
        <v>0.14450979999999999</v>
      </c>
      <c r="C326">
        <v>0.1638888</v>
      </c>
      <c r="D326">
        <v>0.14471229999999999</v>
      </c>
      <c r="E326">
        <v>0.16145499999999999</v>
      </c>
      <c r="F326">
        <v>0.15969649999999999</v>
      </c>
      <c r="G326">
        <v>0.16040550000000001</v>
      </c>
      <c r="H326">
        <v>0.16778119999999999</v>
      </c>
      <c r="I326">
        <v>0.15671470000000001</v>
      </c>
      <c r="J326">
        <v>0.1637004</v>
      </c>
      <c r="K326">
        <v>0.16177730000000001</v>
      </c>
      <c r="L326">
        <v>0.16255230000000001</v>
      </c>
      <c r="M326">
        <v>0.15528349999999999</v>
      </c>
      <c r="N326">
        <v>0.17618819999999999</v>
      </c>
      <c r="O326">
        <v>0.15598239999999999</v>
      </c>
      <c r="P326">
        <v>0.14989350000000001</v>
      </c>
      <c r="Q326">
        <v>0.155552</v>
      </c>
      <c r="R326">
        <v>0.148063</v>
      </c>
      <c r="S326">
        <v>0.15141879999999999</v>
      </c>
      <c r="T326">
        <v>0.15728210000000001</v>
      </c>
      <c r="U326">
        <v>0.14996860000000001</v>
      </c>
    </row>
    <row r="327" spans="1:21" x14ac:dyDescent="0.25">
      <c r="A327" s="20">
        <f>0.000000141166*10^9</f>
        <v>141.166</v>
      </c>
      <c r="B327">
        <v>0.14294490000000001</v>
      </c>
      <c r="C327">
        <v>0.16114310000000001</v>
      </c>
      <c r="D327">
        <v>0.1577838</v>
      </c>
      <c r="E327">
        <v>0.1584855</v>
      </c>
      <c r="F327">
        <v>0.1578917</v>
      </c>
      <c r="G327">
        <v>0.15372230000000001</v>
      </c>
      <c r="H327">
        <v>0.1626532</v>
      </c>
      <c r="I327">
        <v>0.14185020000000001</v>
      </c>
      <c r="J327">
        <v>0.154443</v>
      </c>
      <c r="K327">
        <v>0.1523803</v>
      </c>
      <c r="L327">
        <v>0.1599892</v>
      </c>
      <c r="M327">
        <v>0.1558619</v>
      </c>
      <c r="N327">
        <v>0.1642836</v>
      </c>
      <c r="O327">
        <v>0.15203320000000001</v>
      </c>
      <c r="P327">
        <v>0.14607220000000001</v>
      </c>
      <c r="Q327">
        <v>0.15446480000000001</v>
      </c>
      <c r="R327">
        <v>0.1579536</v>
      </c>
      <c r="S327">
        <v>0.15876570000000001</v>
      </c>
      <c r="T327">
        <v>0.16571250000000001</v>
      </c>
      <c r="U327">
        <v>0.16000700000000001</v>
      </c>
    </row>
    <row r="328" spans="1:21" x14ac:dyDescent="0.25">
      <c r="A328" s="20">
        <f>0.000000142166*10^9</f>
        <v>142.166</v>
      </c>
      <c r="B328">
        <v>0.1566903</v>
      </c>
      <c r="C328">
        <v>0.15173420000000001</v>
      </c>
      <c r="D328">
        <v>0.15630669999999999</v>
      </c>
      <c r="E328">
        <v>0.14727750000000001</v>
      </c>
      <c r="F328">
        <v>0.15467059999999999</v>
      </c>
      <c r="G328">
        <v>0.1500628</v>
      </c>
      <c r="H328">
        <v>0.16123290000000001</v>
      </c>
      <c r="I328">
        <v>0.1424762</v>
      </c>
      <c r="J328">
        <v>0.14212820000000001</v>
      </c>
      <c r="K328">
        <v>0.1475988</v>
      </c>
      <c r="L328">
        <v>0.1585416</v>
      </c>
      <c r="M328">
        <v>0.1676675</v>
      </c>
      <c r="N328">
        <v>0.1475138</v>
      </c>
      <c r="O328">
        <v>0.15168229999999999</v>
      </c>
      <c r="P328">
        <v>0.15187970000000001</v>
      </c>
      <c r="Q328">
        <v>0.14843149999999999</v>
      </c>
      <c r="R328">
        <v>0.16002820000000001</v>
      </c>
      <c r="S328">
        <v>0.16913810000000001</v>
      </c>
      <c r="T328">
        <v>0.15650620000000001</v>
      </c>
      <c r="U328">
        <v>0.1592712</v>
      </c>
    </row>
    <row r="329" spans="1:21" x14ac:dyDescent="0.25">
      <c r="A329" s="20">
        <f>0.000000143166*10^9</f>
        <v>143.166</v>
      </c>
      <c r="B329">
        <v>0.16078129999999999</v>
      </c>
      <c r="C329">
        <v>0.1530232</v>
      </c>
      <c r="D329">
        <v>0.1507916</v>
      </c>
      <c r="E329">
        <v>0.14234749999999999</v>
      </c>
      <c r="F329">
        <v>0.15627769999999999</v>
      </c>
      <c r="G329">
        <v>0.15177280000000001</v>
      </c>
      <c r="H329">
        <v>0.16218070000000001</v>
      </c>
      <c r="I329">
        <v>0.15345929999999999</v>
      </c>
      <c r="J329">
        <v>0.1450352</v>
      </c>
      <c r="K329">
        <v>0.15362049999999999</v>
      </c>
      <c r="L329">
        <v>0.15907979999999999</v>
      </c>
      <c r="M329">
        <v>0.17226350000000001</v>
      </c>
      <c r="N329">
        <v>0.1492011</v>
      </c>
      <c r="O329">
        <v>0.15295020000000001</v>
      </c>
      <c r="P329">
        <v>0.1595801</v>
      </c>
      <c r="Q329">
        <v>0.14714450000000001</v>
      </c>
      <c r="R329">
        <v>0.1488505</v>
      </c>
      <c r="S329">
        <v>0.16535130000000001</v>
      </c>
      <c r="T329">
        <v>0.1432157</v>
      </c>
      <c r="U329">
        <v>0.14665020000000001</v>
      </c>
    </row>
    <row r="330" spans="1:21" x14ac:dyDescent="0.25">
      <c r="A330" s="20">
        <f>0.000000144166*10^9</f>
        <v>144.166</v>
      </c>
      <c r="B330">
        <v>0.1491305</v>
      </c>
      <c r="C330">
        <v>0.15768409999999999</v>
      </c>
      <c r="D330">
        <v>0.1525736</v>
      </c>
      <c r="E330">
        <v>0.13871720000000001</v>
      </c>
      <c r="F330">
        <v>0.14967250000000001</v>
      </c>
      <c r="G330">
        <v>0.15085090000000001</v>
      </c>
      <c r="H330">
        <v>0.1614582</v>
      </c>
      <c r="I330">
        <v>0.15533459999999999</v>
      </c>
      <c r="J330">
        <v>0.1645402</v>
      </c>
      <c r="K330">
        <v>0.15867010000000001</v>
      </c>
      <c r="L330">
        <v>0.15778210000000001</v>
      </c>
      <c r="M330">
        <v>0.16061139999999999</v>
      </c>
      <c r="N330">
        <v>0.15520900000000001</v>
      </c>
      <c r="O330">
        <v>0.1542385</v>
      </c>
      <c r="P330">
        <v>0.153776</v>
      </c>
      <c r="Q330">
        <v>0.15635789999999999</v>
      </c>
      <c r="R330">
        <v>0.1400237</v>
      </c>
      <c r="S330">
        <v>0.1596496</v>
      </c>
      <c r="T330">
        <v>0.13663980000000001</v>
      </c>
      <c r="U330">
        <v>0.13363439999999999</v>
      </c>
    </row>
    <row r="331" spans="1:21" x14ac:dyDescent="0.25">
      <c r="A331" s="20">
        <f>0.000000145166*10^9</f>
        <v>145.166</v>
      </c>
      <c r="B331">
        <v>0.14164959999999999</v>
      </c>
      <c r="C331">
        <v>0.1560366</v>
      </c>
      <c r="D331">
        <v>0.1579835</v>
      </c>
      <c r="E331">
        <v>0.1306301</v>
      </c>
      <c r="F331">
        <v>0.14360029999999999</v>
      </c>
      <c r="G331">
        <v>0.149197</v>
      </c>
      <c r="H331">
        <v>0.15625910000000001</v>
      </c>
      <c r="I331">
        <v>0.14661460000000001</v>
      </c>
      <c r="J331">
        <v>0.1772763</v>
      </c>
      <c r="K331">
        <v>0.1505823</v>
      </c>
      <c r="L331">
        <v>0.1505609</v>
      </c>
      <c r="M331">
        <v>0.14685490000000001</v>
      </c>
      <c r="N331">
        <v>0.14912220000000001</v>
      </c>
      <c r="O331">
        <v>0.15567030000000001</v>
      </c>
      <c r="P331">
        <v>0.1443132</v>
      </c>
      <c r="Q331">
        <v>0.1574971</v>
      </c>
      <c r="R331">
        <v>0.14249290000000001</v>
      </c>
      <c r="S331">
        <v>0.16058620000000001</v>
      </c>
      <c r="T331">
        <v>0.1354419</v>
      </c>
      <c r="U331">
        <v>0.1336484</v>
      </c>
    </row>
    <row r="332" spans="1:21" x14ac:dyDescent="0.25">
      <c r="A332" s="20">
        <f>0.000000146166*10^9</f>
        <v>146.166</v>
      </c>
      <c r="B332">
        <v>0.14064969999999999</v>
      </c>
      <c r="C332">
        <v>0.15773499999999999</v>
      </c>
      <c r="D332">
        <v>0.15473770000000001</v>
      </c>
      <c r="E332">
        <v>0.1299592</v>
      </c>
      <c r="F332">
        <v>0.1483952</v>
      </c>
      <c r="G332">
        <v>0.1477762</v>
      </c>
      <c r="H332">
        <v>0.14555489999999999</v>
      </c>
      <c r="I332">
        <v>0.14288890000000001</v>
      </c>
      <c r="J332">
        <v>0.166432</v>
      </c>
      <c r="K332">
        <v>0.1367555</v>
      </c>
      <c r="L332">
        <v>0.14053350000000001</v>
      </c>
      <c r="M332">
        <v>0.14619489999999999</v>
      </c>
      <c r="N332">
        <v>0.1484174</v>
      </c>
      <c r="O332">
        <v>0.15109510000000001</v>
      </c>
      <c r="P332">
        <v>0.14562839999999999</v>
      </c>
      <c r="Q332">
        <v>0.14211979999999999</v>
      </c>
      <c r="R332">
        <v>0.15404029999999999</v>
      </c>
      <c r="S332">
        <v>0.157224</v>
      </c>
      <c r="T332">
        <v>0.14152300000000001</v>
      </c>
      <c r="U332">
        <v>0.14853450000000001</v>
      </c>
    </row>
    <row r="333" spans="1:21" x14ac:dyDescent="0.25">
      <c r="A333" s="20">
        <f>0.000000147166*10^9</f>
        <v>147.166</v>
      </c>
      <c r="B333">
        <v>0.1380817</v>
      </c>
      <c r="C333">
        <v>0.16183829999999999</v>
      </c>
      <c r="D333">
        <v>0.1466829</v>
      </c>
      <c r="E333">
        <v>0.13891909999999999</v>
      </c>
      <c r="F333">
        <v>0.141653</v>
      </c>
      <c r="G333">
        <v>0.14208019999999999</v>
      </c>
      <c r="H333">
        <v>0.13696900000000001</v>
      </c>
      <c r="I333">
        <v>0.1510099</v>
      </c>
      <c r="J333">
        <v>0.14886659999999999</v>
      </c>
      <c r="K333">
        <v>0.12980149999999999</v>
      </c>
      <c r="L333">
        <v>0.1293503</v>
      </c>
      <c r="M333">
        <v>0.15171999999999999</v>
      </c>
      <c r="N333">
        <v>0.1499269</v>
      </c>
      <c r="O333">
        <v>0.13806930000000001</v>
      </c>
      <c r="P333">
        <v>0.14505760000000001</v>
      </c>
      <c r="Q333">
        <v>0.1318366</v>
      </c>
      <c r="R333">
        <v>0.15633559999999999</v>
      </c>
      <c r="S333">
        <v>0.1471036</v>
      </c>
      <c r="T333">
        <v>0.1421876</v>
      </c>
      <c r="U333">
        <v>0.15575649999999999</v>
      </c>
    </row>
    <row r="334" spans="1:21" x14ac:dyDescent="0.25">
      <c r="A334" s="20">
        <f>0.000000148166*10^9</f>
        <v>148.166</v>
      </c>
      <c r="B334">
        <v>0.135463</v>
      </c>
      <c r="C334">
        <v>0.1585522</v>
      </c>
      <c r="D334">
        <v>0.14683399999999999</v>
      </c>
      <c r="E334">
        <v>0.1497734</v>
      </c>
      <c r="F334">
        <v>0.12648529999999999</v>
      </c>
      <c r="G334">
        <v>0.13934559999999999</v>
      </c>
      <c r="H334">
        <v>0.13683480000000001</v>
      </c>
      <c r="I334">
        <v>0.16200049999999999</v>
      </c>
      <c r="J334">
        <v>0.1451191</v>
      </c>
      <c r="K334">
        <v>0.13874500000000001</v>
      </c>
      <c r="L334">
        <v>0.1285114</v>
      </c>
      <c r="M334">
        <v>0.1461025</v>
      </c>
      <c r="N334">
        <v>0.14355499999999999</v>
      </c>
      <c r="O334">
        <v>0.1276873</v>
      </c>
      <c r="P334">
        <v>0.1311261</v>
      </c>
      <c r="Q334">
        <v>0.14417440000000001</v>
      </c>
      <c r="R334">
        <v>0.14850720000000001</v>
      </c>
      <c r="S334">
        <v>0.13650660000000001</v>
      </c>
      <c r="T334">
        <v>0.13512289999999999</v>
      </c>
      <c r="U334">
        <v>0.1480477</v>
      </c>
    </row>
    <row r="335" spans="1:21" x14ac:dyDescent="0.25">
      <c r="A335" s="20">
        <f>0.000000149166*10^9</f>
        <v>149.166</v>
      </c>
      <c r="B335">
        <v>0.13745070000000001</v>
      </c>
      <c r="C335">
        <v>0.15698580000000001</v>
      </c>
      <c r="D335">
        <v>0.15428810000000001</v>
      </c>
      <c r="E335">
        <v>0.14982909999999999</v>
      </c>
      <c r="F335">
        <v>0.12554979999999999</v>
      </c>
      <c r="G335">
        <v>0.14256559999999999</v>
      </c>
      <c r="H335">
        <v>0.1414204</v>
      </c>
      <c r="I335">
        <v>0.1594798</v>
      </c>
      <c r="J335">
        <v>0.14825820000000001</v>
      </c>
      <c r="K335">
        <v>0.15434819999999999</v>
      </c>
      <c r="L335">
        <v>0.14573059999999999</v>
      </c>
      <c r="M335">
        <v>0.1339863</v>
      </c>
      <c r="N335">
        <v>0.14399989999999999</v>
      </c>
      <c r="O335">
        <v>0.12820480000000001</v>
      </c>
      <c r="P335">
        <v>0.12596570000000001</v>
      </c>
      <c r="Q335">
        <v>0.16021840000000001</v>
      </c>
      <c r="R335">
        <v>0.1487009</v>
      </c>
      <c r="S335">
        <v>0.1322567</v>
      </c>
      <c r="T335">
        <v>0.13933719999999999</v>
      </c>
      <c r="U335">
        <v>0.14083499999999999</v>
      </c>
    </row>
    <row r="336" spans="1:21" x14ac:dyDescent="0.25">
      <c r="A336" s="20">
        <f>0.000000150166*10^9</f>
        <v>150.166</v>
      </c>
      <c r="B336">
        <v>0.14454059999999999</v>
      </c>
      <c r="C336">
        <v>0.16224340000000001</v>
      </c>
      <c r="D336">
        <v>0.1532538</v>
      </c>
      <c r="E336">
        <v>0.13823540000000001</v>
      </c>
      <c r="F336">
        <v>0.12573590000000001</v>
      </c>
      <c r="G336">
        <v>0.1457108</v>
      </c>
      <c r="H336">
        <v>0.14534900000000001</v>
      </c>
      <c r="I336">
        <v>0.1423075</v>
      </c>
      <c r="J336">
        <v>0.14379400000000001</v>
      </c>
      <c r="K336">
        <v>0.1529268</v>
      </c>
      <c r="L336">
        <v>0.15686549999999999</v>
      </c>
      <c r="M336">
        <v>0.12919949999999999</v>
      </c>
      <c r="N336">
        <v>0.1525185</v>
      </c>
      <c r="O336">
        <v>0.13200799999999999</v>
      </c>
      <c r="P336">
        <v>0.14541119999999999</v>
      </c>
      <c r="Q336">
        <v>0.16388949999999999</v>
      </c>
      <c r="R336">
        <v>0.1496324</v>
      </c>
      <c r="S336">
        <v>0.13233739999999999</v>
      </c>
      <c r="T336">
        <v>0.15045990000000001</v>
      </c>
      <c r="U336">
        <v>0.1369216</v>
      </c>
    </row>
    <row r="337" spans="1:21" x14ac:dyDescent="0.25">
      <c r="A337" s="20">
        <f>0.000000151166*10^9</f>
        <v>151.166</v>
      </c>
      <c r="B337">
        <v>0.150697</v>
      </c>
      <c r="C337">
        <v>0.15894230000000001</v>
      </c>
      <c r="D337">
        <v>0.1440912</v>
      </c>
      <c r="E337">
        <v>0.13273879999999999</v>
      </c>
      <c r="F337">
        <v>0.12223779999999999</v>
      </c>
      <c r="G337">
        <v>0.1470948</v>
      </c>
      <c r="H337">
        <v>0.14157110000000001</v>
      </c>
      <c r="I337">
        <v>0.13693959999999999</v>
      </c>
      <c r="J337">
        <v>0.1382053</v>
      </c>
      <c r="K337">
        <v>0.13765479999999999</v>
      </c>
      <c r="L337">
        <v>0.14870449999999999</v>
      </c>
      <c r="M337">
        <v>0.13351160000000001</v>
      </c>
      <c r="N337">
        <v>0.1545213</v>
      </c>
      <c r="O337">
        <v>0.13386970000000001</v>
      </c>
      <c r="P337">
        <v>0.16063530000000001</v>
      </c>
      <c r="Q337">
        <v>0.1599614</v>
      </c>
      <c r="R337">
        <v>0.14249709999999999</v>
      </c>
      <c r="S337">
        <v>0.13835249999999999</v>
      </c>
      <c r="T337">
        <v>0.14515919999999999</v>
      </c>
      <c r="U337">
        <v>0.13270280000000001</v>
      </c>
    </row>
    <row r="338" spans="1:21" x14ac:dyDescent="0.25">
      <c r="A338" s="20">
        <f>0.000000152166*10^9</f>
        <v>152.166</v>
      </c>
      <c r="B338">
        <v>0.14654700000000001</v>
      </c>
      <c r="C338">
        <v>0.14625949999999999</v>
      </c>
      <c r="D338">
        <v>0.1433017</v>
      </c>
      <c r="E338">
        <v>0.13582069999999999</v>
      </c>
      <c r="F338">
        <v>0.1290607</v>
      </c>
      <c r="G338">
        <v>0.14882889999999999</v>
      </c>
      <c r="H338">
        <v>0.13586239999999999</v>
      </c>
      <c r="I338">
        <v>0.14652989999999999</v>
      </c>
      <c r="J338">
        <v>0.1450497</v>
      </c>
      <c r="K338">
        <v>0.1272953</v>
      </c>
      <c r="L338">
        <v>0.13801659999999999</v>
      </c>
      <c r="M338">
        <v>0.14282690000000001</v>
      </c>
      <c r="N338">
        <v>0.14442070000000001</v>
      </c>
      <c r="O338">
        <v>0.13673250000000001</v>
      </c>
      <c r="P338">
        <v>0.15533230000000001</v>
      </c>
      <c r="Q338">
        <v>0.14512369999999999</v>
      </c>
      <c r="R338">
        <v>0.14208960000000001</v>
      </c>
      <c r="S338">
        <v>0.14366960000000001</v>
      </c>
      <c r="T338">
        <v>0.1322323</v>
      </c>
      <c r="U338">
        <v>0.1305876</v>
      </c>
    </row>
    <row r="339" spans="1:21" x14ac:dyDescent="0.25">
      <c r="A339" s="20">
        <f>0.000000153166*10^9</f>
        <v>153.166</v>
      </c>
      <c r="B339">
        <v>0.133796</v>
      </c>
      <c r="C339">
        <v>0.14440149999999999</v>
      </c>
      <c r="D339">
        <v>0.14353560000000001</v>
      </c>
      <c r="E339">
        <v>0.13849139999999999</v>
      </c>
      <c r="F339">
        <v>0.1342516</v>
      </c>
      <c r="G339">
        <v>0.1509742</v>
      </c>
      <c r="H339">
        <v>0.14063500000000001</v>
      </c>
      <c r="I339">
        <v>0.1468518</v>
      </c>
      <c r="J339">
        <v>0.15013770000000001</v>
      </c>
      <c r="K339">
        <v>0.12605340000000001</v>
      </c>
      <c r="L339">
        <v>0.13811129999999999</v>
      </c>
      <c r="M339">
        <v>0.1492568</v>
      </c>
      <c r="N339">
        <v>0.13965630000000001</v>
      </c>
      <c r="O339">
        <v>0.14197219999999999</v>
      </c>
      <c r="P339">
        <v>0.1482831</v>
      </c>
      <c r="Q339">
        <v>0.1260406</v>
      </c>
      <c r="R339">
        <v>0.1482782</v>
      </c>
      <c r="S339">
        <v>0.13296150000000001</v>
      </c>
      <c r="T339">
        <v>0.13405700000000001</v>
      </c>
      <c r="U339">
        <v>0.1357747</v>
      </c>
    </row>
    <row r="340" spans="1:21" x14ac:dyDescent="0.25">
      <c r="A340" s="20">
        <f>0.000000154166*10^9</f>
        <v>154.166</v>
      </c>
      <c r="B340">
        <v>0.1240738</v>
      </c>
      <c r="C340">
        <v>0.15412799999999999</v>
      </c>
      <c r="D340">
        <v>0.13626640000000001</v>
      </c>
      <c r="E340">
        <v>0.14010120000000001</v>
      </c>
      <c r="F340">
        <v>0.13189429999999999</v>
      </c>
      <c r="G340">
        <v>0.15317049999999999</v>
      </c>
      <c r="H340">
        <v>0.14388809999999999</v>
      </c>
      <c r="I340">
        <v>0.14124010000000001</v>
      </c>
      <c r="J340">
        <v>0.14473820000000001</v>
      </c>
      <c r="K340">
        <v>0.1363056</v>
      </c>
      <c r="L340">
        <v>0.1454886</v>
      </c>
      <c r="M340">
        <v>0.1470938</v>
      </c>
      <c r="N340">
        <v>0.15096100000000001</v>
      </c>
      <c r="O340">
        <v>0.1467029</v>
      </c>
      <c r="P340">
        <v>0.1463023</v>
      </c>
      <c r="Q340">
        <v>0.1205222</v>
      </c>
      <c r="R340">
        <v>0.14060780000000001</v>
      </c>
      <c r="S340">
        <v>0.12328699999999999</v>
      </c>
      <c r="T340">
        <v>0.14101140000000001</v>
      </c>
      <c r="U340">
        <v>0.14142109999999999</v>
      </c>
    </row>
    <row r="341" spans="1:21" x14ac:dyDescent="0.25">
      <c r="A341" s="20">
        <f>0.000000155166*10^9</f>
        <v>155.166</v>
      </c>
      <c r="B341">
        <v>0.12853339999999999</v>
      </c>
      <c r="C341">
        <v>0.15327950000000001</v>
      </c>
      <c r="D341">
        <v>0.13477120000000001</v>
      </c>
      <c r="E341">
        <v>0.13658890000000001</v>
      </c>
      <c r="F341">
        <v>0.13037660000000001</v>
      </c>
      <c r="G341">
        <v>0.1536477</v>
      </c>
      <c r="H341">
        <v>0.14087440000000001</v>
      </c>
      <c r="I341">
        <v>0.13831650000000001</v>
      </c>
      <c r="J341">
        <v>0.1435727</v>
      </c>
      <c r="K341">
        <v>0.15197820000000001</v>
      </c>
      <c r="L341">
        <v>0.14745510000000001</v>
      </c>
      <c r="M341">
        <v>0.14372299999999999</v>
      </c>
      <c r="N341">
        <v>0.15507840000000001</v>
      </c>
      <c r="O341">
        <v>0.14881140000000001</v>
      </c>
      <c r="P341">
        <v>0.1439627</v>
      </c>
      <c r="Q341">
        <v>0.12839709999999999</v>
      </c>
      <c r="R341">
        <v>0.12624540000000001</v>
      </c>
      <c r="S341">
        <v>0.1318143</v>
      </c>
      <c r="T341">
        <v>0.13567319999999999</v>
      </c>
      <c r="U341">
        <v>0.1350539</v>
      </c>
    </row>
    <row r="342" spans="1:21" x14ac:dyDescent="0.25">
      <c r="A342" s="20">
        <f>0.000000156166*10^9</f>
        <v>156.166</v>
      </c>
      <c r="B342">
        <v>0.14380850000000001</v>
      </c>
      <c r="C342">
        <v>0.1421772</v>
      </c>
      <c r="D342">
        <v>0.13860639999999999</v>
      </c>
      <c r="E342">
        <v>0.1243556</v>
      </c>
      <c r="F342">
        <v>0.1284052</v>
      </c>
      <c r="G342">
        <v>0.14857860000000001</v>
      </c>
      <c r="H342">
        <v>0.14632809999999999</v>
      </c>
      <c r="I342">
        <v>0.1311428</v>
      </c>
      <c r="J342">
        <v>0.1489018</v>
      </c>
      <c r="K342">
        <v>0.1548456</v>
      </c>
      <c r="L342">
        <v>0.1343608</v>
      </c>
      <c r="M342">
        <v>0.14226530000000001</v>
      </c>
      <c r="N342">
        <v>0.14419799999999999</v>
      </c>
      <c r="O342">
        <v>0.14727029999999999</v>
      </c>
      <c r="P342">
        <v>0.1368048</v>
      </c>
      <c r="Q342">
        <v>0.1367729</v>
      </c>
      <c r="R342">
        <v>0.12566469999999999</v>
      </c>
      <c r="S342">
        <v>0.1395323</v>
      </c>
      <c r="T342">
        <v>0.12399209999999999</v>
      </c>
      <c r="U342">
        <v>0.13044559999999999</v>
      </c>
    </row>
    <row r="343" spans="1:21" x14ac:dyDescent="0.25">
      <c r="A343" s="20">
        <f>0.000000157166*10^9</f>
        <v>157.166</v>
      </c>
      <c r="B343">
        <v>0.1490274</v>
      </c>
      <c r="C343">
        <v>0.1412968</v>
      </c>
      <c r="D343">
        <v>0.1402996</v>
      </c>
      <c r="E343">
        <v>0.11689339999999999</v>
      </c>
      <c r="F343">
        <v>0.13264899999999999</v>
      </c>
      <c r="G343">
        <v>0.1463265</v>
      </c>
      <c r="H343">
        <v>0.15150730000000001</v>
      </c>
      <c r="I343">
        <v>0.1300615</v>
      </c>
      <c r="J343">
        <v>0.14664469999999999</v>
      </c>
      <c r="K343">
        <v>0.14325280000000001</v>
      </c>
      <c r="L343">
        <v>0.11897149999999999</v>
      </c>
      <c r="M343">
        <v>0.13894490000000001</v>
      </c>
      <c r="N343">
        <v>0.13248570000000001</v>
      </c>
      <c r="O343">
        <v>0.14272879999999999</v>
      </c>
      <c r="P343">
        <v>0.13507040000000001</v>
      </c>
      <c r="Q343">
        <v>0.13620370000000001</v>
      </c>
      <c r="R343">
        <v>0.13039690000000001</v>
      </c>
      <c r="S343">
        <v>0.13169910000000001</v>
      </c>
      <c r="T343">
        <v>0.1310983</v>
      </c>
      <c r="U343">
        <v>0.1370294</v>
      </c>
    </row>
    <row r="344" spans="1:21" x14ac:dyDescent="0.25">
      <c r="A344" s="20">
        <f>0.000000158166*10^9</f>
        <v>158.166</v>
      </c>
      <c r="B344">
        <v>0.13616349999999999</v>
      </c>
      <c r="C344">
        <v>0.14817089999999999</v>
      </c>
      <c r="D344">
        <v>0.14361750000000001</v>
      </c>
      <c r="E344">
        <v>0.124463</v>
      </c>
      <c r="F344">
        <v>0.14349909999999999</v>
      </c>
      <c r="G344">
        <v>0.15375469999999999</v>
      </c>
      <c r="H344">
        <v>0.14102770000000001</v>
      </c>
      <c r="I344">
        <v>0.1375518</v>
      </c>
      <c r="J344">
        <v>0.12892110000000001</v>
      </c>
      <c r="K344">
        <v>0.13001879999999999</v>
      </c>
      <c r="L344">
        <v>0.1250812</v>
      </c>
      <c r="M344">
        <v>0.14063120000000001</v>
      </c>
      <c r="N344">
        <v>0.12675410000000001</v>
      </c>
      <c r="O344">
        <v>0.13711219999999999</v>
      </c>
      <c r="P344">
        <v>0.14779980000000001</v>
      </c>
      <c r="Q344">
        <v>0.1269035</v>
      </c>
      <c r="R344">
        <v>0.13556499999999999</v>
      </c>
      <c r="S344">
        <v>0.1173124</v>
      </c>
      <c r="T344">
        <v>0.15133240000000001</v>
      </c>
      <c r="U344">
        <v>0.1409696</v>
      </c>
    </row>
    <row r="345" spans="1:21" x14ac:dyDescent="0.25">
      <c r="A345" s="20">
        <f>0.000000159166*10^9</f>
        <v>159.166</v>
      </c>
      <c r="B345">
        <v>0.1172137</v>
      </c>
      <c r="C345">
        <v>0.15000359999999999</v>
      </c>
      <c r="D345">
        <v>0.1472292</v>
      </c>
      <c r="E345">
        <v>0.13696040000000001</v>
      </c>
      <c r="F345">
        <v>0.1412178</v>
      </c>
      <c r="G345">
        <v>0.1536979</v>
      </c>
      <c r="H345">
        <v>0.12676580000000001</v>
      </c>
      <c r="I345">
        <v>0.13573879999999999</v>
      </c>
      <c r="J345">
        <v>0.12102499999999999</v>
      </c>
      <c r="K345">
        <v>0.1238283</v>
      </c>
      <c r="L345">
        <v>0.13433339999999999</v>
      </c>
      <c r="M345">
        <v>0.14356640000000001</v>
      </c>
      <c r="N345">
        <v>0.1297423</v>
      </c>
      <c r="O345">
        <v>0.12403550000000001</v>
      </c>
      <c r="P345">
        <v>0.15146789999999999</v>
      </c>
      <c r="Q345">
        <v>0.1230956</v>
      </c>
      <c r="R345">
        <v>0.1479106</v>
      </c>
      <c r="S345">
        <v>0.11523360000000001</v>
      </c>
      <c r="T345">
        <v>0.14581820000000001</v>
      </c>
      <c r="U345">
        <v>0.1384263</v>
      </c>
    </row>
    <row r="346" spans="1:21" x14ac:dyDescent="0.25">
      <c r="A346" s="20">
        <f>0.000000160166*10^9</f>
        <v>160.166</v>
      </c>
      <c r="B346">
        <v>0.1090313</v>
      </c>
      <c r="C346">
        <v>0.14623130000000001</v>
      </c>
      <c r="D346">
        <v>0.14596400000000001</v>
      </c>
      <c r="E346">
        <v>0.143258</v>
      </c>
      <c r="F346">
        <v>0.12913230000000001</v>
      </c>
      <c r="G346">
        <v>0.13599249999999999</v>
      </c>
      <c r="H346">
        <v>0.1246608</v>
      </c>
      <c r="I346">
        <v>0.1314256</v>
      </c>
      <c r="J346">
        <v>0.14035829999999999</v>
      </c>
      <c r="K346">
        <v>0.12762209999999999</v>
      </c>
      <c r="L346">
        <v>0.12603809999999999</v>
      </c>
      <c r="M346">
        <v>0.13767740000000001</v>
      </c>
      <c r="N346">
        <v>0.13255549999999999</v>
      </c>
      <c r="O346">
        <v>0.1127151</v>
      </c>
      <c r="P346">
        <v>0.140844</v>
      </c>
      <c r="Q346">
        <v>0.13568240000000001</v>
      </c>
      <c r="R346">
        <v>0.1491596</v>
      </c>
      <c r="S346">
        <v>0.12955359999999999</v>
      </c>
      <c r="T346">
        <v>0.1209307</v>
      </c>
      <c r="U346">
        <v>0.12810550000000001</v>
      </c>
    </row>
    <row r="347" spans="1:21" x14ac:dyDescent="0.25">
      <c r="A347" s="20">
        <f>0.000000161166*10^9</f>
        <v>161.166</v>
      </c>
      <c r="B347">
        <v>0.1230961</v>
      </c>
      <c r="C347">
        <v>0.1369293</v>
      </c>
      <c r="D347">
        <v>0.13502030000000001</v>
      </c>
      <c r="E347">
        <v>0.13722809999999999</v>
      </c>
      <c r="F347">
        <v>0.12812209999999999</v>
      </c>
      <c r="G347">
        <v>0.1237555</v>
      </c>
      <c r="H347">
        <v>0.13031129999999999</v>
      </c>
      <c r="I347">
        <v>0.1367111</v>
      </c>
      <c r="J347">
        <v>0.15284739999999999</v>
      </c>
      <c r="K347">
        <v>0.13543910000000001</v>
      </c>
      <c r="L347">
        <v>0.1223472</v>
      </c>
      <c r="M347">
        <v>0.13432150000000001</v>
      </c>
      <c r="N347">
        <v>0.13236310000000001</v>
      </c>
      <c r="O347">
        <v>0.11996130000000001</v>
      </c>
      <c r="P347">
        <v>0.13982430000000001</v>
      </c>
      <c r="Q347">
        <v>0.15051300000000001</v>
      </c>
      <c r="R347">
        <v>0.12974189999999999</v>
      </c>
      <c r="S347">
        <v>0.1381077</v>
      </c>
      <c r="T347">
        <v>0.1137843</v>
      </c>
      <c r="U347">
        <v>0.1149415</v>
      </c>
    </row>
    <row r="348" spans="1:21" x14ac:dyDescent="0.25">
      <c r="A348" s="20">
        <f>0.000000162166*10^9</f>
        <v>162.166</v>
      </c>
      <c r="B348">
        <v>0.14302619999999999</v>
      </c>
      <c r="C348">
        <v>0.1269248</v>
      </c>
      <c r="D348">
        <v>0.1200046</v>
      </c>
      <c r="E348">
        <v>0.1228741</v>
      </c>
      <c r="F348">
        <v>0.12987960000000001</v>
      </c>
      <c r="G348">
        <v>0.1315587</v>
      </c>
      <c r="H348">
        <v>0.13162989999999999</v>
      </c>
      <c r="I348">
        <v>0.14228250000000001</v>
      </c>
      <c r="J348">
        <v>0.1384166</v>
      </c>
      <c r="K348">
        <v>0.1367459</v>
      </c>
      <c r="L348">
        <v>0.12647520000000001</v>
      </c>
      <c r="M348">
        <v>0.1403654</v>
      </c>
      <c r="N348">
        <v>0.13484389999999999</v>
      </c>
      <c r="O348">
        <v>0.134657</v>
      </c>
      <c r="P348">
        <v>0.14221929999999999</v>
      </c>
      <c r="Q348">
        <v>0.14627809999999999</v>
      </c>
      <c r="R348">
        <v>0.1188095</v>
      </c>
      <c r="S348">
        <v>0.1321465</v>
      </c>
      <c r="T348">
        <v>0.12551570000000001</v>
      </c>
      <c r="U348">
        <v>0.11197600000000001</v>
      </c>
    </row>
    <row r="349" spans="1:21" x14ac:dyDescent="0.25">
      <c r="A349" s="20">
        <f>0.000000163166*10^9</f>
        <v>163.166</v>
      </c>
      <c r="B349">
        <v>0.14178650000000001</v>
      </c>
      <c r="C349">
        <v>0.12569939999999999</v>
      </c>
      <c r="D349">
        <v>0.1190551</v>
      </c>
      <c r="E349">
        <v>0.11762649999999999</v>
      </c>
      <c r="F349">
        <v>0.1262828</v>
      </c>
      <c r="G349">
        <v>0.13571759999999999</v>
      </c>
      <c r="H349">
        <v>0.12715779999999999</v>
      </c>
      <c r="I349">
        <v>0.1378258</v>
      </c>
      <c r="J349">
        <v>0.12329080000000001</v>
      </c>
      <c r="K349">
        <v>0.1307844</v>
      </c>
      <c r="L349">
        <v>0.1261709</v>
      </c>
      <c r="M349">
        <v>0.14561289999999999</v>
      </c>
      <c r="N349">
        <v>0.13322500000000001</v>
      </c>
      <c r="O349">
        <v>0.13945969999999999</v>
      </c>
      <c r="P349">
        <v>0.1345102</v>
      </c>
      <c r="Q349">
        <v>0.1240961</v>
      </c>
      <c r="R349">
        <v>0.1290664</v>
      </c>
      <c r="S349">
        <v>0.127577</v>
      </c>
      <c r="T349">
        <v>0.13246910000000001</v>
      </c>
      <c r="U349">
        <v>0.1101487</v>
      </c>
    </row>
    <row r="350" spans="1:21" x14ac:dyDescent="0.25">
      <c r="A350" s="20">
        <f>0.000000164166*10^9</f>
        <v>164.166</v>
      </c>
      <c r="B350">
        <v>0.1232892</v>
      </c>
      <c r="C350">
        <v>0.13022980000000001</v>
      </c>
      <c r="D350">
        <v>0.1274873</v>
      </c>
      <c r="E350">
        <v>0.1240371</v>
      </c>
      <c r="F350">
        <v>0.12906899999999999</v>
      </c>
      <c r="G350">
        <v>0.1255626</v>
      </c>
      <c r="H350">
        <v>0.1229484</v>
      </c>
      <c r="I350">
        <v>0.13023950000000001</v>
      </c>
      <c r="J350">
        <v>0.1236194</v>
      </c>
      <c r="K350">
        <v>0.12883169999999999</v>
      </c>
      <c r="L350">
        <v>0.12856490000000001</v>
      </c>
      <c r="M350">
        <v>0.13720470000000001</v>
      </c>
      <c r="N350">
        <v>0.1245383</v>
      </c>
      <c r="O350">
        <v>0.13317100000000001</v>
      </c>
      <c r="P350">
        <v>0.13075539999999999</v>
      </c>
      <c r="Q350">
        <v>0.1111429</v>
      </c>
      <c r="R350">
        <v>0.13954730000000001</v>
      </c>
      <c r="S350">
        <v>0.13528409999999999</v>
      </c>
      <c r="T350">
        <v>0.1267133</v>
      </c>
      <c r="U350">
        <v>0.1082935</v>
      </c>
    </row>
    <row r="351" spans="1:21" x14ac:dyDescent="0.25">
      <c r="A351" s="20">
        <f>0.000000165166*10^9</f>
        <v>165.16600000000003</v>
      </c>
      <c r="B351">
        <v>0.1111506</v>
      </c>
      <c r="C351">
        <v>0.13199959999999999</v>
      </c>
      <c r="D351">
        <v>0.1229203</v>
      </c>
      <c r="E351">
        <v>0.12953970000000001</v>
      </c>
      <c r="F351">
        <v>0.1349447</v>
      </c>
      <c r="G351">
        <v>0.12708120000000001</v>
      </c>
      <c r="H351">
        <v>0.12030100000000001</v>
      </c>
      <c r="I351">
        <v>0.13004669999999999</v>
      </c>
      <c r="J351">
        <v>0.12824650000000001</v>
      </c>
      <c r="K351">
        <v>0.13166030000000001</v>
      </c>
      <c r="L351">
        <v>0.1325057</v>
      </c>
      <c r="M351">
        <v>0.1190885</v>
      </c>
      <c r="N351">
        <v>0.115408</v>
      </c>
      <c r="O351">
        <v>0.13164149999999999</v>
      </c>
      <c r="P351">
        <v>0.13961999999999999</v>
      </c>
      <c r="Q351">
        <v>0.1211762</v>
      </c>
      <c r="R351">
        <v>0.13458110000000001</v>
      </c>
      <c r="S351">
        <v>0.14504790000000001</v>
      </c>
      <c r="T351">
        <v>0.1224611</v>
      </c>
      <c r="U351">
        <v>0.11932769999999999</v>
      </c>
    </row>
    <row r="352" spans="1:21" x14ac:dyDescent="0.25">
      <c r="A352" s="20">
        <f>0.000000166166*10^9</f>
        <v>166.166</v>
      </c>
      <c r="B352">
        <v>0.1148594</v>
      </c>
      <c r="C352">
        <v>0.13315440000000001</v>
      </c>
      <c r="D352">
        <v>0.110002</v>
      </c>
      <c r="E352">
        <v>0.13356270000000001</v>
      </c>
      <c r="F352">
        <v>0.13285930000000001</v>
      </c>
      <c r="G352">
        <v>0.1419956</v>
      </c>
      <c r="H352">
        <v>0.1196574</v>
      </c>
      <c r="I352">
        <v>0.12801029999999999</v>
      </c>
      <c r="J352">
        <v>0.1270105</v>
      </c>
      <c r="K352">
        <v>0.12718840000000001</v>
      </c>
      <c r="L352">
        <v>0.1255839</v>
      </c>
      <c r="M352">
        <v>0.1180148</v>
      </c>
      <c r="N352">
        <v>0.1118281</v>
      </c>
      <c r="O352">
        <v>0.13456199999999999</v>
      </c>
      <c r="P352">
        <v>0.1500698</v>
      </c>
      <c r="Q352">
        <v>0.13100870000000001</v>
      </c>
      <c r="R352">
        <v>0.11811149999999999</v>
      </c>
      <c r="S352">
        <v>0.13820950000000001</v>
      </c>
      <c r="T352">
        <v>0.1235021</v>
      </c>
      <c r="U352">
        <v>0.13027839999999999</v>
      </c>
    </row>
    <row r="353" spans="1:21" x14ac:dyDescent="0.25">
      <c r="A353" s="20">
        <f>0.000000167166*10^9</f>
        <v>167.166</v>
      </c>
      <c r="B353">
        <v>0.1205208</v>
      </c>
      <c r="C353">
        <v>0.13819329999999999</v>
      </c>
      <c r="D353">
        <v>0.111306</v>
      </c>
      <c r="E353">
        <v>0.1365673</v>
      </c>
      <c r="F353">
        <v>0.12227979999999999</v>
      </c>
      <c r="G353">
        <v>0.1383083</v>
      </c>
      <c r="H353">
        <v>0.12372569999999999</v>
      </c>
      <c r="I353">
        <v>0.12830169999999999</v>
      </c>
      <c r="J353">
        <v>0.1224469</v>
      </c>
      <c r="K353">
        <v>0.1222142</v>
      </c>
      <c r="L353">
        <v>0.1193602</v>
      </c>
      <c r="M353">
        <v>0.1311301</v>
      </c>
      <c r="N353">
        <v>0.11475779999999999</v>
      </c>
      <c r="O353">
        <v>0.1215074</v>
      </c>
      <c r="P353">
        <v>0.15004780000000001</v>
      </c>
      <c r="Q353">
        <v>0.1201681</v>
      </c>
      <c r="R353">
        <v>0.1114713</v>
      </c>
      <c r="S353">
        <v>0.1233322</v>
      </c>
      <c r="T353">
        <v>0.1196498</v>
      </c>
      <c r="U353">
        <v>0.12942419999999999</v>
      </c>
    </row>
    <row r="354" spans="1:21" x14ac:dyDescent="0.25">
      <c r="A354" s="20">
        <f>0.000000168166*10^9</f>
        <v>168.166</v>
      </c>
      <c r="B354">
        <v>0.1175158</v>
      </c>
      <c r="C354">
        <v>0.13996220000000001</v>
      </c>
      <c r="D354">
        <v>0.12818450000000001</v>
      </c>
      <c r="E354">
        <v>0.13272400000000001</v>
      </c>
      <c r="F354">
        <v>0.11557920000000001</v>
      </c>
      <c r="G354">
        <v>0.117649</v>
      </c>
      <c r="H354">
        <v>0.12821099999999999</v>
      </c>
      <c r="I354">
        <v>0.13521040000000001</v>
      </c>
      <c r="J354">
        <v>0.1220169</v>
      </c>
      <c r="K354">
        <v>0.1260259</v>
      </c>
      <c r="L354">
        <v>0.1296486</v>
      </c>
      <c r="M354">
        <v>0.12756049999999999</v>
      </c>
      <c r="N354">
        <v>0.1232499</v>
      </c>
      <c r="O354">
        <v>0.1069007</v>
      </c>
      <c r="P354">
        <v>0.13859920000000001</v>
      </c>
      <c r="Q354">
        <v>0.1002813</v>
      </c>
      <c r="R354">
        <v>0.1164066</v>
      </c>
      <c r="S354">
        <v>0.1217414</v>
      </c>
      <c r="T354">
        <v>0.1173685</v>
      </c>
      <c r="U354">
        <v>0.1254111</v>
      </c>
    </row>
    <row r="355" spans="1:21" x14ac:dyDescent="0.25">
      <c r="A355" s="20">
        <f>0.000000169166*10^9</f>
        <v>169.166</v>
      </c>
      <c r="B355">
        <v>0.1143482</v>
      </c>
      <c r="C355">
        <v>0.12999289999999999</v>
      </c>
      <c r="D355">
        <v>0.1364474</v>
      </c>
      <c r="E355">
        <v>0.12629119999999999</v>
      </c>
      <c r="F355">
        <v>0.1232391</v>
      </c>
      <c r="G355">
        <v>0.1134965</v>
      </c>
      <c r="H355">
        <v>0.12567</v>
      </c>
      <c r="I355">
        <v>0.1232034</v>
      </c>
      <c r="J355">
        <v>0.12206880000000001</v>
      </c>
      <c r="K355">
        <v>0.1256495</v>
      </c>
      <c r="L355">
        <v>0.13812769999999999</v>
      </c>
      <c r="M355">
        <v>0.1069249</v>
      </c>
      <c r="N355">
        <v>0.13113169999999999</v>
      </c>
      <c r="O355">
        <v>0.1104339</v>
      </c>
      <c r="P355">
        <v>0.1245617</v>
      </c>
      <c r="Q355">
        <v>9.7049800000000006E-2</v>
      </c>
      <c r="R355">
        <v>0.1121028</v>
      </c>
      <c r="S355">
        <v>0.1282411</v>
      </c>
      <c r="T355">
        <v>0.1224416</v>
      </c>
      <c r="U355">
        <v>0.1218143</v>
      </c>
    </row>
    <row r="356" spans="1:21" x14ac:dyDescent="0.25">
      <c r="A356" s="20">
        <f>0.000000170166*10^9</f>
        <v>170.166</v>
      </c>
      <c r="B356">
        <v>0.1184982</v>
      </c>
      <c r="C356">
        <v>0.1181436</v>
      </c>
      <c r="D356">
        <v>0.1291371</v>
      </c>
      <c r="E356">
        <v>0.1264854</v>
      </c>
      <c r="F356">
        <v>0.12700449999999999</v>
      </c>
      <c r="G356">
        <v>0.1242419</v>
      </c>
      <c r="H356">
        <v>0.11983779999999999</v>
      </c>
      <c r="I356">
        <v>0.1018554</v>
      </c>
      <c r="J356">
        <v>0.1125496</v>
      </c>
      <c r="K356">
        <v>0.121432</v>
      </c>
      <c r="L356">
        <v>0.13289020000000001</v>
      </c>
      <c r="M356">
        <v>9.639694E-2</v>
      </c>
      <c r="N356">
        <v>0.1282479</v>
      </c>
      <c r="O356">
        <v>0.1128744</v>
      </c>
      <c r="P356">
        <v>0.120384</v>
      </c>
      <c r="Q356">
        <v>0.1131355</v>
      </c>
      <c r="R356">
        <v>0.1070781</v>
      </c>
      <c r="S356">
        <v>0.12531900000000001</v>
      </c>
      <c r="T356">
        <v>0.12597159999999999</v>
      </c>
      <c r="U356">
        <v>0.1173447</v>
      </c>
    </row>
    <row r="357" spans="1:21" x14ac:dyDescent="0.25">
      <c r="A357" s="20">
        <f>0.000000171166*10^9</f>
        <v>171.16600000000003</v>
      </c>
      <c r="B357">
        <v>0.12662789999999999</v>
      </c>
      <c r="C357">
        <v>0.1182315</v>
      </c>
      <c r="D357">
        <v>0.12575620000000001</v>
      </c>
      <c r="E357">
        <v>0.13122919999999999</v>
      </c>
      <c r="F357">
        <v>0.11561440000000001</v>
      </c>
      <c r="G357">
        <v>0.1250578</v>
      </c>
      <c r="H357">
        <v>0.1191749</v>
      </c>
      <c r="I357">
        <v>0.105599</v>
      </c>
      <c r="J357">
        <v>0.1019021</v>
      </c>
      <c r="K357">
        <v>0.1232092</v>
      </c>
      <c r="L357">
        <v>0.12891630000000001</v>
      </c>
      <c r="M357">
        <v>0.11128490000000001</v>
      </c>
      <c r="N357">
        <v>0.1205734</v>
      </c>
      <c r="O357">
        <v>0.1035026</v>
      </c>
      <c r="P357">
        <v>0.1268137</v>
      </c>
      <c r="Q357">
        <v>0.1237245</v>
      </c>
      <c r="R357">
        <v>0.1109195</v>
      </c>
      <c r="S357">
        <v>0.11882959999999999</v>
      </c>
      <c r="T357">
        <v>0.130575</v>
      </c>
      <c r="U357">
        <v>0.1149598</v>
      </c>
    </row>
    <row r="358" spans="1:21" x14ac:dyDescent="0.25">
      <c r="A358" s="20">
        <f>0.000000172166*10^9</f>
        <v>172.166</v>
      </c>
      <c r="B358">
        <v>0.12645600000000001</v>
      </c>
      <c r="C358">
        <v>0.1231175</v>
      </c>
      <c r="D358">
        <v>0.1237859</v>
      </c>
      <c r="E358">
        <v>0.1253734</v>
      </c>
      <c r="F358">
        <v>0.1058849</v>
      </c>
      <c r="G358">
        <v>0.1181286</v>
      </c>
      <c r="H358">
        <v>0.1204863</v>
      </c>
      <c r="I358">
        <v>0.12596599999999999</v>
      </c>
      <c r="J358">
        <v>0.1060078</v>
      </c>
      <c r="K358">
        <v>0.11907420000000001</v>
      </c>
      <c r="L358">
        <v>0.13458990000000001</v>
      </c>
      <c r="M358">
        <v>0.12926979999999999</v>
      </c>
      <c r="N358">
        <v>0.1156247</v>
      </c>
      <c r="O358">
        <v>9.9906019999999998E-2</v>
      </c>
      <c r="P358">
        <v>0.13190959999999999</v>
      </c>
      <c r="Q358">
        <v>0.1181517</v>
      </c>
      <c r="R358">
        <v>0.1108523</v>
      </c>
      <c r="S358">
        <v>0.1222727</v>
      </c>
      <c r="T358">
        <v>0.1347737</v>
      </c>
      <c r="U358">
        <v>0.11391419999999999</v>
      </c>
    </row>
    <row r="359" spans="1:21" x14ac:dyDescent="0.25">
      <c r="A359" s="20">
        <f>0.000000173166*10^9</f>
        <v>173.166</v>
      </c>
      <c r="B359">
        <v>0.1169079</v>
      </c>
      <c r="C359">
        <v>0.1218248</v>
      </c>
      <c r="D359">
        <v>0.1176705</v>
      </c>
      <c r="E359">
        <v>0.1100203</v>
      </c>
      <c r="F359">
        <v>0.1056314</v>
      </c>
      <c r="G359">
        <v>0.1141557</v>
      </c>
      <c r="H359">
        <v>0.1172657</v>
      </c>
      <c r="I359">
        <v>0.1371434</v>
      </c>
      <c r="J359">
        <v>0.1134882</v>
      </c>
      <c r="K359">
        <v>0.1104349</v>
      </c>
      <c r="L359">
        <v>0.13405990000000001</v>
      </c>
      <c r="M359">
        <v>0.13003400000000001</v>
      </c>
      <c r="N359">
        <v>0.1107523</v>
      </c>
      <c r="O359">
        <v>0.109407</v>
      </c>
      <c r="P359">
        <v>0.13198029999999999</v>
      </c>
      <c r="Q359">
        <v>0.11398270000000001</v>
      </c>
      <c r="R359">
        <v>0.1079566</v>
      </c>
      <c r="S359">
        <v>0.12940109999999999</v>
      </c>
      <c r="T359">
        <v>0.12673309999999999</v>
      </c>
      <c r="U359">
        <v>0.11242099999999999</v>
      </c>
    </row>
    <row r="360" spans="1:21" x14ac:dyDescent="0.25">
      <c r="A360" s="20">
        <f>0.000000174166*10^9</f>
        <v>174.166</v>
      </c>
      <c r="B360">
        <v>0.11536109999999999</v>
      </c>
      <c r="C360">
        <v>0.1184793</v>
      </c>
      <c r="D360">
        <v>0.1198514</v>
      </c>
      <c r="E360">
        <v>0.1041929</v>
      </c>
      <c r="F360">
        <v>0.1144931</v>
      </c>
      <c r="G360">
        <v>0.1156257</v>
      </c>
      <c r="H360">
        <v>0.1119042</v>
      </c>
      <c r="I360">
        <v>0.13223660000000001</v>
      </c>
      <c r="J360">
        <v>0.10868079999999999</v>
      </c>
      <c r="K360">
        <v>0.1141278</v>
      </c>
      <c r="L360">
        <v>0.1148039</v>
      </c>
      <c r="M360">
        <v>0.1281513</v>
      </c>
      <c r="N360">
        <v>0.11257060000000001</v>
      </c>
      <c r="O360">
        <v>0.11931750000000001</v>
      </c>
      <c r="P360">
        <v>0.13037080000000001</v>
      </c>
      <c r="Q360">
        <v>0.1150655</v>
      </c>
      <c r="R360">
        <v>0.1076194</v>
      </c>
      <c r="S360">
        <v>0.13144110000000001</v>
      </c>
      <c r="T360">
        <v>0.1109681</v>
      </c>
      <c r="U360">
        <v>0.1119957</v>
      </c>
    </row>
    <row r="361" spans="1:21" x14ac:dyDescent="0.25">
      <c r="A361" s="20">
        <f>0.000000175166*10^9</f>
        <v>175.166</v>
      </c>
      <c r="B361">
        <v>0.1231502</v>
      </c>
      <c r="C361">
        <v>0.11927310000000001</v>
      </c>
      <c r="D361">
        <v>0.12741710000000001</v>
      </c>
      <c r="E361">
        <v>0.1090619</v>
      </c>
      <c r="F361">
        <v>0.1243021</v>
      </c>
      <c r="G361">
        <v>0.1223585</v>
      </c>
      <c r="H361">
        <v>0.1064746</v>
      </c>
      <c r="I361">
        <v>0.1218236</v>
      </c>
      <c r="J361">
        <v>0.1064976</v>
      </c>
      <c r="K361">
        <v>0.11985319999999999</v>
      </c>
      <c r="L361">
        <v>0.10006130000000001</v>
      </c>
      <c r="M361">
        <v>0.12916649999999999</v>
      </c>
      <c r="N361">
        <v>0.12151090000000001</v>
      </c>
      <c r="O361">
        <v>0.1204911</v>
      </c>
      <c r="P361">
        <v>0.13286439999999999</v>
      </c>
      <c r="Q361">
        <v>0.109391</v>
      </c>
      <c r="R361">
        <v>0.1150129</v>
      </c>
      <c r="S361">
        <v>0.1254825</v>
      </c>
      <c r="T361">
        <v>9.76659E-2</v>
      </c>
      <c r="U361">
        <v>0.1124328</v>
      </c>
    </row>
    <row r="362" spans="1:21" x14ac:dyDescent="0.25">
      <c r="A362" s="20">
        <f>0.000000176166*10^9</f>
        <v>176.166</v>
      </c>
      <c r="B362">
        <v>0.1227193</v>
      </c>
      <c r="C362">
        <v>0.123084</v>
      </c>
      <c r="D362">
        <v>0.1296552</v>
      </c>
      <c r="E362">
        <v>0.1143132</v>
      </c>
      <c r="F362">
        <v>0.1238803</v>
      </c>
      <c r="G362">
        <v>0.124292</v>
      </c>
      <c r="H362">
        <v>9.7045469999999995E-2</v>
      </c>
      <c r="I362">
        <v>0.1204374</v>
      </c>
      <c r="J362">
        <v>0.11651839999999999</v>
      </c>
      <c r="K362">
        <v>0.11628570000000001</v>
      </c>
      <c r="L362">
        <v>0.1015469</v>
      </c>
      <c r="M362">
        <v>0.1226594</v>
      </c>
      <c r="N362">
        <v>0.1263396</v>
      </c>
      <c r="O362">
        <v>0.1134145</v>
      </c>
      <c r="P362">
        <v>0.1360287</v>
      </c>
      <c r="Q362">
        <v>0.1074098</v>
      </c>
      <c r="R362">
        <v>0.13012840000000001</v>
      </c>
      <c r="S362">
        <v>0.1240528</v>
      </c>
      <c r="T362">
        <v>9.540303E-2</v>
      </c>
      <c r="U362">
        <v>0.1139553</v>
      </c>
    </row>
    <row r="363" spans="1:21" x14ac:dyDescent="0.25">
      <c r="A363" s="20">
        <f>0.000000177166*10^9</f>
        <v>177.16600000000003</v>
      </c>
      <c r="B363">
        <v>0.1140063</v>
      </c>
      <c r="C363">
        <v>0.1241558</v>
      </c>
      <c r="D363">
        <v>0.1219744</v>
      </c>
      <c r="E363">
        <v>0.10892350000000001</v>
      </c>
      <c r="F363">
        <v>0.1201247</v>
      </c>
      <c r="G363">
        <v>0.11863650000000001</v>
      </c>
      <c r="H363">
        <v>9.3975459999999997E-2</v>
      </c>
      <c r="I363">
        <v>0.12579750000000001</v>
      </c>
      <c r="J363">
        <v>0.1215358</v>
      </c>
      <c r="K363">
        <v>0.1129203</v>
      </c>
      <c r="L363">
        <v>0.10403560000000001</v>
      </c>
      <c r="M363">
        <v>0.1117518</v>
      </c>
      <c r="N363">
        <v>0.1240723</v>
      </c>
      <c r="O363">
        <v>0.1005004</v>
      </c>
      <c r="P363">
        <v>0.1283369</v>
      </c>
      <c r="Q363">
        <v>0.1168177</v>
      </c>
      <c r="R363">
        <v>0.13560179999999999</v>
      </c>
      <c r="S363">
        <v>0.1339631</v>
      </c>
      <c r="T363">
        <v>0.105536</v>
      </c>
      <c r="U363">
        <v>0.11719599999999999</v>
      </c>
    </row>
    <row r="364" spans="1:21" x14ac:dyDescent="0.25">
      <c r="A364" s="20">
        <f>0.000000178166*10^9</f>
        <v>178.166</v>
      </c>
      <c r="B364">
        <v>0.11583830000000001</v>
      </c>
      <c r="C364">
        <v>0.122169</v>
      </c>
      <c r="D364">
        <v>0.1099369</v>
      </c>
      <c r="E364">
        <v>9.4591960000000003E-2</v>
      </c>
      <c r="F364">
        <v>0.1133643</v>
      </c>
      <c r="G364">
        <v>0.1198225</v>
      </c>
      <c r="H364">
        <v>0.10914160000000001</v>
      </c>
      <c r="I364">
        <v>0.1225513</v>
      </c>
      <c r="J364">
        <v>0.1119129</v>
      </c>
      <c r="K364">
        <v>0.1117026</v>
      </c>
      <c r="L364">
        <v>0.10830140000000001</v>
      </c>
      <c r="M364">
        <v>0.108053</v>
      </c>
      <c r="N364">
        <v>0.1189014</v>
      </c>
      <c r="O364">
        <v>9.131997E-2</v>
      </c>
      <c r="P364">
        <v>0.119572</v>
      </c>
      <c r="Q364">
        <v>0.1218537</v>
      </c>
      <c r="R364">
        <v>0.1281149</v>
      </c>
      <c r="S364">
        <v>0.12853329999999999</v>
      </c>
      <c r="T364">
        <v>0.11288040000000001</v>
      </c>
      <c r="U364">
        <v>0.1199634</v>
      </c>
    </row>
    <row r="365" spans="1:21" x14ac:dyDescent="0.25">
      <c r="A365" s="20">
        <f>0.000000179166*10^9</f>
        <v>179.166</v>
      </c>
      <c r="B365">
        <v>0.1213933</v>
      </c>
      <c r="C365">
        <v>0.1202728</v>
      </c>
      <c r="D365">
        <v>0.1089417</v>
      </c>
      <c r="E365">
        <v>8.9485850000000006E-2</v>
      </c>
      <c r="F365">
        <v>0.1026511</v>
      </c>
      <c r="G365">
        <v>0.1232867</v>
      </c>
      <c r="H365">
        <v>0.1213964</v>
      </c>
      <c r="I365">
        <v>0.1131675</v>
      </c>
      <c r="J365">
        <v>0.1027353</v>
      </c>
      <c r="K365">
        <v>0.1066733</v>
      </c>
      <c r="L365">
        <v>0.1135885</v>
      </c>
      <c r="M365">
        <v>0.110863</v>
      </c>
      <c r="N365">
        <v>0.118505</v>
      </c>
      <c r="O365">
        <v>9.7475619999999999E-2</v>
      </c>
      <c r="P365">
        <v>0.1224234</v>
      </c>
      <c r="Q365">
        <v>0.1153348</v>
      </c>
      <c r="R365">
        <v>0.11890580000000001</v>
      </c>
      <c r="S365">
        <v>0.1093146</v>
      </c>
      <c r="T365">
        <v>0.1072372</v>
      </c>
      <c r="U365">
        <v>0.11444559999999999</v>
      </c>
    </row>
    <row r="366" spans="1:21" x14ac:dyDescent="0.25">
      <c r="A366" s="20">
        <f>0.000000180166*10^9</f>
        <v>180.166</v>
      </c>
      <c r="B366">
        <v>0.11090709999999999</v>
      </c>
      <c r="C366">
        <v>0.1137822</v>
      </c>
      <c r="D366">
        <v>0.1196831</v>
      </c>
      <c r="E366">
        <v>9.2694979999999996E-2</v>
      </c>
      <c r="F366">
        <v>0.1061</v>
      </c>
      <c r="G366">
        <v>0.1083327</v>
      </c>
      <c r="H366">
        <v>0.1156229</v>
      </c>
      <c r="I366">
        <v>0.1107223</v>
      </c>
      <c r="J366">
        <v>0.1082212</v>
      </c>
      <c r="K366">
        <v>0.1002234</v>
      </c>
      <c r="L366">
        <v>0.11064839999999999</v>
      </c>
      <c r="M366">
        <v>0.1136416</v>
      </c>
      <c r="N366">
        <v>0.12091440000000001</v>
      </c>
      <c r="O366">
        <v>0.11619889999999999</v>
      </c>
      <c r="P366">
        <v>0.1230562</v>
      </c>
      <c r="Q366">
        <v>0.11199389999999999</v>
      </c>
      <c r="R366">
        <v>0.1186532</v>
      </c>
      <c r="S366">
        <v>0.1081988</v>
      </c>
      <c r="T366">
        <v>9.9431800000000001E-2</v>
      </c>
      <c r="U366">
        <v>0.1024621</v>
      </c>
    </row>
    <row r="367" spans="1:21" x14ac:dyDescent="0.25">
      <c r="A367" s="20">
        <f>0.000000181166*10^9</f>
        <v>181.166</v>
      </c>
      <c r="B367">
        <v>0.1057715</v>
      </c>
      <c r="C367">
        <v>0.1063632</v>
      </c>
      <c r="D367">
        <v>0.125389</v>
      </c>
      <c r="E367">
        <v>9.5731899999999995E-2</v>
      </c>
      <c r="F367">
        <v>0.1187738</v>
      </c>
      <c r="G367">
        <v>9.4626619999999995E-2</v>
      </c>
      <c r="H367">
        <v>0.10947709999999999</v>
      </c>
      <c r="I367">
        <v>0.10849350000000001</v>
      </c>
      <c r="J367">
        <v>0.1160405</v>
      </c>
      <c r="K367">
        <v>0.1034481</v>
      </c>
      <c r="L367">
        <v>0.1029828</v>
      </c>
      <c r="M367">
        <v>0.11359610000000001</v>
      </c>
      <c r="N367">
        <v>0.1190722</v>
      </c>
      <c r="O367">
        <v>0.12986039999999999</v>
      </c>
      <c r="P367">
        <v>0.11292870000000001</v>
      </c>
      <c r="Q367">
        <v>0.1204037</v>
      </c>
      <c r="R367">
        <v>0.12831380000000001</v>
      </c>
      <c r="S367">
        <v>0.1165202</v>
      </c>
      <c r="T367">
        <v>0.1037608</v>
      </c>
      <c r="U367">
        <v>9.9121580000000001E-2</v>
      </c>
    </row>
    <row r="368" spans="1:21" x14ac:dyDescent="0.25">
      <c r="A368" s="20">
        <f>0.000000182166*10^9</f>
        <v>182.166</v>
      </c>
      <c r="B368">
        <v>0.1174743</v>
      </c>
      <c r="C368">
        <v>0.1100928</v>
      </c>
      <c r="D368">
        <v>0.1183623</v>
      </c>
      <c r="E368">
        <v>0.1036793</v>
      </c>
      <c r="F368">
        <v>0.1181079</v>
      </c>
      <c r="G368">
        <v>0.10905049999999999</v>
      </c>
      <c r="H368">
        <v>0.10782600000000001</v>
      </c>
      <c r="I368">
        <v>0.10428179999999999</v>
      </c>
      <c r="J368">
        <v>0.10925600000000001</v>
      </c>
      <c r="K368">
        <v>0.1177048</v>
      </c>
      <c r="L368">
        <v>0.1030069</v>
      </c>
      <c r="M368">
        <v>0.10581169999999999</v>
      </c>
      <c r="N368">
        <v>0.1173405</v>
      </c>
      <c r="O368">
        <v>0.1229137</v>
      </c>
      <c r="P368">
        <v>0.1101292</v>
      </c>
      <c r="Q368">
        <v>0.11861969999999999</v>
      </c>
      <c r="R368">
        <v>0.1276795</v>
      </c>
      <c r="S368">
        <v>0.1103778</v>
      </c>
      <c r="T368">
        <v>0.1135309</v>
      </c>
      <c r="U368">
        <v>0.10423549999999999</v>
      </c>
    </row>
    <row r="369" spans="1:21" x14ac:dyDescent="0.25">
      <c r="A369" s="20">
        <f>0.000000183166*10^9</f>
        <v>183.166</v>
      </c>
      <c r="B369">
        <v>0.1168981</v>
      </c>
      <c r="C369">
        <v>0.11485819999999999</v>
      </c>
      <c r="D369">
        <v>0.1083103</v>
      </c>
      <c r="E369">
        <v>0.11910220000000001</v>
      </c>
      <c r="F369">
        <v>0.1102737</v>
      </c>
      <c r="G369">
        <v>0.1294681</v>
      </c>
      <c r="H369">
        <v>9.9375099999999994E-2</v>
      </c>
      <c r="I369">
        <v>0.11016579999999999</v>
      </c>
      <c r="J369">
        <v>9.9972500000000006E-2</v>
      </c>
      <c r="K369">
        <v>0.1227736</v>
      </c>
      <c r="L369">
        <v>0.1107722</v>
      </c>
      <c r="M369">
        <v>9.7893069999999999E-2</v>
      </c>
      <c r="N369">
        <v>0.1187824</v>
      </c>
      <c r="O369">
        <v>0.1073781</v>
      </c>
      <c r="P369">
        <v>0.1179185</v>
      </c>
      <c r="Q369">
        <v>0.1019651</v>
      </c>
      <c r="R369">
        <v>0.1131182</v>
      </c>
      <c r="S369">
        <v>0.1007798</v>
      </c>
      <c r="T369">
        <v>0.11536780000000001</v>
      </c>
      <c r="U369">
        <v>0.1062816</v>
      </c>
    </row>
    <row r="370" spans="1:21" x14ac:dyDescent="0.25">
      <c r="A370" s="20">
        <f>0.000000184166*10^9</f>
        <v>184.166</v>
      </c>
      <c r="B370">
        <v>0.10556939999999999</v>
      </c>
      <c r="C370">
        <v>0.10619199999999999</v>
      </c>
      <c r="D370">
        <v>0.108376</v>
      </c>
      <c r="E370">
        <v>0.13165779999999999</v>
      </c>
      <c r="F370">
        <v>0.1067342</v>
      </c>
      <c r="G370">
        <v>0.13059680000000001</v>
      </c>
      <c r="H370">
        <v>9.5460550000000005E-2</v>
      </c>
      <c r="I370">
        <v>0.1195185</v>
      </c>
      <c r="J370">
        <v>0.1080089</v>
      </c>
      <c r="K370">
        <v>0.11366320000000001</v>
      </c>
      <c r="L370">
        <v>0.1109487</v>
      </c>
      <c r="M370">
        <v>0.1016934</v>
      </c>
      <c r="N370">
        <v>0.11879140000000001</v>
      </c>
      <c r="O370">
        <v>0.100915</v>
      </c>
      <c r="P370">
        <v>0.12015430000000001</v>
      </c>
      <c r="Q370">
        <v>0.10141169999999999</v>
      </c>
      <c r="R370">
        <v>0.10535949999999999</v>
      </c>
      <c r="S370">
        <v>0.10387449999999999</v>
      </c>
      <c r="T370">
        <v>0.1107935</v>
      </c>
      <c r="U370">
        <v>0.1032019</v>
      </c>
    </row>
    <row r="371" spans="1:21" x14ac:dyDescent="0.25">
      <c r="A371" s="20">
        <f>0.000000185166*10^9</f>
        <v>185.166</v>
      </c>
      <c r="B371">
        <v>0.10854229999999999</v>
      </c>
      <c r="C371">
        <v>9.8578390000000002E-2</v>
      </c>
      <c r="D371">
        <v>0.11738949999999999</v>
      </c>
      <c r="E371">
        <v>0.1294768</v>
      </c>
      <c r="F371">
        <v>0.1064657</v>
      </c>
      <c r="G371">
        <v>0.1192105</v>
      </c>
      <c r="H371">
        <v>0.108737</v>
      </c>
      <c r="I371">
        <v>0.1119516</v>
      </c>
      <c r="J371">
        <v>0.1212063</v>
      </c>
      <c r="K371">
        <v>0.10913879999999999</v>
      </c>
      <c r="L371">
        <v>0.10759390000000001</v>
      </c>
      <c r="M371">
        <v>0.1116028</v>
      </c>
      <c r="N371">
        <v>0.11595229999999999</v>
      </c>
      <c r="O371">
        <v>9.8005099999999998E-2</v>
      </c>
      <c r="P371">
        <v>0.1192231</v>
      </c>
      <c r="Q371">
        <v>0.1181852</v>
      </c>
      <c r="R371">
        <v>0.1092938</v>
      </c>
      <c r="S371">
        <v>0.109456</v>
      </c>
      <c r="T371">
        <v>0.1076091</v>
      </c>
      <c r="U371">
        <v>0.1031716</v>
      </c>
    </row>
    <row r="372" spans="1:21" x14ac:dyDescent="0.25">
      <c r="A372" s="20">
        <f>0.000000186166*10^9</f>
        <v>186.166</v>
      </c>
      <c r="B372">
        <v>0.1228498</v>
      </c>
      <c r="C372">
        <v>9.8934460000000002E-2</v>
      </c>
      <c r="D372">
        <v>0.1157435</v>
      </c>
      <c r="E372">
        <v>0.1207095</v>
      </c>
      <c r="F372">
        <v>0.1074142</v>
      </c>
      <c r="G372">
        <v>0.1151278</v>
      </c>
      <c r="H372">
        <v>0.11749759999999999</v>
      </c>
      <c r="I372">
        <v>9.8471210000000003E-2</v>
      </c>
      <c r="J372">
        <v>0.1185572</v>
      </c>
      <c r="K372">
        <v>0.10850319999999999</v>
      </c>
      <c r="L372">
        <v>0.10649500000000001</v>
      </c>
      <c r="M372">
        <v>0.1117046</v>
      </c>
      <c r="N372">
        <v>0.117135</v>
      </c>
      <c r="O372">
        <v>9.7131700000000001E-2</v>
      </c>
      <c r="P372">
        <v>0.123152</v>
      </c>
      <c r="Q372">
        <v>0.12532070000000001</v>
      </c>
      <c r="R372">
        <v>0.1136853</v>
      </c>
      <c r="S372">
        <v>0.10462109999999999</v>
      </c>
      <c r="T372">
        <v>0.10413939999999999</v>
      </c>
      <c r="U372">
        <v>0.10682419999999999</v>
      </c>
    </row>
    <row r="373" spans="1:21" x14ac:dyDescent="0.25">
      <c r="A373" s="20">
        <f>0.000000187166*10^9</f>
        <v>187.166</v>
      </c>
      <c r="B373">
        <v>0.1258495</v>
      </c>
      <c r="C373">
        <v>9.1485999999999998E-2</v>
      </c>
      <c r="D373">
        <v>0.1061518</v>
      </c>
      <c r="E373">
        <v>0.11877459999999999</v>
      </c>
      <c r="F373">
        <v>0.10387109999999999</v>
      </c>
      <c r="G373">
        <v>0.11752170000000001</v>
      </c>
      <c r="H373">
        <v>0.1117491</v>
      </c>
      <c r="I373">
        <v>0.1094444</v>
      </c>
      <c r="J373">
        <v>0.1104139</v>
      </c>
      <c r="K373">
        <v>0.1037145</v>
      </c>
      <c r="L373">
        <v>0.1012294</v>
      </c>
      <c r="M373">
        <v>0.10221</v>
      </c>
      <c r="N373">
        <v>0.1188221</v>
      </c>
      <c r="O373">
        <v>9.9163780000000007E-2</v>
      </c>
      <c r="P373">
        <v>0.12843640000000001</v>
      </c>
      <c r="Q373">
        <v>0.121812</v>
      </c>
      <c r="R373">
        <v>0.1121327</v>
      </c>
      <c r="S373">
        <v>9.5675029999999994E-2</v>
      </c>
      <c r="T373">
        <v>9.3176480000000006E-2</v>
      </c>
      <c r="U373">
        <v>0.10441300000000001</v>
      </c>
    </row>
    <row r="374" spans="1:21" x14ac:dyDescent="0.25">
      <c r="A374" s="20">
        <f>0.000000188166*10^9</f>
        <v>188.166</v>
      </c>
      <c r="B374">
        <v>0.1124443</v>
      </c>
      <c r="C374">
        <v>8.6484000000000005E-2</v>
      </c>
      <c r="D374">
        <v>0.1154414</v>
      </c>
      <c r="E374">
        <v>0.1175784</v>
      </c>
      <c r="F374">
        <v>0.1015276</v>
      </c>
      <c r="G374">
        <v>0.10864740000000001</v>
      </c>
      <c r="H374">
        <v>0.1074189</v>
      </c>
      <c r="I374">
        <v>0.1259817</v>
      </c>
      <c r="J374">
        <v>0.1127541</v>
      </c>
      <c r="K374">
        <v>0.10299759999999999</v>
      </c>
      <c r="L374">
        <v>0.1038748</v>
      </c>
      <c r="M374">
        <v>0.1034409</v>
      </c>
      <c r="N374">
        <v>0.1107027</v>
      </c>
      <c r="O374">
        <v>0.1025624</v>
      </c>
      <c r="P374">
        <v>0.12851560000000001</v>
      </c>
      <c r="Q374">
        <v>0.11567910000000001</v>
      </c>
      <c r="R374">
        <v>0.10342610000000001</v>
      </c>
      <c r="S374">
        <v>9.7582440000000006E-2</v>
      </c>
      <c r="T374">
        <v>8.1546160000000006E-2</v>
      </c>
      <c r="U374">
        <v>9.7847050000000005E-2</v>
      </c>
    </row>
    <row r="375" spans="1:21" x14ac:dyDescent="0.25">
      <c r="A375" s="20">
        <f>0.000000189166*10^9</f>
        <v>189.166</v>
      </c>
      <c r="B375">
        <v>0.10838390000000001</v>
      </c>
      <c r="C375">
        <v>9.9343890000000004E-2</v>
      </c>
      <c r="D375">
        <v>0.12746969999999999</v>
      </c>
      <c r="E375">
        <v>0.1055077</v>
      </c>
      <c r="F375">
        <v>0.10689709999999999</v>
      </c>
      <c r="G375">
        <v>9.0330450000000007E-2</v>
      </c>
      <c r="H375">
        <v>0.10102079999999999</v>
      </c>
      <c r="I375">
        <v>0.115259</v>
      </c>
      <c r="J375">
        <v>0.1146831</v>
      </c>
      <c r="K375">
        <v>0.1132973</v>
      </c>
      <c r="L375">
        <v>0.1175379</v>
      </c>
      <c r="M375">
        <v>0.1124209</v>
      </c>
      <c r="N375">
        <v>0.10248210000000001</v>
      </c>
      <c r="O375">
        <v>0.11658739999999999</v>
      </c>
      <c r="P375">
        <v>0.12407360000000001</v>
      </c>
      <c r="Q375">
        <v>0.1035847</v>
      </c>
      <c r="R375">
        <v>8.9448169999999994E-2</v>
      </c>
      <c r="S375">
        <v>0.1117578</v>
      </c>
      <c r="T375">
        <v>8.265219E-2</v>
      </c>
      <c r="U375">
        <v>9.2088149999999994E-2</v>
      </c>
    </row>
    <row r="376" spans="1:21" x14ac:dyDescent="0.25">
      <c r="A376" s="20">
        <f>0.000000190166*10^9</f>
        <v>190.166</v>
      </c>
      <c r="B376">
        <v>0.1209011</v>
      </c>
      <c r="C376">
        <v>0.1080914</v>
      </c>
      <c r="D376">
        <v>0.1155205</v>
      </c>
      <c r="E376">
        <v>8.9685000000000001E-2</v>
      </c>
      <c r="F376">
        <v>0.1083916</v>
      </c>
      <c r="G376">
        <v>8.1993720000000006E-2</v>
      </c>
      <c r="H376">
        <v>9.4094739999999996E-2</v>
      </c>
      <c r="I376">
        <v>9.3178189999999994E-2</v>
      </c>
      <c r="J376">
        <v>0.1060685</v>
      </c>
      <c r="K376">
        <v>0.12718370000000001</v>
      </c>
      <c r="L376">
        <v>0.1245279</v>
      </c>
      <c r="M376">
        <v>0.1132811</v>
      </c>
      <c r="N376">
        <v>0.1065893</v>
      </c>
      <c r="O376">
        <v>0.12806219999999999</v>
      </c>
      <c r="P376">
        <v>0.1246858</v>
      </c>
      <c r="Q376">
        <v>9.4439800000000004E-2</v>
      </c>
      <c r="R376">
        <v>8.4292989999999998E-2</v>
      </c>
      <c r="S376">
        <v>0.11676930000000001</v>
      </c>
      <c r="T376">
        <v>9.698408E-2</v>
      </c>
      <c r="U376">
        <v>9.0970930000000005E-2</v>
      </c>
    </row>
    <row r="377" spans="1:21" x14ac:dyDescent="0.25">
      <c r="A377" s="20">
        <f>0.000000191166*10^9</f>
        <v>191.166</v>
      </c>
      <c r="B377">
        <v>0.12353069999999999</v>
      </c>
      <c r="C377">
        <v>0.1021734</v>
      </c>
      <c r="D377">
        <v>0.1000624</v>
      </c>
      <c r="E377">
        <v>8.9233889999999996E-2</v>
      </c>
      <c r="F377">
        <v>0.1005532</v>
      </c>
      <c r="G377">
        <v>9.8017069999999998E-2</v>
      </c>
      <c r="H377">
        <v>0.1018886</v>
      </c>
      <c r="I377">
        <v>8.7834809999999999E-2</v>
      </c>
      <c r="J377">
        <v>9.6798079999999995E-2</v>
      </c>
      <c r="K377">
        <v>0.1249984</v>
      </c>
      <c r="L377">
        <v>0.1184813</v>
      </c>
      <c r="M377">
        <v>0.115441</v>
      </c>
      <c r="N377">
        <v>0.1172272</v>
      </c>
      <c r="O377">
        <v>0.1124637</v>
      </c>
      <c r="P377">
        <v>0.1274612</v>
      </c>
      <c r="Q377">
        <v>9.4740610000000003E-2</v>
      </c>
      <c r="R377">
        <v>9.4602619999999998E-2</v>
      </c>
      <c r="S377">
        <v>9.9311830000000004E-2</v>
      </c>
      <c r="T377">
        <v>0.11321929999999999</v>
      </c>
      <c r="U377">
        <v>9.3927730000000001E-2</v>
      </c>
    </row>
    <row r="378" spans="1:21" x14ac:dyDescent="0.25">
      <c r="A378" s="20">
        <f>0.000000192166*10^9</f>
        <v>192.166</v>
      </c>
      <c r="B378">
        <v>0.1114464</v>
      </c>
      <c r="C378">
        <v>9.8732070000000005E-2</v>
      </c>
      <c r="D378">
        <v>9.9159960000000005E-2</v>
      </c>
      <c r="E378">
        <v>9.9651859999999995E-2</v>
      </c>
      <c r="F378">
        <v>9.3229549999999994E-2</v>
      </c>
      <c r="G378">
        <v>0.1184032</v>
      </c>
      <c r="H378">
        <v>0.1116538</v>
      </c>
      <c r="I378">
        <v>0.1021509</v>
      </c>
      <c r="J378">
        <v>9.7111199999999995E-2</v>
      </c>
      <c r="K378">
        <v>0.1109281</v>
      </c>
      <c r="L378">
        <v>0.10790859999999999</v>
      </c>
      <c r="M378">
        <v>0.1166204</v>
      </c>
      <c r="N378">
        <v>0.11772299999999999</v>
      </c>
      <c r="O378">
        <v>8.7720759999999995E-2</v>
      </c>
      <c r="P378">
        <v>0.1220454</v>
      </c>
      <c r="Q378">
        <v>9.9253889999999997E-2</v>
      </c>
      <c r="R378">
        <v>0.1041754</v>
      </c>
      <c r="S378">
        <v>8.6160130000000001E-2</v>
      </c>
      <c r="T378">
        <v>0.11867750000000001</v>
      </c>
      <c r="U378">
        <v>9.1831070000000001E-2</v>
      </c>
    </row>
    <row r="379" spans="1:21" x14ac:dyDescent="0.25">
      <c r="A379" s="20">
        <f>0.000000193166*10^9</f>
        <v>193.166</v>
      </c>
      <c r="B379">
        <v>0.1018303</v>
      </c>
      <c r="C379">
        <v>9.889481E-2</v>
      </c>
      <c r="D379">
        <v>0.1052763</v>
      </c>
      <c r="E379">
        <v>9.7223809999999994E-2</v>
      </c>
      <c r="F379">
        <v>9.3649739999999995E-2</v>
      </c>
      <c r="G379">
        <v>0.1155175</v>
      </c>
      <c r="H379">
        <v>0.1063747</v>
      </c>
      <c r="I379">
        <v>0.1104434</v>
      </c>
      <c r="J379">
        <v>0.1052471</v>
      </c>
      <c r="K379">
        <v>0.10877870000000001</v>
      </c>
      <c r="L379">
        <v>0.1015875</v>
      </c>
      <c r="M379">
        <v>0.10127029999999999</v>
      </c>
      <c r="N379">
        <v>0.1056264</v>
      </c>
      <c r="O379">
        <v>8.8595380000000001E-2</v>
      </c>
      <c r="P379">
        <v>0.11326360000000001</v>
      </c>
      <c r="Q379">
        <v>0.10599459999999999</v>
      </c>
      <c r="R379">
        <v>0.10402649999999999</v>
      </c>
      <c r="S379">
        <v>9.5299110000000006E-2</v>
      </c>
      <c r="T379">
        <v>0.1161652</v>
      </c>
      <c r="U379">
        <v>9.4187989999999999E-2</v>
      </c>
    </row>
    <row r="380" spans="1:21" x14ac:dyDescent="0.25">
      <c r="A380" s="20">
        <f>0.000000194166*10^9</f>
        <v>194.166</v>
      </c>
      <c r="B380">
        <v>9.9809120000000001E-2</v>
      </c>
      <c r="C380">
        <v>9.6413540000000006E-2</v>
      </c>
      <c r="D380">
        <v>0.1098561</v>
      </c>
      <c r="E380">
        <v>8.9758000000000004E-2</v>
      </c>
      <c r="F380">
        <v>9.8367999999999997E-2</v>
      </c>
      <c r="G380">
        <v>0.10187300000000001</v>
      </c>
      <c r="H380">
        <v>0.1009816</v>
      </c>
      <c r="I380">
        <v>9.5425159999999995E-2</v>
      </c>
      <c r="J380">
        <v>0.1097327</v>
      </c>
      <c r="K380">
        <v>0.11063190000000001</v>
      </c>
      <c r="L380">
        <v>9.6513050000000003E-2</v>
      </c>
      <c r="M380">
        <v>8.8766609999999996E-2</v>
      </c>
      <c r="N380">
        <v>0.1019249</v>
      </c>
      <c r="O380">
        <v>0.1090666</v>
      </c>
      <c r="P380">
        <v>0.1147913</v>
      </c>
      <c r="Q380">
        <v>0.1095826</v>
      </c>
      <c r="R380">
        <v>0.10039240000000001</v>
      </c>
      <c r="S380">
        <v>0.104977</v>
      </c>
      <c r="T380">
        <v>0.11844789999999999</v>
      </c>
      <c r="U380">
        <v>0.105241</v>
      </c>
    </row>
    <row r="381" spans="1:21" x14ac:dyDescent="0.25">
      <c r="A381" s="20">
        <f>0.000000195166*10^9</f>
        <v>195.166</v>
      </c>
      <c r="B381">
        <v>9.6786819999999996E-2</v>
      </c>
      <c r="C381">
        <v>9.6645679999999998E-2</v>
      </c>
      <c r="D381">
        <v>0.1105452</v>
      </c>
      <c r="E381">
        <v>0.1001499</v>
      </c>
      <c r="F381">
        <v>0.1058405</v>
      </c>
      <c r="G381">
        <v>9.7637639999999998E-2</v>
      </c>
      <c r="H381">
        <v>0.1052297</v>
      </c>
      <c r="I381">
        <v>8.4789829999999997E-2</v>
      </c>
      <c r="J381">
        <v>0.1063026</v>
      </c>
      <c r="K381">
        <v>0.10218099999999999</v>
      </c>
      <c r="L381">
        <v>8.8664259999999995E-2</v>
      </c>
      <c r="M381">
        <v>9.5233449999999997E-2</v>
      </c>
      <c r="N381">
        <v>0.1063938</v>
      </c>
      <c r="O381">
        <v>0.11920559999999999</v>
      </c>
      <c r="P381">
        <v>0.12536140000000001</v>
      </c>
      <c r="Q381">
        <v>0.1060321</v>
      </c>
      <c r="R381">
        <v>9.7410830000000004E-2</v>
      </c>
      <c r="S381">
        <v>0.1079828</v>
      </c>
      <c r="T381">
        <v>0.11903279999999999</v>
      </c>
      <c r="U381">
        <v>0.1045739</v>
      </c>
    </row>
    <row r="382" spans="1:21" x14ac:dyDescent="0.25">
      <c r="A382" s="20">
        <f>0.000000196166*10^9</f>
        <v>196.166</v>
      </c>
      <c r="B382">
        <v>8.485152E-2</v>
      </c>
      <c r="C382">
        <v>9.8342730000000003E-2</v>
      </c>
      <c r="D382">
        <v>0.1051026</v>
      </c>
      <c r="E382">
        <v>0.1155494</v>
      </c>
      <c r="F382">
        <v>0.112389</v>
      </c>
      <c r="G382">
        <v>9.9516010000000002E-2</v>
      </c>
      <c r="H382">
        <v>0.10394150000000001</v>
      </c>
      <c r="I382">
        <v>9.8400669999999996E-2</v>
      </c>
      <c r="J382">
        <v>0.1029381</v>
      </c>
      <c r="K382">
        <v>8.9462570000000005E-2</v>
      </c>
      <c r="L382">
        <v>8.6701500000000001E-2</v>
      </c>
      <c r="M382">
        <v>0.10079100000000001</v>
      </c>
      <c r="N382">
        <v>9.3542219999999995E-2</v>
      </c>
      <c r="O382">
        <v>0.11648840000000001</v>
      </c>
      <c r="P382">
        <v>0.1212501</v>
      </c>
      <c r="Q382">
        <v>9.8887859999999994E-2</v>
      </c>
      <c r="R382">
        <v>9.1783400000000001E-2</v>
      </c>
      <c r="S382">
        <v>0.1115902</v>
      </c>
      <c r="T382">
        <v>0.1052859</v>
      </c>
      <c r="U382">
        <v>9.7174640000000007E-2</v>
      </c>
    </row>
    <row r="383" spans="1:21" x14ac:dyDescent="0.25">
      <c r="A383" s="20">
        <f>0.000000197166*10^9</f>
        <v>197.166</v>
      </c>
      <c r="B383">
        <v>7.7147380000000002E-2</v>
      </c>
      <c r="C383">
        <v>9.3178999999999998E-2</v>
      </c>
      <c r="D383">
        <v>9.4128080000000003E-2</v>
      </c>
      <c r="E383">
        <v>0.11338280000000001</v>
      </c>
      <c r="F383">
        <v>0.1067731</v>
      </c>
      <c r="G383">
        <v>9.1712710000000003E-2</v>
      </c>
      <c r="H383">
        <v>9.8839460000000004E-2</v>
      </c>
      <c r="I383">
        <v>0.1120773</v>
      </c>
      <c r="J383">
        <v>9.9507090000000006E-2</v>
      </c>
      <c r="K383">
        <v>8.1703709999999999E-2</v>
      </c>
      <c r="L383">
        <v>9.0911359999999997E-2</v>
      </c>
      <c r="M383">
        <v>9.7410679999999999E-2</v>
      </c>
      <c r="N383">
        <v>7.4086269999999996E-2</v>
      </c>
      <c r="O383">
        <v>0.1107202</v>
      </c>
      <c r="P383">
        <v>0.1025657</v>
      </c>
      <c r="Q383">
        <v>9.8544690000000004E-2</v>
      </c>
      <c r="R383">
        <v>8.1161349999999993E-2</v>
      </c>
      <c r="S383">
        <v>0.1102602</v>
      </c>
      <c r="T383">
        <v>8.9292579999999996E-2</v>
      </c>
      <c r="U383">
        <v>0.10418570000000001</v>
      </c>
    </row>
    <row r="384" spans="1:21" x14ac:dyDescent="0.25">
      <c r="A384" s="20">
        <f>0.000000198166*10^9</f>
        <v>198.166</v>
      </c>
      <c r="B384">
        <v>8.9831999999999995E-2</v>
      </c>
      <c r="C384">
        <v>8.4143289999999996E-2</v>
      </c>
      <c r="D384">
        <v>8.9860289999999995E-2</v>
      </c>
      <c r="E384">
        <v>9.9778469999999994E-2</v>
      </c>
      <c r="F384">
        <v>9.5642840000000007E-2</v>
      </c>
      <c r="G384">
        <v>8.2756609999999994E-2</v>
      </c>
      <c r="H384">
        <v>0.1039626</v>
      </c>
      <c r="I384">
        <v>0.1114607</v>
      </c>
      <c r="J384">
        <v>9.1569360000000002E-2</v>
      </c>
      <c r="K384">
        <v>8.3441790000000002E-2</v>
      </c>
      <c r="L384">
        <v>9.2280420000000002E-2</v>
      </c>
      <c r="M384">
        <v>9.7761310000000004E-2</v>
      </c>
      <c r="N384">
        <v>8.2452899999999996E-2</v>
      </c>
      <c r="O384">
        <v>0.1022241</v>
      </c>
      <c r="P384">
        <v>0.1042806</v>
      </c>
      <c r="Q384">
        <v>0.1081931</v>
      </c>
      <c r="R384">
        <v>7.6285130000000007E-2</v>
      </c>
      <c r="S384">
        <v>9.9258879999999994E-2</v>
      </c>
      <c r="T384">
        <v>8.7890579999999996E-2</v>
      </c>
      <c r="U384">
        <v>0.1114425</v>
      </c>
    </row>
    <row r="385" spans="1:21" x14ac:dyDescent="0.25">
      <c r="A385" s="20">
        <f>0.000000199166*10^9</f>
        <v>199.166</v>
      </c>
      <c r="B385">
        <v>0.1074755</v>
      </c>
      <c r="C385">
        <v>8.0452499999999996E-2</v>
      </c>
      <c r="D385">
        <v>9.7069199999999994E-2</v>
      </c>
      <c r="E385">
        <v>9.487276E-2</v>
      </c>
      <c r="F385">
        <v>9.2583990000000005E-2</v>
      </c>
      <c r="G385">
        <v>9.2421320000000001E-2</v>
      </c>
      <c r="H385">
        <v>0.1118495</v>
      </c>
      <c r="I385">
        <v>0.1072261</v>
      </c>
      <c r="J385">
        <v>8.7656499999999998E-2</v>
      </c>
      <c r="K385">
        <v>8.4828189999999998E-2</v>
      </c>
      <c r="L385">
        <v>9.6460900000000002E-2</v>
      </c>
      <c r="M385">
        <v>0.1019576</v>
      </c>
      <c r="N385">
        <v>0.1057308</v>
      </c>
      <c r="O385">
        <v>9.6171519999999996E-2</v>
      </c>
      <c r="P385">
        <v>0.123184</v>
      </c>
      <c r="Q385">
        <v>0.1068124</v>
      </c>
      <c r="R385">
        <v>8.4751530000000005E-2</v>
      </c>
      <c r="S385">
        <v>8.6774850000000001E-2</v>
      </c>
      <c r="T385">
        <v>8.870923E-2</v>
      </c>
      <c r="U385">
        <v>9.8539810000000005E-2</v>
      </c>
    </row>
    <row r="386" spans="1:21" x14ac:dyDescent="0.25">
      <c r="A386" s="20">
        <f>0.000000200166*10^9</f>
        <v>200.166</v>
      </c>
      <c r="B386">
        <v>0.1080792</v>
      </c>
      <c r="C386">
        <v>8.7282269999999995E-2</v>
      </c>
      <c r="D386">
        <v>0.1023534</v>
      </c>
      <c r="E386">
        <v>9.8852739999999995E-2</v>
      </c>
      <c r="F386">
        <v>9.2571879999999995E-2</v>
      </c>
      <c r="G386">
        <v>0.1035339</v>
      </c>
      <c r="H386">
        <v>0.1071534</v>
      </c>
      <c r="I386">
        <v>0.10491449999999999</v>
      </c>
      <c r="J386">
        <v>9.2104630000000007E-2</v>
      </c>
      <c r="K386">
        <v>8.2903099999999993E-2</v>
      </c>
      <c r="L386">
        <v>0.1033225</v>
      </c>
      <c r="M386">
        <v>0.1019795</v>
      </c>
      <c r="N386">
        <v>0.10618370000000001</v>
      </c>
      <c r="O386">
        <v>9.0597220000000006E-2</v>
      </c>
      <c r="P386">
        <v>0.12537670000000001</v>
      </c>
      <c r="Q386">
        <v>8.8803350000000003E-2</v>
      </c>
      <c r="R386">
        <v>9.5550979999999994E-2</v>
      </c>
      <c r="S386">
        <v>9.1073470000000004E-2</v>
      </c>
      <c r="T386">
        <v>7.8254219999999999E-2</v>
      </c>
      <c r="U386">
        <v>8.4674849999999996E-2</v>
      </c>
    </row>
    <row r="387" spans="1:21" x14ac:dyDescent="0.25">
      <c r="A387" s="20">
        <f>0.000000201166*10^9</f>
        <v>201.166</v>
      </c>
      <c r="B387">
        <v>0.1051237</v>
      </c>
      <c r="C387">
        <v>9.2635510000000004E-2</v>
      </c>
      <c r="D387">
        <v>9.1806280000000004E-2</v>
      </c>
      <c r="E387">
        <v>9.6478250000000002E-2</v>
      </c>
      <c r="F387">
        <v>9.3934089999999998E-2</v>
      </c>
      <c r="G387">
        <v>9.9591479999999996E-2</v>
      </c>
      <c r="H387">
        <v>9.5903630000000004E-2</v>
      </c>
      <c r="I387">
        <v>0.1037573</v>
      </c>
      <c r="J387">
        <v>9.643844E-2</v>
      </c>
      <c r="K387">
        <v>8.8731900000000002E-2</v>
      </c>
      <c r="L387">
        <v>0.1011205</v>
      </c>
      <c r="M387">
        <v>9.9154510000000001E-2</v>
      </c>
      <c r="N387">
        <v>8.9765919999999999E-2</v>
      </c>
      <c r="O387">
        <v>8.4231559999999997E-2</v>
      </c>
      <c r="P387">
        <v>0.11890489999999999</v>
      </c>
      <c r="Q387">
        <v>8.3233489999999993E-2</v>
      </c>
      <c r="R387">
        <v>9.4583440000000005E-2</v>
      </c>
      <c r="S387">
        <v>0.10104059999999999</v>
      </c>
      <c r="T387">
        <v>8.0318749999999994E-2</v>
      </c>
      <c r="U387">
        <v>8.9077379999999998E-2</v>
      </c>
    </row>
    <row r="388" spans="1:21" x14ac:dyDescent="0.25">
      <c r="A388" s="20">
        <f>0.000000202166*10^9</f>
        <v>202.16600000000003</v>
      </c>
      <c r="B388">
        <v>0.10921409999999999</v>
      </c>
      <c r="C388">
        <v>8.4571660000000007E-2</v>
      </c>
      <c r="D388">
        <v>7.2342229999999993E-2</v>
      </c>
      <c r="E388">
        <v>9.1256409999999996E-2</v>
      </c>
      <c r="F388">
        <v>0.101383</v>
      </c>
      <c r="G388">
        <v>8.9930129999999997E-2</v>
      </c>
      <c r="H388">
        <v>9.4986650000000006E-2</v>
      </c>
      <c r="I388">
        <v>0.1012953</v>
      </c>
      <c r="J388">
        <v>9.8051520000000003E-2</v>
      </c>
      <c r="K388">
        <v>0.1029562</v>
      </c>
      <c r="L388">
        <v>0.10009220000000001</v>
      </c>
      <c r="M388">
        <v>9.4474500000000003E-2</v>
      </c>
      <c r="N388">
        <v>8.4094290000000002E-2</v>
      </c>
      <c r="O388">
        <v>9.264348E-2</v>
      </c>
      <c r="P388">
        <v>0.1230067</v>
      </c>
      <c r="Q388">
        <v>9.7947370000000006E-2</v>
      </c>
      <c r="R388">
        <v>8.4178020000000006E-2</v>
      </c>
      <c r="S388">
        <v>9.3644080000000005E-2</v>
      </c>
      <c r="T388">
        <v>9.9202799999999994E-2</v>
      </c>
      <c r="U388">
        <v>9.5364489999999996E-2</v>
      </c>
    </row>
    <row r="389" spans="1:21" x14ac:dyDescent="0.25">
      <c r="A389" s="20">
        <f>0.000000203166*10^9</f>
        <v>203.166</v>
      </c>
      <c r="B389">
        <v>0.1008168</v>
      </c>
      <c r="C389">
        <v>8.1309149999999997E-2</v>
      </c>
      <c r="D389">
        <v>7.0637630000000007E-2</v>
      </c>
      <c r="E389">
        <v>9.3583680000000002E-2</v>
      </c>
      <c r="F389">
        <v>0.1024253</v>
      </c>
      <c r="G389">
        <v>8.5910189999999997E-2</v>
      </c>
      <c r="H389">
        <v>9.7447859999999997E-2</v>
      </c>
      <c r="I389">
        <v>9.7318689999999999E-2</v>
      </c>
      <c r="J389">
        <v>9.9501030000000004E-2</v>
      </c>
      <c r="K389">
        <v>0.1125699</v>
      </c>
      <c r="L389">
        <v>0.10889989999999999</v>
      </c>
      <c r="M389">
        <v>9.196936E-2</v>
      </c>
      <c r="N389">
        <v>9.1747449999999994E-2</v>
      </c>
      <c r="O389">
        <v>0.1071119</v>
      </c>
      <c r="P389">
        <v>0.12817490000000001</v>
      </c>
      <c r="Q389">
        <v>0.11396249999999999</v>
      </c>
      <c r="R389">
        <v>8.3633810000000003E-2</v>
      </c>
      <c r="S389">
        <v>8.6917720000000004E-2</v>
      </c>
      <c r="T389">
        <v>9.58595E-2</v>
      </c>
      <c r="U389">
        <v>9.1896119999999998E-2</v>
      </c>
    </row>
    <row r="390" spans="1:21" x14ac:dyDescent="0.25">
      <c r="A390" s="20">
        <f>0.000000204166*10^9</f>
        <v>204.166</v>
      </c>
      <c r="B390">
        <v>8.5091470000000002E-2</v>
      </c>
      <c r="C390">
        <v>8.5965730000000004E-2</v>
      </c>
      <c r="D390">
        <v>9.1788239999999993E-2</v>
      </c>
      <c r="E390">
        <v>9.7596000000000002E-2</v>
      </c>
      <c r="F390">
        <v>9.2305659999999998E-2</v>
      </c>
      <c r="G390">
        <v>8.7973830000000003E-2</v>
      </c>
      <c r="H390">
        <v>9.0375230000000001E-2</v>
      </c>
      <c r="I390">
        <v>9.631729E-2</v>
      </c>
      <c r="J390">
        <v>0.10291839999999999</v>
      </c>
      <c r="K390">
        <v>0.1078694</v>
      </c>
      <c r="L390">
        <v>0.1106712</v>
      </c>
      <c r="M390">
        <v>9.3396900000000005E-2</v>
      </c>
      <c r="N390">
        <v>9.5533080000000006E-2</v>
      </c>
      <c r="O390">
        <v>0.10147340000000001</v>
      </c>
      <c r="P390">
        <v>0.12145980000000001</v>
      </c>
      <c r="Q390">
        <v>0.1185818</v>
      </c>
      <c r="R390">
        <v>9.8167489999999996E-2</v>
      </c>
      <c r="S390">
        <v>9.0205789999999994E-2</v>
      </c>
      <c r="T390">
        <v>7.4111850000000007E-2</v>
      </c>
      <c r="U390">
        <v>8.3792740000000004E-2</v>
      </c>
    </row>
    <row r="391" spans="1:21" x14ac:dyDescent="0.25">
      <c r="A391" s="20">
        <f>0.000000205166*10^9</f>
        <v>205.166</v>
      </c>
      <c r="B391">
        <v>8.1012349999999997E-2</v>
      </c>
      <c r="C391">
        <v>8.2202570000000003E-2</v>
      </c>
      <c r="D391">
        <v>0.1056651</v>
      </c>
      <c r="E391">
        <v>9.3334849999999997E-2</v>
      </c>
      <c r="F391">
        <v>8.8113399999999995E-2</v>
      </c>
      <c r="G391">
        <v>8.6978780000000006E-2</v>
      </c>
      <c r="H391">
        <v>8.0271439999999999E-2</v>
      </c>
      <c r="I391">
        <v>9.7877259999999994E-2</v>
      </c>
      <c r="J391">
        <v>0.10417940000000001</v>
      </c>
      <c r="K391">
        <v>9.8246559999999997E-2</v>
      </c>
      <c r="L391">
        <v>0.10276680000000001</v>
      </c>
      <c r="M391">
        <v>8.5207779999999997E-2</v>
      </c>
      <c r="N391">
        <v>8.9698739999999999E-2</v>
      </c>
      <c r="O391">
        <v>8.7189420000000004E-2</v>
      </c>
      <c r="P391">
        <v>9.9713720000000006E-2</v>
      </c>
      <c r="Q391">
        <v>0.1068658</v>
      </c>
      <c r="R391">
        <v>0.1051571</v>
      </c>
      <c r="S391">
        <v>9.1996889999999998E-2</v>
      </c>
      <c r="T391">
        <v>7.2663450000000004E-2</v>
      </c>
      <c r="U391">
        <v>7.9155199999999995E-2</v>
      </c>
    </row>
    <row r="392" spans="1:21" x14ac:dyDescent="0.25">
      <c r="A392" s="20">
        <f>0.000000206166*10^9</f>
        <v>206.166</v>
      </c>
      <c r="B392">
        <v>8.6193859999999997E-2</v>
      </c>
      <c r="C392">
        <v>8.5689989999999994E-2</v>
      </c>
      <c r="D392">
        <v>9.7729179999999999E-2</v>
      </c>
      <c r="E392">
        <v>7.9152570000000005E-2</v>
      </c>
      <c r="F392">
        <v>8.972012E-2</v>
      </c>
      <c r="G392">
        <v>8.6348739999999993E-2</v>
      </c>
      <c r="H392">
        <v>7.6827919999999994E-2</v>
      </c>
      <c r="I392">
        <v>9.5379510000000001E-2</v>
      </c>
      <c r="J392">
        <v>9.1588340000000004E-2</v>
      </c>
      <c r="K392">
        <v>9.6292820000000001E-2</v>
      </c>
      <c r="L392">
        <v>9.6643610000000005E-2</v>
      </c>
      <c r="M392">
        <v>7.1700479999999997E-2</v>
      </c>
      <c r="N392">
        <v>9.3479240000000005E-2</v>
      </c>
      <c r="O392">
        <v>8.0014210000000002E-2</v>
      </c>
      <c r="P392">
        <v>8.110887E-2</v>
      </c>
      <c r="Q392">
        <v>9.3575829999999999E-2</v>
      </c>
      <c r="R392">
        <v>9.7159220000000004E-2</v>
      </c>
      <c r="S392">
        <v>9.8683740000000006E-2</v>
      </c>
      <c r="T392">
        <v>8.6924920000000003E-2</v>
      </c>
      <c r="U392">
        <v>8.6711650000000001E-2</v>
      </c>
    </row>
    <row r="393" spans="1:21" x14ac:dyDescent="0.25">
      <c r="A393" s="20">
        <f>0.000000207166*10^9</f>
        <v>207.166</v>
      </c>
      <c r="B393">
        <v>9.5222370000000001E-2</v>
      </c>
      <c r="C393">
        <v>0.1012892</v>
      </c>
      <c r="D393">
        <v>8.9290240000000007E-2</v>
      </c>
      <c r="E393">
        <v>7.3028590000000004E-2</v>
      </c>
      <c r="F393">
        <v>8.8087479999999996E-2</v>
      </c>
      <c r="G393">
        <v>9.4669729999999994E-2</v>
      </c>
      <c r="H393">
        <v>8.6050940000000006E-2</v>
      </c>
      <c r="I393">
        <v>9.1114619999999993E-2</v>
      </c>
      <c r="J393">
        <v>7.6378280000000007E-2</v>
      </c>
      <c r="K393">
        <v>9.9585859999999998E-2</v>
      </c>
      <c r="L393">
        <v>9.2573420000000003E-2</v>
      </c>
      <c r="M393">
        <v>7.1994119999999995E-2</v>
      </c>
      <c r="N393">
        <v>0.1073455</v>
      </c>
      <c r="O393">
        <v>7.5154929999999995E-2</v>
      </c>
      <c r="P393">
        <v>8.8931109999999994E-2</v>
      </c>
      <c r="Q393">
        <v>9.1945890000000002E-2</v>
      </c>
      <c r="R393">
        <v>9.214522E-2</v>
      </c>
      <c r="S393">
        <v>0.10898190000000001</v>
      </c>
      <c r="T393">
        <v>9.5261369999999998E-2</v>
      </c>
      <c r="U393">
        <v>9.4139479999999998E-2</v>
      </c>
    </row>
    <row r="394" spans="1:21" x14ac:dyDescent="0.25">
      <c r="A394" s="20">
        <f>0.000000208166*10^9</f>
        <v>208.16600000000003</v>
      </c>
      <c r="B394">
        <v>9.7558259999999994E-2</v>
      </c>
      <c r="C394">
        <v>9.6181420000000004E-2</v>
      </c>
      <c r="D394">
        <v>9.2459349999999996E-2</v>
      </c>
      <c r="E394">
        <v>8.8224650000000002E-2</v>
      </c>
      <c r="F394">
        <v>9.1675329999999999E-2</v>
      </c>
      <c r="G394">
        <v>0.1024273</v>
      </c>
      <c r="H394">
        <v>9.8685540000000002E-2</v>
      </c>
      <c r="I394">
        <v>9.4582269999999996E-2</v>
      </c>
      <c r="J394">
        <v>7.9460900000000001E-2</v>
      </c>
      <c r="K394">
        <v>9.7944180000000006E-2</v>
      </c>
      <c r="L394">
        <v>9.1069499999999998E-2</v>
      </c>
      <c r="M394">
        <v>8.2542580000000004E-2</v>
      </c>
      <c r="N394">
        <v>0.1082665</v>
      </c>
      <c r="O394">
        <v>7.8849450000000001E-2</v>
      </c>
      <c r="P394">
        <v>0.1129918</v>
      </c>
      <c r="Q394">
        <v>9.0300779999999997E-2</v>
      </c>
      <c r="R394">
        <v>9.3986500000000001E-2</v>
      </c>
      <c r="S394">
        <v>0.1130042</v>
      </c>
      <c r="T394">
        <v>9.6482739999999997E-2</v>
      </c>
      <c r="U394">
        <v>8.7498880000000001E-2</v>
      </c>
    </row>
    <row r="395" spans="1:21" x14ac:dyDescent="0.25">
      <c r="A395" s="20">
        <f>0.000000209166*10^9</f>
        <v>209.166</v>
      </c>
      <c r="B395">
        <v>9.0339790000000003E-2</v>
      </c>
      <c r="C395">
        <v>7.3695869999999997E-2</v>
      </c>
      <c r="D395">
        <v>9.8432710000000007E-2</v>
      </c>
      <c r="E395">
        <v>0.100754</v>
      </c>
      <c r="F395">
        <v>0.10487340000000001</v>
      </c>
      <c r="G395">
        <v>9.5010170000000005E-2</v>
      </c>
      <c r="H395">
        <v>9.5089359999999998E-2</v>
      </c>
      <c r="I395">
        <v>0.100964</v>
      </c>
      <c r="J395">
        <v>9.1842069999999998E-2</v>
      </c>
      <c r="K395">
        <v>9.3874120000000005E-2</v>
      </c>
      <c r="L395">
        <v>9.3192990000000003E-2</v>
      </c>
      <c r="M395">
        <v>8.6676550000000005E-2</v>
      </c>
      <c r="N395">
        <v>0.1008179</v>
      </c>
      <c r="O395">
        <v>9.3741249999999998E-2</v>
      </c>
      <c r="P395">
        <v>0.1216173</v>
      </c>
      <c r="Q395">
        <v>8.7872000000000006E-2</v>
      </c>
      <c r="R395">
        <v>9.6029980000000001E-2</v>
      </c>
      <c r="S395">
        <v>0.1056211</v>
      </c>
      <c r="T395">
        <v>9.3086719999999998E-2</v>
      </c>
      <c r="U395">
        <v>7.8296950000000004E-2</v>
      </c>
    </row>
    <row r="396" spans="1:21" x14ac:dyDescent="0.25">
      <c r="A396" s="20">
        <f>0.000000210166*10^9</f>
        <v>210.166</v>
      </c>
      <c r="B396">
        <v>8.4919309999999998E-2</v>
      </c>
      <c r="C396">
        <v>6.7921750000000003E-2</v>
      </c>
      <c r="D396">
        <v>0.1012422</v>
      </c>
      <c r="E396">
        <v>9.27172E-2</v>
      </c>
      <c r="F396">
        <v>0.11175119999999999</v>
      </c>
      <c r="G396">
        <v>8.1374370000000001E-2</v>
      </c>
      <c r="H396">
        <v>8.3616029999999994E-2</v>
      </c>
      <c r="I396">
        <v>9.5915150000000005E-2</v>
      </c>
      <c r="J396">
        <v>9.8974060000000003E-2</v>
      </c>
      <c r="K396">
        <v>9.27983E-2</v>
      </c>
      <c r="L396">
        <v>9.3950900000000004E-2</v>
      </c>
      <c r="M396">
        <v>8.1129090000000001E-2</v>
      </c>
      <c r="N396">
        <v>9.7115220000000002E-2</v>
      </c>
      <c r="O396">
        <v>0.1045275</v>
      </c>
      <c r="P396">
        <v>0.10813059999999999</v>
      </c>
      <c r="Q396">
        <v>9.2410110000000004E-2</v>
      </c>
      <c r="R396">
        <v>9.3438289999999993E-2</v>
      </c>
      <c r="S396">
        <v>8.6634840000000005E-2</v>
      </c>
      <c r="T396">
        <v>8.9553179999999996E-2</v>
      </c>
      <c r="U396">
        <v>8.0712010000000001E-2</v>
      </c>
    </row>
    <row r="397" spans="1:21" x14ac:dyDescent="0.25">
      <c r="A397" s="20">
        <f>0.000000211166*10^9</f>
        <v>211.166</v>
      </c>
      <c r="B397">
        <v>8.4291030000000003E-2</v>
      </c>
      <c r="C397">
        <v>7.4307780000000004E-2</v>
      </c>
      <c r="D397">
        <v>9.801646E-2</v>
      </c>
      <c r="E397">
        <v>8.120339E-2</v>
      </c>
      <c r="F397">
        <v>9.6316680000000002E-2</v>
      </c>
      <c r="G397">
        <v>8.0075729999999998E-2</v>
      </c>
      <c r="H397">
        <v>8.0798960000000003E-2</v>
      </c>
      <c r="I397">
        <v>8.5341620000000007E-2</v>
      </c>
      <c r="J397">
        <v>9.8315899999999998E-2</v>
      </c>
      <c r="K397">
        <v>8.4448830000000003E-2</v>
      </c>
      <c r="L397">
        <v>9.35116E-2</v>
      </c>
      <c r="M397">
        <v>8.1042110000000001E-2</v>
      </c>
      <c r="N397">
        <v>8.7852700000000006E-2</v>
      </c>
      <c r="O397">
        <v>9.6464850000000005E-2</v>
      </c>
      <c r="P397">
        <v>9.8519679999999998E-2</v>
      </c>
      <c r="Q397">
        <v>9.4667680000000004E-2</v>
      </c>
      <c r="R397">
        <v>8.7471300000000002E-2</v>
      </c>
      <c r="S397">
        <v>7.1146180000000003E-2</v>
      </c>
      <c r="T397">
        <v>9.0896900000000003E-2</v>
      </c>
      <c r="U397">
        <v>9.0190419999999993E-2</v>
      </c>
    </row>
    <row r="398" spans="1:21" x14ac:dyDescent="0.25">
      <c r="A398" s="20">
        <f>0.000000212166*10^9</f>
        <v>212.166</v>
      </c>
      <c r="B398">
        <v>8.5866890000000001E-2</v>
      </c>
      <c r="C398">
        <v>7.9525860000000004E-2</v>
      </c>
      <c r="D398">
        <v>9.1459739999999998E-2</v>
      </c>
      <c r="E398">
        <v>8.0014799999999997E-2</v>
      </c>
      <c r="F398">
        <v>7.4755970000000005E-2</v>
      </c>
      <c r="G398">
        <v>8.8628929999999995E-2</v>
      </c>
      <c r="H398">
        <v>8.004994E-2</v>
      </c>
      <c r="I398">
        <v>8.6171310000000001E-2</v>
      </c>
      <c r="J398">
        <v>9.4641139999999999E-2</v>
      </c>
      <c r="K398">
        <v>7.6915949999999997E-2</v>
      </c>
      <c r="L398">
        <v>9.3524780000000002E-2</v>
      </c>
      <c r="M398">
        <v>9.0273709999999993E-2</v>
      </c>
      <c r="N398">
        <v>7.5364470000000003E-2</v>
      </c>
      <c r="O398">
        <v>8.1464529999999993E-2</v>
      </c>
      <c r="P398">
        <v>0.1005547</v>
      </c>
      <c r="Q398">
        <v>8.9379819999999999E-2</v>
      </c>
      <c r="R398">
        <v>9.3113039999999994E-2</v>
      </c>
      <c r="S398">
        <v>7.4585730000000003E-2</v>
      </c>
      <c r="T398">
        <v>9.2217729999999998E-2</v>
      </c>
      <c r="U398">
        <v>9.2857060000000005E-2</v>
      </c>
    </row>
    <row r="399" spans="1:21" x14ac:dyDescent="0.25">
      <c r="A399" s="20">
        <f>0.000000213166*10^9</f>
        <v>213.166</v>
      </c>
      <c r="B399">
        <v>8.6627170000000003E-2</v>
      </c>
      <c r="C399">
        <v>8.5241479999999994E-2</v>
      </c>
      <c r="D399">
        <v>8.9180780000000001E-2</v>
      </c>
      <c r="E399">
        <v>8.3306909999999998E-2</v>
      </c>
      <c r="F399">
        <v>7.1151679999999995E-2</v>
      </c>
      <c r="G399">
        <v>9.3327190000000004E-2</v>
      </c>
      <c r="H399">
        <v>7.6775090000000004E-2</v>
      </c>
      <c r="I399">
        <v>9.1844449999999994E-2</v>
      </c>
      <c r="J399">
        <v>9.5523780000000003E-2</v>
      </c>
      <c r="K399">
        <v>8.7921319999999997E-2</v>
      </c>
      <c r="L399">
        <v>8.94403E-2</v>
      </c>
      <c r="M399">
        <v>9.5223230000000006E-2</v>
      </c>
      <c r="N399">
        <v>7.5179220000000005E-2</v>
      </c>
      <c r="O399">
        <v>7.6521519999999996E-2</v>
      </c>
      <c r="P399">
        <v>0.1041745</v>
      </c>
      <c r="Q399">
        <v>8.7268540000000006E-2</v>
      </c>
      <c r="R399">
        <v>0.1052078</v>
      </c>
      <c r="S399">
        <v>9.0204439999999997E-2</v>
      </c>
      <c r="T399">
        <v>9.0443469999999998E-2</v>
      </c>
      <c r="U399">
        <v>8.9074130000000001E-2</v>
      </c>
    </row>
    <row r="400" spans="1:21" x14ac:dyDescent="0.25">
      <c r="A400" s="20">
        <f>0.000000214166*10^9</f>
        <v>214.166</v>
      </c>
      <c r="B400">
        <v>8.4219230000000006E-2</v>
      </c>
      <c r="C400">
        <v>8.1024490000000005E-2</v>
      </c>
      <c r="D400">
        <v>9.2165319999999995E-2</v>
      </c>
      <c r="E400">
        <v>8.5191500000000003E-2</v>
      </c>
      <c r="F400">
        <v>8.0592869999999997E-2</v>
      </c>
      <c r="G400">
        <v>8.9004120000000006E-2</v>
      </c>
      <c r="H400">
        <v>7.9280400000000001E-2</v>
      </c>
      <c r="I400">
        <v>9.0887990000000002E-2</v>
      </c>
      <c r="J400">
        <v>9.2689339999999995E-2</v>
      </c>
      <c r="K400">
        <v>0.1001812</v>
      </c>
      <c r="L400">
        <v>8.6430069999999998E-2</v>
      </c>
      <c r="M400">
        <v>9.3986280000000005E-2</v>
      </c>
      <c r="N400">
        <v>8.3389469999999993E-2</v>
      </c>
      <c r="O400">
        <v>7.4375140000000006E-2</v>
      </c>
      <c r="P400">
        <v>0.1124161</v>
      </c>
      <c r="Q400">
        <v>9.2496739999999994E-2</v>
      </c>
      <c r="R400">
        <v>0.102935</v>
      </c>
      <c r="S400">
        <v>9.0119099999999994E-2</v>
      </c>
      <c r="T400">
        <v>8.9752360000000003E-2</v>
      </c>
      <c r="U400">
        <v>8.3959539999999999E-2</v>
      </c>
    </row>
    <row r="401" spans="1:21" x14ac:dyDescent="0.25">
      <c r="A401" s="20">
        <f>0.000000215166*10^9</f>
        <v>215.166</v>
      </c>
      <c r="B401">
        <v>7.9997319999999997E-2</v>
      </c>
      <c r="C401">
        <v>7.0211159999999995E-2</v>
      </c>
      <c r="D401">
        <v>9.5169370000000003E-2</v>
      </c>
      <c r="E401">
        <v>8.4481029999999999E-2</v>
      </c>
      <c r="F401">
        <v>8.7661890000000006E-2</v>
      </c>
      <c r="G401">
        <v>8.1963049999999996E-2</v>
      </c>
      <c r="H401">
        <v>8.9691370000000006E-2</v>
      </c>
      <c r="I401">
        <v>8.7922970000000003E-2</v>
      </c>
      <c r="J401">
        <v>8.4616609999999995E-2</v>
      </c>
      <c r="K401">
        <v>9.4176839999999998E-2</v>
      </c>
      <c r="L401">
        <v>9.2554259999999999E-2</v>
      </c>
      <c r="M401">
        <v>9.2361020000000002E-2</v>
      </c>
      <c r="N401">
        <v>8.5359790000000005E-2</v>
      </c>
      <c r="O401">
        <v>7.7088749999999998E-2</v>
      </c>
      <c r="P401">
        <v>0.11597499999999999</v>
      </c>
      <c r="Q401">
        <v>9.2501739999999999E-2</v>
      </c>
      <c r="R401">
        <v>8.978208E-2</v>
      </c>
      <c r="S401">
        <v>7.4126869999999997E-2</v>
      </c>
      <c r="T401">
        <v>9.0586879999999995E-2</v>
      </c>
      <c r="U401">
        <v>8.0255220000000002E-2</v>
      </c>
    </row>
    <row r="402" spans="1:21" x14ac:dyDescent="0.25">
      <c r="A402" s="20">
        <f>0.000000216166*10^9</f>
        <v>216.166</v>
      </c>
      <c r="B402">
        <v>7.9495960000000004E-2</v>
      </c>
      <c r="C402">
        <v>7.0831329999999998E-2</v>
      </c>
      <c r="D402">
        <v>9.6807080000000004E-2</v>
      </c>
      <c r="E402">
        <v>7.8659660000000006E-2</v>
      </c>
      <c r="F402">
        <v>8.8655979999999995E-2</v>
      </c>
      <c r="G402">
        <v>7.3653819999999995E-2</v>
      </c>
      <c r="H402">
        <v>8.7479639999999997E-2</v>
      </c>
      <c r="I402">
        <v>8.6822070000000001E-2</v>
      </c>
      <c r="J402">
        <v>8.4789809999999993E-2</v>
      </c>
      <c r="K402">
        <v>7.961994E-2</v>
      </c>
      <c r="L402">
        <v>9.8454429999999996E-2</v>
      </c>
      <c r="M402">
        <v>9.0196029999999996E-2</v>
      </c>
      <c r="N402">
        <v>8.3606040000000006E-2</v>
      </c>
      <c r="O402">
        <v>8.2839399999999994E-2</v>
      </c>
      <c r="P402">
        <v>0.1046376</v>
      </c>
      <c r="Q402">
        <v>8.5455450000000002E-2</v>
      </c>
      <c r="R402">
        <v>8.0155870000000004E-2</v>
      </c>
      <c r="S402">
        <v>7.7103420000000006E-2</v>
      </c>
      <c r="T402">
        <v>8.7949109999999997E-2</v>
      </c>
      <c r="U402">
        <v>7.6309109999999999E-2</v>
      </c>
    </row>
    <row r="403" spans="1:21" x14ac:dyDescent="0.25">
      <c r="A403" s="20">
        <f>0.000000217166*10^9</f>
        <v>217.166</v>
      </c>
      <c r="B403">
        <v>8.4856109999999998E-2</v>
      </c>
      <c r="C403">
        <v>7.550171E-2</v>
      </c>
      <c r="D403">
        <v>9.762382E-2</v>
      </c>
      <c r="E403">
        <v>7.4405310000000002E-2</v>
      </c>
      <c r="F403">
        <v>8.7595480000000003E-2</v>
      </c>
      <c r="G403">
        <v>6.7544300000000002E-2</v>
      </c>
      <c r="H403">
        <v>6.6443530000000001E-2</v>
      </c>
      <c r="I403">
        <v>8.3068340000000004E-2</v>
      </c>
      <c r="J403">
        <v>8.5469859999999995E-2</v>
      </c>
      <c r="K403">
        <v>7.3071460000000005E-2</v>
      </c>
      <c r="L403">
        <v>8.963277E-2</v>
      </c>
      <c r="M403">
        <v>8.4364830000000002E-2</v>
      </c>
      <c r="N403">
        <v>8.6642300000000005E-2</v>
      </c>
      <c r="O403">
        <v>8.0882640000000006E-2</v>
      </c>
      <c r="P403">
        <v>9.3494629999999995E-2</v>
      </c>
      <c r="Q403">
        <v>8.2172720000000005E-2</v>
      </c>
      <c r="R403">
        <v>8.0797309999999997E-2</v>
      </c>
      <c r="S403">
        <v>9.3194849999999996E-2</v>
      </c>
      <c r="T403">
        <v>8.2321439999999996E-2</v>
      </c>
      <c r="U403">
        <v>6.5604399999999993E-2</v>
      </c>
    </row>
    <row r="404" spans="1:21" x14ac:dyDescent="0.25">
      <c r="A404" s="20">
        <f>0.000000218166*10^9</f>
        <v>218.166</v>
      </c>
      <c r="B404">
        <v>8.7972789999999995E-2</v>
      </c>
      <c r="C404">
        <v>7.4799000000000004E-2</v>
      </c>
      <c r="D404">
        <v>8.9367489999999994E-2</v>
      </c>
      <c r="E404">
        <v>7.5542830000000005E-2</v>
      </c>
      <c r="F404">
        <v>8.2536739999999997E-2</v>
      </c>
      <c r="G404">
        <v>8.016943E-2</v>
      </c>
      <c r="H404">
        <v>5.5469200000000003E-2</v>
      </c>
      <c r="I404">
        <v>7.5018799999999997E-2</v>
      </c>
      <c r="J404">
        <v>7.9356800000000005E-2</v>
      </c>
      <c r="K404">
        <v>7.8184219999999999E-2</v>
      </c>
      <c r="L404">
        <v>7.1446399999999993E-2</v>
      </c>
      <c r="M404">
        <v>7.9044210000000004E-2</v>
      </c>
      <c r="N404">
        <v>9.0388560000000007E-2</v>
      </c>
      <c r="O404">
        <v>8.3005999999999996E-2</v>
      </c>
      <c r="P404">
        <v>9.216307E-2</v>
      </c>
      <c r="Q404">
        <v>8.254744E-2</v>
      </c>
      <c r="R404">
        <v>8.6019429999999994E-2</v>
      </c>
      <c r="S404">
        <v>8.9500070000000001E-2</v>
      </c>
      <c r="T404">
        <v>8.4445389999999995E-2</v>
      </c>
      <c r="U404">
        <v>6.3140719999999997E-2</v>
      </c>
    </row>
    <row r="405" spans="1:21" x14ac:dyDescent="0.25">
      <c r="A405" s="20">
        <f>0.000000219166*10^9</f>
        <v>219.166</v>
      </c>
      <c r="B405">
        <v>8.820712E-2</v>
      </c>
      <c r="C405">
        <v>7.9388639999999996E-2</v>
      </c>
      <c r="D405">
        <v>7.2256360000000006E-2</v>
      </c>
      <c r="E405">
        <v>7.7699249999999997E-2</v>
      </c>
      <c r="F405">
        <v>7.8482339999999998E-2</v>
      </c>
      <c r="G405">
        <v>9.8441490000000006E-2</v>
      </c>
      <c r="H405">
        <v>7.0132050000000001E-2</v>
      </c>
      <c r="I405">
        <v>7.8194420000000001E-2</v>
      </c>
      <c r="J405">
        <v>7.5056280000000003E-2</v>
      </c>
      <c r="K405">
        <v>8.5758180000000003E-2</v>
      </c>
      <c r="L405">
        <v>6.9042069999999997E-2</v>
      </c>
      <c r="M405">
        <v>8.007939E-2</v>
      </c>
      <c r="N405">
        <v>9.33118E-2</v>
      </c>
      <c r="O405">
        <v>8.8926839999999993E-2</v>
      </c>
      <c r="P405">
        <v>9.6155829999999998E-2</v>
      </c>
      <c r="Q405">
        <v>8.9175959999999999E-2</v>
      </c>
      <c r="R405">
        <v>8.4142350000000005E-2</v>
      </c>
      <c r="S405">
        <v>7.3256489999999994E-2</v>
      </c>
      <c r="T405">
        <v>8.9557540000000005E-2</v>
      </c>
      <c r="U405">
        <v>6.9357080000000002E-2</v>
      </c>
    </row>
    <row r="406" spans="1:21" x14ac:dyDescent="0.25">
      <c r="A406" s="20">
        <f>0.000000220166*10^9</f>
        <v>220.166</v>
      </c>
      <c r="B406">
        <v>8.9435249999999994E-2</v>
      </c>
      <c r="C406">
        <v>8.4830970000000006E-2</v>
      </c>
      <c r="D406">
        <v>6.4749329999999994E-2</v>
      </c>
      <c r="E406">
        <v>8.6929000000000006E-2</v>
      </c>
      <c r="F406">
        <v>8.4676660000000001E-2</v>
      </c>
      <c r="G406">
        <v>8.9290930000000004E-2</v>
      </c>
      <c r="H406">
        <v>9.2104290000000005E-2</v>
      </c>
      <c r="I406">
        <v>8.9285320000000001E-2</v>
      </c>
      <c r="J406">
        <v>7.3165800000000003E-2</v>
      </c>
      <c r="K406">
        <v>8.668613E-2</v>
      </c>
      <c r="L406">
        <v>8.230838E-2</v>
      </c>
      <c r="M406">
        <v>8.1155130000000006E-2</v>
      </c>
      <c r="N406">
        <v>9.7438700000000003E-2</v>
      </c>
      <c r="O406">
        <v>8.3583149999999995E-2</v>
      </c>
      <c r="P406">
        <v>0.1007358</v>
      </c>
      <c r="Q406">
        <v>9.9051239999999999E-2</v>
      </c>
      <c r="R406">
        <v>7.7301099999999998E-2</v>
      </c>
      <c r="S406">
        <v>6.5609429999999996E-2</v>
      </c>
      <c r="T406">
        <v>8.3142540000000001E-2</v>
      </c>
      <c r="U406">
        <v>6.2436159999999997E-2</v>
      </c>
    </row>
    <row r="407" spans="1:21" x14ac:dyDescent="0.25">
      <c r="A407" s="20">
        <f>0.000000221166*10^9</f>
        <v>221.166</v>
      </c>
      <c r="B407">
        <v>8.0987310000000007E-2</v>
      </c>
      <c r="C407">
        <v>7.9853629999999995E-2</v>
      </c>
      <c r="D407">
        <v>7.3984709999999995E-2</v>
      </c>
      <c r="E407">
        <v>9.3743709999999994E-2</v>
      </c>
      <c r="F407">
        <v>9.1054659999999996E-2</v>
      </c>
      <c r="G407">
        <v>6.7740960000000003E-2</v>
      </c>
      <c r="H407">
        <v>9.097094E-2</v>
      </c>
      <c r="I407">
        <v>8.2122769999999998E-2</v>
      </c>
      <c r="J407">
        <v>7.5974589999999995E-2</v>
      </c>
      <c r="K407">
        <v>8.337311E-2</v>
      </c>
      <c r="L407">
        <v>8.2133830000000005E-2</v>
      </c>
      <c r="M407">
        <v>8.0145129999999995E-2</v>
      </c>
      <c r="N407">
        <v>9.8458500000000004E-2</v>
      </c>
      <c r="O407">
        <v>7.4234869999999994E-2</v>
      </c>
      <c r="P407">
        <v>9.8532709999999996E-2</v>
      </c>
      <c r="Q407">
        <v>9.6039449999999998E-2</v>
      </c>
      <c r="R407">
        <v>8.0619440000000001E-2</v>
      </c>
      <c r="S407">
        <v>6.8818420000000005E-2</v>
      </c>
      <c r="T407">
        <v>7.8073749999999997E-2</v>
      </c>
      <c r="U407">
        <v>6.1044540000000001E-2</v>
      </c>
    </row>
    <row r="408" spans="1:21" x14ac:dyDescent="0.25">
      <c r="A408" s="20">
        <f>0.000000222166*10^9</f>
        <v>222.166</v>
      </c>
      <c r="B408">
        <v>6.3687809999999997E-2</v>
      </c>
      <c r="C408">
        <v>7.1776859999999998E-2</v>
      </c>
      <c r="D408">
        <v>8.4658159999999996E-2</v>
      </c>
      <c r="E408">
        <v>8.4158810000000001E-2</v>
      </c>
      <c r="F408">
        <v>8.8860750000000002E-2</v>
      </c>
      <c r="G408">
        <v>6.5540879999999996E-2</v>
      </c>
      <c r="H408">
        <v>7.2064290000000003E-2</v>
      </c>
      <c r="I408">
        <v>6.9568329999999998E-2</v>
      </c>
      <c r="J408">
        <v>7.9145699999999999E-2</v>
      </c>
      <c r="K408">
        <v>8.3424860000000003E-2</v>
      </c>
      <c r="L408">
        <v>7.2942000000000007E-2</v>
      </c>
      <c r="M408">
        <v>8.6592600000000006E-2</v>
      </c>
      <c r="N408">
        <v>9.4021510000000003E-2</v>
      </c>
      <c r="O408">
        <v>7.6805010000000007E-2</v>
      </c>
      <c r="P408">
        <v>9.2573470000000005E-2</v>
      </c>
      <c r="Q408">
        <v>8.0117469999999996E-2</v>
      </c>
      <c r="R408">
        <v>8.9264560000000007E-2</v>
      </c>
      <c r="S408">
        <v>7.8494830000000002E-2</v>
      </c>
      <c r="T408">
        <v>8.9298119999999995E-2</v>
      </c>
      <c r="U408">
        <v>8.0321299999999998E-2</v>
      </c>
    </row>
    <row r="409" spans="1:21" x14ac:dyDescent="0.25">
      <c r="A409" s="20">
        <f>0.000000223166*10^9</f>
        <v>223.166</v>
      </c>
      <c r="B409">
        <v>5.7358529999999998E-2</v>
      </c>
      <c r="C409">
        <v>7.0335140000000004E-2</v>
      </c>
      <c r="D409">
        <v>8.313682E-2</v>
      </c>
      <c r="E409">
        <v>7.6387239999999995E-2</v>
      </c>
      <c r="F409">
        <v>8.5821159999999994E-2</v>
      </c>
      <c r="G409">
        <v>7.16532E-2</v>
      </c>
      <c r="H409">
        <v>6.2016830000000002E-2</v>
      </c>
      <c r="I409">
        <v>7.0857420000000004E-2</v>
      </c>
      <c r="J409">
        <v>7.7256279999999997E-2</v>
      </c>
      <c r="K409">
        <v>8.4585960000000002E-2</v>
      </c>
      <c r="L409">
        <v>8.1071219999999999E-2</v>
      </c>
      <c r="M409">
        <v>9.6297820000000006E-2</v>
      </c>
      <c r="N409">
        <v>8.5903209999999994E-2</v>
      </c>
      <c r="O409">
        <v>8.2734050000000003E-2</v>
      </c>
      <c r="P409">
        <v>9.5369910000000002E-2</v>
      </c>
      <c r="Q409">
        <v>6.4807519999999993E-2</v>
      </c>
      <c r="R409">
        <v>7.8080709999999998E-2</v>
      </c>
      <c r="S409">
        <v>8.1692280000000006E-2</v>
      </c>
      <c r="T409">
        <v>9.6350779999999997E-2</v>
      </c>
      <c r="U409">
        <v>8.7112869999999995E-2</v>
      </c>
    </row>
    <row r="410" spans="1:21" x14ac:dyDescent="0.25">
      <c r="A410" s="20">
        <f>0.000000224166*10^9</f>
        <v>224.166</v>
      </c>
      <c r="B410">
        <v>6.6918560000000002E-2</v>
      </c>
      <c r="C410">
        <v>7.7080700000000002E-2</v>
      </c>
      <c r="D410">
        <v>7.6845380000000005E-2</v>
      </c>
      <c r="E410">
        <v>7.9454789999999997E-2</v>
      </c>
      <c r="F410">
        <v>8.6704199999999995E-2</v>
      </c>
      <c r="G410">
        <v>6.9195549999999995E-2</v>
      </c>
      <c r="H410">
        <v>5.781874E-2</v>
      </c>
      <c r="I410">
        <v>7.424087E-2</v>
      </c>
      <c r="J410">
        <v>8.2888500000000004E-2</v>
      </c>
      <c r="K410">
        <v>7.9481060000000006E-2</v>
      </c>
      <c r="L410">
        <v>9.3709710000000002E-2</v>
      </c>
      <c r="M410">
        <v>9.2103889999999994E-2</v>
      </c>
      <c r="N410">
        <v>7.9671030000000004E-2</v>
      </c>
      <c r="O410">
        <v>7.8445409999999993E-2</v>
      </c>
      <c r="P410">
        <v>0.10455059999999999</v>
      </c>
      <c r="Q410">
        <v>6.2812839999999995E-2</v>
      </c>
      <c r="R410">
        <v>6.3237249999999995E-2</v>
      </c>
      <c r="S410">
        <v>7.3245909999999997E-2</v>
      </c>
      <c r="T410">
        <v>7.9846550000000002E-2</v>
      </c>
      <c r="U410">
        <v>7.2155200000000003E-2</v>
      </c>
    </row>
    <row r="411" spans="1:21" x14ac:dyDescent="0.25">
      <c r="A411" s="20">
        <f>0.000000225166*10^9</f>
        <v>225.166</v>
      </c>
      <c r="B411">
        <v>7.9852889999999996E-2</v>
      </c>
      <c r="C411">
        <v>7.8943100000000002E-2</v>
      </c>
      <c r="D411">
        <v>7.6612830000000007E-2</v>
      </c>
      <c r="E411">
        <v>8.0455260000000001E-2</v>
      </c>
      <c r="F411">
        <v>8.2188499999999998E-2</v>
      </c>
      <c r="G411">
        <v>6.9313390000000002E-2</v>
      </c>
      <c r="H411">
        <v>5.9595259999999997E-2</v>
      </c>
      <c r="I411">
        <v>7.1610720000000003E-2</v>
      </c>
      <c r="J411">
        <v>9.0271370000000004E-2</v>
      </c>
      <c r="K411">
        <v>7.1036180000000004E-2</v>
      </c>
      <c r="L411">
        <v>8.8683049999999999E-2</v>
      </c>
      <c r="M411">
        <v>7.8910720000000004E-2</v>
      </c>
      <c r="N411">
        <v>7.4612319999999996E-2</v>
      </c>
      <c r="O411">
        <v>7.7136659999999996E-2</v>
      </c>
      <c r="P411">
        <v>0.1087679</v>
      </c>
      <c r="Q411">
        <v>7.6211269999999998E-2</v>
      </c>
      <c r="R411">
        <v>7.4794180000000002E-2</v>
      </c>
      <c r="S411">
        <v>7.1033239999999997E-2</v>
      </c>
      <c r="T411">
        <v>6.2607910000000003E-2</v>
      </c>
      <c r="U411">
        <v>6.2717629999999996E-2</v>
      </c>
    </row>
    <row r="412" spans="1:21" x14ac:dyDescent="0.25">
      <c r="A412" s="20">
        <f>0.000000226166*10^9</f>
        <v>226.166</v>
      </c>
      <c r="B412">
        <v>8.1587709999999994E-2</v>
      </c>
      <c r="C412">
        <v>7.0260840000000005E-2</v>
      </c>
      <c r="D412">
        <v>7.6313829999999999E-2</v>
      </c>
      <c r="E412">
        <v>8.0848600000000007E-2</v>
      </c>
      <c r="F412">
        <v>7.1080920000000006E-2</v>
      </c>
      <c r="G412">
        <v>7.9985860000000006E-2</v>
      </c>
      <c r="H412">
        <v>7.3836659999999998E-2</v>
      </c>
      <c r="I412">
        <v>6.4625409999999994E-2</v>
      </c>
      <c r="J412">
        <v>8.6515800000000004E-2</v>
      </c>
      <c r="K412">
        <v>6.4956710000000001E-2</v>
      </c>
      <c r="L412">
        <v>7.9905450000000003E-2</v>
      </c>
      <c r="M412">
        <v>7.6607850000000005E-2</v>
      </c>
      <c r="N412">
        <v>6.6126050000000006E-2</v>
      </c>
      <c r="O412">
        <v>7.9242469999999995E-2</v>
      </c>
      <c r="P412">
        <v>0.1038234</v>
      </c>
      <c r="Q412">
        <v>8.4907159999999995E-2</v>
      </c>
      <c r="R412">
        <v>9.2339980000000002E-2</v>
      </c>
      <c r="S412">
        <v>7.3157520000000004E-2</v>
      </c>
      <c r="T412">
        <v>6.5050380000000005E-2</v>
      </c>
      <c r="U412">
        <v>6.140425E-2</v>
      </c>
    </row>
    <row r="413" spans="1:21" x14ac:dyDescent="0.25">
      <c r="A413" s="20">
        <f>0.000000227166*10^9</f>
        <v>227.166</v>
      </c>
      <c r="B413">
        <v>7.9597210000000002E-2</v>
      </c>
      <c r="C413">
        <v>6.9585099999999997E-2</v>
      </c>
      <c r="D413">
        <v>7.4561409999999995E-2</v>
      </c>
      <c r="E413">
        <v>8.6348980000000006E-2</v>
      </c>
      <c r="F413">
        <v>6.8598119999999999E-2</v>
      </c>
      <c r="G413">
        <v>8.6521310000000004E-2</v>
      </c>
      <c r="H413">
        <v>8.261106E-2</v>
      </c>
      <c r="I413">
        <v>6.7059770000000005E-2</v>
      </c>
      <c r="J413">
        <v>8.3314360000000004E-2</v>
      </c>
      <c r="K413">
        <v>6.4448409999999998E-2</v>
      </c>
      <c r="L413">
        <v>8.0706150000000004E-2</v>
      </c>
      <c r="M413">
        <v>8.3860450000000003E-2</v>
      </c>
      <c r="N413">
        <v>6.3139810000000005E-2</v>
      </c>
      <c r="O413">
        <v>6.7134719999999995E-2</v>
      </c>
      <c r="P413">
        <v>9.3164860000000002E-2</v>
      </c>
      <c r="Q413">
        <v>6.9621359999999993E-2</v>
      </c>
      <c r="R413">
        <v>9.0224219999999994E-2</v>
      </c>
      <c r="S413">
        <v>6.6424579999999997E-2</v>
      </c>
      <c r="T413">
        <v>7.3464979999999999E-2</v>
      </c>
      <c r="U413">
        <v>5.8555910000000003E-2</v>
      </c>
    </row>
    <row r="414" spans="1:21" x14ac:dyDescent="0.25">
      <c r="A414" s="20">
        <f>0.000000228166*10^9</f>
        <v>228.166</v>
      </c>
      <c r="B414">
        <v>8.3675550000000001E-2</v>
      </c>
      <c r="C414">
        <v>7.7653910000000007E-2</v>
      </c>
      <c r="D414">
        <v>7.118294E-2</v>
      </c>
      <c r="E414">
        <v>8.4857589999999997E-2</v>
      </c>
      <c r="F414">
        <v>7.3491249999999994E-2</v>
      </c>
      <c r="G414">
        <v>7.9635510000000007E-2</v>
      </c>
      <c r="H414">
        <v>7.4933089999999994E-2</v>
      </c>
      <c r="I414">
        <v>8.3110699999999996E-2</v>
      </c>
      <c r="J414">
        <v>8.9288480000000003E-2</v>
      </c>
      <c r="K414">
        <v>7.6137590000000005E-2</v>
      </c>
      <c r="L414">
        <v>8.1258440000000001E-2</v>
      </c>
      <c r="M414">
        <v>8.1401950000000001E-2</v>
      </c>
      <c r="N414">
        <v>6.9481329999999994E-2</v>
      </c>
      <c r="O414">
        <v>5.3973069999999998E-2</v>
      </c>
      <c r="P414">
        <v>8.7923050000000003E-2</v>
      </c>
      <c r="Q414">
        <v>4.9402469999999997E-2</v>
      </c>
      <c r="R414">
        <v>7.3729569999999994E-2</v>
      </c>
      <c r="S414">
        <v>6.8071229999999996E-2</v>
      </c>
      <c r="T414">
        <v>8.1933779999999998E-2</v>
      </c>
      <c r="U414">
        <v>6.5112000000000003E-2</v>
      </c>
    </row>
    <row r="415" spans="1:21" x14ac:dyDescent="0.25">
      <c r="A415" s="20">
        <f>0.000000229166*10^9</f>
        <v>229.166</v>
      </c>
      <c r="B415">
        <v>7.8265689999999999E-2</v>
      </c>
      <c r="C415">
        <v>7.5166239999999995E-2</v>
      </c>
      <c r="D415">
        <v>6.4540429999999996E-2</v>
      </c>
      <c r="E415">
        <v>6.5139639999999999E-2</v>
      </c>
      <c r="F415">
        <v>7.6197509999999996E-2</v>
      </c>
      <c r="G415">
        <v>7.1617669999999994E-2</v>
      </c>
      <c r="H415">
        <v>6.2834219999999996E-2</v>
      </c>
      <c r="I415">
        <v>9.0060550000000003E-2</v>
      </c>
      <c r="J415">
        <v>9.6809820000000005E-2</v>
      </c>
      <c r="K415">
        <v>8.8961670000000007E-2</v>
      </c>
      <c r="L415">
        <v>7.8424439999999998E-2</v>
      </c>
      <c r="M415">
        <v>6.7295530000000006E-2</v>
      </c>
      <c r="N415">
        <v>7.7727809999999994E-2</v>
      </c>
      <c r="O415">
        <v>5.6597189999999999E-2</v>
      </c>
      <c r="P415">
        <v>9.2948240000000001E-2</v>
      </c>
      <c r="Q415">
        <v>5.304656E-2</v>
      </c>
      <c r="R415">
        <v>6.6053630000000002E-2</v>
      </c>
      <c r="S415">
        <v>7.9564460000000004E-2</v>
      </c>
      <c r="T415">
        <v>8.9744920000000006E-2</v>
      </c>
      <c r="U415">
        <v>8.464663E-2</v>
      </c>
    </row>
    <row r="416" spans="1:21" x14ac:dyDescent="0.25">
      <c r="A416" s="20">
        <f>0.000000230166*10^9</f>
        <v>230.166</v>
      </c>
      <c r="B416">
        <v>7.5106060000000002E-2</v>
      </c>
      <c r="C416">
        <v>6.8247870000000002E-2</v>
      </c>
      <c r="D416">
        <v>7.0067889999999994E-2</v>
      </c>
      <c r="E416">
        <v>4.8147479999999999E-2</v>
      </c>
      <c r="F416">
        <v>7.9271159999999993E-2</v>
      </c>
      <c r="G416">
        <v>7.5586150000000005E-2</v>
      </c>
      <c r="H416">
        <v>6.0711340000000003E-2</v>
      </c>
      <c r="I416">
        <v>7.9596050000000002E-2</v>
      </c>
      <c r="J416">
        <v>9.2589619999999997E-2</v>
      </c>
      <c r="K416">
        <v>8.6879819999999996E-2</v>
      </c>
      <c r="L416">
        <v>8.1633670000000005E-2</v>
      </c>
      <c r="M416">
        <v>6.5585340000000006E-2</v>
      </c>
      <c r="N416">
        <v>8.164217E-2</v>
      </c>
      <c r="O416">
        <v>6.3473639999999998E-2</v>
      </c>
      <c r="P416">
        <v>9.4015070000000006E-2</v>
      </c>
      <c r="Q416">
        <v>7.0949380000000006E-2</v>
      </c>
      <c r="R416">
        <v>7.5700749999999997E-2</v>
      </c>
      <c r="S416">
        <v>7.9400360000000003E-2</v>
      </c>
      <c r="T416">
        <v>8.2178669999999995E-2</v>
      </c>
      <c r="U416">
        <v>9.1936829999999997E-2</v>
      </c>
    </row>
    <row r="417" spans="1:21" x14ac:dyDescent="0.25">
      <c r="A417" s="20">
        <f>0.000000231166*10^9</f>
        <v>231.166</v>
      </c>
      <c r="B417">
        <v>8.6782960000000006E-2</v>
      </c>
      <c r="C417">
        <v>7.2907079999999999E-2</v>
      </c>
      <c r="D417">
        <v>8.228452E-2</v>
      </c>
      <c r="E417">
        <v>5.664582E-2</v>
      </c>
      <c r="F417">
        <v>8.0624020000000005E-2</v>
      </c>
      <c r="G417">
        <v>8.4393129999999997E-2</v>
      </c>
      <c r="H417">
        <v>7.1060929999999994E-2</v>
      </c>
      <c r="I417">
        <v>6.8831649999999994E-2</v>
      </c>
      <c r="J417">
        <v>8.0028940000000007E-2</v>
      </c>
      <c r="K417">
        <v>7.8508060000000005E-2</v>
      </c>
      <c r="L417">
        <v>8.4752499999999995E-2</v>
      </c>
      <c r="M417">
        <v>8.0732999999999999E-2</v>
      </c>
      <c r="N417">
        <v>7.8166970000000002E-2</v>
      </c>
      <c r="O417">
        <v>6.2593889999999999E-2</v>
      </c>
      <c r="P417">
        <v>8.0540420000000001E-2</v>
      </c>
      <c r="Q417">
        <v>8.0914799999999995E-2</v>
      </c>
      <c r="R417">
        <v>7.6941480000000007E-2</v>
      </c>
      <c r="S417">
        <v>7.3743790000000004E-2</v>
      </c>
      <c r="T417">
        <v>6.409107E-2</v>
      </c>
      <c r="U417">
        <v>7.4568490000000001E-2</v>
      </c>
    </row>
    <row r="418" spans="1:21" x14ac:dyDescent="0.25">
      <c r="A418" s="20">
        <f>0.000000232166*10^9</f>
        <v>232.166</v>
      </c>
      <c r="B418">
        <v>8.8253890000000002E-2</v>
      </c>
      <c r="C418">
        <v>8.059935E-2</v>
      </c>
      <c r="D418">
        <v>8.5820259999999995E-2</v>
      </c>
      <c r="E418">
        <v>7.3583040000000002E-2</v>
      </c>
      <c r="F418">
        <v>7.6736280000000004E-2</v>
      </c>
      <c r="G418">
        <v>8.2541119999999996E-2</v>
      </c>
      <c r="H418">
        <v>7.7353459999999999E-2</v>
      </c>
      <c r="I418">
        <v>6.8674589999999994E-2</v>
      </c>
      <c r="J418">
        <v>7.5093099999999996E-2</v>
      </c>
      <c r="K418">
        <v>7.4531819999999999E-2</v>
      </c>
      <c r="L418">
        <v>7.6597479999999996E-2</v>
      </c>
      <c r="M418">
        <v>8.6119290000000001E-2</v>
      </c>
      <c r="N418">
        <v>7.6524560000000005E-2</v>
      </c>
      <c r="O418">
        <v>6.0359679999999999E-2</v>
      </c>
      <c r="P418">
        <v>6.8750500000000006E-2</v>
      </c>
      <c r="Q418">
        <v>7.9681650000000007E-2</v>
      </c>
      <c r="R418">
        <v>6.1425550000000002E-2</v>
      </c>
      <c r="S418">
        <v>7.3379949999999999E-2</v>
      </c>
      <c r="T418">
        <v>5.962071E-2</v>
      </c>
      <c r="U418">
        <v>5.7698520000000003E-2</v>
      </c>
    </row>
    <row r="419" spans="1:21" x14ac:dyDescent="0.25">
      <c r="A419" s="20">
        <f>0.000000233166*10^9</f>
        <v>233.16600000000003</v>
      </c>
      <c r="B419">
        <v>7.7391470000000004E-2</v>
      </c>
      <c r="C419">
        <v>7.7189400000000005E-2</v>
      </c>
      <c r="D419">
        <v>8.9626280000000003E-2</v>
      </c>
      <c r="E419">
        <v>7.705882E-2</v>
      </c>
      <c r="F419">
        <v>7.6004740000000001E-2</v>
      </c>
      <c r="G419">
        <v>7.4700210000000003E-2</v>
      </c>
      <c r="H419">
        <v>6.8883929999999996E-2</v>
      </c>
      <c r="I419">
        <v>7.1581119999999998E-2</v>
      </c>
      <c r="J419">
        <v>7.3016990000000004E-2</v>
      </c>
      <c r="K419">
        <v>7.5999150000000001E-2</v>
      </c>
      <c r="L419">
        <v>7.4266789999999999E-2</v>
      </c>
      <c r="M419">
        <v>8.1876560000000001E-2</v>
      </c>
      <c r="N419">
        <v>8.4112699999999999E-2</v>
      </c>
      <c r="O419">
        <v>6.9125119999999998E-2</v>
      </c>
      <c r="P419">
        <v>7.9315159999999996E-2</v>
      </c>
      <c r="Q419">
        <v>7.4386610000000006E-2</v>
      </c>
      <c r="R419">
        <v>6.0190189999999998E-2</v>
      </c>
      <c r="S419">
        <v>7.4426220000000001E-2</v>
      </c>
      <c r="T419">
        <v>7.4736060000000007E-2</v>
      </c>
      <c r="U419">
        <v>5.8998639999999998E-2</v>
      </c>
    </row>
    <row r="420" spans="1:21" x14ac:dyDescent="0.25">
      <c r="A420" s="20">
        <f>0.000000234166*10^9</f>
        <v>234.166</v>
      </c>
      <c r="B420">
        <v>7.2258539999999996E-2</v>
      </c>
      <c r="C420">
        <v>6.7793160000000005E-2</v>
      </c>
      <c r="D420">
        <v>8.7396280000000007E-2</v>
      </c>
      <c r="E420">
        <v>7.1282869999999998E-2</v>
      </c>
      <c r="F420">
        <v>8.2010739999999999E-2</v>
      </c>
      <c r="G420">
        <v>7.7550679999999997E-2</v>
      </c>
      <c r="H420">
        <v>5.6981770000000001E-2</v>
      </c>
      <c r="I420">
        <v>7.1572990000000003E-2</v>
      </c>
      <c r="J420">
        <v>6.6826650000000001E-2</v>
      </c>
      <c r="K420">
        <v>7.7788389999999999E-2</v>
      </c>
      <c r="L420">
        <v>8.6443039999999999E-2</v>
      </c>
      <c r="M420">
        <v>8.74196E-2</v>
      </c>
      <c r="N420">
        <v>9.2790570000000003E-2</v>
      </c>
      <c r="O420">
        <v>8.5091940000000005E-2</v>
      </c>
      <c r="P420">
        <v>9.6338080000000006E-2</v>
      </c>
      <c r="Q420">
        <v>7.1419650000000001E-2</v>
      </c>
      <c r="R420">
        <v>7.8105640000000004E-2</v>
      </c>
      <c r="S420">
        <v>7.1368870000000001E-2</v>
      </c>
      <c r="T420">
        <v>8.6456820000000004E-2</v>
      </c>
      <c r="U420">
        <v>6.9872909999999996E-2</v>
      </c>
    </row>
    <row r="421" spans="1:21" x14ac:dyDescent="0.25">
      <c r="A421" s="20">
        <f>0.000000235166*10^9</f>
        <v>235.166</v>
      </c>
      <c r="B421">
        <v>7.3032609999999998E-2</v>
      </c>
      <c r="C421">
        <v>6.6442959999999995E-2</v>
      </c>
      <c r="D421">
        <v>7.274506E-2</v>
      </c>
      <c r="E421">
        <v>6.8799369999999999E-2</v>
      </c>
      <c r="F421">
        <v>8.0714770000000005E-2</v>
      </c>
      <c r="G421">
        <v>9.1818319999999995E-2</v>
      </c>
      <c r="H421">
        <v>5.7037730000000002E-2</v>
      </c>
      <c r="I421">
        <v>7.1693859999999998E-2</v>
      </c>
      <c r="J421">
        <v>6.4800070000000001E-2</v>
      </c>
      <c r="K421">
        <v>7.3581279999999999E-2</v>
      </c>
      <c r="L421">
        <v>8.8838100000000003E-2</v>
      </c>
      <c r="M421">
        <v>9.0895119999999996E-2</v>
      </c>
      <c r="N421">
        <v>9.3000050000000001E-2</v>
      </c>
      <c r="O421">
        <v>9.4911969999999998E-2</v>
      </c>
      <c r="P421">
        <v>9.0048119999999995E-2</v>
      </c>
      <c r="Q421">
        <v>6.8172350000000007E-2</v>
      </c>
      <c r="R421">
        <v>8.2632209999999998E-2</v>
      </c>
      <c r="S421">
        <v>6.3459539999999995E-2</v>
      </c>
      <c r="T421">
        <v>7.4456240000000007E-2</v>
      </c>
      <c r="U421">
        <v>7.485356E-2</v>
      </c>
    </row>
    <row r="422" spans="1:21" x14ac:dyDescent="0.25">
      <c r="A422" s="20">
        <f>0.000000236166*10^9</f>
        <v>236.166</v>
      </c>
      <c r="B422">
        <v>6.7835880000000001E-2</v>
      </c>
      <c r="C422">
        <v>6.97792E-2</v>
      </c>
      <c r="D422">
        <v>6.5680340000000004E-2</v>
      </c>
      <c r="E422">
        <v>6.7594600000000005E-2</v>
      </c>
      <c r="F422">
        <v>7.2433419999999998E-2</v>
      </c>
      <c r="G422">
        <v>9.5459840000000004E-2</v>
      </c>
      <c r="H422">
        <v>7.4718809999999997E-2</v>
      </c>
      <c r="I422">
        <v>7.2470770000000004E-2</v>
      </c>
      <c r="J422">
        <v>7.1386530000000004E-2</v>
      </c>
      <c r="K422">
        <v>6.3768699999999998E-2</v>
      </c>
      <c r="L422">
        <v>7.5968259999999996E-2</v>
      </c>
      <c r="M422">
        <v>8.5262260000000006E-2</v>
      </c>
      <c r="N422">
        <v>8.1409300000000004E-2</v>
      </c>
      <c r="O422">
        <v>8.8009959999999998E-2</v>
      </c>
      <c r="P422">
        <v>7.3887789999999995E-2</v>
      </c>
      <c r="Q422">
        <v>6.109034E-2</v>
      </c>
      <c r="R422">
        <v>7.5621069999999999E-2</v>
      </c>
      <c r="S422">
        <v>6.4385730000000002E-2</v>
      </c>
      <c r="T422">
        <v>5.6991140000000003E-2</v>
      </c>
      <c r="U422">
        <v>7.0921849999999995E-2</v>
      </c>
    </row>
    <row r="423" spans="1:21" x14ac:dyDescent="0.25">
      <c r="A423" s="20">
        <f>0.000000237166*10^9</f>
        <v>237.166</v>
      </c>
      <c r="B423">
        <v>5.9643000000000002E-2</v>
      </c>
      <c r="C423">
        <v>6.7884719999999996E-2</v>
      </c>
      <c r="D423">
        <v>6.9435750000000004E-2</v>
      </c>
      <c r="E423">
        <v>6.2867939999999997E-2</v>
      </c>
      <c r="F423">
        <v>7.0445800000000003E-2</v>
      </c>
      <c r="G423">
        <v>8.1097559999999999E-2</v>
      </c>
      <c r="H423">
        <v>8.7432599999999999E-2</v>
      </c>
      <c r="I423">
        <v>7.3392579999999999E-2</v>
      </c>
      <c r="J423">
        <v>7.7086909999999995E-2</v>
      </c>
      <c r="K423">
        <v>5.8138450000000001E-2</v>
      </c>
      <c r="L423">
        <v>6.9281620000000002E-2</v>
      </c>
      <c r="M423">
        <v>8.1111169999999996E-2</v>
      </c>
      <c r="N423">
        <v>6.3222849999999997E-2</v>
      </c>
      <c r="O423">
        <v>7.0143449999999996E-2</v>
      </c>
      <c r="P423">
        <v>7.2566080000000005E-2</v>
      </c>
      <c r="Q423">
        <v>5.8756849999999999E-2</v>
      </c>
      <c r="R423">
        <v>7.8656249999999997E-2</v>
      </c>
      <c r="S423">
        <v>7.3902819999999994E-2</v>
      </c>
      <c r="T423">
        <v>5.9705559999999998E-2</v>
      </c>
      <c r="U423">
        <v>6.892587E-2</v>
      </c>
    </row>
    <row r="424" spans="1:21" x14ac:dyDescent="0.25">
      <c r="A424" s="20">
        <f>0.000000238166*10^9</f>
        <v>238.166</v>
      </c>
      <c r="B424">
        <v>6.1405359999999999E-2</v>
      </c>
      <c r="C424">
        <v>6.6541729999999993E-2</v>
      </c>
      <c r="D424">
        <v>6.9300280000000006E-2</v>
      </c>
      <c r="E424">
        <v>6.3184409999999996E-2</v>
      </c>
      <c r="F424">
        <v>6.7903790000000006E-2</v>
      </c>
      <c r="G424">
        <v>6.9826550000000001E-2</v>
      </c>
      <c r="H424">
        <v>7.8649629999999998E-2</v>
      </c>
      <c r="I424">
        <v>6.8538639999999998E-2</v>
      </c>
      <c r="J424">
        <v>6.6247929999999997E-2</v>
      </c>
      <c r="K424">
        <v>6.2585589999999997E-2</v>
      </c>
      <c r="L424">
        <v>7.1745439999999994E-2</v>
      </c>
      <c r="M424">
        <v>7.6242550000000006E-2</v>
      </c>
      <c r="N424">
        <v>5.5953780000000002E-2</v>
      </c>
      <c r="O424">
        <v>6.8642679999999998E-2</v>
      </c>
      <c r="P424">
        <v>7.9038150000000001E-2</v>
      </c>
      <c r="Q424">
        <v>6.4531740000000004E-2</v>
      </c>
      <c r="R424">
        <v>7.8416219999999995E-2</v>
      </c>
      <c r="S424">
        <v>6.9028770000000003E-2</v>
      </c>
      <c r="T424">
        <v>7.3772180000000007E-2</v>
      </c>
      <c r="U424">
        <v>6.6169169999999999E-2</v>
      </c>
    </row>
    <row r="425" spans="1:21" x14ac:dyDescent="0.25">
      <c r="A425" s="20">
        <f>0.000000239166*10^9</f>
        <v>239.166</v>
      </c>
      <c r="B425">
        <v>6.6712229999999997E-2</v>
      </c>
      <c r="C425">
        <v>6.8813650000000004E-2</v>
      </c>
      <c r="D425">
        <v>6.5201259999999997E-2</v>
      </c>
      <c r="E425">
        <v>6.7611379999999999E-2</v>
      </c>
      <c r="F425">
        <v>5.8718930000000003E-2</v>
      </c>
      <c r="G425">
        <v>6.9306480000000004E-2</v>
      </c>
      <c r="H425">
        <v>7.2904430000000006E-2</v>
      </c>
      <c r="I425">
        <v>5.8239060000000002E-2</v>
      </c>
      <c r="J425">
        <v>5.0799579999999997E-2</v>
      </c>
      <c r="K425">
        <v>6.1343000000000002E-2</v>
      </c>
      <c r="L425">
        <v>6.9184679999999998E-2</v>
      </c>
      <c r="M425">
        <v>7.1485220000000002E-2</v>
      </c>
      <c r="N425">
        <v>6.3673750000000001E-2</v>
      </c>
      <c r="O425">
        <v>7.7735219999999994E-2</v>
      </c>
      <c r="P425">
        <v>8.5070469999999995E-2</v>
      </c>
      <c r="Q425">
        <v>6.70824E-2</v>
      </c>
      <c r="R425">
        <v>6.9072670000000003E-2</v>
      </c>
      <c r="S425">
        <v>5.6991859999999998E-2</v>
      </c>
      <c r="T425">
        <v>7.982388E-2</v>
      </c>
      <c r="U425">
        <v>5.5985890000000003E-2</v>
      </c>
    </row>
    <row r="426" spans="1:21" x14ac:dyDescent="0.25">
      <c r="A426" s="20">
        <f>0.000000240166*10^9</f>
        <v>240.166</v>
      </c>
      <c r="B426">
        <v>6.5511910000000007E-2</v>
      </c>
      <c r="C426">
        <v>6.4637410000000006E-2</v>
      </c>
      <c r="D426">
        <v>6.3773709999999997E-2</v>
      </c>
      <c r="E426">
        <v>7.0464429999999995E-2</v>
      </c>
      <c r="F426">
        <v>5.1429490000000001E-2</v>
      </c>
      <c r="G426">
        <v>7.3834469999999999E-2</v>
      </c>
      <c r="H426">
        <v>7.6292390000000002E-2</v>
      </c>
      <c r="I426">
        <v>5.8486570000000002E-2</v>
      </c>
      <c r="J426">
        <v>5.8831040000000001E-2</v>
      </c>
      <c r="K426">
        <v>5.2256169999999998E-2</v>
      </c>
      <c r="L426">
        <v>5.7169419999999999E-2</v>
      </c>
      <c r="M426">
        <v>7.0907040000000005E-2</v>
      </c>
      <c r="N426">
        <v>6.7129770000000005E-2</v>
      </c>
      <c r="O426">
        <v>7.3329259999999993E-2</v>
      </c>
      <c r="P426">
        <v>8.9733170000000001E-2</v>
      </c>
      <c r="Q426">
        <v>6.1690399999999999E-2</v>
      </c>
      <c r="R426">
        <v>6.9466840000000002E-2</v>
      </c>
      <c r="S426">
        <v>6.171799E-2</v>
      </c>
      <c r="T426">
        <v>7.8936850000000003E-2</v>
      </c>
      <c r="U426">
        <v>4.42332E-2</v>
      </c>
    </row>
    <row r="427" spans="1:21" x14ac:dyDescent="0.25">
      <c r="A427" s="20">
        <f>0.000000241166*10^9</f>
        <v>241.16599999999997</v>
      </c>
      <c r="B427">
        <v>6.144049E-2</v>
      </c>
      <c r="C427">
        <v>5.1112749999999998E-2</v>
      </c>
      <c r="D427">
        <v>6.3733639999999994E-2</v>
      </c>
      <c r="E427">
        <v>7.2447490000000003E-2</v>
      </c>
      <c r="F427">
        <v>5.4731120000000001E-2</v>
      </c>
      <c r="G427">
        <v>7.2762259999999995E-2</v>
      </c>
      <c r="H427">
        <v>6.8350030000000006E-2</v>
      </c>
      <c r="I427">
        <v>6.3804360000000004E-2</v>
      </c>
      <c r="J427">
        <v>7.9476560000000002E-2</v>
      </c>
      <c r="K427">
        <v>5.4048319999999997E-2</v>
      </c>
      <c r="L427">
        <v>4.7391910000000002E-2</v>
      </c>
      <c r="M427">
        <v>7.2764969999999998E-2</v>
      </c>
      <c r="N427">
        <v>6.4089339999999995E-2</v>
      </c>
      <c r="O427">
        <v>6.8939399999999998E-2</v>
      </c>
      <c r="P427">
        <v>9.3584840000000002E-2</v>
      </c>
      <c r="Q427">
        <v>6.2483660000000003E-2</v>
      </c>
      <c r="R427">
        <v>7.4138899999999994E-2</v>
      </c>
      <c r="S427">
        <v>6.989853E-2</v>
      </c>
      <c r="T427">
        <v>7.6503870000000002E-2</v>
      </c>
      <c r="U427">
        <v>4.2355900000000002E-2</v>
      </c>
    </row>
    <row r="428" spans="1:21" x14ac:dyDescent="0.25">
      <c r="A428" s="20">
        <f>0.000000242166*10^9</f>
        <v>242.166</v>
      </c>
      <c r="B428">
        <v>6.3847650000000006E-2</v>
      </c>
      <c r="C428">
        <v>4.083241E-2</v>
      </c>
      <c r="D428">
        <v>6.4834779999999995E-2</v>
      </c>
      <c r="E428">
        <v>6.7769360000000001E-2</v>
      </c>
      <c r="F428">
        <v>6.622509E-2</v>
      </c>
      <c r="G428">
        <v>6.3800800000000005E-2</v>
      </c>
      <c r="H428">
        <v>5.550153E-2</v>
      </c>
      <c r="I428">
        <v>6.1712469999999998E-2</v>
      </c>
      <c r="J428">
        <v>7.9739039999999997E-2</v>
      </c>
      <c r="K428">
        <v>6.683973E-2</v>
      </c>
      <c r="L428">
        <v>5.7448619999999999E-2</v>
      </c>
      <c r="M428">
        <v>7.3879E-2</v>
      </c>
      <c r="N428">
        <v>6.4671179999999995E-2</v>
      </c>
      <c r="O428">
        <v>6.8521670000000007E-2</v>
      </c>
      <c r="P428">
        <v>9.9624740000000003E-2</v>
      </c>
      <c r="Q428">
        <v>7.4675409999999998E-2</v>
      </c>
      <c r="R428">
        <v>6.3705449999999997E-2</v>
      </c>
      <c r="S428">
        <v>6.5133769999999994E-2</v>
      </c>
      <c r="T428">
        <v>6.5296220000000002E-2</v>
      </c>
      <c r="U428">
        <v>5.4401669999999999E-2</v>
      </c>
    </row>
    <row r="429" spans="1:21" x14ac:dyDescent="0.25">
      <c r="A429" s="20">
        <f>0.000000243166*10^9</f>
        <v>243.16600000000003</v>
      </c>
      <c r="B429">
        <v>7.6599589999999995E-2</v>
      </c>
      <c r="C429">
        <v>4.5517830000000002E-2</v>
      </c>
      <c r="D429">
        <v>6.9548330000000005E-2</v>
      </c>
      <c r="E429">
        <v>6.1109980000000001E-2</v>
      </c>
      <c r="F429">
        <v>6.8959149999999997E-2</v>
      </c>
      <c r="G429">
        <v>6.638587E-2</v>
      </c>
      <c r="H429">
        <v>5.7275479999999997E-2</v>
      </c>
      <c r="I429">
        <v>6.6517049999999994E-2</v>
      </c>
      <c r="J429">
        <v>5.9239109999999998E-2</v>
      </c>
      <c r="K429">
        <v>7.5227660000000002E-2</v>
      </c>
      <c r="L429">
        <v>7.6044780000000006E-2</v>
      </c>
      <c r="M429">
        <v>7.4215429999999999E-2</v>
      </c>
      <c r="N429">
        <v>6.6245470000000001E-2</v>
      </c>
      <c r="O429">
        <v>6.1874409999999998E-2</v>
      </c>
      <c r="P429">
        <v>9.5127020000000007E-2</v>
      </c>
      <c r="Q429">
        <v>7.8940040000000003E-2</v>
      </c>
      <c r="R429">
        <v>5.2509729999999998E-2</v>
      </c>
      <c r="S429">
        <v>5.448687E-2</v>
      </c>
      <c r="T429">
        <v>4.5768499999999997E-2</v>
      </c>
      <c r="U429">
        <v>6.3853660000000007E-2</v>
      </c>
    </row>
    <row r="430" spans="1:21" x14ac:dyDescent="0.25">
      <c r="A430" s="20">
        <f>0.000000244166*10^9</f>
        <v>244.166</v>
      </c>
      <c r="B430">
        <v>8.3627839999999995E-2</v>
      </c>
      <c r="C430">
        <v>5.834889E-2</v>
      </c>
      <c r="D430">
        <v>7.4951359999999995E-2</v>
      </c>
      <c r="E430">
        <v>6.3098619999999994E-2</v>
      </c>
      <c r="F430">
        <v>5.9672660000000002E-2</v>
      </c>
      <c r="G430">
        <v>7.3512279999999999E-2</v>
      </c>
      <c r="H430">
        <v>7.2727269999999997E-2</v>
      </c>
      <c r="I430">
        <v>7.8871830000000004E-2</v>
      </c>
      <c r="J430">
        <v>4.9046739999999998E-2</v>
      </c>
      <c r="K430">
        <v>7.1200070000000004E-2</v>
      </c>
      <c r="L430">
        <v>7.1398310000000006E-2</v>
      </c>
      <c r="M430">
        <v>7.3366909999999994E-2</v>
      </c>
      <c r="N430">
        <v>6.7053070000000006E-2</v>
      </c>
      <c r="O430">
        <v>5.6843989999999997E-2</v>
      </c>
      <c r="P430">
        <v>7.3582419999999996E-2</v>
      </c>
      <c r="Q430">
        <v>7.286049E-2</v>
      </c>
      <c r="R430">
        <v>6.0401389999999999E-2</v>
      </c>
      <c r="S430">
        <v>5.1436879999999997E-2</v>
      </c>
      <c r="T430">
        <v>3.7408770000000001E-2</v>
      </c>
      <c r="U430">
        <v>6.2847739999999999E-2</v>
      </c>
    </row>
    <row r="431" spans="1:21" x14ac:dyDescent="0.25">
      <c r="A431" s="20">
        <f>0.000000245166*10^9</f>
        <v>245.16600000000003</v>
      </c>
      <c r="B431">
        <v>7.3137750000000001E-2</v>
      </c>
      <c r="C431">
        <v>6.3238890000000006E-2</v>
      </c>
      <c r="D431">
        <v>7.6714909999999997E-2</v>
      </c>
      <c r="E431">
        <v>6.8368419999999999E-2</v>
      </c>
      <c r="F431">
        <v>5.7978750000000003E-2</v>
      </c>
      <c r="G431">
        <v>6.3597200000000007E-2</v>
      </c>
      <c r="H431">
        <v>8.6041419999999993E-2</v>
      </c>
      <c r="I431">
        <v>7.9636769999999996E-2</v>
      </c>
      <c r="J431">
        <v>6.1850490000000001E-2</v>
      </c>
      <c r="K431">
        <v>6.4276559999999996E-2</v>
      </c>
      <c r="L431">
        <v>4.8607230000000001E-2</v>
      </c>
      <c r="M431">
        <v>6.03746E-2</v>
      </c>
      <c r="N431">
        <v>6.5209219999999998E-2</v>
      </c>
      <c r="O431">
        <v>5.8676359999999997E-2</v>
      </c>
      <c r="P431">
        <v>6.2713210000000005E-2</v>
      </c>
      <c r="Q431">
        <v>7.3639049999999998E-2</v>
      </c>
      <c r="R431">
        <v>6.8812349999999994E-2</v>
      </c>
      <c r="S431">
        <v>6.2325659999999998E-2</v>
      </c>
      <c r="T431">
        <v>4.9387760000000003E-2</v>
      </c>
      <c r="U431">
        <v>6.3093620000000003E-2</v>
      </c>
    </row>
    <row r="432" spans="1:21" x14ac:dyDescent="0.25">
      <c r="A432" s="20">
        <f>0.000000246166*10^9</f>
        <v>246.16599999999997</v>
      </c>
      <c r="B432">
        <v>6.6212030000000005E-2</v>
      </c>
      <c r="C432">
        <v>5.8473829999999997E-2</v>
      </c>
      <c r="D432">
        <v>7.1229150000000005E-2</v>
      </c>
      <c r="E432">
        <v>7.0219139999999999E-2</v>
      </c>
      <c r="F432">
        <v>6.8529049999999994E-2</v>
      </c>
      <c r="G432">
        <v>5.271928E-2</v>
      </c>
      <c r="H432">
        <v>8.2892259999999995E-2</v>
      </c>
      <c r="I432">
        <v>6.8076310000000001E-2</v>
      </c>
      <c r="J432">
        <v>6.9012420000000005E-2</v>
      </c>
      <c r="K432">
        <v>6.4569329999999994E-2</v>
      </c>
      <c r="L432">
        <v>4.015113E-2</v>
      </c>
      <c r="M432">
        <v>4.4336010000000002E-2</v>
      </c>
      <c r="N432">
        <v>6.4274880000000006E-2</v>
      </c>
      <c r="O432">
        <v>6.4441509999999994E-2</v>
      </c>
      <c r="P432">
        <v>8.1408350000000004E-2</v>
      </c>
      <c r="Q432">
        <v>8.1464430000000004E-2</v>
      </c>
      <c r="R432">
        <v>6.54777E-2</v>
      </c>
      <c r="S432">
        <v>7.1583049999999995E-2</v>
      </c>
      <c r="T432">
        <v>6.5477519999999997E-2</v>
      </c>
      <c r="U432">
        <v>6.854644E-2</v>
      </c>
    </row>
    <row r="433" spans="1:21" x14ac:dyDescent="0.25">
      <c r="A433" s="20">
        <f>0.000000247166*10^9</f>
        <v>247.166</v>
      </c>
      <c r="B433">
        <v>7.1161310000000005E-2</v>
      </c>
      <c r="C433">
        <v>5.2215810000000001E-2</v>
      </c>
      <c r="D433">
        <v>6.0813329999999999E-2</v>
      </c>
      <c r="E433">
        <v>6.7312460000000005E-2</v>
      </c>
      <c r="F433">
        <v>7.3403579999999996E-2</v>
      </c>
      <c r="G433">
        <v>5.8679920000000003E-2</v>
      </c>
      <c r="H433">
        <v>6.7679299999999998E-2</v>
      </c>
      <c r="I433">
        <v>6.2696909999999995E-2</v>
      </c>
      <c r="J433">
        <v>5.9478540000000003E-2</v>
      </c>
      <c r="K433">
        <v>6.3796199999999997E-2</v>
      </c>
      <c r="L433">
        <v>5.1729259999999999E-2</v>
      </c>
      <c r="M433">
        <v>5.0472349999999999E-2</v>
      </c>
      <c r="N433">
        <v>7.2246229999999995E-2</v>
      </c>
      <c r="O433">
        <v>6.611802E-2</v>
      </c>
      <c r="P433">
        <v>9.9500959999999999E-2</v>
      </c>
      <c r="Q433">
        <v>8.4197610000000006E-2</v>
      </c>
      <c r="R433">
        <v>6.8748699999999996E-2</v>
      </c>
      <c r="S433">
        <v>6.7269620000000002E-2</v>
      </c>
      <c r="T433">
        <v>7.0991310000000002E-2</v>
      </c>
      <c r="U433">
        <v>7.3507690000000001E-2</v>
      </c>
    </row>
    <row r="434" spans="1:21" x14ac:dyDescent="0.25">
      <c r="A434" s="20">
        <f>0.000000248166*10^9</f>
        <v>248.16599999999997</v>
      </c>
      <c r="B434">
        <v>6.8111089999999999E-2</v>
      </c>
      <c r="C434">
        <v>4.8184900000000003E-2</v>
      </c>
      <c r="D434">
        <v>5.4209449999999999E-2</v>
      </c>
      <c r="E434">
        <v>6.2391530000000001E-2</v>
      </c>
      <c r="F434">
        <v>6.7130570000000001E-2</v>
      </c>
      <c r="G434">
        <v>6.8658269999999993E-2</v>
      </c>
      <c r="H434">
        <v>5.9758840000000001E-2</v>
      </c>
      <c r="I434">
        <v>7.1084309999999998E-2</v>
      </c>
      <c r="J434">
        <v>6.2541089999999994E-2</v>
      </c>
      <c r="K434">
        <v>5.120653E-2</v>
      </c>
      <c r="L434">
        <v>5.7288029999999997E-2</v>
      </c>
      <c r="M434">
        <v>6.6327059999999993E-2</v>
      </c>
      <c r="N434">
        <v>7.4272060000000001E-2</v>
      </c>
      <c r="O434">
        <v>6.1578529999999999E-2</v>
      </c>
      <c r="P434">
        <v>8.8582859999999999E-2</v>
      </c>
      <c r="Q434">
        <v>7.9646149999999999E-2</v>
      </c>
      <c r="R434">
        <v>8.0331410000000006E-2</v>
      </c>
      <c r="S434">
        <v>6.031069E-2</v>
      </c>
      <c r="T434">
        <v>6.8665920000000005E-2</v>
      </c>
      <c r="U434">
        <v>7.3374449999999994E-2</v>
      </c>
    </row>
    <row r="435" spans="1:21" x14ac:dyDescent="0.25">
      <c r="A435" s="20">
        <f>0.000000249166*10^9</f>
        <v>249.166</v>
      </c>
      <c r="B435">
        <v>6.1965050000000001E-2</v>
      </c>
      <c r="C435">
        <v>4.804083E-2</v>
      </c>
      <c r="D435">
        <v>5.3198549999999997E-2</v>
      </c>
      <c r="E435">
        <v>6.7241750000000003E-2</v>
      </c>
      <c r="F435">
        <v>6.6669359999999997E-2</v>
      </c>
      <c r="G435">
        <v>7.1788279999999996E-2</v>
      </c>
      <c r="H435">
        <v>5.9773369999999999E-2</v>
      </c>
      <c r="I435">
        <v>7.6286599999999996E-2</v>
      </c>
      <c r="J435">
        <v>7.5402730000000001E-2</v>
      </c>
      <c r="K435">
        <v>4.2870739999999997E-2</v>
      </c>
      <c r="L435">
        <v>5.0695030000000002E-2</v>
      </c>
      <c r="M435">
        <v>7.0793060000000005E-2</v>
      </c>
      <c r="N435">
        <v>6.2920889999999993E-2</v>
      </c>
      <c r="O435">
        <v>6.0114870000000001E-2</v>
      </c>
      <c r="P435">
        <v>7.746169E-2</v>
      </c>
      <c r="Q435">
        <v>7.3741500000000001E-2</v>
      </c>
      <c r="R435">
        <v>8.1585500000000005E-2</v>
      </c>
      <c r="S435">
        <v>5.8764740000000003E-2</v>
      </c>
      <c r="T435">
        <v>6.8995689999999998E-2</v>
      </c>
      <c r="U435">
        <v>6.9484260000000006E-2</v>
      </c>
    </row>
    <row r="436" spans="1:21" x14ac:dyDescent="0.25">
      <c r="A436" s="20">
        <f>0.000000250166*10^9</f>
        <v>250.16600000000003</v>
      </c>
      <c r="B436">
        <v>6.9489250000000002E-2</v>
      </c>
      <c r="C436">
        <v>5.0245520000000002E-2</v>
      </c>
      <c r="D436">
        <v>5.8054969999999997E-2</v>
      </c>
      <c r="E436">
        <v>8.0205940000000003E-2</v>
      </c>
      <c r="F436">
        <v>8.0014100000000005E-2</v>
      </c>
      <c r="G436">
        <v>7.355768E-2</v>
      </c>
      <c r="H436">
        <v>5.8405390000000001E-2</v>
      </c>
      <c r="I436">
        <v>6.7956249999999996E-2</v>
      </c>
      <c r="J436">
        <v>7.1648439999999994E-2</v>
      </c>
      <c r="K436">
        <v>5.550033E-2</v>
      </c>
      <c r="L436">
        <v>5.7909490000000001E-2</v>
      </c>
      <c r="M436">
        <v>7.3998460000000002E-2</v>
      </c>
      <c r="N436">
        <v>6.2810160000000004E-2</v>
      </c>
      <c r="O436">
        <v>6.1643549999999998E-2</v>
      </c>
      <c r="P436">
        <v>8.4508730000000004E-2</v>
      </c>
      <c r="Q436">
        <v>6.5696470000000007E-2</v>
      </c>
      <c r="R436">
        <v>7.1526119999999999E-2</v>
      </c>
      <c r="S436">
        <v>5.8691939999999998E-2</v>
      </c>
      <c r="T436">
        <v>7.2521939999999993E-2</v>
      </c>
      <c r="U436">
        <v>6.5595819999999999E-2</v>
      </c>
    </row>
    <row r="437" spans="1:21" x14ac:dyDescent="0.25">
      <c r="A437" s="20">
        <f>0.000000251166*10^9</f>
        <v>251.166</v>
      </c>
      <c r="B437">
        <v>7.6706510000000006E-2</v>
      </c>
      <c r="C437">
        <v>5.227416E-2</v>
      </c>
      <c r="D437">
        <v>6.7773299999999995E-2</v>
      </c>
      <c r="E437">
        <v>7.9102169999999999E-2</v>
      </c>
      <c r="F437">
        <v>8.6559510000000006E-2</v>
      </c>
      <c r="G437">
        <v>7.5402540000000004E-2</v>
      </c>
      <c r="H437">
        <v>6.3534439999999998E-2</v>
      </c>
      <c r="I437">
        <v>5.8278580000000003E-2</v>
      </c>
      <c r="J437">
        <v>6.2853439999999997E-2</v>
      </c>
      <c r="K437">
        <v>6.7722569999999996E-2</v>
      </c>
      <c r="L437">
        <v>6.9911329999999994E-2</v>
      </c>
      <c r="M437">
        <v>7.354318E-2</v>
      </c>
      <c r="N437">
        <v>7.3373079999999993E-2</v>
      </c>
      <c r="O437">
        <v>5.905175E-2</v>
      </c>
      <c r="P437">
        <v>8.0026719999999996E-2</v>
      </c>
      <c r="Q437">
        <v>5.7063530000000001E-2</v>
      </c>
      <c r="R437">
        <v>6.3629430000000001E-2</v>
      </c>
      <c r="S437">
        <v>5.9251280000000003E-2</v>
      </c>
      <c r="T437">
        <v>7.3269799999999996E-2</v>
      </c>
      <c r="U437">
        <v>5.7486500000000003E-2</v>
      </c>
    </row>
    <row r="438" spans="1:21" x14ac:dyDescent="0.25">
      <c r="A438" s="20">
        <f>0.000000252166*10^9</f>
        <v>252.166</v>
      </c>
      <c r="B438">
        <v>6.7776420000000004E-2</v>
      </c>
      <c r="C438">
        <v>5.665692E-2</v>
      </c>
      <c r="D438">
        <v>7.3595740000000007E-2</v>
      </c>
      <c r="E438">
        <v>6.0622799999999998E-2</v>
      </c>
      <c r="F438">
        <v>7.3420230000000003E-2</v>
      </c>
      <c r="G438">
        <v>7.0605979999999999E-2</v>
      </c>
      <c r="H438">
        <v>7.166206E-2</v>
      </c>
      <c r="I438">
        <v>5.8408120000000001E-2</v>
      </c>
      <c r="J438">
        <v>6.7611740000000004E-2</v>
      </c>
      <c r="K438">
        <v>6.5787390000000001E-2</v>
      </c>
      <c r="L438">
        <v>5.9105310000000001E-2</v>
      </c>
      <c r="M438">
        <v>5.7565720000000001E-2</v>
      </c>
      <c r="N438">
        <v>6.8867349999999994E-2</v>
      </c>
      <c r="O438">
        <v>5.6793150000000001E-2</v>
      </c>
      <c r="P438">
        <v>6.6254090000000002E-2</v>
      </c>
      <c r="Q438">
        <v>5.2810290000000003E-2</v>
      </c>
      <c r="R438">
        <v>6.1515510000000002E-2</v>
      </c>
      <c r="S438">
        <v>6.0781269999999998E-2</v>
      </c>
      <c r="T438">
        <v>7.0443069999999997E-2</v>
      </c>
      <c r="U438">
        <v>4.69252E-2</v>
      </c>
    </row>
    <row r="439" spans="1:21" x14ac:dyDescent="0.25">
      <c r="A439" s="20">
        <f>0.000000253166*10^9</f>
        <v>253.16599999999997</v>
      </c>
      <c r="B439">
        <v>5.5122589999999999E-2</v>
      </c>
      <c r="C439">
        <v>6.6168959999999999E-2</v>
      </c>
      <c r="D439">
        <v>7.1094690000000002E-2</v>
      </c>
      <c r="E439">
        <v>5.0773260000000001E-2</v>
      </c>
      <c r="F439">
        <v>6.0045059999999997E-2</v>
      </c>
      <c r="G439">
        <v>5.8614890000000003E-2</v>
      </c>
      <c r="H439">
        <v>6.3447600000000007E-2</v>
      </c>
      <c r="I439">
        <v>6.2583E-2</v>
      </c>
      <c r="J439">
        <v>7.5918849999999996E-2</v>
      </c>
      <c r="K439">
        <v>6.5236740000000001E-2</v>
      </c>
      <c r="L439">
        <v>4.2151330000000001E-2</v>
      </c>
      <c r="M439">
        <v>4.7666859999999998E-2</v>
      </c>
      <c r="N439">
        <v>5.7700550000000003E-2</v>
      </c>
      <c r="O439">
        <v>6.1187320000000003E-2</v>
      </c>
      <c r="P439">
        <v>6.8108009999999997E-2</v>
      </c>
      <c r="Q439">
        <v>5.5574980000000003E-2</v>
      </c>
      <c r="R439">
        <v>6.5627270000000001E-2</v>
      </c>
      <c r="S439">
        <v>6.6519320000000007E-2</v>
      </c>
      <c r="T439">
        <v>6.6066280000000005E-2</v>
      </c>
      <c r="U439">
        <v>4.8112130000000003E-2</v>
      </c>
    </row>
    <row r="440" spans="1:21" x14ac:dyDescent="0.25">
      <c r="A440" s="20">
        <f>0.000000254166*10^9</f>
        <v>254.166</v>
      </c>
      <c r="B440">
        <v>5.2400540000000002E-2</v>
      </c>
      <c r="C440">
        <v>7.4995359999999997E-2</v>
      </c>
      <c r="D440">
        <v>6.1775259999999999E-2</v>
      </c>
      <c r="E440">
        <v>6.2528169999999994E-2</v>
      </c>
      <c r="F440">
        <v>6.0352419999999997E-2</v>
      </c>
      <c r="G440">
        <v>5.0841369999999997E-2</v>
      </c>
      <c r="H440">
        <v>4.819843E-2</v>
      </c>
      <c r="I440">
        <v>6.1159739999999997E-2</v>
      </c>
      <c r="J440">
        <v>7.3562959999999997E-2</v>
      </c>
      <c r="K440">
        <v>6.9649600000000006E-2</v>
      </c>
      <c r="L440">
        <v>4.3852120000000001E-2</v>
      </c>
      <c r="M440">
        <v>5.6318470000000002E-2</v>
      </c>
      <c r="N440">
        <v>5.609811E-2</v>
      </c>
      <c r="O440">
        <v>6.6486130000000004E-2</v>
      </c>
      <c r="P440">
        <v>7.6899380000000003E-2</v>
      </c>
      <c r="Q440">
        <v>6.7424880000000006E-2</v>
      </c>
      <c r="R440">
        <v>7.1258450000000001E-2</v>
      </c>
      <c r="S440">
        <v>7.5061340000000004E-2</v>
      </c>
      <c r="T440">
        <v>6.9349190000000005E-2</v>
      </c>
      <c r="U440">
        <v>5.8519960000000003E-2</v>
      </c>
    </row>
    <row r="441" spans="1:21" x14ac:dyDescent="0.25">
      <c r="A441" s="20">
        <f>0.000000255166*10^9</f>
        <v>255.16600000000003</v>
      </c>
      <c r="B441">
        <v>5.7661459999999998E-2</v>
      </c>
      <c r="C441">
        <v>7.2424649999999993E-2</v>
      </c>
      <c r="D441">
        <v>5.4727640000000001E-2</v>
      </c>
      <c r="E441">
        <v>6.9051779999999993E-2</v>
      </c>
      <c r="F441">
        <v>6.3745410000000002E-2</v>
      </c>
      <c r="G441">
        <v>5.3276299999999999E-2</v>
      </c>
      <c r="H441">
        <v>4.6191320000000001E-2</v>
      </c>
      <c r="I441">
        <v>5.9576589999999999E-2</v>
      </c>
      <c r="J441">
        <v>6.3791959999999995E-2</v>
      </c>
      <c r="K441">
        <v>6.5700129999999995E-2</v>
      </c>
      <c r="L441">
        <v>6.0584369999999999E-2</v>
      </c>
      <c r="M441">
        <v>6.4681180000000005E-2</v>
      </c>
      <c r="N441">
        <v>5.8573159999999999E-2</v>
      </c>
      <c r="O441">
        <v>6.2894270000000002E-2</v>
      </c>
      <c r="P441">
        <v>7.7593789999999996E-2</v>
      </c>
      <c r="Q441">
        <v>7.2807640000000007E-2</v>
      </c>
      <c r="R441">
        <v>7.0328989999999994E-2</v>
      </c>
      <c r="S441">
        <v>7.424625E-2</v>
      </c>
      <c r="T441">
        <v>7.9502169999999997E-2</v>
      </c>
      <c r="U441">
        <v>5.8121350000000002E-2</v>
      </c>
    </row>
    <row r="442" spans="1:21" x14ac:dyDescent="0.25">
      <c r="A442" s="20">
        <f>0.000000256166*10^9</f>
        <v>256.166</v>
      </c>
      <c r="B442">
        <v>6.2182719999999997E-2</v>
      </c>
      <c r="C442">
        <v>6.359223E-2</v>
      </c>
      <c r="D442">
        <v>6.1424239999999998E-2</v>
      </c>
      <c r="E442">
        <v>5.4371360000000001E-2</v>
      </c>
      <c r="F442">
        <v>5.9885649999999999E-2</v>
      </c>
      <c r="G442">
        <v>5.5441299999999999E-2</v>
      </c>
      <c r="H442">
        <v>5.2143599999999998E-2</v>
      </c>
      <c r="I442">
        <v>6.4985539999999994E-2</v>
      </c>
      <c r="J442">
        <v>5.2264199999999997E-2</v>
      </c>
      <c r="K442">
        <v>5.3428690000000001E-2</v>
      </c>
      <c r="L442">
        <v>7.3324639999999996E-2</v>
      </c>
      <c r="M442">
        <v>6.5841899999999995E-2</v>
      </c>
      <c r="N442">
        <v>6.3042790000000001E-2</v>
      </c>
      <c r="O442">
        <v>5.0629649999999998E-2</v>
      </c>
      <c r="P442">
        <v>7.0678160000000004E-2</v>
      </c>
      <c r="Q442">
        <v>6.5897200000000003E-2</v>
      </c>
      <c r="R442">
        <v>7.0909249999999993E-2</v>
      </c>
      <c r="S442">
        <v>7.0300979999999999E-2</v>
      </c>
      <c r="T442">
        <v>7.9781290000000005E-2</v>
      </c>
      <c r="U442">
        <v>4.8226280000000003E-2</v>
      </c>
    </row>
    <row r="443" spans="1:21" x14ac:dyDescent="0.25">
      <c r="A443" s="20">
        <f>0.000000257166*10^9</f>
        <v>257.166</v>
      </c>
      <c r="B443">
        <v>5.664011E-2</v>
      </c>
      <c r="C443">
        <v>6.2457270000000002E-2</v>
      </c>
      <c r="D443">
        <v>7.2479009999999996E-2</v>
      </c>
      <c r="E443">
        <v>4.6991749999999999E-2</v>
      </c>
      <c r="F443">
        <v>5.5916460000000001E-2</v>
      </c>
      <c r="G443">
        <v>5.2047910000000003E-2</v>
      </c>
      <c r="H443">
        <v>5.4641929999999998E-2</v>
      </c>
      <c r="I443">
        <v>6.8805169999999999E-2</v>
      </c>
      <c r="J443">
        <v>4.2317090000000002E-2</v>
      </c>
      <c r="K443">
        <v>5.4061249999999998E-2</v>
      </c>
      <c r="L443">
        <v>7.2747870000000006E-2</v>
      </c>
      <c r="M443">
        <v>6.1595329999999997E-2</v>
      </c>
      <c r="N443">
        <v>6.8819290000000005E-2</v>
      </c>
      <c r="O443">
        <v>4.4645459999999998E-2</v>
      </c>
      <c r="P443">
        <v>6.3681810000000005E-2</v>
      </c>
      <c r="Q443">
        <v>6.5171370000000006E-2</v>
      </c>
      <c r="R443">
        <v>7.1776599999999996E-2</v>
      </c>
      <c r="S443">
        <v>6.7524239999999999E-2</v>
      </c>
      <c r="T443">
        <v>6.9226179999999998E-2</v>
      </c>
      <c r="U443">
        <v>5.4401239999999997E-2</v>
      </c>
    </row>
    <row r="444" spans="1:21" x14ac:dyDescent="0.25">
      <c r="A444" s="20">
        <f>0.000000258166*10^9</f>
        <v>258.166</v>
      </c>
      <c r="B444">
        <v>5.0210749999999998E-2</v>
      </c>
      <c r="C444">
        <v>6.7980760000000001E-2</v>
      </c>
      <c r="D444">
        <v>6.292942E-2</v>
      </c>
      <c r="E444">
        <v>5.6795390000000001E-2</v>
      </c>
      <c r="F444">
        <v>5.9168970000000001E-2</v>
      </c>
      <c r="G444">
        <v>5.100702E-2</v>
      </c>
      <c r="H444">
        <v>5.4080509999999998E-2</v>
      </c>
      <c r="I444">
        <v>6.5582539999999995E-2</v>
      </c>
      <c r="J444">
        <v>4.3801720000000002E-2</v>
      </c>
      <c r="K444">
        <v>6.9435849999999993E-2</v>
      </c>
      <c r="L444">
        <v>6.4756900000000006E-2</v>
      </c>
      <c r="M444">
        <v>5.7874330000000002E-2</v>
      </c>
      <c r="N444">
        <v>7.1893750000000006E-2</v>
      </c>
      <c r="O444">
        <v>5.167865E-2</v>
      </c>
      <c r="P444">
        <v>6.5370650000000002E-2</v>
      </c>
      <c r="Q444">
        <v>6.8383219999999995E-2</v>
      </c>
      <c r="R444">
        <v>6.2279260000000003E-2</v>
      </c>
      <c r="S444">
        <v>5.4480880000000002E-2</v>
      </c>
      <c r="T444">
        <v>6.2348569999999999E-2</v>
      </c>
      <c r="U444">
        <v>7.1786970000000005E-2</v>
      </c>
    </row>
    <row r="445" spans="1:21" x14ac:dyDescent="0.25">
      <c r="A445" s="20">
        <f>0.000000259166*10^9</f>
        <v>259.166</v>
      </c>
      <c r="B445">
        <v>5.7231560000000001E-2</v>
      </c>
      <c r="C445">
        <v>6.7839789999999997E-2</v>
      </c>
      <c r="D445">
        <v>3.4506210000000002E-2</v>
      </c>
      <c r="E445">
        <v>6.0226700000000001E-2</v>
      </c>
      <c r="F445">
        <v>6.0454330000000001E-2</v>
      </c>
      <c r="G445">
        <v>5.5687510000000003E-2</v>
      </c>
      <c r="H445">
        <v>5.7681299999999998E-2</v>
      </c>
      <c r="I445">
        <v>6.6183580000000006E-2</v>
      </c>
      <c r="J445">
        <v>5.3574940000000001E-2</v>
      </c>
      <c r="K445">
        <v>7.2355970000000006E-2</v>
      </c>
      <c r="L445">
        <v>5.8376549999999999E-2</v>
      </c>
      <c r="M445">
        <v>6.6210080000000004E-2</v>
      </c>
      <c r="N445">
        <v>6.9228310000000001E-2</v>
      </c>
      <c r="O445">
        <v>5.301749E-2</v>
      </c>
      <c r="P445">
        <v>7.44639E-2</v>
      </c>
      <c r="Q445">
        <v>6.4082829999999993E-2</v>
      </c>
      <c r="R445">
        <v>5.4650379999999998E-2</v>
      </c>
      <c r="S445">
        <v>4.371419E-2</v>
      </c>
      <c r="T445">
        <v>5.659289E-2</v>
      </c>
      <c r="U445">
        <v>7.4913430000000003E-2</v>
      </c>
    </row>
    <row r="446" spans="1:21" x14ac:dyDescent="0.25">
      <c r="A446" s="20">
        <f>0.000000260166*10^9</f>
        <v>260.166</v>
      </c>
      <c r="B446">
        <v>6.217176E-2</v>
      </c>
      <c r="C446">
        <v>5.597092E-2</v>
      </c>
      <c r="D446">
        <v>2.1155489999999999E-2</v>
      </c>
      <c r="E446">
        <v>5.7448440000000003E-2</v>
      </c>
      <c r="F446">
        <v>5.5168540000000002E-2</v>
      </c>
      <c r="G446">
        <v>6.096331E-2</v>
      </c>
      <c r="H446">
        <v>6.4351489999999997E-2</v>
      </c>
      <c r="I446">
        <v>7.2195060000000005E-2</v>
      </c>
      <c r="J446">
        <v>5.6926369999999997E-2</v>
      </c>
      <c r="K446">
        <v>6.1002029999999999E-2</v>
      </c>
      <c r="L446">
        <v>6.0932569999999998E-2</v>
      </c>
      <c r="M446">
        <v>6.9819030000000004E-2</v>
      </c>
      <c r="N446">
        <v>6.1549130000000001E-2</v>
      </c>
      <c r="O446">
        <v>3.7664049999999998E-2</v>
      </c>
      <c r="P446">
        <v>7.8861310000000004E-2</v>
      </c>
      <c r="Q446">
        <v>5.8139259999999998E-2</v>
      </c>
      <c r="R446">
        <v>6.3076110000000005E-2</v>
      </c>
      <c r="S446">
        <v>5.1274409999999999E-2</v>
      </c>
      <c r="T446">
        <v>4.9364440000000002E-2</v>
      </c>
      <c r="U446">
        <v>6.6313709999999998E-2</v>
      </c>
    </row>
    <row r="447" spans="1:21" x14ac:dyDescent="0.25">
      <c r="A447" s="20">
        <f>0.000000261166*10^9</f>
        <v>261.166</v>
      </c>
      <c r="B447">
        <v>5.5638430000000003E-2</v>
      </c>
      <c r="C447">
        <v>4.7809850000000001E-2</v>
      </c>
      <c r="D447">
        <v>3.2860100000000003E-2</v>
      </c>
      <c r="E447">
        <v>6.1885589999999997E-2</v>
      </c>
      <c r="F447">
        <v>5.5010379999999998E-2</v>
      </c>
      <c r="G447">
        <v>6.227299E-2</v>
      </c>
      <c r="H447">
        <v>6.37823E-2</v>
      </c>
      <c r="I447">
        <v>6.4720490000000006E-2</v>
      </c>
      <c r="J447">
        <v>5.3022039999999999E-2</v>
      </c>
      <c r="K447">
        <v>6.2092969999999997E-2</v>
      </c>
      <c r="L447">
        <v>6.5572400000000003E-2</v>
      </c>
      <c r="M447">
        <v>5.6779660000000003E-2</v>
      </c>
      <c r="N447">
        <v>5.891105E-2</v>
      </c>
      <c r="O447">
        <v>3.084922E-2</v>
      </c>
      <c r="P447">
        <v>7.2563619999999995E-2</v>
      </c>
      <c r="Q447">
        <v>5.751875E-2</v>
      </c>
      <c r="R447">
        <v>7.4837730000000005E-2</v>
      </c>
      <c r="S447">
        <v>6.1527709999999999E-2</v>
      </c>
      <c r="T447">
        <v>6.1717769999999998E-2</v>
      </c>
      <c r="U447">
        <v>5.6642560000000002E-2</v>
      </c>
    </row>
    <row r="448" spans="1:21" x14ac:dyDescent="0.25">
      <c r="A448" s="20">
        <f>0.000000262166*10^9</f>
        <v>262.166</v>
      </c>
      <c r="B448">
        <v>6.0099029999999998E-2</v>
      </c>
      <c r="C448">
        <v>5.7388040000000001E-2</v>
      </c>
      <c r="D448">
        <v>4.5722600000000002E-2</v>
      </c>
      <c r="E448">
        <v>5.8936000000000002E-2</v>
      </c>
      <c r="F448">
        <v>6.5864190000000003E-2</v>
      </c>
      <c r="G448">
        <v>5.9350060000000003E-2</v>
      </c>
      <c r="H448">
        <v>5.6728269999999997E-2</v>
      </c>
      <c r="I448">
        <v>5.3926120000000001E-2</v>
      </c>
      <c r="J448">
        <v>5.3176460000000002E-2</v>
      </c>
      <c r="K448">
        <v>7.3019169999999994E-2</v>
      </c>
      <c r="L448">
        <v>6.3311590000000001E-2</v>
      </c>
      <c r="M448">
        <v>4.9949979999999998E-2</v>
      </c>
      <c r="N448">
        <v>6.5192479999999997E-2</v>
      </c>
      <c r="O448">
        <v>4.8619900000000001E-2</v>
      </c>
      <c r="P448">
        <v>6.6852930000000005E-2</v>
      </c>
      <c r="Q448">
        <v>5.954885E-2</v>
      </c>
      <c r="R448">
        <v>6.665596E-2</v>
      </c>
      <c r="S448">
        <v>5.9308769999999997E-2</v>
      </c>
      <c r="T448">
        <v>7.9018980000000003E-2</v>
      </c>
      <c r="U448">
        <v>5.3207440000000002E-2</v>
      </c>
    </row>
    <row r="449" spans="1:21" x14ac:dyDescent="0.25">
      <c r="A449" s="20">
        <f>0.000000263166*10^9</f>
        <v>263.166</v>
      </c>
      <c r="B449">
        <v>7.2497569999999997E-2</v>
      </c>
      <c r="C449">
        <v>6.9036180000000003E-2</v>
      </c>
      <c r="D449">
        <v>4.9545220000000001E-2</v>
      </c>
      <c r="E449">
        <v>4.0743040000000001E-2</v>
      </c>
      <c r="F449">
        <v>7.2893860000000005E-2</v>
      </c>
      <c r="G449">
        <v>5.8616120000000001E-2</v>
      </c>
      <c r="H449">
        <v>5.638406E-2</v>
      </c>
      <c r="I449">
        <v>7.3761610000000005E-2</v>
      </c>
      <c r="J449">
        <v>5.9680230000000001E-2</v>
      </c>
      <c r="K449">
        <v>6.8621059999999998E-2</v>
      </c>
      <c r="L449">
        <v>6.5456429999999996E-2</v>
      </c>
      <c r="M449">
        <v>5.520547E-2</v>
      </c>
      <c r="N449">
        <v>7.2901129999999995E-2</v>
      </c>
      <c r="O449">
        <v>6.0672400000000001E-2</v>
      </c>
      <c r="P449">
        <v>7.1778889999999998E-2</v>
      </c>
      <c r="Q449">
        <v>5.831045E-2</v>
      </c>
      <c r="R449">
        <v>4.833701E-2</v>
      </c>
      <c r="S449">
        <v>5.9070579999999998E-2</v>
      </c>
      <c r="T449">
        <v>5.9980060000000002E-2</v>
      </c>
      <c r="U449">
        <v>5.8375759999999999E-2</v>
      </c>
    </row>
    <row r="450" spans="1:21" x14ac:dyDescent="0.25">
      <c r="A450" s="20">
        <f>0.000000264166*10^9</f>
        <v>264.166</v>
      </c>
      <c r="B450">
        <v>6.3948420000000006E-2</v>
      </c>
      <c r="C450">
        <v>6.6490949999999993E-2</v>
      </c>
      <c r="D450">
        <v>4.9772429999999999E-2</v>
      </c>
      <c r="E450">
        <v>3.3746949999999998E-2</v>
      </c>
      <c r="F450">
        <v>6.7133460000000006E-2</v>
      </c>
      <c r="G450">
        <v>6.3496670000000005E-2</v>
      </c>
      <c r="H450">
        <v>6.0436700000000003E-2</v>
      </c>
      <c r="I450">
        <v>9.4162140000000005E-2</v>
      </c>
      <c r="J450">
        <v>6.5057420000000005E-2</v>
      </c>
      <c r="K450">
        <v>5.6185640000000002E-2</v>
      </c>
      <c r="L450">
        <v>7.3232359999999996E-2</v>
      </c>
      <c r="M450">
        <v>5.9420130000000002E-2</v>
      </c>
      <c r="N450">
        <v>7.2122599999999995E-2</v>
      </c>
      <c r="O450">
        <v>5.4466439999999998E-2</v>
      </c>
      <c r="P450">
        <v>7.316259E-2</v>
      </c>
      <c r="Q450">
        <v>5.4239719999999998E-2</v>
      </c>
      <c r="R450">
        <v>4.7569529999999999E-2</v>
      </c>
      <c r="S450">
        <v>6.6833329999999996E-2</v>
      </c>
      <c r="T450">
        <v>2.4721590000000002E-2</v>
      </c>
      <c r="U450">
        <v>5.7406279999999997E-2</v>
      </c>
    </row>
    <row r="451" spans="1:21" x14ac:dyDescent="0.25">
      <c r="A451" s="20">
        <f>0.000000265166*10^9</f>
        <v>265.166</v>
      </c>
      <c r="B451">
        <v>4.5971400000000003E-2</v>
      </c>
      <c r="C451">
        <v>5.6366989999999999E-2</v>
      </c>
      <c r="D451">
        <v>4.7320170000000002E-2</v>
      </c>
      <c r="E451">
        <v>4.8050240000000001E-2</v>
      </c>
      <c r="F451">
        <v>6.3511919999999999E-2</v>
      </c>
      <c r="G451">
        <v>6.4736849999999999E-2</v>
      </c>
      <c r="H451">
        <v>5.3840029999999997E-2</v>
      </c>
      <c r="I451">
        <v>7.502412E-2</v>
      </c>
      <c r="J451">
        <v>6.8370509999999995E-2</v>
      </c>
      <c r="K451">
        <v>6.0981109999999998E-2</v>
      </c>
      <c r="L451">
        <v>6.6850380000000001E-2</v>
      </c>
      <c r="M451">
        <v>5.6945990000000002E-2</v>
      </c>
      <c r="N451">
        <v>5.4884769999999999E-2</v>
      </c>
      <c r="O451">
        <v>5.058634E-2</v>
      </c>
      <c r="P451">
        <v>5.945698E-2</v>
      </c>
      <c r="Q451">
        <v>5.5955150000000002E-2</v>
      </c>
      <c r="R451">
        <v>5.9188169999999998E-2</v>
      </c>
      <c r="S451">
        <v>6.5506529999999993E-2</v>
      </c>
      <c r="T451">
        <v>2.1276E-2</v>
      </c>
      <c r="U451">
        <v>4.7346020000000003E-2</v>
      </c>
    </row>
    <row r="452" spans="1:21" x14ac:dyDescent="0.25">
      <c r="A452" s="20">
        <f>0.000000266166*10^9</f>
        <v>266.166</v>
      </c>
      <c r="B452">
        <v>4.8532560000000002E-2</v>
      </c>
      <c r="C452">
        <v>5.3317660000000003E-2</v>
      </c>
      <c r="D452">
        <v>4.5140710000000001E-2</v>
      </c>
      <c r="E452">
        <v>6.1971829999999999E-2</v>
      </c>
      <c r="F452">
        <v>6.5384100000000001E-2</v>
      </c>
      <c r="G452">
        <v>6.239434E-2</v>
      </c>
      <c r="H452">
        <v>4.4639659999999998E-2</v>
      </c>
      <c r="I452">
        <v>4.883643E-2</v>
      </c>
      <c r="J452">
        <v>6.5007200000000001E-2</v>
      </c>
      <c r="K452">
        <v>6.8076719999999993E-2</v>
      </c>
      <c r="L452">
        <v>5.2978539999999998E-2</v>
      </c>
      <c r="M452">
        <v>4.8651140000000002E-2</v>
      </c>
      <c r="N452">
        <v>3.9127240000000001E-2</v>
      </c>
      <c r="O452">
        <v>4.8772740000000002E-2</v>
      </c>
      <c r="P452">
        <v>4.7466639999999997E-2</v>
      </c>
      <c r="Q452">
        <v>6.289757E-2</v>
      </c>
      <c r="R452">
        <v>6.2646110000000005E-2</v>
      </c>
      <c r="S452">
        <v>5.8521919999999998E-2</v>
      </c>
      <c r="T452">
        <v>4.6363120000000001E-2</v>
      </c>
      <c r="U452">
        <v>5.0565789999999999E-2</v>
      </c>
    </row>
    <row r="453" spans="1:21" x14ac:dyDescent="0.25">
      <c r="A453" s="20">
        <f>0.000000267166*10^9</f>
        <v>267.166</v>
      </c>
      <c r="B453">
        <v>6.3970979999999997E-2</v>
      </c>
      <c r="C453">
        <v>5.9265089999999999E-2</v>
      </c>
      <c r="D453">
        <v>4.8405669999999998E-2</v>
      </c>
      <c r="E453">
        <v>6.7542859999999996E-2</v>
      </c>
      <c r="F453">
        <v>6.2519450000000004E-2</v>
      </c>
      <c r="G453">
        <v>6.0572050000000002E-2</v>
      </c>
      <c r="H453">
        <v>5.1023110000000003E-2</v>
      </c>
      <c r="I453">
        <v>4.6575199999999997E-2</v>
      </c>
      <c r="J453">
        <v>5.2803320000000001E-2</v>
      </c>
      <c r="K453">
        <v>5.5924740000000001E-2</v>
      </c>
      <c r="L453">
        <v>5.4338520000000001E-2</v>
      </c>
      <c r="M453">
        <v>4.2672080000000001E-2</v>
      </c>
      <c r="N453">
        <v>4.8426799999999999E-2</v>
      </c>
      <c r="O453">
        <v>4.498775E-2</v>
      </c>
      <c r="P453">
        <v>5.41863E-2</v>
      </c>
      <c r="Q453">
        <v>5.7746169999999999E-2</v>
      </c>
      <c r="R453">
        <v>5.8169489999999997E-2</v>
      </c>
      <c r="S453">
        <v>5.5932959999999997E-2</v>
      </c>
      <c r="T453">
        <v>6.00317E-2</v>
      </c>
      <c r="U453">
        <v>6.3936649999999998E-2</v>
      </c>
    </row>
    <row r="454" spans="1:21" x14ac:dyDescent="0.25">
      <c r="A454" s="20">
        <f>0.000000268166*10^9</f>
        <v>268.166</v>
      </c>
      <c r="B454">
        <v>6.4969319999999997E-2</v>
      </c>
      <c r="C454">
        <v>6.1235440000000002E-2</v>
      </c>
      <c r="D454">
        <v>6.1352909999999997E-2</v>
      </c>
      <c r="E454">
        <v>7.0906289999999997E-2</v>
      </c>
      <c r="F454">
        <v>6.0541249999999998E-2</v>
      </c>
      <c r="G454">
        <v>5.395076E-2</v>
      </c>
      <c r="H454">
        <v>6.0862060000000003E-2</v>
      </c>
      <c r="I454">
        <v>5.9569950000000003E-2</v>
      </c>
      <c r="J454">
        <v>5.1056020000000001E-2</v>
      </c>
      <c r="K454">
        <v>4.7730069999999999E-2</v>
      </c>
      <c r="L454">
        <v>5.6925290000000003E-2</v>
      </c>
      <c r="M454">
        <v>4.54045E-2</v>
      </c>
      <c r="N454">
        <v>6.580105E-2</v>
      </c>
      <c r="O454">
        <v>4.2802750000000001E-2</v>
      </c>
      <c r="P454">
        <v>6.8917820000000005E-2</v>
      </c>
      <c r="Q454">
        <v>4.2342020000000001E-2</v>
      </c>
      <c r="R454">
        <v>6.0474479999999997E-2</v>
      </c>
      <c r="S454">
        <v>4.806705E-2</v>
      </c>
      <c r="T454">
        <v>5.3339610000000003E-2</v>
      </c>
      <c r="U454">
        <v>6.085902E-2</v>
      </c>
    </row>
    <row r="455" spans="1:21" x14ac:dyDescent="0.25">
      <c r="A455" s="20">
        <f>0.000000269166*10^9</f>
        <v>269.166</v>
      </c>
      <c r="B455">
        <v>5.0867719999999998E-2</v>
      </c>
      <c r="C455">
        <v>5.7727540000000001E-2</v>
      </c>
      <c r="D455">
        <v>7.2204939999999995E-2</v>
      </c>
      <c r="E455">
        <v>6.6437120000000002E-2</v>
      </c>
      <c r="F455">
        <v>6.4972290000000002E-2</v>
      </c>
      <c r="G455">
        <v>5.0378590000000001E-2</v>
      </c>
      <c r="H455">
        <v>5.1106779999999997E-2</v>
      </c>
      <c r="I455">
        <v>6.3738119999999995E-2</v>
      </c>
      <c r="J455">
        <v>6.6193920000000003E-2</v>
      </c>
      <c r="K455">
        <v>5.405807E-2</v>
      </c>
      <c r="L455">
        <v>4.6203309999999997E-2</v>
      </c>
      <c r="M455">
        <v>5.063877E-2</v>
      </c>
      <c r="N455">
        <v>7.0755440000000003E-2</v>
      </c>
      <c r="O455">
        <v>4.1505229999999997E-2</v>
      </c>
      <c r="P455">
        <v>7.471854E-2</v>
      </c>
      <c r="Q455">
        <v>4.1724049999999999E-2</v>
      </c>
      <c r="R455">
        <v>6.5474939999999995E-2</v>
      </c>
      <c r="S455">
        <v>3.6952980000000003E-2</v>
      </c>
      <c r="T455">
        <v>5.5037580000000003E-2</v>
      </c>
      <c r="U455">
        <v>5.2076499999999998E-2</v>
      </c>
    </row>
    <row r="456" spans="1:21" x14ac:dyDescent="0.25">
      <c r="A456" s="20">
        <f>0.000000270166*10^9</f>
        <v>270.166</v>
      </c>
      <c r="B456">
        <v>4.7477520000000002E-2</v>
      </c>
      <c r="C456">
        <v>5.3712339999999997E-2</v>
      </c>
      <c r="D456">
        <v>6.1697019999999998E-2</v>
      </c>
      <c r="E456">
        <v>5.628561E-2</v>
      </c>
      <c r="F456">
        <v>6.8117280000000002E-2</v>
      </c>
      <c r="G456">
        <v>5.166486E-2</v>
      </c>
      <c r="H456">
        <v>3.6104789999999998E-2</v>
      </c>
      <c r="I456">
        <v>5.5665470000000002E-2</v>
      </c>
      <c r="J456">
        <v>7.3152460000000002E-2</v>
      </c>
      <c r="K456">
        <v>6.0675590000000001E-2</v>
      </c>
      <c r="L456">
        <v>4.7218450000000002E-2</v>
      </c>
      <c r="M456">
        <v>5.5586490000000002E-2</v>
      </c>
      <c r="N456">
        <v>6.9690020000000005E-2</v>
      </c>
      <c r="O456">
        <v>4.2475230000000003E-2</v>
      </c>
      <c r="P456">
        <v>7.4082430000000005E-2</v>
      </c>
      <c r="Q456">
        <v>5.4365820000000002E-2</v>
      </c>
      <c r="R456">
        <v>5.7293869999999997E-2</v>
      </c>
      <c r="S456">
        <v>3.9034939999999997E-2</v>
      </c>
      <c r="T456">
        <v>6.4383860000000001E-2</v>
      </c>
      <c r="U456">
        <v>5.2412790000000001E-2</v>
      </c>
    </row>
    <row r="457" spans="1:21" x14ac:dyDescent="0.25">
      <c r="A457" s="20">
        <f>0.000000271166*10^9</f>
        <v>271.166</v>
      </c>
      <c r="B457">
        <v>5.6777719999999997E-2</v>
      </c>
      <c r="C457">
        <v>4.4752699999999999E-2</v>
      </c>
      <c r="D457">
        <v>4.4055150000000001E-2</v>
      </c>
      <c r="E457">
        <v>5.451044E-2</v>
      </c>
      <c r="F457">
        <v>5.8857279999999998E-2</v>
      </c>
      <c r="G457">
        <v>5.2182909999999999E-2</v>
      </c>
      <c r="H457">
        <v>4.3582509999999998E-2</v>
      </c>
      <c r="I457">
        <v>5.8579989999999998E-2</v>
      </c>
      <c r="J457">
        <v>6.1060120000000002E-2</v>
      </c>
      <c r="K457">
        <v>6.5035800000000005E-2</v>
      </c>
      <c r="L457">
        <v>5.9330420000000002E-2</v>
      </c>
      <c r="M457">
        <v>6.5148659999999997E-2</v>
      </c>
      <c r="N457">
        <v>6.6613240000000004E-2</v>
      </c>
      <c r="O457">
        <v>4.2859300000000003E-2</v>
      </c>
      <c r="P457">
        <v>7.5952190000000003E-2</v>
      </c>
      <c r="Q457">
        <v>5.3577180000000002E-2</v>
      </c>
      <c r="R457">
        <v>4.2833089999999997E-2</v>
      </c>
      <c r="S457">
        <v>5.0922719999999998E-2</v>
      </c>
      <c r="T457">
        <v>5.7523310000000001E-2</v>
      </c>
      <c r="U457">
        <v>5.0285700000000003E-2</v>
      </c>
    </row>
    <row r="458" spans="1:21" x14ac:dyDescent="0.25">
      <c r="A458" s="20">
        <f>0.000000272166*10^9</f>
        <v>272.166</v>
      </c>
      <c r="B458">
        <v>6.0297820000000002E-2</v>
      </c>
      <c r="C458">
        <v>3.2327290000000002E-2</v>
      </c>
      <c r="D458">
        <v>4.1051610000000002E-2</v>
      </c>
      <c r="E458">
        <v>5.9480539999999998E-2</v>
      </c>
      <c r="F458">
        <v>3.5421319999999999E-2</v>
      </c>
      <c r="G458">
        <v>5.7076620000000002E-2</v>
      </c>
      <c r="H458">
        <v>5.9519910000000002E-2</v>
      </c>
      <c r="I458">
        <v>6.6324389999999997E-2</v>
      </c>
      <c r="J458">
        <v>4.8498600000000003E-2</v>
      </c>
      <c r="K458">
        <v>5.6604210000000002E-2</v>
      </c>
      <c r="L458">
        <v>5.614972E-2</v>
      </c>
      <c r="M458">
        <v>6.8508289999999999E-2</v>
      </c>
      <c r="N458">
        <v>6.1088280000000002E-2</v>
      </c>
      <c r="O458">
        <v>4.074887E-2</v>
      </c>
      <c r="P458">
        <v>8.2442840000000003E-2</v>
      </c>
      <c r="Q458">
        <v>4.4386149999999999E-2</v>
      </c>
      <c r="R458">
        <v>3.6384470000000002E-2</v>
      </c>
      <c r="S458">
        <v>6.1465180000000001E-2</v>
      </c>
      <c r="T458">
        <v>4.6961540000000003E-2</v>
      </c>
      <c r="U458">
        <v>4.9168389999999999E-2</v>
      </c>
    </row>
    <row r="459" spans="1:21" x14ac:dyDescent="0.25">
      <c r="A459" s="20">
        <f>0.000000273166*10^9</f>
        <v>273.166</v>
      </c>
      <c r="B459">
        <v>5.763629E-2</v>
      </c>
      <c r="C459">
        <v>2.66337E-2</v>
      </c>
      <c r="D459">
        <v>4.6078809999999998E-2</v>
      </c>
      <c r="E459">
        <v>5.9805700000000003E-2</v>
      </c>
      <c r="F459">
        <v>2.3455770000000001E-2</v>
      </c>
      <c r="G459">
        <v>5.759475E-2</v>
      </c>
      <c r="H459">
        <v>5.4006079999999998E-2</v>
      </c>
      <c r="I459">
        <v>6.1571000000000001E-2</v>
      </c>
      <c r="J459">
        <v>4.5820470000000002E-2</v>
      </c>
      <c r="K459">
        <v>3.9000149999999997E-2</v>
      </c>
      <c r="L459">
        <v>4.7774539999999997E-2</v>
      </c>
      <c r="M459">
        <v>5.6063309999999998E-2</v>
      </c>
      <c r="N459">
        <v>5.9695440000000002E-2</v>
      </c>
      <c r="O459">
        <v>4.5227570000000002E-2</v>
      </c>
      <c r="P459">
        <v>8.373187E-2</v>
      </c>
      <c r="Q459">
        <v>5.3029850000000003E-2</v>
      </c>
      <c r="R459">
        <v>3.8889199999999999E-2</v>
      </c>
      <c r="S459">
        <v>7.1947800000000006E-2</v>
      </c>
      <c r="T459">
        <v>5.1648859999999998E-2</v>
      </c>
      <c r="U459">
        <v>5.4997219999999999E-2</v>
      </c>
    </row>
    <row r="460" spans="1:21" x14ac:dyDescent="0.25">
      <c r="A460" s="20">
        <f>0.000000274166*10^9</f>
        <v>274.166</v>
      </c>
      <c r="B460">
        <v>5.498596E-2</v>
      </c>
      <c r="C460">
        <v>3.9344780000000003E-2</v>
      </c>
      <c r="D460">
        <v>4.6529309999999997E-2</v>
      </c>
      <c r="E460">
        <v>5.5873230000000003E-2</v>
      </c>
      <c r="F460">
        <v>4.1476310000000002E-2</v>
      </c>
      <c r="G460">
        <v>5.5694420000000001E-2</v>
      </c>
      <c r="H460">
        <v>3.8843000000000003E-2</v>
      </c>
      <c r="I460">
        <v>5.5568529999999998E-2</v>
      </c>
      <c r="J460">
        <v>4.9859500000000001E-2</v>
      </c>
      <c r="K460">
        <v>3.9013150000000003E-2</v>
      </c>
      <c r="L460">
        <v>4.8534840000000003E-2</v>
      </c>
      <c r="M460">
        <v>4.3944370000000003E-2</v>
      </c>
      <c r="N460">
        <v>6.5110920000000003E-2</v>
      </c>
      <c r="O460">
        <v>6.2916089999999994E-2</v>
      </c>
      <c r="P460">
        <v>7.6031550000000003E-2</v>
      </c>
      <c r="Q460">
        <v>6.2915120000000005E-2</v>
      </c>
      <c r="R460">
        <v>4.0374599999999997E-2</v>
      </c>
      <c r="S460">
        <v>7.0851810000000001E-2</v>
      </c>
      <c r="T460">
        <v>5.9830769999999998E-2</v>
      </c>
      <c r="U460">
        <v>5.7400130000000001E-2</v>
      </c>
    </row>
    <row r="461" spans="1:21" x14ac:dyDescent="0.25">
      <c r="A461" s="20">
        <f>0.000000275166*10^9</f>
        <v>275.166</v>
      </c>
      <c r="B461">
        <v>5.5026070000000003E-2</v>
      </c>
      <c r="C461">
        <v>6.1609789999999998E-2</v>
      </c>
      <c r="D461">
        <v>4.4942620000000003E-2</v>
      </c>
      <c r="E461">
        <v>5.5343660000000003E-2</v>
      </c>
      <c r="F461">
        <v>5.7594729999999997E-2</v>
      </c>
      <c r="G461">
        <v>6.4928349999999996E-2</v>
      </c>
      <c r="H461">
        <v>4.1036709999999997E-2</v>
      </c>
      <c r="I461">
        <v>6.1981870000000001E-2</v>
      </c>
      <c r="J461">
        <v>5.5347609999999998E-2</v>
      </c>
      <c r="K461">
        <v>4.5532070000000001E-2</v>
      </c>
      <c r="L461">
        <v>5.4161059999999997E-2</v>
      </c>
      <c r="M461">
        <v>4.849262E-2</v>
      </c>
      <c r="N461">
        <v>6.5626580000000004E-2</v>
      </c>
      <c r="O461">
        <v>7.7000899999999997E-2</v>
      </c>
      <c r="P461">
        <v>7.0283890000000002E-2</v>
      </c>
      <c r="Q461">
        <v>4.953362E-2</v>
      </c>
      <c r="R461">
        <v>3.6695749999999999E-2</v>
      </c>
      <c r="S461">
        <v>5.3127720000000003E-2</v>
      </c>
      <c r="T461">
        <v>6.0778430000000001E-2</v>
      </c>
      <c r="U461">
        <v>5.3727339999999998E-2</v>
      </c>
    </row>
    <row r="462" spans="1:21" x14ac:dyDescent="0.25">
      <c r="A462" s="20">
        <f>0.000000276166*10^9</f>
        <v>276.166</v>
      </c>
      <c r="B462">
        <v>5.2212389999999997E-2</v>
      </c>
      <c r="C462">
        <v>6.4460610000000002E-2</v>
      </c>
      <c r="D462">
        <v>4.6379379999999998E-2</v>
      </c>
      <c r="E462">
        <v>5.3552420000000003E-2</v>
      </c>
      <c r="F462">
        <v>5.4244130000000002E-2</v>
      </c>
      <c r="G462">
        <v>7.0118360000000005E-2</v>
      </c>
      <c r="H462">
        <v>5.075706E-2</v>
      </c>
      <c r="I462">
        <v>7.5381340000000005E-2</v>
      </c>
      <c r="J462">
        <v>5.5661660000000002E-2</v>
      </c>
      <c r="K462">
        <v>3.8907579999999997E-2</v>
      </c>
      <c r="L462">
        <v>5.763219E-2</v>
      </c>
      <c r="M462">
        <v>5.7789470000000003E-2</v>
      </c>
      <c r="N462">
        <v>5.398186E-2</v>
      </c>
      <c r="O462">
        <v>6.7215720000000007E-2</v>
      </c>
      <c r="P462">
        <v>6.4880080000000007E-2</v>
      </c>
      <c r="Q462">
        <v>3.6153739999999997E-2</v>
      </c>
      <c r="R462">
        <v>3.8135450000000001E-2</v>
      </c>
      <c r="S462">
        <v>4.7820759999999997E-2</v>
      </c>
      <c r="T462">
        <v>5.5982549999999999E-2</v>
      </c>
      <c r="U462">
        <v>5.0336279999999997E-2</v>
      </c>
    </row>
    <row r="463" spans="1:21" x14ac:dyDescent="0.25">
      <c r="A463" s="20">
        <f>0.000000277166*10^9</f>
        <v>277.166</v>
      </c>
      <c r="B463">
        <v>3.9911019999999998E-2</v>
      </c>
      <c r="C463">
        <v>4.472541E-2</v>
      </c>
      <c r="D463">
        <v>4.5900629999999998E-2</v>
      </c>
      <c r="E463">
        <v>4.8180399999999998E-2</v>
      </c>
      <c r="F463">
        <v>5.6372890000000002E-2</v>
      </c>
      <c r="G463">
        <v>6.2306769999999997E-2</v>
      </c>
      <c r="H463">
        <v>4.8565810000000001E-2</v>
      </c>
      <c r="I463">
        <v>7.5471650000000001E-2</v>
      </c>
      <c r="J463">
        <v>5.4647689999999999E-2</v>
      </c>
      <c r="K463">
        <v>4.3551090000000001E-2</v>
      </c>
      <c r="L463">
        <v>5.4031240000000001E-2</v>
      </c>
      <c r="M463">
        <v>5.71365E-2</v>
      </c>
      <c r="N463">
        <v>4.7045549999999998E-2</v>
      </c>
      <c r="O463">
        <v>4.8909870000000001E-2</v>
      </c>
      <c r="P463">
        <v>5.5987380000000003E-2</v>
      </c>
      <c r="Q463">
        <v>3.9959120000000001E-2</v>
      </c>
      <c r="R463">
        <v>4.7855500000000002E-2</v>
      </c>
      <c r="S463">
        <v>6.1439939999999998E-2</v>
      </c>
      <c r="T463">
        <v>4.8204450000000003E-2</v>
      </c>
      <c r="U463">
        <v>4.6415430000000001E-2</v>
      </c>
    </row>
    <row r="464" spans="1:21" x14ac:dyDescent="0.25">
      <c r="A464" s="20">
        <f>0.000000278166*10^9</f>
        <v>278.166</v>
      </c>
      <c r="B464">
        <v>3.7937659999999998E-2</v>
      </c>
      <c r="C464">
        <v>3.05718E-2</v>
      </c>
      <c r="D464">
        <v>4.4330700000000001E-2</v>
      </c>
      <c r="E464">
        <v>4.5301889999999997E-2</v>
      </c>
      <c r="F464">
        <v>6.3329479999999994E-2</v>
      </c>
      <c r="G464">
        <v>5.6372930000000002E-2</v>
      </c>
      <c r="H464">
        <v>4.78477E-2</v>
      </c>
      <c r="I464">
        <v>5.4087570000000001E-2</v>
      </c>
      <c r="J464">
        <v>5.6264910000000001E-2</v>
      </c>
      <c r="K464">
        <v>5.6730170000000003E-2</v>
      </c>
      <c r="L464">
        <v>4.928863E-2</v>
      </c>
      <c r="M464">
        <v>5.3293569999999998E-2</v>
      </c>
      <c r="N464">
        <v>5.2218720000000003E-2</v>
      </c>
      <c r="O464">
        <v>4.6549960000000001E-2</v>
      </c>
      <c r="P464">
        <v>5.3817629999999998E-2</v>
      </c>
      <c r="Q464">
        <v>4.6318709999999999E-2</v>
      </c>
      <c r="R464">
        <v>5.186677E-2</v>
      </c>
      <c r="S464">
        <v>6.3202389999999997E-2</v>
      </c>
      <c r="T464">
        <v>4.2649779999999998E-2</v>
      </c>
      <c r="U464">
        <v>4.4990540000000002E-2</v>
      </c>
    </row>
    <row r="465" spans="1:21" x14ac:dyDescent="0.25">
      <c r="A465" s="20">
        <f>0.000000279165*10^9</f>
        <v>279.16500000000002</v>
      </c>
      <c r="B465">
        <v>5.3101629999999997E-2</v>
      </c>
      <c r="C465">
        <v>3.8484070000000002E-2</v>
      </c>
      <c r="D465">
        <v>4.6994559999999998E-2</v>
      </c>
      <c r="E465">
        <v>4.0899270000000001E-2</v>
      </c>
      <c r="F465">
        <v>6.0486419999999999E-2</v>
      </c>
      <c r="G465">
        <v>5.5112429999999997E-2</v>
      </c>
      <c r="H465">
        <v>6.1530590000000003E-2</v>
      </c>
      <c r="I465">
        <v>3.9179400000000003E-2</v>
      </c>
      <c r="J465">
        <v>4.9848190000000001E-2</v>
      </c>
      <c r="K465">
        <v>4.3142939999999998E-2</v>
      </c>
      <c r="L465">
        <v>4.5731679999999997E-2</v>
      </c>
      <c r="M465">
        <v>5.221957E-2</v>
      </c>
      <c r="N465">
        <v>5.3284579999999998E-2</v>
      </c>
      <c r="O465">
        <v>5.0073989999999999E-2</v>
      </c>
      <c r="P465">
        <v>6.048133E-2</v>
      </c>
      <c r="Q465">
        <v>4.5723609999999998E-2</v>
      </c>
      <c r="R465">
        <v>4.7027920000000001E-2</v>
      </c>
      <c r="S465">
        <v>5.3415799999999999E-2</v>
      </c>
      <c r="T465">
        <v>4.4170109999999999E-2</v>
      </c>
      <c r="U465">
        <v>4.6674519999999997E-2</v>
      </c>
    </row>
    <row r="466" spans="1:21" x14ac:dyDescent="0.25">
      <c r="A466" s="20">
        <f>0.000000280165*10^9</f>
        <v>280.16500000000002</v>
      </c>
      <c r="B466">
        <v>5.3828679999999997E-2</v>
      </c>
      <c r="C466">
        <v>5.3726099999999999E-2</v>
      </c>
      <c r="D466">
        <v>5.0526719999999997E-2</v>
      </c>
      <c r="E466">
        <v>4.1766320000000003E-2</v>
      </c>
      <c r="F466">
        <v>5.3239649999999999E-2</v>
      </c>
      <c r="G466">
        <v>5.540933E-2</v>
      </c>
      <c r="H466">
        <v>6.1737210000000001E-2</v>
      </c>
      <c r="I466">
        <v>5.1538170000000001E-2</v>
      </c>
      <c r="J466">
        <v>3.9142469999999999E-2</v>
      </c>
      <c r="K466">
        <v>2.5562109999999999E-2</v>
      </c>
      <c r="L466">
        <v>4.2333580000000003E-2</v>
      </c>
      <c r="M466">
        <v>5.012113E-2</v>
      </c>
      <c r="N466">
        <v>5.143797E-2</v>
      </c>
      <c r="O466">
        <v>4.370922E-2</v>
      </c>
      <c r="P466">
        <v>6.4908019999999997E-2</v>
      </c>
      <c r="Q466">
        <v>4.4380589999999998E-2</v>
      </c>
      <c r="R466">
        <v>5.2103139999999999E-2</v>
      </c>
      <c r="S466">
        <v>5.4359659999999997E-2</v>
      </c>
      <c r="T466">
        <v>4.8419829999999997E-2</v>
      </c>
      <c r="U466">
        <v>3.9787389999999999E-2</v>
      </c>
    </row>
    <row r="467" spans="1:21" x14ac:dyDescent="0.25">
      <c r="A467" s="20">
        <f>0.000000281165*10^9</f>
        <v>281.16499999999996</v>
      </c>
      <c r="B467">
        <v>3.4836329999999999E-2</v>
      </c>
      <c r="C467">
        <v>5.8738760000000001E-2</v>
      </c>
      <c r="D467">
        <v>5.2272270000000003E-2</v>
      </c>
      <c r="E467">
        <v>4.6864900000000001E-2</v>
      </c>
      <c r="F467">
        <v>5.059582E-2</v>
      </c>
      <c r="G467">
        <v>5.8936130000000003E-2</v>
      </c>
      <c r="H467">
        <v>3.9763519999999997E-2</v>
      </c>
      <c r="I467">
        <v>6.3236470000000003E-2</v>
      </c>
      <c r="J467">
        <v>4.3150960000000002E-2</v>
      </c>
      <c r="K467">
        <v>4.00948E-2</v>
      </c>
      <c r="L467">
        <v>4.4416780000000003E-2</v>
      </c>
      <c r="M467">
        <v>4.7011780000000003E-2</v>
      </c>
      <c r="N467">
        <v>5.3952279999999998E-2</v>
      </c>
      <c r="O467">
        <v>3.7829120000000001E-2</v>
      </c>
      <c r="P467">
        <v>6.4755489999999999E-2</v>
      </c>
      <c r="Q467">
        <v>5.4214909999999998E-2</v>
      </c>
      <c r="R467">
        <v>6.2599399999999999E-2</v>
      </c>
      <c r="S467">
        <v>6.2990340000000006E-2</v>
      </c>
      <c r="T467">
        <v>4.8604399999999999E-2</v>
      </c>
      <c r="U467">
        <v>3.4723650000000002E-2</v>
      </c>
    </row>
    <row r="468" spans="1:21" x14ac:dyDescent="0.25">
      <c r="A468" s="20">
        <f>0.000000282165*10^9</f>
        <v>282.16500000000002</v>
      </c>
      <c r="B468">
        <v>2.7156389999999999E-2</v>
      </c>
      <c r="C468">
        <v>5.4293130000000002E-2</v>
      </c>
      <c r="D468">
        <v>5.2153730000000002E-2</v>
      </c>
      <c r="E468">
        <v>3.7822439999999999E-2</v>
      </c>
      <c r="F468">
        <v>5.4494880000000002E-2</v>
      </c>
      <c r="G468">
        <v>5.6417540000000002E-2</v>
      </c>
      <c r="H468">
        <v>3.281212E-2</v>
      </c>
      <c r="I468">
        <v>5.5202960000000002E-2</v>
      </c>
      <c r="J468">
        <v>5.4255209999999998E-2</v>
      </c>
      <c r="K468">
        <v>5.9371920000000002E-2</v>
      </c>
      <c r="L468">
        <v>4.903967E-2</v>
      </c>
      <c r="M468">
        <v>5.1587689999999999E-2</v>
      </c>
      <c r="N468">
        <v>4.9566810000000003E-2</v>
      </c>
      <c r="O468">
        <v>3.8317089999999998E-2</v>
      </c>
      <c r="P468">
        <v>6.4795259999999993E-2</v>
      </c>
      <c r="Q468">
        <v>6.1524259999999997E-2</v>
      </c>
      <c r="R468">
        <v>5.9932680000000002E-2</v>
      </c>
      <c r="S468">
        <v>6.6735840000000005E-2</v>
      </c>
      <c r="T468">
        <v>5.3382279999999997E-2</v>
      </c>
      <c r="U468">
        <v>4.8340149999999998E-2</v>
      </c>
    </row>
    <row r="469" spans="1:21" x14ac:dyDescent="0.25">
      <c r="A469" s="20">
        <f>0.000000283165*10^9</f>
        <v>283.16499999999996</v>
      </c>
      <c r="B469">
        <v>4.3842939999999997E-2</v>
      </c>
      <c r="C469">
        <v>5.0769019999999998E-2</v>
      </c>
      <c r="D469">
        <v>4.8630430000000002E-2</v>
      </c>
      <c r="E469">
        <v>3.203752E-2</v>
      </c>
      <c r="F469">
        <v>5.1582099999999999E-2</v>
      </c>
      <c r="G469">
        <v>4.990385E-2</v>
      </c>
      <c r="H469">
        <v>4.389726E-2</v>
      </c>
      <c r="I469">
        <v>4.8121799999999999E-2</v>
      </c>
      <c r="J469">
        <v>5.87062E-2</v>
      </c>
      <c r="K469">
        <v>5.1287149999999997E-2</v>
      </c>
      <c r="L469">
        <v>5.5715790000000001E-2</v>
      </c>
      <c r="M469">
        <v>5.5800849999999999E-2</v>
      </c>
      <c r="N469">
        <v>3.9311869999999999E-2</v>
      </c>
      <c r="O469">
        <v>3.7708770000000003E-2</v>
      </c>
      <c r="P469">
        <v>6.4261540000000006E-2</v>
      </c>
      <c r="Q469">
        <v>4.7207529999999998E-2</v>
      </c>
      <c r="R469">
        <v>5.1554929999999999E-2</v>
      </c>
      <c r="S469">
        <v>5.5371249999999997E-2</v>
      </c>
      <c r="T469">
        <v>6.4046980000000003E-2</v>
      </c>
      <c r="U469">
        <v>5.885406E-2</v>
      </c>
    </row>
    <row r="470" spans="1:21" x14ac:dyDescent="0.25">
      <c r="A470" s="20">
        <f>0.000000284165*10^9</f>
        <v>284.16500000000002</v>
      </c>
      <c r="B470">
        <v>5.9652820000000002E-2</v>
      </c>
      <c r="C470">
        <v>5.2594130000000003E-2</v>
      </c>
      <c r="D470">
        <v>4.4897439999999997E-2</v>
      </c>
      <c r="E470">
        <v>4.5684759999999998E-2</v>
      </c>
      <c r="F470">
        <v>3.5993249999999997E-2</v>
      </c>
      <c r="G470">
        <v>5.1911150000000003E-2</v>
      </c>
      <c r="H470">
        <v>4.9281980000000003E-2</v>
      </c>
      <c r="I470">
        <v>5.0392439999999997E-2</v>
      </c>
      <c r="J470">
        <v>5.9294029999999998E-2</v>
      </c>
      <c r="K470">
        <v>3.7621599999999998E-2</v>
      </c>
      <c r="L470">
        <v>6.1308580000000001E-2</v>
      </c>
      <c r="M470">
        <v>4.6705869999999997E-2</v>
      </c>
      <c r="N470">
        <v>3.660422E-2</v>
      </c>
      <c r="O470">
        <v>4.0814900000000001E-2</v>
      </c>
      <c r="P470">
        <v>6.6671869999999994E-2</v>
      </c>
      <c r="Q470">
        <v>3.4942769999999998E-2</v>
      </c>
      <c r="R470">
        <v>4.4575139999999999E-2</v>
      </c>
      <c r="S470">
        <v>3.763859E-2</v>
      </c>
      <c r="T470">
        <v>6.2088810000000001E-2</v>
      </c>
      <c r="U470">
        <v>4.6474420000000002E-2</v>
      </c>
    </row>
    <row r="471" spans="1:21" x14ac:dyDescent="0.25">
      <c r="A471" s="20">
        <f>0.000000285165*10^9</f>
        <v>285.16500000000002</v>
      </c>
      <c r="B471">
        <v>4.8664159999999998E-2</v>
      </c>
      <c r="C471">
        <v>5.1231970000000002E-2</v>
      </c>
      <c r="D471">
        <v>4.6486050000000001E-2</v>
      </c>
      <c r="E471">
        <v>5.1907179999999997E-2</v>
      </c>
      <c r="F471">
        <v>3.2567440000000003E-2</v>
      </c>
      <c r="G471">
        <v>5.5783300000000001E-2</v>
      </c>
      <c r="H471">
        <v>5.325009E-2</v>
      </c>
      <c r="I471">
        <v>5.0054290000000001E-2</v>
      </c>
      <c r="J471">
        <v>5.2852000000000003E-2</v>
      </c>
      <c r="K471">
        <v>4.6576930000000002E-2</v>
      </c>
      <c r="L471">
        <v>5.6292830000000002E-2</v>
      </c>
      <c r="M471">
        <v>4.3882350000000001E-2</v>
      </c>
      <c r="N471">
        <v>4.1005600000000003E-2</v>
      </c>
      <c r="O471">
        <v>5.3150019999999999E-2</v>
      </c>
      <c r="P471">
        <v>6.9344630000000004E-2</v>
      </c>
      <c r="Q471">
        <v>4.3669310000000003E-2</v>
      </c>
      <c r="R471">
        <v>4.1232989999999997E-2</v>
      </c>
      <c r="S471">
        <v>3.2000580000000001E-2</v>
      </c>
      <c r="T471">
        <v>4.7395470000000002E-2</v>
      </c>
      <c r="U471">
        <v>3.8792350000000003E-2</v>
      </c>
    </row>
    <row r="472" spans="1:21" x14ac:dyDescent="0.25">
      <c r="A472" s="20">
        <f>0.000000286165*10^9</f>
        <v>286.16500000000002</v>
      </c>
      <c r="B472">
        <v>3.088484E-2</v>
      </c>
      <c r="C472">
        <v>4.6681489999999999E-2</v>
      </c>
      <c r="D472">
        <v>5.5138109999999997E-2</v>
      </c>
      <c r="E472">
        <v>4.3941380000000002E-2</v>
      </c>
      <c r="F472">
        <v>4.5306590000000001E-2</v>
      </c>
      <c r="G472">
        <v>5.747932E-2</v>
      </c>
      <c r="H472">
        <v>6.0728190000000001E-2</v>
      </c>
      <c r="I472">
        <v>4.6971369999999998E-2</v>
      </c>
      <c r="J472">
        <v>3.8501390000000003E-2</v>
      </c>
      <c r="K472">
        <v>5.6532470000000001E-2</v>
      </c>
      <c r="L472">
        <v>5.3898729999999999E-2</v>
      </c>
      <c r="M472">
        <v>5.477017E-2</v>
      </c>
      <c r="N472">
        <v>4.2762500000000002E-2</v>
      </c>
      <c r="O472">
        <v>5.8865569999999999E-2</v>
      </c>
      <c r="P472">
        <v>6.0287090000000002E-2</v>
      </c>
      <c r="Q472">
        <v>5.129206E-2</v>
      </c>
      <c r="R472">
        <v>4.7602760000000001E-2</v>
      </c>
      <c r="S472">
        <v>3.1239579999999999E-2</v>
      </c>
      <c r="T472">
        <v>4.3857930000000003E-2</v>
      </c>
      <c r="U472">
        <v>5.1730959999999999E-2</v>
      </c>
    </row>
    <row r="473" spans="1:21" x14ac:dyDescent="0.25">
      <c r="A473" s="20">
        <f>0.000000287165*10^9</f>
        <v>287.16500000000002</v>
      </c>
      <c r="B473">
        <v>3.1365009999999999E-2</v>
      </c>
      <c r="C473">
        <v>4.6354769999999997E-2</v>
      </c>
      <c r="D473">
        <v>6.2740589999999999E-2</v>
      </c>
      <c r="E473">
        <v>4.6166890000000002E-2</v>
      </c>
      <c r="F473">
        <v>4.639679E-2</v>
      </c>
      <c r="G473">
        <v>5.7052239999999997E-2</v>
      </c>
      <c r="H473">
        <v>6.2592259999999997E-2</v>
      </c>
      <c r="I473">
        <v>4.9500559999999999E-2</v>
      </c>
      <c r="J473">
        <v>3.4902990000000002E-2</v>
      </c>
      <c r="K473">
        <v>4.9523730000000002E-2</v>
      </c>
      <c r="L473">
        <v>5.7643800000000002E-2</v>
      </c>
      <c r="M473">
        <v>5.6600499999999998E-2</v>
      </c>
      <c r="N473">
        <v>4.468072E-2</v>
      </c>
      <c r="O473">
        <v>4.7395409999999999E-2</v>
      </c>
      <c r="P473">
        <v>4.9208880000000003E-2</v>
      </c>
      <c r="Q473">
        <v>4.38587E-2</v>
      </c>
      <c r="R473">
        <v>5.6274440000000002E-2</v>
      </c>
      <c r="S473">
        <v>2.9310490000000002E-2</v>
      </c>
      <c r="T473">
        <v>5.501201E-2</v>
      </c>
      <c r="U473">
        <v>5.4753219999999998E-2</v>
      </c>
    </row>
    <row r="474" spans="1:21" x14ac:dyDescent="0.25">
      <c r="A474" s="20">
        <f>0.000000288165*10^9</f>
        <v>288.16499999999996</v>
      </c>
      <c r="B474">
        <v>3.6406529999999999E-2</v>
      </c>
      <c r="C474">
        <v>4.3122090000000002E-2</v>
      </c>
      <c r="D474">
        <v>6.1884620000000001E-2</v>
      </c>
      <c r="E474">
        <v>5.2242049999999998E-2</v>
      </c>
      <c r="F474">
        <v>4.2084000000000003E-2</v>
      </c>
      <c r="G474">
        <v>4.8685029999999997E-2</v>
      </c>
      <c r="H474">
        <v>5.2172620000000003E-2</v>
      </c>
      <c r="I474">
        <v>5.50941E-2</v>
      </c>
      <c r="J474">
        <v>5.4620259999999997E-2</v>
      </c>
      <c r="K474">
        <v>4.2419650000000003E-2</v>
      </c>
      <c r="L474">
        <v>5.0747779999999999E-2</v>
      </c>
      <c r="M474">
        <v>4.4796559999999999E-2</v>
      </c>
      <c r="N474">
        <v>5.0358140000000003E-2</v>
      </c>
      <c r="O474">
        <v>4.1233020000000002E-2</v>
      </c>
      <c r="P474">
        <v>4.97726E-2</v>
      </c>
      <c r="Q474">
        <v>3.747491E-2</v>
      </c>
      <c r="R474">
        <v>5.8950500000000003E-2</v>
      </c>
      <c r="S474">
        <v>3.4431139999999999E-2</v>
      </c>
      <c r="T474">
        <v>5.8526960000000003E-2</v>
      </c>
      <c r="U474">
        <v>3.9189099999999998E-2</v>
      </c>
    </row>
    <row r="475" spans="1:21" x14ac:dyDescent="0.25">
      <c r="A475" s="20">
        <f>0.000000289165*10^9</f>
        <v>289.16500000000002</v>
      </c>
      <c r="B475">
        <v>3.7342029999999998E-2</v>
      </c>
      <c r="C475">
        <v>4.0371120000000003E-2</v>
      </c>
      <c r="D475">
        <v>5.5219810000000001E-2</v>
      </c>
      <c r="E475">
        <v>4.1295720000000001E-2</v>
      </c>
      <c r="F475">
        <v>4.8353609999999998E-2</v>
      </c>
      <c r="G475">
        <v>4.0876349999999999E-2</v>
      </c>
      <c r="H475">
        <v>3.591076E-2</v>
      </c>
      <c r="I475">
        <v>5.2796360000000001E-2</v>
      </c>
      <c r="J475">
        <v>7.1441500000000005E-2</v>
      </c>
      <c r="K475">
        <v>4.1954890000000002E-2</v>
      </c>
      <c r="L475">
        <v>4.2820770000000001E-2</v>
      </c>
      <c r="M475">
        <v>3.9810360000000003E-2</v>
      </c>
      <c r="N475">
        <v>4.8340660000000001E-2</v>
      </c>
      <c r="O475">
        <v>5.183948E-2</v>
      </c>
      <c r="P475">
        <v>5.5353529999999998E-2</v>
      </c>
      <c r="Q475">
        <v>4.2842869999999998E-2</v>
      </c>
      <c r="R475">
        <v>5.9145730000000001E-2</v>
      </c>
      <c r="S475">
        <v>4.2380340000000002E-2</v>
      </c>
      <c r="T475">
        <v>5.2876409999999999E-2</v>
      </c>
      <c r="U475">
        <v>3.4525790000000001E-2</v>
      </c>
    </row>
    <row r="476" spans="1:21" x14ac:dyDescent="0.25">
      <c r="A476" s="20">
        <f>0.000000290165*10^9</f>
        <v>290.16499999999996</v>
      </c>
      <c r="B476">
        <v>4.4728089999999998E-2</v>
      </c>
      <c r="C476">
        <v>5.2300590000000001E-2</v>
      </c>
      <c r="D476">
        <v>4.4743440000000002E-2</v>
      </c>
      <c r="E476">
        <v>2.7020740000000001E-2</v>
      </c>
      <c r="F476">
        <v>5.1768620000000001E-2</v>
      </c>
      <c r="G476">
        <v>4.2750330000000003E-2</v>
      </c>
      <c r="H476">
        <v>3.5234439999999999E-2</v>
      </c>
      <c r="I476">
        <v>4.5732759999999997E-2</v>
      </c>
      <c r="J476">
        <v>6.2052040000000003E-2</v>
      </c>
      <c r="K476">
        <v>5.051775E-2</v>
      </c>
      <c r="L476">
        <v>4.9452900000000001E-2</v>
      </c>
      <c r="M476">
        <v>5.1479080000000003E-2</v>
      </c>
      <c r="N476">
        <v>4.364444E-2</v>
      </c>
      <c r="O476">
        <v>5.6361330000000001E-2</v>
      </c>
      <c r="P476">
        <v>6.2820520000000005E-2</v>
      </c>
      <c r="Q476">
        <v>4.5398189999999998E-2</v>
      </c>
      <c r="R476">
        <v>5.2298549999999999E-2</v>
      </c>
      <c r="S476">
        <v>3.7659579999999998E-2</v>
      </c>
      <c r="T476">
        <v>4.8271509999999997E-2</v>
      </c>
      <c r="U476">
        <v>4.5830709999999997E-2</v>
      </c>
    </row>
    <row r="477" spans="1:21" x14ac:dyDescent="0.25">
      <c r="A477" s="20">
        <f>0.000000291165*10^9</f>
        <v>291.16500000000002</v>
      </c>
      <c r="B477">
        <v>5.5380699999999998E-2</v>
      </c>
      <c r="C477">
        <v>6.041498E-2</v>
      </c>
      <c r="D477">
        <v>4.0413739999999997E-2</v>
      </c>
      <c r="E477">
        <v>2.7638329999999999E-2</v>
      </c>
      <c r="F477">
        <v>4.5032620000000002E-2</v>
      </c>
      <c r="G477">
        <v>4.846839E-2</v>
      </c>
      <c r="H477">
        <v>4.9134219999999999E-2</v>
      </c>
      <c r="I477">
        <v>4.6830190000000001E-2</v>
      </c>
      <c r="J477">
        <v>4.760002E-2</v>
      </c>
      <c r="K477">
        <v>5.5859289999999999E-2</v>
      </c>
      <c r="L477">
        <v>5.8375490000000002E-2</v>
      </c>
      <c r="M477">
        <v>5.5752860000000001E-2</v>
      </c>
      <c r="N477">
        <v>4.8469640000000001E-2</v>
      </c>
      <c r="O477">
        <v>4.2865069999999998E-2</v>
      </c>
      <c r="P477">
        <v>7.1511790000000006E-2</v>
      </c>
      <c r="Q477">
        <v>3.7933450000000001E-2</v>
      </c>
      <c r="R477">
        <v>3.9631329999999999E-2</v>
      </c>
      <c r="S477">
        <v>2.110863E-2</v>
      </c>
      <c r="T477">
        <v>3.9039650000000002E-2</v>
      </c>
      <c r="U477">
        <v>4.89104E-2</v>
      </c>
    </row>
    <row r="478" spans="1:21" x14ac:dyDescent="0.25">
      <c r="A478" s="20">
        <f>0.000000292165*10^9</f>
        <v>292.16500000000002</v>
      </c>
      <c r="B478">
        <v>5.276343E-2</v>
      </c>
      <c r="C478">
        <v>4.420669E-2</v>
      </c>
      <c r="D478">
        <v>4.4233519999999998E-2</v>
      </c>
      <c r="E478">
        <v>3.4773999999999999E-2</v>
      </c>
      <c r="F478">
        <v>3.6704819999999999E-2</v>
      </c>
      <c r="G478">
        <v>5.3702100000000003E-2</v>
      </c>
      <c r="H478">
        <v>5.459377E-2</v>
      </c>
      <c r="I478">
        <v>4.9024199999999997E-2</v>
      </c>
      <c r="J478">
        <v>5.2471429999999999E-2</v>
      </c>
      <c r="K478">
        <v>4.0112399999999999E-2</v>
      </c>
      <c r="L478">
        <v>5.3750729999999997E-2</v>
      </c>
      <c r="M478">
        <v>4.0937719999999997E-2</v>
      </c>
      <c r="N478">
        <v>5.3345459999999997E-2</v>
      </c>
      <c r="O478">
        <v>2.800455E-2</v>
      </c>
      <c r="P478">
        <v>7.1058029999999994E-2</v>
      </c>
      <c r="Q478">
        <v>3.2556359999999999E-2</v>
      </c>
      <c r="R478">
        <v>3.8649070000000001E-2</v>
      </c>
      <c r="S478">
        <v>1.8763080000000001E-2</v>
      </c>
      <c r="T478">
        <v>3.4807280000000003E-2</v>
      </c>
      <c r="U478">
        <v>3.9728810000000003E-2</v>
      </c>
    </row>
    <row r="479" spans="1:21" x14ac:dyDescent="0.25">
      <c r="A479" s="20">
        <f>0.000000293165*10^9</f>
        <v>293.16499999999996</v>
      </c>
      <c r="B479">
        <v>4.1106030000000002E-2</v>
      </c>
      <c r="C479">
        <v>2.3797929999999998E-2</v>
      </c>
      <c r="D479">
        <v>4.5094130000000003E-2</v>
      </c>
      <c r="E479">
        <v>3.9114080000000002E-2</v>
      </c>
      <c r="F479">
        <v>3.8759790000000002E-2</v>
      </c>
      <c r="G479">
        <v>5.5693590000000001E-2</v>
      </c>
      <c r="H479">
        <v>5.3055140000000001E-2</v>
      </c>
      <c r="I479">
        <v>4.0395239999999999E-2</v>
      </c>
      <c r="J479">
        <v>6.4221340000000002E-2</v>
      </c>
      <c r="K479">
        <v>2.241922E-2</v>
      </c>
      <c r="L479">
        <v>4.4291759999999999E-2</v>
      </c>
      <c r="M479">
        <v>3.124822E-2</v>
      </c>
      <c r="N479">
        <v>4.7646279999999999E-2</v>
      </c>
      <c r="O479">
        <v>3.4593560000000002E-2</v>
      </c>
      <c r="P479">
        <v>6.3100160000000002E-2</v>
      </c>
      <c r="Q479">
        <v>3.4817250000000001E-2</v>
      </c>
      <c r="R479">
        <v>4.2530779999999997E-2</v>
      </c>
      <c r="S479">
        <v>3.9655790000000003E-2</v>
      </c>
      <c r="T479">
        <v>4.4347650000000002E-2</v>
      </c>
      <c r="U479">
        <v>3.4935960000000002E-2</v>
      </c>
    </row>
    <row r="480" spans="1:21" x14ac:dyDescent="0.25">
      <c r="A480" s="20">
        <f>0.000000294165*10^9</f>
        <v>294.16500000000002</v>
      </c>
      <c r="B480">
        <v>4.000985E-2</v>
      </c>
      <c r="C480">
        <v>2.424515E-2</v>
      </c>
      <c r="D480">
        <v>4.9555210000000002E-2</v>
      </c>
      <c r="E480">
        <v>4.4803120000000002E-2</v>
      </c>
      <c r="F480">
        <v>4.4950520000000001E-2</v>
      </c>
      <c r="G480">
        <v>5.0265169999999998E-2</v>
      </c>
      <c r="H480">
        <v>4.7887699999999998E-2</v>
      </c>
      <c r="I480">
        <v>3.0813130000000001E-2</v>
      </c>
      <c r="J480">
        <v>5.6129150000000003E-2</v>
      </c>
      <c r="K480">
        <v>2.3907040000000001E-2</v>
      </c>
      <c r="L480">
        <v>4.6590529999999998E-2</v>
      </c>
      <c r="M480">
        <v>3.6732859999999999E-2</v>
      </c>
      <c r="N480">
        <v>4.1648999999999999E-2</v>
      </c>
      <c r="O480">
        <v>5.739466E-2</v>
      </c>
      <c r="P480">
        <v>6.0092479999999997E-2</v>
      </c>
      <c r="Q480">
        <v>4.346941E-2</v>
      </c>
      <c r="R480">
        <v>3.7931220000000002E-2</v>
      </c>
      <c r="S480">
        <v>5.3250989999999998E-2</v>
      </c>
      <c r="T480">
        <v>4.8011690000000003E-2</v>
      </c>
      <c r="U480">
        <v>3.8600870000000002E-2</v>
      </c>
    </row>
    <row r="481" spans="1:21" x14ac:dyDescent="0.25">
      <c r="A481" s="20">
        <f>0.000000295165*10^9</f>
        <v>295.16499999999996</v>
      </c>
      <c r="B481">
        <v>4.1796769999999997E-2</v>
      </c>
      <c r="C481">
        <v>3.9483980000000002E-2</v>
      </c>
      <c r="D481">
        <v>5.8013019999999998E-2</v>
      </c>
      <c r="E481">
        <v>5.1200660000000002E-2</v>
      </c>
      <c r="F481">
        <v>4.0686600000000003E-2</v>
      </c>
      <c r="G481">
        <v>4.3055370000000003E-2</v>
      </c>
      <c r="H481">
        <v>3.779938E-2</v>
      </c>
      <c r="I481">
        <v>3.2196259999999997E-2</v>
      </c>
      <c r="J481">
        <v>3.7038210000000002E-2</v>
      </c>
      <c r="K481">
        <v>3.965018E-2</v>
      </c>
      <c r="L481">
        <v>5.47225E-2</v>
      </c>
      <c r="M481">
        <v>4.9655589999999999E-2</v>
      </c>
      <c r="N481">
        <v>4.4328409999999999E-2</v>
      </c>
      <c r="O481">
        <v>6.4168260000000005E-2</v>
      </c>
      <c r="P481">
        <v>6.2534199999999998E-2</v>
      </c>
      <c r="Q481">
        <v>5.0029799999999999E-2</v>
      </c>
      <c r="R481">
        <v>3.5235139999999998E-2</v>
      </c>
      <c r="S481">
        <v>4.4641989999999999E-2</v>
      </c>
      <c r="T481">
        <v>4.3815369999999999E-2</v>
      </c>
      <c r="U481">
        <v>4.00656E-2</v>
      </c>
    </row>
    <row r="482" spans="1:21" x14ac:dyDescent="0.25">
      <c r="A482" s="20">
        <f>0.000000296165*10^9</f>
        <v>296.16500000000002</v>
      </c>
      <c r="B482">
        <v>4.0293799999999998E-2</v>
      </c>
      <c r="C482">
        <v>4.5099319999999998E-2</v>
      </c>
      <c r="D482">
        <v>5.6222809999999998E-2</v>
      </c>
      <c r="E482">
        <v>5.0183449999999998E-2</v>
      </c>
      <c r="F482">
        <v>4.052571E-2</v>
      </c>
      <c r="G482">
        <v>3.6378939999999999E-2</v>
      </c>
      <c r="H482">
        <v>3.9312109999999997E-2</v>
      </c>
      <c r="I482">
        <v>3.8275709999999998E-2</v>
      </c>
      <c r="J482">
        <v>3.9827250000000002E-2</v>
      </c>
      <c r="K482">
        <v>5.0461230000000003E-2</v>
      </c>
      <c r="L482">
        <v>5.7739819999999997E-2</v>
      </c>
      <c r="M482">
        <v>5.8808880000000001E-2</v>
      </c>
      <c r="N482">
        <v>4.4092550000000001E-2</v>
      </c>
      <c r="O482">
        <v>4.6710189999999999E-2</v>
      </c>
      <c r="P482">
        <v>6.624497E-2</v>
      </c>
      <c r="Q482">
        <v>4.903097E-2</v>
      </c>
      <c r="R482">
        <v>3.6388829999999997E-2</v>
      </c>
      <c r="S482">
        <v>4.042987E-2</v>
      </c>
      <c r="T482">
        <v>4.1220029999999998E-2</v>
      </c>
      <c r="U482">
        <v>3.8559129999999997E-2</v>
      </c>
    </row>
    <row r="483" spans="1:21" x14ac:dyDescent="0.25">
      <c r="A483" s="20">
        <f>0.000000297165*10^9</f>
        <v>297.16499999999996</v>
      </c>
      <c r="B483">
        <v>4.655314E-2</v>
      </c>
      <c r="C483">
        <v>3.9892810000000001E-2</v>
      </c>
      <c r="D483">
        <v>4.6862109999999998E-2</v>
      </c>
      <c r="E483">
        <v>4.0845270000000003E-2</v>
      </c>
      <c r="F483">
        <v>5.5702380000000003E-2</v>
      </c>
      <c r="G483">
        <v>2.7818260000000001E-2</v>
      </c>
      <c r="H483">
        <v>4.7196790000000002E-2</v>
      </c>
      <c r="I483">
        <v>4.3678809999999998E-2</v>
      </c>
      <c r="J483">
        <v>6.0615000000000002E-2</v>
      </c>
      <c r="K483">
        <v>4.5057359999999998E-2</v>
      </c>
      <c r="L483">
        <v>5.9617700000000003E-2</v>
      </c>
      <c r="M483">
        <v>5.9272699999999998E-2</v>
      </c>
      <c r="N483">
        <v>4.3561490000000001E-2</v>
      </c>
      <c r="O483">
        <v>2.8992460000000001E-2</v>
      </c>
      <c r="P483">
        <v>6.5997459999999994E-2</v>
      </c>
      <c r="Q483">
        <v>5.289845E-2</v>
      </c>
      <c r="R483">
        <v>3.3377829999999997E-2</v>
      </c>
      <c r="S483">
        <v>4.4376079999999998E-2</v>
      </c>
      <c r="T483">
        <v>3.9122209999999998E-2</v>
      </c>
      <c r="U483">
        <v>4.0408989999999999E-2</v>
      </c>
    </row>
    <row r="484" spans="1:21" x14ac:dyDescent="0.25">
      <c r="A484" s="20">
        <f>0.000000298165*10^9</f>
        <v>298.16500000000002</v>
      </c>
      <c r="B484">
        <v>5.321505E-2</v>
      </c>
      <c r="C484">
        <v>4.0108749999999999E-2</v>
      </c>
      <c r="D484">
        <v>4.1913220000000001E-2</v>
      </c>
      <c r="E484">
        <v>3.5233430000000003E-2</v>
      </c>
      <c r="F484">
        <v>6.4532000000000006E-2</v>
      </c>
      <c r="G484">
        <v>2.9396410000000001E-2</v>
      </c>
      <c r="H484">
        <v>4.2335869999999998E-2</v>
      </c>
      <c r="I484">
        <v>4.9480139999999999E-2</v>
      </c>
      <c r="J484">
        <v>5.9558779999999999E-2</v>
      </c>
      <c r="K484">
        <v>3.6577989999999998E-2</v>
      </c>
      <c r="L484">
        <v>6.044252E-2</v>
      </c>
      <c r="M484">
        <v>6.5599370000000004E-2</v>
      </c>
      <c r="N484">
        <v>5.207005E-2</v>
      </c>
      <c r="O484">
        <v>2.697925E-2</v>
      </c>
      <c r="P484">
        <v>6.109171E-2</v>
      </c>
      <c r="Q484">
        <v>6.152386E-2</v>
      </c>
      <c r="R484">
        <v>2.914448E-2</v>
      </c>
      <c r="S484">
        <v>3.342146E-2</v>
      </c>
      <c r="T484">
        <v>4.9149110000000003E-2</v>
      </c>
      <c r="U484">
        <v>3.746033E-2</v>
      </c>
    </row>
    <row r="485" spans="1:21" x14ac:dyDescent="0.25">
      <c r="A485" s="20">
        <f>0.000000299165*10^9</f>
        <v>299.16500000000002</v>
      </c>
      <c r="B485">
        <v>5.281284E-2</v>
      </c>
      <c r="C485">
        <v>4.6099420000000002E-2</v>
      </c>
      <c r="D485">
        <v>4.4820249999999999E-2</v>
      </c>
      <c r="E485">
        <v>4.129961E-2</v>
      </c>
      <c r="F485">
        <v>5.5545709999999998E-2</v>
      </c>
      <c r="G485">
        <v>4.258464E-2</v>
      </c>
      <c r="H485">
        <v>3.2136079999999997E-2</v>
      </c>
      <c r="I485">
        <v>5.209623E-2</v>
      </c>
      <c r="J485">
        <v>3.936013E-2</v>
      </c>
      <c r="K485">
        <v>3.1564679999999998E-2</v>
      </c>
      <c r="L485">
        <v>5.2939409999999999E-2</v>
      </c>
      <c r="M485">
        <v>7.2493799999999997E-2</v>
      </c>
      <c r="N485">
        <v>5.5745990000000002E-2</v>
      </c>
      <c r="O485">
        <v>3.1751849999999998E-2</v>
      </c>
      <c r="P485">
        <v>5.5523599999999999E-2</v>
      </c>
      <c r="Q485">
        <v>5.9684630000000002E-2</v>
      </c>
      <c r="R485">
        <v>2.8044960000000001E-2</v>
      </c>
      <c r="S485">
        <v>2.3796439999999999E-2</v>
      </c>
      <c r="T485">
        <v>6.5356639999999994E-2</v>
      </c>
      <c r="U485">
        <v>2.8135719999999999E-2</v>
      </c>
    </row>
    <row r="486" spans="1:21" x14ac:dyDescent="0.25">
      <c r="A486" s="20">
        <f>0.000000300165*10^9</f>
        <v>300.16499999999996</v>
      </c>
      <c r="B486">
        <v>4.4064890000000002E-2</v>
      </c>
      <c r="C486">
        <v>4.608868E-2</v>
      </c>
      <c r="D486">
        <v>4.9279049999999998E-2</v>
      </c>
      <c r="E486">
        <v>4.5380810000000001E-2</v>
      </c>
      <c r="F486">
        <v>4.5992699999999997E-2</v>
      </c>
      <c r="G486">
        <v>4.5826489999999998E-2</v>
      </c>
      <c r="H486">
        <v>3.3045629999999999E-2</v>
      </c>
      <c r="I486">
        <v>5.4706810000000002E-2</v>
      </c>
      <c r="J486">
        <v>4.2721769999999999E-2</v>
      </c>
      <c r="K486">
        <v>2.9961910000000001E-2</v>
      </c>
      <c r="L486">
        <v>3.674293E-2</v>
      </c>
      <c r="M486">
        <v>5.8368150000000001E-2</v>
      </c>
      <c r="N486">
        <v>4.4996519999999998E-2</v>
      </c>
      <c r="O486">
        <v>3.3090550000000003E-2</v>
      </c>
      <c r="P486">
        <v>4.7423010000000002E-2</v>
      </c>
      <c r="Q486">
        <v>4.9242279999999999E-2</v>
      </c>
      <c r="R486">
        <v>3.170092E-2</v>
      </c>
      <c r="S486">
        <v>3.5013379999999997E-2</v>
      </c>
      <c r="T486">
        <v>6.2944509999999995E-2</v>
      </c>
      <c r="U486">
        <v>2.7395510000000001E-2</v>
      </c>
    </row>
    <row r="487" spans="1:21" x14ac:dyDescent="0.25">
      <c r="A487" s="20">
        <f>0.000000301165*10^9</f>
        <v>301.16500000000002</v>
      </c>
      <c r="B487">
        <v>3.4032720000000002E-2</v>
      </c>
      <c r="C487">
        <v>3.7828899999999999E-2</v>
      </c>
      <c r="D487">
        <v>4.6438819999999999E-2</v>
      </c>
      <c r="E487">
        <v>3.4837439999999997E-2</v>
      </c>
      <c r="F487">
        <v>4.8723099999999998E-2</v>
      </c>
      <c r="G487">
        <v>3.4705079999999999E-2</v>
      </c>
      <c r="H487">
        <v>4.4367049999999998E-2</v>
      </c>
      <c r="I487">
        <v>5.4505150000000002E-2</v>
      </c>
      <c r="J487">
        <v>6.0005509999999998E-2</v>
      </c>
      <c r="K487">
        <v>4.2024859999999997E-2</v>
      </c>
      <c r="L487">
        <v>3.1204820000000001E-2</v>
      </c>
      <c r="M487">
        <v>3.9565040000000003E-2</v>
      </c>
      <c r="N487">
        <v>3.3119709999999997E-2</v>
      </c>
      <c r="O487">
        <v>3.9324650000000003E-2</v>
      </c>
      <c r="P487">
        <v>4.6231759999999997E-2</v>
      </c>
      <c r="Q487">
        <v>4.627096E-2</v>
      </c>
      <c r="R487">
        <v>3.7973239999999998E-2</v>
      </c>
      <c r="S487">
        <v>4.7546360000000003E-2</v>
      </c>
      <c r="T487">
        <v>4.8995179999999999E-2</v>
      </c>
      <c r="U487">
        <v>3.4526130000000002E-2</v>
      </c>
    </row>
    <row r="488" spans="1:21" x14ac:dyDescent="0.25">
      <c r="A488" s="20">
        <f>0.000000302165*10^9</f>
        <v>302.16499999999996</v>
      </c>
      <c r="B488">
        <v>3.8479989999999999E-2</v>
      </c>
      <c r="C488">
        <v>3.8198839999999998E-2</v>
      </c>
      <c r="D488">
        <v>3.7800790000000001E-2</v>
      </c>
      <c r="E488">
        <v>2.2614100000000002E-2</v>
      </c>
      <c r="F488">
        <v>5.3582270000000001E-2</v>
      </c>
      <c r="G488">
        <v>2.3826480000000001E-2</v>
      </c>
      <c r="H488">
        <v>5.2002029999999998E-2</v>
      </c>
      <c r="I488">
        <v>4.6053709999999998E-2</v>
      </c>
      <c r="J488">
        <v>5.8565270000000003E-2</v>
      </c>
      <c r="K488">
        <v>5.3213959999999998E-2</v>
      </c>
      <c r="L488">
        <v>5.059545E-2</v>
      </c>
      <c r="M488">
        <v>3.9329509999999998E-2</v>
      </c>
      <c r="N488">
        <v>3.2980929999999999E-2</v>
      </c>
      <c r="O488">
        <v>5.0156659999999999E-2</v>
      </c>
      <c r="P488">
        <v>5.4275410000000003E-2</v>
      </c>
      <c r="Q488">
        <v>5.3042489999999998E-2</v>
      </c>
      <c r="R488">
        <v>3.9467780000000001E-2</v>
      </c>
      <c r="S488">
        <v>5.306433E-2</v>
      </c>
      <c r="T488">
        <v>4.4081879999999997E-2</v>
      </c>
      <c r="U488">
        <v>3.5776410000000002E-2</v>
      </c>
    </row>
    <row r="489" spans="1:21" x14ac:dyDescent="0.25">
      <c r="A489" s="20">
        <f>0.000000303165*10^9</f>
        <v>303.16500000000002</v>
      </c>
      <c r="B489">
        <v>4.4596280000000002E-2</v>
      </c>
      <c r="C489">
        <v>4.1991100000000003E-2</v>
      </c>
      <c r="D489">
        <v>3.611367E-2</v>
      </c>
      <c r="E489">
        <v>2.487754E-2</v>
      </c>
      <c r="F489">
        <v>4.516701E-2</v>
      </c>
      <c r="G489">
        <v>2.0237870000000002E-2</v>
      </c>
      <c r="H489">
        <v>5.4155370000000001E-2</v>
      </c>
      <c r="I489">
        <v>4.1833929999999998E-2</v>
      </c>
      <c r="J489">
        <v>4.4719679999999998E-2</v>
      </c>
      <c r="K489">
        <v>4.7653729999999998E-2</v>
      </c>
      <c r="L489">
        <v>6.4924529999999994E-2</v>
      </c>
      <c r="M489">
        <v>4.7196879999999997E-2</v>
      </c>
      <c r="N489">
        <v>3.6661319999999997E-2</v>
      </c>
      <c r="O489">
        <v>5.1184250000000001E-2</v>
      </c>
      <c r="P489">
        <v>5.6761730000000003E-2</v>
      </c>
      <c r="Q489">
        <v>5.3219389999999998E-2</v>
      </c>
      <c r="R489">
        <v>3.9010740000000002E-2</v>
      </c>
      <c r="S489">
        <v>5.3399670000000003E-2</v>
      </c>
      <c r="T489">
        <v>4.2701839999999998E-2</v>
      </c>
      <c r="U489">
        <v>2.929967E-2</v>
      </c>
    </row>
    <row r="490" spans="1:21" x14ac:dyDescent="0.25">
      <c r="A490" s="20">
        <f>0.000000304165*10^9</f>
        <v>304.16500000000002</v>
      </c>
      <c r="B490">
        <v>3.7511940000000001E-2</v>
      </c>
      <c r="C490">
        <v>3.328735E-2</v>
      </c>
      <c r="D490">
        <v>4.3371680000000003E-2</v>
      </c>
      <c r="E490">
        <v>3.3009480000000001E-2</v>
      </c>
      <c r="F490">
        <v>3.3216469999999998E-2</v>
      </c>
      <c r="G490">
        <v>2.469462E-2</v>
      </c>
      <c r="H490">
        <v>5.4827290000000001E-2</v>
      </c>
      <c r="I490">
        <v>4.4793659999999999E-2</v>
      </c>
      <c r="J490">
        <v>3.5568540000000003E-2</v>
      </c>
      <c r="K490">
        <v>4.0234730000000003E-2</v>
      </c>
      <c r="L490">
        <v>5.3143349999999999E-2</v>
      </c>
      <c r="M490">
        <v>4.8474980000000001E-2</v>
      </c>
      <c r="N490">
        <v>4.0752509999999999E-2</v>
      </c>
      <c r="O490">
        <v>3.9816820000000003E-2</v>
      </c>
      <c r="P490">
        <v>5.9317479999999999E-2</v>
      </c>
      <c r="Q490">
        <v>4.6496709999999997E-2</v>
      </c>
      <c r="R490">
        <v>4.4696390000000003E-2</v>
      </c>
      <c r="S490">
        <v>4.5836200000000001E-2</v>
      </c>
      <c r="T490">
        <v>3.5499389999999999E-2</v>
      </c>
      <c r="U490">
        <v>2.2332629999999999E-2</v>
      </c>
    </row>
    <row r="491" spans="1:21" x14ac:dyDescent="0.25">
      <c r="A491" s="20">
        <f>0.000000305165*10^9</f>
        <v>305.16500000000002</v>
      </c>
      <c r="B491">
        <v>3.590778E-2</v>
      </c>
      <c r="C491">
        <v>3.1587240000000003E-2</v>
      </c>
      <c r="D491">
        <v>4.5944980000000003E-2</v>
      </c>
      <c r="E491">
        <v>3.8279710000000002E-2</v>
      </c>
      <c r="F491">
        <v>3.4330810000000003E-2</v>
      </c>
      <c r="G491">
        <v>3.1695099999999997E-2</v>
      </c>
      <c r="H491">
        <v>4.7743109999999998E-2</v>
      </c>
      <c r="I491">
        <v>4.3405350000000002E-2</v>
      </c>
      <c r="J491">
        <v>3.6036079999999998E-2</v>
      </c>
      <c r="K491">
        <v>3.6993619999999998E-2</v>
      </c>
      <c r="L491">
        <v>3.8903180000000002E-2</v>
      </c>
      <c r="M491">
        <v>4.0963619999999999E-2</v>
      </c>
      <c r="N491">
        <v>4.9597860000000001E-2</v>
      </c>
      <c r="O491">
        <v>2.8101850000000001E-2</v>
      </c>
      <c r="P491">
        <v>7.045034E-2</v>
      </c>
      <c r="Q491">
        <v>4.8010909999999997E-2</v>
      </c>
      <c r="R491">
        <v>5.1406569999999999E-2</v>
      </c>
      <c r="S491">
        <v>4.2724779999999997E-2</v>
      </c>
      <c r="T491">
        <v>3.593474E-2</v>
      </c>
      <c r="U491">
        <v>2.9211239999999999E-2</v>
      </c>
    </row>
    <row r="492" spans="1:21" x14ac:dyDescent="0.25">
      <c r="A492" s="20">
        <f>0.000000306165*10^9</f>
        <v>306.16500000000002</v>
      </c>
      <c r="B492">
        <v>4.89881E-2</v>
      </c>
      <c r="C492">
        <v>4.656921E-2</v>
      </c>
      <c r="D492">
        <v>4.140779E-2</v>
      </c>
      <c r="E492">
        <v>4.4337620000000001E-2</v>
      </c>
      <c r="F492">
        <v>4.1472290000000002E-2</v>
      </c>
      <c r="G492">
        <v>3.8876460000000002E-2</v>
      </c>
      <c r="H492">
        <v>3.5320940000000002E-2</v>
      </c>
      <c r="I492">
        <v>3.9320720000000003E-2</v>
      </c>
      <c r="J492">
        <v>3.6399609999999999E-2</v>
      </c>
      <c r="K492">
        <v>4.063278E-2</v>
      </c>
      <c r="L492">
        <v>3.696004E-2</v>
      </c>
      <c r="M492">
        <v>3.3487629999999997E-2</v>
      </c>
      <c r="N492">
        <v>5.0696680000000001E-2</v>
      </c>
      <c r="O492">
        <v>3.243683E-2</v>
      </c>
      <c r="P492">
        <v>7.9125150000000005E-2</v>
      </c>
      <c r="Q492">
        <v>5.504295E-2</v>
      </c>
      <c r="R492">
        <v>5.0855499999999998E-2</v>
      </c>
      <c r="S492">
        <v>4.4195600000000002E-2</v>
      </c>
      <c r="T492">
        <v>4.6558460000000003E-2</v>
      </c>
      <c r="U492">
        <v>4.949779E-2</v>
      </c>
    </row>
    <row r="493" spans="1:21" x14ac:dyDescent="0.25">
      <c r="A493" s="20">
        <f>0.000000307165*10^9</f>
        <v>307.16499999999996</v>
      </c>
      <c r="B493">
        <v>4.9577049999999998E-2</v>
      </c>
      <c r="C493">
        <v>6.2281009999999998E-2</v>
      </c>
      <c r="D493">
        <v>3.7528430000000002E-2</v>
      </c>
      <c r="E493">
        <v>4.1879670000000001E-2</v>
      </c>
      <c r="F493">
        <v>4.0929130000000001E-2</v>
      </c>
      <c r="G493">
        <v>4.373063E-2</v>
      </c>
      <c r="H493">
        <v>3.4338750000000001E-2</v>
      </c>
      <c r="I493">
        <v>4.1712069999999997E-2</v>
      </c>
      <c r="J493">
        <v>3.6926960000000002E-2</v>
      </c>
      <c r="K493">
        <v>5.2273050000000001E-2</v>
      </c>
      <c r="L493">
        <v>4.127289E-2</v>
      </c>
      <c r="M493">
        <v>3.4996270000000003E-2</v>
      </c>
      <c r="N493">
        <v>3.651153E-2</v>
      </c>
      <c r="O493">
        <v>4.4101260000000003E-2</v>
      </c>
      <c r="P493">
        <v>7.5282329999999995E-2</v>
      </c>
      <c r="Q493">
        <v>5.0760409999999999E-2</v>
      </c>
      <c r="R493">
        <v>4.250118E-2</v>
      </c>
      <c r="S493">
        <v>3.8847619999999999E-2</v>
      </c>
      <c r="T493">
        <v>4.0087820000000003E-2</v>
      </c>
      <c r="U493">
        <v>5.1936919999999998E-2</v>
      </c>
    </row>
    <row r="494" spans="1:21" x14ac:dyDescent="0.25">
      <c r="A494" s="20">
        <f>0.000000308165*10^9</f>
        <v>308.16500000000002</v>
      </c>
      <c r="B494">
        <v>3.1477119999999997E-2</v>
      </c>
      <c r="C494">
        <v>6.5037810000000001E-2</v>
      </c>
      <c r="D494">
        <v>3.8032370000000003E-2</v>
      </c>
      <c r="E494">
        <v>2.880425E-2</v>
      </c>
      <c r="F494">
        <v>2.831935E-2</v>
      </c>
      <c r="G494">
        <v>3.8165259999999999E-2</v>
      </c>
      <c r="H494">
        <v>4.7363349999999999E-2</v>
      </c>
      <c r="I494">
        <v>4.826855E-2</v>
      </c>
      <c r="J494">
        <v>4.7305779999999999E-2</v>
      </c>
      <c r="K494">
        <v>5.7575170000000002E-2</v>
      </c>
      <c r="L494">
        <v>4.365426E-2</v>
      </c>
      <c r="M494">
        <v>3.9916010000000002E-2</v>
      </c>
      <c r="N494">
        <v>1.3902940000000001E-2</v>
      </c>
      <c r="O494">
        <v>4.2806499999999997E-2</v>
      </c>
      <c r="P494">
        <v>6.5040349999999997E-2</v>
      </c>
      <c r="Q494">
        <v>3.2486840000000003E-2</v>
      </c>
      <c r="R494">
        <v>3.2570389999999998E-2</v>
      </c>
      <c r="S494">
        <v>3.7551130000000002E-2</v>
      </c>
      <c r="T494">
        <v>2.0771339999999999E-2</v>
      </c>
      <c r="U494">
        <v>3.3934619999999999E-2</v>
      </c>
    </row>
    <row r="495" spans="1:21" x14ac:dyDescent="0.25">
      <c r="A495" s="20">
        <f>0.000000309165*10^9</f>
        <v>309.16499999999996</v>
      </c>
      <c r="B495">
        <v>2.6587039999999999E-2</v>
      </c>
      <c r="C495">
        <v>5.246903E-2</v>
      </c>
      <c r="D495">
        <v>4.2066920000000001E-2</v>
      </c>
      <c r="E495">
        <v>2.5741469999999999E-2</v>
      </c>
      <c r="F495">
        <v>1.5974249999999999E-2</v>
      </c>
      <c r="G495">
        <v>3.3183829999999997E-2</v>
      </c>
      <c r="H495">
        <v>5.2081210000000003E-2</v>
      </c>
      <c r="I495">
        <v>4.8106940000000001E-2</v>
      </c>
      <c r="J495">
        <v>4.7846590000000001E-2</v>
      </c>
      <c r="K495">
        <v>5.3820880000000001E-2</v>
      </c>
      <c r="L495">
        <v>4.294427E-2</v>
      </c>
      <c r="M495">
        <v>4.0721830000000001E-2</v>
      </c>
      <c r="N495">
        <v>2.7369870000000002E-3</v>
      </c>
      <c r="O495">
        <v>3.8782530000000003E-2</v>
      </c>
      <c r="P495">
        <v>6.1548029999999997E-2</v>
      </c>
      <c r="Q495">
        <v>1.9822469999999998E-2</v>
      </c>
      <c r="R495">
        <v>3.2934169999999999E-2</v>
      </c>
      <c r="S495">
        <v>4.5360669999999999E-2</v>
      </c>
      <c r="T495">
        <v>2.707443E-2</v>
      </c>
      <c r="U495">
        <v>2.9539059999999999E-2</v>
      </c>
    </row>
    <row r="496" spans="1:21" x14ac:dyDescent="0.25">
      <c r="A496" s="20">
        <f>0.000000310165*10^9</f>
        <v>310.16500000000002</v>
      </c>
      <c r="B496">
        <v>3.9230620000000001E-2</v>
      </c>
      <c r="C496">
        <v>4.3411369999999998E-2</v>
      </c>
      <c r="D496">
        <v>3.687551E-2</v>
      </c>
      <c r="E496">
        <v>3.7107040000000001E-2</v>
      </c>
      <c r="F496">
        <v>2.006995E-2</v>
      </c>
      <c r="G496">
        <v>3.9050729999999999E-2</v>
      </c>
      <c r="H496">
        <v>4.0618910000000001E-2</v>
      </c>
      <c r="I496">
        <v>3.8789369999999997E-2</v>
      </c>
      <c r="J496">
        <v>2.7019689999999999E-2</v>
      </c>
      <c r="K496">
        <v>4.1361120000000001E-2</v>
      </c>
      <c r="L496">
        <v>4.1705390000000002E-2</v>
      </c>
      <c r="M496">
        <v>4.2180130000000003E-2</v>
      </c>
      <c r="N496">
        <v>1.8737839999999999E-2</v>
      </c>
      <c r="O496">
        <v>4.0491199999999998E-2</v>
      </c>
      <c r="P496">
        <v>6.3062869999999993E-2</v>
      </c>
      <c r="Q496">
        <v>1.7930080000000001E-2</v>
      </c>
      <c r="R496">
        <v>4.0938410000000001E-2</v>
      </c>
      <c r="S496">
        <v>4.192912E-2</v>
      </c>
      <c r="T496">
        <v>4.7543530000000001E-2</v>
      </c>
      <c r="U496">
        <v>4.0056120000000001E-2</v>
      </c>
    </row>
    <row r="497" spans="1:21" x14ac:dyDescent="0.25">
      <c r="A497" s="20">
        <f>0.000000311165*10^9</f>
        <v>311.16500000000002</v>
      </c>
      <c r="B497">
        <v>4.7259120000000002E-2</v>
      </c>
      <c r="C497">
        <v>4.6905950000000002E-2</v>
      </c>
      <c r="D497">
        <v>1.5897649999999999E-2</v>
      </c>
      <c r="E497">
        <v>4.2861969999999999E-2</v>
      </c>
      <c r="F497">
        <v>3.4646330000000003E-2</v>
      </c>
      <c r="G497">
        <v>4.2596740000000001E-2</v>
      </c>
      <c r="H497">
        <v>3.211079E-2</v>
      </c>
      <c r="I497">
        <v>3.9527920000000001E-2</v>
      </c>
      <c r="J497">
        <v>1.525351E-2</v>
      </c>
      <c r="K497">
        <v>3.0336430000000001E-2</v>
      </c>
      <c r="L497">
        <v>3.5228559999999999E-2</v>
      </c>
      <c r="M497">
        <v>4.5378460000000002E-2</v>
      </c>
      <c r="N497">
        <v>3.8000550000000001E-2</v>
      </c>
      <c r="O497">
        <v>3.4125629999999997E-2</v>
      </c>
      <c r="P497">
        <v>6.2648270000000006E-2</v>
      </c>
      <c r="Q497">
        <v>1.58155E-2</v>
      </c>
      <c r="R497">
        <v>4.6996740000000002E-2</v>
      </c>
      <c r="S497">
        <v>2.5138870000000001E-2</v>
      </c>
      <c r="T497">
        <v>5.1393660000000001E-2</v>
      </c>
      <c r="U497">
        <v>4.166036E-2</v>
      </c>
    </row>
    <row r="498" spans="1:21" x14ac:dyDescent="0.25">
      <c r="A498" s="20">
        <f>0.000000312165*10^9</f>
        <v>312.16499999999996</v>
      </c>
      <c r="B498">
        <v>4.283526E-2</v>
      </c>
      <c r="C498">
        <v>4.8617859999999999E-2</v>
      </c>
      <c r="D498">
        <v>6.6350109999999997E-3</v>
      </c>
      <c r="E498">
        <v>3.876599E-2</v>
      </c>
      <c r="F498">
        <v>4.1815650000000003E-2</v>
      </c>
      <c r="G498">
        <v>3.352434E-2</v>
      </c>
      <c r="H498">
        <v>3.2201199999999999E-2</v>
      </c>
      <c r="I498">
        <v>5.0452070000000002E-2</v>
      </c>
      <c r="J498">
        <v>2.935457E-2</v>
      </c>
      <c r="K498">
        <v>3.5924629999999999E-2</v>
      </c>
      <c r="L498">
        <v>2.8272740000000001E-2</v>
      </c>
      <c r="M498">
        <v>3.7479070000000003E-2</v>
      </c>
      <c r="N498">
        <v>4.1132160000000001E-2</v>
      </c>
      <c r="O498">
        <v>2.4325989999999999E-2</v>
      </c>
      <c r="P498">
        <v>5.8233399999999998E-2</v>
      </c>
      <c r="Q498">
        <v>2.263165E-2</v>
      </c>
      <c r="R498">
        <v>5.3280569999999999E-2</v>
      </c>
      <c r="S498">
        <v>2.2622920000000001E-2</v>
      </c>
      <c r="T498">
        <v>4.7963079999999998E-2</v>
      </c>
      <c r="U498">
        <v>3.9338289999999998E-2</v>
      </c>
    </row>
    <row r="499" spans="1:21" x14ac:dyDescent="0.25">
      <c r="A499" s="20">
        <f>0.000000313165*10^9</f>
        <v>313.16500000000002</v>
      </c>
      <c r="B499">
        <v>3.7056829999999999E-2</v>
      </c>
      <c r="C499">
        <v>4.3404020000000001E-2</v>
      </c>
      <c r="D499">
        <v>2.9036050000000001E-2</v>
      </c>
      <c r="E499">
        <v>3.9552740000000003E-2</v>
      </c>
      <c r="F499">
        <v>3.9018419999999998E-2</v>
      </c>
      <c r="G499">
        <v>2.2634939999999999E-2</v>
      </c>
      <c r="H499">
        <v>3.205086E-2</v>
      </c>
      <c r="I499">
        <v>4.5833020000000002E-2</v>
      </c>
      <c r="J499">
        <v>5.235132E-2</v>
      </c>
      <c r="K499">
        <v>3.8847590000000001E-2</v>
      </c>
      <c r="L499">
        <v>3.2154729999999999E-2</v>
      </c>
      <c r="M499">
        <v>1.85893E-2</v>
      </c>
      <c r="N499">
        <v>4.1843940000000003E-2</v>
      </c>
      <c r="O499">
        <v>2.7678999999999999E-2</v>
      </c>
      <c r="P499">
        <v>4.946859E-2</v>
      </c>
      <c r="Q499">
        <v>4.6600099999999998E-2</v>
      </c>
      <c r="R499">
        <v>5.3101990000000002E-2</v>
      </c>
      <c r="S499">
        <v>3.8663900000000001E-2</v>
      </c>
      <c r="T499">
        <v>4.5642240000000001E-2</v>
      </c>
      <c r="U499">
        <v>4.3839999999999997E-2</v>
      </c>
    </row>
    <row r="500" spans="1:21" x14ac:dyDescent="0.25">
      <c r="A500" s="20">
        <f>0.000000314165*10^9</f>
        <v>314.16499999999996</v>
      </c>
      <c r="B500">
        <v>4.5286350000000003E-2</v>
      </c>
      <c r="C500">
        <v>4.0513149999999998E-2</v>
      </c>
      <c r="D500">
        <v>5.2121220000000003E-2</v>
      </c>
      <c r="E500">
        <v>4.5233710000000003E-2</v>
      </c>
      <c r="F500">
        <v>3.6533019999999999E-2</v>
      </c>
      <c r="G500">
        <v>2.491179E-2</v>
      </c>
      <c r="H500">
        <v>3.1417309999999997E-2</v>
      </c>
      <c r="I500">
        <v>4.0535250000000002E-2</v>
      </c>
      <c r="J500">
        <v>6.6350240000000005E-2</v>
      </c>
      <c r="K500">
        <v>3.1823579999999997E-2</v>
      </c>
      <c r="L500">
        <v>4.1773739999999997E-2</v>
      </c>
      <c r="M500">
        <v>1.213849E-2</v>
      </c>
      <c r="N500">
        <v>4.3478269999999999E-2</v>
      </c>
      <c r="O500">
        <v>3.3721380000000002E-2</v>
      </c>
      <c r="P500">
        <v>4.4104909999999997E-2</v>
      </c>
      <c r="Q500">
        <v>6.1281820000000001E-2</v>
      </c>
      <c r="R500">
        <v>4.1037450000000003E-2</v>
      </c>
      <c r="S500">
        <v>4.5525410000000002E-2</v>
      </c>
      <c r="T500">
        <v>4.2512540000000001E-2</v>
      </c>
      <c r="U500">
        <v>3.8045019999999999E-2</v>
      </c>
    </row>
    <row r="501" spans="1:21" x14ac:dyDescent="0.25">
      <c r="A501" s="20">
        <f>0.000000315165*10^9</f>
        <v>315.16500000000002</v>
      </c>
      <c r="B501">
        <v>5.6127549999999998E-2</v>
      </c>
      <c r="C501">
        <v>4.4861419999999999E-2</v>
      </c>
      <c r="D501">
        <v>4.6695239999999999E-2</v>
      </c>
      <c r="E501">
        <v>4.5266769999999998E-2</v>
      </c>
      <c r="F501">
        <v>3.6803339999999997E-2</v>
      </c>
      <c r="G501">
        <v>3.525814E-2</v>
      </c>
      <c r="H501">
        <v>2.7880229999999999E-2</v>
      </c>
      <c r="I501">
        <v>5.3089740000000003E-2</v>
      </c>
      <c r="J501">
        <v>6.6732390000000003E-2</v>
      </c>
      <c r="K501">
        <v>3.7362100000000002E-2</v>
      </c>
      <c r="L501">
        <v>4.090266E-2</v>
      </c>
      <c r="M501">
        <v>3.2465800000000003E-2</v>
      </c>
      <c r="N501">
        <v>4.2163890000000002E-2</v>
      </c>
      <c r="O501">
        <v>2.8384380000000001E-2</v>
      </c>
      <c r="P501">
        <v>4.435741E-2</v>
      </c>
      <c r="Q501">
        <v>4.5017679999999997E-2</v>
      </c>
      <c r="R501">
        <v>3.09112E-2</v>
      </c>
      <c r="S501">
        <v>3.9998560000000002E-2</v>
      </c>
      <c r="T501">
        <v>3.5406359999999998E-2</v>
      </c>
      <c r="U501">
        <v>2.5006239999999999E-2</v>
      </c>
    </row>
    <row r="502" spans="1:21" x14ac:dyDescent="0.25">
      <c r="A502" s="20">
        <f>0.000000316165*10^9</f>
        <v>316.16500000000002</v>
      </c>
      <c r="B502">
        <v>4.7020579999999999E-2</v>
      </c>
      <c r="C502">
        <v>4.5464549999999999E-2</v>
      </c>
      <c r="D502">
        <v>3.3921220000000002E-2</v>
      </c>
      <c r="E502">
        <v>4.0546890000000002E-2</v>
      </c>
      <c r="F502">
        <v>3.781176E-2</v>
      </c>
      <c r="G502">
        <v>3.6064190000000003E-2</v>
      </c>
      <c r="H502">
        <v>2.4481019999999999E-2</v>
      </c>
      <c r="I502">
        <v>5.786231E-2</v>
      </c>
      <c r="J502">
        <v>6.2443779999999997E-2</v>
      </c>
      <c r="K502">
        <v>4.7110520000000003E-2</v>
      </c>
      <c r="L502">
        <v>2.659458E-2</v>
      </c>
      <c r="M502">
        <v>4.8413980000000002E-2</v>
      </c>
      <c r="N502">
        <v>4.1731579999999997E-2</v>
      </c>
      <c r="O502">
        <v>2.3607280000000001E-2</v>
      </c>
      <c r="P502">
        <v>4.6357349999999999E-2</v>
      </c>
      <c r="Q502">
        <v>2.8165820000000001E-2</v>
      </c>
      <c r="R502">
        <v>3.1990379999999999E-2</v>
      </c>
      <c r="S502">
        <v>4.5140109999999997E-2</v>
      </c>
      <c r="T502">
        <v>2.359934E-2</v>
      </c>
      <c r="U502">
        <v>2.8037579999999999E-2</v>
      </c>
    </row>
    <row r="503" spans="1:21" x14ac:dyDescent="0.25">
      <c r="A503" s="20">
        <f>0.000000317165*10^9</f>
        <v>317.16500000000002</v>
      </c>
      <c r="B503">
        <v>2.5823929999999998E-2</v>
      </c>
      <c r="C503">
        <v>3.9824230000000002E-2</v>
      </c>
      <c r="D503">
        <v>4.0630359999999997E-2</v>
      </c>
      <c r="E503">
        <v>3.4744799999999999E-2</v>
      </c>
      <c r="F503">
        <v>4.1624250000000002E-2</v>
      </c>
      <c r="G503">
        <v>3.1206930000000001E-2</v>
      </c>
      <c r="H503">
        <v>2.942502E-2</v>
      </c>
      <c r="I503">
        <v>4.4238970000000002E-2</v>
      </c>
      <c r="J503">
        <v>6.2859200000000004E-2</v>
      </c>
      <c r="K503">
        <v>4.3997189999999999E-2</v>
      </c>
      <c r="L503">
        <v>1.5857619999999999E-2</v>
      </c>
      <c r="M503">
        <v>3.5996239999999999E-2</v>
      </c>
      <c r="N503">
        <v>3.8246280000000001E-2</v>
      </c>
      <c r="O503">
        <v>3.2475610000000002E-2</v>
      </c>
      <c r="P503">
        <v>5.2680079999999997E-2</v>
      </c>
      <c r="Q503">
        <v>3.3020800000000003E-2</v>
      </c>
      <c r="R503">
        <v>3.432963E-2</v>
      </c>
      <c r="S503">
        <v>6.0193429999999999E-2</v>
      </c>
      <c r="T503">
        <v>2.4413509999999999E-2</v>
      </c>
      <c r="U503">
        <v>3.5353089999999997E-2</v>
      </c>
    </row>
    <row r="504" spans="1:21" x14ac:dyDescent="0.25">
      <c r="A504" s="20">
        <f>0.000000318165*10^9</f>
        <v>318.16500000000002</v>
      </c>
      <c r="B504">
        <v>1.682902E-2</v>
      </c>
      <c r="C504">
        <v>4.232636E-2</v>
      </c>
      <c r="D504">
        <v>4.766401E-2</v>
      </c>
      <c r="E504">
        <v>3.0975300000000001E-2</v>
      </c>
      <c r="F504">
        <v>5.0113949999999997E-2</v>
      </c>
      <c r="G504">
        <v>4.0150030000000003E-2</v>
      </c>
      <c r="H504">
        <v>3.6537380000000001E-2</v>
      </c>
      <c r="I504">
        <v>3.165345E-2</v>
      </c>
      <c r="J504">
        <v>5.5560329999999998E-2</v>
      </c>
      <c r="K504">
        <v>4.174017E-2</v>
      </c>
      <c r="L504">
        <v>2.3111E-2</v>
      </c>
      <c r="M504">
        <v>2.9252400000000001E-2</v>
      </c>
      <c r="N504">
        <v>3.473147E-2</v>
      </c>
      <c r="O504">
        <v>4.5976910000000003E-2</v>
      </c>
      <c r="P504">
        <v>6.4473219999999998E-2</v>
      </c>
      <c r="Q504">
        <v>4.2715469999999998E-2</v>
      </c>
      <c r="R504">
        <v>2.5290730000000001E-2</v>
      </c>
      <c r="S504">
        <v>6.0155720000000003E-2</v>
      </c>
      <c r="T504">
        <v>3.9801330000000003E-2</v>
      </c>
      <c r="U504">
        <v>3.1143469999999999E-2</v>
      </c>
    </row>
    <row r="505" spans="1:21" x14ac:dyDescent="0.25">
      <c r="A505" s="20">
        <f>0.000000319165*10^9</f>
        <v>319.16499999999996</v>
      </c>
      <c r="B505">
        <v>2.7812159999999999E-2</v>
      </c>
      <c r="C505">
        <v>5.0236280000000001E-2</v>
      </c>
      <c r="D505">
        <v>3.2906489999999997E-2</v>
      </c>
      <c r="E505">
        <v>3.6306499999999998E-2</v>
      </c>
      <c r="F505">
        <v>5.3363220000000003E-2</v>
      </c>
      <c r="G505">
        <v>5.1920880000000003E-2</v>
      </c>
      <c r="H505">
        <v>3.8001340000000002E-2</v>
      </c>
      <c r="I505">
        <v>3.107265E-2</v>
      </c>
      <c r="J505">
        <v>3.6518009999999997E-2</v>
      </c>
      <c r="K505">
        <v>3.9457720000000002E-2</v>
      </c>
      <c r="L505">
        <v>3.7443299999999999E-2</v>
      </c>
      <c r="M505">
        <v>4.0851489999999997E-2</v>
      </c>
      <c r="N505">
        <v>3.8572629999999997E-2</v>
      </c>
      <c r="O505">
        <v>4.6681800000000002E-2</v>
      </c>
      <c r="P505">
        <v>7.278772E-2</v>
      </c>
      <c r="Q505">
        <v>4.9916679999999998E-2</v>
      </c>
      <c r="R505">
        <v>1.7553880000000001E-2</v>
      </c>
      <c r="S505">
        <v>4.2461560000000002E-2</v>
      </c>
      <c r="T505">
        <v>4.5251319999999998E-2</v>
      </c>
      <c r="U505">
        <v>2.756457E-2</v>
      </c>
    </row>
    <row r="506" spans="1:21" x14ac:dyDescent="0.25">
      <c r="A506" s="20">
        <f>0.000000320165*10^9</f>
        <v>320.16500000000002</v>
      </c>
      <c r="B506">
        <v>3.9984560000000002E-2</v>
      </c>
      <c r="C506">
        <v>5.0074390000000003E-2</v>
      </c>
      <c r="D506">
        <v>1.6823060000000001E-2</v>
      </c>
      <c r="E506">
        <v>4.4259670000000001E-2</v>
      </c>
      <c r="F506">
        <v>4.313724E-2</v>
      </c>
      <c r="G506">
        <v>4.9136369999999999E-2</v>
      </c>
      <c r="H506">
        <v>2.930228E-2</v>
      </c>
      <c r="I506">
        <v>4.0082680000000002E-2</v>
      </c>
      <c r="J506">
        <v>3.2845840000000001E-2</v>
      </c>
      <c r="K506">
        <v>2.8753629999999999E-2</v>
      </c>
      <c r="L506">
        <v>3.0624599999999998E-2</v>
      </c>
      <c r="M506">
        <v>3.9567970000000001E-2</v>
      </c>
      <c r="N506">
        <v>3.8422100000000001E-2</v>
      </c>
      <c r="O506">
        <v>3.9519409999999998E-2</v>
      </c>
      <c r="P506">
        <v>6.1000319999999997E-2</v>
      </c>
      <c r="Q506">
        <v>4.5426769999999998E-2</v>
      </c>
      <c r="R506">
        <v>2.772906E-2</v>
      </c>
      <c r="S506">
        <v>3.1658949999999998E-2</v>
      </c>
      <c r="T506">
        <v>3.7034350000000001E-2</v>
      </c>
      <c r="U506">
        <v>3.4289020000000003E-2</v>
      </c>
    </row>
    <row r="507" spans="1:21" x14ac:dyDescent="0.25">
      <c r="A507" s="20">
        <f>0.000000321165*10^9</f>
        <v>321.16499999999996</v>
      </c>
      <c r="B507">
        <v>3.5228540000000003E-2</v>
      </c>
      <c r="C507">
        <v>3.7908200000000003E-2</v>
      </c>
      <c r="D507">
        <v>1.7611849999999998E-2</v>
      </c>
      <c r="E507">
        <v>4.23918E-2</v>
      </c>
      <c r="F507">
        <v>3.6098480000000002E-2</v>
      </c>
      <c r="G507">
        <v>4.085271E-2</v>
      </c>
      <c r="H507">
        <v>2.1789240000000001E-2</v>
      </c>
      <c r="I507">
        <v>4.6429900000000003E-2</v>
      </c>
      <c r="J507">
        <v>4.4763909999999997E-2</v>
      </c>
      <c r="K507">
        <v>2.9088570000000001E-2</v>
      </c>
      <c r="L507">
        <v>1.2893129999999999E-2</v>
      </c>
      <c r="M507">
        <v>2.3006800000000001E-2</v>
      </c>
      <c r="N507">
        <v>3.162893E-2</v>
      </c>
      <c r="O507">
        <v>3.7631980000000002E-2</v>
      </c>
      <c r="P507">
        <v>3.8030609999999999E-2</v>
      </c>
      <c r="Q507">
        <v>3.4293280000000002E-2</v>
      </c>
      <c r="R507">
        <v>3.5769280000000001E-2</v>
      </c>
      <c r="S507">
        <v>3.290564E-2</v>
      </c>
      <c r="T507">
        <v>3.5128439999999997E-2</v>
      </c>
      <c r="U507">
        <v>4.077944E-2</v>
      </c>
    </row>
    <row r="508" spans="1:21" x14ac:dyDescent="0.25">
      <c r="A508" s="20">
        <f>0.000000322165*10^9</f>
        <v>322.16500000000002</v>
      </c>
      <c r="B508">
        <v>2.6542059999999999E-2</v>
      </c>
      <c r="C508">
        <v>2.5170729999999999E-2</v>
      </c>
      <c r="D508">
        <v>2.5346500000000001E-2</v>
      </c>
      <c r="E508">
        <v>3.9123900000000003E-2</v>
      </c>
      <c r="F508">
        <v>3.9324400000000002E-2</v>
      </c>
      <c r="G508">
        <v>3.3294549999999999E-2</v>
      </c>
      <c r="H508">
        <v>3.2128740000000003E-2</v>
      </c>
      <c r="I508">
        <v>4.266267E-2</v>
      </c>
      <c r="J508">
        <v>4.429752E-2</v>
      </c>
      <c r="K508">
        <v>4.0870690000000001E-2</v>
      </c>
      <c r="L508">
        <v>2.107612E-2</v>
      </c>
      <c r="M508">
        <v>2.0691629999999999E-2</v>
      </c>
      <c r="N508">
        <v>3.7662189999999998E-2</v>
      </c>
      <c r="O508">
        <v>3.7447660000000001E-2</v>
      </c>
      <c r="P508">
        <v>3.6388549999999999E-2</v>
      </c>
      <c r="Q508">
        <v>3.9623890000000002E-2</v>
      </c>
      <c r="R508">
        <v>2.9100790000000001E-2</v>
      </c>
      <c r="S508">
        <v>3.1883069999999999E-2</v>
      </c>
      <c r="T508">
        <v>3.875932E-2</v>
      </c>
      <c r="U508">
        <v>3.4278580000000003E-2</v>
      </c>
    </row>
    <row r="509" spans="1:21" x14ac:dyDescent="0.25">
      <c r="A509" s="20">
        <f>0.000000323165*10^9</f>
        <v>323.16500000000002</v>
      </c>
      <c r="B509">
        <v>3.356079E-2</v>
      </c>
      <c r="C509">
        <v>3.0457990000000001E-2</v>
      </c>
      <c r="D509">
        <v>2.9418110000000001E-2</v>
      </c>
      <c r="E509">
        <v>4.174369E-2</v>
      </c>
      <c r="F509">
        <v>3.5932360000000003E-2</v>
      </c>
      <c r="G509">
        <v>2.6842620000000001E-2</v>
      </c>
      <c r="H509">
        <v>4.3038460000000001E-2</v>
      </c>
      <c r="I509">
        <v>3.7366999999999997E-2</v>
      </c>
      <c r="J509">
        <v>3.3424929999999999E-2</v>
      </c>
      <c r="K509">
        <v>4.1884480000000002E-2</v>
      </c>
      <c r="L509">
        <v>3.9123350000000001E-2</v>
      </c>
      <c r="M509">
        <v>3.8918370000000001E-2</v>
      </c>
      <c r="N509">
        <v>5.2421750000000003E-2</v>
      </c>
      <c r="O509">
        <v>3.3780129999999998E-2</v>
      </c>
      <c r="P509">
        <v>5.5514330000000001E-2</v>
      </c>
      <c r="Q509">
        <v>4.5313039999999999E-2</v>
      </c>
      <c r="R509">
        <v>2.5697250000000001E-2</v>
      </c>
      <c r="S509">
        <v>2.8542069999999999E-2</v>
      </c>
      <c r="T509">
        <v>3.677573E-2</v>
      </c>
      <c r="U509">
        <v>2.650338E-2</v>
      </c>
    </row>
    <row r="510" spans="1:21" x14ac:dyDescent="0.25">
      <c r="A510" s="20">
        <f>0.000000324165*10^9</f>
        <v>324.16499999999996</v>
      </c>
      <c r="B510">
        <v>4.7114910000000003E-2</v>
      </c>
      <c r="C510">
        <v>3.8962459999999997E-2</v>
      </c>
      <c r="D510">
        <v>3.0402519999999999E-2</v>
      </c>
      <c r="E510">
        <v>3.5076780000000002E-2</v>
      </c>
      <c r="F510">
        <v>2.6079390000000001E-2</v>
      </c>
      <c r="G510">
        <v>2.4433719999999999E-2</v>
      </c>
      <c r="H510">
        <v>4.0877259999999999E-2</v>
      </c>
      <c r="I510">
        <v>3.4103290000000001E-2</v>
      </c>
      <c r="J510">
        <v>3.1752460000000003E-2</v>
      </c>
      <c r="K510">
        <v>3.2564070000000001E-2</v>
      </c>
      <c r="L510">
        <v>3.5417589999999999E-2</v>
      </c>
      <c r="M510">
        <v>4.925591E-2</v>
      </c>
      <c r="N510">
        <v>4.7291319999999998E-2</v>
      </c>
      <c r="O510">
        <v>2.4861040000000001E-2</v>
      </c>
      <c r="P510">
        <v>6.6456970000000004E-2</v>
      </c>
      <c r="Q510">
        <v>3.379741E-2</v>
      </c>
      <c r="R510">
        <v>2.893459E-2</v>
      </c>
      <c r="S510">
        <v>3.3264189999999999E-2</v>
      </c>
      <c r="T510">
        <v>3.6074599999999998E-2</v>
      </c>
      <c r="U510">
        <v>3.3278479999999999E-2</v>
      </c>
    </row>
    <row r="511" spans="1:21" x14ac:dyDescent="0.25">
      <c r="A511" s="20">
        <f>0.000000325165*10^9</f>
        <v>325.16500000000002</v>
      </c>
      <c r="B511">
        <v>4.3570749999999998E-2</v>
      </c>
      <c r="C511">
        <v>3.0588049999999999E-2</v>
      </c>
      <c r="D511">
        <v>3.3515509999999998E-2</v>
      </c>
      <c r="E511">
        <v>2.1759899999999999E-2</v>
      </c>
      <c r="F511">
        <v>2.954669E-2</v>
      </c>
      <c r="G511">
        <v>2.1000830000000002E-2</v>
      </c>
      <c r="H511">
        <v>3.4214729999999999E-2</v>
      </c>
      <c r="I511">
        <v>3.633985E-2</v>
      </c>
      <c r="J511">
        <v>3.5744020000000001E-2</v>
      </c>
      <c r="K511">
        <v>2.991922E-2</v>
      </c>
      <c r="L511">
        <v>2.9397019999999999E-2</v>
      </c>
      <c r="M511">
        <v>3.8249659999999998E-2</v>
      </c>
      <c r="N511">
        <v>2.8346650000000001E-2</v>
      </c>
      <c r="O511">
        <v>2.286587E-2</v>
      </c>
      <c r="P511">
        <v>6.3536289999999995E-2</v>
      </c>
      <c r="Q511">
        <v>2.6148350000000001E-2</v>
      </c>
      <c r="R511">
        <v>3.1946919999999997E-2</v>
      </c>
      <c r="S511">
        <v>4.620494E-2</v>
      </c>
      <c r="T511">
        <v>4.1734519999999997E-2</v>
      </c>
      <c r="U511">
        <v>4.7291380000000001E-2</v>
      </c>
    </row>
    <row r="512" spans="1:21" x14ac:dyDescent="0.25">
      <c r="A512" s="20">
        <f>0.000000326165*10^9</f>
        <v>326.16499999999996</v>
      </c>
      <c r="B512">
        <v>2.7366370000000001E-2</v>
      </c>
      <c r="C512">
        <v>2.1019739999999999E-2</v>
      </c>
      <c r="D512">
        <v>3.6953319999999998E-2</v>
      </c>
      <c r="E512">
        <v>1.85465E-2</v>
      </c>
      <c r="F512">
        <v>4.8798719999999997E-2</v>
      </c>
      <c r="G512">
        <v>2.0822529999999999E-2</v>
      </c>
      <c r="H512">
        <v>2.3111840000000002E-2</v>
      </c>
      <c r="I512">
        <v>4.201448E-2</v>
      </c>
      <c r="J512">
        <v>3.54458E-2</v>
      </c>
      <c r="K512">
        <v>3.7858610000000001E-2</v>
      </c>
      <c r="L512">
        <v>3.9181800000000003E-2</v>
      </c>
      <c r="M512">
        <v>2.5253379999999999E-2</v>
      </c>
      <c r="N512">
        <v>2.4447719999999999E-2</v>
      </c>
      <c r="O512">
        <v>3.3871510000000001E-2</v>
      </c>
      <c r="P512">
        <v>6.1124449999999997E-2</v>
      </c>
      <c r="Q512">
        <v>3.5196829999999998E-2</v>
      </c>
      <c r="R512">
        <v>3.1714489999999998E-2</v>
      </c>
      <c r="S512">
        <v>5.042874E-2</v>
      </c>
      <c r="T512">
        <v>4.9528410000000002E-2</v>
      </c>
      <c r="U512">
        <v>5.2993030000000003E-2</v>
      </c>
    </row>
    <row r="513" spans="1:21" x14ac:dyDescent="0.25">
      <c r="A513" s="20">
        <f>0.000000327165*10^9</f>
        <v>327.16500000000002</v>
      </c>
      <c r="B513">
        <v>1.7312939999999999E-2</v>
      </c>
      <c r="C513">
        <v>1.974625E-2</v>
      </c>
      <c r="D513">
        <v>3.6314060000000002E-2</v>
      </c>
      <c r="E513">
        <v>2.1298049999999999E-2</v>
      </c>
      <c r="F513">
        <v>5.9580300000000003E-2</v>
      </c>
      <c r="G513">
        <v>3.6093479999999997E-2</v>
      </c>
      <c r="H513">
        <v>1.8099569999999999E-2</v>
      </c>
      <c r="I513">
        <v>3.879461E-2</v>
      </c>
      <c r="J513">
        <v>3.3675370000000003E-2</v>
      </c>
      <c r="K513">
        <v>3.6558239999999999E-2</v>
      </c>
      <c r="L513">
        <v>4.1553199999999998E-2</v>
      </c>
      <c r="M513">
        <v>2.817561E-2</v>
      </c>
      <c r="N513">
        <v>3.4680519999999999E-2</v>
      </c>
      <c r="O513">
        <v>3.5377180000000001E-2</v>
      </c>
      <c r="P513">
        <v>5.9075009999999997E-2</v>
      </c>
      <c r="Q513">
        <v>4.4020610000000002E-2</v>
      </c>
      <c r="R513">
        <v>2.9883690000000001E-2</v>
      </c>
      <c r="S513">
        <v>3.9423609999999998E-2</v>
      </c>
      <c r="T513">
        <v>4.9599209999999998E-2</v>
      </c>
      <c r="U513">
        <v>4.3044949999999998E-2</v>
      </c>
    </row>
    <row r="514" spans="1:21" x14ac:dyDescent="0.25">
      <c r="A514" s="20">
        <f>0.000000328165*10^9</f>
        <v>328.16499999999996</v>
      </c>
      <c r="B514">
        <v>1.638676E-2</v>
      </c>
      <c r="C514">
        <v>2.439997E-2</v>
      </c>
      <c r="D514">
        <v>3.4526189999999998E-2</v>
      </c>
      <c r="E514">
        <v>3.0872480000000001E-2</v>
      </c>
      <c r="F514">
        <v>5.0921639999999997E-2</v>
      </c>
      <c r="G514">
        <v>4.4557350000000003E-2</v>
      </c>
      <c r="H514">
        <v>3.035914E-2</v>
      </c>
      <c r="I514">
        <v>3.4648329999999998E-2</v>
      </c>
      <c r="J514">
        <v>2.9940459999999999E-2</v>
      </c>
      <c r="K514">
        <v>2.3380919999999999E-2</v>
      </c>
      <c r="L514">
        <v>2.6604409999999998E-2</v>
      </c>
      <c r="M514">
        <v>4.1675410000000003E-2</v>
      </c>
      <c r="N514">
        <v>3.7543100000000003E-2</v>
      </c>
      <c r="O514">
        <v>2.7618650000000002E-2</v>
      </c>
      <c r="P514">
        <v>5.2038899999999999E-2</v>
      </c>
      <c r="Q514">
        <v>4.0116939999999997E-2</v>
      </c>
      <c r="R514">
        <v>3.506927E-2</v>
      </c>
      <c r="S514">
        <v>3.2918889999999999E-2</v>
      </c>
      <c r="T514">
        <v>4.3393290000000001E-2</v>
      </c>
      <c r="U514">
        <v>3.1073030000000001E-2</v>
      </c>
    </row>
    <row r="515" spans="1:21" x14ac:dyDescent="0.25">
      <c r="A515" s="20">
        <f>0.000000329165*10^9</f>
        <v>329.16500000000002</v>
      </c>
      <c r="B515">
        <v>2.657487E-2</v>
      </c>
      <c r="C515">
        <v>3.2975270000000001E-2</v>
      </c>
      <c r="D515">
        <v>2.8062650000000001E-2</v>
      </c>
      <c r="E515">
        <v>4.397156E-2</v>
      </c>
      <c r="F515">
        <v>3.9957319999999998E-2</v>
      </c>
      <c r="G515">
        <v>2.6937079999999999E-2</v>
      </c>
      <c r="H515">
        <v>4.5891099999999997E-2</v>
      </c>
      <c r="I515">
        <v>3.6193080000000002E-2</v>
      </c>
      <c r="J515">
        <v>2.5059729999999999E-2</v>
      </c>
      <c r="K515">
        <v>2.735365E-2</v>
      </c>
      <c r="L515">
        <v>2.1822999999999999E-2</v>
      </c>
      <c r="M515">
        <v>4.4517769999999998E-2</v>
      </c>
      <c r="N515">
        <v>2.8271810000000001E-2</v>
      </c>
      <c r="O515">
        <v>2.8734969999999999E-2</v>
      </c>
      <c r="P515">
        <v>4.8808709999999998E-2</v>
      </c>
      <c r="Q515">
        <v>2.9562939999999999E-2</v>
      </c>
      <c r="R515">
        <v>3.9066450000000003E-2</v>
      </c>
      <c r="S515">
        <v>3.9987130000000003E-2</v>
      </c>
      <c r="T515">
        <v>4.2385699999999998E-2</v>
      </c>
      <c r="U515">
        <v>3.5364399999999997E-2</v>
      </c>
    </row>
    <row r="516" spans="1:21" x14ac:dyDescent="0.25">
      <c r="A516" s="20">
        <f>0.000000330165*10^9</f>
        <v>330.16500000000002</v>
      </c>
      <c r="B516">
        <v>3.5037640000000002E-2</v>
      </c>
      <c r="C516">
        <v>3.7280720000000003E-2</v>
      </c>
      <c r="D516">
        <v>1.978984E-2</v>
      </c>
      <c r="E516">
        <v>4.0291220000000003E-2</v>
      </c>
      <c r="F516">
        <v>3.3910740000000002E-2</v>
      </c>
      <c r="G516">
        <v>1.4232399999999999E-2</v>
      </c>
      <c r="H516">
        <v>5.1595509999999997E-2</v>
      </c>
      <c r="I516">
        <v>3.5557730000000003E-2</v>
      </c>
      <c r="J516">
        <v>2.4551770000000001E-2</v>
      </c>
      <c r="K516">
        <v>4.1458589999999997E-2</v>
      </c>
      <c r="L516">
        <v>3.7424730000000003E-2</v>
      </c>
      <c r="M516">
        <v>3.63874E-2</v>
      </c>
      <c r="N516">
        <v>2.4060539999999998E-2</v>
      </c>
      <c r="O516">
        <v>3.5994060000000001E-2</v>
      </c>
      <c r="P516">
        <v>5.7659750000000003E-2</v>
      </c>
      <c r="Q516">
        <v>2.1553760000000002E-2</v>
      </c>
      <c r="R516">
        <v>2.4710840000000001E-2</v>
      </c>
      <c r="S516">
        <v>4.5873289999999997E-2</v>
      </c>
      <c r="T516">
        <v>4.0126879999999997E-2</v>
      </c>
      <c r="U516">
        <v>4.4634760000000002E-2</v>
      </c>
    </row>
    <row r="517" spans="1:21" x14ac:dyDescent="0.25">
      <c r="A517" s="20">
        <f>0.000000331165*10^9</f>
        <v>331.16499999999996</v>
      </c>
      <c r="B517">
        <v>2.701593E-2</v>
      </c>
      <c r="C517">
        <v>3.837016E-2</v>
      </c>
      <c r="D517">
        <v>2.8897430000000002E-2</v>
      </c>
      <c r="E517">
        <v>2.3315410000000002E-2</v>
      </c>
      <c r="F517">
        <v>2.8123860000000001E-2</v>
      </c>
      <c r="G517">
        <v>2.172077E-2</v>
      </c>
      <c r="H517">
        <v>4.4676250000000001E-2</v>
      </c>
      <c r="I517">
        <v>3.6974550000000002E-2</v>
      </c>
      <c r="J517">
        <v>2.740451E-2</v>
      </c>
      <c r="K517">
        <v>3.6578720000000002E-2</v>
      </c>
      <c r="L517">
        <v>4.659568E-2</v>
      </c>
      <c r="M517">
        <v>3.6149969999999997E-2</v>
      </c>
      <c r="N517">
        <v>3.056441E-2</v>
      </c>
      <c r="O517">
        <v>4.4134300000000001E-2</v>
      </c>
      <c r="P517">
        <v>6.6629850000000004E-2</v>
      </c>
      <c r="Q517">
        <v>2.3537840000000001E-2</v>
      </c>
      <c r="R517">
        <v>4.6758069999999997E-3</v>
      </c>
      <c r="S517">
        <v>4.2764919999999998E-2</v>
      </c>
      <c r="T517">
        <v>2.8261979999999999E-2</v>
      </c>
      <c r="U517">
        <v>4.0244229999999999E-2</v>
      </c>
    </row>
    <row r="518" spans="1:21" x14ac:dyDescent="0.25">
      <c r="A518" s="20">
        <f>0.000000332165*10^9</f>
        <v>332.16500000000002</v>
      </c>
      <c r="B518">
        <v>2.1819169999999999E-2</v>
      </c>
      <c r="C518">
        <v>3.8091609999999998E-2</v>
      </c>
      <c r="D518">
        <v>4.8538659999999997E-2</v>
      </c>
      <c r="E518">
        <v>1.4632900000000001E-2</v>
      </c>
      <c r="F518">
        <v>2.5923140000000001E-2</v>
      </c>
      <c r="G518">
        <v>2.6997770000000001E-2</v>
      </c>
      <c r="H518">
        <v>3.2301870000000003E-2</v>
      </c>
      <c r="I518">
        <v>4.1108239999999997E-2</v>
      </c>
      <c r="J518">
        <v>2.9595050000000001E-2</v>
      </c>
      <c r="K518">
        <v>2.7216009999999999E-2</v>
      </c>
      <c r="L518">
        <v>3.9847260000000002E-2</v>
      </c>
      <c r="M518">
        <v>4.1812839999999997E-2</v>
      </c>
      <c r="N518">
        <v>3.2594159999999997E-2</v>
      </c>
      <c r="O518">
        <v>4.7211019999999999E-2</v>
      </c>
      <c r="P518">
        <v>5.7581670000000001E-2</v>
      </c>
      <c r="Q518">
        <v>2.9916180000000001E-2</v>
      </c>
      <c r="R518">
        <v>6.481606E-3</v>
      </c>
      <c r="S518">
        <v>4.0230559999999999E-2</v>
      </c>
      <c r="T518">
        <v>1.671299E-2</v>
      </c>
      <c r="U518">
        <v>3.1594650000000002E-2</v>
      </c>
    </row>
    <row r="519" spans="1:21" x14ac:dyDescent="0.25">
      <c r="A519" s="20">
        <f>0.000000333165*10^9</f>
        <v>333.16499999999996</v>
      </c>
      <c r="B519">
        <v>3.0118659999999998E-2</v>
      </c>
      <c r="C519">
        <v>3.2088070000000003E-2</v>
      </c>
      <c r="D519">
        <v>4.7776510000000001E-2</v>
      </c>
      <c r="E519">
        <v>1.8079669999999999E-2</v>
      </c>
      <c r="F519">
        <v>3.039217E-2</v>
      </c>
      <c r="G519">
        <v>2.49465E-2</v>
      </c>
      <c r="H519">
        <v>2.774861E-2</v>
      </c>
      <c r="I519">
        <v>3.6174900000000003E-2</v>
      </c>
      <c r="J519">
        <v>2.9399390000000001E-2</v>
      </c>
      <c r="K519">
        <v>3.1806639999999997E-2</v>
      </c>
      <c r="L519">
        <v>3.7920990000000002E-2</v>
      </c>
      <c r="M519">
        <v>4.0093900000000002E-2</v>
      </c>
      <c r="N519">
        <v>2.6878610000000001E-2</v>
      </c>
      <c r="O519">
        <v>4.0175330000000002E-2</v>
      </c>
      <c r="P519">
        <v>4.3610580000000003E-2</v>
      </c>
      <c r="Q519">
        <v>3.1057080000000001E-2</v>
      </c>
      <c r="R519">
        <v>2.3517639999999999E-2</v>
      </c>
      <c r="S519">
        <v>4.0838270000000003E-2</v>
      </c>
      <c r="T519">
        <v>2.189646E-2</v>
      </c>
      <c r="U519">
        <v>3.318335E-2</v>
      </c>
    </row>
    <row r="520" spans="1:21" x14ac:dyDescent="0.25">
      <c r="A520" s="20">
        <f>0.000000334165*10^9</f>
        <v>334.16500000000002</v>
      </c>
      <c r="B520">
        <v>3.5169039999999999E-2</v>
      </c>
      <c r="C520">
        <v>2.2435190000000001E-2</v>
      </c>
      <c r="D520">
        <v>2.390923E-2</v>
      </c>
      <c r="E520">
        <v>2.3203620000000001E-2</v>
      </c>
      <c r="F520">
        <v>3.6361869999999998E-2</v>
      </c>
      <c r="G520">
        <v>2.7263140000000002E-2</v>
      </c>
      <c r="H520">
        <v>2.7014799999999999E-2</v>
      </c>
      <c r="I520">
        <v>2.517575E-2</v>
      </c>
      <c r="J520">
        <v>2.7855680000000001E-2</v>
      </c>
      <c r="K520">
        <v>3.95649E-2</v>
      </c>
      <c r="L520">
        <v>4.3965440000000001E-2</v>
      </c>
      <c r="M520">
        <v>3.4201210000000003E-2</v>
      </c>
      <c r="N520">
        <v>2.65448E-2</v>
      </c>
      <c r="O520">
        <v>3.1952050000000003E-2</v>
      </c>
      <c r="P520">
        <v>4.8377709999999997E-2</v>
      </c>
      <c r="Q520">
        <v>3.1876340000000003E-2</v>
      </c>
      <c r="R520">
        <v>3.1303879999999999E-2</v>
      </c>
      <c r="S520">
        <v>3.7274460000000002E-2</v>
      </c>
      <c r="T520">
        <v>3.2292729999999999E-2</v>
      </c>
      <c r="U520">
        <v>3.308912E-2</v>
      </c>
    </row>
    <row r="521" spans="1:21" x14ac:dyDescent="0.25">
      <c r="A521" s="20">
        <f>0.000000335165*10^9</f>
        <v>335.16500000000002</v>
      </c>
      <c r="B521">
        <v>3.3125500000000002E-2</v>
      </c>
      <c r="C521">
        <v>1.623962E-2</v>
      </c>
      <c r="D521">
        <v>1.023341E-2</v>
      </c>
      <c r="E521">
        <v>3.027092E-2</v>
      </c>
      <c r="F521">
        <v>3.4587989999999999E-2</v>
      </c>
      <c r="G521">
        <v>3.6743110000000002E-2</v>
      </c>
      <c r="H521">
        <v>3.3875170000000003E-2</v>
      </c>
      <c r="I521">
        <v>2.5577860000000001E-2</v>
      </c>
      <c r="J521">
        <v>2.8144869999999999E-2</v>
      </c>
      <c r="K521">
        <v>3.912583E-2</v>
      </c>
      <c r="L521">
        <v>4.04114E-2</v>
      </c>
      <c r="M521">
        <v>3.93984E-2</v>
      </c>
      <c r="N521">
        <v>3.226801E-2</v>
      </c>
      <c r="O521">
        <v>3.3580659999999998E-2</v>
      </c>
      <c r="P521">
        <v>5.8032830000000001E-2</v>
      </c>
      <c r="Q521">
        <v>3.0188630000000001E-2</v>
      </c>
      <c r="R521">
        <v>2.8584310000000002E-2</v>
      </c>
      <c r="S521">
        <v>3.2713989999999998E-2</v>
      </c>
      <c r="T521">
        <v>2.080568E-2</v>
      </c>
      <c r="U521">
        <v>1.9582189999999999E-2</v>
      </c>
    </row>
    <row r="522" spans="1:21" x14ac:dyDescent="0.25">
      <c r="A522" s="20">
        <f>0.000000336165*10^9</f>
        <v>336.16500000000002</v>
      </c>
      <c r="B522">
        <v>2.812365E-2</v>
      </c>
      <c r="C522">
        <v>1.8522810000000001E-2</v>
      </c>
      <c r="D522">
        <v>2.312705E-2</v>
      </c>
      <c r="E522">
        <v>3.8949360000000002E-2</v>
      </c>
      <c r="F522">
        <v>2.7276910000000001E-2</v>
      </c>
      <c r="G522">
        <v>4.1680540000000002E-2</v>
      </c>
      <c r="H522">
        <v>5.2141220000000002E-2</v>
      </c>
      <c r="I522">
        <v>3.8322410000000001E-2</v>
      </c>
      <c r="J522">
        <v>3.00652E-2</v>
      </c>
      <c r="K522">
        <v>3.1934860000000002E-2</v>
      </c>
      <c r="L522">
        <v>2.762937E-2</v>
      </c>
      <c r="M522">
        <v>4.8306880000000003E-2</v>
      </c>
      <c r="N522">
        <v>3.3641780000000003E-2</v>
      </c>
      <c r="O522">
        <v>3.7627639999999997E-2</v>
      </c>
      <c r="P522">
        <v>5.3987239999999999E-2</v>
      </c>
      <c r="Q522">
        <v>1.89625E-2</v>
      </c>
      <c r="R522">
        <v>3.0039280000000002E-2</v>
      </c>
      <c r="S522">
        <v>3.1131030000000001E-2</v>
      </c>
      <c r="T522">
        <v>2.4218899999999999E-3</v>
      </c>
      <c r="U522">
        <v>1.7951789999999999E-2</v>
      </c>
    </row>
    <row r="523" spans="1:21" x14ac:dyDescent="0.25">
      <c r="A523" s="20">
        <f>0.000000337165*10^9</f>
        <v>337.16500000000002</v>
      </c>
      <c r="B523">
        <v>2.2076700000000001E-2</v>
      </c>
      <c r="C523">
        <v>2.43874E-2</v>
      </c>
      <c r="D523">
        <v>3.768059E-2</v>
      </c>
      <c r="E523">
        <v>3.4709690000000001E-2</v>
      </c>
      <c r="F523">
        <v>2.4150720000000001E-2</v>
      </c>
      <c r="G523">
        <v>3.462983E-2</v>
      </c>
      <c r="H523">
        <v>5.129864E-2</v>
      </c>
      <c r="I523">
        <v>4.2081319999999998E-2</v>
      </c>
      <c r="J523">
        <v>2.8376990000000001E-2</v>
      </c>
      <c r="K523">
        <v>2.611016E-2</v>
      </c>
      <c r="L523">
        <v>1.9943280000000001E-2</v>
      </c>
      <c r="M523">
        <v>4.2328829999999998E-2</v>
      </c>
      <c r="N523">
        <v>3.0231350000000001E-2</v>
      </c>
      <c r="O523">
        <v>3.1656360000000001E-2</v>
      </c>
      <c r="P523">
        <v>4.6979590000000002E-2</v>
      </c>
      <c r="Q523">
        <v>1.3435229999999999E-2</v>
      </c>
      <c r="R523">
        <v>4.0982230000000001E-2</v>
      </c>
      <c r="S523">
        <v>2.9151659999999999E-2</v>
      </c>
      <c r="T523">
        <v>1.2621790000000001E-2</v>
      </c>
      <c r="U523">
        <v>4.220289E-2</v>
      </c>
    </row>
    <row r="524" spans="1:21" x14ac:dyDescent="0.25">
      <c r="A524" s="20">
        <f>0.000000338165*10^9</f>
        <v>338.16499999999996</v>
      </c>
      <c r="B524">
        <v>2.6471109999999999E-2</v>
      </c>
      <c r="C524">
        <v>3.1348139999999997E-2</v>
      </c>
      <c r="D524">
        <v>3.7296320000000001E-2</v>
      </c>
      <c r="E524">
        <v>2.1212269999999998E-2</v>
      </c>
      <c r="F524">
        <v>2.8222569999999999E-2</v>
      </c>
      <c r="G524">
        <v>2.6526350000000001E-2</v>
      </c>
      <c r="H524">
        <v>2.841805E-2</v>
      </c>
      <c r="I524">
        <v>3.031681E-2</v>
      </c>
      <c r="J524">
        <v>2.1833990000000001E-2</v>
      </c>
      <c r="K524">
        <v>2.6778119999999999E-2</v>
      </c>
      <c r="L524">
        <v>1.965747E-2</v>
      </c>
      <c r="M524">
        <v>3.4509539999999998E-2</v>
      </c>
      <c r="N524">
        <v>2.9169759999999999E-2</v>
      </c>
      <c r="O524">
        <v>2.7390540000000001E-2</v>
      </c>
      <c r="P524">
        <v>5.0166189999999999E-2</v>
      </c>
      <c r="Q524">
        <v>2.2003109999999999E-2</v>
      </c>
      <c r="R524">
        <v>4.4178910000000002E-2</v>
      </c>
      <c r="S524">
        <v>2.5309950000000001E-2</v>
      </c>
      <c r="T524">
        <v>3.8638060000000002E-2</v>
      </c>
      <c r="U524">
        <v>5.4377429999999997E-2</v>
      </c>
    </row>
    <row r="525" spans="1:21" x14ac:dyDescent="0.25">
      <c r="A525" s="20">
        <f>0.000000339165*10^9</f>
        <v>339.16500000000002</v>
      </c>
      <c r="B525">
        <v>3.6132959999999999E-2</v>
      </c>
      <c r="C525">
        <v>4.3685679999999998E-2</v>
      </c>
      <c r="D525">
        <v>3.3989070000000003E-2</v>
      </c>
      <c r="E525">
        <v>1.9639360000000002E-2</v>
      </c>
      <c r="F525">
        <v>3.3717169999999998E-2</v>
      </c>
      <c r="G525">
        <v>2.5824880000000001E-2</v>
      </c>
      <c r="H525">
        <v>1.5857059999999999E-2</v>
      </c>
      <c r="I525">
        <v>2.1957830000000001E-2</v>
      </c>
      <c r="J525">
        <v>1.8917400000000001E-2</v>
      </c>
      <c r="K525">
        <v>2.9172440000000001E-2</v>
      </c>
      <c r="L525">
        <v>2.3689080000000001E-2</v>
      </c>
      <c r="M525">
        <v>3.604984E-2</v>
      </c>
      <c r="N525">
        <v>3.1257460000000001E-2</v>
      </c>
      <c r="O525">
        <v>2.9296829999999999E-2</v>
      </c>
      <c r="P525">
        <v>6.0079149999999998E-2</v>
      </c>
      <c r="Q525">
        <v>2.8137539999999999E-2</v>
      </c>
      <c r="R525">
        <v>3.1397729999999999E-2</v>
      </c>
      <c r="S525">
        <v>2.0937770000000001E-2</v>
      </c>
      <c r="T525">
        <v>4.1973650000000001E-2</v>
      </c>
      <c r="U525">
        <v>3.911208E-2</v>
      </c>
    </row>
    <row r="526" spans="1:21" x14ac:dyDescent="0.25">
      <c r="A526" s="20">
        <f>0.000000340165*10^9</f>
        <v>340.16499999999996</v>
      </c>
      <c r="B526">
        <v>3.5734050000000003E-2</v>
      </c>
      <c r="C526">
        <v>4.2126999999999998E-2</v>
      </c>
      <c r="D526">
        <v>3.6035780000000003E-2</v>
      </c>
      <c r="E526">
        <v>3.4048139999999998E-2</v>
      </c>
      <c r="F526">
        <v>3.066851E-2</v>
      </c>
      <c r="G526">
        <v>3.0492519999999999E-2</v>
      </c>
      <c r="H526">
        <v>2.3490560000000001E-2</v>
      </c>
      <c r="I526">
        <v>2.3743190000000001E-2</v>
      </c>
      <c r="J526">
        <v>2.9743519999999999E-2</v>
      </c>
      <c r="K526">
        <v>2.3459130000000002E-2</v>
      </c>
      <c r="L526">
        <v>2.9805740000000001E-2</v>
      </c>
      <c r="M526">
        <v>3.4026729999999998E-2</v>
      </c>
      <c r="N526">
        <v>3.1589569999999997E-2</v>
      </c>
      <c r="O526">
        <v>2.3019020000000001E-2</v>
      </c>
      <c r="P526">
        <v>5.7541670000000003E-2</v>
      </c>
      <c r="Q526">
        <v>2.5317880000000001E-2</v>
      </c>
      <c r="R526">
        <v>1.980635E-2</v>
      </c>
      <c r="S526">
        <v>2.1684599999999998E-2</v>
      </c>
      <c r="T526">
        <v>2.7785689999999998E-2</v>
      </c>
      <c r="U526">
        <v>2.537847E-2</v>
      </c>
    </row>
    <row r="527" spans="1:21" x14ac:dyDescent="0.25">
      <c r="A527" s="20">
        <f>0.000000341165*10^9</f>
        <v>341.16500000000002</v>
      </c>
      <c r="B527">
        <v>3.116207E-2</v>
      </c>
      <c r="C527">
        <v>1.819312E-2</v>
      </c>
      <c r="D527">
        <v>3.6086720000000003E-2</v>
      </c>
      <c r="E527">
        <v>4.524015E-2</v>
      </c>
      <c r="F527">
        <v>2.6741520000000001E-2</v>
      </c>
      <c r="G527">
        <v>3.1220109999999999E-2</v>
      </c>
      <c r="H527">
        <v>3.2624750000000001E-2</v>
      </c>
      <c r="I527">
        <v>2.2609069999999998E-2</v>
      </c>
      <c r="J527">
        <v>4.5124009999999999E-2</v>
      </c>
      <c r="K527">
        <v>1.7280980000000001E-2</v>
      </c>
      <c r="L527">
        <v>3.5584770000000002E-2</v>
      </c>
      <c r="M527">
        <v>2.8290450000000002E-2</v>
      </c>
      <c r="N527">
        <v>3.1412919999999997E-2</v>
      </c>
      <c r="O527">
        <v>1.4659810000000001E-2</v>
      </c>
      <c r="P527">
        <v>4.0054340000000001E-2</v>
      </c>
      <c r="Q527">
        <v>2.154816E-2</v>
      </c>
      <c r="R527">
        <v>2.1611370000000001E-2</v>
      </c>
      <c r="S527">
        <v>3.04046E-2</v>
      </c>
      <c r="T527">
        <v>2.4390780000000001E-2</v>
      </c>
      <c r="U527">
        <v>2.5522690000000001E-2</v>
      </c>
    </row>
    <row r="528" spans="1:21" x14ac:dyDescent="0.25">
      <c r="A528" s="20">
        <f>0.000000342165*10^9</f>
        <v>342.16500000000002</v>
      </c>
      <c r="B528">
        <v>3.2168549999999997E-2</v>
      </c>
      <c r="C528">
        <v>1.034029E-2</v>
      </c>
      <c r="D528">
        <v>2.8503509999999999E-2</v>
      </c>
      <c r="E528">
        <v>4.1662619999999997E-2</v>
      </c>
      <c r="F528">
        <v>3.1632529999999999E-2</v>
      </c>
      <c r="G528">
        <v>2.87164E-2</v>
      </c>
      <c r="H528">
        <v>2.7957340000000001E-2</v>
      </c>
      <c r="I528">
        <v>1.52078E-2</v>
      </c>
      <c r="J528">
        <v>3.9215840000000002E-2</v>
      </c>
      <c r="K528">
        <v>2.410636E-2</v>
      </c>
      <c r="L528">
        <v>3.956026E-2</v>
      </c>
      <c r="M528">
        <v>2.6948880000000001E-2</v>
      </c>
      <c r="N528">
        <v>3.4708210000000003E-2</v>
      </c>
      <c r="O528">
        <v>2.1174040000000002E-2</v>
      </c>
      <c r="P528">
        <v>3.2510509999999999E-2</v>
      </c>
      <c r="Q528">
        <v>2.3392380000000001E-2</v>
      </c>
      <c r="R528">
        <v>3.2028479999999998E-2</v>
      </c>
      <c r="S528">
        <v>3.6753420000000002E-2</v>
      </c>
      <c r="T528">
        <v>3.0485180000000001E-2</v>
      </c>
      <c r="U528">
        <v>3.2122060000000001E-2</v>
      </c>
    </row>
    <row r="529" spans="1:21" x14ac:dyDescent="0.25">
      <c r="A529" s="20">
        <f>0.000000343165*10^9</f>
        <v>343.16499999999996</v>
      </c>
      <c r="B529">
        <v>3.622997E-2</v>
      </c>
      <c r="C529">
        <v>2.2843720000000001E-2</v>
      </c>
      <c r="D529">
        <v>1.872161E-2</v>
      </c>
      <c r="E529">
        <v>3.2626160000000001E-2</v>
      </c>
      <c r="F529">
        <v>3.3555660000000001E-2</v>
      </c>
      <c r="G529">
        <v>3.8647639999999997E-2</v>
      </c>
      <c r="H529">
        <v>2.833952E-2</v>
      </c>
      <c r="I529">
        <v>1.420162E-2</v>
      </c>
      <c r="J529">
        <v>2.0109729999999999E-2</v>
      </c>
      <c r="K529">
        <v>3.0639E-2</v>
      </c>
      <c r="L529">
        <v>3.8642879999999998E-2</v>
      </c>
      <c r="M529">
        <v>2.658744E-2</v>
      </c>
      <c r="N529">
        <v>3.9298720000000002E-2</v>
      </c>
      <c r="O529">
        <v>3.3889620000000002E-2</v>
      </c>
      <c r="P529">
        <v>4.1885539999999999E-2</v>
      </c>
      <c r="Q529">
        <v>2.5393880000000001E-2</v>
      </c>
      <c r="R529">
        <v>3.67807E-2</v>
      </c>
      <c r="S529">
        <v>3.3449119999999999E-2</v>
      </c>
      <c r="T529">
        <v>2.55534E-2</v>
      </c>
      <c r="U529">
        <v>3.1677499999999997E-2</v>
      </c>
    </row>
    <row r="530" spans="1:21" x14ac:dyDescent="0.25">
      <c r="A530" s="20">
        <f>0.000000344165*10^9</f>
        <v>344.16500000000002</v>
      </c>
      <c r="B530">
        <v>3.0530640000000001E-2</v>
      </c>
      <c r="C530">
        <v>2.1824010000000001E-2</v>
      </c>
      <c r="D530">
        <v>1.6014879999999999E-2</v>
      </c>
      <c r="E530">
        <v>2.394603E-2</v>
      </c>
      <c r="F530">
        <v>3.0123E-2</v>
      </c>
      <c r="G530">
        <v>4.6677929999999999E-2</v>
      </c>
      <c r="H530">
        <v>4.0452420000000003E-2</v>
      </c>
      <c r="I530">
        <v>2.915092E-2</v>
      </c>
      <c r="J530">
        <v>2.2941369999999999E-2</v>
      </c>
      <c r="K530">
        <v>2.507127E-2</v>
      </c>
      <c r="L530">
        <v>3.2470359999999997E-2</v>
      </c>
      <c r="M530">
        <v>2.5945840000000001E-2</v>
      </c>
      <c r="N530">
        <v>3.9475540000000003E-2</v>
      </c>
      <c r="O530">
        <v>3.2769449999999999E-2</v>
      </c>
      <c r="P530">
        <v>4.9582000000000001E-2</v>
      </c>
      <c r="Q530">
        <v>1.8883779999999999E-2</v>
      </c>
      <c r="R530">
        <v>3.1665510000000001E-2</v>
      </c>
      <c r="S530">
        <v>3.2162509999999998E-2</v>
      </c>
      <c r="T530">
        <v>7.8185779999999996E-3</v>
      </c>
      <c r="U530">
        <v>2.1128649999999999E-2</v>
      </c>
    </row>
    <row r="531" spans="1:21" x14ac:dyDescent="0.25">
      <c r="A531" s="20">
        <f>0.000000345165*10^9</f>
        <v>345.16499999999996</v>
      </c>
      <c r="B531">
        <v>1.919481E-2</v>
      </c>
      <c r="C531">
        <v>1.3716600000000001E-2</v>
      </c>
      <c r="D531">
        <v>2.549999E-2</v>
      </c>
      <c r="E531">
        <v>2.394845E-2</v>
      </c>
      <c r="F531">
        <v>3.1368350000000003E-2</v>
      </c>
      <c r="G531">
        <v>3.4280369999999998E-2</v>
      </c>
      <c r="H531">
        <v>3.8614450000000002E-2</v>
      </c>
      <c r="I531">
        <v>5.3321489999999999E-2</v>
      </c>
      <c r="J531">
        <v>3.4303050000000002E-2</v>
      </c>
      <c r="K531">
        <v>2.1855469999999998E-2</v>
      </c>
      <c r="L531">
        <v>2.6694559999999999E-2</v>
      </c>
      <c r="M531">
        <v>2.7673610000000001E-2</v>
      </c>
      <c r="N531">
        <v>3.506095E-2</v>
      </c>
      <c r="O531">
        <v>2.4438979999999999E-2</v>
      </c>
      <c r="P531">
        <v>4.0802199999999997E-2</v>
      </c>
      <c r="Q531">
        <v>1.7593109999999999E-2</v>
      </c>
      <c r="R531">
        <v>2.633477E-2</v>
      </c>
      <c r="S531">
        <v>3.3337510000000001E-2</v>
      </c>
      <c r="T531">
        <v>-2.497754E-3</v>
      </c>
      <c r="U531">
        <v>2.008354E-2</v>
      </c>
    </row>
    <row r="532" spans="1:21" x14ac:dyDescent="0.25">
      <c r="A532" s="20">
        <f>0.000000346165*10^9</f>
        <v>346.16500000000002</v>
      </c>
      <c r="B532">
        <v>2.3864860000000002E-2</v>
      </c>
      <c r="C532">
        <v>2.0830939999999999E-2</v>
      </c>
      <c r="D532">
        <v>3.5957790000000003E-2</v>
      </c>
      <c r="E532">
        <v>3.2332310000000003E-2</v>
      </c>
      <c r="F532">
        <v>3.3826439999999999E-2</v>
      </c>
      <c r="G532">
        <v>2.7943429999999998E-2</v>
      </c>
      <c r="H532">
        <v>2.5520589999999999E-2</v>
      </c>
      <c r="I532">
        <v>6.3552200000000003E-2</v>
      </c>
      <c r="J532">
        <v>2.358764E-2</v>
      </c>
      <c r="K532">
        <v>3.1948009999999999E-2</v>
      </c>
      <c r="L532">
        <v>2.6813790000000001E-2</v>
      </c>
      <c r="M532">
        <v>2.9453389999999999E-2</v>
      </c>
      <c r="N532">
        <v>3.48534E-2</v>
      </c>
      <c r="O532">
        <v>2.069555E-2</v>
      </c>
      <c r="P532">
        <v>2.5881520000000002E-2</v>
      </c>
      <c r="Q532">
        <v>3.0517490000000001E-2</v>
      </c>
      <c r="R532">
        <v>3.1575110000000003E-2</v>
      </c>
      <c r="S532">
        <v>2.064976E-2</v>
      </c>
      <c r="T532">
        <v>9.5712239999999997E-3</v>
      </c>
      <c r="U532">
        <v>2.9587160000000001E-2</v>
      </c>
    </row>
    <row r="533" spans="1:21" x14ac:dyDescent="0.25">
      <c r="A533" s="20">
        <f>0.000000347165*10^9</f>
        <v>347.16500000000002</v>
      </c>
      <c r="B533">
        <v>3.6214980000000001E-2</v>
      </c>
      <c r="C533">
        <v>4.1418719999999999E-2</v>
      </c>
      <c r="D533">
        <v>3.7160449999999998E-2</v>
      </c>
      <c r="E533">
        <v>3.2897570000000001E-2</v>
      </c>
      <c r="F533">
        <v>2.493621E-2</v>
      </c>
      <c r="G533">
        <v>3.2965929999999997E-2</v>
      </c>
      <c r="H533">
        <v>2.4596079999999999E-2</v>
      </c>
      <c r="I533">
        <v>5.3938239999999998E-2</v>
      </c>
      <c r="J533">
        <v>1.09707E-2</v>
      </c>
      <c r="K533">
        <v>4.074705E-2</v>
      </c>
      <c r="L533">
        <v>2.7709729999999998E-2</v>
      </c>
      <c r="M533">
        <v>2.7265620000000001E-2</v>
      </c>
      <c r="N533">
        <v>3.4354469999999998E-2</v>
      </c>
      <c r="O533">
        <v>1.438992E-2</v>
      </c>
      <c r="P533">
        <v>3.2954240000000003E-2</v>
      </c>
      <c r="Q533">
        <v>3.675378E-2</v>
      </c>
      <c r="R533">
        <v>4.3073599999999997E-2</v>
      </c>
      <c r="S533">
        <v>7.4681390000000004E-3</v>
      </c>
      <c r="T533">
        <v>3.1073949999999999E-2</v>
      </c>
      <c r="U533">
        <v>2.8265519999999999E-2</v>
      </c>
    </row>
    <row r="534" spans="1:21" x14ac:dyDescent="0.25">
      <c r="A534" s="20">
        <f>0.000000348165*10^9</f>
        <v>348.16500000000002</v>
      </c>
      <c r="B534">
        <v>3.5537640000000002E-2</v>
      </c>
      <c r="C534">
        <v>4.9915809999999998E-2</v>
      </c>
      <c r="D534">
        <v>3.3362929999999999E-2</v>
      </c>
      <c r="E534">
        <v>3.0119090000000001E-2</v>
      </c>
      <c r="F534">
        <v>9.2533530000000006E-3</v>
      </c>
      <c r="G534">
        <v>2.1971540000000001E-2</v>
      </c>
      <c r="H534">
        <v>3.2310039999999998E-2</v>
      </c>
      <c r="I534">
        <v>4.7773299999999998E-2</v>
      </c>
      <c r="J534">
        <v>1.4863019999999999E-2</v>
      </c>
      <c r="K534">
        <v>3.4217379999999999E-2</v>
      </c>
      <c r="L534">
        <v>2.1947950000000001E-2</v>
      </c>
      <c r="M534">
        <v>2.3512189999999999E-2</v>
      </c>
      <c r="N534">
        <v>2.5356380000000001E-2</v>
      </c>
      <c r="O534">
        <v>1.064525E-2</v>
      </c>
      <c r="P534">
        <v>5.3866839999999999E-2</v>
      </c>
      <c r="Q534">
        <v>3.081791E-2</v>
      </c>
      <c r="R534">
        <v>3.8627929999999998E-2</v>
      </c>
      <c r="S534">
        <v>1.7787810000000001E-2</v>
      </c>
      <c r="T534">
        <v>3.6247380000000003E-2</v>
      </c>
      <c r="U534">
        <v>1.673264E-2</v>
      </c>
    </row>
    <row r="535" spans="1:21" x14ac:dyDescent="0.25">
      <c r="A535" s="20">
        <f>0.000000349165*10^9</f>
        <v>349.16500000000002</v>
      </c>
      <c r="B535">
        <v>2.9701890000000002E-2</v>
      </c>
      <c r="C535">
        <v>3.3380149999999997E-2</v>
      </c>
      <c r="D535">
        <v>2.3322409999999998E-2</v>
      </c>
      <c r="E535">
        <v>3.2194939999999998E-2</v>
      </c>
      <c r="F535">
        <v>8.676642E-3</v>
      </c>
      <c r="G535">
        <v>8.7596289999999997E-3</v>
      </c>
      <c r="H535">
        <v>3.6133999999999999E-2</v>
      </c>
      <c r="I535">
        <v>4.501513E-2</v>
      </c>
      <c r="J535">
        <v>2.1386720000000001E-2</v>
      </c>
      <c r="K535">
        <v>2.9820320000000001E-2</v>
      </c>
      <c r="L535">
        <v>1.967899E-2</v>
      </c>
      <c r="M535">
        <v>2.4640180000000001E-2</v>
      </c>
      <c r="N535">
        <v>2.096611E-2</v>
      </c>
      <c r="O535">
        <v>2.375679E-2</v>
      </c>
      <c r="P535">
        <v>5.551706E-2</v>
      </c>
      <c r="Q535">
        <v>2.9652479999999998E-2</v>
      </c>
      <c r="R535">
        <v>2.0082929999999999E-2</v>
      </c>
      <c r="S535">
        <v>3.358096E-2</v>
      </c>
      <c r="T535">
        <v>3.3497440000000003E-2</v>
      </c>
      <c r="U535">
        <v>9.4533580000000002E-3</v>
      </c>
    </row>
    <row r="536" spans="1:21" x14ac:dyDescent="0.25">
      <c r="A536" s="20">
        <f>0.000000350165*10^9</f>
        <v>350.16499999999996</v>
      </c>
      <c r="B536">
        <v>3.0956750000000002E-2</v>
      </c>
      <c r="C536">
        <v>2.386361E-2</v>
      </c>
      <c r="D536">
        <v>1.539245E-2</v>
      </c>
      <c r="E536">
        <v>3.385461E-2</v>
      </c>
      <c r="F536">
        <v>2.2628349999999998E-2</v>
      </c>
      <c r="G536">
        <v>1.4620650000000001E-2</v>
      </c>
      <c r="H536">
        <v>3.12091E-2</v>
      </c>
      <c r="I536">
        <v>3.2049660000000001E-2</v>
      </c>
      <c r="J536">
        <v>2.5112740000000001E-2</v>
      </c>
      <c r="K536">
        <v>3.4146080000000002E-2</v>
      </c>
      <c r="L536">
        <v>3.103883E-2</v>
      </c>
      <c r="M536">
        <v>3.0371189999999999E-2</v>
      </c>
      <c r="N536">
        <v>2.435354E-2</v>
      </c>
      <c r="O536">
        <v>3.5022499999999998E-2</v>
      </c>
      <c r="P536">
        <v>4.7581850000000002E-2</v>
      </c>
      <c r="Q536">
        <v>3.0576740000000002E-2</v>
      </c>
      <c r="R536">
        <v>1.1751579999999999E-2</v>
      </c>
      <c r="S536">
        <v>3.1311699999999998E-2</v>
      </c>
      <c r="T536">
        <v>4.2007490000000001E-2</v>
      </c>
      <c r="U536">
        <v>9.0848019999999995E-3</v>
      </c>
    </row>
    <row r="537" spans="1:21" x14ac:dyDescent="0.25">
      <c r="A537" s="20">
        <f>0.000000351165*10^9</f>
        <v>351.16500000000002</v>
      </c>
      <c r="B537">
        <v>3.1381779999999998E-2</v>
      </c>
      <c r="C537">
        <v>3.5152389999999999E-2</v>
      </c>
      <c r="D537">
        <v>2.050109E-2</v>
      </c>
      <c r="E537">
        <v>3.6835399999999997E-2</v>
      </c>
      <c r="F537">
        <v>3.0826969999999999E-2</v>
      </c>
      <c r="G537">
        <v>2.582713E-2</v>
      </c>
      <c r="H537">
        <v>1.642151E-2</v>
      </c>
      <c r="I537">
        <v>2.5130670000000001E-2</v>
      </c>
      <c r="J537">
        <v>2.953832E-2</v>
      </c>
      <c r="K537">
        <v>2.8110719999999999E-2</v>
      </c>
      <c r="L537">
        <v>3.9893900000000003E-2</v>
      </c>
      <c r="M537">
        <v>3.5249559999999999E-2</v>
      </c>
      <c r="N537">
        <v>2.230186E-2</v>
      </c>
      <c r="O537">
        <v>2.5032570000000001E-2</v>
      </c>
      <c r="P537">
        <v>4.2166420000000003E-2</v>
      </c>
      <c r="Q537">
        <v>2.7528839999999999E-2</v>
      </c>
      <c r="R537">
        <v>1.3099380000000001E-2</v>
      </c>
      <c r="S537">
        <v>2.6167590000000001E-2</v>
      </c>
      <c r="T537">
        <v>4.6715800000000002E-2</v>
      </c>
      <c r="U537">
        <v>1.33574E-2</v>
      </c>
    </row>
    <row r="538" spans="1:21" x14ac:dyDescent="0.25">
      <c r="A538" s="20">
        <f>0.000000352165*10^9</f>
        <v>352.16499999999996</v>
      </c>
      <c r="B538">
        <v>2.1963239999999998E-2</v>
      </c>
      <c r="C538">
        <v>3.867371E-2</v>
      </c>
      <c r="D538">
        <v>2.6971789999999999E-2</v>
      </c>
      <c r="E538">
        <v>4.1338359999999998E-2</v>
      </c>
      <c r="F538">
        <v>2.546315E-2</v>
      </c>
      <c r="G538">
        <v>3.3782970000000002E-2</v>
      </c>
      <c r="H538">
        <v>6.9899589999999996E-3</v>
      </c>
      <c r="I538">
        <v>3.050083E-2</v>
      </c>
      <c r="J538">
        <v>3.5874700000000002E-2</v>
      </c>
      <c r="K538">
        <v>2.0176719999999999E-2</v>
      </c>
      <c r="L538">
        <v>3.3748210000000001E-2</v>
      </c>
      <c r="M538">
        <v>3.3329770000000002E-2</v>
      </c>
      <c r="N538">
        <v>1.48361E-2</v>
      </c>
      <c r="O538">
        <v>1.1001530000000001E-2</v>
      </c>
      <c r="P538">
        <v>2.9972329999999998E-2</v>
      </c>
      <c r="Q538">
        <v>2.7447309999999999E-2</v>
      </c>
      <c r="R538">
        <v>1.3324630000000001E-2</v>
      </c>
      <c r="S538">
        <v>2.7568599999999999E-2</v>
      </c>
      <c r="T538">
        <v>3.6770740000000003E-2</v>
      </c>
      <c r="U538">
        <v>1.9921540000000001E-2</v>
      </c>
    </row>
    <row r="539" spans="1:21" x14ac:dyDescent="0.25">
      <c r="A539" s="20">
        <f>0.000000353165*10^9</f>
        <v>353.16500000000002</v>
      </c>
      <c r="B539">
        <v>1.380355E-2</v>
      </c>
      <c r="C539">
        <v>2.8326560000000001E-2</v>
      </c>
      <c r="D539">
        <v>2.8276269999999999E-2</v>
      </c>
      <c r="E539">
        <v>3.8801639999999998E-2</v>
      </c>
      <c r="F539">
        <v>2.1018829999999999E-2</v>
      </c>
      <c r="G539">
        <v>3.6594639999999998E-2</v>
      </c>
      <c r="H539">
        <v>1.338699E-2</v>
      </c>
      <c r="I539">
        <v>3.2119839999999997E-2</v>
      </c>
      <c r="J539">
        <v>3.8051069999999999E-2</v>
      </c>
      <c r="K539">
        <v>2.5161360000000001E-2</v>
      </c>
      <c r="L539">
        <v>2.5219620000000002E-2</v>
      </c>
      <c r="M539">
        <v>2.903567E-2</v>
      </c>
      <c r="N539">
        <v>1.4940449999999999E-2</v>
      </c>
      <c r="O539">
        <v>9.2382349999999992E-3</v>
      </c>
      <c r="P539">
        <v>2.6974729999999999E-2</v>
      </c>
      <c r="Q539">
        <v>2.822154E-2</v>
      </c>
      <c r="R539">
        <v>1.734395E-2</v>
      </c>
      <c r="S539">
        <v>2.5562419999999999E-2</v>
      </c>
      <c r="T539">
        <v>2.5657050000000001E-2</v>
      </c>
      <c r="U539">
        <v>2.6609689999999998E-2</v>
      </c>
    </row>
    <row r="540" spans="1:21" x14ac:dyDescent="0.25">
      <c r="A540" s="20">
        <f>0.000000354165*10^9</f>
        <v>354.16500000000002</v>
      </c>
      <c r="B540">
        <v>2.1659049999999999E-2</v>
      </c>
      <c r="C540">
        <v>1.7128230000000001E-2</v>
      </c>
      <c r="D540">
        <v>3.0420200000000001E-2</v>
      </c>
      <c r="E540">
        <v>2.538781E-2</v>
      </c>
      <c r="F540">
        <v>3.1627629999999997E-2</v>
      </c>
      <c r="G540">
        <v>3.2459109999999999E-2</v>
      </c>
      <c r="H540">
        <v>2.3546899999999999E-2</v>
      </c>
      <c r="I540">
        <v>2.9150639999999998E-2</v>
      </c>
      <c r="J540">
        <v>2.8263529999999999E-2</v>
      </c>
      <c r="K540">
        <v>2.9445019999999999E-2</v>
      </c>
      <c r="L540">
        <v>2.3030849999999999E-2</v>
      </c>
      <c r="M540">
        <v>3.2703589999999998E-2</v>
      </c>
      <c r="N540">
        <v>2.221331E-2</v>
      </c>
      <c r="O540">
        <v>1.9624389999999999E-2</v>
      </c>
      <c r="P540">
        <v>4.0927619999999998E-2</v>
      </c>
      <c r="Q540">
        <v>2.6425859999999999E-2</v>
      </c>
      <c r="R540">
        <v>2.3713140000000001E-2</v>
      </c>
      <c r="S540">
        <v>2.6170450000000001E-2</v>
      </c>
      <c r="T540">
        <v>1.9584270000000001E-2</v>
      </c>
      <c r="U540">
        <v>3.5613069999999997E-2</v>
      </c>
    </row>
    <row r="541" spans="1:21" x14ac:dyDescent="0.25">
      <c r="A541" s="20">
        <f>0.000000355165*10^9</f>
        <v>355.16499999999996</v>
      </c>
      <c r="B541">
        <v>3.5249019999999999E-2</v>
      </c>
      <c r="C541">
        <v>1.281651E-2</v>
      </c>
      <c r="D541">
        <v>3.4192630000000002E-2</v>
      </c>
      <c r="E541">
        <v>1.1946679999999999E-2</v>
      </c>
      <c r="F541">
        <v>3.3686010000000002E-2</v>
      </c>
      <c r="G541">
        <v>2.9801350000000001E-2</v>
      </c>
      <c r="H541">
        <v>2.881307E-2</v>
      </c>
      <c r="I541">
        <v>2.7320469999999999E-2</v>
      </c>
      <c r="J541">
        <v>2.035346E-2</v>
      </c>
      <c r="K541">
        <v>2.6332620000000001E-2</v>
      </c>
      <c r="L541">
        <v>2.6317770000000001E-2</v>
      </c>
      <c r="M541">
        <v>3.4078860000000002E-2</v>
      </c>
      <c r="N541">
        <v>2.3953579999999999E-2</v>
      </c>
      <c r="O541">
        <v>2.8714549999999998E-2</v>
      </c>
      <c r="P541">
        <v>5.3391139999999997E-2</v>
      </c>
      <c r="Q541">
        <v>2.4903999999999999E-2</v>
      </c>
      <c r="R541">
        <v>2.816521E-2</v>
      </c>
      <c r="S541">
        <v>3.0906679999999999E-2</v>
      </c>
      <c r="T541">
        <v>1.8058459999999998E-2</v>
      </c>
      <c r="U541">
        <v>4.0495349999999999E-2</v>
      </c>
    </row>
    <row r="542" spans="1:21" x14ac:dyDescent="0.25">
      <c r="A542" s="20">
        <f>0.000000356165*10^9</f>
        <v>356.16500000000002</v>
      </c>
      <c r="B542">
        <v>3.1069380000000001E-2</v>
      </c>
      <c r="C542">
        <v>2.3241600000000001E-2</v>
      </c>
      <c r="D542">
        <v>3.5375759999999999E-2</v>
      </c>
      <c r="E542">
        <v>1.2979579999999999E-2</v>
      </c>
      <c r="F542">
        <v>1.1250670000000001E-2</v>
      </c>
      <c r="G542">
        <v>2.2810730000000001E-2</v>
      </c>
      <c r="H542">
        <v>3.0406559999999999E-2</v>
      </c>
      <c r="I542">
        <v>3.2087409999999997E-2</v>
      </c>
      <c r="J542">
        <v>2.4660100000000001E-2</v>
      </c>
      <c r="K542">
        <v>2.7690570000000001E-2</v>
      </c>
      <c r="L542">
        <v>2.9662930000000001E-2</v>
      </c>
      <c r="M542">
        <v>2.2249649999999999E-2</v>
      </c>
      <c r="N542">
        <v>2.5341740000000001E-2</v>
      </c>
      <c r="O542">
        <v>2.461458E-2</v>
      </c>
      <c r="P542">
        <v>5.5671789999999999E-2</v>
      </c>
      <c r="Q542">
        <v>2.443654E-2</v>
      </c>
      <c r="R542">
        <v>3.7993560000000003E-2</v>
      </c>
      <c r="S542">
        <v>3.0712690000000001E-2</v>
      </c>
      <c r="T542">
        <v>2.6188469999999998E-2</v>
      </c>
      <c r="U542">
        <v>3.2120540000000003E-2</v>
      </c>
    </row>
    <row r="543" spans="1:21" x14ac:dyDescent="0.25">
      <c r="A543" s="20">
        <f>0.000000357165*10^9</f>
        <v>357.16499999999996</v>
      </c>
      <c r="B543">
        <v>1.6126620000000001E-2</v>
      </c>
      <c r="C543">
        <v>3.081035E-2</v>
      </c>
      <c r="D543">
        <v>3.2029519999999999E-2</v>
      </c>
      <c r="E543">
        <v>2.0152239999999998E-2</v>
      </c>
      <c r="F543">
        <v>2.5619499999999999E-3</v>
      </c>
      <c r="G543">
        <v>1.410642E-2</v>
      </c>
      <c r="H543">
        <v>2.5803409999999999E-2</v>
      </c>
      <c r="I543">
        <v>4.4987850000000003E-2</v>
      </c>
      <c r="J543">
        <v>2.7803640000000001E-2</v>
      </c>
      <c r="K543">
        <v>3.3220390000000002E-2</v>
      </c>
      <c r="L543">
        <v>2.851414E-2</v>
      </c>
      <c r="M543">
        <v>1.6262180000000001E-2</v>
      </c>
      <c r="N543">
        <v>3.124275E-2</v>
      </c>
      <c r="O543">
        <v>2.11807E-2</v>
      </c>
      <c r="P543">
        <v>4.9350869999999998E-2</v>
      </c>
      <c r="Q543">
        <v>2.4019780000000001E-2</v>
      </c>
      <c r="R543">
        <v>4.3929910000000003E-2</v>
      </c>
      <c r="S543">
        <v>2.648971E-2</v>
      </c>
      <c r="T543">
        <v>3.7702090000000001E-2</v>
      </c>
      <c r="U543">
        <v>2.5982000000000002E-2</v>
      </c>
    </row>
    <row r="544" spans="1:21" x14ac:dyDescent="0.25">
      <c r="A544" s="20">
        <f>0.000000358165*10^9</f>
        <v>358.16500000000002</v>
      </c>
      <c r="B544">
        <v>1.807607E-2</v>
      </c>
      <c r="C544">
        <v>2.0649819999999999E-2</v>
      </c>
      <c r="D544">
        <v>2.6758339999999999E-2</v>
      </c>
      <c r="E544">
        <v>1.7622970000000002E-2</v>
      </c>
      <c r="F544">
        <v>2.475776E-2</v>
      </c>
      <c r="G544">
        <v>2.6936870000000002E-2</v>
      </c>
      <c r="H544">
        <v>2.284781E-2</v>
      </c>
      <c r="I544">
        <v>4.8081329999999999E-2</v>
      </c>
      <c r="J544">
        <v>2.2444209999999999E-2</v>
      </c>
      <c r="K544">
        <v>3.784771E-2</v>
      </c>
      <c r="L544">
        <v>3.2349320000000001E-2</v>
      </c>
      <c r="M544">
        <v>2.5312640000000001E-2</v>
      </c>
      <c r="N544">
        <v>3.0484649999999999E-2</v>
      </c>
      <c r="O544">
        <v>2.3778899999999999E-2</v>
      </c>
      <c r="P544">
        <v>4.2280989999999997E-2</v>
      </c>
      <c r="Q544">
        <v>2.0845579999999999E-2</v>
      </c>
      <c r="R544">
        <v>3.027144E-2</v>
      </c>
      <c r="S544">
        <v>2.27038E-2</v>
      </c>
      <c r="T544">
        <v>3.9840380000000002E-2</v>
      </c>
      <c r="U544">
        <v>3.5289210000000001E-2</v>
      </c>
    </row>
    <row r="545" spans="1:21" x14ac:dyDescent="0.25">
      <c r="A545" s="20">
        <f>0.000000359165*10^9</f>
        <v>359.16499999999996</v>
      </c>
      <c r="B545">
        <v>2.9018019999999999E-2</v>
      </c>
      <c r="C545">
        <v>1.7397610000000001E-2</v>
      </c>
      <c r="D545">
        <v>2.5373099999999999E-2</v>
      </c>
      <c r="E545">
        <v>1.388202E-2</v>
      </c>
      <c r="F545">
        <v>3.7283690000000001E-2</v>
      </c>
      <c r="G545">
        <v>4.6910930000000003E-2</v>
      </c>
      <c r="H545">
        <v>2.9464270000000001E-2</v>
      </c>
      <c r="I545">
        <v>3.728186E-2</v>
      </c>
      <c r="J545">
        <v>1.245979E-2</v>
      </c>
      <c r="K545">
        <v>3.9792460000000002E-2</v>
      </c>
      <c r="L545">
        <v>3.8315170000000003E-2</v>
      </c>
      <c r="M545">
        <v>2.7896250000000001E-2</v>
      </c>
      <c r="N545">
        <v>2.620136E-2</v>
      </c>
      <c r="O545">
        <v>1.842013E-2</v>
      </c>
      <c r="P545">
        <v>4.0517940000000002E-2</v>
      </c>
      <c r="Q545">
        <v>1.710681E-2</v>
      </c>
      <c r="R545">
        <v>1.3458400000000001E-2</v>
      </c>
      <c r="S545">
        <v>2.4361239999999999E-2</v>
      </c>
      <c r="T545">
        <v>3.5409259999999998E-2</v>
      </c>
      <c r="U545">
        <v>3.926673E-2</v>
      </c>
    </row>
    <row r="546" spans="1:21" x14ac:dyDescent="0.25">
      <c r="A546" s="20">
        <f>0.000000360165*10^9</f>
        <v>360.16500000000002</v>
      </c>
      <c r="B546">
        <v>2.5650920000000001E-2</v>
      </c>
      <c r="C546">
        <v>2.4305529999999999E-2</v>
      </c>
      <c r="D546">
        <v>2.8774629999999999E-2</v>
      </c>
      <c r="E546">
        <v>1.8230989999999999E-2</v>
      </c>
      <c r="F546">
        <v>2.7193470000000001E-2</v>
      </c>
      <c r="G546">
        <v>4.5697790000000002E-2</v>
      </c>
      <c r="H546">
        <v>2.983369E-2</v>
      </c>
      <c r="I546">
        <v>3.1245579999999998E-2</v>
      </c>
      <c r="J546">
        <v>7.5416939999999998E-3</v>
      </c>
      <c r="K546">
        <v>2.6474640000000001E-2</v>
      </c>
      <c r="L546">
        <v>3.4192800000000002E-2</v>
      </c>
      <c r="M546">
        <v>2.0285270000000001E-2</v>
      </c>
      <c r="N546">
        <v>2.4645279999999999E-2</v>
      </c>
      <c r="O546">
        <v>1.352426E-2</v>
      </c>
      <c r="P546">
        <v>3.8842219999999997E-2</v>
      </c>
      <c r="Q546">
        <v>1.73151E-2</v>
      </c>
      <c r="R546">
        <v>1.8736889999999999E-2</v>
      </c>
      <c r="S546">
        <v>2.762908E-2</v>
      </c>
      <c r="T546">
        <v>3.111891E-2</v>
      </c>
      <c r="U546">
        <v>2.8706599999999999E-2</v>
      </c>
    </row>
    <row r="547" spans="1:21" x14ac:dyDescent="0.25">
      <c r="A547" s="20">
        <f>0.000000361165*10^9</f>
        <v>361.16500000000002</v>
      </c>
      <c r="B547">
        <v>1.8100499999999999E-2</v>
      </c>
      <c r="C547">
        <v>1.8113219999999999E-2</v>
      </c>
      <c r="D547">
        <v>2.6974129999999999E-2</v>
      </c>
      <c r="E547">
        <v>2.0935869999999999E-2</v>
      </c>
      <c r="F547">
        <v>2.127134E-2</v>
      </c>
      <c r="G547">
        <v>2.9241369999999999E-2</v>
      </c>
      <c r="H547">
        <v>2.1977940000000001E-2</v>
      </c>
      <c r="I547">
        <v>2.784824E-2</v>
      </c>
      <c r="J547">
        <v>1.5251229999999999E-2</v>
      </c>
      <c r="K547">
        <v>1.4318910000000001E-2</v>
      </c>
      <c r="L547">
        <v>2.7144370000000001E-2</v>
      </c>
      <c r="M547">
        <v>2.0039950000000001E-2</v>
      </c>
      <c r="N547">
        <v>1.7830470000000001E-2</v>
      </c>
      <c r="O547">
        <v>1.96016E-2</v>
      </c>
      <c r="P547">
        <v>3.1982450000000003E-2</v>
      </c>
      <c r="Q547">
        <v>1.6561800000000002E-2</v>
      </c>
      <c r="R547">
        <v>3.2373760000000001E-2</v>
      </c>
      <c r="S547">
        <v>2.6654980000000002E-2</v>
      </c>
      <c r="T547">
        <v>3.0942049999999999E-2</v>
      </c>
      <c r="U547">
        <v>2.6207669999999999E-2</v>
      </c>
    </row>
    <row r="548" spans="1:21" x14ac:dyDescent="0.25">
      <c r="A548" s="20">
        <f>0.000000362165*10^9</f>
        <v>362.16499999999996</v>
      </c>
      <c r="B548">
        <v>2.1137989999999999E-2</v>
      </c>
      <c r="C548">
        <v>1.190976E-2</v>
      </c>
      <c r="D548">
        <v>2.12661E-2</v>
      </c>
      <c r="E548">
        <v>2.0345289999999999E-2</v>
      </c>
      <c r="F548">
        <v>1.9406050000000001E-2</v>
      </c>
      <c r="G548">
        <v>1.7823640000000002E-2</v>
      </c>
      <c r="H548">
        <v>2.216891E-2</v>
      </c>
      <c r="I548">
        <v>2.1277910000000001E-2</v>
      </c>
      <c r="J548">
        <v>2.6701249999999999E-2</v>
      </c>
      <c r="K548">
        <v>2.4534779999999999E-2</v>
      </c>
      <c r="L548">
        <v>2.4945220000000001E-2</v>
      </c>
      <c r="M548">
        <v>2.9402359999999999E-2</v>
      </c>
      <c r="N548">
        <v>1.6219109999999998E-2</v>
      </c>
      <c r="O548">
        <v>2.3063710000000001E-2</v>
      </c>
      <c r="P548">
        <v>2.63719E-2</v>
      </c>
      <c r="Q548">
        <v>1.180929E-2</v>
      </c>
      <c r="R548">
        <v>2.7563520000000001E-2</v>
      </c>
      <c r="S548">
        <v>2.570041E-2</v>
      </c>
      <c r="T548">
        <v>2.7936039999999999E-2</v>
      </c>
      <c r="U548">
        <v>3.036579E-2</v>
      </c>
    </row>
    <row r="549" spans="1:21" x14ac:dyDescent="0.25">
      <c r="A549" s="20">
        <f>0.000000363165*10^9</f>
        <v>363.16500000000002</v>
      </c>
      <c r="B549">
        <v>3.0449400000000001E-2</v>
      </c>
      <c r="C549">
        <v>2.3566489999999999E-2</v>
      </c>
      <c r="D549">
        <v>1.975039E-2</v>
      </c>
      <c r="E549">
        <v>2.5684060000000002E-2</v>
      </c>
      <c r="F549">
        <v>1.1356089999999999E-2</v>
      </c>
      <c r="G549">
        <v>2.030889E-2</v>
      </c>
      <c r="H549">
        <v>2.4903669999999999E-2</v>
      </c>
      <c r="I549">
        <v>2.1335369999999999E-2</v>
      </c>
      <c r="J549">
        <v>2.9385419999999999E-2</v>
      </c>
      <c r="K549">
        <v>2.960254E-2</v>
      </c>
      <c r="L549">
        <v>2.9858099999999999E-2</v>
      </c>
      <c r="M549">
        <v>3.5007999999999997E-2</v>
      </c>
      <c r="N549">
        <v>3.109371E-2</v>
      </c>
      <c r="O549">
        <v>1.9599970000000001E-2</v>
      </c>
      <c r="P549">
        <v>3.7227290000000003E-2</v>
      </c>
      <c r="Q549">
        <v>1.0820099999999999E-2</v>
      </c>
      <c r="R549">
        <v>2.5111209999999998E-2</v>
      </c>
      <c r="S549">
        <v>2.5828770000000001E-2</v>
      </c>
      <c r="T549">
        <v>1.139539E-2</v>
      </c>
      <c r="U549">
        <v>2.3942870000000002E-2</v>
      </c>
    </row>
    <row r="550" spans="1:21" x14ac:dyDescent="0.25">
      <c r="A550" s="20">
        <f>0.000000364165*10^9</f>
        <v>364.16499999999996</v>
      </c>
      <c r="B550">
        <v>3.8944979999999997E-2</v>
      </c>
      <c r="C550">
        <v>3.1519640000000002E-2</v>
      </c>
      <c r="D550">
        <v>2.1283420000000001E-2</v>
      </c>
      <c r="E550">
        <v>2.8575059999999999E-2</v>
      </c>
      <c r="F550">
        <v>1.1381550000000001E-2</v>
      </c>
      <c r="G550">
        <v>2.4880940000000001E-2</v>
      </c>
      <c r="H550">
        <v>1.7167140000000001E-2</v>
      </c>
      <c r="I550">
        <v>2.339455E-2</v>
      </c>
      <c r="J550">
        <v>2.5109369999999999E-2</v>
      </c>
      <c r="K550">
        <v>2.1026130000000001E-2</v>
      </c>
      <c r="L550">
        <v>3.6894070000000001E-2</v>
      </c>
      <c r="M550">
        <v>3.2600700000000003E-2</v>
      </c>
      <c r="N550">
        <v>3.9082930000000002E-2</v>
      </c>
      <c r="O550">
        <v>1.882033E-2</v>
      </c>
      <c r="P550">
        <v>5.3995509999999997E-2</v>
      </c>
      <c r="Q550">
        <v>1.5440570000000001E-2</v>
      </c>
      <c r="R550">
        <v>4.3194940000000001E-2</v>
      </c>
      <c r="S550">
        <v>3.148956E-2</v>
      </c>
      <c r="T550">
        <v>1.2099820000000001E-3</v>
      </c>
      <c r="U550">
        <v>1.5647330000000001E-2</v>
      </c>
    </row>
    <row r="551" spans="1:21" x14ac:dyDescent="0.25">
      <c r="A551" s="20">
        <f>0.000000365165*10^9</f>
        <v>365.16500000000002</v>
      </c>
      <c r="B551">
        <v>3.9453830000000002E-2</v>
      </c>
      <c r="C551">
        <v>2.455686E-2</v>
      </c>
      <c r="D551">
        <v>2.828526E-2</v>
      </c>
      <c r="E551">
        <v>1.8490940000000001E-2</v>
      </c>
      <c r="F551">
        <v>2.7022870000000001E-2</v>
      </c>
      <c r="G551">
        <v>2.549858E-2</v>
      </c>
      <c r="H551">
        <v>9.7830529999999999E-3</v>
      </c>
      <c r="I551">
        <v>2.043099E-2</v>
      </c>
      <c r="J551">
        <v>2.5590390000000001E-2</v>
      </c>
      <c r="K551">
        <v>2.5190959999999998E-2</v>
      </c>
      <c r="L551">
        <v>3.5109649999999999E-2</v>
      </c>
      <c r="M551">
        <v>3.3199199999999998E-2</v>
      </c>
      <c r="N551">
        <v>2.6990299999999998E-2</v>
      </c>
      <c r="O551">
        <v>2.0087600000000001E-2</v>
      </c>
      <c r="P551">
        <v>5.280456E-2</v>
      </c>
      <c r="Q551">
        <v>2.075985E-2</v>
      </c>
      <c r="R551">
        <v>5.027467E-2</v>
      </c>
      <c r="S551">
        <v>4.3325679999999998E-2</v>
      </c>
      <c r="T551">
        <v>1.239292E-2</v>
      </c>
      <c r="U551">
        <v>1.866042E-2</v>
      </c>
    </row>
    <row r="552" spans="1:21" x14ac:dyDescent="0.25">
      <c r="A552" s="20">
        <f>0.000000366165*10^9</f>
        <v>366.16500000000002</v>
      </c>
      <c r="B552">
        <v>3.757402E-2</v>
      </c>
      <c r="C552">
        <v>2.4978400000000001E-2</v>
      </c>
      <c r="D552">
        <v>3.299121E-2</v>
      </c>
      <c r="E552">
        <v>1.107851E-2</v>
      </c>
      <c r="F552">
        <v>3.6981920000000001E-2</v>
      </c>
      <c r="G552">
        <v>2.8454210000000001E-2</v>
      </c>
      <c r="H552">
        <v>1.830333E-2</v>
      </c>
      <c r="I552">
        <v>1.971448E-2</v>
      </c>
      <c r="J552">
        <v>2.7256059999999999E-2</v>
      </c>
      <c r="K552">
        <v>3.9688000000000001E-2</v>
      </c>
      <c r="L552">
        <v>2.8639970000000001E-2</v>
      </c>
      <c r="M552">
        <v>3.6761330000000002E-2</v>
      </c>
      <c r="N552">
        <v>1.391356E-2</v>
      </c>
      <c r="O552">
        <v>1.816798E-2</v>
      </c>
      <c r="P552">
        <v>4.4473409999999998E-2</v>
      </c>
      <c r="Q552">
        <v>2.417236E-2</v>
      </c>
      <c r="R552">
        <v>3.6601809999999999E-2</v>
      </c>
      <c r="S552">
        <v>4.3332450000000002E-2</v>
      </c>
      <c r="T552">
        <v>2.5895359999999999E-2</v>
      </c>
      <c r="U552">
        <v>2.942082E-2</v>
      </c>
    </row>
    <row r="553" spans="1:21" x14ac:dyDescent="0.25">
      <c r="A553" s="20">
        <f>0.000000367165*10^9</f>
        <v>367.16500000000002</v>
      </c>
      <c r="B553">
        <v>3.6962009999999997E-2</v>
      </c>
      <c r="C553">
        <v>3.5648039999999999E-2</v>
      </c>
      <c r="D553">
        <v>3.1440999999999997E-2</v>
      </c>
      <c r="E553">
        <v>1.7549220000000001E-2</v>
      </c>
      <c r="F553">
        <v>3.1464199999999998E-2</v>
      </c>
      <c r="G553">
        <v>3.1704339999999998E-2</v>
      </c>
      <c r="H553">
        <v>2.7679059999999998E-2</v>
      </c>
      <c r="I553">
        <v>2.5580410000000001E-2</v>
      </c>
      <c r="J553">
        <v>2.51468E-2</v>
      </c>
      <c r="K553">
        <v>3.7077949999999998E-2</v>
      </c>
      <c r="L553">
        <v>2.4721380000000001E-2</v>
      </c>
      <c r="M553">
        <v>2.973404E-2</v>
      </c>
      <c r="N553">
        <v>1.489536E-2</v>
      </c>
      <c r="O553">
        <v>1.5192280000000001E-2</v>
      </c>
      <c r="P553">
        <v>4.5386049999999997E-2</v>
      </c>
      <c r="Q553">
        <v>2.4050660000000001E-2</v>
      </c>
      <c r="R553">
        <v>2.6607519999999999E-2</v>
      </c>
      <c r="S553">
        <v>3.0025280000000001E-2</v>
      </c>
      <c r="T553">
        <v>2.7444010000000001E-2</v>
      </c>
      <c r="U553">
        <v>3.2055800000000002E-2</v>
      </c>
    </row>
    <row r="554" spans="1:21" x14ac:dyDescent="0.25">
      <c r="A554" s="20">
        <f>0.000000368165*10^9</f>
        <v>368.16500000000002</v>
      </c>
      <c r="B554">
        <v>2.0219029999999999E-2</v>
      </c>
      <c r="C554">
        <v>3.3260520000000002E-2</v>
      </c>
      <c r="D554">
        <v>3.5277299999999998E-2</v>
      </c>
      <c r="E554">
        <v>2.144304E-2</v>
      </c>
      <c r="F554">
        <v>2.9711149999999999E-2</v>
      </c>
      <c r="G554">
        <v>3.0223750000000001E-2</v>
      </c>
      <c r="H554">
        <v>1.8735459999999999E-2</v>
      </c>
      <c r="I554">
        <v>2.9899309999999998E-2</v>
      </c>
      <c r="J554">
        <v>3.3656329999999998E-2</v>
      </c>
      <c r="K554">
        <v>2.1364899999999999E-2</v>
      </c>
      <c r="L554">
        <v>2.1469749999999999E-2</v>
      </c>
      <c r="M554">
        <v>1.6854609999999999E-2</v>
      </c>
      <c r="N554">
        <v>2.348917E-2</v>
      </c>
      <c r="O554">
        <v>1.6362249999999998E-2</v>
      </c>
      <c r="P554">
        <v>5.0079369999999998E-2</v>
      </c>
      <c r="Q554">
        <v>2.0897240000000001E-2</v>
      </c>
      <c r="R554">
        <v>3.0962139999999999E-2</v>
      </c>
      <c r="S554">
        <v>2.381989E-2</v>
      </c>
      <c r="T554">
        <v>2.274545E-2</v>
      </c>
      <c r="U554">
        <v>2.281478E-2</v>
      </c>
    </row>
    <row r="555" spans="1:21" x14ac:dyDescent="0.25">
      <c r="A555" s="20">
        <f>0.000000369165*10^9</f>
        <v>369.16499999999996</v>
      </c>
      <c r="B555">
        <v>-7.6383390000000004E-5</v>
      </c>
      <c r="C555">
        <v>2.0358970000000001E-2</v>
      </c>
      <c r="D555">
        <v>3.3333069999999999E-2</v>
      </c>
      <c r="E555">
        <v>1.5919450000000002E-2</v>
      </c>
      <c r="F555">
        <v>3.3116300000000001E-2</v>
      </c>
      <c r="G555">
        <v>2.281128E-2</v>
      </c>
      <c r="H555">
        <v>8.2743120000000007E-3</v>
      </c>
      <c r="I555">
        <v>2.5624910000000001E-2</v>
      </c>
      <c r="J555">
        <v>4.7610140000000002E-2</v>
      </c>
      <c r="K555">
        <v>2.2737520000000001E-2</v>
      </c>
      <c r="L555">
        <v>1.9144109999999999E-2</v>
      </c>
      <c r="M555">
        <v>1.8406349999999998E-2</v>
      </c>
      <c r="N555">
        <v>2.648737E-2</v>
      </c>
      <c r="O555">
        <v>2.3495149999999999E-2</v>
      </c>
      <c r="P555">
        <v>5.1219559999999997E-2</v>
      </c>
      <c r="Q555">
        <v>1.822261E-2</v>
      </c>
      <c r="R555">
        <v>4.476981E-2</v>
      </c>
      <c r="S555">
        <v>2.6342319999999999E-2</v>
      </c>
      <c r="T555">
        <v>1.948047E-2</v>
      </c>
      <c r="U555">
        <v>1.8281829999999999E-2</v>
      </c>
    </row>
    <row r="556" spans="1:21" x14ac:dyDescent="0.25">
      <c r="A556" s="20">
        <f>0.000000370165*10^9</f>
        <v>370.16500000000002</v>
      </c>
      <c r="B556">
        <v>8.686427E-3</v>
      </c>
      <c r="C556">
        <v>1.6814869999999999E-2</v>
      </c>
      <c r="D556">
        <v>2.1076109999999999E-2</v>
      </c>
      <c r="E556">
        <v>1.850742E-2</v>
      </c>
      <c r="F556">
        <v>2.6568600000000001E-2</v>
      </c>
      <c r="G556">
        <v>1.9409289999999999E-2</v>
      </c>
      <c r="H556">
        <v>1.462956E-2</v>
      </c>
      <c r="I556">
        <v>2.50049E-2</v>
      </c>
      <c r="J556">
        <v>4.244676E-2</v>
      </c>
      <c r="K556">
        <v>3.0778940000000001E-2</v>
      </c>
      <c r="L556">
        <v>2.2215470000000001E-2</v>
      </c>
      <c r="M556">
        <v>3.3106620000000003E-2</v>
      </c>
      <c r="N556">
        <v>2.7995099999999998E-2</v>
      </c>
      <c r="O556">
        <v>2.848846E-2</v>
      </c>
      <c r="P556">
        <v>5.2316729999999999E-2</v>
      </c>
      <c r="Q556">
        <v>2.2771130000000001E-2</v>
      </c>
      <c r="R556">
        <v>5.0924949999999997E-2</v>
      </c>
      <c r="S556">
        <v>2.7194200000000002E-2</v>
      </c>
      <c r="T556">
        <v>1.6472009999999999E-2</v>
      </c>
      <c r="U556">
        <v>2.2333240000000001E-2</v>
      </c>
    </row>
    <row r="557" spans="1:21" x14ac:dyDescent="0.25">
      <c r="A557" s="20">
        <f>0.000000371165*10^9</f>
        <v>371.16499999999996</v>
      </c>
      <c r="B557">
        <v>2.921694E-2</v>
      </c>
      <c r="C557">
        <v>1.7539349999999999E-2</v>
      </c>
      <c r="D557">
        <v>2.0014110000000002E-2</v>
      </c>
      <c r="E557">
        <v>2.8294469999999999E-2</v>
      </c>
      <c r="F557">
        <v>1.6888589999999998E-2</v>
      </c>
      <c r="G557">
        <v>2.9189570000000001E-2</v>
      </c>
      <c r="H557">
        <v>1.998107E-2</v>
      </c>
      <c r="I557">
        <v>3.287383E-2</v>
      </c>
      <c r="J557">
        <v>2.3702850000000001E-2</v>
      </c>
      <c r="K557">
        <v>2.3947090000000001E-2</v>
      </c>
      <c r="L557">
        <v>2.707795E-2</v>
      </c>
      <c r="M557">
        <v>3.9946990000000002E-2</v>
      </c>
      <c r="N557">
        <v>3.5514459999999998E-2</v>
      </c>
      <c r="O557">
        <v>2.112878E-2</v>
      </c>
      <c r="P557">
        <v>5.5621259999999999E-2</v>
      </c>
      <c r="Q557">
        <v>3.0534209999999999E-2</v>
      </c>
      <c r="R557">
        <v>3.4541780000000001E-2</v>
      </c>
      <c r="S557">
        <v>2.5369559999999999E-2</v>
      </c>
      <c r="T557">
        <v>1.621061E-2</v>
      </c>
      <c r="U557">
        <v>2.0370570000000001E-2</v>
      </c>
    </row>
    <row r="558" spans="1:21" x14ac:dyDescent="0.25">
      <c r="A558" s="20">
        <f>0.000000372165*10^9</f>
        <v>372.16500000000002</v>
      </c>
      <c r="B558">
        <v>2.5149970000000001E-2</v>
      </c>
      <c r="C558">
        <v>1.597469E-2</v>
      </c>
      <c r="D558">
        <v>2.978664E-2</v>
      </c>
      <c r="E558">
        <v>3.044326E-2</v>
      </c>
      <c r="F558">
        <v>1.884017E-2</v>
      </c>
      <c r="G558">
        <v>3.7991650000000002E-2</v>
      </c>
      <c r="H558">
        <v>1.2455539999999999E-2</v>
      </c>
      <c r="I558">
        <v>3.5822729999999997E-2</v>
      </c>
      <c r="J558">
        <v>2.0874609999999998E-2</v>
      </c>
      <c r="K558">
        <v>1.8662789999999999E-2</v>
      </c>
      <c r="L558">
        <v>2.6050980000000001E-2</v>
      </c>
      <c r="M558">
        <v>2.9239609999999999E-2</v>
      </c>
      <c r="N558">
        <v>3.8754690000000001E-2</v>
      </c>
      <c r="O558">
        <v>1.1344389999999999E-2</v>
      </c>
      <c r="P558">
        <v>5.193917E-2</v>
      </c>
      <c r="Q558">
        <v>3.6341619999999998E-2</v>
      </c>
      <c r="R558">
        <v>1.318302E-2</v>
      </c>
      <c r="S558">
        <v>2.072802E-2</v>
      </c>
      <c r="T558">
        <v>2.0106720000000002E-2</v>
      </c>
      <c r="U558">
        <v>1.38526E-2</v>
      </c>
    </row>
    <row r="559" spans="1:21" x14ac:dyDescent="0.25">
      <c r="A559" s="20">
        <f>0.000000373165*10^9</f>
        <v>373.16500000000002</v>
      </c>
      <c r="B559">
        <v>1.3713090000000001E-2</v>
      </c>
      <c r="C559">
        <v>1.7799530000000001E-2</v>
      </c>
      <c r="D559">
        <v>3.1652220000000002E-2</v>
      </c>
      <c r="E559">
        <v>2.9449449999999999E-2</v>
      </c>
      <c r="F559">
        <v>2.452553E-2</v>
      </c>
      <c r="G559">
        <v>3.6884020000000003E-2</v>
      </c>
      <c r="H559">
        <v>7.9547820000000005E-3</v>
      </c>
      <c r="I559">
        <v>3.1362050000000002E-2</v>
      </c>
      <c r="J559">
        <v>3.1999039999999999E-2</v>
      </c>
      <c r="K559">
        <v>2.108751E-2</v>
      </c>
      <c r="L559">
        <v>2.5604089999999999E-2</v>
      </c>
      <c r="M559">
        <v>1.597869E-2</v>
      </c>
      <c r="N559">
        <v>3.1904080000000001E-2</v>
      </c>
      <c r="O559">
        <v>1.9369520000000001E-2</v>
      </c>
      <c r="P559">
        <v>4.1731400000000002E-2</v>
      </c>
      <c r="Q559">
        <v>4.3709089999999999E-2</v>
      </c>
      <c r="R559">
        <v>1.271446E-2</v>
      </c>
      <c r="S559">
        <v>1.4821910000000001E-2</v>
      </c>
      <c r="T559">
        <v>2.2507409999999999E-2</v>
      </c>
      <c r="U559">
        <v>1.5297760000000001E-2</v>
      </c>
    </row>
    <row r="560" spans="1:21" x14ac:dyDescent="0.25">
      <c r="A560" s="20">
        <f>0.000000374164*10^9</f>
        <v>374.16399999999999</v>
      </c>
      <c r="B560">
        <v>2.6773020000000002E-2</v>
      </c>
      <c r="C560">
        <v>1.8988499999999998E-2</v>
      </c>
      <c r="D560">
        <v>2.2050899999999998E-2</v>
      </c>
      <c r="E560">
        <v>2.7872839999999999E-2</v>
      </c>
      <c r="F560">
        <v>1.8927699999999999E-2</v>
      </c>
      <c r="G560">
        <v>3.9110060000000002E-2</v>
      </c>
      <c r="H560">
        <v>9.9285569999999993E-3</v>
      </c>
      <c r="I560">
        <v>2.384176E-2</v>
      </c>
      <c r="J560">
        <v>3.0371539999999999E-2</v>
      </c>
      <c r="K560">
        <v>1.9596410000000002E-2</v>
      </c>
      <c r="L560">
        <v>3.0298390000000001E-2</v>
      </c>
      <c r="M560">
        <v>2.5659350000000001E-2</v>
      </c>
      <c r="N560">
        <v>2.2100600000000001E-2</v>
      </c>
      <c r="O560">
        <v>3.59236E-2</v>
      </c>
      <c r="P560">
        <v>3.2756279999999999E-2</v>
      </c>
      <c r="Q560">
        <v>4.0572610000000002E-2</v>
      </c>
      <c r="R560">
        <v>1.8679250000000001E-2</v>
      </c>
      <c r="S560">
        <v>1.6210570000000001E-2</v>
      </c>
      <c r="T560">
        <v>2.6183689999999999E-2</v>
      </c>
      <c r="U560">
        <v>1.5787510000000001E-2</v>
      </c>
    </row>
    <row r="561" spans="1:21" x14ac:dyDescent="0.25">
      <c r="A561" s="20">
        <f>0.000000375164*10^9</f>
        <v>375.16399999999999</v>
      </c>
      <c r="B561">
        <v>4.5603629999999999E-2</v>
      </c>
      <c r="C561">
        <v>1.6706470000000001E-2</v>
      </c>
      <c r="D561">
        <v>1.962094E-2</v>
      </c>
      <c r="E561">
        <v>2.3300419999999999E-2</v>
      </c>
      <c r="F561">
        <v>1.101885E-2</v>
      </c>
      <c r="G561">
        <v>4.3887959999999997E-2</v>
      </c>
      <c r="H561">
        <v>1.626414E-2</v>
      </c>
      <c r="I561">
        <v>2.032171E-2</v>
      </c>
      <c r="J561">
        <v>2.1337829999999999E-2</v>
      </c>
      <c r="K561">
        <v>1.7862949999999999E-2</v>
      </c>
      <c r="L561">
        <v>2.8655190000000001E-2</v>
      </c>
      <c r="M561">
        <v>4.7795400000000002E-2</v>
      </c>
      <c r="N561">
        <v>1.9494009999999999E-2</v>
      </c>
      <c r="O561">
        <v>3.3987690000000001E-2</v>
      </c>
      <c r="P561">
        <v>2.7981610000000001E-2</v>
      </c>
      <c r="Q561">
        <v>2.1635169999999999E-2</v>
      </c>
      <c r="R561">
        <v>1.387131E-2</v>
      </c>
      <c r="S561">
        <v>2.5746069999999999E-2</v>
      </c>
      <c r="T561">
        <v>3.085195E-2</v>
      </c>
      <c r="U561">
        <v>3.1364499999999998E-3</v>
      </c>
    </row>
    <row r="562" spans="1:21" x14ac:dyDescent="0.25">
      <c r="A562" s="20">
        <f>0.000000376164*10^9</f>
        <v>376.16399999999999</v>
      </c>
      <c r="B562">
        <v>4.2228740000000001E-2</v>
      </c>
      <c r="C562">
        <v>1.5869339999999999E-2</v>
      </c>
      <c r="D562">
        <v>3.0779129999999998E-2</v>
      </c>
      <c r="E562">
        <v>1.9285429999999999E-2</v>
      </c>
      <c r="F562">
        <v>1.2930769999999999E-2</v>
      </c>
      <c r="G562">
        <v>3.6291730000000001E-2</v>
      </c>
      <c r="H562">
        <v>2.8697159999999999E-2</v>
      </c>
      <c r="I562">
        <v>2.379115E-2</v>
      </c>
      <c r="J562">
        <v>2.3270610000000001E-2</v>
      </c>
      <c r="K562">
        <v>2.1672279999999999E-2</v>
      </c>
      <c r="L562">
        <v>1.7433319999999999E-2</v>
      </c>
      <c r="M562">
        <v>4.5287340000000002E-2</v>
      </c>
      <c r="N562">
        <v>2.7376370000000001E-2</v>
      </c>
      <c r="O562">
        <v>2.109666E-2</v>
      </c>
      <c r="P562">
        <v>3.183619E-2</v>
      </c>
      <c r="Q562">
        <v>8.8173169999999999E-3</v>
      </c>
      <c r="R562">
        <v>1.76352E-2</v>
      </c>
      <c r="S562">
        <v>3.0112130000000001E-2</v>
      </c>
      <c r="T562">
        <v>2.9981020000000001E-2</v>
      </c>
      <c r="U562">
        <v>-2.1051139999999999E-3</v>
      </c>
    </row>
    <row r="563" spans="1:21" x14ac:dyDescent="0.25">
      <c r="A563" s="20">
        <f>0.000000377164*10^9</f>
        <v>377.16399999999999</v>
      </c>
      <c r="B563">
        <v>2.266864E-2</v>
      </c>
      <c r="C563">
        <v>1.819173E-2</v>
      </c>
      <c r="D563">
        <v>3.4700950000000001E-2</v>
      </c>
      <c r="E563">
        <v>1.457547E-2</v>
      </c>
      <c r="F563">
        <v>2.310678E-2</v>
      </c>
      <c r="G563">
        <v>2.1093629999999999E-2</v>
      </c>
      <c r="H563">
        <v>2.9116800000000002E-2</v>
      </c>
      <c r="I563">
        <v>2.424053E-2</v>
      </c>
      <c r="J563">
        <v>2.946679E-2</v>
      </c>
      <c r="K563">
        <v>2.9826800000000001E-2</v>
      </c>
      <c r="L563">
        <v>1.200681E-2</v>
      </c>
      <c r="M563">
        <v>2.4476189999999998E-2</v>
      </c>
      <c r="N563">
        <v>3.221135E-2</v>
      </c>
      <c r="O563">
        <v>2.5764260000000001E-2</v>
      </c>
      <c r="P563">
        <v>3.6455880000000003E-2</v>
      </c>
      <c r="Q563">
        <v>1.269139E-2</v>
      </c>
      <c r="R563">
        <v>3.117466E-2</v>
      </c>
      <c r="S563">
        <v>2.6723259999999999E-2</v>
      </c>
      <c r="T563">
        <v>2.8709439999999999E-2</v>
      </c>
      <c r="U563">
        <v>2.071622E-2</v>
      </c>
    </row>
    <row r="564" spans="1:21" x14ac:dyDescent="0.25">
      <c r="A564" s="20">
        <f>0.000000378164*10^9</f>
        <v>378.16399999999999</v>
      </c>
      <c r="B564">
        <v>1.116291E-2</v>
      </c>
      <c r="C564">
        <v>2.2400070000000001E-2</v>
      </c>
      <c r="D564">
        <v>2.8915050000000001E-2</v>
      </c>
      <c r="E564">
        <v>1.0173160000000001E-2</v>
      </c>
      <c r="F564">
        <v>3.2267690000000002E-2</v>
      </c>
      <c r="G564">
        <v>1.7651199999999999E-2</v>
      </c>
      <c r="H564">
        <v>1.0067599999999999E-2</v>
      </c>
      <c r="I564">
        <v>1.965304E-2</v>
      </c>
      <c r="J564">
        <v>2.6714040000000001E-2</v>
      </c>
      <c r="K564">
        <v>3.4688410000000003E-2</v>
      </c>
      <c r="L564">
        <v>2.0226609999999999E-2</v>
      </c>
      <c r="M564">
        <v>2.1879409999999998E-2</v>
      </c>
      <c r="N564">
        <v>2.9357640000000001E-2</v>
      </c>
      <c r="O564">
        <v>4.3141369999999998E-2</v>
      </c>
      <c r="P564">
        <v>3.193153E-2</v>
      </c>
      <c r="Q564">
        <v>1.8809200000000002E-2</v>
      </c>
      <c r="R564">
        <v>3.3671109999999997E-2</v>
      </c>
      <c r="S564">
        <v>2.536803E-2</v>
      </c>
      <c r="T564">
        <v>3.2549429999999997E-2</v>
      </c>
      <c r="U564">
        <v>3.9149870000000003E-2</v>
      </c>
    </row>
    <row r="565" spans="1:21" x14ac:dyDescent="0.25">
      <c r="A565" s="20">
        <f>0.000000379164*10^9</f>
        <v>379.16400000000004</v>
      </c>
      <c r="B565">
        <v>2.034733E-2</v>
      </c>
      <c r="C565">
        <v>2.5813969999999999E-2</v>
      </c>
      <c r="D565">
        <v>2.5621950000000001E-2</v>
      </c>
      <c r="E565">
        <v>1.547601E-2</v>
      </c>
      <c r="F565">
        <v>2.5207179999999999E-2</v>
      </c>
      <c r="G565">
        <v>3.0752789999999999E-2</v>
      </c>
      <c r="H565">
        <v>-1.015171E-3</v>
      </c>
      <c r="I565">
        <v>1.703236E-2</v>
      </c>
      <c r="J565">
        <v>1.284626E-2</v>
      </c>
      <c r="K565">
        <v>2.6990699999999999E-2</v>
      </c>
      <c r="L565">
        <v>2.998311E-2</v>
      </c>
      <c r="M565">
        <v>3.5141749999999999E-2</v>
      </c>
      <c r="N565">
        <v>2.4772800000000001E-2</v>
      </c>
      <c r="O565">
        <v>4.2483340000000001E-2</v>
      </c>
      <c r="P565">
        <v>2.635699E-2</v>
      </c>
      <c r="Q565">
        <v>1.747019E-2</v>
      </c>
      <c r="R565">
        <v>2.9465040000000001E-2</v>
      </c>
      <c r="S565">
        <v>2.5345599999999999E-2</v>
      </c>
      <c r="T565">
        <v>3.2936220000000002E-2</v>
      </c>
      <c r="U565">
        <v>2.575121E-2</v>
      </c>
    </row>
    <row r="566" spans="1:21" x14ac:dyDescent="0.25">
      <c r="A566" s="20">
        <f>0.000000380164*10^9</f>
        <v>380.16399999999999</v>
      </c>
      <c r="B566">
        <v>3.4385369999999998E-2</v>
      </c>
      <c r="C566">
        <v>2.4323500000000001E-2</v>
      </c>
      <c r="D566">
        <v>2.4735360000000001E-2</v>
      </c>
      <c r="E566">
        <v>2.972056E-2</v>
      </c>
      <c r="F566">
        <v>1.622496E-2</v>
      </c>
      <c r="G566">
        <v>3.926462E-2</v>
      </c>
      <c r="H566">
        <v>9.6701419999999996E-3</v>
      </c>
      <c r="I566">
        <v>1.7148239999999999E-2</v>
      </c>
      <c r="J566">
        <v>3.9120989999999996E-3</v>
      </c>
      <c r="K566">
        <v>1.7990760000000001E-2</v>
      </c>
      <c r="L566">
        <v>3.2084750000000002E-2</v>
      </c>
      <c r="M566">
        <v>3.4505609999999999E-2</v>
      </c>
      <c r="N566">
        <v>1.5835390000000001E-2</v>
      </c>
      <c r="O566">
        <v>2.295202E-2</v>
      </c>
      <c r="P566">
        <v>2.1202490000000001E-2</v>
      </c>
      <c r="Q566">
        <v>1.471562E-2</v>
      </c>
      <c r="R566">
        <v>2.7694070000000001E-2</v>
      </c>
      <c r="S566">
        <v>2.4560160000000001E-2</v>
      </c>
      <c r="T566">
        <v>2.8242349999999999E-2</v>
      </c>
      <c r="U566">
        <v>1.0752080000000001E-2</v>
      </c>
    </row>
    <row r="567" spans="1:21" x14ac:dyDescent="0.25">
      <c r="A567" s="20">
        <f>0.000000381164*10^9</f>
        <v>381.16399999999999</v>
      </c>
      <c r="B567">
        <v>3.2576960000000002E-2</v>
      </c>
      <c r="C567">
        <v>1.9569699999999999E-2</v>
      </c>
      <c r="D567">
        <v>2.3102069999999999E-2</v>
      </c>
      <c r="E567">
        <v>3.5124519999999999E-2</v>
      </c>
      <c r="F567">
        <v>2.7304330000000002E-2</v>
      </c>
      <c r="G567">
        <v>2.4294699999999999E-2</v>
      </c>
      <c r="H567">
        <v>2.0524270000000001E-2</v>
      </c>
      <c r="I567">
        <v>1.4679299999999999E-2</v>
      </c>
      <c r="J567">
        <v>1.3885120000000001E-2</v>
      </c>
      <c r="K567">
        <v>2.0421310000000002E-2</v>
      </c>
      <c r="L567">
        <v>2.6720009999999999E-2</v>
      </c>
      <c r="M567">
        <v>2.3455030000000002E-2</v>
      </c>
      <c r="N567">
        <v>1.69523E-2</v>
      </c>
      <c r="O567">
        <v>1.42544E-2</v>
      </c>
      <c r="P567">
        <v>1.51932E-2</v>
      </c>
      <c r="Q567">
        <v>1.9684469999999999E-2</v>
      </c>
      <c r="R567">
        <v>2.282201E-2</v>
      </c>
      <c r="S567">
        <v>2.5297960000000001E-2</v>
      </c>
      <c r="T567">
        <v>2.6527459999999999E-2</v>
      </c>
      <c r="U567">
        <v>1.6478940000000001E-2</v>
      </c>
    </row>
    <row r="568" spans="1:21" x14ac:dyDescent="0.25">
      <c r="A568" s="20">
        <f>0.000000382164*10^9</f>
        <v>382.16399999999999</v>
      </c>
      <c r="B568">
        <v>2.0696530000000001E-2</v>
      </c>
      <c r="C568">
        <v>2.0403000000000001E-2</v>
      </c>
      <c r="D568">
        <v>1.6037949999999999E-2</v>
      </c>
      <c r="E568">
        <v>2.6478950000000001E-2</v>
      </c>
      <c r="F568">
        <v>3.9199520000000002E-2</v>
      </c>
      <c r="G568">
        <v>5.224617E-3</v>
      </c>
      <c r="H568">
        <v>1.9054519999999998E-2</v>
      </c>
      <c r="I568">
        <v>1.1200740000000001E-2</v>
      </c>
      <c r="J568">
        <v>2.377949E-2</v>
      </c>
      <c r="K568">
        <v>2.604151E-2</v>
      </c>
      <c r="L568">
        <v>2.3174170000000001E-2</v>
      </c>
      <c r="M568">
        <v>2.4635790000000001E-2</v>
      </c>
      <c r="N568">
        <v>3.8696910000000001E-2</v>
      </c>
      <c r="O568">
        <v>1.890886E-2</v>
      </c>
      <c r="P568">
        <v>2.504379E-2</v>
      </c>
      <c r="Q568">
        <v>2.849279E-2</v>
      </c>
      <c r="R568">
        <v>1.532821E-2</v>
      </c>
      <c r="S568">
        <v>2.2179609999999999E-2</v>
      </c>
      <c r="T568">
        <v>2.1861909999999998E-2</v>
      </c>
      <c r="U568">
        <v>2.4188500000000002E-2</v>
      </c>
    </row>
    <row r="569" spans="1:21" x14ac:dyDescent="0.25">
      <c r="A569" s="20">
        <f>0.000000383164*10^9</f>
        <v>383.16399999999999</v>
      </c>
      <c r="B569">
        <v>1.976841E-2</v>
      </c>
      <c r="C569">
        <v>2.579058E-2</v>
      </c>
      <c r="D569">
        <v>1.032076E-2</v>
      </c>
      <c r="E569">
        <v>1.737971E-2</v>
      </c>
      <c r="F569">
        <v>3.0356950000000001E-2</v>
      </c>
      <c r="G569">
        <v>6.0987660000000003E-3</v>
      </c>
      <c r="H569">
        <v>1.4514839999999999E-2</v>
      </c>
      <c r="I569">
        <v>1.5668680000000001E-2</v>
      </c>
      <c r="J569">
        <v>1.887573E-2</v>
      </c>
      <c r="K569">
        <v>2.6554459999999998E-2</v>
      </c>
      <c r="L569">
        <v>3.01161E-2</v>
      </c>
      <c r="M569">
        <v>3.4476649999999998E-2</v>
      </c>
      <c r="N569">
        <v>4.7929069999999997E-2</v>
      </c>
      <c r="O569">
        <v>1.457641E-2</v>
      </c>
      <c r="P569">
        <v>4.7176339999999997E-2</v>
      </c>
      <c r="Q569">
        <v>2.4262479999999999E-2</v>
      </c>
      <c r="R569">
        <v>1.4137790000000001E-2</v>
      </c>
      <c r="S569">
        <v>1.5596570000000001E-2</v>
      </c>
      <c r="T569">
        <v>1.347106E-2</v>
      </c>
      <c r="U569">
        <v>1.7981560000000001E-2</v>
      </c>
    </row>
    <row r="570" spans="1:21" x14ac:dyDescent="0.25">
      <c r="A570" s="20">
        <f>0.000000384164*10^9</f>
        <v>384.16400000000004</v>
      </c>
      <c r="B570">
        <v>2.667305E-2</v>
      </c>
      <c r="C570">
        <v>2.3261529999999999E-2</v>
      </c>
      <c r="D570">
        <v>1.771087E-2</v>
      </c>
      <c r="E570">
        <v>1.6456189999999999E-2</v>
      </c>
      <c r="F570">
        <v>1.4755030000000001E-2</v>
      </c>
      <c r="G570">
        <v>1.745946E-2</v>
      </c>
      <c r="H570">
        <v>1.095873E-2</v>
      </c>
      <c r="I570">
        <v>2.1907119999999999E-2</v>
      </c>
      <c r="J570">
        <v>1.384293E-2</v>
      </c>
      <c r="K570">
        <v>2.2315109999999999E-2</v>
      </c>
      <c r="L570">
        <v>3.2429520000000003E-2</v>
      </c>
      <c r="M570">
        <v>3.6122399999999999E-2</v>
      </c>
      <c r="N570">
        <v>2.8226419999999999E-2</v>
      </c>
      <c r="O570">
        <v>2.9184319999999999E-3</v>
      </c>
      <c r="P570">
        <v>5.5200970000000002E-2</v>
      </c>
      <c r="Q570">
        <v>8.6574100000000008E-3</v>
      </c>
      <c r="R570">
        <v>2.1790810000000001E-2</v>
      </c>
      <c r="S570">
        <v>2.103433E-2</v>
      </c>
      <c r="T570">
        <v>1.0743529999999999E-2</v>
      </c>
      <c r="U570">
        <v>1.275505E-2</v>
      </c>
    </row>
    <row r="571" spans="1:21" x14ac:dyDescent="0.25">
      <c r="A571" s="20">
        <f>0.000000385164*10^9</f>
        <v>385.16399999999999</v>
      </c>
      <c r="B571">
        <v>2.6328310000000001E-2</v>
      </c>
      <c r="C571">
        <v>1.536478E-2</v>
      </c>
      <c r="D571">
        <v>2.68779E-2</v>
      </c>
      <c r="E571">
        <v>2.0094190000000001E-2</v>
      </c>
      <c r="F571">
        <v>1.8476949999999999E-2</v>
      </c>
      <c r="G571">
        <v>2.6331190000000001E-2</v>
      </c>
      <c r="H571">
        <v>1.288392E-2</v>
      </c>
      <c r="I571">
        <v>1.20298E-2</v>
      </c>
      <c r="J571">
        <v>1.9401080000000001E-2</v>
      </c>
      <c r="K571">
        <v>2.1608100000000002E-2</v>
      </c>
      <c r="L571">
        <v>2.2224480000000001E-2</v>
      </c>
      <c r="M571">
        <v>2.7909380000000001E-2</v>
      </c>
      <c r="N571">
        <v>1.279578E-2</v>
      </c>
      <c r="O571">
        <v>2.0294250000000001E-3</v>
      </c>
      <c r="P571">
        <v>4.8928100000000002E-2</v>
      </c>
      <c r="Q571">
        <v>3.0530560000000002E-3</v>
      </c>
      <c r="R571">
        <v>3.1680930000000003E-2</v>
      </c>
      <c r="S571">
        <v>3.5887349999999998E-2</v>
      </c>
      <c r="T571">
        <v>1.196613E-2</v>
      </c>
      <c r="U571">
        <v>1.60866E-2</v>
      </c>
    </row>
    <row r="572" spans="1:21" x14ac:dyDescent="0.25">
      <c r="A572" s="20">
        <f>0.000000386164*10^9</f>
        <v>386.16400000000004</v>
      </c>
      <c r="B572">
        <v>2.7237009999999999E-2</v>
      </c>
      <c r="C572">
        <v>1.893624E-2</v>
      </c>
      <c r="D572">
        <v>2.1872619999999999E-2</v>
      </c>
      <c r="E572">
        <v>1.7929540000000001E-2</v>
      </c>
      <c r="F572">
        <v>2.8481630000000001E-2</v>
      </c>
      <c r="G572">
        <v>3.1941520000000001E-2</v>
      </c>
      <c r="H572">
        <v>2.2199650000000001E-2</v>
      </c>
      <c r="I572">
        <v>-1.1250520000000001E-3</v>
      </c>
      <c r="J572">
        <v>3.049669E-2</v>
      </c>
      <c r="K572">
        <v>2.5843850000000002E-2</v>
      </c>
      <c r="L572">
        <v>1.7797830000000001E-2</v>
      </c>
      <c r="M572">
        <v>2.1955949999999998E-2</v>
      </c>
      <c r="N572">
        <v>1.8474689999999998E-2</v>
      </c>
      <c r="O572">
        <v>1.370593E-2</v>
      </c>
      <c r="P572">
        <v>4.3156510000000002E-2</v>
      </c>
      <c r="Q572">
        <v>1.444339E-2</v>
      </c>
      <c r="R572">
        <v>3.3209219999999998E-2</v>
      </c>
      <c r="S572">
        <v>3.5289689999999999E-2</v>
      </c>
      <c r="T572">
        <v>1.6386040000000001E-2</v>
      </c>
      <c r="U572">
        <v>1.173533E-2</v>
      </c>
    </row>
    <row r="573" spans="1:21" x14ac:dyDescent="0.25">
      <c r="A573" s="20">
        <f>0.000000387164*10^9</f>
        <v>387.16399999999999</v>
      </c>
      <c r="B573">
        <v>2.7500259999999999E-2</v>
      </c>
      <c r="C573">
        <v>2.9262219999999999E-2</v>
      </c>
      <c r="D573">
        <v>1.2296079999999999E-2</v>
      </c>
      <c r="E573">
        <v>9.363428E-3</v>
      </c>
      <c r="F573">
        <v>1.9623930000000001E-2</v>
      </c>
      <c r="G573">
        <v>2.99216E-2</v>
      </c>
      <c r="H573">
        <v>2.708464E-2</v>
      </c>
      <c r="I573">
        <v>1.0111210000000001E-2</v>
      </c>
      <c r="J573">
        <v>3.9463770000000002E-2</v>
      </c>
      <c r="K573">
        <v>1.7687499999999998E-2</v>
      </c>
      <c r="L573">
        <v>2.9292479999999999E-2</v>
      </c>
      <c r="M573">
        <v>2.1179320000000001E-2</v>
      </c>
      <c r="N573">
        <v>2.849995E-2</v>
      </c>
      <c r="O573">
        <v>2.2694760000000001E-2</v>
      </c>
      <c r="P573">
        <v>4.2316230000000003E-2</v>
      </c>
      <c r="Q573">
        <v>2.4312899999999998E-2</v>
      </c>
      <c r="R573">
        <v>2.6489789999999999E-2</v>
      </c>
      <c r="S573">
        <v>2.528505E-2</v>
      </c>
      <c r="T573">
        <v>1.982107E-2</v>
      </c>
      <c r="U573">
        <v>5.0220780000000001E-3</v>
      </c>
    </row>
    <row r="574" spans="1:21" x14ac:dyDescent="0.25">
      <c r="A574" s="20">
        <f>0.000000388164*10^9</f>
        <v>388.16399999999999</v>
      </c>
      <c r="B574">
        <v>1.759612E-2</v>
      </c>
      <c r="C574">
        <v>2.7448239999999999E-2</v>
      </c>
      <c r="D574">
        <v>1.4693879999999999E-2</v>
      </c>
      <c r="E574">
        <v>5.4382730000000004E-3</v>
      </c>
      <c r="F574">
        <v>6.7904259999999996E-3</v>
      </c>
      <c r="G574">
        <v>2.443671E-2</v>
      </c>
      <c r="H574">
        <v>2.7946889999999999E-2</v>
      </c>
      <c r="I574">
        <v>2.7493299999999998E-2</v>
      </c>
      <c r="J574">
        <v>4.9876089999999998E-2</v>
      </c>
      <c r="K574">
        <v>-5.3140279999999999E-4</v>
      </c>
      <c r="L574">
        <v>4.1694340000000003E-2</v>
      </c>
      <c r="M574">
        <v>2.0416480000000001E-2</v>
      </c>
      <c r="N574">
        <v>2.6874450000000001E-2</v>
      </c>
      <c r="O574">
        <v>2.305687E-2</v>
      </c>
      <c r="P574">
        <v>4.3361789999999997E-2</v>
      </c>
      <c r="Q574">
        <v>1.828279E-2</v>
      </c>
      <c r="R574">
        <v>2.806378E-2</v>
      </c>
      <c r="S574">
        <v>2.598806E-2</v>
      </c>
      <c r="T574">
        <v>1.6702709999999999E-2</v>
      </c>
      <c r="U574">
        <v>1.132769E-2</v>
      </c>
    </row>
    <row r="575" spans="1:21" x14ac:dyDescent="0.25">
      <c r="A575" s="20">
        <f>0.000000389164*10^9</f>
        <v>389.16399999999999</v>
      </c>
      <c r="B575">
        <v>1.6227370000000001E-2</v>
      </c>
      <c r="C575">
        <v>1.658869E-2</v>
      </c>
      <c r="D575">
        <v>2.269616E-2</v>
      </c>
      <c r="E575">
        <v>1.12554E-2</v>
      </c>
      <c r="F575">
        <v>8.1366670000000002E-3</v>
      </c>
      <c r="G575">
        <v>3.2782810000000003E-2</v>
      </c>
      <c r="H575">
        <v>2.8289080000000001E-2</v>
      </c>
      <c r="I575">
        <v>3.0054359999999999E-2</v>
      </c>
      <c r="J575">
        <v>5.5976749999999999E-2</v>
      </c>
      <c r="K575">
        <v>4.8591980000000002E-4</v>
      </c>
      <c r="L575">
        <v>3.438807E-2</v>
      </c>
      <c r="M575">
        <v>2.1824010000000001E-2</v>
      </c>
      <c r="N575">
        <v>1.6125190000000001E-2</v>
      </c>
      <c r="O575">
        <v>2.5133610000000001E-2</v>
      </c>
      <c r="P575">
        <v>3.9184980000000001E-2</v>
      </c>
      <c r="Q575">
        <v>1.4344920000000001E-2</v>
      </c>
      <c r="R575">
        <v>3.8091519999999997E-2</v>
      </c>
      <c r="S575">
        <v>2.3858870000000001E-2</v>
      </c>
      <c r="T575">
        <v>1.5834029999999999E-2</v>
      </c>
      <c r="U575">
        <v>2.6035550000000001E-2</v>
      </c>
    </row>
    <row r="576" spans="1:21" x14ac:dyDescent="0.25">
      <c r="A576" s="20">
        <f>0.000000390164*10^9</f>
        <v>390.16399999999999</v>
      </c>
      <c r="B576">
        <v>2.572638E-2</v>
      </c>
      <c r="C576">
        <v>1.106503E-2</v>
      </c>
      <c r="D576">
        <v>2.3625469999999999E-2</v>
      </c>
      <c r="E576">
        <v>1.949269E-2</v>
      </c>
      <c r="F576">
        <v>1.8657119999999999E-2</v>
      </c>
      <c r="G576">
        <v>4.9867519999999999E-2</v>
      </c>
      <c r="H576">
        <v>2.070104E-2</v>
      </c>
      <c r="I576">
        <v>3.1716010000000003E-2</v>
      </c>
      <c r="J576">
        <v>3.7950909999999997E-2</v>
      </c>
      <c r="K576">
        <v>2.151927E-2</v>
      </c>
      <c r="L576">
        <v>1.7469760000000001E-2</v>
      </c>
      <c r="M576">
        <v>2.705573E-2</v>
      </c>
      <c r="N576">
        <v>1.4011600000000001E-2</v>
      </c>
      <c r="O576">
        <v>2.6297270000000001E-2</v>
      </c>
      <c r="P576">
        <v>3.6779970000000002E-2</v>
      </c>
      <c r="Q576">
        <v>2.2798869999999999E-2</v>
      </c>
      <c r="R576">
        <v>3.21059E-2</v>
      </c>
      <c r="S576">
        <v>1.200216E-2</v>
      </c>
      <c r="T576">
        <v>1.8098309999999999E-2</v>
      </c>
      <c r="U576">
        <v>3.5096769999999999E-2</v>
      </c>
    </row>
    <row r="577" spans="1:21" x14ac:dyDescent="0.25">
      <c r="A577" s="20">
        <f>0.000000391164*10^9</f>
        <v>391.16400000000004</v>
      </c>
      <c r="B577">
        <v>2.4112080000000001E-2</v>
      </c>
      <c r="C577">
        <v>1.396784E-2</v>
      </c>
      <c r="D577">
        <v>1.8286899999999998E-2</v>
      </c>
      <c r="E577">
        <v>2.0138420000000001E-2</v>
      </c>
      <c r="F577">
        <v>2.2608130000000001E-2</v>
      </c>
      <c r="G577">
        <v>5.308504E-2</v>
      </c>
      <c r="H577">
        <v>1.294578E-2</v>
      </c>
      <c r="I577">
        <v>2.890154E-2</v>
      </c>
      <c r="J577">
        <v>1.027956E-2</v>
      </c>
      <c r="K577">
        <v>3.2510209999999998E-2</v>
      </c>
      <c r="L577">
        <v>1.430794E-2</v>
      </c>
      <c r="M577">
        <v>2.999686E-2</v>
      </c>
      <c r="N577">
        <v>2.1286820000000001E-2</v>
      </c>
      <c r="O577">
        <v>2.1074579999999999E-2</v>
      </c>
      <c r="P577">
        <v>4.5540440000000001E-2</v>
      </c>
      <c r="Q577">
        <v>2.964754E-2</v>
      </c>
      <c r="R577">
        <v>1.2768E-2</v>
      </c>
      <c r="S577">
        <v>6.5186599999999999E-3</v>
      </c>
      <c r="T577">
        <v>1.251884E-2</v>
      </c>
      <c r="U577">
        <v>3.0960430000000001E-2</v>
      </c>
    </row>
    <row r="578" spans="1:21" x14ac:dyDescent="0.25">
      <c r="A578" s="20">
        <f>0.000000392164*10^9</f>
        <v>392.16399999999999</v>
      </c>
      <c r="B578">
        <v>1.0758429999999999E-2</v>
      </c>
      <c r="C578">
        <v>1.6434069999999999E-2</v>
      </c>
      <c r="D578">
        <v>1.7363219999999999E-2</v>
      </c>
      <c r="E578">
        <v>1.1461280000000001E-2</v>
      </c>
      <c r="F578">
        <v>1.7192140000000002E-2</v>
      </c>
      <c r="G578">
        <v>4.0021660000000001E-2</v>
      </c>
      <c r="H578">
        <v>2.0477829999999999E-2</v>
      </c>
      <c r="I578">
        <v>1.799823E-2</v>
      </c>
      <c r="J578">
        <v>2.2849709999999998E-3</v>
      </c>
      <c r="K578">
        <v>2.2755979999999999E-2</v>
      </c>
      <c r="L578">
        <v>1.6665969999999999E-2</v>
      </c>
      <c r="M578">
        <v>2.7458679999999999E-2</v>
      </c>
      <c r="N578">
        <v>2.48233E-2</v>
      </c>
      <c r="O578">
        <v>2.216978E-2</v>
      </c>
      <c r="P578">
        <v>5.0156970000000002E-2</v>
      </c>
      <c r="Q578">
        <v>3.1449360000000003E-2</v>
      </c>
      <c r="R578">
        <v>6.3791630000000002E-3</v>
      </c>
      <c r="S578">
        <v>1.051961E-2</v>
      </c>
      <c r="T578">
        <v>4.3671969999999997E-3</v>
      </c>
      <c r="U578">
        <v>2.3258319999999999E-2</v>
      </c>
    </row>
    <row r="579" spans="1:21" x14ac:dyDescent="0.25">
      <c r="A579" s="20">
        <f>0.000000393164*10^9</f>
        <v>393.16399999999999</v>
      </c>
      <c r="B579">
        <v>8.1742340000000007E-3</v>
      </c>
      <c r="C579">
        <v>1.3938600000000001E-2</v>
      </c>
      <c r="D579">
        <v>2.661935E-2</v>
      </c>
      <c r="E579">
        <v>6.3339220000000005E-4</v>
      </c>
      <c r="F579">
        <v>1.5644080000000001E-2</v>
      </c>
      <c r="G579">
        <v>2.6317960000000001E-2</v>
      </c>
      <c r="H579">
        <v>3.3713729999999997E-2</v>
      </c>
      <c r="I579">
        <v>1.999832E-2</v>
      </c>
      <c r="J579">
        <v>9.2127059999999993E-3</v>
      </c>
      <c r="K579">
        <v>1.5634160000000001E-2</v>
      </c>
      <c r="L579">
        <v>1.5053860000000001E-2</v>
      </c>
      <c r="M579">
        <v>2.5746700000000001E-2</v>
      </c>
      <c r="N579">
        <v>2.473011E-2</v>
      </c>
      <c r="O579">
        <v>2.7986299999999999E-2</v>
      </c>
      <c r="P579">
        <v>3.8401520000000001E-2</v>
      </c>
      <c r="Q579">
        <v>2.2706980000000002E-2</v>
      </c>
      <c r="R579">
        <v>1.5827000000000001E-2</v>
      </c>
      <c r="S579">
        <v>1.277243E-2</v>
      </c>
      <c r="T579">
        <v>9.9112790000000003E-3</v>
      </c>
      <c r="U579">
        <v>1.8658190000000002E-2</v>
      </c>
    </row>
    <row r="580" spans="1:21" x14ac:dyDescent="0.25">
      <c r="A580" s="20">
        <f>0.000000394164*10^9</f>
        <v>394.16399999999999</v>
      </c>
      <c r="B580">
        <v>2.122098E-2</v>
      </c>
      <c r="C580">
        <v>1.5230850000000001E-2</v>
      </c>
      <c r="D580">
        <v>2.9180279999999999E-2</v>
      </c>
      <c r="E580">
        <v>2.4080640000000001E-3</v>
      </c>
      <c r="F580">
        <v>2.1465109999999999E-2</v>
      </c>
      <c r="G580">
        <v>2.3713640000000001E-2</v>
      </c>
      <c r="H580">
        <v>3.1217390000000001E-2</v>
      </c>
      <c r="I580">
        <v>3.3294150000000002E-2</v>
      </c>
      <c r="J580">
        <v>1.449718E-2</v>
      </c>
      <c r="K580">
        <v>2.7218559999999999E-2</v>
      </c>
      <c r="L580">
        <v>1.8413550000000001E-2</v>
      </c>
      <c r="M580">
        <v>2.811657E-2</v>
      </c>
      <c r="N580">
        <v>2.4329150000000001E-2</v>
      </c>
      <c r="O580">
        <v>2.3192000000000001E-2</v>
      </c>
      <c r="P580">
        <v>2.600763E-2</v>
      </c>
      <c r="Q580">
        <v>6.7348779999999997E-3</v>
      </c>
      <c r="R580">
        <v>2.9590419999999999E-2</v>
      </c>
      <c r="S580">
        <v>1.0910629999999999E-2</v>
      </c>
      <c r="T580">
        <v>2.0478880000000001E-2</v>
      </c>
      <c r="U580">
        <v>1.8449239999999999E-2</v>
      </c>
    </row>
    <row r="581" spans="1:21" x14ac:dyDescent="0.25">
      <c r="A581" s="20">
        <f>0.000000395164*10^9</f>
        <v>395.16399999999999</v>
      </c>
      <c r="B581">
        <v>2.5372309999999999E-2</v>
      </c>
      <c r="C581">
        <v>1.6866699999999998E-2</v>
      </c>
      <c r="D581">
        <v>1.7740550000000001E-2</v>
      </c>
      <c r="E581">
        <v>1.722369E-2</v>
      </c>
      <c r="F581">
        <v>2.6239519999999999E-2</v>
      </c>
      <c r="G581">
        <v>2.77261E-2</v>
      </c>
      <c r="H581">
        <v>2.1369059999999999E-2</v>
      </c>
      <c r="I581">
        <v>4.3177409999999999E-2</v>
      </c>
      <c r="J581">
        <v>1.5693950000000002E-2</v>
      </c>
      <c r="K581">
        <v>3.1042719999999999E-2</v>
      </c>
      <c r="L581">
        <v>2.0252289999999999E-2</v>
      </c>
      <c r="M581">
        <v>2.4008419999999999E-2</v>
      </c>
      <c r="N581">
        <v>2.3044100000000001E-2</v>
      </c>
      <c r="O581">
        <v>1.3465329999999999E-2</v>
      </c>
      <c r="P581">
        <v>2.8159360000000001E-2</v>
      </c>
      <c r="Q581">
        <v>8.2532950000000008E-3</v>
      </c>
      <c r="R581">
        <v>3.1768150000000002E-2</v>
      </c>
      <c r="S581">
        <v>1.2972050000000001E-2</v>
      </c>
      <c r="T581">
        <v>1.911038E-2</v>
      </c>
      <c r="U581">
        <v>2.3133379999999999E-2</v>
      </c>
    </row>
    <row r="582" spans="1:21" x14ac:dyDescent="0.25">
      <c r="A582" s="20">
        <f>0.000000396164*10^9</f>
        <v>396.16400000000004</v>
      </c>
      <c r="B582">
        <v>1.7072830000000001E-2</v>
      </c>
      <c r="C582">
        <v>1.096508E-2</v>
      </c>
      <c r="D582">
        <v>1.081037E-2</v>
      </c>
      <c r="E582">
        <v>2.198957E-2</v>
      </c>
      <c r="F582">
        <v>2.2740920000000001E-2</v>
      </c>
      <c r="G582">
        <v>2.9204520000000001E-2</v>
      </c>
      <c r="H582">
        <v>1.7783409999999999E-2</v>
      </c>
      <c r="I582">
        <v>5.0026679999999997E-2</v>
      </c>
      <c r="J582">
        <v>2.3517900000000001E-2</v>
      </c>
      <c r="K582">
        <v>1.7575380000000002E-2</v>
      </c>
      <c r="L582">
        <v>1.559295E-2</v>
      </c>
      <c r="M582">
        <v>8.0856550000000006E-3</v>
      </c>
      <c r="N582">
        <v>1.9523860000000001E-2</v>
      </c>
      <c r="O582">
        <v>1.250455E-2</v>
      </c>
      <c r="P582">
        <v>3.5150599999999997E-2</v>
      </c>
      <c r="Q582">
        <v>1.8420539999999999E-2</v>
      </c>
      <c r="R582">
        <v>2.083927E-2</v>
      </c>
      <c r="S582">
        <v>2.0476569999999999E-2</v>
      </c>
      <c r="T582">
        <v>1.668787E-2</v>
      </c>
      <c r="U582">
        <v>2.1632330000000002E-2</v>
      </c>
    </row>
    <row r="583" spans="1:21" x14ac:dyDescent="0.25">
      <c r="A583" s="20">
        <f>0.000000397164*10^9</f>
        <v>397.16399999999999</v>
      </c>
      <c r="B583">
        <v>1.48652E-2</v>
      </c>
      <c r="C583">
        <v>1.012594E-2</v>
      </c>
      <c r="D583">
        <v>1.5434150000000001E-2</v>
      </c>
      <c r="E583">
        <v>1.286264E-2</v>
      </c>
      <c r="F583">
        <v>1.8115349999999999E-2</v>
      </c>
      <c r="G583">
        <v>2.9301460000000001E-2</v>
      </c>
      <c r="H583">
        <v>1.4716079999999999E-2</v>
      </c>
      <c r="I583">
        <v>4.6366049999999999E-2</v>
      </c>
      <c r="J583">
        <v>3.5340770000000001E-2</v>
      </c>
      <c r="K583">
        <v>1.7303389999999998E-2</v>
      </c>
      <c r="L583">
        <v>1.427659E-2</v>
      </c>
      <c r="M583">
        <v>-1.547819E-3</v>
      </c>
      <c r="N583">
        <v>1.420132E-2</v>
      </c>
      <c r="O583">
        <v>1.882052E-2</v>
      </c>
      <c r="P583">
        <v>3.3187950000000001E-2</v>
      </c>
      <c r="Q583">
        <v>1.393575E-2</v>
      </c>
      <c r="R583">
        <v>1.7255090000000001E-2</v>
      </c>
      <c r="S583">
        <v>2.830481E-2</v>
      </c>
      <c r="T583">
        <v>2.235912E-2</v>
      </c>
      <c r="U583">
        <v>1.514967E-2</v>
      </c>
    </row>
    <row r="584" spans="1:21" x14ac:dyDescent="0.25">
      <c r="A584" s="20">
        <f>0.000000398164*10^9</f>
        <v>398.16400000000004</v>
      </c>
      <c r="B584">
        <v>2.2066780000000001E-2</v>
      </c>
      <c r="C584">
        <v>2.1272969999999999E-2</v>
      </c>
      <c r="D584">
        <v>1.9428460000000002E-2</v>
      </c>
      <c r="E584">
        <v>5.696703E-3</v>
      </c>
      <c r="F584">
        <v>1.8049869999999999E-2</v>
      </c>
      <c r="G584">
        <v>2.926548E-2</v>
      </c>
      <c r="H584">
        <v>1.521786E-2</v>
      </c>
      <c r="I584">
        <v>2.7479010000000002E-2</v>
      </c>
      <c r="J584">
        <v>2.7415579999999998E-2</v>
      </c>
      <c r="K584">
        <v>2.8094069999999999E-2</v>
      </c>
      <c r="L584">
        <v>1.9488800000000001E-2</v>
      </c>
      <c r="M584">
        <v>5.3219890000000001E-3</v>
      </c>
      <c r="N584">
        <v>1.499548E-2</v>
      </c>
      <c r="O584">
        <v>1.9484810000000002E-2</v>
      </c>
      <c r="P584">
        <v>2.6200520000000001E-2</v>
      </c>
      <c r="Q584">
        <v>7.6984610000000002E-3</v>
      </c>
      <c r="R584">
        <v>1.868444E-2</v>
      </c>
      <c r="S584">
        <v>2.8285480000000002E-2</v>
      </c>
      <c r="T584">
        <v>2.7061990000000001E-2</v>
      </c>
      <c r="U584">
        <v>1.354841E-2</v>
      </c>
    </row>
    <row r="585" spans="1:21" x14ac:dyDescent="0.25">
      <c r="A585" s="20">
        <f>0.000000399164*10^9</f>
        <v>399.16399999999999</v>
      </c>
      <c r="B585">
        <v>2.8300470000000001E-2</v>
      </c>
      <c r="C585">
        <v>3.0830610000000001E-2</v>
      </c>
      <c r="D585">
        <v>1.3298320000000001E-2</v>
      </c>
      <c r="E585">
        <v>-4.7692459999999998E-4</v>
      </c>
      <c r="F585">
        <v>1.1333960000000001E-2</v>
      </c>
      <c r="G585">
        <v>2.601388E-2</v>
      </c>
      <c r="H585">
        <v>2.0431589999999999E-2</v>
      </c>
      <c r="I585">
        <v>1.2960360000000001E-2</v>
      </c>
      <c r="J585">
        <v>9.5411620000000006E-3</v>
      </c>
      <c r="K585">
        <v>2.5143450000000001E-2</v>
      </c>
      <c r="L585">
        <v>2.6839930000000001E-2</v>
      </c>
      <c r="M585">
        <v>1.8214549999999999E-2</v>
      </c>
      <c r="N585">
        <v>2.397119E-2</v>
      </c>
      <c r="O585">
        <v>1.0683E-2</v>
      </c>
      <c r="P585">
        <v>2.663333E-2</v>
      </c>
      <c r="Q585">
        <v>6.4537659999999997E-3</v>
      </c>
      <c r="R585">
        <v>1.484618E-2</v>
      </c>
      <c r="S585">
        <v>2.0272600000000002E-2</v>
      </c>
      <c r="T585">
        <v>2.4660069999999999E-2</v>
      </c>
      <c r="U585">
        <v>1.110072E-2</v>
      </c>
    </row>
    <row r="586" spans="1:21" x14ac:dyDescent="0.25">
      <c r="A586" s="20">
        <f>0.000000400164*10^9</f>
        <v>400.16399999999999</v>
      </c>
      <c r="B586">
        <v>2.2616190000000001E-2</v>
      </c>
      <c r="C586">
        <v>2.7424629999999998E-2</v>
      </c>
      <c r="D586">
        <v>8.0585899999999992E-3</v>
      </c>
      <c r="E586">
        <v>-8.0359880000000009E-3</v>
      </c>
      <c r="F586">
        <v>-1.4007360000000001E-3</v>
      </c>
      <c r="G586">
        <v>2.184552E-2</v>
      </c>
      <c r="H586">
        <v>2.1795579999999998E-2</v>
      </c>
      <c r="I586">
        <v>1.5378370000000001E-2</v>
      </c>
      <c r="J586">
        <v>1.6431290000000001E-2</v>
      </c>
      <c r="K586">
        <v>1.329693E-2</v>
      </c>
      <c r="L586">
        <v>2.787895E-2</v>
      </c>
      <c r="M586">
        <v>2.5205399999999999E-2</v>
      </c>
      <c r="N586">
        <v>2.6629969999999999E-2</v>
      </c>
      <c r="O586">
        <v>9.0784479999999994E-3</v>
      </c>
      <c r="P586">
        <v>2.950531E-2</v>
      </c>
      <c r="Q586">
        <v>3.6297510000000001E-3</v>
      </c>
      <c r="R586">
        <v>1.8881249999999999E-2</v>
      </c>
      <c r="S586">
        <v>1.8990759999999999E-2</v>
      </c>
      <c r="T586">
        <v>1.6112399999999999E-2</v>
      </c>
      <c r="U586">
        <v>7.2260609999999998E-3</v>
      </c>
    </row>
    <row r="587" spans="1:21" x14ac:dyDescent="0.25">
      <c r="A587" s="20">
        <f>0.000000401164*10^9</f>
        <v>401.16399999999999</v>
      </c>
      <c r="B587">
        <v>1.006785E-2</v>
      </c>
      <c r="C587">
        <v>1.6797590000000001E-2</v>
      </c>
      <c r="D587">
        <v>1.151887E-2</v>
      </c>
      <c r="E587">
        <v>-1.033597E-2</v>
      </c>
      <c r="F587">
        <v>-3.2239490000000003E-4</v>
      </c>
      <c r="G587">
        <v>2.2902769999999999E-2</v>
      </c>
      <c r="H587">
        <v>1.5765299999999999E-2</v>
      </c>
      <c r="I587">
        <v>1.8884060000000001E-2</v>
      </c>
      <c r="J587">
        <v>3.5955239999999999E-2</v>
      </c>
      <c r="K587">
        <v>1.506474E-2</v>
      </c>
      <c r="L587">
        <v>2.096688E-2</v>
      </c>
      <c r="M587">
        <v>1.9594339999999998E-2</v>
      </c>
      <c r="N587">
        <v>2.1494139999999998E-2</v>
      </c>
      <c r="O587">
        <v>2.2484589999999999E-2</v>
      </c>
      <c r="P587">
        <v>2.5681030000000001E-2</v>
      </c>
      <c r="Q587">
        <v>9.9510889999999998E-3</v>
      </c>
      <c r="R587">
        <v>2.5475339999999999E-2</v>
      </c>
      <c r="S587">
        <v>2.9043780000000002E-2</v>
      </c>
      <c r="T587">
        <v>8.5374140000000001E-3</v>
      </c>
      <c r="U587">
        <v>1.2390689999999999E-2</v>
      </c>
    </row>
    <row r="588" spans="1:21" x14ac:dyDescent="0.25">
      <c r="A588" s="20">
        <f>0.000000402164*10^9</f>
        <v>402.16399999999999</v>
      </c>
      <c r="B588">
        <v>8.8546920000000008E-3</v>
      </c>
      <c r="C588">
        <v>1.4508200000000001E-2</v>
      </c>
      <c r="D588">
        <v>1.5242169999999999E-2</v>
      </c>
      <c r="E588">
        <v>-1.9405519999999999E-3</v>
      </c>
      <c r="F588">
        <v>1.6513610000000001E-2</v>
      </c>
      <c r="G588">
        <v>2.9061010000000002E-2</v>
      </c>
      <c r="H588">
        <v>8.7268120000000005E-3</v>
      </c>
      <c r="I588">
        <v>1.6555489999999999E-2</v>
      </c>
      <c r="J588">
        <v>3.5034250000000003E-2</v>
      </c>
      <c r="K588">
        <v>2.5854390000000001E-2</v>
      </c>
      <c r="L588">
        <v>1.3486369999999999E-2</v>
      </c>
      <c r="M588">
        <v>1.3397930000000001E-2</v>
      </c>
      <c r="N588">
        <v>2.472978E-2</v>
      </c>
      <c r="O588">
        <v>3.1530130000000003E-2</v>
      </c>
      <c r="P588">
        <v>2.6554410000000001E-2</v>
      </c>
      <c r="Q588">
        <v>2.402864E-2</v>
      </c>
      <c r="R588">
        <v>1.7245050000000001E-2</v>
      </c>
      <c r="S588">
        <v>3.5193540000000002E-2</v>
      </c>
      <c r="T588">
        <v>6.4206519999999998E-3</v>
      </c>
      <c r="U588">
        <v>1.8755239999999999E-2</v>
      </c>
    </row>
    <row r="589" spans="1:21" x14ac:dyDescent="0.25">
      <c r="A589" s="20">
        <f>0.000000403164*10^9</f>
        <v>403.16400000000004</v>
      </c>
      <c r="B589">
        <v>2.4748699999999998E-2</v>
      </c>
      <c r="C589">
        <v>2.6071E-2</v>
      </c>
      <c r="D589">
        <v>1.8185960000000001E-2</v>
      </c>
      <c r="E589">
        <v>1.6862519999999999E-2</v>
      </c>
      <c r="F589">
        <v>1.8892140000000002E-2</v>
      </c>
      <c r="G589">
        <v>3.2340130000000002E-2</v>
      </c>
      <c r="H589">
        <v>1.4736330000000001E-2</v>
      </c>
      <c r="I589">
        <v>2.2063280000000001E-2</v>
      </c>
      <c r="J589">
        <v>1.808158E-2</v>
      </c>
      <c r="K589">
        <v>2.124121E-2</v>
      </c>
      <c r="L589">
        <v>1.25678E-2</v>
      </c>
      <c r="M589">
        <v>1.6759039999999999E-2</v>
      </c>
      <c r="N589">
        <v>2.9507240000000001E-2</v>
      </c>
      <c r="O589">
        <v>2.3375699999999999E-2</v>
      </c>
      <c r="P589">
        <v>2.986946E-2</v>
      </c>
      <c r="Q589">
        <v>2.563267E-2</v>
      </c>
      <c r="R589">
        <v>8.1578169999999995E-3</v>
      </c>
      <c r="S589">
        <v>2.9737969999999999E-2</v>
      </c>
      <c r="T589">
        <v>7.7367709999999999E-3</v>
      </c>
      <c r="U589">
        <v>1.253753E-2</v>
      </c>
    </row>
    <row r="590" spans="1:21" x14ac:dyDescent="0.25">
      <c r="A590" s="20">
        <f>0.000000404164*10^9</f>
        <v>404.16399999999999</v>
      </c>
      <c r="B590">
        <v>3.7720400000000001E-2</v>
      </c>
      <c r="C590">
        <v>2.5445180000000001E-2</v>
      </c>
      <c r="D590">
        <v>2.3192629999999999E-2</v>
      </c>
      <c r="E590">
        <v>2.9712769999999999E-2</v>
      </c>
      <c r="F590">
        <v>-1.5212030000000001E-3</v>
      </c>
      <c r="G590">
        <v>3.1561079999999998E-2</v>
      </c>
      <c r="H590">
        <v>2.4487999999999999E-2</v>
      </c>
      <c r="I590">
        <v>3.4799440000000001E-2</v>
      </c>
      <c r="J590">
        <v>7.9736040000000005E-3</v>
      </c>
      <c r="K590">
        <v>1.058621E-2</v>
      </c>
      <c r="L590">
        <v>1.552507E-2</v>
      </c>
      <c r="M590">
        <v>1.897035E-2</v>
      </c>
      <c r="N590">
        <v>2.29111E-2</v>
      </c>
      <c r="O590">
        <v>1.4855999999999999E-2</v>
      </c>
      <c r="P590">
        <v>2.6929979999999999E-2</v>
      </c>
      <c r="Q590">
        <v>1.850858E-2</v>
      </c>
      <c r="R590">
        <v>1.106792E-2</v>
      </c>
      <c r="S590">
        <v>2.4306370000000001E-2</v>
      </c>
      <c r="T590">
        <v>1.263477E-2</v>
      </c>
      <c r="U590">
        <v>1.231179E-2</v>
      </c>
    </row>
    <row r="591" spans="1:21" x14ac:dyDescent="0.25">
      <c r="A591" s="20">
        <f>0.000000405164*10^9</f>
        <v>405.16399999999999</v>
      </c>
      <c r="B591">
        <v>2.6552530000000001E-2</v>
      </c>
      <c r="C591">
        <v>3.7717829999999999E-3</v>
      </c>
      <c r="D591">
        <v>2.8194259999999999E-2</v>
      </c>
      <c r="E591">
        <v>2.4330859999999999E-2</v>
      </c>
      <c r="F591">
        <v>-7.3250700000000004E-3</v>
      </c>
      <c r="G591">
        <v>2.770106E-2</v>
      </c>
      <c r="H591">
        <v>1.8275110000000001E-2</v>
      </c>
      <c r="I591">
        <v>4.1415920000000002E-2</v>
      </c>
      <c r="J591">
        <v>1.6838499999999999E-2</v>
      </c>
      <c r="K591">
        <v>1.4277049999999999E-2</v>
      </c>
      <c r="L591">
        <v>1.364512E-2</v>
      </c>
      <c r="M591">
        <v>1.426376E-2</v>
      </c>
      <c r="N591">
        <v>1.749997E-2</v>
      </c>
      <c r="O591">
        <v>2.0441259999999999E-2</v>
      </c>
      <c r="P591">
        <v>3.090613E-2</v>
      </c>
      <c r="Q591">
        <v>1.9705070000000002E-2</v>
      </c>
      <c r="R591">
        <v>1.5764440000000001E-2</v>
      </c>
      <c r="S591">
        <v>2.6370270000000001E-2</v>
      </c>
      <c r="T591">
        <v>1.846478E-2</v>
      </c>
      <c r="U591">
        <v>3.075025E-2</v>
      </c>
    </row>
    <row r="592" spans="1:21" x14ac:dyDescent="0.25">
      <c r="A592" s="20">
        <f>0.000000406164*10^9</f>
        <v>406.16399999999999</v>
      </c>
      <c r="B592">
        <v>1.00202E-2</v>
      </c>
      <c r="C592">
        <v>1.2351230000000001E-3</v>
      </c>
      <c r="D592">
        <v>2.977697E-2</v>
      </c>
      <c r="E592">
        <v>8.4374150000000002E-3</v>
      </c>
      <c r="F592">
        <v>1.5234920000000001E-2</v>
      </c>
      <c r="G592">
        <v>1.6994539999999999E-2</v>
      </c>
      <c r="H592">
        <v>8.0945280000000001E-3</v>
      </c>
      <c r="I592">
        <v>3.5624799999999998E-2</v>
      </c>
      <c r="J592">
        <v>2.835493E-2</v>
      </c>
      <c r="K592">
        <v>2.3852310000000002E-2</v>
      </c>
      <c r="L592">
        <v>1.917669E-2</v>
      </c>
      <c r="M592">
        <v>1.1329809999999999E-2</v>
      </c>
      <c r="N592">
        <v>2.0009949999999999E-2</v>
      </c>
      <c r="O592">
        <v>2.6709980000000001E-2</v>
      </c>
      <c r="P592">
        <v>4.3544520000000003E-2</v>
      </c>
      <c r="Q592">
        <v>2.0656399999999998E-2</v>
      </c>
      <c r="R592">
        <v>7.7824419999999997E-3</v>
      </c>
      <c r="S592">
        <v>1.936595E-2</v>
      </c>
      <c r="T592">
        <v>1.733525E-2</v>
      </c>
      <c r="U592">
        <v>3.9831470000000001E-2</v>
      </c>
    </row>
    <row r="593" spans="1:21" x14ac:dyDescent="0.25">
      <c r="A593" s="20">
        <f>0.000000407164*10^9</f>
        <v>407.16399999999999</v>
      </c>
      <c r="B593">
        <v>1.383648E-2</v>
      </c>
      <c r="C593">
        <v>1.8275679999999999E-2</v>
      </c>
      <c r="D593">
        <v>3.1373690000000003E-2</v>
      </c>
      <c r="E593">
        <v>-1.9341549999999999E-3</v>
      </c>
      <c r="F593">
        <v>3.3313379999999997E-2</v>
      </c>
      <c r="G593">
        <v>1.1048250000000001E-2</v>
      </c>
      <c r="H593">
        <v>8.9325900000000007E-3</v>
      </c>
      <c r="I593">
        <v>2.961722E-2</v>
      </c>
      <c r="J593">
        <v>1.8347410000000001E-2</v>
      </c>
      <c r="K593">
        <v>2.4698939999999999E-2</v>
      </c>
      <c r="L593">
        <v>3.6323800000000003E-2</v>
      </c>
      <c r="M593">
        <v>1.667602E-2</v>
      </c>
      <c r="N593">
        <v>2.1674229999999999E-2</v>
      </c>
      <c r="O593">
        <v>1.7942590000000001E-2</v>
      </c>
      <c r="P593">
        <v>4.7102680000000001E-2</v>
      </c>
      <c r="Q593">
        <v>1.7190210000000001E-2</v>
      </c>
      <c r="R593">
        <v>-6.429321E-3</v>
      </c>
      <c r="S593">
        <v>-4.5179640000000002E-3</v>
      </c>
      <c r="T593">
        <v>8.7798800000000003E-3</v>
      </c>
      <c r="U593">
        <v>2.91305E-2</v>
      </c>
    </row>
    <row r="594" spans="1:21" x14ac:dyDescent="0.25">
      <c r="A594" s="20">
        <f>0.000000408164*10^9</f>
        <v>408.16399999999999</v>
      </c>
      <c r="B594">
        <v>1.981919E-2</v>
      </c>
      <c r="C594">
        <v>1.606776E-2</v>
      </c>
      <c r="D594">
        <v>3.4096120000000001E-2</v>
      </c>
      <c r="E594">
        <v>2.2002559999999998E-3</v>
      </c>
      <c r="F594">
        <v>2.8138239999999998E-2</v>
      </c>
      <c r="G594">
        <v>1.534084E-2</v>
      </c>
      <c r="H594">
        <v>1.463449E-2</v>
      </c>
      <c r="I594">
        <v>3.4501690000000002E-2</v>
      </c>
      <c r="J594">
        <v>9.2686439999999995E-3</v>
      </c>
      <c r="K594">
        <v>2.3508959999999999E-2</v>
      </c>
      <c r="L594">
        <v>3.8171579999999997E-2</v>
      </c>
      <c r="M594">
        <v>2.1286200000000002E-2</v>
      </c>
      <c r="N594">
        <v>1.887846E-2</v>
      </c>
      <c r="O594">
        <v>8.4340509999999997E-3</v>
      </c>
      <c r="P594">
        <v>3.4642230000000003E-2</v>
      </c>
      <c r="Q594">
        <v>1.9097329999999999E-2</v>
      </c>
      <c r="R594">
        <v>-2.446616E-3</v>
      </c>
      <c r="S594">
        <v>-1.198335E-2</v>
      </c>
      <c r="T594">
        <v>5.2636250000000001E-3</v>
      </c>
      <c r="U594">
        <v>1.816767E-2</v>
      </c>
    </row>
    <row r="595" spans="1:21" x14ac:dyDescent="0.25">
      <c r="A595" s="20">
        <f>0.000000409164*10^9</f>
        <v>409.16399999999999</v>
      </c>
      <c r="B595">
        <v>1.654636E-2</v>
      </c>
      <c r="C595">
        <v>1.9796740000000001E-4</v>
      </c>
      <c r="D595">
        <v>3.1218679999999999E-2</v>
      </c>
      <c r="E595">
        <v>9.6270049999999992E-3</v>
      </c>
      <c r="F595">
        <v>1.8928480000000001E-2</v>
      </c>
      <c r="G595">
        <v>1.25472E-2</v>
      </c>
      <c r="H595">
        <v>1.9662260000000001E-2</v>
      </c>
      <c r="I595">
        <v>3.6817610000000001E-2</v>
      </c>
      <c r="J595">
        <v>2.1508719999999999E-2</v>
      </c>
      <c r="K595">
        <v>3.0329180000000001E-2</v>
      </c>
      <c r="L595">
        <v>2.7942109999999999E-2</v>
      </c>
      <c r="M595">
        <v>2.088651E-2</v>
      </c>
      <c r="N595">
        <v>1.467943E-2</v>
      </c>
      <c r="O595">
        <v>1.8754449999999999E-2</v>
      </c>
      <c r="P595">
        <v>2.2095610000000002E-2</v>
      </c>
      <c r="Q595">
        <v>2.2476380000000001E-2</v>
      </c>
      <c r="R595">
        <v>1.010458E-2</v>
      </c>
      <c r="S595">
        <v>8.2699820000000004E-3</v>
      </c>
      <c r="T595">
        <v>1.4147420000000001E-2</v>
      </c>
      <c r="U595">
        <v>1.2002779999999999E-2</v>
      </c>
    </row>
    <row r="596" spans="1:21" x14ac:dyDescent="0.25">
      <c r="A596" s="20">
        <f>0.000000410164*10^9</f>
        <v>410.16400000000004</v>
      </c>
      <c r="B596">
        <v>2.1352510000000002E-2</v>
      </c>
      <c r="C596">
        <v>-3.9346839999999997E-5</v>
      </c>
      <c r="D596">
        <v>2.740654E-2</v>
      </c>
      <c r="E596">
        <v>1.299079E-2</v>
      </c>
      <c r="F596">
        <v>2.449051E-2</v>
      </c>
      <c r="G596">
        <v>6.2453600000000001E-3</v>
      </c>
      <c r="H596">
        <v>2.2730759999999999E-2</v>
      </c>
      <c r="I596">
        <v>2.9909769999999999E-2</v>
      </c>
      <c r="J596">
        <v>2.9728379999999999E-2</v>
      </c>
      <c r="K596">
        <v>3.3485880000000003E-2</v>
      </c>
      <c r="L596">
        <v>2.9495400000000001E-2</v>
      </c>
      <c r="M596">
        <v>2.3424339999999998E-2</v>
      </c>
      <c r="N596">
        <v>1.54015E-2</v>
      </c>
      <c r="O596">
        <v>2.8501519999999999E-2</v>
      </c>
      <c r="P596">
        <v>2.6035969999999999E-2</v>
      </c>
      <c r="Q596">
        <v>2.0484929999999998E-2</v>
      </c>
      <c r="R596">
        <v>1.048234E-2</v>
      </c>
      <c r="S596">
        <v>2.1612059999999999E-2</v>
      </c>
      <c r="T596">
        <v>2.0384039999999999E-2</v>
      </c>
      <c r="U596">
        <v>9.6621139999999994E-3</v>
      </c>
    </row>
    <row r="597" spans="1:21" x14ac:dyDescent="0.25">
      <c r="A597" s="20">
        <f>0.000000411164*10^9</f>
        <v>411.16399999999999</v>
      </c>
      <c r="B597">
        <v>2.7838020000000002E-2</v>
      </c>
      <c r="C597">
        <v>1.0860720000000001E-2</v>
      </c>
      <c r="D597">
        <v>2.6701740000000002E-2</v>
      </c>
      <c r="E597">
        <v>1.8413349999999998E-2</v>
      </c>
      <c r="F597">
        <v>3.1510509999999999E-2</v>
      </c>
      <c r="G597">
        <v>1.0000169999999999E-2</v>
      </c>
      <c r="H597">
        <v>2.0598579999999998E-2</v>
      </c>
      <c r="I597">
        <v>2.5330800000000001E-2</v>
      </c>
      <c r="J597">
        <v>2.9767800000000001E-2</v>
      </c>
      <c r="K597">
        <v>2.5310249999999999E-2</v>
      </c>
      <c r="L597">
        <v>3.2794799999999999E-2</v>
      </c>
      <c r="M597">
        <v>2.0383849999999998E-2</v>
      </c>
      <c r="N597">
        <v>2.0034139999999999E-2</v>
      </c>
      <c r="O597">
        <v>1.8286790000000001E-2</v>
      </c>
      <c r="P597">
        <v>3.3831899999999998E-2</v>
      </c>
      <c r="Q597">
        <v>1.0065070000000001E-2</v>
      </c>
      <c r="R597">
        <v>7.2638709999999999E-3</v>
      </c>
      <c r="S597">
        <v>1.6559009999999999E-2</v>
      </c>
      <c r="T597">
        <v>9.6722720000000009E-3</v>
      </c>
      <c r="U597">
        <v>1.5741080000000001E-2</v>
      </c>
    </row>
    <row r="598" spans="1:21" x14ac:dyDescent="0.25">
      <c r="A598" s="20">
        <f>0.000000412164*10^9</f>
        <v>412.16399999999999</v>
      </c>
      <c r="B598">
        <v>1.962794E-2</v>
      </c>
      <c r="C598">
        <v>1.4359159999999999E-2</v>
      </c>
      <c r="D598">
        <v>2.1797939999999998E-2</v>
      </c>
      <c r="E598">
        <v>2.0713990000000002E-2</v>
      </c>
      <c r="F598">
        <v>2.1296180000000001E-2</v>
      </c>
      <c r="G598">
        <v>8.8842939999999992E-3</v>
      </c>
      <c r="H598">
        <v>1.5216210000000001E-2</v>
      </c>
      <c r="I598">
        <v>2.4937040000000001E-2</v>
      </c>
      <c r="J598">
        <v>3.4802659999999999E-2</v>
      </c>
      <c r="K598">
        <v>1.258982E-2</v>
      </c>
      <c r="L598">
        <v>2.59974E-2</v>
      </c>
      <c r="M598">
        <v>3.7965579999999998E-3</v>
      </c>
      <c r="N598">
        <v>1.9869700000000001E-2</v>
      </c>
      <c r="O598">
        <v>1.1726779999999999E-2</v>
      </c>
      <c r="P598">
        <v>2.6558410000000001E-2</v>
      </c>
      <c r="Q598">
        <v>-1.592352E-3</v>
      </c>
      <c r="R598">
        <v>4.9595409999999996E-3</v>
      </c>
      <c r="S598">
        <v>9.0176449999999995E-3</v>
      </c>
      <c r="T598">
        <v>1.2406769999999999E-3</v>
      </c>
      <c r="U598">
        <v>2.3166840000000001E-2</v>
      </c>
    </row>
    <row r="599" spans="1:21" x14ac:dyDescent="0.25">
      <c r="A599" s="20">
        <f>0.000000413164*10^9</f>
        <v>413.16399999999999</v>
      </c>
      <c r="B599">
        <v>7.5984160000000002E-3</v>
      </c>
      <c r="C599">
        <v>1.342206E-2</v>
      </c>
      <c r="D599">
        <v>1.2636100000000001E-2</v>
      </c>
      <c r="E599">
        <v>1.096571E-2</v>
      </c>
      <c r="F599">
        <v>6.2877870000000004E-3</v>
      </c>
      <c r="G599">
        <v>3.678218E-3</v>
      </c>
      <c r="H599">
        <v>1.0393049999999999E-2</v>
      </c>
      <c r="I599">
        <v>1.7904659999999999E-2</v>
      </c>
      <c r="J599">
        <v>3.5871260000000002E-2</v>
      </c>
      <c r="K599">
        <v>6.1120089999999998E-3</v>
      </c>
      <c r="L599">
        <v>1.8213219999999999E-2</v>
      </c>
      <c r="M599">
        <v>-1.3227270000000001E-3</v>
      </c>
      <c r="N599">
        <v>1.512461E-2</v>
      </c>
      <c r="O599">
        <v>2.2008429999999999E-2</v>
      </c>
      <c r="P599">
        <v>1.8359380000000002E-2</v>
      </c>
      <c r="Q599">
        <v>-1.9269910000000001E-3</v>
      </c>
      <c r="R599">
        <v>2.8509709999999999E-3</v>
      </c>
      <c r="S599">
        <v>1.0413540000000001E-2</v>
      </c>
      <c r="T599">
        <v>1.458534E-2</v>
      </c>
      <c r="U599">
        <v>2.3081009999999999E-2</v>
      </c>
    </row>
    <row r="600" spans="1:21" x14ac:dyDescent="0.25">
      <c r="A600" s="20">
        <f>0.000000414164*10^9</f>
        <v>414.16399999999999</v>
      </c>
      <c r="B600">
        <v>1.0149470000000001E-2</v>
      </c>
      <c r="C600">
        <v>1.1992650000000001E-2</v>
      </c>
      <c r="D600">
        <v>7.8371240000000009E-3</v>
      </c>
      <c r="E600">
        <v>1.417093E-4</v>
      </c>
      <c r="F600">
        <v>3.9241270000000003E-3</v>
      </c>
      <c r="G600">
        <v>1.767519E-2</v>
      </c>
      <c r="H600">
        <v>6.6637720000000001E-3</v>
      </c>
      <c r="I600">
        <v>5.1421879999999998E-3</v>
      </c>
      <c r="J600">
        <v>2.7500879999999998E-2</v>
      </c>
      <c r="K600">
        <v>1.0243179999999999E-2</v>
      </c>
      <c r="L600">
        <v>1.72176E-2</v>
      </c>
      <c r="M600">
        <v>1.7387409999999999E-2</v>
      </c>
      <c r="N600">
        <v>1.6197739999999999E-2</v>
      </c>
      <c r="O600">
        <v>2.8896410000000001E-2</v>
      </c>
      <c r="P600">
        <v>2.4540449999999998E-2</v>
      </c>
      <c r="Q600">
        <v>6.1823929999999996E-3</v>
      </c>
      <c r="R600">
        <v>2.151979E-3</v>
      </c>
      <c r="S600">
        <v>1.5831089999999999E-2</v>
      </c>
      <c r="T600">
        <v>3.0533569999999999E-2</v>
      </c>
      <c r="U600">
        <v>1.8701410000000002E-2</v>
      </c>
    </row>
    <row r="601" spans="1:21" x14ac:dyDescent="0.25">
      <c r="A601" s="20">
        <f>0.000000415164*10^9</f>
        <v>415.16400000000004</v>
      </c>
      <c r="B601">
        <v>2.2986119999999999E-2</v>
      </c>
      <c r="C601">
        <v>1.1709850000000001E-2</v>
      </c>
      <c r="D601">
        <v>1.297064E-2</v>
      </c>
      <c r="E601">
        <v>3.4135599999999999E-3</v>
      </c>
      <c r="F601">
        <v>6.6807530000000002E-3</v>
      </c>
      <c r="G601">
        <v>3.5411289999999998E-2</v>
      </c>
      <c r="H601">
        <v>6.6472379999999998E-3</v>
      </c>
      <c r="I601">
        <v>2.473102E-3</v>
      </c>
      <c r="J601">
        <v>1.8083370000000001E-2</v>
      </c>
      <c r="K601">
        <v>9.2375789999999992E-3</v>
      </c>
      <c r="L601">
        <v>2.2115329999999999E-2</v>
      </c>
      <c r="M601">
        <v>3.1883759999999997E-2</v>
      </c>
      <c r="N601">
        <v>2.4032250000000002E-2</v>
      </c>
      <c r="O601">
        <v>1.8147389999999999E-2</v>
      </c>
      <c r="P601">
        <v>3.3860410000000001E-2</v>
      </c>
      <c r="Q601">
        <v>9.2439749999999998E-3</v>
      </c>
      <c r="R601">
        <v>4.0356589999999996E-3</v>
      </c>
      <c r="S601">
        <v>1.238325E-2</v>
      </c>
      <c r="T601">
        <v>3.0721430000000001E-2</v>
      </c>
      <c r="U601">
        <v>1.433914E-2</v>
      </c>
    </row>
    <row r="602" spans="1:21" x14ac:dyDescent="0.25">
      <c r="A602" s="20">
        <f>0.000000416164*10^9</f>
        <v>416.16399999999999</v>
      </c>
      <c r="B602">
        <v>2.921255E-2</v>
      </c>
      <c r="C602">
        <v>1.6718480000000001E-2</v>
      </c>
      <c r="D602">
        <v>2.117788E-2</v>
      </c>
      <c r="E602">
        <v>1.238506E-2</v>
      </c>
      <c r="F602">
        <v>6.9338849999999999E-3</v>
      </c>
      <c r="G602">
        <v>3.0995620000000002E-2</v>
      </c>
      <c r="H602">
        <v>1.006142E-2</v>
      </c>
      <c r="I602">
        <v>1.2934019999999999E-2</v>
      </c>
      <c r="J602">
        <v>1.646881E-2</v>
      </c>
      <c r="K602">
        <v>2.9295990000000002E-3</v>
      </c>
      <c r="L602">
        <v>2.6832499999999999E-2</v>
      </c>
      <c r="M602">
        <v>2.8537420000000001E-2</v>
      </c>
      <c r="N602">
        <v>2.800122E-2</v>
      </c>
      <c r="O602">
        <v>7.8097139999999997E-3</v>
      </c>
      <c r="P602">
        <v>3.428486E-2</v>
      </c>
      <c r="Q602">
        <v>1.7830770000000001E-3</v>
      </c>
      <c r="R602">
        <v>1.8384459999999998E-2</v>
      </c>
      <c r="S602">
        <v>9.8948349999999994E-3</v>
      </c>
      <c r="T602">
        <v>2.042913E-2</v>
      </c>
      <c r="U602">
        <v>1.375823E-2</v>
      </c>
    </row>
    <row r="603" spans="1:21" x14ac:dyDescent="0.25">
      <c r="A603" s="20">
        <f>0.000000417164*10^9</f>
        <v>417.16399999999999</v>
      </c>
      <c r="B603">
        <v>2.3294430000000001E-2</v>
      </c>
      <c r="C603">
        <v>1.7982000000000001E-2</v>
      </c>
      <c r="D603">
        <v>2.619546E-2</v>
      </c>
      <c r="E603">
        <v>1.3184E-2</v>
      </c>
      <c r="F603">
        <v>1.077294E-2</v>
      </c>
      <c r="G603">
        <v>2.017613E-2</v>
      </c>
      <c r="H603">
        <v>9.3225479999999999E-3</v>
      </c>
      <c r="I603">
        <v>2.3084549999999999E-2</v>
      </c>
      <c r="J603">
        <v>2.1601680000000002E-2</v>
      </c>
      <c r="K603">
        <v>1.284391E-2</v>
      </c>
      <c r="L603">
        <v>2.768992E-2</v>
      </c>
      <c r="M603">
        <v>1.6601950000000001E-2</v>
      </c>
      <c r="N603">
        <v>2.5053990000000002E-2</v>
      </c>
      <c r="O603">
        <v>2.1980130000000001E-2</v>
      </c>
      <c r="P603">
        <v>2.6971350000000002E-2</v>
      </c>
      <c r="Q603">
        <v>2.482742E-4</v>
      </c>
      <c r="R603">
        <v>3.640931E-2</v>
      </c>
      <c r="S603">
        <v>2.0274239999999999E-2</v>
      </c>
      <c r="T603">
        <v>1.5463080000000001E-2</v>
      </c>
      <c r="U603">
        <v>1.808572E-2</v>
      </c>
    </row>
    <row r="604" spans="1:21" x14ac:dyDescent="0.25">
      <c r="A604" s="20">
        <f>0.000000418164*10^9</f>
        <v>418.16399999999999</v>
      </c>
      <c r="B604">
        <v>1.3263540000000001E-2</v>
      </c>
      <c r="C604">
        <v>1.284948E-2</v>
      </c>
      <c r="D604">
        <v>3.2314080000000002E-2</v>
      </c>
      <c r="E604">
        <v>1.1496370000000001E-2</v>
      </c>
      <c r="F604">
        <v>1.6327379999999999E-2</v>
      </c>
      <c r="G604">
        <v>2.3654830000000002E-2</v>
      </c>
      <c r="H604">
        <v>2.9035100000000002E-3</v>
      </c>
      <c r="I604">
        <v>2.2036509999999999E-2</v>
      </c>
      <c r="J604">
        <v>2.7141579999999998E-2</v>
      </c>
      <c r="K604">
        <v>3.1873480000000003E-2</v>
      </c>
      <c r="L604">
        <v>2.4662300000000002E-2</v>
      </c>
      <c r="M604">
        <v>5.1268090000000004E-3</v>
      </c>
      <c r="N604">
        <v>2.117283E-2</v>
      </c>
      <c r="O604">
        <v>4.3675480000000003E-2</v>
      </c>
      <c r="P604">
        <v>2.4239670000000001E-2</v>
      </c>
      <c r="Q604">
        <v>1.351976E-2</v>
      </c>
      <c r="R604">
        <v>3.7596699999999997E-2</v>
      </c>
      <c r="S604">
        <v>2.7470540000000002E-2</v>
      </c>
      <c r="T604">
        <v>2.6355199999999999E-2</v>
      </c>
      <c r="U604">
        <v>1.9070170000000001E-2</v>
      </c>
    </row>
    <row r="605" spans="1:21" x14ac:dyDescent="0.25">
      <c r="A605" s="20">
        <f>0.000000419164*10^9</f>
        <v>419.16399999999999</v>
      </c>
      <c r="B605">
        <v>1.1784279999999999E-2</v>
      </c>
      <c r="C605">
        <v>8.6604060000000007E-3</v>
      </c>
      <c r="D605">
        <v>3.4188490000000002E-2</v>
      </c>
      <c r="E605">
        <v>2.0579690000000001E-2</v>
      </c>
      <c r="F605">
        <v>1.9707300000000001E-2</v>
      </c>
      <c r="G605">
        <v>3.009769E-2</v>
      </c>
      <c r="H605">
        <v>4.6999909999999997E-3</v>
      </c>
      <c r="I605">
        <v>1.263183E-2</v>
      </c>
      <c r="J605">
        <v>3.1310310000000001E-2</v>
      </c>
      <c r="K605">
        <v>3.533029E-2</v>
      </c>
      <c r="L605">
        <v>1.8041390000000001E-2</v>
      </c>
      <c r="M605">
        <v>3.9233990000000002E-3</v>
      </c>
      <c r="N605">
        <v>1.864211E-2</v>
      </c>
      <c r="O605">
        <v>3.779565E-2</v>
      </c>
      <c r="P605">
        <v>3.1154479999999998E-2</v>
      </c>
      <c r="Q605">
        <v>1.7041400000000002E-2</v>
      </c>
      <c r="R605">
        <v>2.799188E-2</v>
      </c>
      <c r="S605">
        <v>2.081883E-2</v>
      </c>
      <c r="T605">
        <v>3.3618950000000002E-2</v>
      </c>
      <c r="U605">
        <v>1.5586340000000001E-2</v>
      </c>
    </row>
    <row r="606" spans="1:21" x14ac:dyDescent="0.25">
      <c r="A606" s="20">
        <f>0.000000420164*10^9</f>
        <v>420.16399999999999</v>
      </c>
      <c r="B606">
        <v>1.9518979999999998E-2</v>
      </c>
      <c r="C606">
        <v>3.3475979999999998E-3</v>
      </c>
      <c r="D606">
        <v>2.6920590000000001E-2</v>
      </c>
      <c r="E606">
        <v>3.0971820000000001E-2</v>
      </c>
      <c r="F606">
        <v>2.249315E-2</v>
      </c>
      <c r="G606">
        <v>2.3478760000000001E-2</v>
      </c>
      <c r="H606">
        <v>1.3716580000000001E-2</v>
      </c>
      <c r="I606">
        <v>8.8981990000000007E-3</v>
      </c>
      <c r="J606">
        <v>3.2766299999999998E-2</v>
      </c>
      <c r="K606">
        <v>2.5624319999999999E-2</v>
      </c>
      <c r="L606">
        <v>1.0139E-2</v>
      </c>
      <c r="M606">
        <v>9.6238450000000007E-3</v>
      </c>
      <c r="N606">
        <v>1.304871E-2</v>
      </c>
      <c r="O606">
        <v>1.466859E-2</v>
      </c>
      <c r="P606">
        <v>3.3126360000000001E-2</v>
      </c>
      <c r="Q606">
        <v>2.359786E-3</v>
      </c>
      <c r="R606">
        <v>2.384122E-2</v>
      </c>
      <c r="S606">
        <v>1.8180709999999999E-2</v>
      </c>
      <c r="T606">
        <v>2.3106580000000002E-2</v>
      </c>
      <c r="U606">
        <v>1.557744E-2</v>
      </c>
    </row>
    <row r="607" spans="1:21" x14ac:dyDescent="0.25">
      <c r="A607" s="20">
        <f>0.000000421164*10^9</f>
        <v>421.16399999999999</v>
      </c>
      <c r="B607">
        <v>2.5042330000000002E-2</v>
      </c>
      <c r="C607">
        <v>6.0259160000000001E-3</v>
      </c>
      <c r="D607">
        <v>1.606813E-2</v>
      </c>
      <c r="E607">
        <v>2.4516949999999999E-2</v>
      </c>
      <c r="F607">
        <v>2.214091E-2</v>
      </c>
      <c r="G607">
        <v>1.456083E-2</v>
      </c>
      <c r="H607">
        <v>1.324871E-2</v>
      </c>
      <c r="I607">
        <v>1.109832E-2</v>
      </c>
      <c r="J607">
        <v>2.7653750000000001E-2</v>
      </c>
      <c r="K607">
        <v>2.2848199999999999E-2</v>
      </c>
      <c r="L607">
        <v>3.1947220000000001E-3</v>
      </c>
      <c r="M607">
        <v>1.1214679999999999E-2</v>
      </c>
      <c r="N607">
        <v>1.025336E-2</v>
      </c>
      <c r="O607">
        <v>6.9256220000000002E-3</v>
      </c>
      <c r="P607">
        <v>2.4973459999999999E-2</v>
      </c>
      <c r="Q607">
        <v>-3.4652519999999998E-3</v>
      </c>
      <c r="R607">
        <v>2.7148470000000001E-2</v>
      </c>
      <c r="S607">
        <v>2.5243890000000001E-2</v>
      </c>
      <c r="T607">
        <v>1.1461529999999999E-2</v>
      </c>
      <c r="U607">
        <v>1.5695600000000001E-2</v>
      </c>
    </row>
    <row r="608" spans="1:21" x14ac:dyDescent="0.25">
      <c r="A608" s="20">
        <f>0.000000422164*10^9</f>
        <v>422.16400000000004</v>
      </c>
      <c r="B608">
        <v>2.6187490000000001E-2</v>
      </c>
      <c r="C608">
        <v>2.2939560000000001E-2</v>
      </c>
      <c r="D608">
        <v>5.8099429999999997E-3</v>
      </c>
      <c r="E608">
        <v>1.3954360000000001E-2</v>
      </c>
      <c r="F608">
        <v>1.853755E-2</v>
      </c>
      <c r="G608">
        <v>1.5748060000000001E-2</v>
      </c>
      <c r="H608">
        <v>1.079127E-2</v>
      </c>
      <c r="I608">
        <v>1.1756330000000001E-2</v>
      </c>
      <c r="J608">
        <v>1.3336209999999999E-2</v>
      </c>
      <c r="K608">
        <v>2.887793E-2</v>
      </c>
      <c r="L608">
        <v>1.101274E-3</v>
      </c>
      <c r="M608">
        <v>1.068035E-2</v>
      </c>
      <c r="N608">
        <v>1.9766840000000001E-2</v>
      </c>
      <c r="O608">
        <v>1.191301E-2</v>
      </c>
      <c r="P608">
        <v>2.3782190000000002E-2</v>
      </c>
      <c r="Q608">
        <v>6.8814820000000004E-3</v>
      </c>
      <c r="R608">
        <v>2.8424390000000001E-2</v>
      </c>
      <c r="S608">
        <v>1.9607090000000001E-2</v>
      </c>
      <c r="T608">
        <v>1.172667E-2</v>
      </c>
      <c r="U608">
        <v>1.7680410000000001E-2</v>
      </c>
    </row>
    <row r="609" spans="1:21" x14ac:dyDescent="0.25">
      <c r="A609" s="20">
        <f>0.000000423164*10^9</f>
        <v>423.16399999999999</v>
      </c>
      <c r="B609">
        <v>2.7744390000000001E-2</v>
      </c>
      <c r="C609">
        <v>3.106853E-2</v>
      </c>
      <c r="D609">
        <v>2.9454469999999999E-3</v>
      </c>
      <c r="E609">
        <v>1.1898540000000001E-2</v>
      </c>
      <c r="F609">
        <v>9.8789229999999995E-3</v>
      </c>
      <c r="G609">
        <v>2.2064050000000002E-2</v>
      </c>
      <c r="H609">
        <v>1.8971459999999999E-2</v>
      </c>
      <c r="I609">
        <v>1.8308899999999999E-2</v>
      </c>
      <c r="J609">
        <v>-1.018681E-3</v>
      </c>
      <c r="K609">
        <v>2.6126190000000001E-2</v>
      </c>
      <c r="L609">
        <v>5.246199E-3</v>
      </c>
      <c r="M609">
        <v>1.44154E-2</v>
      </c>
      <c r="N609">
        <v>3.064857E-2</v>
      </c>
      <c r="O609">
        <v>1.448866E-2</v>
      </c>
      <c r="P609">
        <v>3.1879280000000003E-2</v>
      </c>
      <c r="Q609">
        <v>1.194978E-2</v>
      </c>
      <c r="R609">
        <v>2.2968260000000001E-2</v>
      </c>
      <c r="S609">
        <v>3.8029700000000001E-3</v>
      </c>
      <c r="T609">
        <v>2.4564869999999999E-2</v>
      </c>
      <c r="U609">
        <v>2.3393919999999999E-2</v>
      </c>
    </row>
    <row r="610" spans="1:21" x14ac:dyDescent="0.25">
      <c r="A610" s="20">
        <f>0.000000424164*10^9</f>
        <v>424.16399999999999</v>
      </c>
      <c r="B610">
        <v>2.4823479999999998E-2</v>
      </c>
      <c r="C610">
        <v>2.3068910000000001E-2</v>
      </c>
      <c r="D610">
        <v>1.0852809999999999E-2</v>
      </c>
      <c r="E610">
        <v>8.7182059999999992E-3</v>
      </c>
      <c r="F610">
        <v>3.1056360000000002E-3</v>
      </c>
      <c r="G610">
        <v>2.5788160000000001E-2</v>
      </c>
      <c r="H610">
        <v>2.6995419999999999E-2</v>
      </c>
      <c r="I610">
        <v>2.5873400000000001E-2</v>
      </c>
      <c r="J610">
        <v>1.6781080000000001E-4</v>
      </c>
      <c r="K610">
        <v>1.4549909999999999E-2</v>
      </c>
      <c r="L610">
        <v>7.8547749999999996E-3</v>
      </c>
      <c r="M610">
        <v>1.6516110000000001E-2</v>
      </c>
      <c r="N610">
        <v>2.8686409999999999E-2</v>
      </c>
      <c r="O610">
        <v>1.5865009999999999E-2</v>
      </c>
      <c r="P610">
        <v>3.0487630000000002E-2</v>
      </c>
      <c r="Q610">
        <v>1.1434949999999999E-2</v>
      </c>
      <c r="R610">
        <v>2.16948E-2</v>
      </c>
      <c r="S610">
        <v>3.5742690000000001E-3</v>
      </c>
      <c r="T610">
        <v>3.532946E-2</v>
      </c>
      <c r="U610">
        <v>2.188209E-2</v>
      </c>
    </row>
    <row r="611" spans="1:21" x14ac:dyDescent="0.25">
      <c r="A611" s="20">
        <f>0.000000425164*10^9</f>
        <v>425.16399999999999</v>
      </c>
      <c r="B611">
        <v>1.4483340000000001E-2</v>
      </c>
      <c r="C611">
        <v>1.3867269999999999E-2</v>
      </c>
      <c r="D611">
        <v>2.3092580000000001E-2</v>
      </c>
      <c r="E611">
        <v>7.2801940000000002E-3</v>
      </c>
      <c r="F611">
        <v>1.3713589999999999E-2</v>
      </c>
      <c r="G611">
        <v>2.0783599999999999E-2</v>
      </c>
      <c r="H611">
        <v>2.253403E-2</v>
      </c>
      <c r="I611">
        <v>1.9542420000000001E-2</v>
      </c>
      <c r="J611">
        <v>1.505885E-2</v>
      </c>
      <c r="K611">
        <v>1.8477500000000001E-2</v>
      </c>
      <c r="L611">
        <v>7.694279E-3</v>
      </c>
      <c r="M611">
        <v>1.1063949999999999E-2</v>
      </c>
      <c r="N611">
        <v>1.861442E-2</v>
      </c>
      <c r="O611">
        <v>2.171526E-2</v>
      </c>
      <c r="P611">
        <v>2.009325E-2</v>
      </c>
      <c r="Q611">
        <v>2.1411510000000002E-2</v>
      </c>
      <c r="R611">
        <v>2.527981E-2</v>
      </c>
      <c r="S611">
        <v>1.2773130000000001E-2</v>
      </c>
      <c r="T611">
        <v>3.0740460000000001E-2</v>
      </c>
      <c r="U611">
        <v>2.130545E-2</v>
      </c>
    </row>
    <row r="612" spans="1:21" x14ac:dyDescent="0.25">
      <c r="A612" s="20">
        <f>0.000000426164*10^9</f>
        <v>426.16399999999999</v>
      </c>
      <c r="B612">
        <v>1.040926E-2</v>
      </c>
      <c r="C612">
        <v>7.31301E-3</v>
      </c>
      <c r="D612">
        <v>2.636666E-2</v>
      </c>
      <c r="E612">
        <v>1.3413599999999999E-2</v>
      </c>
      <c r="F612">
        <v>3.1520140000000002E-2</v>
      </c>
      <c r="G612">
        <v>1.694151E-2</v>
      </c>
      <c r="H612">
        <v>1.6002389999999998E-2</v>
      </c>
      <c r="I612">
        <v>1.2676120000000001E-2</v>
      </c>
      <c r="J612">
        <v>2.4924760000000001E-2</v>
      </c>
      <c r="K612">
        <v>3.6683420000000001E-2</v>
      </c>
      <c r="L612">
        <v>1.285188E-2</v>
      </c>
      <c r="M612">
        <v>7.9595480000000003E-3</v>
      </c>
      <c r="N612">
        <v>1.225209E-2</v>
      </c>
      <c r="O612">
        <v>2.8993049999999999E-2</v>
      </c>
      <c r="P612">
        <v>1.8851730000000001E-2</v>
      </c>
      <c r="Q612">
        <v>3.115008E-2</v>
      </c>
      <c r="R612">
        <v>1.783291E-2</v>
      </c>
      <c r="S612">
        <v>1.336584E-2</v>
      </c>
      <c r="T612">
        <v>2.28433E-2</v>
      </c>
      <c r="U612">
        <v>2.4121730000000001E-2</v>
      </c>
    </row>
    <row r="613" spans="1:21" x14ac:dyDescent="0.25">
      <c r="A613" s="20">
        <f>0.000000427164*10^9</f>
        <v>427.16400000000004</v>
      </c>
      <c r="B613">
        <v>1.9376040000000001E-2</v>
      </c>
      <c r="C613">
        <v>7.9119040000000009E-3</v>
      </c>
      <c r="D613">
        <v>1.8123239999999999E-2</v>
      </c>
      <c r="E613">
        <v>2.3362049999999999E-2</v>
      </c>
      <c r="F613">
        <v>3.7903039999999999E-2</v>
      </c>
      <c r="G613">
        <v>2.012216E-2</v>
      </c>
      <c r="H613">
        <v>1.8475809999999999E-2</v>
      </c>
      <c r="I613">
        <v>2.2129599999999999E-2</v>
      </c>
      <c r="J613">
        <v>2.1587209999999999E-2</v>
      </c>
      <c r="K613">
        <v>3.6985450000000003E-2</v>
      </c>
      <c r="L613">
        <v>2.057554E-2</v>
      </c>
      <c r="M613">
        <v>1.2612399999999999E-2</v>
      </c>
      <c r="N613">
        <v>1.0811670000000001E-2</v>
      </c>
      <c r="O613">
        <v>2.4189209999999999E-2</v>
      </c>
      <c r="P613">
        <v>2.2364740000000001E-2</v>
      </c>
      <c r="Q613">
        <v>1.9053210000000001E-2</v>
      </c>
      <c r="R613">
        <v>3.0117159999999998E-3</v>
      </c>
      <c r="S613">
        <v>8.9073739999999992E-3</v>
      </c>
      <c r="T613">
        <v>2.2275969999999999E-2</v>
      </c>
      <c r="U613">
        <v>1.387453E-2</v>
      </c>
    </row>
    <row r="614" spans="1:21" x14ac:dyDescent="0.25">
      <c r="A614" s="20">
        <f>0.000000428164*10^9</f>
        <v>428.16399999999999</v>
      </c>
      <c r="B614">
        <v>2.2830179999999999E-2</v>
      </c>
      <c r="C614">
        <v>1.341029E-2</v>
      </c>
      <c r="D614">
        <v>1.243234E-2</v>
      </c>
      <c r="E614">
        <v>3.1387569999999997E-2</v>
      </c>
      <c r="F614">
        <v>3.2832819999999999E-2</v>
      </c>
      <c r="G614">
        <v>1.483313E-2</v>
      </c>
      <c r="H614">
        <v>2.0748809999999999E-2</v>
      </c>
      <c r="I614">
        <v>3.128044E-2</v>
      </c>
      <c r="J614">
        <v>1.7557090000000001E-2</v>
      </c>
      <c r="K614">
        <v>2.3390109999999999E-2</v>
      </c>
      <c r="L614">
        <v>1.9419240000000001E-2</v>
      </c>
      <c r="M614">
        <v>1.3084729999999999E-2</v>
      </c>
      <c r="N614">
        <v>1.227346E-2</v>
      </c>
      <c r="O614">
        <v>1.353036E-2</v>
      </c>
      <c r="P614">
        <v>1.9148950000000001E-2</v>
      </c>
      <c r="Q614">
        <v>-5.6708819999999995E-4</v>
      </c>
      <c r="R614">
        <v>6.9243460000000001E-4</v>
      </c>
      <c r="S614">
        <v>6.0351019999999997E-3</v>
      </c>
      <c r="T614">
        <v>2.4681129999999999E-2</v>
      </c>
      <c r="U614">
        <v>1.6443709999999999E-3</v>
      </c>
    </row>
    <row r="615" spans="1:21" x14ac:dyDescent="0.25">
      <c r="A615" s="20">
        <f>0.000000429164*10^9</f>
        <v>429.16400000000004</v>
      </c>
      <c r="B615">
        <v>1.3961970000000001E-2</v>
      </c>
      <c r="C615">
        <v>1.1852939999999999E-2</v>
      </c>
      <c r="D615">
        <v>1.1129719999999999E-2</v>
      </c>
      <c r="E615">
        <v>2.3410810000000001E-2</v>
      </c>
      <c r="F615">
        <v>2.0432249999999999E-2</v>
      </c>
      <c r="G615">
        <v>1.038998E-2</v>
      </c>
      <c r="H615">
        <v>1.898064E-2</v>
      </c>
      <c r="I615">
        <v>2.3366399999999999E-2</v>
      </c>
      <c r="J615">
        <v>1.9775060000000001E-2</v>
      </c>
      <c r="K615">
        <v>2.6289150000000001E-2</v>
      </c>
      <c r="L615">
        <v>1.2197589999999999E-2</v>
      </c>
      <c r="M615">
        <v>7.0205889999999998E-3</v>
      </c>
      <c r="N615">
        <v>1.6111339999999998E-2</v>
      </c>
      <c r="O615">
        <v>1.6687750000000001E-2</v>
      </c>
      <c r="P615">
        <v>2.2111229999999999E-2</v>
      </c>
      <c r="Q615">
        <v>1.4776520000000001E-3</v>
      </c>
      <c r="R615">
        <v>9.2204629999999999E-3</v>
      </c>
      <c r="S615">
        <v>4.404374E-3</v>
      </c>
      <c r="T615">
        <v>2.630907E-2</v>
      </c>
      <c r="U615">
        <v>7.565062E-3</v>
      </c>
    </row>
    <row r="616" spans="1:21" x14ac:dyDescent="0.25">
      <c r="A616" s="20">
        <f>0.000000430164*10^9</f>
        <v>430.16399999999999</v>
      </c>
      <c r="B616">
        <v>1.222431E-2</v>
      </c>
      <c r="C616">
        <v>1.25272E-2</v>
      </c>
      <c r="D616">
        <v>5.6685629999999997E-3</v>
      </c>
      <c r="E616">
        <v>2.8502359999999999E-3</v>
      </c>
      <c r="F616">
        <v>6.9864749999999998E-3</v>
      </c>
      <c r="G616">
        <v>2.0958750000000002E-2</v>
      </c>
      <c r="H616">
        <v>1.8675600000000001E-2</v>
      </c>
      <c r="I616">
        <v>8.8882379999999997E-3</v>
      </c>
      <c r="J616">
        <v>1.8987170000000001E-2</v>
      </c>
      <c r="K616">
        <v>3.4880700000000001E-2</v>
      </c>
      <c r="L616">
        <v>1.179273E-2</v>
      </c>
      <c r="M616">
        <v>9.1336579999999994E-3</v>
      </c>
      <c r="N616">
        <v>1.6642150000000001E-2</v>
      </c>
      <c r="O616">
        <v>2.0286249999999999E-2</v>
      </c>
      <c r="P616">
        <v>3.7026959999999998E-2</v>
      </c>
      <c r="Q616">
        <v>1.8526069999999999E-2</v>
      </c>
      <c r="R616">
        <v>1.042446E-2</v>
      </c>
      <c r="S616">
        <v>1.6042820000000001E-3</v>
      </c>
      <c r="T616">
        <v>2.351112E-2</v>
      </c>
      <c r="U616">
        <v>1.679187E-2</v>
      </c>
    </row>
    <row r="617" spans="1:21" x14ac:dyDescent="0.25">
      <c r="A617" s="20">
        <f>0.000000431164*10^9</f>
        <v>431.16399999999999</v>
      </c>
      <c r="B617">
        <v>2.0144860000000001E-2</v>
      </c>
      <c r="C617">
        <v>1.9706390000000001E-2</v>
      </c>
      <c r="D617">
        <v>2.4956499999999999E-3</v>
      </c>
      <c r="E617">
        <v>-5.1756149999999997E-3</v>
      </c>
      <c r="F617">
        <v>1.137903E-3</v>
      </c>
      <c r="G617">
        <v>2.666137E-2</v>
      </c>
      <c r="H617">
        <v>1.8068899999999999E-2</v>
      </c>
      <c r="I617">
        <v>3.0862419999999999E-3</v>
      </c>
      <c r="J617">
        <v>1.4571209999999999E-2</v>
      </c>
      <c r="K617">
        <v>2.728237E-2</v>
      </c>
      <c r="L617">
        <v>1.7265139999999998E-2</v>
      </c>
      <c r="M617">
        <v>2.0027509999999998E-2</v>
      </c>
      <c r="N617">
        <v>1.198169E-2</v>
      </c>
      <c r="O617">
        <v>7.7480520000000001E-3</v>
      </c>
      <c r="P617">
        <v>4.8155780000000002E-2</v>
      </c>
      <c r="Q617">
        <v>3.2155799999999998E-2</v>
      </c>
      <c r="R617">
        <v>6.6584879999999997E-3</v>
      </c>
      <c r="S617">
        <v>-6.6867610000000003E-4</v>
      </c>
      <c r="T617">
        <v>1.411813E-2</v>
      </c>
      <c r="U617">
        <v>1.241069E-2</v>
      </c>
    </row>
    <row r="618" spans="1:21" x14ac:dyDescent="0.25">
      <c r="A618" s="20">
        <f>0.000000432164*10^9</f>
        <v>432.16399999999999</v>
      </c>
      <c r="B618">
        <v>2.07964E-2</v>
      </c>
      <c r="C618">
        <v>1.3650539999999999E-2</v>
      </c>
      <c r="D618">
        <v>7.0161770000000002E-3</v>
      </c>
      <c r="E618">
        <v>3.956785E-3</v>
      </c>
      <c r="F618">
        <v>6.7486539999999998E-3</v>
      </c>
      <c r="G618">
        <v>1.4565369999999999E-2</v>
      </c>
      <c r="H618">
        <v>1.609149E-2</v>
      </c>
      <c r="I618">
        <v>1.139368E-2</v>
      </c>
      <c r="J618">
        <v>1.6324180000000001E-2</v>
      </c>
      <c r="K618">
        <v>9.743692E-3</v>
      </c>
      <c r="L618">
        <v>2.0011790000000002E-2</v>
      </c>
      <c r="M618">
        <v>2.2936850000000002E-2</v>
      </c>
      <c r="N618">
        <v>5.9005810000000002E-3</v>
      </c>
      <c r="O618">
        <v>-2.6987920000000002E-3</v>
      </c>
      <c r="P618">
        <v>4.6313100000000003E-2</v>
      </c>
      <c r="Q618">
        <v>3.044038E-2</v>
      </c>
      <c r="R618">
        <v>1.0356209999999999E-2</v>
      </c>
      <c r="S618">
        <v>1.875603E-3</v>
      </c>
      <c r="T618">
        <v>9.5457690000000008E-3</v>
      </c>
      <c r="U618">
        <v>8.3777799999999996E-3</v>
      </c>
    </row>
    <row r="619" spans="1:21" x14ac:dyDescent="0.25">
      <c r="A619" s="20">
        <f>0.000000433164*10^9</f>
        <v>433.16399999999999</v>
      </c>
      <c r="B619">
        <v>1.222615E-2</v>
      </c>
      <c r="C619">
        <v>-4.4821189999999997E-3</v>
      </c>
      <c r="D619">
        <v>7.5971800000000003E-3</v>
      </c>
      <c r="E619">
        <v>4.4893479999999998E-3</v>
      </c>
      <c r="F619">
        <v>2.5344129999999999E-2</v>
      </c>
      <c r="G619">
        <v>3.6812540000000001E-3</v>
      </c>
      <c r="H619">
        <v>1.248081E-2</v>
      </c>
      <c r="I619">
        <v>2.1596810000000001E-2</v>
      </c>
      <c r="J619">
        <v>1.9371349999999999E-2</v>
      </c>
      <c r="K619">
        <v>9.6096690000000004E-5</v>
      </c>
      <c r="L619">
        <v>1.7248570000000001E-2</v>
      </c>
      <c r="M619">
        <v>1.7482950000000001E-2</v>
      </c>
      <c r="N619">
        <v>3.6400249999999999E-3</v>
      </c>
      <c r="O619">
        <v>3.3573819999999999E-3</v>
      </c>
      <c r="P619">
        <v>3.7110770000000001E-2</v>
      </c>
      <c r="Q619">
        <v>1.4950389999999999E-2</v>
      </c>
      <c r="R619">
        <v>1.1389969999999999E-2</v>
      </c>
      <c r="S619">
        <v>1.427285E-2</v>
      </c>
      <c r="T619">
        <v>1.373708E-2</v>
      </c>
      <c r="U619">
        <v>1.2093380000000001E-2</v>
      </c>
    </row>
    <row r="620" spans="1:21" x14ac:dyDescent="0.25">
      <c r="A620" s="20">
        <f>0.000000434164*10^9</f>
        <v>434.16400000000004</v>
      </c>
      <c r="B620">
        <v>1.071546E-2</v>
      </c>
      <c r="C620">
        <v>-1.0051829999999999E-2</v>
      </c>
      <c r="D620">
        <v>5.6735279999999997E-3</v>
      </c>
      <c r="E620">
        <v>-6.2145940000000004E-3</v>
      </c>
      <c r="F620">
        <v>3.5644960000000003E-2</v>
      </c>
      <c r="G620">
        <v>1.1578939999999999E-2</v>
      </c>
      <c r="H620">
        <v>7.1851240000000002E-3</v>
      </c>
      <c r="I620">
        <v>2.0868999999999999E-2</v>
      </c>
      <c r="J620">
        <v>1.119582E-2</v>
      </c>
      <c r="K620">
        <v>3.9295199999999997E-3</v>
      </c>
      <c r="L620">
        <v>1.6031360000000001E-2</v>
      </c>
      <c r="M620">
        <v>1.7717719999999999E-2</v>
      </c>
      <c r="N620">
        <v>9.9737109999999997E-3</v>
      </c>
      <c r="O620">
        <v>1.1620170000000001E-2</v>
      </c>
      <c r="P620">
        <v>2.9309990000000001E-2</v>
      </c>
      <c r="Q620">
        <v>1.3879610000000001E-2</v>
      </c>
      <c r="R620">
        <v>9.6936430000000001E-4</v>
      </c>
      <c r="S620">
        <v>2.796239E-2</v>
      </c>
      <c r="T620">
        <v>1.8199509999999999E-2</v>
      </c>
      <c r="U620">
        <v>1.647413E-2</v>
      </c>
    </row>
    <row r="621" spans="1:21" x14ac:dyDescent="0.25">
      <c r="A621" s="20">
        <f>0.000000435164*10^9</f>
        <v>435.16399999999999</v>
      </c>
      <c r="B621">
        <v>1.9147359999999999E-2</v>
      </c>
      <c r="C621">
        <v>-2.6005519999999999E-3</v>
      </c>
      <c r="D621">
        <v>1.2360100000000001E-2</v>
      </c>
      <c r="E621">
        <v>2.3936109999999999E-3</v>
      </c>
      <c r="F621">
        <v>2.0766710000000001E-2</v>
      </c>
      <c r="G621">
        <v>2.0597910000000001E-2</v>
      </c>
      <c r="H621">
        <v>1.1397060000000001E-2</v>
      </c>
      <c r="I621">
        <v>2.0930239999999999E-2</v>
      </c>
      <c r="J621">
        <v>4.321638E-3</v>
      </c>
      <c r="K621">
        <v>3.8510279999999998E-3</v>
      </c>
      <c r="L621">
        <v>2.4570229999999998E-2</v>
      </c>
      <c r="M621">
        <v>2.0320000000000001E-2</v>
      </c>
      <c r="N621">
        <v>1.677646E-2</v>
      </c>
      <c r="O621">
        <v>8.0641159999999996E-3</v>
      </c>
      <c r="P621">
        <v>2.8936980000000001E-2</v>
      </c>
      <c r="Q621">
        <v>2.5287629999999998E-2</v>
      </c>
      <c r="R621">
        <v>-2.6272589999999998E-3</v>
      </c>
      <c r="S621">
        <v>2.4736660000000001E-2</v>
      </c>
      <c r="T621">
        <v>2.29334E-2</v>
      </c>
      <c r="U621">
        <v>1.6301599999999999E-2</v>
      </c>
    </row>
    <row r="622" spans="1:21" x14ac:dyDescent="0.25">
      <c r="A622" s="20">
        <f>0.000000436164*10^9</f>
        <v>436.16399999999999</v>
      </c>
      <c r="B622">
        <v>1.477737E-2</v>
      </c>
      <c r="C622">
        <v>2.3613760000000001E-5</v>
      </c>
      <c r="D622">
        <v>2.0425550000000001E-2</v>
      </c>
      <c r="E622">
        <v>1.8197999999999999E-2</v>
      </c>
      <c r="F622">
        <v>7.0186650000000003E-3</v>
      </c>
      <c r="G622">
        <v>1.410515E-2</v>
      </c>
      <c r="H622">
        <v>2.205298E-2</v>
      </c>
      <c r="I622">
        <v>2.8209809999999998E-2</v>
      </c>
      <c r="J622">
        <v>2.0516360000000001E-2</v>
      </c>
      <c r="K622">
        <v>-2.5868150000000001E-3</v>
      </c>
      <c r="L622">
        <v>3.2661589999999997E-2</v>
      </c>
      <c r="M622">
        <v>1.7203110000000001E-2</v>
      </c>
      <c r="N622">
        <v>1.3981840000000001E-2</v>
      </c>
      <c r="O622">
        <v>3.3918709999999999E-3</v>
      </c>
      <c r="P622">
        <v>3.6291799999999999E-2</v>
      </c>
      <c r="Q622">
        <v>2.342646E-2</v>
      </c>
      <c r="R622">
        <v>7.742105E-3</v>
      </c>
      <c r="S622">
        <v>1.636864E-2</v>
      </c>
      <c r="T622">
        <v>2.2869339999999998E-2</v>
      </c>
      <c r="U622">
        <v>7.163193E-3</v>
      </c>
    </row>
    <row r="623" spans="1:21" x14ac:dyDescent="0.25">
      <c r="A623" s="20">
        <f>0.000000437164*10^9</f>
        <v>437.16399999999999</v>
      </c>
      <c r="B623">
        <v>-1.727169E-3</v>
      </c>
      <c r="C623">
        <v>1.17701E-4</v>
      </c>
      <c r="D623">
        <v>2.450432E-2</v>
      </c>
      <c r="E623">
        <v>1.2632930000000001E-2</v>
      </c>
      <c r="F623">
        <v>6.1542630000000001E-3</v>
      </c>
      <c r="G623">
        <v>7.1633269999999997E-3</v>
      </c>
      <c r="H623">
        <v>1.562595E-2</v>
      </c>
      <c r="I623">
        <v>2.966454E-2</v>
      </c>
      <c r="J623">
        <v>3.82831E-2</v>
      </c>
      <c r="K623">
        <v>1.051506E-3</v>
      </c>
      <c r="L623">
        <v>3.1126480000000002E-2</v>
      </c>
      <c r="M623">
        <v>1.457748E-2</v>
      </c>
      <c r="N623">
        <v>1.162116E-2</v>
      </c>
      <c r="O623">
        <v>1.332028E-2</v>
      </c>
      <c r="P623">
        <v>4.003752E-2</v>
      </c>
      <c r="Q623">
        <v>1.2963590000000001E-2</v>
      </c>
      <c r="R623">
        <v>1.6085700000000001E-2</v>
      </c>
      <c r="S623">
        <v>1.5126850000000001E-2</v>
      </c>
      <c r="T623">
        <v>1.9182970000000001E-2</v>
      </c>
      <c r="U623">
        <v>1.225844E-3</v>
      </c>
    </row>
    <row r="624" spans="1:21" x14ac:dyDescent="0.25">
      <c r="A624" s="20">
        <f>0.000000438164*10^9</f>
        <v>438.16399999999999</v>
      </c>
      <c r="B624">
        <v>-2.7036579999999998E-3</v>
      </c>
      <c r="C624">
        <v>2.3002769999999999E-3</v>
      </c>
      <c r="D624">
        <v>2.698743E-2</v>
      </c>
      <c r="E624">
        <v>3.3536389999999998E-3</v>
      </c>
      <c r="F624">
        <v>1.351931E-2</v>
      </c>
      <c r="G624">
        <v>5.1156830000000002E-3</v>
      </c>
      <c r="H624">
        <v>-5.5289960000000004E-3</v>
      </c>
      <c r="I624">
        <v>2.5940700000000001E-2</v>
      </c>
      <c r="J624">
        <v>2.3522910000000001E-2</v>
      </c>
      <c r="K624">
        <v>1.165156E-2</v>
      </c>
      <c r="L624">
        <v>2.6632630000000001E-2</v>
      </c>
      <c r="M624">
        <v>1.480602E-2</v>
      </c>
      <c r="N624">
        <v>1.2494669999999999E-2</v>
      </c>
      <c r="O624">
        <v>2.6554419999999999E-2</v>
      </c>
      <c r="P624">
        <v>3.5802349999999997E-2</v>
      </c>
      <c r="Q624">
        <v>4.994231E-3</v>
      </c>
      <c r="R624">
        <v>1.4915940000000001E-2</v>
      </c>
      <c r="S624">
        <v>1.168217E-2</v>
      </c>
      <c r="T624">
        <v>2.2987489999999999E-2</v>
      </c>
      <c r="U624">
        <v>7.8610599999999996E-3</v>
      </c>
    </row>
    <row r="625" spans="1:21" x14ac:dyDescent="0.25">
      <c r="A625" s="20">
        <f>0.000000439164*10^9</f>
        <v>439.16399999999999</v>
      </c>
      <c r="B625">
        <v>8.5466129999999998E-3</v>
      </c>
      <c r="C625">
        <v>5.4515420000000002E-3</v>
      </c>
      <c r="D625">
        <v>2.2204310000000001E-2</v>
      </c>
      <c r="E625">
        <v>3.7679129999999999E-3</v>
      </c>
      <c r="F625">
        <v>2.1531560000000002E-2</v>
      </c>
      <c r="G625">
        <v>5.5904300000000004E-3</v>
      </c>
      <c r="H625">
        <v>-1.1631620000000001E-2</v>
      </c>
      <c r="I625">
        <v>2.9482149999999999E-2</v>
      </c>
      <c r="J625">
        <v>3.7491149999999999E-3</v>
      </c>
      <c r="K625">
        <v>1.5913980000000001E-2</v>
      </c>
      <c r="L625">
        <v>2.1884049999999999E-2</v>
      </c>
      <c r="M625">
        <v>1.8541800000000001E-2</v>
      </c>
      <c r="N625">
        <v>5.5350750000000004E-3</v>
      </c>
      <c r="O625">
        <v>2.5433069999999999E-2</v>
      </c>
      <c r="P625">
        <v>2.7188090000000002E-2</v>
      </c>
      <c r="Q625">
        <v>3.1139420000000002E-3</v>
      </c>
      <c r="R625">
        <v>7.8544449999999998E-3</v>
      </c>
      <c r="S625">
        <v>1.110245E-2</v>
      </c>
      <c r="T625">
        <v>2.573052E-2</v>
      </c>
      <c r="U625">
        <v>1.335949E-2</v>
      </c>
    </row>
    <row r="626" spans="1:21" x14ac:dyDescent="0.25">
      <c r="A626" s="20">
        <f>0.000000440164*10^9</f>
        <v>440.16399999999999</v>
      </c>
      <c r="B626">
        <v>1.5775359999999999E-2</v>
      </c>
      <c r="C626">
        <v>1.238004E-2</v>
      </c>
      <c r="D626">
        <v>1.2475780000000001E-2</v>
      </c>
      <c r="E626">
        <v>8.256467E-3</v>
      </c>
      <c r="F626">
        <v>7.7751720000000003E-3</v>
      </c>
      <c r="G626">
        <v>1.281584E-2</v>
      </c>
      <c r="H626">
        <v>4.2649070000000001E-3</v>
      </c>
      <c r="I626">
        <v>2.8749960000000001E-2</v>
      </c>
      <c r="J626">
        <v>1.48962E-2</v>
      </c>
      <c r="K626">
        <v>1.499578E-2</v>
      </c>
      <c r="L626">
        <v>1.8059579999999999E-2</v>
      </c>
      <c r="M626">
        <v>2.49804E-2</v>
      </c>
      <c r="N626">
        <v>-3.8726810000000002E-3</v>
      </c>
      <c r="O626">
        <v>1.6779680000000002E-2</v>
      </c>
      <c r="P626">
        <v>1.900023E-2</v>
      </c>
      <c r="Q626">
        <v>6.7130250000000001E-3</v>
      </c>
      <c r="R626">
        <v>8.6428270000000005E-3</v>
      </c>
      <c r="S626">
        <v>1.499444E-2</v>
      </c>
      <c r="T626">
        <v>1.760569E-2</v>
      </c>
      <c r="U626">
        <v>1.234822E-2</v>
      </c>
    </row>
    <row r="627" spans="1:21" x14ac:dyDescent="0.25">
      <c r="A627" s="20">
        <f>0.000000441164*10^9</f>
        <v>441.16400000000004</v>
      </c>
      <c r="B627">
        <v>2.0116189999999999E-2</v>
      </c>
      <c r="C627">
        <v>1.7140809999999999E-2</v>
      </c>
      <c r="D627">
        <v>1.3289570000000001E-2</v>
      </c>
      <c r="E627">
        <v>1.6428829999999998E-2</v>
      </c>
      <c r="F627">
        <v>-3.9741029999999997E-3</v>
      </c>
      <c r="G627">
        <v>1.40559E-2</v>
      </c>
      <c r="H627">
        <v>1.485889E-2</v>
      </c>
      <c r="I627">
        <v>1.3145499999999999E-2</v>
      </c>
      <c r="J627">
        <v>2.963969E-2</v>
      </c>
      <c r="K627">
        <v>1.7297369999999999E-2</v>
      </c>
      <c r="L627">
        <v>1.975588E-2</v>
      </c>
      <c r="M627">
        <v>2.0044280000000001E-2</v>
      </c>
      <c r="N627">
        <v>-7.399124E-3</v>
      </c>
      <c r="O627">
        <v>1.6313709999999999E-2</v>
      </c>
      <c r="P627">
        <v>2.4791879999999999E-2</v>
      </c>
      <c r="Q627">
        <v>1.2042550000000001E-2</v>
      </c>
      <c r="R627">
        <v>1.816127E-2</v>
      </c>
      <c r="S627">
        <v>1.4582049999999999E-2</v>
      </c>
      <c r="T627">
        <v>1.058154E-2</v>
      </c>
      <c r="U627">
        <v>1.3101399999999999E-2</v>
      </c>
    </row>
    <row r="628" spans="1:21" x14ac:dyDescent="0.25">
      <c r="A628" s="20">
        <f>0.000000442164*10^9</f>
        <v>442.16399999999999</v>
      </c>
      <c r="B628">
        <v>1.8527140000000001E-2</v>
      </c>
      <c r="C628">
        <v>1.8805780000000001E-2</v>
      </c>
      <c r="D628">
        <v>2.0496529999999999E-2</v>
      </c>
      <c r="E628">
        <v>1.8737699999999999E-2</v>
      </c>
      <c r="F628">
        <v>1.12193E-2</v>
      </c>
      <c r="G628">
        <v>1.0729850000000001E-2</v>
      </c>
      <c r="H628">
        <v>1.209203E-2</v>
      </c>
      <c r="I628">
        <v>7.4969499999999996E-3</v>
      </c>
      <c r="J628">
        <v>1.8502089999999999E-2</v>
      </c>
      <c r="K628">
        <v>1.793664E-2</v>
      </c>
      <c r="L628">
        <v>2.6361559999999999E-2</v>
      </c>
      <c r="M628">
        <v>1.065644E-2</v>
      </c>
      <c r="N628">
        <v>5.2090570000000002E-4</v>
      </c>
      <c r="O628">
        <v>2.7787739999999998E-2</v>
      </c>
      <c r="P628">
        <v>3.3579940000000003E-2</v>
      </c>
      <c r="Q628">
        <v>1.7787529999999999E-2</v>
      </c>
      <c r="R628">
        <v>1.609992E-2</v>
      </c>
      <c r="S628">
        <v>1.1738770000000001E-2</v>
      </c>
      <c r="T628">
        <v>1.5420700000000001E-2</v>
      </c>
      <c r="U628">
        <v>1.632049E-2</v>
      </c>
    </row>
    <row r="629" spans="1:21" x14ac:dyDescent="0.25">
      <c r="A629" s="20">
        <f>0.000000443164*10^9</f>
        <v>443.16399999999999</v>
      </c>
      <c r="B629">
        <v>1.1699279999999999E-2</v>
      </c>
      <c r="C629">
        <v>1.795778E-2</v>
      </c>
      <c r="D629">
        <v>1.8024809999999999E-2</v>
      </c>
      <c r="E629">
        <v>1.68395E-2</v>
      </c>
      <c r="F629">
        <v>2.0164069999999999E-2</v>
      </c>
      <c r="G629">
        <v>1.353703E-2</v>
      </c>
      <c r="H629">
        <v>1.149763E-2</v>
      </c>
      <c r="I629">
        <v>2.0803599999999998E-2</v>
      </c>
      <c r="J629">
        <v>8.812488E-4</v>
      </c>
      <c r="K629">
        <v>9.9240769999999999E-3</v>
      </c>
      <c r="L629">
        <v>2.909204E-2</v>
      </c>
      <c r="M629">
        <v>1.493065E-2</v>
      </c>
      <c r="N629">
        <v>1.504715E-2</v>
      </c>
      <c r="O629">
        <v>3.2629529999999997E-2</v>
      </c>
      <c r="P629">
        <v>3.2473580000000002E-2</v>
      </c>
      <c r="Q629">
        <v>1.4442119999999999E-2</v>
      </c>
      <c r="R629">
        <v>7.2287779999999999E-3</v>
      </c>
      <c r="S629">
        <v>3.595839E-3</v>
      </c>
      <c r="T629">
        <v>2.1604769999999999E-2</v>
      </c>
      <c r="U629">
        <v>1.5002679999999999E-2</v>
      </c>
    </row>
    <row r="630" spans="1:21" x14ac:dyDescent="0.25">
      <c r="A630" s="20">
        <f>0.000000444164*10^9</f>
        <v>444.16399999999999</v>
      </c>
      <c r="B630">
        <v>7.8084449999999998E-3</v>
      </c>
      <c r="C630">
        <v>9.2052599999999998E-3</v>
      </c>
      <c r="D630">
        <v>1.7428030000000001E-2</v>
      </c>
      <c r="E630">
        <v>2.32815E-2</v>
      </c>
      <c r="F630">
        <v>1.2095740000000001E-2</v>
      </c>
      <c r="G630">
        <v>7.4469109999999996E-3</v>
      </c>
      <c r="H630">
        <v>1.087626E-2</v>
      </c>
      <c r="I630">
        <v>2.7250360000000001E-2</v>
      </c>
      <c r="J630">
        <v>2.7741760000000002E-3</v>
      </c>
      <c r="K630">
        <v>6.0180809999999998E-3</v>
      </c>
      <c r="L630">
        <v>1.897132E-2</v>
      </c>
      <c r="M630">
        <v>1.6701629999999999E-2</v>
      </c>
      <c r="N630">
        <v>1.3366889999999999E-2</v>
      </c>
      <c r="O630">
        <v>2.4824530000000001E-2</v>
      </c>
      <c r="P630">
        <v>3.2450850000000003E-2</v>
      </c>
      <c r="Q630">
        <v>4.6784940000000001E-3</v>
      </c>
      <c r="R630">
        <v>9.6348509999999998E-3</v>
      </c>
      <c r="S630">
        <v>-6.64497E-3</v>
      </c>
      <c r="T630">
        <v>1.80955E-2</v>
      </c>
      <c r="U630">
        <v>1.074935E-2</v>
      </c>
    </row>
    <row r="631" spans="1:21" x14ac:dyDescent="0.25">
      <c r="A631" s="20">
        <f>0.000000445164*10^9</f>
        <v>445.16399999999999</v>
      </c>
      <c r="B631">
        <v>9.9416399999999999E-3</v>
      </c>
      <c r="C631">
        <v>3.292513E-3</v>
      </c>
      <c r="D631">
        <v>2.2297859999999999E-2</v>
      </c>
      <c r="E631">
        <v>2.046278E-2</v>
      </c>
      <c r="F631">
        <v>8.5101889999999996E-3</v>
      </c>
      <c r="G631">
        <v>-1.5177529999999999E-3</v>
      </c>
      <c r="H631">
        <v>9.5998820000000006E-3</v>
      </c>
      <c r="I631">
        <v>1.7343600000000001E-2</v>
      </c>
      <c r="J631">
        <v>1.7432099999999999E-2</v>
      </c>
      <c r="K631">
        <v>1.8125869999999999E-2</v>
      </c>
      <c r="L631">
        <v>7.0090680000000002E-3</v>
      </c>
      <c r="M631">
        <v>8.2968859999999998E-3</v>
      </c>
      <c r="N631">
        <v>3.9244600000000003E-3</v>
      </c>
      <c r="O631">
        <v>2.80883E-2</v>
      </c>
      <c r="P631">
        <v>2.6722119999999999E-2</v>
      </c>
      <c r="Q631">
        <v>5.9884430000000004E-3</v>
      </c>
      <c r="R631">
        <v>1.7094209999999999E-2</v>
      </c>
      <c r="S631">
        <v>-1.3200130000000001E-3</v>
      </c>
      <c r="T631">
        <v>1.38873E-2</v>
      </c>
      <c r="U631">
        <v>1.6692769999999999E-2</v>
      </c>
    </row>
    <row r="632" spans="1:21" x14ac:dyDescent="0.25">
      <c r="A632" s="20">
        <f>0.000000446164*10^9</f>
        <v>446.16400000000004</v>
      </c>
      <c r="B632">
        <v>1.6328200000000001E-2</v>
      </c>
      <c r="C632">
        <v>1.0729509999999999E-2</v>
      </c>
      <c r="D632">
        <v>1.5963729999999999E-2</v>
      </c>
      <c r="E632">
        <v>5.8795979999999998E-3</v>
      </c>
      <c r="F632">
        <v>1.432699E-2</v>
      </c>
      <c r="G632">
        <v>6.531696E-3</v>
      </c>
      <c r="H632">
        <v>1.3670170000000001E-2</v>
      </c>
      <c r="I632">
        <v>1.047213E-2</v>
      </c>
      <c r="J632">
        <v>2.3134579999999998E-2</v>
      </c>
      <c r="K632">
        <v>2.8787299999999998E-2</v>
      </c>
      <c r="L632">
        <v>1.2435740000000001E-2</v>
      </c>
      <c r="M632">
        <v>1.2544700000000001E-2</v>
      </c>
      <c r="N632">
        <v>9.3109030000000006E-3</v>
      </c>
      <c r="O632">
        <v>3.544688E-2</v>
      </c>
      <c r="P632">
        <v>1.8361369999999998E-2</v>
      </c>
      <c r="Q632">
        <v>1.6921740000000001E-2</v>
      </c>
      <c r="R632">
        <v>1.4955599999999999E-2</v>
      </c>
      <c r="S632">
        <v>1.757831E-2</v>
      </c>
      <c r="T632">
        <v>1.7323089999999999E-2</v>
      </c>
      <c r="U632">
        <v>2.767234E-2</v>
      </c>
    </row>
    <row r="633" spans="1:21" x14ac:dyDescent="0.25">
      <c r="A633" s="20">
        <f>0.000000447164*10^9</f>
        <v>447.16399999999999</v>
      </c>
      <c r="B633">
        <v>1.2671E-2</v>
      </c>
      <c r="C633">
        <v>2.0413649999999998E-2</v>
      </c>
      <c r="D633">
        <v>7.1447109999999998E-3</v>
      </c>
      <c r="E633">
        <v>5.9192170000000001E-3</v>
      </c>
      <c r="F633">
        <v>2.2377129999999999E-2</v>
      </c>
      <c r="G633">
        <v>1.9174770000000001E-2</v>
      </c>
      <c r="H633">
        <v>1.5277789999999999E-2</v>
      </c>
      <c r="I633">
        <v>1.689303E-2</v>
      </c>
      <c r="J633">
        <v>1.8135749999999999E-2</v>
      </c>
      <c r="K633">
        <v>1.7154849999999999E-2</v>
      </c>
      <c r="L633">
        <v>2.2171119999999999E-2</v>
      </c>
      <c r="M633">
        <v>2.6785380000000001E-2</v>
      </c>
      <c r="N633">
        <v>1.4778410000000001E-2</v>
      </c>
      <c r="O633">
        <v>2.6194990000000001E-2</v>
      </c>
      <c r="P633">
        <v>2.3691E-2</v>
      </c>
      <c r="Q633">
        <v>2.4727249999999999E-2</v>
      </c>
      <c r="R633">
        <v>4.2792259999999997E-3</v>
      </c>
      <c r="S633">
        <v>2.7504609999999999E-2</v>
      </c>
      <c r="T633">
        <v>1.427789E-2</v>
      </c>
      <c r="U633">
        <v>2.025414E-2</v>
      </c>
    </row>
    <row r="634" spans="1:21" x14ac:dyDescent="0.25">
      <c r="A634" s="20">
        <f>0.000000448164*10^9</f>
        <v>448.16399999999999</v>
      </c>
      <c r="B634">
        <v>-3.399775E-4</v>
      </c>
      <c r="C634">
        <v>1.890936E-2</v>
      </c>
      <c r="D634">
        <v>1.202479E-2</v>
      </c>
      <c r="E634">
        <v>1.020913E-2</v>
      </c>
      <c r="F634">
        <v>2.1752270000000001E-2</v>
      </c>
      <c r="G634">
        <v>2.0018350000000001E-2</v>
      </c>
      <c r="H634">
        <v>1.114538E-2</v>
      </c>
      <c r="I634">
        <v>2.358352E-2</v>
      </c>
      <c r="J634">
        <v>1.9370769999999999E-2</v>
      </c>
      <c r="K634">
        <v>2.3363749999999999E-3</v>
      </c>
      <c r="L634">
        <v>1.39176E-2</v>
      </c>
      <c r="M634">
        <v>2.378106E-2</v>
      </c>
      <c r="N634">
        <v>1.225942E-2</v>
      </c>
      <c r="O634">
        <v>1.092955E-2</v>
      </c>
      <c r="P634">
        <v>2.655136E-2</v>
      </c>
      <c r="Q634">
        <v>2.307354E-2</v>
      </c>
      <c r="R634">
        <v>4.0185250000000002E-4</v>
      </c>
      <c r="S634">
        <v>2.1081059999999999E-2</v>
      </c>
      <c r="T634">
        <v>-6.8099969999999997E-4</v>
      </c>
      <c r="U634">
        <v>1.7657619999999999E-3</v>
      </c>
    </row>
    <row r="635" spans="1:21" x14ac:dyDescent="0.25">
      <c r="A635" s="20">
        <f>0.000000449164*10^9</f>
        <v>449.16399999999999</v>
      </c>
      <c r="B635">
        <v>8.6345789999999996E-4</v>
      </c>
      <c r="C635">
        <v>8.0243350000000005E-3</v>
      </c>
      <c r="D635">
        <v>2.4655699999999999E-2</v>
      </c>
      <c r="E635">
        <v>6.7958979999999999E-3</v>
      </c>
      <c r="F635">
        <v>1.6303740000000001E-2</v>
      </c>
      <c r="G635">
        <v>1.665173E-2</v>
      </c>
      <c r="H635">
        <v>6.1454600000000002E-3</v>
      </c>
      <c r="I635">
        <v>1.9013430000000001E-2</v>
      </c>
      <c r="J635">
        <v>2.6502359999999999E-2</v>
      </c>
      <c r="K635">
        <v>6.972079E-3</v>
      </c>
      <c r="L635">
        <v>4.0825549999999999E-3</v>
      </c>
      <c r="M635">
        <v>1.0975260000000001E-2</v>
      </c>
      <c r="N635">
        <v>1.12161E-2</v>
      </c>
      <c r="O635">
        <v>3.7136019999999999E-3</v>
      </c>
      <c r="P635">
        <v>1.4164970000000001E-2</v>
      </c>
      <c r="Q635">
        <v>1.836871E-2</v>
      </c>
      <c r="R635">
        <v>1.1040329999999999E-3</v>
      </c>
      <c r="S635">
        <v>1.3934129999999999E-2</v>
      </c>
      <c r="T635">
        <v>-4.2309879999999998E-3</v>
      </c>
      <c r="U635">
        <v>3.9671029999999996E-3</v>
      </c>
    </row>
    <row r="636" spans="1:21" x14ac:dyDescent="0.25">
      <c r="A636" s="20">
        <f>0.000000450164*10^9</f>
        <v>450.16399999999999</v>
      </c>
      <c r="B636">
        <v>1.379815E-2</v>
      </c>
      <c r="C636">
        <v>1.0784989999999999E-3</v>
      </c>
      <c r="D636">
        <v>2.0899979999999999E-2</v>
      </c>
      <c r="E636">
        <v>8.4803150000000004E-3</v>
      </c>
      <c r="F636">
        <v>1.7883039999999999E-2</v>
      </c>
      <c r="G636">
        <v>1.9989460000000001E-2</v>
      </c>
      <c r="H636">
        <v>-2.2889960000000002E-3</v>
      </c>
      <c r="I636">
        <v>3.5584980000000002E-3</v>
      </c>
      <c r="J636">
        <v>2.00907E-2</v>
      </c>
      <c r="K636">
        <v>1.508904E-2</v>
      </c>
      <c r="L636">
        <v>5.1796359999999996E-3</v>
      </c>
      <c r="M636">
        <v>1.260853E-2</v>
      </c>
      <c r="N636">
        <v>7.8666180000000006E-3</v>
      </c>
      <c r="O636">
        <v>9.0835039999999992E-3</v>
      </c>
      <c r="P636">
        <v>7.5904320000000003E-3</v>
      </c>
      <c r="Q636">
        <v>1.7692380000000001E-2</v>
      </c>
      <c r="R636">
        <v>-9.0735529999999998E-4</v>
      </c>
      <c r="S636">
        <v>5.2404349999999999E-3</v>
      </c>
      <c r="T636">
        <v>2.4742169999999999E-3</v>
      </c>
      <c r="U636">
        <v>1.904759E-2</v>
      </c>
    </row>
    <row r="637" spans="1:21" x14ac:dyDescent="0.25">
      <c r="A637" s="20">
        <f>0.000000451164*10^9</f>
        <v>451.16399999999999</v>
      </c>
      <c r="B637">
        <v>1.8434160000000002E-2</v>
      </c>
      <c r="C637">
        <v>2.911776E-3</v>
      </c>
      <c r="D637">
        <v>5.8455670000000003E-3</v>
      </c>
      <c r="E637">
        <v>1.203157E-2</v>
      </c>
      <c r="F637">
        <v>1.223344E-2</v>
      </c>
      <c r="G637">
        <v>2.003682E-2</v>
      </c>
      <c r="H637">
        <v>-7.5210809999999998E-3</v>
      </c>
      <c r="I637">
        <v>-8.094136E-3</v>
      </c>
      <c r="J637">
        <v>3.4872549999999999E-3</v>
      </c>
      <c r="K637">
        <v>1.315616E-2</v>
      </c>
      <c r="L637">
        <v>8.6522500000000002E-3</v>
      </c>
      <c r="M637">
        <v>1.7774330000000001E-2</v>
      </c>
      <c r="N637">
        <v>7.5122770000000004E-3</v>
      </c>
      <c r="O637">
        <v>1.9572849999999999E-2</v>
      </c>
      <c r="P637">
        <v>1.934222E-2</v>
      </c>
      <c r="Q637">
        <v>1.492128E-2</v>
      </c>
      <c r="R637">
        <v>7.7982110000000002E-3</v>
      </c>
      <c r="S637">
        <v>-8.9839729999999993E-3</v>
      </c>
      <c r="T637">
        <v>-2.2735670000000002E-3</v>
      </c>
      <c r="U637">
        <v>1.901299E-2</v>
      </c>
    </row>
    <row r="638" spans="1:21" x14ac:dyDescent="0.25">
      <c r="A638" s="20">
        <f>0.000000452164*10^9</f>
        <v>452.16399999999999</v>
      </c>
      <c r="B638">
        <v>1.092892E-2</v>
      </c>
      <c r="C638">
        <v>1.3196379999999999E-3</v>
      </c>
      <c r="D638">
        <v>1.2013609999999999E-2</v>
      </c>
      <c r="E638">
        <v>1.44948E-2</v>
      </c>
      <c r="F638">
        <v>-3.4824809999999999E-3</v>
      </c>
      <c r="G638">
        <v>6.5187400000000003E-3</v>
      </c>
      <c r="H638">
        <v>-5.988562E-4</v>
      </c>
      <c r="I638">
        <v>2.8324470000000001E-3</v>
      </c>
      <c r="J638">
        <v>-7.2516989999999999E-4</v>
      </c>
      <c r="K638">
        <v>1.168517E-2</v>
      </c>
      <c r="L638">
        <v>1.456256E-2</v>
      </c>
      <c r="M638">
        <v>1.807346E-2</v>
      </c>
      <c r="N638">
        <v>1.3493649999999999E-2</v>
      </c>
      <c r="O638">
        <v>2.4379020000000001E-2</v>
      </c>
      <c r="P638">
        <v>3.153562E-2</v>
      </c>
      <c r="Q638">
        <v>1.0803399999999999E-2</v>
      </c>
      <c r="R638">
        <v>2.2774579999999999E-2</v>
      </c>
      <c r="S638">
        <v>-4.4707460000000003E-3</v>
      </c>
      <c r="T638">
        <v>-7.8499510000000008E-3</v>
      </c>
      <c r="U638">
        <v>1.4611529999999999E-2</v>
      </c>
    </row>
    <row r="639" spans="1:21" x14ac:dyDescent="0.25">
      <c r="A639" s="20">
        <f>0.000000453164*10^9</f>
        <v>453.16400000000004</v>
      </c>
      <c r="B639">
        <v>2.8006519999999998E-3</v>
      </c>
      <c r="C639">
        <v>-4.5729500000000001E-3</v>
      </c>
      <c r="D639">
        <v>2.7350889999999999E-2</v>
      </c>
      <c r="E639">
        <v>1.7187129999999998E-2</v>
      </c>
      <c r="F639">
        <v>-1.157248E-3</v>
      </c>
      <c r="G639">
        <v>-5.0760789999999998E-3</v>
      </c>
      <c r="H639">
        <v>4.775011E-3</v>
      </c>
      <c r="I639">
        <v>2.346471E-2</v>
      </c>
      <c r="J639">
        <v>8.5138509999999994E-3</v>
      </c>
      <c r="K639">
        <v>2.0184069999999998E-2</v>
      </c>
      <c r="L639">
        <v>1.218986E-2</v>
      </c>
      <c r="M639">
        <v>2.3967849999999999E-2</v>
      </c>
      <c r="N639">
        <v>1.478763E-2</v>
      </c>
      <c r="O639">
        <v>2.475099E-2</v>
      </c>
      <c r="P639">
        <v>2.9418819999999998E-2</v>
      </c>
      <c r="Q639">
        <v>8.8185030000000001E-3</v>
      </c>
      <c r="R639">
        <v>2.8369999999999999E-2</v>
      </c>
      <c r="S639">
        <v>1.5046169999999999E-2</v>
      </c>
      <c r="T639">
        <v>-4.1795729999999998E-3</v>
      </c>
      <c r="U639">
        <v>1.7988029999999999E-2</v>
      </c>
    </row>
    <row r="640" spans="1:21" x14ac:dyDescent="0.25">
      <c r="A640" s="20">
        <f>0.000000454164*10^9</f>
        <v>454.16399999999999</v>
      </c>
      <c r="B640">
        <v>5.9041329999999998E-3</v>
      </c>
      <c r="C640">
        <v>-2.1156399999999998E-3</v>
      </c>
      <c r="D640">
        <v>2.9378649999999999E-2</v>
      </c>
      <c r="E640">
        <v>1.347044E-2</v>
      </c>
      <c r="F640">
        <v>1.82083E-2</v>
      </c>
      <c r="G640">
        <v>4.4149300000000001E-3</v>
      </c>
      <c r="H640">
        <v>5.9930019999999999E-3</v>
      </c>
      <c r="I640">
        <v>2.716176E-2</v>
      </c>
      <c r="J640">
        <v>1.2700609999999999E-2</v>
      </c>
      <c r="K640">
        <v>2.9667889999999999E-2</v>
      </c>
      <c r="L640">
        <v>8.3088309999999992E-3</v>
      </c>
      <c r="M640">
        <v>2.91743E-2</v>
      </c>
      <c r="N640">
        <v>1.44975E-2</v>
      </c>
      <c r="O640">
        <v>2.1040590000000001E-2</v>
      </c>
      <c r="P640">
        <v>2.3040970000000001E-2</v>
      </c>
      <c r="Q640">
        <v>8.2566629999999992E-3</v>
      </c>
      <c r="R640">
        <v>2.4828389999999999E-2</v>
      </c>
      <c r="S640">
        <v>1.8470549999999999E-2</v>
      </c>
      <c r="T640">
        <v>3.2006449999999998E-3</v>
      </c>
      <c r="U640">
        <v>1.631092E-2</v>
      </c>
    </row>
    <row r="641" spans="1:21" x14ac:dyDescent="0.25">
      <c r="A641" s="20">
        <f>0.000000455164*10^9</f>
        <v>455.16399999999999</v>
      </c>
      <c r="B641">
        <v>1.0478070000000001E-2</v>
      </c>
      <c r="C641">
        <v>7.8463609999999996E-3</v>
      </c>
      <c r="D641">
        <v>2.452551E-2</v>
      </c>
      <c r="E641">
        <v>8.1235170000000002E-3</v>
      </c>
      <c r="F641">
        <v>2.7206939999999999E-2</v>
      </c>
      <c r="G641">
        <v>2.3650330000000001E-2</v>
      </c>
      <c r="H641">
        <v>1.30966E-2</v>
      </c>
      <c r="I641">
        <v>1.9865029999999999E-2</v>
      </c>
      <c r="J641">
        <v>3.2252330000000001E-3</v>
      </c>
      <c r="K641">
        <v>2.5117239999999999E-2</v>
      </c>
      <c r="L641">
        <v>2.36607E-2</v>
      </c>
      <c r="M641">
        <v>2.8784859999999999E-2</v>
      </c>
      <c r="N641">
        <v>1.6314180000000001E-2</v>
      </c>
      <c r="O641">
        <v>8.0275399999999997E-3</v>
      </c>
      <c r="P641">
        <v>2.2580119999999999E-2</v>
      </c>
      <c r="Q641">
        <v>8.0356330000000004E-3</v>
      </c>
      <c r="R641">
        <v>1.489409E-2</v>
      </c>
      <c r="S641">
        <v>9.0292089999999998E-3</v>
      </c>
      <c r="T641">
        <v>1.1194890000000001E-2</v>
      </c>
      <c r="U641">
        <v>1.13963E-2</v>
      </c>
    </row>
    <row r="642" spans="1:21" x14ac:dyDescent="0.25">
      <c r="A642" s="20">
        <f>0.000000456164*10^9</f>
        <v>456.16399999999999</v>
      </c>
      <c r="B642">
        <v>-1.417352E-4</v>
      </c>
      <c r="C642">
        <v>1.766394E-2</v>
      </c>
      <c r="D642">
        <v>1.7577039999999999E-2</v>
      </c>
      <c r="E642">
        <v>8.7326680000000007E-3</v>
      </c>
      <c r="F642">
        <v>2.0588510000000001E-2</v>
      </c>
      <c r="G642">
        <v>2.7965710000000001E-2</v>
      </c>
      <c r="H642">
        <v>1.8208729999999999E-2</v>
      </c>
      <c r="I642">
        <v>1.3514119999999999E-2</v>
      </c>
      <c r="J642">
        <v>-4.43524E-3</v>
      </c>
      <c r="K642">
        <v>1.532066E-2</v>
      </c>
      <c r="L642">
        <v>3.642215E-2</v>
      </c>
      <c r="M642">
        <v>3.063109E-2</v>
      </c>
      <c r="N642">
        <v>1.6106249999999999E-2</v>
      </c>
      <c r="O642">
        <v>-7.8454839999999998E-3</v>
      </c>
      <c r="P642">
        <v>1.9089499999999999E-2</v>
      </c>
      <c r="Q642">
        <v>2.034629E-3</v>
      </c>
      <c r="R642">
        <v>1.0761110000000001E-2</v>
      </c>
      <c r="S642">
        <v>8.3891739999999992E-3</v>
      </c>
      <c r="T642">
        <v>5.0563459999999998E-3</v>
      </c>
      <c r="U642">
        <v>1.217887E-2</v>
      </c>
    </row>
    <row r="643" spans="1:21" x14ac:dyDescent="0.25">
      <c r="A643" s="20">
        <f>0.000000457164*10^9</f>
        <v>457.16399999999999</v>
      </c>
      <c r="B643">
        <v>-1.5068069999999999E-2</v>
      </c>
      <c r="C643">
        <v>2.2187419999999999E-2</v>
      </c>
      <c r="D643">
        <v>1.286353E-2</v>
      </c>
      <c r="E643">
        <v>1.0373729999999999E-2</v>
      </c>
      <c r="F643">
        <v>1.621061E-2</v>
      </c>
      <c r="G643">
        <v>1.9480230000000001E-2</v>
      </c>
      <c r="H643">
        <v>1.111824E-2</v>
      </c>
      <c r="I643">
        <v>7.2879279999999999E-3</v>
      </c>
      <c r="J643">
        <v>4.2349010000000001E-3</v>
      </c>
      <c r="K643">
        <v>1.825295E-2</v>
      </c>
      <c r="L643">
        <v>2.4584499999999999E-2</v>
      </c>
      <c r="M643">
        <v>3.2120849999999999E-2</v>
      </c>
      <c r="N643">
        <v>1.5261159999999999E-2</v>
      </c>
      <c r="O643">
        <v>-8.9439459999999995E-3</v>
      </c>
      <c r="P643">
        <v>1.1006190000000001E-2</v>
      </c>
      <c r="Q643">
        <v>-9.7506899999999996E-4</v>
      </c>
      <c r="R643">
        <v>1.5031539999999999E-2</v>
      </c>
      <c r="S643">
        <v>1.4090770000000001E-2</v>
      </c>
      <c r="T643">
        <v>-3.506042E-3</v>
      </c>
      <c r="U643">
        <v>9.7314919999999996E-3</v>
      </c>
    </row>
    <row r="644" spans="1:21" x14ac:dyDescent="0.25">
      <c r="A644" s="20">
        <f>0.000000458164*10^9</f>
        <v>458.16400000000004</v>
      </c>
      <c r="B644">
        <v>-7.0326690000000001E-3</v>
      </c>
      <c r="C644">
        <v>1.934261E-2</v>
      </c>
      <c r="D644">
        <v>1.070142E-2</v>
      </c>
      <c r="E644">
        <v>1.1187910000000001E-2</v>
      </c>
      <c r="F644">
        <v>2.3183079999999998E-2</v>
      </c>
      <c r="G644">
        <v>1.5576080000000001E-2</v>
      </c>
      <c r="H644">
        <v>-2.7566420000000001E-3</v>
      </c>
      <c r="I644">
        <v>5.6875149999999998E-3</v>
      </c>
      <c r="J644">
        <v>1.082555E-2</v>
      </c>
      <c r="K644">
        <v>2.532394E-2</v>
      </c>
      <c r="L644">
        <v>5.8418519999999998E-3</v>
      </c>
      <c r="M644">
        <v>2.5814360000000001E-2</v>
      </c>
      <c r="N644">
        <v>1.753818E-2</v>
      </c>
      <c r="O644">
        <v>5.1616559999999997E-3</v>
      </c>
      <c r="P644">
        <v>9.9984340000000005E-3</v>
      </c>
      <c r="Q644">
        <v>4.5552659999999997E-3</v>
      </c>
      <c r="R644">
        <v>1.0203240000000001E-2</v>
      </c>
      <c r="S644">
        <v>1.266656E-2</v>
      </c>
      <c r="T644">
        <v>9.6232469999999997E-3</v>
      </c>
      <c r="U644">
        <v>4.754871E-4</v>
      </c>
    </row>
    <row r="645" spans="1:21" x14ac:dyDescent="0.25">
      <c r="A645" s="20">
        <f>0.000000459164*10^9</f>
        <v>459.16399999999999</v>
      </c>
      <c r="B645">
        <v>1.6646680000000001E-2</v>
      </c>
      <c r="C645">
        <v>1.499869E-2</v>
      </c>
      <c r="D645">
        <v>7.4492050000000004E-3</v>
      </c>
      <c r="E645">
        <v>1.339721E-2</v>
      </c>
      <c r="F645">
        <v>2.0517420000000001E-2</v>
      </c>
      <c r="G645">
        <v>1.5997549999999999E-2</v>
      </c>
      <c r="H645">
        <v>-6.270215E-3</v>
      </c>
      <c r="I645">
        <v>1.4514620000000001E-2</v>
      </c>
      <c r="J645">
        <v>8.9721109999999996E-3</v>
      </c>
      <c r="K645">
        <v>2.1607189999999998E-2</v>
      </c>
      <c r="L645">
        <v>5.7919210000000002E-3</v>
      </c>
      <c r="M645">
        <v>1.834626E-2</v>
      </c>
      <c r="N645">
        <v>2.1077869999999999E-2</v>
      </c>
      <c r="O645">
        <v>1.2343440000000001E-2</v>
      </c>
      <c r="P645">
        <v>1.471897E-2</v>
      </c>
      <c r="Q645">
        <v>6.3424170000000004E-3</v>
      </c>
      <c r="R645">
        <v>4.034935E-4</v>
      </c>
      <c r="S645">
        <v>9.7761010000000006E-3</v>
      </c>
      <c r="T645">
        <v>1.721845E-2</v>
      </c>
      <c r="U645">
        <v>-2.4725670000000002E-3</v>
      </c>
    </row>
    <row r="646" spans="1:21" x14ac:dyDescent="0.25">
      <c r="A646" s="20">
        <f>0.000000460164*10^9</f>
        <v>460.16400000000004</v>
      </c>
      <c r="B646">
        <v>1.785082E-2</v>
      </c>
      <c r="C646">
        <v>1.1476180000000001E-2</v>
      </c>
      <c r="D646">
        <v>7.5916289999999999E-3</v>
      </c>
      <c r="E646">
        <v>1.118484E-2</v>
      </c>
      <c r="F646">
        <v>5.0018709999999997E-3</v>
      </c>
      <c r="G646">
        <v>1.2325940000000001E-2</v>
      </c>
      <c r="H646">
        <v>3.286364E-3</v>
      </c>
      <c r="I646">
        <v>2.6260760000000001E-2</v>
      </c>
      <c r="J646">
        <v>1.771474E-2</v>
      </c>
      <c r="K646">
        <v>1.556479E-2</v>
      </c>
      <c r="L646">
        <v>1.8466799999999998E-2</v>
      </c>
      <c r="M646">
        <v>2.1446639999999999E-2</v>
      </c>
      <c r="N646">
        <v>1.782224E-2</v>
      </c>
      <c r="O646">
        <v>4.7873170000000001E-3</v>
      </c>
      <c r="P646">
        <v>1.670377E-2</v>
      </c>
      <c r="Q646">
        <v>1.548748E-3</v>
      </c>
      <c r="R646">
        <v>2.3834450000000001E-3</v>
      </c>
      <c r="S646">
        <v>1.121845E-2</v>
      </c>
      <c r="T646">
        <v>5.8400250000000004E-3</v>
      </c>
      <c r="U646">
        <v>4.4949389999999999E-3</v>
      </c>
    </row>
    <row r="647" spans="1:21" x14ac:dyDescent="0.25">
      <c r="A647" s="20">
        <f>0.000000461164*10^9</f>
        <v>461.16399999999999</v>
      </c>
      <c r="B647">
        <v>4.2044819999999998E-3</v>
      </c>
      <c r="C647">
        <v>5.9177049999999997E-3</v>
      </c>
      <c r="D647">
        <v>1.065402E-2</v>
      </c>
      <c r="E647">
        <v>4.3845020000000002E-3</v>
      </c>
      <c r="F647">
        <v>8.5868339999999998E-3</v>
      </c>
      <c r="G647">
        <v>9.3459000000000007E-3</v>
      </c>
      <c r="H647">
        <v>1.1717699999999999E-2</v>
      </c>
      <c r="I647">
        <v>1.7099429999999999E-2</v>
      </c>
      <c r="J647">
        <v>2.7044510000000001E-2</v>
      </c>
      <c r="K647">
        <v>1.8650259999999998E-2</v>
      </c>
      <c r="L647">
        <v>1.68343E-2</v>
      </c>
      <c r="M647">
        <v>2.587418E-2</v>
      </c>
      <c r="N647">
        <v>1.108133E-2</v>
      </c>
      <c r="O647">
        <v>1.9928369999999999E-4</v>
      </c>
      <c r="P647">
        <v>1.713027E-2</v>
      </c>
      <c r="Q647">
        <v>-1.416713E-4</v>
      </c>
      <c r="R647">
        <v>1.470232E-2</v>
      </c>
      <c r="S647">
        <v>9.6210919999999995E-3</v>
      </c>
      <c r="T647">
        <v>3.18914E-3</v>
      </c>
      <c r="U647">
        <v>8.3189549999999994E-3</v>
      </c>
    </row>
    <row r="648" spans="1:21" x14ac:dyDescent="0.25">
      <c r="A648" s="20">
        <f>0.000000462164*10^9</f>
        <v>462.16399999999999</v>
      </c>
      <c r="B648">
        <v>8.9779430000000004E-3</v>
      </c>
      <c r="C648">
        <v>5.1726000000000003E-3</v>
      </c>
      <c r="D648">
        <v>1.061606E-2</v>
      </c>
      <c r="E648">
        <v>6.5977340000000001E-3</v>
      </c>
      <c r="F648">
        <v>2.6210819999999999E-2</v>
      </c>
      <c r="G648">
        <v>1.1498619999999999E-2</v>
      </c>
      <c r="H648">
        <v>1.5963910000000001E-2</v>
      </c>
      <c r="I648">
        <v>-2.3433220000000001E-3</v>
      </c>
      <c r="J648">
        <v>2.3753529999999998E-2</v>
      </c>
      <c r="K648">
        <v>2.2078839999999999E-2</v>
      </c>
      <c r="L648">
        <v>7.735151E-3</v>
      </c>
      <c r="M648">
        <v>1.9075620000000001E-2</v>
      </c>
      <c r="N648">
        <v>9.9521320000000007E-3</v>
      </c>
      <c r="O648">
        <v>3.8605929999999998E-3</v>
      </c>
      <c r="P648">
        <v>1.6279729999999999E-2</v>
      </c>
      <c r="Q648">
        <v>1.105885E-2</v>
      </c>
      <c r="R648">
        <v>2.1044199999999999E-2</v>
      </c>
      <c r="S648">
        <v>-1.8106890000000001E-3</v>
      </c>
      <c r="T648">
        <v>1.198683E-2</v>
      </c>
      <c r="U648">
        <v>3.1303820000000001E-3</v>
      </c>
    </row>
    <row r="649" spans="1:21" x14ac:dyDescent="0.25">
      <c r="A649" s="20">
        <f>0.000000463164*10^9</f>
        <v>463.16399999999999</v>
      </c>
      <c r="B649">
        <v>1.310645E-2</v>
      </c>
      <c r="C649">
        <v>9.1983770000000006E-3</v>
      </c>
      <c r="D649">
        <v>9.9730519999999996E-3</v>
      </c>
      <c r="E649">
        <v>1.8741299999999999E-2</v>
      </c>
      <c r="F649">
        <v>2.219674E-2</v>
      </c>
      <c r="G649">
        <v>1.2621139999999999E-2</v>
      </c>
      <c r="H649">
        <v>1.9473000000000001E-2</v>
      </c>
      <c r="I649">
        <v>5.8506490000000003E-3</v>
      </c>
      <c r="J649">
        <v>1.8906099999999999E-2</v>
      </c>
      <c r="K649">
        <v>1.6551E-2</v>
      </c>
      <c r="L649">
        <v>8.8006790000000005E-3</v>
      </c>
      <c r="M649">
        <v>1.492311E-2</v>
      </c>
      <c r="N649">
        <v>1.2631740000000001E-2</v>
      </c>
      <c r="O649">
        <v>8.6029039999999998E-3</v>
      </c>
      <c r="P649">
        <v>1.302647E-2</v>
      </c>
      <c r="Q649">
        <v>2.225415E-2</v>
      </c>
      <c r="R649">
        <v>1.3550070000000001E-2</v>
      </c>
      <c r="S649">
        <v>-1.7087080000000001E-2</v>
      </c>
      <c r="T649">
        <v>1.690204E-2</v>
      </c>
      <c r="U649">
        <v>-3.0971140000000002E-3</v>
      </c>
    </row>
    <row r="650" spans="1:21" x14ac:dyDescent="0.25">
      <c r="A650" s="20">
        <f>0.000000464164*10^9</f>
        <v>464.16399999999999</v>
      </c>
      <c r="B650">
        <v>-2.8637599999999999E-3</v>
      </c>
      <c r="C650">
        <v>8.2894960000000004E-3</v>
      </c>
      <c r="D650">
        <v>1.486666E-2</v>
      </c>
      <c r="E650">
        <v>2.7204829999999999E-2</v>
      </c>
      <c r="F650">
        <v>9.801368E-4</v>
      </c>
      <c r="G650">
        <v>7.3263850000000004E-3</v>
      </c>
      <c r="H650">
        <v>1.7831E-2</v>
      </c>
      <c r="I650">
        <v>2.5935529999999998E-2</v>
      </c>
      <c r="J650">
        <v>1.9144359999999999E-2</v>
      </c>
      <c r="K650">
        <v>1.3142539999999999E-2</v>
      </c>
      <c r="L650">
        <v>1.471509E-2</v>
      </c>
      <c r="M650">
        <v>1.9426769999999999E-2</v>
      </c>
      <c r="N650">
        <v>1.6571809999999999E-2</v>
      </c>
      <c r="O650">
        <v>1.3580989999999999E-2</v>
      </c>
      <c r="P650">
        <v>1.70995E-2</v>
      </c>
      <c r="Q650">
        <v>2.1191089999999999E-2</v>
      </c>
      <c r="R650">
        <v>8.4397350000000003E-3</v>
      </c>
      <c r="S650">
        <v>-1.2188279999999999E-2</v>
      </c>
      <c r="T650">
        <v>1.441573E-2</v>
      </c>
      <c r="U650">
        <v>-2.881397E-3</v>
      </c>
    </row>
    <row r="651" spans="1:21" x14ac:dyDescent="0.25">
      <c r="A651" s="20">
        <f>0.000000465164*10^9</f>
        <v>465.16400000000004</v>
      </c>
      <c r="B651">
        <v>-9.3459530000000006E-3</v>
      </c>
      <c r="C651">
        <v>1.220883E-2</v>
      </c>
      <c r="D651">
        <v>2.3015810000000001E-2</v>
      </c>
      <c r="E651">
        <v>2.9936999999999998E-2</v>
      </c>
      <c r="F651">
        <v>-1.7213249999999999E-3</v>
      </c>
      <c r="G651">
        <v>-1.238715E-3</v>
      </c>
      <c r="H651">
        <v>1.3958450000000001E-2</v>
      </c>
      <c r="I651">
        <v>2.5550380000000001E-2</v>
      </c>
      <c r="J651">
        <v>1.835759E-2</v>
      </c>
      <c r="K651">
        <v>1.6454880000000002E-2</v>
      </c>
      <c r="L651">
        <v>1.993783E-2</v>
      </c>
      <c r="M651">
        <v>2.0399790000000001E-2</v>
      </c>
      <c r="N651">
        <v>1.979759E-2</v>
      </c>
      <c r="O651">
        <v>1.549006E-2</v>
      </c>
      <c r="P651">
        <v>2.201053E-2</v>
      </c>
      <c r="Q651">
        <v>2.4089240000000001E-2</v>
      </c>
      <c r="R651">
        <v>1.1158370000000001E-2</v>
      </c>
      <c r="S651">
        <v>1.058687E-2</v>
      </c>
      <c r="T651">
        <v>1.187764E-2</v>
      </c>
      <c r="U651">
        <v>5.000928E-3</v>
      </c>
    </row>
    <row r="652" spans="1:21" x14ac:dyDescent="0.25">
      <c r="A652" s="20">
        <f>0.000000466164*10^9</f>
        <v>466.16399999999999</v>
      </c>
      <c r="B652">
        <v>8.8540919999999992E-3</v>
      </c>
      <c r="C652">
        <v>2.235465E-2</v>
      </c>
      <c r="D652">
        <v>2.2902720000000001E-2</v>
      </c>
      <c r="E652">
        <v>2.850244E-2</v>
      </c>
      <c r="F652">
        <v>1.7712990000000001E-2</v>
      </c>
      <c r="G652">
        <v>-2.8159090000000001E-3</v>
      </c>
      <c r="H652">
        <v>1.5786270000000002E-2</v>
      </c>
      <c r="I652">
        <v>1.389423E-2</v>
      </c>
      <c r="J652">
        <v>1.348746E-2</v>
      </c>
      <c r="K652">
        <v>1.221035E-2</v>
      </c>
      <c r="L652">
        <v>1.276075E-2</v>
      </c>
      <c r="M652">
        <v>2.2148029999999999E-2</v>
      </c>
      <c r="N652">
        <v>1.451855E-2</v>
      </c>
      <c r="O652">
        <v>1.9028409999999999E-2</v>
      </c>
      <c r="P652">
        <v>1.6043399999999999E-2</v>
      </c>
      <c r="Q652">
        <v>3.0105739999999999E-2</v>
      </c>
      <c r="R652">
        <v>1.286821E-2</v>
      </c>
      <c r="S652">
        <v>1.2699759999999999E-2</v>
      </c>
      <c r="T652">
        <v>9.2512730000000008E-3</v>
      </c>
      <c r="U652">
        <v>1.547426E-2</v>
      </c>
    </row>
    <row r="653" spans="1:21" x14ac:dyDescent="0.25">
      <c r="A653" s="20">
        <f>0.000000467164*10^9</f>
        <v>467.16399999999999</v>
      </c>
      <c r="B653">
        <v>2.6109070000000002E-2</v>
      </c>
      <c r="C653">
        <v>1.2263909999999999E-2</v>
      </c>
      <c r="D653">
        <v>7.1600250000000004E-3</v>
      </c>
      <c r="E653">
        <v>2.1738480000000001E-2</v>
      </c>
      <c r="F653">
        <v>2.6000780000000001E-2</v>
      </c>
      <c r="G653">
        <v>6.8119019999999999E-3</v>
      </c>
      <c r="H653">
        <v>1.9891410000000002E-2</v>
      </c>
      <c r="I653">
        <v>1.0756150000000001E-2</v>
      </c>
      <c r="J653">
        <v>1.392767E-2</v>
      </c>
      <c r="K653">
        <v>1.6788020000000001E-4</v>
      </c>
      <c r="L653">
        <v>3.9769179999999999E-4</v>
      </c>
      <c r="M653">
        <v>2.5668670000000001E-2</v>
      </c>
      <c r="N653">
        <v>5.0725099999999997E-3</v>
      </c>
      <c r="O653">
        <v>2.4916589999999999E-2</v>
      </c>
      <c r="P653">
        <v>1.7040880000000001E-2</v>
      </c>
      <c r="Q653">
        <v>2.2987859999999999E-2</v>
      </c>
      <c r="R653">
        <v>1.383334E-2</v>
      </c>
      <c r="S653">
        <v>-5.2398949999999996E-3</v>
      </c>
      <c r="T653">
        <v>-3.1317379999999998E-3</v>
      </c>
      <c r="U653">
        <v>2.128977E-2</v>
      </c>
    </row>
    <row r="654" spans="1:21" x14ac:dyDescent="0.25">
      <c r="A654" s="20">
        <f>0.000000468163*10^9</f>
        <v>468.16300000000001</v>
      </c>
      <c r="B654">
        <v>2.5769360000000002E-2</v>
      </c>
      <c r="C654">
        <v>-8.3820040000000002E-3</v>
      </c>
      <c r="D654">
        <v>-6.3756289999999998E-3</v>
      </c>
      <c r="E654">
        <v>1.3102890000000001E-2</v>
      </c>
      <c r="F654">
        <v>1.5527900000000001E-2</v>
      </c>
      <c r="G654">
        <v>1.8205120000000002E-2</v>
      </c>
      <c r="H654">
        <v>2.3375650000000001E-2</v>
      </c>
      <c r="I654">
        <v>1.9415189999999999E-2</v>
      </c>
      <c r="J654">
        <v>2.4132460000000001E-2</v>
      </c>
      <c r="K654">
        <v>-3.3017950000000001E-4</v>
      </c>
      <c r="L654">
        <v>5.7896470000000002E-3</v>
      </c>
      <c r="M654">
        <v>1.7776750000000001E-2</v>
      </c>
      <c r="N654">
        <v>2.4667840000000001E-3</v>
      </c>
      <c r="O654">
        <v>2.2049760000000002E-2</v>
      </c>
      <c r="P654">
        <v>2.5810090000000001E-2</v>
      </c>
      <c r="Q654">
        <v>1.37013E-2</v>
      </c>
      <c r="R654">
        <v>7.8986200000000003E-3</v>
      </c>
      <c r="S654">
        <v>-4.1511309999999997E-3</v>
      </c>
      <c r="T654">
        <v>-1.15768E-2</v>
      </c>
      <c r="U654">
        <v>1.6947810000000001E-2</v>
      </c>
    </row>
    <row r="655" spans="1:21" x14ac:dyDescent="0.25">
      <c r="A655" s="20">
        <f>0.000000469163*10^9</f>
        <v>469.16299999999995</v>
      </c>
      <c r="B655">
        <v>1.358289E-2</v>
      </c>
      <c r="C655">
        <v>-3.6198340000000002E-3</v>
      </c>
      <c r="D655">
        <v>2.2545629999999998E-3</v>
      </c>
      <c r="E655">
        <v>2.7963850000000002E-3</v>
      </c>
      <c r="F655">
        <v>1.039082E-2</v>
      </c>
      <c r="G655">
        <v>2.2615590000000001E-2</v>
      </c>
      <c r="H655">
        <v>2.137145E-2</v>
      </c>
      <c r="I655">
        <v>2.2437530000000001E-2</v>
      </c>
      <c r="J655">
        <v>3.4060189999999997E-2</v>
      </c>
      <c r="K655">
        <v>8.5123149999999995E-3</v>
      </c>
      <c r="L655">
        <v>1.7673700000000001E-2</v>
      </c>
      <c r="M655">
        <v>8.50302E-3</v>
      </c>
      <c r="N655">
        <v>3.3224769999999999E-3</v>
      </c>
      <c r="O655">
        <v>2.2252569999999999E-2</v>
      </c>
      <c r="P655">
        <v>2.1327309999999999E-2</v>
      </c>
      <c r="Q655">
        <v>1.3122490000000001E-2</v>
      </c>
      <c r="R655">
        <v>-5.4649190000000004E-3</v>
      </c>
      <c r="S655">
        <v>1.019201E-2</v>
      </c>
      <c r="T655">
        <v>6.9232530000000003E-4</v>
      </c>
      <c r="U655">
        <v>3.7017899999999999E-3</v>
      </c>
    </row>
    <row r="656" spans="1:21" x14ac:dyDescent="0.25">
      <c r="A656" s="20">
        <f>0.000000470163*10^9</f>
        <v>470.16300000000001</v>
      </c>
      <c r="B656">
        <v>4.8400650000000002E-3</v>
      </c>
      <c r="C656">
        <v>1.6500129999999998E-2</v>
      </c>
      <c r="D656">
        <v>1.0793820000000001E-2</v>
      </c>
      <c r="E656">
        <v>-3.4610299999999999E-3</v>
      </c>
      <c r="F656">
        <v>1.320143E-2</v>
      </c>
      <c r="G656">
        <v>2.5489689999999999E-2</v>
      </c>
      <c r="H656">
        <v>1.41158E-2</v>
      </c>
      <c r="I656">
        <v>1.164803E-2</v>
      </c>
      <c r="J656">
        <v>2.5998529999999999E-2</v>
      </c>
      <c r="K656">
        <v>1.373693E-2</v>
      </c>
      <c r="L656">
        <v>1.9504400000000002E-2</v>
      </c>
      <c r="M656">
        <v>1.123686E-2</v>
      </c>
      <c r="N656">
        <v>4.2733390000000001E-3</v>
      </c>
      <c r="O656">
        <v>3.0864809999999999E-2</v>
      </c>
      <c r="P656">
        <v>1.4606539999999999E-2</v>
      </c>
      <c r="Q656">
        <v>1.335749E-2</v>
      </c>
      <c r="R656">
        <v>-9.8208340000000005E-3</v>
      </c>
      <c r="S656">
        <v>5.0315289999999999E-3</v>
      </c>
      <c r="T656">
        <v>1.5089180000000001E-2</v>
      </c>
      <c r="U656">
        <v>-5.690858E-3</v>
      </c>
    </row>
    <row r="657" spans="1:21" x14ac:dyDescent="0.25">
      <c r="A657" s="20">
        <f>0.000000471163*10^9</f>
        <v>471.16300000000001</v>
      </c>
      <c r="B657">
        <v>1.227958E-2</v>
      </c>
      <c r="C657">
        <v>2.5097129999999999E-2</v>
      </c>
      <c r="D657">
        <v>-1.8076670000000001E-4</v>
      </c>
      <c r="E657">
        <v>3.8511769999999999E-3</v>
      </c>
      <c r="F657">
        <v>1.016014E-2</v>
      </c>
      <c r="G657">
        <v>3.1747379999999999E-2</v>
      </c>
      <c r="H657">
        <v>2.0617489999999999E-2</v>
      </c>
      <c r="I657">
        <v>6.2180259999999995E-4</v>
      </c>
      <c r="J657">
        <v>4.5373339999999996E-3</v>
      </c>
      <c r="K657">
        <v>2.2587690000000001E-2</v>
      </c>
      <c r="L657">
        <v>1.208571E-2</v>
      </c>
      <c r="M657">
        <v>1.6240029999999999E-2</v>
      </c>
      <c r="N657">
        <v>4.5128019999999998E-3</v>
      </c>
      <c r="O657">
        <v>2.027369E-2</v>
      </c>
      <c r="P657">
        <v>2.436344E-2</v>
      </c>
      <c r="Q657">
        <v>9.8790960000000004E-3</v>
      </c>
      <c r="R657">
        <v>1.7551190000000001E-3</v>
      </c>
      <c r="S657">
        <v>-1.815709E-3</v>
      </c>
      <c r="T657">
        <v>1.3300569999999999E-2</v>
      </c>
      <c r="U657">
        <v>-2.7223590000000002E-3</v>
      </c>
    </row>
    <row r="658" spans="1:21" x14ac:dyDescent="0.25">
      <c r="A658" s="20">
        <f>0.000000472163*10^9</f>
        <v>472.16300000000001</v>
      </c>
      <c r="B658">
        <v>1.6757270000000001E-2</v>
      </c>
      <c r="C658">
        <v>2.1330809999999999E-2</v>
      </c>
      <c r="D658">
        <v>-3.7387240000000001E-3</v>
      </c>
      <c r="E658">
        <v>1.02524E-2</v>
      </c>
      <c r="F658">
        <v>4.1760920000000002E-3</v>
      </c>
      <c r="G658">
        <v>3.252451E-2</v>
      </c>
      <c r="H658">
        <v>3.3128999999999999E-2</v>
      </c>
      <c r="I658">
        <v>-3.0387700000000001E-3</v>
      </c>
      <c r="J658">
        <v>1.3680319999999999E-3</v>
      </c>
      <c r="K658">
        <v>2.6853519999999999E-2</v>
      </c>
      <c r="L658">
        <v>9.0164329999999995E-5</v>
      </c>
      <c r="M658">
        <v>1.5783180000000001E-2</v>
      </c>
      <c r="N658">
        <v>3.7865260000000001E-3</v>
      </c>
      <c r="O658">
        <v>-5.2594E-3</v>
      </c>
      <c r="P658">
        <v>3.1928339999999999E-2</v>
      </c>
      <c r="Q658">
        <v>2.730606E-3</v>
      </c>
      <c r="R658">
        <v>1.5671350000000001E-2</v>
      </c>
      <c r="S658">
        <v>1.5486069999999999E-2</v>
      </c>
      <c r="T658">
        <v>9.1233589999999993E-3</v>
      </c>
      <c r="U658">
        <v>5.7728190000000002E-3</v>
      </c>
    </row>
    <row r="659" spans="1:21" x14ac:dyDescent="0.25">
      <c r="A659" s="20">
        <f>0.000000473163*10^9</f>
        <v>473.16300000000001</v>
      </c>
      <c r="B659">
        <v>1.4000029999999999E-3</v>
      </c>
      <c r="C659">
        <v>1.520903E-2</v>
      </c>
      <c r="D659">
        <v>9.3863350000000009E-3</v>
      </c>
      <c r="E659">
        <v>1.24095E-3</v>
      </c>
      <c r="F659">
        <v>5.2849760000000003E-3</v>
      </c>
      <c r="G659">
        <v>2.1271660000000001E-2</v>
      </c>
      <c r="H659">
        <v>2.6736079999999999E-2</v>
      </c>
      <c r="I659">
        <v>1.475304E-3</v>
      </c>
      <c r="J659">
        <v>1.383916E-2</v>
      </c>
      <c r="K659">
        <v>1.796942E-2</v>
      </c>
      <c r="L659">
        <v>-6.0777360000000002E-3</v>
      </c>
      <c r="M659">
        <v>1.1044419999999999E-2</v>
      </c>
      <c r="N659">
        <v>8.8832489999999993E-3</v>
      </c>
      <c r="O659">
        <v>-1.0916240000000001E-2</v>
      </c>
      <c r="P659">
        <v>2.344185E-2</v>
      </c>
      <c r="Q659">
        <v>4.0488799999999998E-5</v>
      </c>
      <c r="R659">
        <v>1.3690529999999999E-2</v>
      </c>
      <c r="S659">
        <v>2.962652E-2</v>
      </c>
      <c r="T659">
        <v>2.1330669999999999E-2</v>
      </c>
      <c r="U659">
        <v>1.3256189999999999E-2</v>
      </c>
    </row>
    <row r="660" spans="1:21" x14ac:dyDescent="0.25">
      <c r="A660" s="20">
        <f>0.000000474163*10^9</f>
        <v>474.16299999999995</v>
      </c>
      <c r="B660">
        <v>-1.165852E-2</v>
      </c>
      <c r="C660">
        <v>1.133286E-2</v>
      </c>
      <c r="D660">
        <v>1.4824489999999999E-2</v>
      </c>
      <c r="E660">
        <v>-5.3782120000000003E-3</v>
      </c>
      <c r="F660">
        <v>1.2428399999999999E-2</v>
      </c>
      <c r="G660">
        <v>7.844462E-3</v>
      </c>
      <c r="H660">
        <v>1.1682339999999999E-2</v>
      </c>
      <c r="I660">
        <v>1.1218830000000001E-2</v>
      </c>
      <c r="J660">
        <v>1.0989219999999999E-2</v>
      </c>
      <c r="K660">
        <v>1.457228E-2</v>
      </c>
      <c r="L660">
        <v>-2.149687E-3</v>
      </c>
      <c r="M660">
        <v>9.9330259999999993E-3</v>
      </c>
      <c r="N660">
        <v>2.1383630000000001E-2</v>
      </c>
      <c r="O660">
        <v>3.0827099999999998E-3</v>
      </c>
      <c r="P660">
        <v>2.1506979999999998E-2</v>
      </c>
      <c r="Q660">
        <v>9.9867099999999993E-3</v>
      </c>
      <c r="R660">
        <v>7.3452250000000004E-3</v>
      </c>
      <c r="S660">
        <v>2.3602999999999999E-2</v>
      </c>
      <c r="T660">
        <v>3.7953300000000002E-2</v>
      </c>
      <c r="U660">
        <v>1.5885730000000001E-2</v>
      </c>
    </row>
    <row r="661" spans="1:21" x14ac:dyDescent="0.25">
      <c r="A661" s="20">
        <f>0.000000475163*10^9</f>
        <v>475.16300000000001</v>
      </c>
      <c r="B661">
        <v>-7.1875469999999999E-3</v>
      </c>
      <c r="C661">
        <v>1.332771E-2</v>
      </c>
      <c r="D661">
        <v>9.2476659999999999E-3</v>
      </c>
      <c r="E661">
        <v>-1.363455E-3</v>
      </c>
      <c r="F661">
        <v>1.50428E-2</v>
      </c>
      <c r="G661">
        <v>5.2698859999999997E-3</v>
      </c>
      <c r="H661">
        <v>-1.017467E-3</v>
      </c>
      <c r="I661">
        <v>1.896314E-2</v>
      </c>
      <c r="J661">
        <v>-2.743779E-3</v>
      </c>
      <c r="K661">
        <v>1.6749980000000001E-2</v>
      </c>
      <c r="L661">
        <v>-1.5421670000000001E-3</v>
      </c>
      <c r="M661">
        <v>1.5817999999999999E-2</v>
      </c>
      <c r="N661">
        <v>3.0189750000000001E-2</v>
      </c>
      <c r="O661">
        <v>1.4892880000000001E-2</v>
      </c>
      <c r="P661">
        <v>3.0226989999999999E-2</v>
      </c>
      <c r="Q661">
        <v>1.9565889999999999E-2</v>
      </c>
      <c r="R661">
        <v>1.399981E-2</v>
      </c>
      <c r="S661">
        <v>1.3490780000000001E-2</v>
      </c>
      <c r="T661">
        <v>2.6175339999999998E-2</v>
      </c>
      <c r="U661">
        <v>7.9393750000000003E-3</v>
      </c>
    </row>
    <row r="662" spans="1:21" x14ac:dyDescent="0.25">
      <c r="A662" s="20">
        <f>0.000000476163*10^9</f>
        <v>476.16299999999995</v>
      </c>
      <c r="B662">
        <v>2.2053480000000002E-3</v>
      </c>
      <c r="C662">
        <v>2.1676830000000001E-2</v>
      </c>
      <c r="D662">
        <v>9.1139840000000003E-3</v>
      </c>
      <c r="E662">
        <v>2.4510880000000001E-3</v>
      </c>
      <c r="F662">
        <v>1.0540259999999999E-2</v>
      </c>
      <c r="G662">
        <v>1.200093E-2</v>
      </c>
      <c r="H662">
        <v>-1.034174E-2</v>
      </c>
      <c r="I662">
        <v>2.0195689999999999E-2</v>
      </c>
      <c r="J662">
        <v>-3.3342530000000001E-3</v>
      </c>
      <c r="K662">
        <v>1.327482E-2</v>
      </c>
      <c r="L662">
        <v>-8.1180699999999998E-3</v>
      </c>
      <c r="M662">
        <v>1.8083910000000002E-2</v>
      </c>
      <c r="N662">
        <v>2.5016779999999999E-2</v>
      </c>
      <c r="O662">
        <v>1.6462729999999998E-2</v>
      </c>
      <c r="P662">
        <v>2.7954920000000001E-2</v>
      </c>
      <c r="Q662">
        <v>1.9957880000000001E-2</v>
      </c>
      <c r="R662">
        <v>1.851585E-2</v>
      </c>
      <c r="S662">
        <v>8.5997489999999998E-4</v>
      </c>
      <c r="T662">
        <v>-2.4245769999999998E-3</v>
      </c>
      <c r="U662">
        <v>3.3168899999999999E-3</v>
      </c>
    </row>
    <row r="663" spans="1:21" x14ac:dyDescent="0.25">
      <c r="A663" s="20">
        <f>0.000000477163*10^9</f>
        <v>477.16300000000001</v>
      </c>
      <c r="B663">
        <v>6.1389610000000001E-3</v>
      </c>
      <c r="C663">
        <v>2.3966330000000001E-2</v>
      </c>
      <c r="D663">
        <v>1.750761E-2</v>
      </c>
      <c r="E663">
        <v>9.7477689999999999E-3</v>
      </c>
      <c r="F663">
        <v>1.1795369999999999E-2</v>
      </c>
      <c r="G663">
        <v>1.437747E-2</v>
      </c>
      <c r="H663">
        <v>-9.4309040000000004E-3</v>
      </c>
      <c r="I663">
        <v>1.209228E-2</v>
      </c>
      <c r="J663">
        <v>7.5525690000000003E-3</v>
      </c>
      <c r="K663">
        <v>1.501634E-2</v>
      </c>
      <c r="L663">
        <v>-3.1464380000000001E-3</v>
      </c>
      <c r="M663">
        <v>1.311356E-2</v>
      </c>
      <c r="N663">
        <v>1.8132499999999999E-2</v>
      </c>
      <c r="O663">
        <v>1.2524E-2</v>
      </c>
      <c r="P663">
        <v>1.648556E-2</v>
      </c>
      <c r="Q663">
        <v>2.5387940000000001E-2</v>
      </c>
      <c r="R663">
        <v>1.9731499999999999E-2</v>
      </c>
      <c r="S663">
        <v>-6.1091139999999997E-3</v>
      </c>
      <c r="T663">
        <v>-3.2476990000000002E-4</v>
      </c>
      <c r="U663">
        <v>1.6503E-2</v>
      </c>
    </row>
    <row r="664" spans="1:21" x14ac:dyDescent="0.25">
      <c r="A664" s="20">
        <f>0.000000478163*10^9</f>
        <v>478.16299999999995</v>
      </c>
      <c r="B664">
        <v>9.0000470000000006E-3</v>
      </c>
      <c r="C664">
        <v>1.8655930000000001E-2</v>
      </c>
      <c r="D664">
        <v>1.8803429999999999E-2</v>
      </c>
      <c r="E664">
        <v>1.6429139999999998E-2</v>
      </c>
      <c r="F664">
        <v>2.4284500000000001E-2</v>
      </c>
      <c r="G664">
        <v>6.0654970000000004E-3</v>
      </c>
      <c r="H664">
        <v>-2.9780800000000001E-3</v>
      </c>
      <c r="I664">
        <v>-3.1739870000000001E-4</v>
      </c>
      <c r="J664">
        <v>1.549557E-2</v>
      </c>
      <c r="K664">
        <v>2.2327710000000001E-2</v>
      </c>
      <c r="L664">
        <v>1.403035E-2</v>
      </c>
      <c r="M664">
        <v>1.1683270000000001E-2</v>
      </c>
      <c r="N664">
        <v>2.543929E-2</v>
      </c>
      <c r="O664">
        <v>5.8471349999999998E-3</v>
      </c>
      <c r="P664">
        <v>1.920842E-2</v>
      </c>
      <c r="Q664">
        <v>3.5392800000000002E-2</v>
      </c>
      <c r="R664">
        <v>2.304792E-2</v>
      </c>
      <c r="S664">
        <v>-2.4931029999999998E-4</v>
      </c>
      <c r="T664">
        <v>2.1827550000000001E-2</v>
      </c>
      <c r="U664">
        <v>2.7960659999999998E-2</v>
      </c>
    </row>
    <row r="665" spans="1:21" x14ac:dyDescent="0.25">
      <c r="A665" s="20">
        <f>0.000000479163*10^9</f>
        <v>479.16300000000007</v>
      </c>
      <c r="B665">
        <v>1.3562009999999999E-2</v>
      </c>
      <c r="C665">
        <v>1.6552629999999999E-2</v>
      </c>
      <c r="D665">
        <v>1.159605E-2</v>
      </c>
      <c r="E665">
        <v>1.302064E-2</v>
      </c>
      <c r="F665">
        <v>2.873858E-2</v>
      </c>
      <c r="G665">
        <v>-1.7052199999999999E-3</v>
      </c>
      <c r="H665">
        <v>6.9871869999999997E-3</v>
      </c>
      <c r="I665">
        <v>6.396641E-4</v>
      </c>
      <c r="J665">
        <v>1.7175739999999998E-2</v>
      </c>
      <c r="K665">
        <v>2.240412E-2</v>
      </c>
      <c r="L665">
        <v>2.2725769999999999E-2</v>
      </c>
      <c r="M665">
        <v>1.8068569999999999E-2</v>
      </c>
      <c r="N665">
        <v>2.9453239999999999E-2</v>
      </c>
      <c r="O665">
        <v>-3.4919130000000001E-3</v>
      </c>
      <c r="P665">
        <v>3.5335650000000003E-2</v>
      </c>
      <c r="Q665">
        <v>2.9866279999999999E-2</v>
      </c>
      <c r="R665">
        <v>1.5230499999999999E-2</v>
      </c>
      <c r="S665">
        <v>4.5333659999999996E-3</v>
      </c>
      <c r="T665">
        <v>2.5788660000000001E-2</v>
      </c>
      <c r="U665">
        <v>2.411928E-2</v>
      </c>
    </row>
    <row r="666" spans="1:21" x14ac:dyDescent="0.25">
      <c r="A666" s="20">
        <f>0.000000480163*10^9</f>
        <v>480.16300000000001</v>
      </c>
      <c r="B666">
        <v>1.107932E-2</v>
      </c>
      <c r="C666">
        <v>1.3336499999999999E-2</v>
      </c>
      <c r="D666">
        <v>1.5124769999999999E-2</v>
      </c>
      <c r="E666">
        <v>8.7877279999999999E-3</v>
      </c>
      <c r="F666">
        <v>1.7441999999999999E-2</v>
      </c>
      <c r="G666">
        <v>-2.7789529999999998E-3</v>
      </c>
      <c r="H666">
        <v>1.594866E-2</v>
      </c>
      <c r="I666">
        <v>1.3294220000000001E-2</v>
      </c>
      <c r="J666">
        <v>1.8296420000000001E-2</v>
      </c>
      <c r="K666">
        <v>1.8219860000000001E-2</v>
      </c>
      <c r="L666">
        <v>1.578415E-2</v>
      </c>
      <c r="M666">
        <v>2.0685129999999999E-2</v>
      </c>
      <c r="N666">
        <v>1.8524800000000001E-2</v>
      </c>
      <c r="O666">
        <v>-6.1971109999999999E-3</v>
      </c>
      <c r="P666">
        <v>3.4584150000000001E-2</v>
      </c>
      <c r="Q666">
        <v>1.212237E-2</v>
      </c>
      <c r="R666">
        <v>7.0695549999999999E-3</v>
      </c>
      <c r="S666">
        <v>9.3928620000000001E-3</v>
      </c>
      <c r="T666">
        <v>1.690759E-2</v>
      </c>
      <c r="U666">
        <v>1.7553760000000002E-2</v>
      </c>
    </row>
    <row r="667" spans="1:21" x14ac:dyDescent="0.25">
      <c r="A667" s="20">
        <f>0.000000481163*10^9</f>
        <v>481.16299999999995</v>
      </c>
      <c r="B667">
        <v>-1.1989430000000001E-3</v>
      </c>
      <c r="C667">
        <v>5.0095249999999999E-3</v>
      </c>
      <c r="D667">
        <v>2.7780889999999999E-2</v>
      </c>
      <c r="E667">
        <v>7.4855649999999996E-3</v>
      </c>
      <c r="F667">
        <v>1.18187E-2</v>
      </c>
      <c r="G667">
        <v>1.4364549999999999E-3</v>
      </c>
      <c r="H667">
        <v>1.398225E-2</v>
      </c>
      <c r="I667">
        <v>1.065523E-2</v>
      </c>
      <c r="J667">
        <v>2.16616E-2</v>
      </c>
      <c r="K667">
        <v>1.326196E-2</v>
      </c>
      <c r="L667">
        <v>6.1142619999999996E-3</v>
      </c>
      <c r="M667">
        <v>1.225249E-2</v>
      </c>
      <c r="N667">
        <v>1.036816E-2</v>
      </c>
      <c r="O667">
        <v>4.170895E-4</v>
      </c>
      <c r="P667">
        <v>1.4798789999999999E-2</v>
      </c>
      <c r="Q667">
        <v>6.2499130000000002E-3</v>
      </c>
      <c r="R667">
        <v>1.215336E-2</v>
      </c>
      <c r="S667">
        <v>1.490494E-2</v>
      </c>
      <c r="T667">
        <v>1.4581800000000001E-2</v>
      </c>
      <c r="U667">
        <v>1.5201050000000001E-2</v>
      </c>
    </row>
    <row r="668" spans="1:21" x14ac:dyDescent="0.25">
      <c r="A668" s="20">
        <f>0.000000482163*10^9</f>
        <v>482.16299999999995</v>
      </c>
      <c r="B668">
        <v>-4.7834310000000003E-3</v>
      </c>
      <c r="C668">
        <v>1.3951499999999999E-3</v>
      </c>
      <c r="D668">
        <v>2.771173E-2</v>
      </c>
      <c r="E668">
        <v>4.5619570000000002E-3</v>
      </c>
      <c r="F668">
        <v>1.5885090000000001E-2</v>
      </c>
      <c r="G668">
        <v>1.364218E-2</v>
      </c>
      <c r="H668">
        <v>1.440571E-2</v>
      </c>
      <c r="I668">
        <v>-4.9935769999999999E-3</v>
      </c>
      <c r="J668">
        <v>1.644516E-2</v>
      </c>
      <c r="K668">
        <v>1.0769859999999999E-2</v>
      </c>
      <c r="L668">
        <v>1.3416600000000001E-2</v>
      </c>
      <c r="M668">
        <v>-7.3761889999999998E-4</v>
      </c>
      <c r="N668">
        <v>8.1311579999999994E-3</v>
      </c>
      <c r="O668">
        <v>4.9687020000000002E-3</v>
      </c>
      <c r="P668">
        <v>6.4416680000000002E-3</v>
      </c>
      <c r="Q668">
        <v>1.1739970000000001E-2</v>
      </c>
      <c r="R668">
        <v>1.3831130000000001E-2</v>
      </c>
      <c r="S668">
        <v>9.1433169999999998E-3</v>
      </c>
      <c r="T668">
        <v>1.80733E-2</v>
      </c>
      <c r="U668">
        <v>1.6126000000000001E-2</v>
      </c>
    </row>
    <row r="669" spans="1:21" x14ac:dyDescent="0.25">
      <c r="A669" s="20">
        <f>0.000000483163*10^9</f>
        <v>483.16300000000001</v>
      </c>
      <c r="B669">
        <v>7.7686839999999997E-3</v>
      </c>
      <c r="C669">
        <v>8.0372150000000003E-3</v>
      </c>
      <c r="D669">
        <v>1.778074E-2</v>
      </c>
      <c r="E669">
        <v>4.618507E-3</v>
      </c>
      <c r="F669">
        <v>1.6291880000000002E-2</v>
      </c>
      <c r="G669">
        <v>1.7489589999999999E-2</v>
      </c>
      <c r="H669">
        <v>2.7910500000000001E-2</v>
      </c>
      <c r="I669">
        <v>-6.4396289999999997E-3</v>
      </c>
      <c r="J669">
        <v>5.011087E-3</v>
      </c>
      <c r="K669">
        <v>1.331273E-2</v>
      </c>
      <c r="L669">
        <v>2.6327050000000001E-2</v>
      </c>
      <c r="M669">
        <v>-7.7184829999999999E-3</v>
      </c>
      <c r="N669">
        <v>8.2403839999999999E-3</v>
      </c>
      <c r="O669">
        <v>-1.4398080000000001E-3</v>
      </c>
      <c r="P669">
        <v>1.3953129999999999E-2</v>
      </c>
      <c r="Q669">
        <v>1.029707E-2</v>
      </c>
      <c r="R669">
        <v>2.9288560000000001E-3</v>
      </c>
      <c r="S669">
        <v>-3.3882139999999997E-4</v>
      </c>
      <c r="T669">
        <v>9.5859889999999996E-3</v>
      </c>
      <c r="U669">
        <v>1.4290809999999999E-2</v>
      </c>
    </row>
    <row r="670" spans="1:21" x14ac:dyDescent="0.25">
      <c r="A670" s="20">
        <f>0.000000484163*10^9</f>
        <v>484.16300000000001</v>
      </c>
      <c r="B670">
        <v>9.0963229999999999E-3</v>
      </c>
      <c r="C670">
        <v>1.458605E-2</v>
      </c>
      <c r="D670">
        <v>2.03885E-2</v>
      </c>
      <c r="E670">
        <v>1.0906559999999999E-2</v>
      </c>
      <c r="F670">
        <v>1.5721659999999998E-2</v>
      </c>
      <c r="G670">
        <v>5.1536389999999998E-3</v>
      </c>
      <c r="H670">
        <v>2.9815850000000001E-2</v>
      </c>
      <c r="I670">
        <v>8.160891E-3</v>
      </c>
      <c r="J670">
        <v>7.7946489999999998E-3</v>
      </c>
      <c r="K670">
        <v>8.8845380000000009E-3</v>
      </c>
      <c r="L670">
        <v>1.441315E-2</v>
      </c>
      <c r="M670">
        <v>-2.3153570000000001E-3</v>
      </c>
      <c r="N670">
        <v>9.2549239999999994E-3</v>
      </c>
      <c r="O670">
        <v>-9.4080310000000007E-3</v>
      </c>
      <c r="P670">
        <v>1.7296160000000001E-2</v>
      </c>
      <c r="Q670">
        <v>5.7061550000000001E-3</v>
      </c>
      <c r="R670">
        <v>-3.021709E-3</v>
      </c>
      <c r="S670">
        <v>-4.5614780000000001E-4</v>
      </c>
      <c r="T670">
        <v>-1.183808E-4</v>
      </c>
      <c r="U670">
        <v>5.0563600000000002E-3</v>
      </c>
    </row>
    <row r="671" spans="1:21" x14ac:dyDescent="0.25">
      <c r="A671" s="20">
        <f>0.000000485163*10^9</f>
        <v>485.16299999999995</v>
      </c>
      <c r="B671">
        <v>-4.2475949999999998E-3</v>
      </c>
      <c r="C671">
        <v>7.4654719999999999E-3</v>
      </c>
      <c r="D671">
        <v>3.0364619999999998E-2</v>
      </c>
      <c r="E671">
        <v>1.513052E-2</v>
      </c>
      <c r="F671">
        <v>2.1963980000000001E-2</v>
      </c>
      <c r="G671">
        <v>1.477438E-3</v>
      </c>
      <c r="H671">
        <v>5.0385660000000004E-3</v>
      </c>
      <c r="I671">
        <v>1.8893989999999999E-2</v>
      </c>
      <c r="J671">
        <v>1.6631110000000001E-2</v>
      </c>
      <c r="K671">
        <v>3.4625530000000002E-3</v>
      </c>
      <c r="L671">
        <v>-4.4060480000000001E-3</v>
      </c>
      <c r="M671">
        <v>6.1074290000000002E-3</v>
      </c>
      <c r="N671">
        <v>5.3601869999999998E-3</v>
      </c>
      <c r="O671">
        <v>-2.4073940000000002E-3</v>
      </c>
      <c r="P671">
        <v>1.428696E-2</v>
      </c>
      <c r="Q671">
        <v>1.096973E-2</v>
      </c>
      <c r="R671">
        <v>7.1620700000000004E-3</v>
      </c>
      <c r="S671">
        <v>-4.5138740000000001E-4</v>
      </c>
      <c r="T671">
        <v>8.8052370000000005E-3</v>
      </c>
      <c r="U671">
        <v>3.560957E-3</v>
      </c>
    </row>
    <row r="672" spans="1:21" x14ac:dyDescent="0.25">
      <c r="A672" s="20">
        <f>0.000000486163*10^9</f>
        <v>486.16300000000001</v>
      </c>
      <c r="B672">
        <v>2.017993E-4</v>
      </c>
      <c r="C672">
        <v>2.4657379999999999E-3</v>
      </c>
      <c r="D672">
        <v>2.5095940000000001E-2</v>
      </c>
      <c r="E672">
        <v>1.503209E-2</v>
      </c>
      <c r="F672">
        <v>2.704465E-2</v>
      </c>
      <c r="G672">
        <v>8.5792009999999998E-3</v>
      </c>
      <c r="H672">
        <v>-9.8340730000000005E-3</v>
      </c>
      <c r="I672">
        <v>1.8782239999999999E-2</v>
      </c>
      <c r="J672">
        <v>1.3289E-2</v>
      </c>
      <c r="K672">
        <v>1.721056E-2</v>
      </c>
      <c r="L672">
        <v>-3.1643800000000001E-3</v>
      </c>
      <c r="M672">
        <v>6.6290639999999996E-3</v>
      </c>
      <c r="N672">
        <v>7.4435889999999996E-3</v>
      </c>
      <c r="O672">
        <v>1.1332109999999999E-2</v>
      </c>
      <c r="P672">
        <v>1.877566E-2</v>
      </c>
      <c r="Q672">
        <v>2.1040030000000001E-2</v>
      </c>
      <c r="R672">
        <v>2.070162E-2</v>
      </c>
      <c r="S672">
        <v>-1.3150360000000001E-4</v>
      </c>
      <c r="T672">
        <v>1.7165280000000002E-2</v>
      </c>
      <c r="U672">
        <v>7.6828340000000004E-3</v>
      </c>
    </row>
    <row r="673" spans="1:21" x14ac:dyDescent="0.25">
      <c r="A673" s="20">
        <f>0.000000487163*10^9</f>
        <v>487.16300000000001</v>
      </c>
      <c r="B673">
        <v>1.98516E-2</v>
      </c>
      <c r="C673">
        <v>1.352096E-2</v>
      </c>
      <c r="D673">
        <v>1.0143569999999999E-2</v>
      </c>
      <c r="E673">
        <v>1.545358E-2</v>
      </c>
      <c r="F673">
        <v>2.004848E-2</v>
      </c>
      <c r="G673">
        <v>9.9436490000000006E-3</v>
      </c>
      <c r="H673">
        <v>5.2589500000000001E-3</v>
      </c>
      <c r="I673">
        <v>2.1301090000000002E-2</v>
      </c>
      <c r="J673">
        <v>8.0670259999999997E-3</v>
      </c>
      <c r="K673">
        <v>3.1480979999999999E-2</v>
      </c>
      <c r="L673">
        <v>4.0220619999999999E-3</v>
      </c>
      <c r="M673">
        <v>6.4003619999999997E-3</v>
      </c>
      <c r="N673">
        <v>1.8952750000000001E-2</v>
      </c>
      <c r="O673">
        <v>1.225935E-2</v>
      </c>
      <c r="P673">
        <v>3.191049E-2</v>
      </c>
      <c r="Q673">
        <v>2.2056889999999999E-2</v>
      </c>
      <c r="R673">
        <v>2.60857E-2</v>
      </c>
      <c r="S673">
        <v>1.282989E-2</v>
      </c>
      <c r="T673">
        <v>1.522629E-2</v>
      </c>
      <c r="U673">
        <v>-3.3174329999999998E-3</v>
      </c>
    </row>
    <row r="674" spans="1:21" x14ac:dyDescent="0.25">
      <c r="A674" s="20">
        <f>0.000000488163*10^9</f>
        <v>488.16299999999995</v>
      </c>
      <c r="B674">
        <v>2.4042870000000001E-2</v>
      </c>
      <c r="C674">
        <v>1.8923329999999999E-2</v>
      </c>
      <c r="D674">
        <v>8.2875310000000008E-3</v>
      </c>
      <c r="E674">
        <v>1.223928E-2</v>
      </c>
      <c r="F674">
        <v>1.525345E-2</v>
      </c>
      <c r="G674">
        <v>4.2256790000000004E-3</v>
      </c>
      <c r="H674">
        <v>1.615374E-2</v>
      </c>
      <c r="I674">
        <v>2.7187659999999999E-2</v>
      </c>
      <c r="J674">
        <v>1.2692159999999999E-2</v>
      </c>
      <c r="K674">
        <v>2.5971310000000001E-2</v>
      </c>
      <c r="L674">
        <v>5.3891060000000003E-3</v>
      </c>
      <c r="M674">
        <v>1.022853E-2</v>
      </c>
      <c r="N674">
        <v>1.9567000000000001E-2</v>
      </c>
      <c r="O674">
        <v>5.0263840000000001E-3</v>
      </c>
      <c r="P674">
        <v>3.944624E-2</v>
      </c>
      <c r="Q674">
        <v>1.0972880000000001E-2</v>
      </c>
      <c r="R674">
        <v>2.1935039999999999E-2</v>
      </c>
      <c r="S674">
        <v>2.2025570000000001E-2</v>
      </c>
      <c r="T674">
        <v>9.5678180000000005E-3</v>
      </c>
      <c r="U674">
        <v>-9.3472950000000003E-3</v>
      </c>
    </row>
    <row r="675" spans="1:21" x14ac:dyDescent="0.25">
      <c r="A675" s="20">
        <f>0.000000489163*10^9</f>
        <v>489.16300000000007</v>
      </c>
      <c r="B675">
        <v>1.147856E-2</v>
      </c>
      <c r="C675">
        <v>1.338727E-2</v>
      </c>
      <c r="D675">
        <v>1.863648E-2</v>
      </c>
      <c r="E675">
        <v>4.4367390000000003E-3</v>
      </c>
      <c r="F675">
        <v>2.405293E-2</v>
      </c>
      <c r="G675">
        <v>-1.106646E-3</v>
      </c>
      <c r="H675">
        <v>8.8767150000000003E-3</v>
      </c>
      <c r="I675">
        <v>2.3297040000000001E-2</v>
      </c>
      <c r="J675">
        <v>1.9065950000000002E-2</v>
      </c>
      <c r="K675">
        <v>2.2124189999999998E-2</v>
      </c>
      <c r="L675">
        <v>2.6345909999999999E-3</v>
      </c>
      <c r="M675">
        <v>1.5868199999999999E-2</v>
      </c>
      <c r="N675">
        <v>5.9604050000000002E-3</v>
      </c>
      <c r="O675">
        <v>9.5913549999999993E-3</v>
      </c>
      <c r="P675">
        <v>3.6537849999999997E-2</v>
      </c>
      <c r="Q675">
        <v>-1.5904739999999999E-3</v>
      </c>
      <c r="R675">
        <v>6.743364E-3</v>
      </c>
      <c r="S675">
        <v>1.957242E-2</v>
      </c>
      <c r="T675">
        <v>6.6269709999999997E-3</v>
      </c>
      <c r="U675">
        <v>7.362441E-3</v>
      </c>
    </row>
    <row r="676" spans="1:21" x14ac:dyDescent="0.25">
      <c r="A676" s="20">
        <f>0.000000490163*10^9</f>
        <v>490.16300000000001</v>
      </c>
      <c r="B676">
        <v>7.0061109999999998E-3</v>
      </c>
      <c r="C676">
        <v>9.3096310000000005E-3</v>
      </c>
      <c r="D676">
        <v>2.2172879999999999E-2</v>
      </c>
      <c r="E676">
        <v>9.0534300000000008E-6</v>
      </c>
      <c r="F676">
        <v>2.4696099999999999E-2</v>
      </c>
      <c r="G676">
        <v>3.6066789999999998E-3</v>
      </c>
      <c r="H676">
        <v>4.2971090000000003E-3</v>
      </c>
      <c r="I676">
        <v>1.155958E-2</v>
      </c>
      <c r="J676">
        <v>1.033005E-2</v>
      </c>
      <c r="K676">
        <v>2.216539E-2</v>
      </c>
      <c r="L676">
        <v>4.7328969999999998E-3</v>
      </c>
      <c r="M676">
        <v>2.4029180000000001E-2</v>
      </c>
      <c r="N676">
        <v>1.8707610000000001E-3</v>
      </c>
      <c r="O676">
        <v>1.9219130000000001E-2</v>
      </c>
      <c r="P676">
        <v>3.101727E-2</v>
      </c>
      <c r="Q676">
        <v>2.8159890000000002E-4</v>
      </c>
      <c r="R676">
        <v>-5.6241809999999998E-3</v>
      </c>
      <c r="S676">
        <v>1.7282499999999999E-2</v>
      </c>
      <c r="T676">
        <v>1.8283009999999999E-2</v>
      </c>
      <c r="U676">
        <v>1.90127E-2</v>
      </c>
    </row>
    <row r="677" spans="1:21" x14ac:dyDescent="0.25">
      <c r="A677" s="20">
        <f>0.000000491163*10^9</f>
        <v>491.16300000000001</v>
      </c>
      <c r="B677">
        <v>1.256559E-2</v>
      </c>
      <c r="C677">
        <v>7.0286330000000003E-3</v>
      </c>
      <c r="D677">
        <v>1.4802890000000001E-2</v>
      </c>
      <c r="E677">
        <v>3.0397340000000001E-3</v>
      </c>
      <c r="F677">
        <v>1.3630110000000001E-2</v>
      </c>
      <c r="G677">
        <v>7.9282009999999993E-3</v>
      </c>
      <c r="H677">
        <v>1.2727459999999999E-2</v>
      </c>
      <c r="I677">
        <v>4.3914449999999999E-3</v>
      </c>
      <c r="J677">
        <v>-6.2846680000000002E-3</v>
      </c>
      <c r="K677">
        <v>9.6129300000000004E-3</v>
      </c>
      <c r="L677">
        <v>1.3878939999999999E-2</v>
      </c>
      <c r="M677">
        <v>2.463545E-2</v>
      </c>
      <c r="N677">
        <v>1.0666409999999999E-2</v>
      </c>
      <c r="O677">
        <v>1.5891889999999999E-2</v>
      </c>
      <c r="P677">
        <v>2.833399E-2</v>
      </c>
      <c r="Q677">
        <v>1.145756E-2</v>
      </c>
      <c r="R677">
        <v>-1.8286750000000001E-3</v>
      </c>
      <c r="S677">
        <v>1.0438569999999999E-2</v>
      </c>
      <c r="T677">
        <v>3.0363049999999999E-2</v>
      </c>
      <c r="U677">
        <v>8.5837750000000001E-3</v>
      </c>
    </row>
    <row r="678" spans="1:21" x14ac:dyDescent="0.25">
      <c r="A678" s="20">
        <f>0.000000492163*10^9</f>
        <v>492.16299999999995</v>
      </c>
      <c r="B678">
        <v>1.001633E-2</v>
      </c>
      <c r="C678">
        <v>4.3801480000000004E-3</v>
      </c>
      <c r="D678">
        <v>9.3858569999999992E-3</v>
      </c>
      <c r="E678">
        <v>8.7063390000000004E-3</v>
      </c>
      <c r="F678">
        <v>1.0991839999999999E-2</v>
      </c>
      <c r="G678">
        <v>3.808217E-3</v>
      </c>
      <c r="H678">
        <v>2.090678E-2</v>
      </c>
      <c r="I678">
        <v>7.7424950000000003E-3</v>
      </c>
      <c r="J678">
        <v>-1.279393E-3</v>
      </c>
      <c r="K678">
        <v>1.00377E-3</v>
      </c>
      <c r="L678">
        <v>1.585576E-2</v>
      </c>
      <c r="M678">
        <v>1.2430419999999999E-2</v>
      </c>
      <c r="N678">
        <v>5.5579160000000004E-3</v>
      </c>
      <c r="O678">
        <v>7.8979949999999997E-3</v>
      </c>
      <c r="P678">
        <v>2.4777710000000001E-2</v>
      </c>
      <c r="Q678">
        <v>1.063542E-2</v>
      </c>
      <c r="R678">
        <v>1.294758E-3</v>
      </c>
      <c r="S678">
        <v>2.6194579999999999E-3</v>
      </c>
      <c r="T678">
        <v>2.2262270000000001E-2</v>
      </c>
      <c r="U678">
        <v>-2.5219029999999998E-3</v>
      </c>
    </row>
    <row r="679" spans="1:21" x14ac:dyDescent="0.25">
      <c r="A679" s="20">
        <f>0.000000493163*10^9</f>
        <v>493.16300000000001</v>
      </c>
      <c r="B679">
        <v>5.0432000000000003E-3</v>
      </c>
      <c r="C679">
        <v>3.2622419999999998E-3</v>
      </c>
      <c r="D679">
        <v>1.213532E-2</v>
      </c>
      <c r="E679">
        <v>1.2223049999999999E-2</v>
      </c>
      <c r="F679">
        <v>1.7099139999999999E-2</v>
      </c>
      <c r="G679">
        <v>6.9432950000000004E-3</v>
      </c>
      <c r="H679">
        <v>1.1324559999999999E-2</v>
      </c>
      <c r="I679">
        <v>1.43541E-2</v>
      </c>
      <c r="J679">
        <v>1.6568490000000002E-2</v>
      </c>
      <c r="K679">
        <v>8.850452E-3</v>
      </c>
      <c r="L679">
        <v>1.3188510000000001E-2</v>
      </c>
      <c r="M679">
        <v>8.7224120000000006E-3</v>
      </c>
      <c r="N679">
        <v>-7.8528390000000003E-3</v>
      </c>
      <c r="O679">
        <v>8.6590309999999993E-3</v>
      </c>
      <c r="P679">
        <v>2.0225469999999999E-2</v>
      </c>
      <c r="Q679">
        <v>4.1592499999999998E-3</v>
      </c>
      <c r="R679">
        <v>-2.0092980000000001E-3</v>
      </c>
      <c r="S679">
        <v>-1.48336E-4</v>
      </c>
      <c r="T679">
        <v>7.0791099999999996E-3</v>
      </c>
      <c r="U679">
        <v>2.9614730000000001E-3</v>
      </c>
    </row>
    <row r="680" spans="1:21" x14ac:dyDescent="0.25">
      <c r="A680" s="20">
        <f>0.000000494163*10^9</f>
        <v>494.16300000000001</v>
      </c>
      <c r="B680">
        <v>9.0523219999999998E-3</v>
      </c>
      <c r="C680">
        <v>8.8702250000000007E-3</v>
      </c>
      <c r="D680">
        <v>9.8682539999999999E-3</v>
      </c>
      <c r="E680">
        <v>1.4310740000000001E-2</v>
      </c>
      <c r="F680">
        <v>2.2807560000000001E-2</v>
      </c>
      <c r="G680">
        <v>1.489646E-2</v>
      </c>
      <c r="H680">
        <v>-4.9541790000000004E-3</v>
      </c>
      <c r="I680">
        <v>1.656407E-2</v>
      </c>
      <c r="J680">
        <v>1.670789E-2</v>
      </c>
      <c r="K680">
        <v>1.859398E-2</v>
      </c>
      <c r="L680">
        <v>1.7179420000000001E-2</v>
      </c>
      <c r="M680">
        <v>2.1668949999999999E-2</v>
      </c>
      <c r="N680">
        <v>2.2596719999999999E-3</v>
      </c>
      <c r="O680">
        <v>1.8195159999999998E-2</v>
      </c>
      <c r="P680">
        <v>2.4048099999999999E-2</v>
      </c>
      <c r="Q680">
        <v>3.2708540000000001E-3</v>
      </c>
      <c r="R680">
        <v>2.4452580000000001E-3</v>
      </c>
      <c r="S680">
        <v>-6.2899280000000002E-3</v>
      </c>
      <c r="T680">
        <v>3.30088E-3</v>
      </c>
      <c r="U680">
        <v>1.031557E-2</v>
      </c>
    </row>
    <row r="681" spans="1:21" x14ac:dyDescent="0.25">
      <c r="A681" s="20">
        <f>0.000000495163*10^9</f>
        <v>495.16299999999995</v>
      </c>
      <c r="B681">
        <v>1.5702529999999999E-2</v>
      </c>
      <c r="C681">
        <v>1.7373090000000001E-2</v>
      </c>
      <c r="D681">
        <v>-6.9985380000000001E-4</v>
      </c>
      <c r="E681">
        <v>1.2819479999999999E-2</v>
      </c>
      <c r="F681">
        <v>1.5040100000000001E-2</v>
      </c>
      <c r="G681">
        <v>1.7905709999999998E-2</v>
      </c>
      <c r="H681">
        <v>-1.9962399999999998E-3</v>
      </c>
      <c r="I681">
        <v>1.8316140000000002E-2</v>
      </c>
      <c r="J681">
        <v>5.8031849999999998E-3</v>
      </c>
      <c r="K681">
        <v>1.745851E-2</v>
      </c>
      <c r="L681">
        <v>2.2785940000000001E-2</v>
      </c>
      <c r="M681">
        <v>3.049282E-2</v>
      </c>
      <c r="N681">
        <v>2.4149E-2</v>
      </c>
      <c r="O681">
        <v>2.040171E-2</v>
      </c>
      <c r="P681">
        <v>2.5486290000000002E-2</v>
      </c>
      <c r="Q681">
        <v>-2.0211410000000002E-3</v>
      </c>
      <c r="R681">
        <v>9.7201130000000007E-3</v>
      </c>
      <c r="S681">
        <v>-9.5079729999999994E-3</v>
      </c>
      <c r="T681">
        <v>3.3409249999999998E-3</v>
      </c>
      <c r="U681">
        <v>1.203281E-2</v>
      </c>
    </row>
    <row r="682" spans="1:21" x14ac:dyDescent="0.25">
      <c r="A682" s="20">
        <f>0.000000496163*10^9</f>
        <v>496.16300000000007</v>
      </c>
      <c r="B682">
        <v>1.6883510000000001E-2</v>
      </c>
      <c r="C682">
        <v>2.6663059999999999E-2</v>
      </c>
      <c r="D682">
        <v>5.5242470000000004E-3</v>
      </c>
      <c r="E682">
        <v>4.8838470000000002E-3</v>
      </c>
      <c r="F682">
        <v>-2.256943E-3</v>
      </c>
      <c r="G682">
        <v>2.193382E-2</v>
      </c>
      <c r="H682">
        <v>1.4395160000000001E-2</v>
      </c>
      <c r="I682">
        <v>2.1284089999999999E-2</v>
      </c>
      <c r="J682">
        <v>3.1427009999999999E-3</v>
      </c>
      <c r="K682">
        <v>9.6378939999999993E-3</v>
      </c>
      <c r="L682">
        <v>1.7577909999999999E-2</v>
      </c>
      <c r="M682">
        <v>2.4287300000000001E-2</v>
      </c>
      <c r="N682">
        <v>2.1344889999999998E-2</v>
      </c>
      <c r="O682">
        <v>1.166157E-2</v>
      </c>
      <c r="P682">
        <v>1.172259E-2</v>
      </c>
      <c r="Q682">
        <v>-7.0174360000000002E-3</v>
      </c>
      <c r="R682">
        <v>1.22574E-2</v>
      </c>
      <c r="S682">
        <v>-2.5269009999999998E-3</v>
      </c>
      <c r="T682">
        <v>-5.3384669999999995E-4</v>
      </c>
      <c r="U682">
        <v>1.20067E-2</v>
      </c>
    </row>
    <row r="683" spans="1:21" x14ac:dyDescent="0.25">
      <c r="A683" s="20">
        <f>0.000000497163*10^9</f>
        <v>497.16300000000001</v>
      </c>
      <c r="B683">
        <v>1.5031620000000001E-2</v>
      </c>
      <c r="C683">
        <v>3.3464340000000002E-2</v>
      </c>
      <c r="D683">
        <v>2.4249799999999998E-2</v>
      </c>
      <c r="E683">
        <v>-1.6794290000000001E-3</v>
      </c>
      <c r="F683">
        <v>-5.8419240000000001E-3</v>
      </c>
      <c r="G683">
        <v>2.4848720000000001E-2</v>
      </c>
      <c r="H683">
        <v>1.7360569999999999E-2</v>
      </c>
      <c r="I683">
        <v>1.8942110000000002E-2</v>
      </c>
      <c r="J683">
        <v>9.1965669999999992E-3</v>
      </c>
      <c r="K683">
        <v>7.8040510000000002E-3</v>
      </c>
      <c r="L683">
        <v>3.382913E-3</v>
      </c>
      <c r="M683">
        <v>1.244818E-2</v>
      </c>
      <c r="N683">
        <v>-4.0397719999999996E-3</v>
      </c>
      <c r="O683">
        <v>1.2119349999999999E-2</v>
      </c>
      <c r="P683">
        <v>2.8090860000000001E-3</v>
      </c>
      <c r="Q683">
        <v>2.442545E-3</v>
      </c>
      <c r="R683">
        <v>1.121688E-2</v>
      </c>
      <c r="S683">
        <v>5.3928029999999998E-3</v>
      </c>
      <c r="T683">
        <v>1.2229560000000001E-3</v>
      </c>
      <c r="U683">
        <v>5.2872409999999998E-3</v>
      </c>
    </row>
    <row r="684" spans="1:21" x14ac:dyDescent="0.25">
      <c r="A684" s="20">
        <f>0.000000498163*10^9</f>
        <v>498.16300000000001</v>
      </c>
      <c r="B684">
        <v>1.6256489999999998E-2</v>
      </c>
      <c r="C684">
        <v>2.6672700000000001E-2</v>
      </c>
      <c r="D684">
        <v>2.123941E-2</v>
      </c>
      <c r="E684">
        <v>2.0432670000000001E-3</v>
      </c>
      <c r="F684">
        <v>1.208333E-3</v>
      </c>
      <c r="G684">
        <v>2.5936580000000001E-2</v>
      </c>
      <c r="H684">
        <v>9.9257379999999999E-3</v>
      </c>
      <c r="I684">
        <v>1.226757E-2</v>
      </c>
      <c r="J684">
        <v>1.371882E-2</v>
      </c>
      <c r="K684">
        <v>8.0666079999999994E-3</v>
      </c>
      <c r="L684">
        <v>-5.7003049999999997E-4</v>
      </c>
      <c r="M684">
        <v>1.177138E-2</v>
      </c>
      <c r="N684">
        <v>-1.8584360000000001E-2</v>
      </c>
      <c r="O684">
        <v>1.3834610000000001E-2</v>
      </c>
      <c r="P684">
        <v>9.5478200000000003E-3</v>
      </c>
      <c r="Q684">
        <v>1.3771780000000001E-2</v>
      </c>
      <c r="R684">
        <v>9.1147239999999994E-3</v>
      </c>
      <c r="S684">
        <v>1.077666E-2</v>
      </c>
      <c r="T684">
        <v>5.8894070000000001E-3</v>
      </c>
      <c r="U684">
        <v>-3.3394129999999998E-3</v>
      </c>
    </row>
    <row r="685" spans="1:21" x14ac:dyDescent="0.25">
      <c r="A685" s="20">
        <f>0.000000499163*10^9</f>
        <v>499.16299999999995</v>
      </c>
      <c r="B685">
        <v>1.644025E-2</v>
      </c>
      <c r="C685">
        <v>1.367372E-2</v>
      </c>
      <c r="D685">
        <v>7.3168360000000002E-3</v>
      </c>
      <c r="E685">
        <v>1.184903E-2</v>
      </c>
      <c r="F685">
        <v>-7.3394569999999995E-5</v>
      </c>
      <c r="G685">
        <v>2.7844020000000001E-2</v>
      </c>
      <c r="H685">
        <v>1.165016E-2</v>
      </c>
      <c r="I685">
        <v>6.5055750000000004E-3</v>
      </c>
      <c r="J685">
        <v>1.102588E-2</v>
      </c>
      <c r="K685">
        <v>5.4737889999999997E-3</v>
      </c>
      <c r="L685">
        <v>8.2150609999999992E-3</v>
      </c>
      <c r="M685">
        <v>1.693037E-2</v>
      </c>
      <c r="N685">
        <v>-1.027701E-2</v>
      </c>
      <c r="O685">
        <v>5.6019249999999998E-3</v>
      </c>
      <c r="P685">
        <v>1.2559789999999999E-2</v>
      </c>
      <c r="Q685">
        <v>1.1019879999999999E-2</v>
      </c>
      <c r="R685">
        <v>1.4017109999999999E-2</v>
      </c>
      <c r="S685">
        <v>1.2552270000000001E-2</v>
      </c>
      <c r="T685">
        <v>3.9665610000000004E-3</v>
      </c>
      <c r="U685">
        <v>-9.8209479999999995E-3</v>
      </c>
    </row>
    <row r="686" spans="1:21" x14ac:dyDescent="0.25">
      <c r="A686" s="20">
        <f>0.000000500163*10^9</f>
        <v>500.16300000000001</v>
      </c>
      <c r="B686">
        <v>8.9670310000000003E-3</v>
      </c>
      <c r="C686">
        <v>1.1431659999999999E-3</v>
      </c>
      <c r="D686">
        <v>9.5464769999999994E-3</v>
      </c>
      <c r="E686">
        <v>1.83485E-2</v>
      </c>
      <c r="F686">
        <v>-9.4607040000000003E-3</v>
      </c>
      <c r="G686">
        <v>1.57664E-2</v>
      </c>
      <c r="H686">
        <v>1.5572549999999999E-2</v>
      </c>
      <c r="I686">
        <v>5.3522719999999999E-3</v>
      </c>
      <c r="J686">
        <v>7.6234550000000003E-3</v>
      </c>
      <c r="K686">
        <v>5.050995E-3</v>
      </c>
      <c r="L686">
        <v>1.46178E-2</v>
      </c>
      <c r="M686">
        <v>7.6961649999999996E-3</v>
      </c>
      <c r="N686">
        <v>4.9941550000000001E-3</v>
      </c>
      <c r="O686">
        <v>4.9390789999999999E-3</v>
      </c>
      <c r="P686">
        <v>8.5346569999999993E-3</v>
      </c>
      <c r="Q686">
        <v>4.7286419999999999E-3</v>
      </c>
      <c r="R686">
        <v>2.277247E-2</v>
      </c>
      <c r="S686">
        <v>1.0357480000000001E-2</v>
      </c>
      <c r="T686">
        <v>4.1491749999999997E-3</v>
      </c>
      <c r="U686">
        <v>-1.129985E-2</v>
      </c>
    </row>
    <row r="687" spans="1:21" x14ac:dyDescent="0.25">
      <c r="A687" s="20">
        <f>0.000000501163*10^9</f>
        <v>501.16300000000001</v>
      </c>
      <c r="B687">
        <v>2.5667989999999998E-4</v>
      </c>
      <c r="C687">
        <v>-6.4555150000000002E-3</v>
      </c>
      <c r="D687">
        <v>1.7802180000000001E-2</v>
      </c>
      <c r="E687">
        <v>9.2355600000000003E-3</v>
      </c>
      <c r="F687">
        <v>-9.3725360000000008E-3</v>
      </c>
      <c r="G687">
        <v>-5.8133030000000001E-4</v>
      </c>
      <c r="H687">
        <v>1.28415E-2</v>
      </c>
      <c r="I687">
        <v>1.190545E-2</v>
      </c>
      <c r="J687">
        <v>8.9708559999999993E-3</v>
      </c>
      <c r="K687">
        <v>2.0163080000000001E-3</v>
      </c>
      <c r="L687">
        <v>1.636893E-2</v>
      </c>
      <c r="M687">
        <v>4.3682969999999998E-4</v>
      </c>
      <c r="N687">
        <v>1.5233439999999999E-2</v>
      </c>
      <c r="O687">
        <v>1.1942960000000001E-2</v>
      </c>
      <c r="P687">
        <v>1.140976E-2</v>
      </c>
      <c r="Q687">
        <v>9.9452189999999999E-3</v>
      </c>
      <c r="R687">
        <v>2.1046120000000001E-2</v>
      </c>
      <c r="S687">
        <v>1.2838199999999999E-2</v>
      </c>
      <c r="T687">
        <v>4.1028760000000001E-3</v>
      </c>
      <c r="U687">
        <v>-3.4180759999999999E-3</v>
      </c>
    </row>
    <row r="688" spans="1:21" x14ac:dyDescent="0.25">
      <c r="A688" s="20">
        <f>0.000000502163*10^9</f>
        <v>502.16299999999995</v>
      </c>
      <c r="B688">
        <v>-2.5683669999999998E-3</v>
      </c>
      <c r="C688">
        <v>2.400448E-4</v>
      </c>
      <c r="D688">
        <v>1.7303289999999999E-2</v>
      </c>
      <c r="E688">
        <v>-1.064617E-2</v>
      </c>
      <c r="F688">
        <v>3.262575E-4</v>
      </c>
      <c r="G688">
        <v>6.2871849999999998E-3</v>
      </c>
      <c r="H688">
        <v>9.9319490000000007E-3</v>
      </c>
      <c r="I688">
        <v>1.2887940000000001E-2</v>
      </c>
      <c r="J688">
        <v>1.185959E-2</v>
      </c>
      <c r="K688">
        <v>3.1849339999999999E-3</v>
      </c>
      <c r="L688">
        <v>1.689862E-2</v>
      </c>
      <c r="M688">
        <v>1.6792560000000002E-2</v>
      </c>
      <c r="N688">
        <v>1.9197539999999999E-2</v>
      </c>
      <c r="O688">
        <v>1.2540819999999999E-2</v>
      </c>
      <c r="P688">
        <v>1.7429190000000001E-2</v>
      </c>
      <c r="Q688">
        <v>2.3855879999999999E-2</v>
      </c>
      <c r="R688">
        <v>6.0786920000000001E-3</v>
      </c>
      <c r="S688">
        <v>1.240861E-2</v>
      </c>
      <c r="T688">
        <v>-6.9363339999999997E-3</v>
      </c>
      <c r="U688">
        <v>6.4288940000000001E-3</v>
      </c>
    </row>
    <row r="689" spans="1:21" x14ac:dyDescent="0.25">
      <c r="A689" s="20">
        <f>0.000000503163*10^9</f>
        <v>503.16300000000007</v>
      </c>
      <c r="B689">
        <v>2.9075070000000001E-3</v>
      </c>
      <c r="C689">
        <v>5.4828530000000002E-3</v>
      </c>
      <c r="D689">
        <v>1.150372E-2</v>
      </c>
      <c r="E689">
        <v>-1.2398630000000001E-2</v>
      </c>
      <c r="F689">
        <v>-7.771582E-5</v>
      </c>
      <c r="G689">
        <v>2.081527E-2</v>
      </c>
      <c r="H689">
        <v>8.3509550000000002E-3</v>
      </c>
      <c r="I689">
        <v>4.0472399999999997E-3</v>
      </c>
      <c r="J689">
        <v>1.197291E-2</v>
      </c>
      <c r="K689">
        <v>1.2507549999999999E-2</v>
      </c>
      <c r="L689">
        <v>1.281173E-2</v>
      </c>
      <c r="M689">
        <v>3.6284660000000003E-2</v>
      </c>
      <c r="N689">
        <v>2.0734559999999999E-2</v>
      </c>
      <c r="O689">
        <v>5.3179150000000003E-3</v>
      </c>
      <c r="P689">
        <v>2.0280099999999999E-2</v>
      </c>
      <c r="Q689">
        <v>2.7678790000000002E-2</v>
      </c>
      <c r="R689">
        <v>-5.936167E-3</v>
      </c>
      <c r="S689">
        <v>9.5321550000000005E-4</v>
      </c>
      <c r="T689">
        <v>-8.2827979999999992E-3</v>
      </c>
      <c r="U689">
        <v>1.231406E-2</v>
      </c>
    </row>
    <row r="690" spans="1:21" x14ac:dyDescent="0.25">
      <c r="A690" s="20">
        <f>0.000000504163*10^9</f>
        <v>504.16300000000001</v>
      </c>
      <c r="B690">
        <v>1.5254820000000001E-2</v>
      </c>
      <c r="C690">
        <v>1.239207E-3</v>
      </c>
      <c r="D690">
        <v>6.4791060000000001E-3</v>
      </c>
      <c r="E690">
        <v>1.82676E-3</v>
      </c>
      <c r="F690">
        <v>-5.724051E-3</v>
      </c>
      <c r="G690">
        <v>2.3430530000000001E-2</v>
      </c>
      <c r="H690">
        <v>1.012645E-2</v>
      </c>
      <c r="I690">
        <v>7.2589239999999999E-3</v>
      </c>
      <c r="J690">
        <v>1.1257059999999999E-2</v>
      </c>
      <c r="K690">
        <v>1.0615060000000001E-2</v>
      </c>
      <c r="L690">
        <v>4.4816999999999999E-3</v>
      </c>
      <c r="M690">
        <v>3.3509249999999997E-2</v>
      </c>
      <c r="N690">
        <v>2.5381379999999999E-2</v>
      </c>
      <c r="O690">
        <v>3.4526240000000002E-4</v>
      </c>
      <c r="P690">
        <v>2.0020739999999999E-2</v>
      </c>
      <c r="Q690">
        <v>1.6209979999999999E-2</v>
      </c>
      <c r="R690">
        <v>-2.3138500000000001E-3</v>
      </c>
      <c r="S690">
        <v>-2.0207879999999999E-3</v>
      </c>
      <c r="T690">
        <v>7.7667109999999999E-3</v>
      </c>
      <c r="U690">
        <v>1.2620610000000001E-2</v>
      </c>
    </row>
    <row r="691" spans="1:21" x14ac:dyDescent="0.25">
      <c r="A691" s="20">
        <f>0.000000505163*10^9</f>
        <v>505.16299999999995</v>
      </c>
      <c r="B691">
        <v>2.0694540000000001E-2</v>
      </c>
      <c r="C691">
        <v>-6.0577929999999997E-4</v>
      </c>
      <c r="D691">
        <v>5.945133E-5</v>
      </c>
      <c r="E691">
        <v>2.7844749999999998E-3</v>
      </c>
      <c r="F691">
        <v>2.7894650000000001E-3</v>
      </c>
      <c r="G691">
        <v>1.7245969999999999E-2</v>
      </c>
      <c r="H691">
        <v>1.2396010000000001E-2</v>
      </c>
      <c r="I691">
        <v>1.9072780000000001E-2</v>
      </c>
      <c r="J691">
        <v>1.7183589999999999E-2</v>
      </c>
      <c r="K691">
        <v>3.0608319999999999E-3</v>
      </c>
      <c r="L691">
        <v>1.81891E-3</v>
      </c>
      <c r="M691">
        <v>1.504403E-2</v>
      </c>
      <c r="N691">
        <v>2.8527819999999999E-2</v>
      </c>
      <c r="O691">
        <v>3.3942479999999999E-3</v>
      </c>
      <c r="P691">
        <v>1.181894E-2</v>
      </c>
      <c r="Q691">
        <v>5.1317120000000001E-3</v>
      </c>
      <c r="R691">
        <v>4.8993099999999996E-3</v>
      </c>
      <c r="S691">
        <v>8.2641989999999999E-4</v>
      </c>
      <c r="T691">
        <v>1.657204E-2</v>
      </c>
      <c r="U691">
        <v>1.54647E-2</v>
      </c>
    </row>
    <row r="692" spans="1:21" x14ac:dyDescent="0.25">
      <c r="A692" s="20">
        <f>0.000000506163*10^9</f>
        <v>506.16299999999995</v>
      </c>
      <c r="B692">
        <v>2.1459550000000001E-2</v>
      </c>
      <c r="C692">
        <v>1.6458340000000001E-3</v>
      </c>
      <c r="D692">
        <v>-3.1601139999999999E-3</v>
      </c>
      <c r="E692">
        <v>-6.6023269999999998E-3</v>
      </c>
      <c r="F692">
        <v>1.400292E-2</v>
      </c>
      <c r="G692">
        <v>9.4456139999999997E-3</v>
      </c>
      <c r="H692">
        <v>8.9684420000000001E-3</v>
      </c>
      <c r="I692">
        <v>1.4563410000000001E-2</v>
      </c>
      <c r="J692">
        <v>1.870993E-2</v>
      </c>
      <c r="K692">
        <v>8.5977580000000005E-3</v>
      </c>
      <c r="L692">
        <v>9.4139979999999998E-3</v>
      </c>
      <c r="M692">
        <v>4.2509330000000001E-3</v>
      </c>
      <c r="N692">
        <v>2.091494E-2</v>
      </c>
      <c r="O692">
        <v>8.375169E-3</v>
      </c>
      <c r="P692">
        <v>7.1482849999999999E-3</v>
      </c>
      <c r="Q692">
        <v>-9.5269639999999997E-4</v>
      </c>
      <c r="R692">
        <v>6.0649349999999996E-3</v>
      </c>
      <c r="S692">
        <v>-7.8992109999999997E-3</v>
      </c>
      <c r="T692">
        <v>1.531735E-2</v>
      </c>
      <c r="U692">
        <v>2.4707699999999999E-2</v>
      </c>
    </row>
    <row r="693" spans="1:21" x14ac:dyDescent="0.25">
      <c r="A693" s="20">
        <f>0.000000507163*10^9</f>
        <v>507.16300000000001</v>
      </c>
      <c r="B693">
        <v>2.1075099999999999E-2</v>
      </c>
      <c r="C693">
        <v>1.007573E-2</v>
      </c>
      <c r="D693">
        <v>5.9231020000000004E-3</v>
      </c>
      <c r="E693">
        <v>-4.2972330000000001E-3</v>
      </c>
      <c r="F693">
        <v>1.0036099999999999E-2</v>
      </c>
      <c r="G693">
        <v>6.9190989999999997E-3</v>
      </c>
      <c r="H693">
        <v>6.7625640000000004E-3</v>
      </c>
      <c r="I693">
        <v>5.0123140000000004E-3</v>
      </c>
      <c r="J693">
        <v>5.9246569999999998E-3</v>
      </c>
      <c r="K693">
        <v>1.7802990000000001E-2</v>
      </c>
      <c r="L693">
        <v>1.293805E-2</v>
      </c>
      <c r="M693">
        <v>4.5568980000000002E-3</v>
      </c>
      <c r="N693">
        <v>2.6750849999999998E-3</v>
      </c>
      <c r="O693">
        <v>8.0080859999999993E-3</v>
      </c>
      <c r="P693">
        <v>1.476192E-2</v>
      </c>
      <c r="Q693">
        <v>7.8051949999999998E-4</v>
      </c>
      <c r="R693">
        <v>8.5001599999999997E-3</v>
      </c>
      <c r="S693">
        <v>-8.6453080000000009E-3</v>
      </c>
      <c r="T693">
        <v>1.6654240000000001E-2</v>
      </c>
      <c r="U693">
        <v>2.3989529999999998E-2</v>
      </c>
    </row>
    <row r="694" spans="1:21" x14ac:dyDescent="0.25">
      <c r="A694" s="20">
        <f>0.000000508163*10^9</f>
        <v>508.16300000000001</v>
      </c>
      <c r="B694">
        <v>1.125542E-2</v>
      </c>
      <c r="C694">
        <v>2.0186610000000001E-2</v>
      </c>
      <c r="D694">
        <v>1.8207419999999998E-2</v>
      </c>
      <c r="E694">
        <v>8.1558380000000003E-3</v>
      </c>
      <c r="F694">
        <v>6.870213E-3</v>
      </c>
      <c r="G694">
        <v>5.0942549999999998E-3</v>
      </c>
      <c r="H694">
        <v>7.66894E-3</v>
      </c>
      <c r="I694">
        <v>1.0891339999999999E-2</v>
      </c>
      <c r="J694">
        <v>3.1068070000000001E-3</v>
      </c>
      <c r="K694">
        <v>1.5276959999999999E-2</v>
      </c>
      <c r="L694">
        <v>6.9325280000000003E-3</v>
      </c>
      <c r="M694">
        <v>5.5956950000000004E-3</v>
      </c>
      <c r="N694">
        <v>-1.591327E-2</v>
      </c>
      <c r="O694">
        <v>5.2994289999999996E-3</v>
      </c>
      <c r="P694">
        <v>1.6383390000000001E-2</v>
      </c>
      <c r="Q694">
        <v>9.461924E-3</v>
      </c>
      <c r="R694">
        <v>1.281185E-2</v>
      </c>
      <c r="S694">
        <v>5.6996349999999998E-3</v>
      </c>
      <c r="T694">
        <v>2.1552769999999999E-2</v>
      </c>
      <c r="U694">
        <v>1.2642850000000001E-2</v>
      </c>
    </row>
    <row r="695" spans="1:21" x14ac:dyDescent="0.25">
      <c r="A695" s="20">
        <f>0.000000509163*10^9</f>
        <v>509.16299999999995</v>
      </c>
      <c r="B695">
        <v>5.5609209999999999E-3</v>
      </c>
      <c r="C695">
        <v>1.995268E-2</v>
      </c>
      <c r="D695">
        <v>2.2222990000000001E-2</v>
      </c>
      <c r="E695">
        <v>1.3805390000000001E-2</v>
      </c>
      <c r="F695">
        <v>1.862341E-2</v>
      </c>
      <c r="G695">
        <v>7.0855789999999998E-3</v>
      </c>
      <c r="H695">
        <v>5.1188170000000003E-3</v>
      </c>
      <c r="I695">
        <v>2.0068470000000001E-2</v>
      </c>
      <c r="J695">
        <v>1.603098E-2</v>
      </c>
      <c r="K695">
        <v>5.6403950000000003E-3</v>
      </c>
      <c r="L695">
        <v>5.8695370000000002E-3</v>
      </c>
      <c r="M695">
        <v>7.8297780000000008E-3</v>
      </c>
      <c r="N695">
        <v>-1.7577889999999999E-2</v>
      </c>
      <c r="O695">
        <v>1.373221E-2</v>
      </c>
      <c r="P695">
        <v>1.286843E-2</v>
      </c>
      <c r="Q695">
        <v>1.057804E-2</v>
      </c>
      <c r="R695">
        <v>1.3254780000000001E-2</v>
      </c>
      <c r="S695">
        <v>1.152392E-2</v>
      </c>
      <c r="T695">
        <v>2.4056299999999999E-2</v>
      </c>
      <c r="U695">
        <v>6.4185020000000004E-3</v>
      </c>
    </row>
    <row r="696" spans="1:21" x14ac:dyDescent="0.25">
      <c r="A696" s="20">
        <f>0.000000510163*10^9</f>
        <v>510.16300000000007</v>
      </c>
      <c r="B696">
        <v>7.7170149999999998E-3</v>
      </c>
      <c r="C696">
        <v>1.542604E-2</v>
      </c>
      <c r="D696">
        <v>1.6810289999999999E-2</v>
      </c>
      <c r="E696">
        <v>7.0168440000000004E-3</v>
      </c>
      <c r="F696">
        <v>2.0676739999999999E-2</v>
      </c>
      <c r="G696">
        <v>1.559057E-2</v>
      </c>
      <c r="H696">
        <v>-1.6699830000000001E-4</v>
      </c>
      <c r="I696">
        <v>2.227556E-2</v>
      </c>
      <c r="J696">
        <v>1.820917E-2</v>
      </c>
      <c r="K696">
        <v>8.4152740000000004E-3</v>
      </c>
      <c r="L696">
        <v>9.4488160000000005E-3</v>
      </c>
      <c r="M696">
        <v>8.0325889999999997E-3</v>
      </c>
      <c r="N696">
        <v>-1.0877599999999999E-3</v>
      </c>
      <c r="O696">
        <v>2.4942470000000001E-2</v>
      </c>
      <c r="P696">
        <v>2.010553E-2</v>
      </c>
      <c r="Q696">
        <v>5.6205980000000001E-3</v>
      </c>
      <c r="R696">
        <v>1.4794389999999999E-2</v>
      </c>
      <c r="S696">
        <v>9.8071770000000003E-3</v>
      </c>
      <c r="T696">
        <v>2.3040339999999999E-2</v>
      </c>
      <c r="U696">
        <v>2.2161860000000002E-3</v>
      </c>
    </row>
    <row r="697" spans="1:21" x14ac:dyDescent="0.25">
      <c r="A697" s="20">
        <f>0.000000511163*10^9</f>
        <v>511.16300000000001</v>
      </c>
      <c r="B697">
        <v>5.0970069999999998E-3</v>
      </c>
      <c r="C697">
        <v>1.5652800000000001E-2</v>
      </c>
      <c r="D697">
        <v>7.3804659999999996E-3</v>
      </c>
      <c r="E697">
        <v>-1.174184E-3</v>
      </c>
      <c r="F697">
        <v>7.5514379999999995E-4</v>
      </c>
      <c r="G697">
        <v>1.8562499999999999E-2</v>
      </c>
      <c r="H697">
        <v>-1.345141E-3</v>
      </c>
      <c r="I697">
        <v>1.6238820000000001E-2</v>
      </c>
      <c r="J697">
        <v>3.3171149999999998E-3</v>
      </c>
      <c r="K697">
        <v>1.9617929999999999E-2</v>
      </c>
      <c r="L697">
        <v>4.1690520000000003E-3</v>
      </c>
      <c r="M697">
        <v>7.8293219999999997E-3</v>
      </c>
      <c r="N697">
        <v>1.2355980000000001E-2</v>
      </c>
      <c r="O697">
        <v>1.9674299999999999E-2</v>
      </c>
      <c r="P697">
        <v>3.1981339999999997E-2</v>
      </c>
      <c r="Q697">
        <v>1.6573130000000001E-3</v>
      </c>
      <c r="R697">
        <v>1.9542750000000001E-2</v>
      </c>
      <c r="S697">
        <v>1.073055E-2</v>
      </c>
      <c r="T697">
        <v>2.1057530000000001E-2</v>
      </c>
      <c r="U697">
        <v>-7.8537069999999997E-3</v>
      </c>
    </row>
    <row r="698" spans="1:21" x14ac:dyDescent="0.25">
      <c r="A698" s="20">
        <f>0.000000512163*10^9</f>
        <v>512.16300000000001</v>
      </c>
      <c r="B698">
        <v>4.7217739999999998E-3</v>
      </c>
      <c r="C698">
        <v>9.9093470000000006E-3</v>
      </c>
      <c r="D698">
        <v>6.8449469999999997E-3</v>
      </c>
      <c r="E698">
        <v>-5.4380080000000003E-3</v>
      </c>
      <c r="F698">
        <v>-1.16629E-2</v>
      </c>
      <c r="G698">
        <v>1.498477E-2</v>
      </c>
      <c r="H698">
        <v>1.3062169999999999E-3</v>
      </c>
      <c r="I698">
        <v>2.2115569999999998E-3</v>
      </c>
      <c r="J698">
        <v>-3.9386339999999999E-3</v>
      </c>
      <c r="K698">
        <v>1.4697419999999999E-2</v>
      </c>
      <c r="L698">
        <v>-5.5855669999999996E-3</v>
      </c>
      <c r="M698">
        <v>1.270962E-2</v>
      </c>
      <c r="N698">
        <v>1.492955E-2</v>
      </c>
      <c r="O698">
        <v>8.0514680000000009E-3</v>
      </c>
      <c r="P698">
        <v>3.4591629999999998E-2</v>
      </c>
      <c r="Q698">
        <v>2.7200599999999998E-3</v>
      </c>
      <c r="R698">
        <v>1.5803629999999999E-2</v>
      </c>
      <c r="S698">
        <v>8.2597179999999992E-3</v>
      </c>
      <c r="T698">
        <v>1.7835239999999999E-2</v>
      </c>
      <c r="U698">
        <v>-1.1277209999999999E-2</v>
      </c>
    </row>
    <row r="699" spans="1:21" x14ac:dyDescent="0.25">
      <c r="A699" s="20">
        <f>0.000000513163*10^9</f>
        <v>513.1629999999999</v>
      </c>
      <c r="B699">
        <v>1.3851779999999999E-2</v>
      </c>
      <c r="C699">
        <v>-5.6654890000000003E-4</v>
      </c>
      <c r="D699">
        <v>1.019946E-2</v>
      </c>
      <c r="E699">
        <v>-1.327303E-2</v>
      </c>
      <c r="F699">
        <v>-7.1402519999999997E-3</v>
      </c>
      <c r="G699">
        <v>9.397964E-3</v>
      </c>
      <c r="H699">
        <v>8.761385E-4</v>
      </c>
      <c r="I699">
        <v>-3.4371520000000002E-3</v>
      </c>
      <c r="J699">
        <v>8.7099829999999993E-3</v>
      </c>
      <c r="K699">
        <v>1.8668790000000001E-3</v>
      </c>
      <c r="L699">
        <v>-2.4915229999999998E-3</v>
      </c>
      <c r="M699">
        <v>1.0507259999999999E-2</v>
      </c>
      <c r="N699">
        <v>1.7598699999999998E-2</v>
      </c>
      <c r="O699">
        <v>1.0920549999999999E-2</v>
      </c>
      <c r="P699">
        <v>2.4726600000000001E-2</v>
      </c>
      <c r="Q699">
        <v>1.0387739999999999E-2</v>
      </c>
      <c r="R699">
        <v>5.9454039999999996E-3</v>
      </c>
      <c r="S699">
        <v>8.5815820000000008E-3</v>
      </c>
      <c r="T699">
        <v>1.7027359999999998E-2</v>
      </c>
      <c r="U699">
        <v>4.8283309999999998E-4</v>
      </c>
    </row>
    <row r="700" spans="1:21" x14ac:dyDescent="0.25">
      <c r="A700" s="20">
        <f>0.000000514163*10^9</f>
        <v>514.16300000000001</v>
      </c>
      <c r="B700">
        <v>1.7928360000000001E-2</v>
      </c>
      <c r="C700">
        <v>1.495173E-3</v>
      </c>
      <c r="D700">
        <v>2.302059E-3</v>
      </c>
      <c r="E700">
        <v>-1.549143E-2</v>
      </c>
      <c r="F700">
        <v>8.2479190000000005E-4</v>
      </c>
      <c r="G700">
        <v>2.4019750000000002E-3</v>
      </c>
      <c r="H700">
        <v>5.9064740000000005E-4</v>
      </c>
      <c r="I700">
        <v>5.3989329999999999E-3</v>
      </c>
      <c r="J700">
        <v>1.2273849999999999E-2</v>
      </c>
      <c r="K700">
        <v>3.0444659999999998E-4</v>
      </c>
      <c r="L700">
        <v>7.2147310000000003E-3</v>
      </c>
      <c r="M700">
        <v>5.2784110000000002E-3</v>
      </c>
      <c r="N700">
        <v>2.085356E-2</v>
      </c>
      <c r="O700">
        <v>2.239244E-2</v>
      </c>
      <c r="P700">
        <v>1.482256E-2</v>
      </c>
      <c r="Q700">
        <v>1.308837E-2</v>
      </c>
      <c r="R700">
        <v>1.662036E-3</v>
      </c>
      <c r="S700">
        <v>1.6524319999999999E-2</v>
      </c>
      <c r="T700">
        <v>1.8248650000000002E-2</v>
      </c>
      <c r="U700">
        <v>1.606432E-2</v>
      </c>
    </row>
    <row r="701" spans="1:21" x14ac:dyDescent="0.25">
      <c r="A701" s="20">
        <f>0.000000515163*10^9</f>
        <v>515.16300000000001</v>
      </c>
      <c r="B701">
        <v>1.1932389999999999E-2</v>
      </c>
      <c r="C701">
        <v>3.3227700000000001E-3</v>
      </c>
      <c r="D701">
        <v>-5.3051900000000002E-4</v>
      </c>
      <c r="E701">
        <v>-7.0668570000000002E-3</v>
      </c>
      <c r="F701">
        <v>7.4818310000000004E-3</v>
      </c>
      <c r="G701">
        <v>-4.4276419999999999E-3</v>
      </c>
      <c r="H701">
        <v>2.719885E-3</v>
      </c>
      <c r="I701">
        <v>1.120174E-2</v>
      </c>
      <c r="J701">
        <v>3.504872E-3</v>
      </c>
      <c r="K701">
        <v>-1.1469189999999999E-3</v>
      </c>
      <c r="L701">
        <v>9.0839279999999998E-3</v>
      </c>
      <c r="M701">
        <v>1.129867E-2</v>
      </c>
      <c r="N701">
        <v>1.5913679999999999E-2</v>
      </c>
      <c r="O701">
        <v>1.5354329999999999E-2</v>
      </c>
      <c r="P701">
        <v>1.3829259999999999E-2</v>
      </c>
      <c r="Q701">
        <v>9.3023759999999994E-3</v>
      </c>
      <c r="R701">
        <v>2.7788800000000001E-3</v>
      </c>
      <c r="S701">
        <v>2.1477099999999999E-2</v>
      </c>
      <c r="T701">
        <v>1.301916E-2</v>
      </c>
      <c r="U701">
        <v>2.3032110000000001E-2</v>
      </c>
    </row>
    <row r="702" spans="1:21" x14ac:dyDescent="0.25">
      <c r="A702" s="20">
        <f>0.000000516163*10^9</f>
        <v>516.16300000000001</v>
      </c>
      <c r="B702">
        <v>9.7277879999999994E-3</v>
      </c>
      <c r="C702">
        <v>-1.0716399999999999E-2</v>
      </c>
      <c r="D702">
        <v>1.1615729999999999E-2</v>
      </c>
      <c r="E702">
        <v>-3.698097E-3</v>
      </c>
      <c r="F702">
        <v>7.2866320000000004E-3</v>
      </c>
      <c r="G702">
        <v>-6.0545149999999999E-3</v>
      </c>
      <c r="H702">
        <v>3.892108E-3</v>
      </c>
      <c r="I702">
        <v>1.144445E-2</v>
      </c>
      <c r="J702">
        <v>1.180107E-2</v>
      </c>
      <c r="K702">
        <v>-1.0949530000000001E-2</v>
      </c>
      <c r="L702">
        <v>3.7526460000000001E-3</v>
      </c>
      <c r="M702">
        <v>1.4303389999999999E-2</v>
      </c>
      <c r="N702">
        <v>7.6220550000000002E-4</v>
      </c>
      <c r="O702">
        <v>-6.0073749999999997E-3</v>
      </c>
      <c r="P702">
        <v>1.5843590000000001E-2</v>
      </c>
      <c r="Q702">
        <v>9.3702170000000001E-3</v>
      </c>
      <c r="R702">
        <v>7.198861E-3</v>
      </c>
      <c r="S702">
        <v>2.192355E-2</v>
      </c>
      <c r="T702">
        <v>1.467922E-3</v>
      </c>
      <c r="U702">
        <v>1.629357E-2</v>
      </c>
    </row>
    <row r="703" spans="1:21" x14ac:dyDescent="0.25">
      <c r="A703" s="20">
        <f>0.000000517163*10^9</f>
        <v>517.16300000000001</v>
      </c>
      <c r="B703">
        <v>1.053053E-2</v>
      </c>
      <c r="C703">
        <v>-1.809442E-2</v>
      </c>
      <c r="D703">
        <v>1.8055399999999999E-2</v>
      </c>
      <c r="E703">
        <v>-5.2926620000000001E-3</v>
      </c>
      <c r="F703">
        <v>8.2397010000000003E-3</v>
      </c>
      <c r="G703">
        <v>2.3212019999999999E-5</v>
      </c>
      <c r="H703">
        <v>3.6997610000000002E-3</v>
      </c>
      <c r="I703">
        <v>1.6972399999999999E-2</v>
      </c>
      <c r="J703">
        <v>2.083345E-2</v>
      </c>
      <c r="K703">
        <v>-1.188868E-2</v>
      </c>
      <c r="L703">
        <v>-4.7328860000000004E-3</v>
      </c>
      <c r="M703">
        <v>6.4846399999999998E-3</v>
      </c>
      <c r="N703">
        <v>-1.0071129999999999E-2</v>
      </c>
      <c r="O703">
        <v>-4.5371129999999997E-3</v>
      </c>
      <c r="P703">
        <v>1.8190769999999998E-2</v>
      </c>
      <c r="Q703">
        <v>1.2877059999999999E-2</v>
      </c>
      <c r="R703">
        <v>6.5997510000000001E-3</v>
      </c>
      <c r="S703">
        <v>1.6717429999999998E-2</v>
      </c>
      <c r="T703">
        <v>-3.2462390000000002E-3</v>
      </c>
      <c r="U703">
        <v>5.7424040000000004E-3</v>
      </c>
    </row>
    <row r="704" spans="1:21" x14ac:dyDescent="0.25">
      <c r="A704" s="20">
        <f>0.000000518163*10^9</f>
        <v>518.16300000000001</v>
      </c>
      <c r="B704">
        <v>6.4250879999999998E-3</v>
      </c>
      <c r="C704">
        <v>-5.6502640000000003E-3</v>
      </c>
      <c r="D704">
        <v>1.6468420000000001E-2</v>
      </c>
      <c r="E704">
        <v>-7.5982699999999999E-3</v>
      </c>
      <c r="F704">
        <v>1.940449E-2</v>
      </c>
      <c r="G704">
        <v>3.209029E-3</v>
      </c>
      <c r="H704">
        <v>6.9677390000000001E-4</v>
      </c>
      <c r="I704">
        <v>1.787414E-2</v>
      </c>
      <c r="J704">
        <v>1.21885E-2</v>
      </c>
      <c r="K704">
        <v>5.2517520000000002E-3</v>
      </c>
      <c r="L704">
        <v>-3.2150939999999999E-3</v>
      </c>
      <c r="M704">
        <v>5.3366009999999998E-3</v>
      </c>
      <c r="N704">
        <v>9.1144379999999993E-6</v>
      </c>
      <c r="O704">
        <v>1.503639E-2</v>
      </c>
      <c r="P704">
        <v>2.0858740000000001E-2</v>
      </c>
      <c r="Q704">
        <v>9.6496770000000006E-3</v>
      </c>
      <c r="R704">
        <v>-2.0437179999999999E-3</v>
      </c>
      <c r="S704">
        <v>3.8254460000000001E-3</v>
      </c>
      <c r="T704">
        <v>7.4255909999999996E-3</v>
      </c>
      <c r="U704">
        <v>7.5842929999999998E-3</v>
      </c>
    </row>
    <row r="705" spans="1:21" x14ac:dyDescent="0.25">
      <c r="A705" s="20">
        <f>0.000000519163*10^9</f>
        <v>519.16300000000001</v>
      </c>
      <c r="B705">
        <v>-2.0382429999999999E-3</v>
      </c>
      <c r="C705">
        <v>3.065609E-3</v>
      </c>
      <c r="D705">
        <v>1.7194709999999998E-2</v>
      </c>
      <c r="E705">
        <v>-6.015327E-3</v>
      </c>
      <c r="F705">
        <v>2.6679169999999999E-2</v>
      </c>
      <c r="G705">
        <v>6.0147680000000002E-3</v>
      </c>
      <c r="H705">
        <v>4.3734170000000001E-3</v>
      </c>
      <c r="I705">
        <v>1.26623E-2</v>
      </c>
      <c r="J705">
        <v>4.3637679999999996E-3</v>
      </c>
      <c r="K705">
        <v>2.1791899999999999E-2</v>
      </c>
      <c r="L705">
        <v>7.8909510000000002E-3</v>
      </c>
      <c r="M705">
        <v>7.5219980000000002E-3</v>
      </c>
      <c r="N705">
        <v>1.192902E-2</v>
      </c>
      <c r="O705">
        <v>1.279927E-2</v>
      </c>
      <c r="P705">
        <v>2.0479529999999999E-2</v>
      </c>
      <c r="Q705">
        <v>2.4606020000000001E-3</v>
      </c>
      <c r="R705">
        <v>-3.8051299999999999E-3</v>
      </c>
      <c r="S705">
        <v>-5.6930230000000002E-3</v>
      </c>
      <c r="T705">
        <v>1.787188E-2</v>
      </c>
      <c r="U705">
        <v>1.513376E-2</v>
      </c>
    </row>
    <row r="706" spans="1:21" x14ac:dyDescent="0.25">
      <c r="A706" s="20">
        <f>0.000000520163*10^9</f>
        <v>520.16300000000001</v>
      </c>
      <c r="B706">
        <v>-1.292461E-2</v>
      </c>
      <c r="C706">
        <v>-7.0648300000000005E-4</v>
      </c>
      <c r="D706">
        <v>1.8749809999999999E-2</v>
      </c>
      <c r="E706">
        <v>4.8832290000000002E-3</v>
      </c>
      <c r="F706">
        <v>2.3155120000000001E-2</v>
      </c>
      <c r="G706">
        <v>1.505359E-2</v>
      </c>
      <c r="H706">
        <v>1.2578799999999999E-2</v>
      </c>
      <c r="I706">
        <v>1.5510319999999999E-2</v>
      </c>
      <c r="J706">
        <v>3.4772420000000002E-3</v>
      </c>
      <c r="K706">
        <v>1.9527389999999999E-2</v>
      </c>
      <c r="L706">
        <v>6.6242530000000001E-3</v>
      </c>
      <c r="M706">
        <v>-2.8777120000000002E-3</v>
      </c>
      <c r="N706">
        <v>7.129949E-3</v>
      </c>
      <c r="O706">
        <v>-1.5430210000000001E-3</v>
      </c>
      <c r="P706">
        <v>2.0911909999999999E-2</v>
      </c>
      <c r="Q706">
        <v>5.0136449999999997E-3</v>
      </c>
      <c r="R706">
        <v>5.2268549999999999E-3</v>
      </c>
      <c r="S706">
        <v>-1.425359E-3</v>
      </c>
      <c r="T706">
        <v>1.201488E-2</v>
      </c>
      <c r="U706">
        <v>1.396099E-2</v>
      </c>
    </row>
    <row r="707" spans="1:21" x14ac:dyDescent="0.25">
      <c r="A707" s="20">
        <f>0.000000521163*10^9</f>
        <v>521.16300000000001</v>
      </c>
      <c r="B707">
        <v>-1.429587E-2</v>
      </c>
      <c r="C707">
        <v>1.767336E-3</v>
      </c>
      <c r="D707">
        <v>1.6252659999999999E-2</v>
      </c>
      <c r="E707">
        <v>6.2994339999999996E-3</v>
      </c>
      <c r="F707">
        <v>1.9268549999999999E-2</v>
      </c>
      <c r="G707">
        <v>1.8031209999999999E-2</v>
      </c>
      <c r="H707">
        <v>7.014714E-3</v>
      </c>
      <c r="I707">
        <v>1.5130670000000001E-2</v>
      </c>
      <c r="J707">
        <v>2.2962429999999999E-3</v>
      </c>
      <c r="K707">
        <v>6.8567949999999997E-3</v>
      </c>
      <c r="L707">
        <v>-5.8549479999999996E-3</v>
      </c>
      <c r="M707">
        <v>-1.213725E-2</v>
      </c>
      <c r="N707">
        <v>4.1841439999999999E-3</v>
      </c>
      <c r="O707">
        <v>9.5845710000000005E-4</v>
      </c>
      <c r="P707">
        <v>2.084186E-2</v>
      </c>
      <c r="Q707">
        <v>1.3518479999999999E-2</v>
      </c>
      <c r="R707">
        <v>9.7605239999999996E-3</v>
      </c>
      <c r="S707">
        <v>7.3994569999999999E-3</v>
      </c>
      <c r="T707">
        <v>5.122064E-3</v>
      </c>
      <c r="U707">
        <v>9.7334710000000005E-3</v>
      </c>
    </row>
    <row r="708" spans="1:21" x14ac:dyDescent="0.25">
      <c r="A708" s="20">
        <f>0.000000522163*10^9</f>
        <v>522.16300000000001</v>
      </c>
      <c r="B708">
        <v>-1.299978E-3</v>
      </c>
      <c r="C708">
        <v>1.1721570000000001E-2</v>
      </c>
      <c r="D708">
        <v>8.0077689999999997E-3</v>
      </c>
      <c r="E708">
        <v>-2.634295E-3</v>
      </c>
      <c r="F708">
        <v>1.4853669999999999E-2</v>
      </c>
      <c r="G708">
        <v>1.860784E-2</v>
      </c>
      <c r="H708">
        <v>-1.2329960000000001E-3</v>
      </c>
      <c r="I708">
        <v>5.899924E-3</v>
      </c>
      <c r="J708">
        <v>1.3069159999999999E-4</v>
      </c>
      <c r="K708">
        <v>3.8916020000000001E-3</v>
      </c>
      <c r="L708">
        <v>-2.4931060000000001E-3</v>
      </c>
      <c r="M708">
        <v>-6.4285080000000003E-3</v>
      </c>
      <c r="N708">
        <v>6.8544249999999999E-3</v>
      </c>
      <c r="O708">
        <v>4.8147900000000002E-3</v>
      </c>
      <c r="P708">
        <v>1.291817E-2</v>
      </c>
      <c r="Q708">
        <v>1.2773659999999999E-2</v>
      </c>
      <c r="R708">
        <v>3.6206649999999999E-3</v>
      </c>
      <c r="S708">
        <v>1.4181790000000001E-3</v>
      </c>
      <c r="T708">
        <v>9.7736899999999998E-3</v>
      </c>
      <c r="U708">
        <v>7.0365790000000003E-3</v>
      </c>
    </row>
    <row r="709" spans="1:21" x14ac:dyDescent="0.25">
      <c r="A709" s="20">
        <f>0.000000523163*10^9</f>
        <v>523.16300000000001</v>
      </c>
      <c r="B709">
        <v>5.153538E-3</v>
      </c>
      <c r="C709">
        <v>1.721665E-2</v>
      </c>
      <c r="D709">
        <v>-4.0381949999999996E-3</v>
      </c>
      <c r="E709">
        <v>-1.028305E-3</v>
      </c>
      <c r="F709">
        <v>3.4751539999999998E-3</v>
      </c>
      <c r="G709">
        <v>2.0089840000000001E-2</v>
      </c>
      <c r="H709">
        <v>-1.065367E-3</v>
      </c>
      <c r="I709">
        <v>6.7059019999999997E-3</v>
      </c>
      <c r="J709">
        <v>-1.694433E-3</v>
      </c>
      <c r="K709">
        <v>1.370714E-2</v>
      </c>
      <c r="L709">
        <v>1.6547160000000002E-2</v>
      </c>
      <c r="M709">
        <v>4.8920379999999996E-3</v>
      </c>
      <c r="N709">
        <v>3.319097E-3</v>
      </c>
      <c r="O709">
        <v>-6.2239039999999997E-3</v>
      </c>
      <c r="P709">
        <v>7.5054919999999999E-3</v>
      </c>
      <c r="Q709">
        <v>2.3339680000000001E-3</v>
      </c>
      <c r="R709">
        <v>-2.4388970000000002E-6</v>
      </c>
      <c r="S709">
        <v>-8.9544870000000006E-3</v>
      </c>
      <c r="T709">
        <v>1.017504E-2</v>
      </c>
      <c r="U709">
        <v>-4.7054520000000002E-4</v>
      </c>
    </row>
    <row r="710" spans="1:21" x14ac:dyDescent="0.25">
      <c r="A710" s="20">
        <f>0.000000524163*10^9</f>
        <v>524.16300000000001</v>
      </c>
      <c r="B710">
        <v>2.4726790000000002E-3</v>
      </c>
      <c r="C710">
        <v>1.6147140000000001E-2</v>
      </c>
      <c r="D710">
        <v>-1.550061E-2</v>
      </c>
      <c r="E710">
        <v>3.1123909999999999E-3</v>
      </c>
      <c r="F710">
        <v>-5.3905159999999997E-3</v>
      </c>
      <c r="G710">
        <v>1.402429E-2</v>
      </c>
      <c r="H710">
        <v>-2.3381019999999999E-3</v>
      </c>
      <c r="I710">
        <v>1.0656270000000001E-2</v>
      </c>
      <c r="J710">
        <v>-4.2906639999999996E-3</v>
      </c>
      <c r="K710">
        <v>2.024575E-2</v>
      </c>
      <c r="L710">
        <v>2.7408120000000001E-2</v>
      </c>
      <c r="M710">
        <v>1.260257E-2</v>
      </c>
      <c r="N710">
        <v>-4.7982310000000002E-4</v>
      </c>
      <c r="O710">
        <v>-1.237632E-2</v>
      </c>
      <c r="P710">
        <v>8.7121219999999992E-3</v>
      </c>
      <c r="Q710">
        <v>-4.5121020000000003E-4</v>
      </c>
      <c r="R710">
        <v>6.8142020000000001E-3</v>
      </c>
      <c r="S710">
        <v>1.0965829999999999E-3</v>
      </c>
      <c r="T710">
        <v>9.5210469999999997E-4</v>
      </c>
      <c r="U710">
        <v>-3.5699149999999999E-3</v>
      </c>
    </row>
    <row r="711" spans="1:21" x14ac:dyDescent="0.25">
      <c r="A711" s="20">
        <f>0.000000525163*10^9</f>
        <v>525.16300000000001</v>
      </c>
      <c r="B711">
        <v>5.4111920000000004E-3</v>
      </c>
      <c r="C711">
        <v>8.2897049999999996E-3</v>
      </c>
      <c r="D711">
        <v>-1.9278400000000001E-2</v>
      </c>
      <c r="E711">
        <v>-1.1788009999999999E-3</v>
      </c>
      <c r="F711">
        <v>-1.8088189999999999E-3</v>
      </c>
      <c r="G711">
        <v>7.3927070000000001E-3</v>
      </c>
      <c r="H711">
        <v>-4.4847089999999999E-3</v>
      </c>
      <c r="I711">
        <v>5.2741960000000001E-3</v>
      </c>
      <c r="J711">
        <v>4.0947230000000002E-4</v>
      </c>
      <c r="K711">
        <v>1.377082E-2</v>
      </c>
      <c r="L711">
        <v>2.7436809999999999E-2</v>
      </c>
      <c r="M711">
        <v>1.6716829999999998E-2</v>
      </c>
      <c r="N711">
        <v>5.4162760000000002E-3</v>
      </c>
      <c r="O711">
        <v>8.502052E-4</v>
      </c>
      <c r="P711">
        <v>9.1258650000000004E-3</v>
      </c>
      <c r="Q711">
        <v>1.088222E-2</v>
      </c>
      <c r="R711">
        <v>1.496638E-2</v>
      </c>
      <c r="S711">
        <v>1.9039460000000001E-2</v>
      </c>
      <c r="T711">
        <v>-1.9411859999999999E-3</v>
      </c>
      <c r="U711">
        <v>6.861341E-3</v>
      </c>
    </row>
    <row r="712" spans="1:21" x14ac:dyDescent="0.25">
      <c r="A712" s="20">
        <f>0.000000526163*10^9</f>
        <v>526.16300000000001</v>
      </c>
      <c r="B712">
        <v>4.360348E-3</v>
      </c>
      <c r="C712">
        <v>1.0214480000000001E-3</v>
      </c>
      <c r="D712">
        <v>-1.0803419999999999E-2</v>
      </c>
      <c r="E712">
        <v>-3.782451E-3</v>
      </c>
      <c r="F712">
        <v>3.5304379999999999E-3</v>
      </c>
      <c r="G712">
        <v>9.3345100000000007E-3</v>
      </c>
      <c r="H712">
        <v>-1.7713329999999999E-3</v>
      </c>
      <c r="I712">
        <v>5.9827860000000004E-3</v>
      </c>
      <c r="J712">
        <v>1.559612E-2</v>
      </c>
      <c r="K712">
        <v>4.3801860000000003E-3</v>
      </c>
      <c r="L712">
        <v>2.335199E-2</v>
      </c>
      <c r="M712">
        <v>2.2034270000000002E-2</v>
      </c>
      <c r="N712">
        <v>2.0142859999999999E-2</v>
      </c>
      <c r="O712">
        <v>8.0735660000000008E-3</v>
      </c>
      <c r="P712">
        <v>1.343578E-2</v>
      </c>
      <c r="Q712">
        <v>1.7200110000000001E-2</v>
      </c>
      <c r="R712">
        <v>1.106389E-2</v>
      </c>
      <c r="S712">
        <v>1.7399479999999998E-2</v>
      </c>
      <c r="T712">
        <v>2.290828E-3</v>
      </c>
      <c r="U712">
        <v>1.48007E-2</v>
      </c>
    </row>
    <row r="713" spans="1:21" x14ac:dyDescent="0.25">
      <c r="A713" s="20">
        <f>0.000000527163*10^9</f>
        <v>527.16300000000001</v>
      </c>
      <c r="B713">
        <v>-3.261084E-3</v>
      </c>
      <c r="C713">
        <v>2.444356E-3</v>
      </c>
      <c r="D713">
        <v>3.1642300000000001E-3</v>
      </c>
      <c r="E713">
        <v>3.9470970000000001E-3</v>
      </c>
      <c r="F713">
        <v>8.1578779999999998E-5</v>
      </c>
      <c r="G713">
        <v>1.7023670000000001E-2</v>
      </c>
      <c r="H713">
        <v>2.3685149999999999E-3</v>
      </c>
      <c r="I713">
        <v>1.6402710000000001E-2</v>
      </c>
      <c r="J713">
        <v>2.1711270000000001E-2</v>
      </c>
      <c r="K713">
        <v>6.9813150000000001E-4</v>
      </c>
      <c r="L713">
        <v>1.9350530000000001E-2</v>
      </c>
      <c r="M713">
        <v>2.4990869999999998E-2</v>
      </c>
      <c r="N713">
        <v>2.1266719999999999E-2</v>
      </c>
      <c r="O713">
        <v>1.0764559999999999E-3</v>
      </c>
      <c r="P713">
        <v>1.8215249999999999E-2</v>
      </c>
      <c r="Q713">
        <v>1.0016509999999999E-2</v>
      </c>
      <c r="R713">
        <v>-5.0705660000000003E-3</v>
      </c>
      <c r="S713">
        <v>1.7146080000000001E-3</v>
      </c>
      <c r="T713">
        <v>1.191665E-3</v>
      </c>
      <c r="U713">
        <v>1.3521709999999999E-2</v>
      </c>
    </row>
    <row r="714" spans="1:21" x14ac:dyDescent="0.25">
      <c r="A714" s="20">
        <f>0.000000528163*10^9</f>
        <v>528.16300000000001</v>
      </c>
      <c r="B714">
        <v>-3.3121460000000002E-3</v>
      </c>
      <c r="C714">
        <v>-1.4345739999999999E-4</v>
      </c>
      <c r="D714">
        <v>8.9583200000000005E-3</v>
      </c>
      <c r="E714">
        <v>1.099555E-2</v>
      </c>
      <c r="F714">
        <v>-2.148323E-4</v>
      </c>
      <c r="G714">
        <v>1.450337E-2</v>
      </c>
      <c r="H714">
        <v>8.6847149999999995E-4</v>
      </c>
      <c r="I714">
        <v>2.2488520000000001E-2</v>
      </c>
      <c r="J714">
        <v>1.12332E-2</v>
      </c>
      <c r="K714">
        <v>1.6932869999999999E-3</v>
      </c>
      <c r="L714">
        <v>1.799773E-2</v>
      </c>
      <c r="M714">
        <v>1.388578E-2</v>
      </c>
      <c r="N714">
        <v>-2.067514E-4</v>
      </c>
      <c r="O714">
        <v>6.9101839999999998E-3</v>
      </c>
      <c r="P714">
        <v>1.7026179999999998E-2</v>
      </c>
      <c r="Q714">
        <v>3.995396E-3</v>
      </c>
      <c r="R714">
        <v>-1.5430370000000001E-2</v>
      </c>
      <c r="S714">
        <v>-1.017298E-3</v>
      </c>
      <c r="T714">
        <v>-5.5117819999999998E-3</v>
      </c>
      <c r="U714">
        <v>1.247583E-2</v>
      </c>
    </row>
    <row r="715" spans="1:21" x14ac:dyDescent="0.25">
      <c r="A715" s="20">
        <f>0.000000529163*10^9</f>
        <v>529.16300000000001</v>
      </c>
      <c r="B715">
        <v>7.0776110000000004E-4</v>
      </c>
      <c r="C715">
        <v>-1.194831E-2</v>
      </c>
      <c r="D715">
        <v>1.004293E-2</v>
      </c>
      <c r="E715">
        <v>2.3284120000000002E-3</v>
      </c>
      <c r="F715">
        <v>9.7660209999999997E-3</v>
      </c>
      <c r="G715">
        <v>8.0228929999999997E-3</v>
      </c>
      <c r="H715">
        <v>-4.7976850000000003E-3</v>
      </c>
      <c r="I715">
        <v>1.478082E-2</v>
      </c>
      <c r="J715">
        <v>7.792645E-3</v>
      </c>
      <c r="K715">
        <v>2.213352E-3</v>
      </c>
      <c r="L715">
        <v>1.4579719999999999E-2</v>
      </c>
      <c r="M715">
        <v>-4.4675419999999997E-3</v>
      </c>
      <c r="N715">
        <v>-1.098433E-2</v>
      </c>
      <c r="O715">
        <v>2.3386170000000001E-2</v>
      </c>
      <c r="P715">
        <v>1.603802E-2</v>
      </c>
      <c r="Q715">
        <v>3.690357E-3</v>
      </c>
      <c r="R715">
        <v>-1.06824E-2</v>
      </c>
      <c r="S715">
        <v>6.4850639999999996E-3</v>
      </c>
      <c r="T715">
        <v>-8.1503449999999998E-3</v>
      </c>
      <c r="U715">
        <v>1.3140580000000001E-2</v>
      </c>
    </row>
    <row r="716" spans="1:21" x14ac:dyDescent="0.25">
      <c r="A716" s="20">
        <f>0.000000530163*10^9</f>
        <v>530.16300000000001</v>
      </c>
      <c r="B716">
        <v>1.72251E-3</v>
      </c>
      <c r="C716">
        <v>-1.122038E-2</v>
      </c>
      <c r="D716">
        <v>8.363522E-3</v>
      </c>
      <c r="E716">
        <v>-7.7739150000000002E-3</v>
      </c>
      <c r="F716">
        <v>1.1759479999999999E-2</v>
      </c>
      <c r="G716">
        <v>1.948832E-2</v>
      </c>
      <c r="H716">
        <v>-5.9004950000000004E-3</v>
      </c>
      <c r="I716">
        <v>1.3794230000000001E-3</v>
      </c>
      <c r="J716">
        <v>1.97921E-2</v>
      </c>
      <c r="K716">
        <v>-6.8794590000000001E-4</v>
      </c>
      <c r="L716">
        <v>6.9635390000000004E-3</v>
      </c>
      <c r="M716">
        <v>-1.107286E-2</v>
      </c>
      <c r="N716">
        <v>-1.2421320000000001E-4</v>
      </c>
      <c r="O716">
        <v>3.0015199999999999E-2</v>
      </c>
      <c r="P716">
        <v>1.6015640000000001E-2</v>
      </c>
      <c r="Q716">
        <v>5.8040670000000004E-3</v>
      </c>
      <c r="R716">
        <v>-2.3795629999999999E-3</v>
      </c>
      <c r="S716">
        <v>3.040596E-3</v>
      </c>
      <c r="T716">
        <v>1.960458E-3</v>
      </c>
      <c r="U716">
        <v>1.230383E-2</v>
      </c>
    </row>
    <row r="717" spans="1:21" x14ac:dyDescent="0.25">
      <c r="A717" s="20">
        <f>0.000000531163*10^9</f>
        <v>531.16300000000001</v>
      </c>
      <c r="B717">
        <v>5.107505E-3</v>
      </c>
      <c r="C717">
        <v>8.3564710000000007E-3</v>
      </c>
      <c r="D717">
        <v>-5.177755E-4</v>
      </c>
      <c r="E717">
        <v>-6.3253759999999995E-4</v>
      </c>
      <c r="F717">
        <v>5.313796E-3</v>
      </c>
      <c r="G717">
        <v>3.1446389999999998E-2</v>
      </c>
      <c r="H717">
        <v>4.2049949999999996E-3</v>
      </c>
      <c r="I717">
        <v>1.194557E-3</v>
      </c>
      <c r="J717">
        <v>1.7723249999999999E-2</v>
      </c>
      <c r="K717">
        <v>1.3283909999999999E-3</v>
      </c>
      <c r="L717">
        <v>1.7068770000000001E-3</v>
      </c>
      <c r="M717">
        <v>-6.4849570000000004E-3</v>
      </c>
      <c r="N717">
        <v>5.5955780000000004E-3</v>
      </c>
      <c r="O717">
        <v>1.9819799999999999E-2</v>
      </c>
      <c r="P717">
        <v>1.513076E-2</v>
      </c>
      <c r="Q717">
        <v>1.0099739999999999E-2</v>
      </c>
      <c r="R717">
        <v>-7.971791E-4</v>
      </c>
      <c r="S717">
        <v>-2.1431919999999999E-3</v>
      </c>
      <c r="T717">
        <v>1.4096340000000001E-2</v>
      </c>
      <c r="U717">
        <v>4.6065619999999998E-3</v>
      </c>
    </row>
    <row r="718" spans="1:21" x14ac:dyDescent="0.25">
      <c r="A718" s="20">
        <f>0.000000532163*10^9</f>
        <v>532.16300000000001</v>
      </c>
      <c r="B718">
        <v>9.0467589999999997E-3</v>
      </c>
      <c r="C718">
        <v>2.0343070000000001E-2</v>
      </c>
      <c r="D718">
        <v>9.7287220000000002E-4</v>
      </c>
      <c r="E718">
        <v>9.3863929999999998E-3</v>
      </c>
      <c r="F718">
        <v>9.7973439999999995E-3</v>
      </c>
      <c r="G718">
        <v>2.393721E-2</v>
      </c>
      <c r="H718">
        <v>2.1071320000000001E-2</v>
      </c>
      <c r="I718">
        <v>1.1055840000000001E-2</v>
      </c>
      <c r="J718">
        <v>1.581264E-3</v>
      </c>
      <c r="K718">
        <v>8.0629410000000006E-3</v>
      </c>
      <c r="L718">
        <v>-5.5300990000000001E-4</v>
      </c>
      <c r="M718">
        <v>-3.6032429999999999E-3</v>
      </c>
      <c r="N718">
        <v>4.688701E-3</v>
      </c>
      <c r="O718">
        <v>1.1160880000000001E-3</v>
      </c>
      <c r="P718">
        <v>1.469023E-2</v>
      </c>
      <c r="Q718">
        <v>8.3039800000000007E-3</v>
      </c>
      <c r="R718">
        <v>-7.8383830000000002E-4</v>
      </c>
      <c r="S718">
        <v>4.0016080000000002E-3</v>
      </c>
      <c r="T718">
        <v>1.454269E-2</v>
      </c>
      <c r="U718">
        <v>-2.9118159999999998E-3</v>
      </c>
    </row>
    <row r="719" spans="1:21" x14ac:dyDescent="0.25">
      <c r="A719" s="20">
        <f>0.000000533163*10^9</f>
        <v>533.16300000000001</v>
      </c>
      <c r="B719">
        <v>4.1671920000000001E-3</v>
      </c>
      <c r="C719">
        <v>6.8856229999999996E-3</v>
      </c>
      <c r="D719">
        <v>1.042176E-2</v>
      </c>
      <c r="E719">
        <v>1.3348780000000001E-3</v>
      </c>
      <c r="F719">
        <v>1.5699040000000001E-2</v>
      </c>
      <c r="G719">
        <v>1.477734E-2</v>
      </c>
      <c r="H719">
        <v>2.7382859999999998E-2</v>
      </c>
      <c r="I719">
        <v>1.6790289999999999E-2</v>
      </c>
      <c r="J719">
        <v>4.3102879999999998E-3</v>
      </c>
      <c r="K719">
        <v>1.150223E-2</v>
      </c>
      <c r="L719">
        <v>-2.563301E-3</v>
      </c>
      <c r="M719">
        <v>-1.842507E-3</v>
      </c>
      <c r="N719">
        <v>1.070815E-2</v>
      </c>
      <c r="O719">
        <v>5.6433809999999998E-4</v>
      </c>
      <c r="P719">
        <v>1.6877639999999999E-2</v>
      </c>
      <c r="Q719">
        <v>-2.087031E-3</v>
      </c>
      <c r="R719">
        <v>6.7347819999999999E-3</v>
      </c>
      <c r="S719">
        <v>1.163404E-2</v>
      </c>
      <c r="T719">
        <v>1.42255E-2</v>
      </c>
      <c r="U719">
        <v>5.9575069999999999E-3</v>
      </c>
    </row>
    <row r="720" spans="1:21" x14ac:dyDescent="0.25">
      <c r="A720" s="20">
        <f>0.000000534163*10^9</f>
        <v>534.16300000000001</v>
      </c>
      <c r="B720">
        <v>-1.4268029999999999E-3</v>
      </c>
      <c r="C720">
        <v>-9.1349719999999999E-3</v>
      </c>
      <c r="D720">
        <v>4.8025719999999997E-3</v>
      </c>
      <c r="E720">
        <v>-9.7909120000000006E-3</v>
      </c>
      <c r="F720">
        <v>1.3568220000000001E-2</v>
      </c>
      <c r="G720">
        <v>1.5503390000000001E-2</v>
      </c>
      <c r="H720">
        <v>1.4207610000000001E-2</v>
      </c>
      <c r="I720">
        <v>1.485128E-2</v>
      </c>
      <c r="J720">
        <v>1.465261E-2</v>
      </c>
      <c r="K720">
        <v>8.4704389999999997E-3</v>
      </c>
      <c r="L720">
        <v>3.3720719999999998E-3</v>
      </c>
      <c r="M720">
        <v>6.1748910000000001E-3</v>
      </c>
      <c r="N720">
        <v>1.641511E-2</v>
      </c>
      <c r="O720">
        <v>2.016942E-2</v>
      </c>
      <c r="P720">
        <v>2.3363100000000001E-2</v>
      </c>
      <c r="Q720">
        <v>-7.6988400000000002E-3</v>
      </c>
      <c r="R720">
        <v>1.3893880000000001E-2</v>
      </c>
      <c r="S720">
        <v>1.243199E-2</v>
      </c>
      <c r="T720">
        <v>1.5827890000000001E-2</v>
      </c>
      <c r="U720">
        <v>1.9745990000000001E-2</v>
      </c>
    </row>
    <row r="721" spans="1:21" x14ac:dyDescent="0.25">
      <c r="A721" s="20">
        <f>0.000000535163*10^9</f>
        <v>535.16300000000001</v>
      </c>
      <c r="B721">
        <v>5.7706160000000001E-3</v>
      </c>
      <c r="C721">
        <v>-2.1696630000000001E-3</v>
      </c>
      <c r="D721">
        <v>-8.1161979999999998E-3</v>
      </c>
      <c r="E721">
        <v>2.7141459999999997E-4</v>
      </c>
      <c r="F721">
        <v>1.1810080000000001E-2</v>
      </c>
      <c r="G721">
        <v>7.3920649999999997E-3</v>
      </c>
      <c r="H721">
        <v>6.0431770000000003E-3</v>
      </c>
      <c r="I721">
        <v>1.0909439999999999E-2</v>
      </c>
      <c r="J721">
        <v>6.5335189999999998E-3</v>
      </c>
      <c r="K721">
        <v>1.5539900000000001E-3</v>
      </c>
      <c r="L721">
        <v>1.125614E-2</v>
      </c>
      <c r="M721">
        <v>1.4204960000000001E-2</v>
      </c>
      <c r="N721">
        <v>1.466168E-2</v>
      </c>
      <c r="O721">
        <v>2.611291E-2</v>
      </c>
      <c r="P721">
        <v>2.3756510000000002E-2</v>
      </c>
      <c r="Q721">
        <v>-4.3594640000000004E-3</v>
      </c>
      <c r="R721">
        <v>9.2000680000000005E-3</v>
      </c>
      <c r="S721">
        <v>1.035209E-2</v>
      </c>
      <c r="T721">
        <v>7.3494739999999999E-3</v>
      </c>
      <c r="U721">
        <v>1.4116709999999999E-2</v>
      </c>
    </row>
    <row r="722" spans="1:21" x14ac:dyDescent="0.25">
      <c r="A722" s="20">
        <f>0.000000536163*10^9</f>
        <v>536.16300000000001</v>
      </c>
      <c r="B722">
        <v>1.2667329999999999E-2</v>
      </c>
      <c r="C722">
        <v>1.409091E-2</v>
      </c>
      <c r="D722">
        <v>-9.7723500000000008E-3</v>
      </c>
      <c r="E722">
        <v>1.585336E-2</v>
      </c>
      <c r="F722">
        <v>7.1037679999999999E-3</v>
      </c>
      <c r="G722">
        <v>-1.175884E-2</v>
      </c>
      <c r="H722">
        <v>1.629326E-2</v>
      </c>
      <c r="I722">
        <v>9.358089E-3</v>
      </c>
      <c r="J722">
        <v>-4.3267899999999996E-3</v>
      </c>
      <c r="K722">
        <v>3.087865E-3</v>
      </c>
      <c r="L722">
        <v>1.048633E-2</v>
      </c>
      <c r="M722">
        <v>1.402017E-2</v>
      </c>
      <c r="N722">
        <v>9.0672050000000001E-3</v>
      </c>
      <c r="O722">
        <v>1.2007779999999999E-2</v>
      </c>
      <c r="P722">
        <v>1.471805E-2</v>
      </c>
      <c r="Q722">
        <v>-3.6844590000000002E-3</v>
      </c>
      <c r="R722">
        <v>3.9580329999999997E-3</v>
      </c>
      <c r="S722">
        <v>1.363433E-2</v>
      </c>
      <c r="T722">
        <v>-4.062785E-4</v>
      </c>
      <c r="U722">
        <v>1.1079709999999999E-3</v>
      </c>
    </row>
    <row r="723" spans="1:21" x14ac:dyDescent="0.25">
      <c r="A723" s="20">
        <f>0.000000537163*10^9</f>
        <v>537.1629999999999</v>
      </c>
      <c r="B723">
        <v>6.0029669999999997E-3</v>
      </c>
      <c r="C723">
        <v>1.9257429999999999E-2</v>
      </c>
      <c r="D723">
        <v>-4.7177970000000001E-3</v>
      </c>
      <c r="E723">
        <v>1.3861119999999999E-2</v>
      </c>
      <c r="F723">
        <v>1.4787909999999999E-3</v>
      </c>
      <c r="G723">
        <v>-1.4919419999999999E-2</v>
      </c>
      <c r="H723">
        <v>1.697189E-2</v>
      </c>
      <c r="I723">
        <v>3.082366E-3</v>
      </c>
      <c r="J723">
        <v>-2.5283219999999999E-3</v>
      </c>
      <c r="K723">
        <v>1.297566E-2</v>
      </c>
      <c r="L723">
        <v>5.1928410000000001E-3</v>
      </c>
      <c r="M723">
        <v>8.0628709999999992E-3</v>
      </c>
      <c r="N723">
        <v>5.3655580000000003E-3</v>
      </c>
      <c r="O723">
        <v>2.315316E-3</v>
      </c>
      <c r="P723">
        <v>9.8645030000000002E-3</v>
      </c>
      <c r="Q723">
        <v>-3.8200869999999998E-3</v>
      </c>
      <c r="R723">
        <v>6.8224150000000001E-3</v>
      </c>
      <c r="S723">
        <v>1.7144550000000001E-2</v>
      </c>
      <c r="T723">
        <v>7.0420600000000002E-3</v>
      </c>
      <c r="U723">
        <v>5.2052239999999996E-3</v>
      </c>
    </row>
    <row r="724" spans="1:21" x14ac:dyDescent="0.25">
      <c r="A724" s="20">
        <f>0.000000538163*10^9</f>
        <v>538.16300000000001</v>
      </c>
      <c r="B724">
        <v>1.134974E-3</v>
      </c>
      <c r="C724">
        <v>1.6137100000000001E-2</v>
      </c>
      <c r="D724">
        <v>-2.738426E-3</v>
      </c>
      <c r="E724">
        <v>3.6413209999999999E-3</v>
      </c>
      <c r="F724">
        <v>-4.361363E-3</v>
      </c>
      <c r="G724">
        <v>-1.138724E-3</v>
      </c>
      <c r="H724">
        <v>7.6639630000000002E-3</v>
      </c>
      <c r="I724">
        <v>-4.2010719999999998E-4</v>
      </c>
      <c r="J724">
        <v>1.2070239999999999E-3</v>
      </c>
      <c r="K724">
        <v>2.02361E-2</v>
      </c>
      <c r="L724">
        <v>4.2219060000000001E-3</v>
      </c>
      <c r="M724">
        <v>3.0621419999999999E-3</v>
      </c>
      <c r="N724">
        <v>9.077725E-3</v>
      </c>
      <c r="O724">
        <v>-1.7090479999999999E-3</v>
      </c>
      <c r="P724">
        <v>1.3545099999999999E-2</v>
      </c>
      <c r="Q724">
        <v>2.8592750000000001E-3</v>
      </c>
      <c r="R724">
        <v>5.8044949999999998E-3</v>
      </c>
      <c r="S724">
        <v>1.0085749999999999E-2</v>
      </c>
      <c r="T724">
        <v>1.542554E-2</v>
      </c>
      <c r="U724">
        <v>1.5520279999999999E-2</v>
      </c>
    </row>
    <row r="725" spans="1:21" x14ac:dyDescent="0.25">
      <c r="A725" s="20">
        <f>0.000000539163*10^9</f>
        <v>539.16300000000001</v>
      </c>
      <c r="B725">
        <v>1.0251619999999999E-2</v>
      </c>
      <c r="C725">
        <v>1.350266E-2</v>
      </c>
      <c r="D725">
        <v>-2.4359160000000002E-3</v>
      </c>
      <c r="E725">
        <v>5.459439E-3</v>
      </c>
      <c r="F725">
        <v>-1.547046E-2</v>
      </c>
      <c r="G725">
        <v>5.3348479999999997E-3</v>
      </c>
      <c r="H725">
        <v>9.4002400000000007E-3</v>
      </c>
      <c r="I725">
        <v>1.145317E-2</v>
      </c>
      <c r="J725">
        <v>1.0063540000000001E-3</v>
      </c>
      <c r="K725">
        <v>2.087203E-2</v>
      </c>
      <c r="L725">
        <v>1.534083E-2</v>
      </c>
      <c r="M725">
        <v>6.8546570000000001E-3</v>
      </c>
      <c r="N725">
        <v>1.8529569999999999E-2</v>
      </c>
      <c r="O725">
        <v>-6.8326139999999999E-3</v>
      </c>
      <c r="P725">
        <v>1.6145940000000001E-2</v>
      </c>
      <c r="Q725">
        <v>1.068728E-2</v>
      </c>
      <c r="R725">
        <v>-3.4435610000000001E-4</v>
      </c>
      <c r="S725">
        <v>3.684985E-3</v>
      </c>
      <c r="T725">
        <v>9.9685269999999996E-3</v>
      </c>
      <c r="U725">
        <v>1.6579590000000002E-2</v>
      </c>
    </row>
    <row r="726" spans="1:21" x14ac:dyDescent="0.25">
      <c r="A726" s="20">
        <f>0.000000540163*10^9</f>
        <v>540.16300000000001</v>
      </c>
      <c r="B726">
        <v>1.9393779999999999E-2</v>
      </c>
      <c r="C726">
        <v>8.7021540000000001E-3</v>
      </c>
      <c r="D726">
        <v>3.3303750000000001E-4</v>
      </c>
      <c r="E726">
        <v>1.146898E-2</v>
      </c>
      <c r="F726">
        <v>-1.6832989999999999E-2</v>
      </c>
      <c r="G726">
        <v>2.4772029999999999E-3</v>
      </c>
      <c r="H726">
        <v>1.235025E-2</v>
      </c>
      <c r="I726">
        <v>1.915418E-2</v>
      </c>
      <c r="J726">
        <v>4.4964160000000001E-4</v>
      </c>
      <c r="K726">
        <v>1.7008180000000001E-2</v>
      </c>
      <c r="L726">
        <v>1.9095529999999999E-2</v>
      </c>
      <c r="M726">
        <v>1.494706E-2</v>
      </c>
      <c r="N726">
        <v>2.2483690000000001E-2</v>
      </c>
      <c r="O726">
        <v>1.615532E-3</v>
      </c>
      <c r="P726">
        <v>8.2458700000000006E-3</v>
      </c>
      <c r="Q726">
        <v>1.602522E-2</v>
      </c>
      <c r="R726">
        <v>-2.5794590000000001E-3</v>
      </c>
      <c r="S726">
        <v>3.4493390000000001E-3</v>
      </c>
      <c r="T726">
        <v>6.5734069999999996E-5</v>
      </c>
      <c r="U726">
        <v>1.3653770000000001E-2</v>
      </c>
    </row>
    <row r="727" spans="1:21" x14ac:dyDescent="0.25">
      <c r="A727" s="20">
        <f>0.000000541163*10^9</f>
        <v>541.16300000000001</v>
      </c>
      <c r="B727">
        <v>1.168078E-2</v>
      </c>
      <c r="C727">
        <v>-1.130144E-3</v>
      </c>
      <c r="D727">
        <v>6.5131019999999998E-3</v>
      </c>
      <c r="E727">
        <v>1.9845700000000002E-3</v>
      </c>
      <c r="F727">
        <v>-2.1588639999999999E-3</v>
      </c>
      <c r="G727">
        <v>3.061154E-3</v>
      </c>
      <c r="H727">
        <v>6.3857280000000002E-3</v>
      </c>
      <c r="I727">
        <v>6.0971139999999998E-3</v>
      </c>
      <c r="J727">
        <v>6.5573970000000004E-3</v>
      </c>
      <c r="K727">
        <v>1.748249E-2</v>
      </c>
      <c r="L727">
        <v>9.5618700000000001E-3</v>
      </c>
      <c r="M727">
        <v>1.422725E-2</v>
      </c>
      <c r="N727">
        <v>1.248573E-2</v>
      </c>
      <c r="O727">
        <v>1.8939899999999999E-2</v>
      </c>
      <c r="P727">
        <v>-1.5167889999999999E-3</v>
      </c>
      <c r="Q727">
        <v>1.7867089999999999E-2</v>
      </c>
      <c r="R727">
        <v>-1.830173E-3</v>
      </c>
      <c r="S727">
        <v>1.327373E-3</v>
      </c>
      <c r="T727">
        <v>1.111494E-3</v>
      </c>
      <c r="U727">
        <v>8.8732670000000007E-3</v>
      </c>
    </row>
    <row r="728" spans="1:21" x14ac:dyDescent="0.25">
      <c r="A728" s="20">
        <f>0.000000542163*10^9</f>
        <v>542.16300000000001</v>
      </c>
      <c r="B728">
        <v>-1.337626E-3</v>
      </c>
      <c r="C728">
        <v>-7.1720009999999999E-3</v>
      </c>
      <c r="D728">
        <v>6.6693519999999999E-3</v>
      </c>
      <c r="E728">
        <v>-4.2724850000000003E-3</v>
      </c>
      <c r="F728">
        <v>1.1357610000000001E-2</v>
      </c>
      <c r="G728">
        <v>1.0693869999999999E-2</v>
      </c>
      <c r="H728">
        <v>1.50646E-3</v>
      </c>
      <c r="I728">
        <v>-7.2854030000000002E-3</v>
      </c>
      <c r="J728">
        <v>1.7242090000000002E-2</v>
      </c>
      <c r="K728">
        <v>2.2001429999999999E-2</v>
      </c>
      <c r="L728">
        <v>1.7395009999999999E-2</v>
      </c>
      <c r="M728">
        <v>1.1165700000000001E-2</v>
      </c>
      <c r="N728">
        <v>-1.3690180000000001E-4</v>
      </c>
      <c r="O728">
        <v>2.112E-2</v>
      </c>
      <c r="P728">
        <v>-8.9332319999999997E-4</v>
      </c>
      <c r="Q728">
        <v>1.424542E-2</v>
      </c>
      <c r="R728">
        <v>-1.145011E-3</v>
      </c>
      <c r="S728">
        <v>4.2982109999999997E-3</v>
      </c>
      <c r="T728">
        <v>7.8809789999999998E-3</v>
      </c>
      <c r="U728">
        <v>5.3246470000000001E-3</v>
      </c>
    </row>
    <row r="729" spans="1:21" x14ac:dyDescent="0.25">
      <c r="A729" s="20">
        <f>0.000000543163*10^9</f>
        <v>543.16300000000001</v>
      </c>
      <c r="B729">
        <v>-6.609625E-3</v>
      </c>
      <c r="C729">
        <v>-1.1119910000000001E-3</v>
      </c>
      <c r="D729">
        <v>2.0356300000000001E-3</v>
      </c>
      <c r="E729">
        <v>1.186013E-2</v>
      </c>
      <c r="F729">
        <v>1.612015E-2</v>
      </c>
      <c r="G729">
        <v>1.8893589999999998E-2</v>
      </c>
      <c r="H729">
        <v>2.882028E-3</v>
      </c>
      <c r="I729">
        <v>-1.2079700000000001E-3</v>
      </c>
      <c r="J729">
        <v>1.7318320000000002E-2</v>
      </c>
      <c r="K729">
        <v>1.3879580000000001E-2</v>
      </c>
      <c r="L729">
        <v>2.6908789999999998E-2</v>
      </c>
      <c r="M729">
        <v>1.7305830000000001E-2</v>
      </c>
      <c r="N729">
        <v>-2.5116489999999999E-3</v>
      </c>
      <c r="O729">
        <v>8.6713060000000002E-3</v>
      </c>
      <c r="P729">
        <v>4.9747460000000004E-3</v>
      </c>
      <c r="Q729">
        <v>5.9172859999999999E-3</v>
      </c>
      <c r="R729">
        <v>7.3357109999999995E-4</v>
      </c>
      <c r="S729">
        <v>1.0429610000000001E-2</v>
      </c>
      <c r="T729">
        <v>4.9044290000000001E-3</v>
      </c>
      <c r="U729">
        <v>9.7755629999999993E-3</v>
      </c>
    </row>
    <row r="730" spans="1:21" x14ac:dyDescent="0.25">
      <c r="A730" s="20">
        <f>0.000000544163*10^9</f>
        <v>544.1629999999999</v>
      </c>
      <c r="B730">
        <v>-1.080412E-2</v>
      </c>
      <c r="C730">
        <v>7.2858710000000002E-3</v>
      </c>
      <c r="D730">
        <v>9.3483699999999999E-3</v>
      </c>
      <c r="E730">
        <v>2.5853890000000001E-2</v>
      </c>
      <c r="F730">
        <v>1.4844420000000001E-2</v>
      </c>
      <c r="G730">
        <v>1.3554480000000001E-2</v>
      </c>
      <c r="H730">
        <v>3.0429099999999998E-3</v>
      </c>
      <c r="I730">
        <v>1.418238E-2</v>
      </c>
      <c r="J730">
        <v>1.3302069999999999E-2</v>
      </c>
      <c r="K730">
        <v>-5.4100870000000001E-3</v>
      </c>
      <c r="L730">
        <v>1.007826E-2</v>
      </c>
      <c r="M730">
        <v>2.2172500000000001E-2</v>
      </c>
      <c r="N730">
        <v>-2.292784E-3</v>
      </c>
      <c r="O730">
        <v>-7.9267520000000002E-4</v>
      </c>
      <c r="P730">
        <v>5.6868550000000002E-3</v>
      </c>
      <c r="Q730">
        <v>4.4405369999999999E-4</v>
      </c>
      <c r="R730">
        <v>7.8301959999999993E-3</v>
      </c>
      <c r="S730">
        <v>8.3842199999999995E-3</v>
      </c>
      <c r="T730">
        <v>1.5022410000000001E-3</v>
      </c>
      <c r="U730">
        <v>1.409403E-2</v>
      </c>
    </row>
    <row r="731" spans="1:21" x14ac:dyDescent="0.25">
      <c r="A731" s="20">
        <f>0.000000545163*10^9</f>
        <v>545.16300000000001</v>
      </c>
      <c r="B731">
        <v>-6.0907729999999998E-3</v>
      </c>
      <c r="C731">
        <v>-1.212405E-5</v>
      </c>
      <c r="D731">
        <v>2.0594560000000001E-2</v>
      </c>
      <c r="E731">
        <v>1.569189E-2</v>
      </c>
      <c r="F731">
        <v>1.222139E-2</v>
      </c>
      <c r="G731">
        <v>-5.9569540000000004E-3</v>
      </c>
      <c r="H731">
        <v>5.4935590000000003E-3</v>
      </c>
      <c r="I731">
        <v>1.809856E-2</v>
      </c>
      <c r="J731">
        <v>2.1168010000000001E-2</v>
      </c>
      <c r="K731">
        <v>-8.7516839999999992E-3</v>
      </c>
      <c r="L731">
        <v>-7.1500070000000005E-4</v>
      </c>
      <c r="M731">
        <v>1.4329359999999999E-2</v>
      </c>
      <c r="N731">
        <v>4.005051E-5</v>
      </c>
      <c r="O731">
        <v>3.7753079999999998E-3</v>
      </c>
      <c r="P731">
        <v>4.077827E-3</v>
      </c>
      <c r="Q731">
        <v>7.3002620000000001E-3</v>
      </c>
      <c r="R731">
        <v>1.494361E-2</v>
      </c>
      <c r="S731">
        <v>1.8837140000000001E-3</v>
      </c>
      <c r="T731">
        <v>1.1325989999999999E-2</v>
      </c>
      <c r="U731">
        <v>1.366448E-2</v>
      </c>
    </row>
    <row r="732" spans="1:21" x14ac:dyDescent="0.25">
      <c r="A732" s="20">
        <f>0.000000546163*10^9</f>
        <v>546.16300000000001</v>
      </c>
      <c r="B732">
        <v>1.107E-2</v>
      </c>
      <c r="C732">
        <v>-9.9162739999999992E-3</v>
      </c>
      <c r="D732">
        <v>1.4201E-2</v>
      </c>
      <c r="E732">
        <v>-3.214368E-3</v>
      </c>
      <c r="F732">
        <v>1.904432E-2</v>
      </c>
      <c r="G732">
        <v>-1.63061E-2</v>
      </c>
      <c r="H732">
        <v>1.6977860000000001E-2</v>
      </c>
      <c r="I732">
        <v>5.3345270000000004E-3</v>
      </c>
      <c r="J732">
        <v>3.032462E-2</v>
      </c>
      <c r="K732">
        <v>5.0850499999999998E-3</v>
      </c>
      <c r="L732">
        <v>1.581026E-2</v>
      </c>
      <c r="M732">
        <v>2.5158450000000001E-3</v>
      </c>
      <c r="N732">
        <v>1.1137080000000001E-2</v>
      </c>
      <c r="O732">
        <v>1.5635199999999998E-2</v>
      </c>
      <c r="P732">
        <v>1.242097E-2</v>
      </c>
      <c r="Q732">
        <v>1.8530660000000001E-2</v>
      </c>
      <c r="R732">
        <v>9.0699419999999992E-3</v>
      </c>
      <c r="S732">
        <v>4.5248970000000001E-4</v>
      </c>
      <c r="T732">
        <v>1.5365439999999999E-2</v>
      </c>
      <c r="U732">
        <v>1.3369560000000001E-2</v>
      </c>
    </row>
    <row r="733" spans="1:21" x14ac:dyDescent="0.25">
      <c r="A733" s="20">
        <f>0.000000547163*10^9</f>
        <v>547.16300000000001</v>
      </c>
      <c r="B733">
        <v>1.9145590000000001E-2</v>
      </c>
      <c r="C733">
        <v>1.7392449999999999E-3</v>
      </c>
      <c r="D733">
        <v>-9.8013179999999997E-5</v>
      </c>
      <c r="E733">
        <v>-5.1445029999999999E-3</v>
      </c>
      <c r="F733">
        <v>2.6863709999999999E-2</v>
      </c>
      <c r="G733">
        <v>-4.4641409999999996E-3</v>
      </c>
      <c r="H733">
        <v>2.3461070000000001E-2</v>
      </c>
      <c r="I733">
        <v>-9.6094749999999993E-3</v>
      </c>
      <c r="J733">
        <v>2.4902489999999999E-2</v>
      </c>
      <c r="K733">
        <v>1.08349E-2</v>
      </c>
      <c r="L733">
        <v>3.065182E-2</v>
      </c>
      <c r="M733">
        <v>-2.9748980000000001E-3</v>
      </c>
      <c r="N733">
        <v>2.0887530000000001E-2</v>
      </c>
      <c r="O733">
        <v>2.112199E-2</v>
      </c>
      <c r="P733">
        <v>1.90338E-2</v>
      </c>
      <c r="Q733">
        <v>2.0885819999999999E-2</v>
      </c>
      <c r="R733">
        <v>1.3663460000000001E-3</v>
      </c>
      <c r="S733">
        <v>6.5785440000000004E-3</v>
      </c>
      <c r="T733">
        <v>4.2868630000000001E-3</v>
      </c>
      <c r="U733">
        <v>1.226663E-3</v>
      </c>
    </row>
    <row r="734" spans="1:21" x14ac:dyDescent="0.25">
      <c r="A734" s="20">
        <f>0.000000548163*10^9</f>
        <v>548.16300000000001</v>
      </c>
      <c r="B734">
        <v>6.3577900000000003E-3</v>
      </c>
      <c r="C734">
        <v>1.588641E-2</v>
      </c>
      <c r="D734">
        <v>1.153977E-3</v>
      </c>
      <c r="E734">
        <v>9.4932300000000001E-3</v>
      </c>
      <c r="F734">
        <v>1.8882400000000001E-2</v>
      </c>
      <c r="G734">
        <v>1.011422E-2</v>
      </c>
      <c r="H734">
        <v>1.1572209999999999E-2</v>
      </c>
      <c r="I734">
        <v>-1.211287E-2</v>
      </c>
      <c r="J734">
        <v>1.531238E-2</v>
      </c>
      <c r="K734">
        <v>4.3546509999999999E-4</v>
      </c>
      <c r="L734">
        <v>2.6045450000000001E-2</v>
      </c>
      <c r="M734">
        <v>-2.223184E-3</v>
      </c>
      <c r="N734">
        <v>2.149947E-2</v>
      </c>
      <c r="O734">
        <v>1.42416E-2</v>
      </c>
      <c r="P734">
        <v>9.0604350000000004E-3</v>
      </c>
      <c r="Q734">
        <v>1.490972E-2</v>
      </c>
      <c r="R734">
        <v>8.6888550000000005E-3</v>
      </c>
      <c r="S734">
        <v>1.224537E-2</v>
      </c>
      <c r="T734">
        <v>1.234946E-3</v>
      </c>
      <c r="U734">
        <v>-2.0921120000000001E-2</v>
      </c>
    </row>
    <row r="735" spans="1:21" x14ac:dyDescent="0.25">
      <c r="A735" s="20">
        <f>0.000000549163*10^9</f>
        <v>549.16300000000001</v>
      </c>
      <c r="B735">
        <v>-7.7026079999999997E-3</v>
      </c>
      <c r="C735">
        <v>1.038788E-2</v>
      </c>
      <c r="D735">
        <v>1.220711E-2</v>
      </c>
      <c r="E735">
        <v>1.9586610000000001E-2</v>
      </c>
      <c r="F735">
        <v>8.3943520000000008E-3</v>
      </c>
      <c r="G735">
        <v>4.4273530000000002E-3</v>
      </c>
      <c r="H735">
        <v>-9.7391939999999996E-3</v>
      </c>
      <c r="I735">
        <v>-3.5960509999999998E-3</v>
      </c>
      <c r="J735">
        <v>1.535385E-2</v>
      </c>
      <c r="K735">
        <v>-7.2810100000000001E-3</v>
      </c>
      <c r="L735">
        <v>1.6738070000000001E-2</v>
      </c>
      <c r="M735">
        <v>5.9275790000000005E-4</v>
      </c>
      <c r="N735">
        <v>1.466055E-2</v>
      </c>
      <c r="O735">
        <v>5.1339549999999999E-3</v>
      </c>
      <c r="P735">
        <v>-3.7297300000000002E-4</v>
      </c>
      <c r="Q735">
        <v>9.0059440000000001E-3</v>
      </c>
      <c r="R735">
        <v>1.51737E-2</v>
      </c>
      <c r="S735">
        <v>1.216013E-2</v>
      </c>
      <c r="T735">
        <v>7.9418739999999998E-3</v>
      </c>
      <c r="U735">
        <v>-2.0724940000000001E-2</v>
      </c>
    </row>
    <row r="736" spans="1:21" x14ac:dyDescent="0.25">
      <c r="A736" s="20">
        <f>0.000000550163*10^9</f>
        <v>550.16300000000001</v>
      </c>
      <c r="B736">
        <v>2.3275409999999998E-3</v>
      </c>
      <c r="C736">
        <v>7.2884300000000003E-3</v>
      </c>
      <c r="D736">
        <v>1.709219E-2</v>
      </c>
      <c r="E736">
        <v>1.64919E-2</v>
      </c>
      <c r="F736">
        <v>6.3562640000000004E-3</v>
      </c>
      <c r="G736">
        <v>-7.1270839999999997E-3</v>
      </c>
      <c r="H736">
        <v>-2.00351E-2</v>
      </c>
      <c r="I736">
        <v>4.2981750000000004E-3</v>
      </c>
      <c r="J736">
        <v>1.5935600000000001E-2</v>
      </c>
      <c r="K736">
        <v>3.8458900000000001E-4</v>
      </c>
      <c r="L736">
        <v>1.02168E-2</v>
      </c>
      <c r="M736">
        <v>-3.9150180000000001E-3</v>
      </c>
      <c r="N736">
        <v>6.9364120000000003E-3</v>
      </c>
      <c r="O736">
        <v>8.7309380000000006E-3</v>
      </c>
      <c r="P736">
        <v>3.671887E-3</v>
      </c>
      <c r="Q736">
        <v>9.0613970000000005E-3</v>
      </c>
      <c r="R736">
        <v>6.2453750000000001E-3</v>
      </c>
      <c r="S736">
        <v>9.2003520000000002E-3</v>
      </c>
      <c r="T736">
        <v>1.3253940000000001E-2</v>
      </c>
      <c r="U736">
        <v>8.1497299999999998E-4</v>
      </c>
    </row>
    <row r="737" spans="1:21" x14ac:dyDescent="0.25">
      <c r="A737" s="20">
        <f>0.000000551163*10^9</f>
        <v>551.16300000000001</v>
      </c>
      <c r="B737">
        <v>2.4018399999999999E-2</v>
      </c>
      <c r="C737">
        <v>1.6033160000000001E-2</v>
      </c>
      <c r="D737">
        <v>1.539154E-2</v>
      </c>
      <c r="E737">
        <v>1.013522E-2</v>
      </c>
      <c r="F737">
        <v>2.2699140000000001E-4</v>
      </c>
      <c r="G737">
        <v>8.2535240000000004E-4</v>
      </c>
      <c r="H737">
        <v>-1.351046E-2</v>
      </c>
      <c r="I737">
        <v>9.8999959999999994E-3</v>
      </c>
      <c r="J737">
        <v>1.328796E-2</v>
      </c>
      <c r="K737">
        <v>6.7603360000000003E-4</v>
      </c>
      <c r="L737">
        <v>3.6315980000000002E-3</v>
      </c>
      <c r="M737">
        <v>-9.5106229999999993E-3</v>
      </c>
      <c r="N737">
        <v>5.9813239999999997E-3</v>
      </c>
      <c r="O737">
        <v>1.015134E-2</v>
      </c>
      <c r="P737">
        <v>1.04601E-2</v>
      </c>
      <c r="Q737">
        <v>7.2884869999999997E-3</v>
      </c>
      <c r="R737">
        <v>-7.7891879999999998E-3</v>
      </c>
      <c r="S737">
        <v>4.6221049999999996E-3</v>
      </c>
      <c r="T737">
        <v>1.760256E-2</v>
      </c>
      <c r="U737">
        <v>1.313916E-2</v>
      </c>
    </row>
    <row r="738" spans="1:21" x14ac:dyDescent="0.25">
      <c r="A738" s="20">
        <f>0.000000552163*10^9</f>
        <v>552.16300000000001</v>
      </c>
      <c r="B738">
        <v>2.4478260000000002E-2</v>
      </c>
      <c r="C738">
        <v>8.3947740000000007E-3</v>
      </c>
      <c r="D738">
        <v>1.425455E-2</v>
      </c>
      <c r="E738">
        <v>3.0219420000000001E-3</v>
      </c>
      <c r="F738">
        <v>-7.0253329999999999E-3</v>
      </c>
      <c r="G738">
        <v>1.121599E-2</v>
      </c>
      <c r="H738">
        <v>7.1522239999999998E-4</v>
      </c>
      <c r="I738">
        <v>1.7311980000000001E-2</v>
      </c>
      <c r="J738">
        <v>1.901388E-2</v>
      </c>
      <c r="K738">
        <v>-5.1812500000000001E-3</v>
      </c>
      <c r="L738">
        <v>3.213329E-3</v>
      </c>
      <c r="M738">
        <v>-1.766575E-3</v>
      </c>
      <c r="N738">
        <v>3.0864009999999999E-3</v>
      </c>
      <c r="O738">
        <v>4.2300039999999999E-3</v>
      </c>
      <c r="P738">
        <v>1.038758E-2</v>
      </c>
      <c r="Q738">
        <v>2.811006E-3</v>
      </c>
      <c r="R738">
        <v>-1.2032330000000001E-2</v>
      </c>
      <c r="S738">
        <v>4.6891650000000003E-3</v>
      </c>
      <c r="T738">
        <v>1.281181E-2</v>
      </c>
      <c r="U738">
        <v>1.049626E-2</v>
      </c>
    </row>
    <row r="739" spans="1:21" x14ac:dyDescent="0.25">
      <c r="A739" s="20">
        <f>0.000000553163*10^9</f>
        <v>553.16300000000001</v>
      </c>
      <c r="B739">
        <v>7.7186010000000003E-3</v>
      </c>
      <c r="C739">
        <v>-1.29841E-2</v>
      </c>
      <c r="D739">
        <v>1.515376E-2</v>
      </c>
      <c r="E739">
        <v>-4.688546E-3</v>
      </c>
      <c r="F739">
        <v>-3.6621480000000001E-3</v>
      </c>
      <c r="G739">
        <v>2.8932889999999998E-3</v>
      </c>
      <c r="H739">
        <v>1.329262E-2</v>
      </c>
      <c r="I739">
        <v>1.6735110000000001E-2</v>
      </c>
      <c r="J739">
        <v>2.9912620000000001E-2</v>
      </c>
      <c r="K739">
        <v>9.8267210000000001E-3</v>
      </c>
      <c r="L739">
        <v>3.9445369999999997E-3</v>
      </c>
      <c r="M739">
        <v>8.3676319999999998E-3</v>
      </c>
      <c r="N739">
        <v>-6.7829919999999998E-3</v>
      </c>
      <c r="O739">
        <v>1.142397E-2</v>
      </c>
      <c r="P739">
        <v>6.2283679999999998E-3</v>
      </c>
      <c r="Q739">
        <v>7.7738470000000004E-3</v>
      </c>
      <c r="R739">
        <v>-3.5126480000000002E-3</v>
      </c>
      <c r="S739">
        <v>1.4887620000000001E-2</v>
      </c>
      <c r="T739">
        <v>-5.3061120000000002E-4</v>
      </c>
      <c r="U739">
        <v>-5.1243790000000001E-4</v>
      </c>
    </row>
    <row r="740" spans="1:21" x14ac:dyDescent="0.25">
      <c r="A740" s="20">
        <f>0.000000554163*10^9</f>
        <v>554.16300000000001</v>
      </c>
      <c r="B740">
        <v>2.6247499999999999E-3</v>
      </c>
      <c r="C740">
        <v>-1.061017E-2</v>
      </c>
      <c r="D740">
        <v>6.2589170000000001E-3</v>
      </c>
      <c r="E740">
        <v>-3.6633880000000002E-4</v>
      </c>
      <c r="F740">
        <v>3.1925790000000001E-3</v>
      </c>
      <c r="G740">
        <v>-9.4143720000000007E-3</v>
      </c>
      <c r="H740">
        <v>1.198484E-2</v>
      </c>
      <c r="I740">
        <v>5.8578249999999997E-3</v>
      </c>
      <c r="J740">
        <v>2.1560300000000001E-2</v>
      </c>
      <c r="K740">
        <v>2.2764550000000001E-2</v>
      </c>
      <c r="L740">
        <v>1.676054E-3</v>
      </c>
      <c r="M740">
        <v>1.284307E-2</v>
      </c>
      <c r="N740">
        <v>-4.4717350000000001E-3</v>
      </c>
      <c r="O740">
        <v>1.6035609999999999E-2</v>
      </c>
      <c r="P740">
        <v>9.4136319999999999E-3</v>
      </c>
      <c r="Q740">
        <v>1.3868200000000001E-2</v>
      </c>
      <c r="R740">
        <v>3.9094580000000002E-3</v>
      </c>
      <c r="S740">
        <v>2.1033320000000001E-2</v>
      </c>
      <c r="T740">
        <v>-4.3870209999999996E-3</v>
      </c>
      <c r="U740">
        <v>-7.8277969999999992E-3</v>
      </c>
    </row>
    <row r="741" spans="1:21" x14ac:dyDescent="0.25">
      <c r="A741" s="20">
        <f>0.000000555163*10^9</f>
        <v>555.16300000000001</v>
      </c>
      <c r="B741">
        <v>6.9783800000000002E-3</v>
      </c>
      <c r="C741">
        <v>1.522245E-2</v>
      </c>
      <c r="D741">
        <v>-6.9589500000000002E-3</v>
      </c>
      <c r="E741">
        <v>1.5238089999999999E-2</v>
      </c>
      <c r="F741">
        <v>3.457562E-3</v>
      </c>
      <c r="G741">
        <v>-5.8090470000000003E-3</v>
      </c>
      <c r="H741">
        <v>3.5679729999999999E-3</v>
      </c>
      <c r="I741">
        <v>2.0013710000000001E-3</v>
      </c>
      <c r="J741">
        <v>4.2486070000000002E-4</v>
      </c>
      <c r="K741">
        <v>1.04428E-2</v>
      </c>
      <c r="L741">
        <v>7.4844730000000002E-3</v>
      </c>
      <c r="M741">
        <v>1.7278499999999999E-2</v>
      </c>
      <c r="N741">
        <v>1.386099E-2</v>
      </c>
      <c r="O741">
        <v>-3.369417E-3</v>
      </c>
      <c r="P741">
        <v>2.241313E-2</v>
      </c>
      <c r="Q741">
        <v>1.099923E-2</v>
      </c>
      <c r="R741">
        <v>7.1119900000000003E-3</v>
      </c>
      <c r="S741">
        <v>1.222412E-2</v>
      </c>
      <c r="T741">
        <v>8.6490939999999995E-3</v>
      </c>
      <c r="U741">
        <v>-4.0606180000000002E-3</v>
      </c>
    </row>
    <row r="742" spans="1:21" x14ac:dyDescent="0.25">
      <c r="A742" s="20">
        <f>0.000000556163*10^9</f>
        <v>556.16300000000001</v>
      </c>
      <c r="B742">
        <v>6.5637220000000001E-3</v>
      </c>
      <c r="C742">
        <v>2.560076E-2</v>
      </c>
      <c r="D742">
        <v>-6.7088110000000003E-3</v>
      </c>
      <c r="E742">
        <v>2.0377079999999999E-2</v>
      </c>
      <c r="F742">
        <v>-4.973781E-3</v>
      </c>
      <c r="G742">
        <v>1.0655690000000001E-2</v>
      </c>
      <c r="H742">
        <v>3.9692249999999998E-3</v>
      </c>
      <c r="I742">
        <v>4.8376000000000001E-3</v>
      </c>
      <c r="J742">
        <v>1.302749E-3</v>
      </c>
      <c r="K742">
        <v>-8.0102560000000001E-4</v>
      </c>
      <c r="L742">
        <v>1.144996E-2</v>
      </c>
      <c r="M742">
        <v>1.346283E-2</v>
      </c>
      <c r="N742">
        <v>1.958265E-2</v>
      </c>
      <c r="O742">
        <v>-2.6319249999999999E-2</v>
      </c>
      <c r="P742">
        <v>3.0332109999999999E-2</v>
      </c>
      <c r="Q742">
        <v>6.1684460000000002E-3</v>
      </c>
      <c r="R742">
        <v>1.139913E-2</v>
      </c>
      <c r="S742">
        <v>-1.766554E-3</v>
      </c>
      <c r="T742">
        <v>2.0878230000000001E-2</v>
      </c>
      <c r="U742">
        <v>-8.0396700000000005E-4</v>
      </c>
    </row>
    <row r="743" spans="1:21" x14ac:dyDescent="0.25">
      <c r="A743" s="20">
        <f>0.000000557163*10^9</f>
        <v>557.16300000000001</v>
      </c>
      <c r="B743">
        <v>3.650197E-3</v>
      </c>
      <c r="C743">
        <v>1.167985E-2</v>
      </c>
      <c r="D743">
        <v>-1.3671709999999999E-4</v>
      </c>
      <c r="E743">
        <v>4.4241740000000003E-3</v>
      </c>
      <c r="F743">
        <v>-1.228839E-2</v>
      </c>
      <c r="G743">
        <v>1.7274749999999998E-2</v>
      </c>
      <c r="H743">
        <v>3.6066800000000001E-3</v>
      </c>
      <c r="I743">
        <v>2.924092E-4</v>
      </c>
      <c r="J743">
        <v>1.065695E-2</v>
      </c>
      <c r="K743">
        <v>5.4575700000000001E-3</v>
      </c>
      <c r="L743">
        <v>2.612474E-3</v>
      </c>
      <c r="M743">
        <v>5.3882119999999999E-3</v>
      </c>
      <c r="N743">
        <v>5.4416760000000003E-3</v>
      </c>
      <c r="O743">
        <v>-2.3023910000000002E-2</v>
      </c>
      <c r="P743">
        <v>2.9419520000000001E-2</v>
      </c>
      <c r="Q743">
        <v>2.5317189999999999E-4</v>
      </c>
      <c r="R743">
        <v>4.9152780000000004E-3</v>
      </c>
      <c r="S743">
        <v>-9.6562409999999994E-3</v>
      </c>
      <c r="T743">
        <v>1.8393119999999999E-2</v>
      </c>
      <c r="U743">
        <v>3.339271E-3</v>
      </c>
    </row>
    <row r="744" spans="1:21" x14ac:dyDescent="0.25">
      <c r="A744" s="20">
        <f>0.000000558163*10^9</f>
        <v>558.16300000000001</v>
      </c>
      <c r="B744">
        <v>3.7204880000000001E-3</v>
      </c>
      <c r="C744">
        <v>2.6419600000000001E-3</v>
      </c>
      <c r="D744">
        <v>5.8172340000000001E-3</v>
      </c>
      <c r="E744">
        <v>-1.162235E-2</v>
      </c>
      <c r="F744">
        <v>-5.4127639999999996E-3</v>
      </c>
      <c r="G744">
        <v>1.2145420000000001E-2</v>
      </c>
      <c r="H744">
        <v>-1.0214950000000001E-3</v>
      </c>
      <c r="I744">
        <v>-2.941127E-3</v>
      </c>
      <c r="J744">
        <v>3.3848659999999998E-3</v>
      </c>
      <c r="K744">
        <v>9.8393909999999994E-3</v>
      </c>
      <c r="L744">
        <v>-1.9763670000000001E-3</v>
      </c>
      <c r="M744">
        <v>1.0232979999999999E-2</v>
      </c>
      <c r="N744">
        <v>-3.3723529999999998E-3</v>
      </c>
      <c r="O744">
        <v>1.193595E-3</v>
      </c>
      <c r="P744">
        <v>2.5442510000000002E-2</v>
      </c>
      <c r="Q744">
        <v>-5.6520609999999999E-3</v>
      </c>
      <c r="R744">
        <v>-1.2846969999999999E-2</v>
      </c>
      <c r="S744">
        <v>-1.1458110000000001E-2</v>
      </c>
      <c r="T744">
        <v>8.0445929999999992E-3</v>
      </c>
      <c r="U744">
        <v>1.192819E-2</v>
      </c>
    </row>
    <row r="745" spans="1:21" x14ac:dyDescent="0.25">
      <c r="A745" s="20">
        <f>0.000000559163*10^9</f>
        <v>559.16300000000001</v>
      </c>
      <c r="B745">
        <v>6.9702100000000001E-3</v>
      </c>
      <c r="C745">
        <v>9.7022400000000009E-3</v>
      </c>
      <c r="D745">
        <v>1.2533890000000001E-2</v>
      </c>
      <c r="E745">
        <v>-7.7603430000000003E-3</v>
      </c>
      <c r="F745">
        <v>6.8460179999999997E-3</v>
      </c>
      <c r="G745">
        <v>1.2440909999999999E-2</v>
      </c>
      <c r="H745">
        <v>-4.3380749999999998E-4</v>
      </c>
      <c r="I745">
        <v>-9.4798080000000002E-4</v>
      </c>
      <c r="J745">
        <v>1.8565680000000001E-3</v>
      </c>
      <c r="K745">
        <v>3.2786709999999999E-3</v>
      </c>
      <c r="L745">
        <v>4.5240870000000004E-3</v>
      </c>
      <c r="M745">
        <v>1.3203940000000001E-2</v>
      </c>
      <c r="N745">
        <v>-5.3179530000000005E-4</v>
      </c>
      <c r="O745">
        <v>9.3424089999999994E-3</v>
      </c>
      <c r="P745">
        <v>1.6734010000000001E-2</v>
      </c>
      <c r="Q745">
        <v>-8.9073850000000003E-3</v>
      </c>
      <c r="R745">
        <v>-1.8494360000000001E-2</v>
      </c>
      <c r="S745">
        <v>-9.8075290000000006E-3</v>
      </c>
      <c r="T745">
        <v>-7.0852190000000002E-3</v>
      </c>
      <c r="U745">
        <v>7.3406310000000002E-3</v>
      </c>
    </row>
    <row r="746" spans="1:21" x14ac:dyDescent="0.25">
      <c r="A746" s="20">
        <f>0.000000560163*10^9</f>
        <v>560.16300000000001</v>
      </c>
      <c r="B746">
        <v>1.170347E-3</v>
      </c>
      <c r="C746">
        <v>1.445135E-2</v>
      </c>
      <c r="D746">
        <v>1.4053970000000001E-2</v>
      </c>
      <c r="E746">
        <v>2.0870020000000001E-3</v>
      </c>
      <c r="F746">
        <v>7.3893780000000003E-3</v>
      </c>
      <c r="G746">
        <v>1.285829E-2</v>
      </c>
      <c r="H746">
        <v>6.2347230000000002E-3</v>
      </c>
      <c r="I746">
        <v>-6.9174600000000003E-3</v>
      </c>
      <c r="J746">
        <v>1.5939539999999999E-2</v>
      </c>
      <c r="K746">
        <v>2.962316E-3</v>
      </c>
      <c r="L746">
        <v>4.4432730000000002E-3</v>
      </c>
      <c r="M746">
        <v>2.1168770000000001E-3</v>
      </c>
      <c r="N746">
        <v>2.706314E-3</v>
      </c>
      <c r="O746">
        <v>4.4940910000000003E-5</v>
      </c>
      <c r="P746">
        <v>1.128461E-2</v>
      </c>
      <c r="Q746">
        <v>-1.110477E-2</v>
      </c>
      <c r="R746">
        <v>-1.881977E-3</v>
      </c>
      <c r="S746">
        <v>2.5326319999999999E-3</v>
      </c>
      <c r="T746">
        <v>-1.7183739999999999E-2</v>
      </c>
      <c r="U746">
        <v>-9.3358069999999998E-3</v>
      </c>
    </row>
    <row r="747" spans="1:21" x14ac:dyDescent="0.25">
      <c r="A747" s="20">
        <f>0.000000561163*10^9</f>
        <v>561.1629999999999</v>
      </c>
      <c r="B747">
        <v>-4.9518710000000001E-3</v>
      </c>
      <c r="C747">
        <v>6.0132129999999999E-3</v>
      </c>
      <c r="D747">
        <v>1.486203E-2</v>
      </c>
      <c r="E747">
        <v>-1.9803749999999999E-3</v>
      </c>
      <c r="F747">
        <v>4.6448519999999997E-3</v>
      </c>
      <c r="G747">
        <v>2.3047469999999998E-3</v>
      </c>
      <c r="H747">
        <v>1.4133730000000001E-2</v>
      </c>
      <c r="I747">
        <v>-1.5349959999999999E-2</v>
      </c>
      <c r="J747">
        <v>2.0768120000000001E-2</v>
      </c>
      <c r="K747">
        <v>7.4708329999999996E-3</v>
      </c>
      <c r="L747">
        <v>-3.8957420000000002E-3</v>
      </c>
      <c r="M747">
        <v>-4.2641340000000002E-3</v>
      </c>
      <c r="N747">
        <v>2.8877680000000002E-3</v>
      </c>
      <c r="O747">
        <v>7.8061390000000001E-3</v>
      </c>
      <c r="P747">
        <v>1.251296E-2</v>
      </c>
      <c r="Q747">
        <v>-2.489027E-3</v>
      </c>
      <c r="R747">
        <v>1.375323E-2</v>
      </c>
      <c r="S747">
        <v>1.8161690000000001E-2</v>
      </c>
      <c r="T747">
        <v>-5.7661370000000002E-3</v>
      </c>
      <c r="U747">
        <v>-1.1193730000000001E-2</v>
      </c>
    </row>
    <row r="748" spans="1:21" x14ac:dyDescent="0.25">
      <c r="A748" s="20">
        <f>0.000000562163*10^9</f>
        <v>562.16300000000001</v>
      </c>
      <c r="B748">
        <v>5.8562930000000003E-3</v>
      </c>
      <c r="C748">
        <v>-2.582071E-3</v>
      </c>
      <c r="D748">
        <v>1.8231069999999999E-2</v>
      </c>
      <c r="E748">
        <v>-1.018324E-2</v>
      </c>
      <c r="F748">
        <v>1.049749E-2</v>
      </c>
      <c r="G748">
        <v>-9.3958199999999992E-3</v>
      </c>
      <c r="H748">
        <v>1.4291379999999999E-2</v>
      </c>
      <c r="I748">
        <v>-1.4523680000000001E-2</v>
      </c>
      <c r="J748">
        <v>1.0753209999999999E-2</v>
      </c>
      <c r="K748">
        <v>3.6715799999999998E-3</v>
      </c>
      <c r="L748">
        <v>4.8093190000000003E-3</v>
      </c>
      <c r="M748">
        <v>5.6681489999999999E-3</v>
      </c>
      <c r="N748">
        <v>6.7828480000000002E-3</v>
      </c>
      <c r="O748">
        <v>2.162E-2</v>
      </c>
      <c r="P748">
        <v>8.4259609999999992E-3</v>
      </c>
      <c r="Q748">
        <v>1.7235250000000001E-2</v>
      </c>
      <c r="R748">
        <v>8.5211079999999995E-3</v>
      </c>
      <c r="S748">
        <v>1.7416250000000001E-2</v>
      </c>
      <c r="T748">
        <v>1.4563899999999999E-2</v>
      </c>
      <c r="U748">
        <v>-3.1591699999999998E-4</v>
      </c>
    </row>
    <row r="749" spans="1:21" x14ac:dyDescent="0.25">
      <c r="A749" s="20">
        <f>0.000000563163*10^9</f>
        <v>563.16300000000001</v>
      </c>
      <c r="B749">
        <v>9.7515770000000009E-3</v>
      </c>
      <c r="C749">
        <v>2.9449970000000001E-4</v>
      </c>
      <c r="D749">
        <v>1.0249029999999999E-2</v>
      </c>
      <c r="E749">
        <v>-4.4750939999999998E-3</v>
      </c>
      <c r="F749">
        <v>9.5583709999999995E-3</v>
      </c>
      <c r="G749">
        <v>-6.8728399999999999E-3</v>
      </c>
      <c r="H749">
        <v>1.0429239999999999E-2</v>
      </c>
      <c r="I749">
        <v>-3.6195789999999999E-3</v>
      </c>
      <c r="J749">
        <v>3.3253309999999999E-3</v>
      </c>
      <c r="K749">
        <v>3.204218E-3</v>
      </c>
      <c r="L749">
        <v>2.399213E-2</v>
      </c>
      <c r="M749">
        <v>2.0582530000000002E-2</v>
      </c>
      <c r="N749">
        <v>1.7475930000000001E-2</v>
      </c>
      <c r="O749">
        <v>9.4077840000000006E-3</v>
      </c>
      <c r="P749">
        <v>1.945362E-3</v>
      </c>
      <c r="Q749">
        <v>2.5989870000000002E-2</v>
      </c>
      <c r="R749">
        <v>-5.8687110000000002E-4</v>
      </c>
      <c r="S749">
        <v>1.219815E-2</v>
      </c>
      <c r="T749">
        <v>1.9980100000000001E-2</v>
      </c>
      <c r="U749">
        <v>1.6349750000000001E-3</v>
      </c>
    </row>
    <row r="750" spans="1:21" x14ac:dyDescent="0.25">
      <c r="A750" s="20">
        <f>0.000000564163*10^9</f>
        <v>564.16300000000001</v>
      </c>
      <c r="B750">
        <v>-4.5833169999999999E-3</v>
      </c>
      <c r="C750">
        <v>6.6461860000000001E-3</v>
      </c>
      <c r="D750">
        <v>-3.2492559999999998E-3</v>
      </c>
      <c r="E750">
        <v>3.4187599999999999E-3</v>
      </c>
      <c r="F750">
        <v>-1.8292809999999999E-4</v>
      </c>
      <c r="G750">
        <v>6.1707539999999996E-3</v>
      </c>
      <c r="H750">
        <v>1.045008E-2</v>
      </c>
      <c r="I750">
        <v>8.0397869999999996E-3</v>
      </c>
      <c r="J750">
        <v>7.8404700000000004E-3</v>
      </c>
      <c r="K750">
        <v>1.1290730000000001E-2</v>
      </c>
      <c r="L750">
        <v>1.7956920000000001E-2</v>
      </c>
      <c r="M750">
        <v>1.8317389999999999E-2</v>
      </c>
      <c r="N750">
        <v>1.6422760000000002E-2</v>
      </c>
      <c r="O750">
        <v>-7.0775430000000004E-3</v>
      </c>
      <c r="P750">
        <v>7.0395409999999999E-3</v>
      </c>
      <c r="Q750">
        <v>1.8922330000000001E-2</v>
      </c>
      <c r="R750">
        <v>4.4167010000000003E-3</v>
      </c>
      <c r="S750">
        <v>2.3670279999999998E-2</v>
      </c>
      <c r="T750">
        <v>1.400555E-2</v>
      </c>
      <c r="U750">
        <v>-9.262091E-5</v>
      </c>
    </row>
    <row r="751" spans="1:21" x14ac:dyDescent="0.25">
      <c r="A751" s="20">
        <f>0.000000565162*10^9</f>
        <v>565.16200000000003</v>
      </c>
      <c r="B751">
        <v>-9.7961049999999994E-3</v>
      </c>
      <c r="C751">
        <v>1.106211E-2</v>
      </c>
      <c r="D751">
        <v>-8.7258419999999999E-5</v>
      </c>
      <c r="E751">
        <v>1.478729E-3</v>
      </c>
      <c r="F751">
        <v>-1.3349799999999999E-3</v>
      </c>
      <c r="G751">
        <v>1.3724490000000001E-2</v>
      </c>
      <c r="H751">
        <v>8.5779770000000005E-3</v>
      </c>
      <c r="I751">
        <v>8.9864769999999997E-3</v>
      </c>
      <c r="J751">
        <v>1.4854559999999999E-2</v>
      </c>
      <c r="K751">
        <v>1.524526E-2</v>
      </c>
      <c r="L751">
        <v>-6.0843240000000003E-4</v>
      </c>
      <c r="M751">
        <v>6.6515919999999996E-3</v>
      </c>
      <c r="N751">
        <v>4.5049900000000004E-3</v>
      </c>
      <c r="O751">
        <v>1.7146310000000001E-3</v>
      </c>
      <c r="P751">
        <v>1.787615E-2</v>
      </c>
      <c r="Q751">
        <v>1.5005360000000001E-2</v>
      </c>
      <c r="R751">
        <v>1.4654169999999999E-2</v>
      </c>
      <c r="S751">
        <v>3.2231580000000003E-2</v>
      </c>
      <c r="T751">
        <v>1.290082E-2</v>
      </c>
      <c r="U751">
        <v>4.1495789999999996E-3</v>
      </c>
    </row>
    <row r="752" spans="1:21" x14ac:dyDescent="0.25">
      <c r="A752" s="20">
        <f>0.000000566162*10^9</f>
        <v>566.16200000000003</v>
      </c>
      <c r="B752">
        <v>2.1401760000000001E-3</v>
      </c>
      <c r="C752">
        <v>1.5601820000000001E-2</v>
      </c>
      <c r="D752">
        <v>1.496044E-2</v>
      </c>
      <c r="E752">
        <v>-1.172076E-3</v>
      </c>
      <c r="F752">
        <v>-5.2017269999999997E-3</v>
      </c>
      <c r="G752">
        <v>1.58738E-2</v>
      </c>
      <c r="H752">
        <v>1.0176110000000001E-3</v>
      </c>
      <c r="I752">
        <v>7.3421290000000002E-3</v>
      </c>
      <c r="J752">
        <v>1.193746E-2</v>
      </c>
      <c r="K752">
        <v>1.25731E-2</v>
      </c>
      <c r="L752">
        <v>1.2636259999999999E-3</v>
      </c>
      <c r="M752">
        <v>1.281932E-2</v>
      </c>
      <c r="N752">
        <v>6.464979E-3</v>
      </c>
      <c r="O752">
        <v>1.718803E-2</v>
      </c>
      <c r="P752">
        <v>1.7061610000000001E-2</v>
      </c>
      <c r="Q752">
        <v>2.153797E-2</v>
      </c>
      <c r="R752">
        <v>1.9160989999999999E-2</v>
      </c>
      <c r="S752">
        <v>1.302623E-2</v>
      </c>
      <c r="T752">
        <v>2.0373499999999999E-2</v>
      </c>
      <c r="U752">
        <v>7.5282459999999997E-3</v>
      </c>
    </row>
    <row r="753" spans="1:21" x14ac:dyDescent="0.25">
      <c r="A753" s="20">
        <f>0.000000567162*10^9</f>
        <v>567.16199999999992</v>
      </c>
      <c r="B753">
        <v>1.3594520000000001E-2</v>
      </c>
      <c r="C753">
        <v>1.415814E-2</v>
      </c>
      <c r="D753">
        <v>2.3057950000000001E-2</v>
      </c>
      <c r="E753">
        <v>1.1543269999999999E-3</v>
      </c>
      <c r="F753">
        <v>-1.7166049999999999E-2</v>
      </c>
      <c r="G753">
        <v>1.5697800000000001E-2</v>
      </c>
      <c r="H753">
        <v>-3.6920519999999999E-3</v>
      </c>
      <c r="I753">
        <v>1.092537E-2</v>
      </c>
      <c r="J753">
        <v>9.3715740000000006E-3</v>
      </c>
      <c r="K753">
        <v>7.4742000000000003E-3</v>
      </c>
      <c r="L753">
        <v>1.467626E-2</v>
      </c>
      <c r="M753">
        <v>2.508268E-2</v>
      </c>
      <c r="N753">
        <v>1.332917E-2</v>
      </c>
      <c r="O753">
        <v>1.6141869999999999E-2</v>
      </c>
      <c r="P753">
        <v>9.4096010000000001E-3</v>
      </c>
      <c r="Q753">
        <v>2.5307610000000001E-2</v>
      </c>
      <c r="R753">
        <v>1.506542E-2</v>
      </c>
      <c r="S753">
        <v>-7.4711229999999997E-3</v>
      </c>
      <c r="T753">
        <v>2.526544E-2</v>
      </c>
      <c r="U753">
        <v>1.8342409999999999E-3</v>
      </c>
    </row>
    <row r="754" spans="1:21" x14ac:dyDescent="0.25">
      <c r="A754" s="20">
        <f>0.000000568162*10^9</f>
        <v>568.16200000000003</v>
      </c>
      <c r="B754">
        <v>1.383586E-2</v>
      </c>
      <c r="C754">
        <v>3.7099379999999999E-3</v>
      </c>
      <c r="D754">
        <v>1.545202E-2</v>
      </c>
      <c r="E754">
        <v>8.1576770000000003E-3</v>
      </c>
      <c r="F754">
        <v>-1.5440890000000001E-2</v>
      </c>
      <c r="G754">
        <v>3.354611E-3</v>
      </c>
      <c r="H754">
        <v>1.756493E-3</v>
      </c>
      <c r="I754">
        <v>1.089145E-2</v>
      </c>
      <c r="J754">
        <v>1.084104E-2</v>
      </c>
      <c r="K754">
        <v>3.9484439999999997E-3</v>
      </c>
      <c r="L754">
        <v>2.0651280000000001E-2</v>
      </c>
      <c r="M754">
        <v>1.8956750000000001E-2</v>
      </c>
      <c r="N754">
        <v>1.302322E-2</v>
      </c>
      <c r="O754">
        <v>9.0752899999999997E-3</v>
      </c>
      <c r="P754">
        <v>2.7372899999999999E-3</v>
      </c>
      <c r="Q754">
        <v>1.760573E-2</v>
      </c>
      <c r="R754">
        <v>5.5444350000000003E-3</v>
      </c>
      <c r="S754">
        <v>-1.9440460000000001E-3</v>
      </c>
      <c r="T754">
        <v>1.6195580000000001E-2</v>
      </c>
      <c r="U754">
        <v>-6.9289540000000002E-3</v>
      </c>
    </row>
    <row r="755" spans="1:21" x14ac:dyDescent="0.25">
      <c r="A755" s="20">
        <f>0.000000569162*10^9</f>
        <v>569.16200000000003</v>
      </c>
      <c r="B755">
        <v>6.239545E-3</v>
      </c>
      <c r="C755">
        <v>-3.936358E-3</v>
      </c>
      <c r="D755">
        <v>-1.9714519999999998E-3</v>
      </c>
      <c r="E755">
        <v>8.1999640000000006E-3</v>
      </c>
      <c r="F755">
        <v>-1.185282E-3</v>
      </c>
      <c r="G755">
        <v>-8.6690699999999992E-3</v>
      </c>
      <c r="H755">
        <v>7.2022120000000004E-3</v>
      </c>
      <c r="I755">
        <v>1.43367E-3</v>
      </c>
      <c r="J755">
        <v>2.0201910000000002E-3</v>
      </c>
      <c r="K755">
        <v>7.153296E-3</v>
      </c>
      <c r="L755">
        <v>1.739779E-2</v>
      </c>
      <c r="M755">
        <v>6.704369E-3</v>
      </c>
      <c r="N755">
        <v>1.756489E-2</v>
      </c>
      <c r="O755">
        <v>7.153642E-3</v>
      </c>
      <c r="P755">
        <v>-5.6245210000000004E-3</v>
      </c>
      <c r="Q755">
        <v>7.9505540000000003E-3</v>
      </c>
      <c r="R755">
        <v>-1.09188E-4</v>
      </c>
      <c r="S755">
        <v>1.0162650000000001E-2</v>
      </c>
      <c r="T755">
        <v>5.8999079999999997E-3</v>
      </c>
      <c r="U755">
        <v>-5.8575650000000003E-3</v>
      </c>
    </row>
    <row r="756" spans="1:21" x14ac:dyDescent="0.25">
      <c r="A756" s="20">
        <f>0.000000570162*10^9</f>
        <v>570.16199999999992</v>
      </c>
      <c r="B756">
        <v>4.4752699999999999E-3</v>
      </c>
      <c r="C756">
        <v>2.527938E-3</v>
      </c>
      <c r="D756">
        <v>-1.1032200000000001E-2</v>
      </c>
      <c r="E756">
        <v>-9.2818239999999997E-4</v>
      </c>
      <c r="F756">
        <v>8.8717699999999993E-3</v>
      </c>
      <c r="G756">
        <v>-3.1271419999999999E-3</v>
      </c>
      <c r="H756">
        <v>6.1176720000000002E-3</v>
      </c>
      <c r="I756">
        <v>-1.237211E-2</v>
      </c>
      <c r="J756">
        <v>-3.613537E-3</v>
      </c>
      <c r="K756">
        <v>1.2776269999999999E-2</v>
      </c>
      <c r="L756">
        <v>1.0339030000000001E-2</v>
      </c>
      <c r="M756">
        <v>1.0670600000000001E-2</v>
      </c>
      <c r="N756">
        <v>1.4597590000000001E-2</v>
      </c>
      <c r="O756">
        <v>2.114763E-3</v>
      </c>
      <c r="P756">
        <v>-3.8320189999999999E-3</v>
      </c>
      <c r="Q756">
        <v>6.680264E-3</v>
      </c>
      <c r="R756">
        <v>-2.8044440000000001E-3</v>
      </c>
      <c r="S756">
        <v>1.2935149999999999E-2</v>
      </c>
      <c r="T756">
        <v>7.8708470000000003E-3</v>
      </c>
      <c r="U756">
        <v>2.2579710000000001E-3</v>
      </c>
    </row>
    <row r="757" spans="1:21" x14ac:dyDescent="0.25">
      <c r="A757" s="20">
        <f>0.000000571162*10^9</f>
        <v>571.16200000000003</v>
      </c>
      <c r="B757">
        <v>1.354288E-2</v>
      </c>
      <c r="C757">
        <v>9.9693960000000002E-3</v>
      </c>
      <c r="D757">
        <v>-2.094159E-3</v>
      </c>
      <c r="E757">
        <v>1.708256E-3</v>
      </c>
      <c r="F757">
        <v>5.3074029999999996E-3</v>
      </c>
      <c r="G757">
        <v>1.7386599999999999E-3</v>
      </c>
      <c r="H757">
        <v>6.2179050000000001E-3</v>
      </c>
      <c r="I757">
        <v>-1.757334E-2</v>
      </c>
      <c r="J757">
        <v>7.5125280000000001E-3</v>
      </c>
      <c r="K757">
        <v>1.1330170000000001E-2</v>
      </c>
      <c r="L757">
        <v>2.0966750000000001E-3</v>
      </c>
      <c r="M757">
        <v>1.8190769999999998E-2</v>
      </c>
      <c r="N757">
        <v>-7.3805950000000002E-3</v>
      </c>
      <c r="O757">
        <v>-5.0140269999999999E-3</v>
      </c>
      <c r="P757">
        <v>7.9654770000000003E-3</v>
      </c>
      <c r="Q757">
        <v>1.1741359999999999E-2</v>
      </c>
      <c r="R757">
        <v>-7.7915409999999999E-3</v>
      </c>
      <c r="S757">
        <v>8.0745590000000003E-3</v>
      </c>
      <c r="T757">
        <v>7.5199250000000002E-3</v>
      </c>
      <c r="U757">
        <v>5.6207879999999998E-3</v>
      </c>
    </row>
    <row r="758" spans="1:21" x14ac:dyDescent="0.25">
      <c r="A758" s="20">
        <f>0.000000572162*10^9</f>
        <v>572.16200000000003</v>
      </c>
      <c r="B758">
        <v>1.527602E-2</v>
      </c>
      <c r="C758">
        <v>2.9553380000000001E-3</v>
      </c>
      <c r="D758">
        <v>1.352071E-2</v>
      </c>
      <c r="E758">
        <v>1.3709799999999999E-2</v>
      </c>
      <c r="F758">
        <v>-3.518738E-3</v>
      </c>
      <c r="G758">
        <v>-4.4956120000000004E-3</v>
      </c>
      <c r="H758">
        <v>7.9378139999999996E-3</v>
      </c>
      <c r="I758">
        <v>-4.001821E-3</v>
      </c>
      <c r="J758">
        <v>1.7762340000000001E-2</v>
      </c>
      <c r="K758">
        <v>6.8428330000000004E-3</v>
      </c>
      <c r="L758">
        <v>-4.1795030000000002E-3</v>
      </c>
      <c r="M758">
        <v>6.2212689999999998E-3</v>
      </c>
      <c r="N758">
        <v>-1.8449630000000002E-2</v>
      </c>
      <c r="O758">
        <v>-5.4662240000000004E-3</v>
      </c>
      <c r="P758">
        <v>1.344469E-2</v>
      </c>
      <c r="Q758">
        <v>1.478984E-2</v>
      </c>
      <c r="R758">
        <v>-1.0586709999999999E-2</v>
      </c>
      <c r="S758">
        <v>-8.6469040000000002E-4</v>
      </c>
      <c r="T758">
        <v>-1.492389E-3</v>
      </c>
      <c r="U758">
        <v>2.7028450000000002E-3</v>
      </c>
    </row>
    <row r="759" spans="1:21" x14ac:dyDescent="0.25">
      <c r="A759" s="20">
        <f>0.000000573162*10^9</f>
        <v>573.16200000000003</v>
      </c>
      <c r="B759">
        <v>5.5780860000000003E-3</v>
      </c>
      <c r="C759">
        <v>-2.604149E-3</v>
      </c>
      <c r="D759">
        <v>1.6563430000000001E-2</v>
      </c>
      <c r="E759">
        <v>9.9416209999999994E-3</v>
      </c>
      <c r="F759">
        <v>2.4026899999999999E-3</v>
      </c>
      <c r="G759">
        <v>-7.4412510000000003E-3</v>
      </c>
      <c r="H759">
        <v>9.4625170000000002E-3</v>
      </c>
      <c r="I759">
        <v>1.219725E-2</v>
      </c>
      <c r="J759">
        <v>1.3869370000000001E-2</v>
      </c>
      <c r="K759">
        <v>7.612036E-3</v>
      </c>
      <c r="L759">
        <v>-9.3059190000000004E-5</v>
      </c>
      <c r="M759">
        <v>-8.8970090000000009E-3</v>
      </c>
      <c r="N759">
        <v>-3.3540520000000002E-3</v>
      </c>
      <c r="O759">
        <v>2.2129379999999998E-3</v>
      </c>
      <c r="P759">
        <v>9.0488889999999992E-3</v>
      </c>
      <c r="Q759">
        <v>1.4163729999999999E-2</v>
      </c>
      <c r="R759">
        <v>-2.60802E-3</v>
      </c>
      <c r="S759">
        <v>-1.0693909999999999E-4</v>
      </c>
      <c r="T759">
        <v>-5.9467700000000005E-4</v>
      </c>
      <c r="U759">
        <v>3.6457350000000002E-3</v>
      </c>
    </row>
    <row r="760" spans="1:21" x14ac:dyDescent="0.25">
      <c r="A760" s="20">
        <f>0.000000574162*10^9</f>
        <v>574.16199999999992</v>
      </c>
      <c r="B760">
        <v>4.8680879999999996E-3</v>
      </c>
      <c r="C760">
        <v>2.975129E-3</v>
      </c>
      <c r="D760">
        <v>7.1771439999999999E-3</v>
      </c>
      <c r="E760">
        <v>-2.801624E-3</v>
      </c>
      <c r="F760">
        <v>1.2361779999999999E-2</v>
      </c>
      <c r="G760">
        <v>-1.477311E-3</v>
      </c>
      <c r="H760">
        <v>8.842117E-3</v>
      </c>
      <c r="I760">
        <v>9.0594560000000005E-3</v>
      </c>
      <c r="J760">
        <v>2.1672990000000001E-3</v>
      </c>
      <c r="K760">
        <v>1.2329120000000001E-2</v>
      </c>
      <c r="L760">
        <v>1.174353E-2</v>
      </c>
      <c r="M760">
        <v>-4.5268990000000002E-4</v>
      </c>
      <c r="N760">
        <v>1.6859499999999999E-2</v>
      </c>
      <c r="O760">
        <v>1.325819E-2</v>
      </c>
      <c r="P760">
        <v>1.388186E-3</v>
      </c>
      <c r="Q760">
        <v>1.2384060000000001E-2</v>
      </c>
      <c r="R760">
        <v>1.414105E-2</v>
      </c>
      <c r="S760">
        <v>7.3582600000000001E-3</v>
      </c>
      <c r="T760">
        <v>1.5709509999999999E-2</v>
      </c>
      <c r="U760">
        <v>5.0636830000000002E-3</v>
      </c>
    </row>
    <row r="761" spans="1:21" x14ac:dyDescent="0.25">
      <c r="A761" s="20">
        <f>0.000000575162*10^9</f>
        <v>575.16200000000003</v>
      </c>
      <c r="B761">
        <v>1.3204759999999999E-2</v>
      </c>
      <c r="C761">
        <v>9.4498659999999995E-3</v>
      </c>
      <c r="D761">
        <v>5.1790220000000001E-3</v>
      </c>
      <c r="E761">
        <v>-4.1038069999999998E-4</v>
      </c>
      <c r="F761">
        <v>7.4102669999999999E-3</v>
      </c>
      <c r="G761">
        <v>1.060344E-2</v>
      </c>
      <c r="H761">
        <v>1.3634789999999999E-3</v>
      </c>
      <c r="I761">
        <v>6.150544E-3</v>
      </c>
      <c r="J761">
        <v>3.4315289999999998E-4</v>
      </c>
      <c r="K761">
        <v>1.290898E-2</v>
      </c>
      <c r="L761">
        <v>1.941615E-2</v>
      </c>
      <c r="M761">
        <v>1.493592E-2</v>
      </c>
      <c r="N761">
        <v>2.1010810000000001E-2</v>
      </c>
      <c r="O761">
        <v>1.608774E-2</v>
      </c>
      <c r="P761">
        <v>8.2643549999999993E-3</v>
      </c>
      <c r="Q761">
        <v>3.0840189999999999E-3</v>
      </c>
      <c r="R761">
        <v>2.038529E-2</v>
      </c>
      <c r="S761">
        <v>9.0596170000000007E-3</v>
      </c>
      <c r="T761">
        <v>2.9809459999999999E-2</v>
      </c>
      <c r="U761">
        <v>3.4114810000000001E-3</v>
      </c>
    </row>
    <row r="762" spans="1:21" x14ac:dyDescent="0.25">
      <c r="A762" s="20">
        <f>0.000000576162*10^9</f>
        <v>576.16200000000003</v>
      </c>
      <c r="B762">
        <v>1.528095E-2</v>
      </c>
      <c r="C762">
        <v>1.535715E-2</v>
      </c>
      <c r="D762">
        <v>1.197194E-2</v>
      </c>
      <c r="E762">
        <v>7.205866E-3</v>
      </c>
      <c r="F762">
        <v>-2.980988E-3</v>
      </c>
      <c r="G762">
        <v>1.8180370000000001E-2</v>
      </c>
      <c r="H762">
        <v>-4.8415079999999996E-3</v>
      </c>
      <c r="I762">
        <v>1.9806270000000001E-2</v>
      </c>
      <c r="J762">
        <v>1.275752E-2</v>
      </c>
      <c r="K762">
        <v>4.9393249999999996E-3</v>
      </c>
      <c r="L762">
        <v>1.434802E-2</v>
      </c>
      <c r="M762">
        <v>8.7176519999999993E-3</v>
      </c>
      <c r="N762">
        <v>4.4057310000000004E-3</v>
      </c>
      <c r="O762">
        <v>1.237867E-2</v>
      </c>
      <c r="P762">
        <v>2.5306800000000001E-2</v>
      </c>
      <c r="Q762">
        <v>-8.0567450000000006E-3</v>
      </c>
      <c r="R762">
        <v>1.036221E-2</v>
      </c>
      <c r="S762">
        <v>1.19267E-2</v>
      </c>
      <c r="T762">
        <v>3.1418450000000001E-2</v>
      </c>
      <c r="U762">
        <v>1.504023E-2</v>
      </c>
    </row>
    <row r="763" spans="1:21" x14ac:dyDescent="0.25">
      <c r="A763" s="20">
        <f>0.000000577162*10^9</f>
        <v>577.16199999999992</v>
      </c>
      <c r="B763">
        <v>1.1869640000000001E-2</v>
      </c>
      <c r="C763">
        <v>1.4837889999999999E-2</v>
      </c>
      <c r="D763">
        <v>9.0374770000000004E-3</v>
      </c>
      <c r="E763">
        <v>5.6069739999999998E-3</v>
      </c>
      <c r="F763">
        <v>-4.7143899999999997E-3</v>
      </c>
      <c r="G763">
        <v>1.1490190000000001E-2</v>
      </c>
      <c r="H763">
        <v>-2.9480449999999998E-3</v>
      </c>
      <c r="I763">
        <v>2.426973E-2</v>
      </c>
      <c r="J763">
        <v>2.3053509999999999E-2</v>
      </c>
      <c r="K763">
        <v>1.47025E-3</v>
      </c>
      <c r="L763">
        <v>2.0358310000000001E-3</v>
      </c>
      <c r="M763">
        <v>-5.9986800000000002E-3</v>
      </c>
      <c r="N763">
        <v>-9.6440190000000002E-3</v>
      </c>
      <c r="O763">
        <v>1.5855270000000001E-2</v>
      </c>
      <c r="P763">
        <v>2.2726699999999999E-2</v>
      </c>
      <c r="Q763">
        <v>-1.8661649999999999E-3</v>
      </c>
      <c r="R763">
        <v>4.5456749999999999E-3</v>
      </c>
      <c r="S763">
        <v>1.457402E-2</v>
      </c>
      <c r="T763">
        <v>2.6677300000000001E-2</v>
      </c>
      <c r="U763">
        <v>3.0383429999999999E-2</v>
      </c>
    </row>
    <row r="764" spans="1:21" x14ac:dyDescent="0.25">
      <c r="A764" s="20">
        <f>0.000000578162*10^9</f>
        <v>578.16200000000003</v>
      </c>
      <c r="B764">
        <v>9.8674650000000006E-3</v>
      </c>
      <c r="C764">
        <v>8.9290900000000006E-3</v>
      </c>
      <c r="D764">
        <v>-6.6584670000000004E-3</v>
      </c>
      <c r="E764">
        <v>1.058296E-3</v>
      </c>
      <c r="F764">
        <v>3.2223199999999999E-3</v>
      </c>
      <c r="G764">
        <v>7.6835590000000004E-3</v>
      </c>
      <c r="H764">
        <v>8.4532879999999996E-4</v>
      </c>
      <c r="I764">
        <v>1.1547780000000001E-2</v>
      </c>
      <c r="J764">
        <v>2.135859E-2</v>
      </c>
      <c r="K764">
        <v>8.5787069999999997E-3</v>
      </c>
      <c r="L764">
        <v>1.096177E-3</v>
      </c>
      <c r="M764">
        <v>-6.1199000000000002E-3</v>
      </c>
      <c r="N764">
        <v>-2.4770030000000002E-3</v>
      </c>
      <c r="O764">
        <v>1.8698570000000001E-2</v>
      </c>
      <c r="P764">
        <v>1.3890619999999999E-2</v>
      </c>
      <c r="Q764">
        <v>1.0968179999999999E-2</v>
      </c>
      <c r="R764">
        <v>8.9267029999999994E-3</v>
      </c>
      <c r="S764">
        <v>1.380968E-2</v>
      </c>
      <c r="T764">
        <v>1.486587E-2</v>
      </c>
      <c r="U764">
        <v>2.7534900000000001E-2</v>
      </c>
    </row>
    <row r="765" spans="1:21" x14ac:dyDescent="0.25">
      <c r="A765" s="20">
        <f>0.000000579162*10^9</f>
        <v>579.16200000000003</v>
      </c>
      <c r="B765">
        <v>5.9397520000000004E-3</v>
      </c>
      <c r="C765">
        <v>1.046658E-2</v>
      </c>
      <c r="D765">
        <v>-1.6548859999999999E-2</v>
      </c>
      <c r="E765">
        <v>-1.713242E-3</v>
      </c>
      <c r="F765">
        <v>4.1186850000000004E-3</v>
      </c>
      <c r="G765">
        <v>1.337984E-2</v>
      </c>
      <c r="H765">
        <v>5.9163710000000001E-3</v>
      </c>
      <c r="I765">
        <v>5.6712009999999998E-4</v>
      </c>
      <c r="J765">
        <v>1.1247729999999999E-2</v>
      </c>
      <c r="K765">
        <v>1.2102190000000001E-2</v>
      </c>
      <c r="L765">
        <v>9.8258830000000005E-3</v>
      </c>
      <c r="M765">
        <v>1.6350340000000001E-3</v>
      </c>
      <c r="N765">
        <v>5.851569E-3</v>
      </c>
      <c r="O765">
        <v>3.5759709999999998E-3</v>
      </c>
      <c r="P765">
        <v>2.1643720000000002E-2</v>
      </c>
      <c r="Q765">
        <v>4.3640010000000002E-3</v>
      </c>
      <c r="R765">
        <v>4.3958469999999996E-3</v>
      </c>
      <c r="S765">
        <v>1.750115E-2</v>
      </c>
      <c r="T765">
        <v>-4.177872E-3</v>
      </c>
      <c r="U765">
        <v>1.3551499999999999E-2</v>
      </c>
    </row>
    <row r="766" spans="1:21" x14ac:dyDescent="0.25">
      <c r="A766" s="20">
        <f>0.000000580162*10^9</f>
        <v>580.16199999999992</v>
      </c>
      <c r="B766">
        <v>-3.221453E-3</v>
      </c>
      <c r="C766">
        <v>1.3265529999999999E-2</v>
      </c>
      <c r="D766">
        <v>-6.6147860000000001E-3</v>
      </c>
      <c r="E766">
        <v>-2.0465589999999999E-3</v>
      </c>
      <c r="F766">
        <v>-6.232624E-3</v>
      </c>
      <c r="G766">
        <v>7.9167950000000008E-3</v>
      </c>
      <c r="H766">
        <v>7.7019330000000002E-3</v>
      </c>
      <c r="I766">
        <v>-3.594477E-3</v>
      </c>
      <c r="J766">
        <v>-4.3790719999999998E-4</v>
      </c>
      <c r="K766">
        <v>5.8880210000000002E-3</v>
      </c>
      <c r="L766">
        <v>1.057351E-2</v>
      </c>
      <c r="M766">
        <v>4.5528410000000002E-3</v>
      </c>
      <c r="N766">
        <v>-7.1404210000000005E-4</v>
      </c>
      <c r="O766">
        <v>-1.384194E-2</v>
      </c>
      <c r="P766">
        <v>2.7565429999999998E-2</v>
      </c>
      <c r="Q766">
        <v>-7.9760449999999993E-3</v>
      </c>
      <c r="R766">
        <v>-1.0756540000000001E-3</v>
      </c>
      <c r="S766">
        <v>1.83737E-2</v>
      </c>
      <c r="T766">
        <v>-8.4599589999999995E-3</v>
      </c>
      <c r="U766">
        <v>7.1825159999999999E-3</v>
      </c>
    </row>
    <row r="767" spans="1:21" x14ac:dyDescent="0.25">
      <c r="A767" s="20">
        <f>0.000000581162*10^9</f>
        <v>581.16200000000003</v>
      </c>
      <c r="B767">
        <v>-6.997306E-3</v>
      </c>
      <c r="C767">
        <v>9.8386989999999994E-3</v>
      </c>
      <c r="D767">
        <v>1.008886E-2</v>
      </c>
      <c r="E767">
        <v>6.9872100000000002E-4</v>
      </c>
      <c r="F767">
        <v>-1.6355289999999999E-3</v>
      </c>
      <c r="G767">
        <v>-2.5753849999999999E-3</v>
      </c>
      <c r="H767">
        <v>-2.9101610000000001E-3</v>
      </c>
      <c r="I767">
        <v>-2.4452419999999998E-3</v>
      </c>
      <c r="J767">
        <v>-8.2815079999999999E-3</v>
      </c>
      <c r="K767">
        <v>-1.2583869999999999E-3</v>
      </c>
      <c r="L767">
        <v>2.5271759999999999E-3</v>
      </c>
      <c r="M767">
        <v>3.4540299999999999E-3</v>
      </c>
      <c r="N767">
        <v>-8.3518480000000003E-3</v>
      </c>
      <c r="O767">
        <v>-7.2610849999999996E-3</v>
      </c>
      <c r="P767">
        <v>2.4978219999999999E-2</v>
      </c>
      <c r="Q767">
        <v>1.2504529999999999E-3</v>
      </c>
      <c r="R767">
        <v>1.1163609999999999E-2</v>
      </c>
      <c r="S767">
        <v>1.0429259999999999E-2</v>
      </c>
      <c r="T767">
        <v>8.0842550000000003E-3</v>
      </c>
      <c r="U767">
        <v>1.196473E-2</v>
      </c>
    </row>
    <row r="768" spans="1:21" x14ac:dyDescent="0.25">
      <c r="A768" s="20">
        <f>0.000000582162*10^9</f>
        <v>582.16200000000003</v>
      </c>
      <c r="B768">
        <v>-7.4488819999999999E-5</v>
      </c>
      <c r="C768">
        <v>9.6750220000000001E-3</v>
      </c>
      <c r="D768">
        <v>1.7368140000000001E-2</v>
      </c>
      <c r="E768">
        <v>4.6711599999999997E-3</v>
      </c>
      <c r="F768">
        <v>1.71194E-2</v>
      </c>
      <c r="G768">
        <v>-1.30831E-3</v>
      </c>
      <c r="H768">
        <v>-8.9280569999999997E-3</v>
      </c>
      <c r="I768">
        <v>5.2285120000000003E-3</v>
      </c>
      <c r="J768">
        <v>-1.13244E-2</v>
      </c>
      <c r="K768">
        <v>4.4629159999999999E-3</v>
      </c>
      <c r="L768">
        <v>-5.2230779999999999E-3</v>
      </c>
      <c r="M768">
        <v>4.8030130000000001E-3</v>
      </c>
      <c r="N768">
        <v>-2.9224759999999998E-3</v>
      </c>
      <c r="O768">
        <v>8.7004709999999996E-3</v>
      </c>
      <c r="P768">
        <v>2.1003810000000001E-2</v>
      </c>
      <c r="Q768">
        <v>1.6713820000000001E-2</v>
      </c>
      <c r="R768">
        <v>1.4491270000000001E-2</v>
      </c>
      <c r="S768">
        <v>5.9827839999999997E-3</v>
      </c>
      <c r="T768">
        <v>1.915186E-2</v>
      </c>
      <c r="U768">
        <v>1.0607729999999999E-2</v>
      </c>
    </row>
    <row r="769" spans="1:21" x14ac:dyDescent="0.25">
      <c r="A769" s="20">
        <f>0.000000583162*10^9</f>
        <v>583.16200000000003</v>
      </c>
      <c r="B769">
        <v>1.1647309999999999E-2</v>
      </c>
      <c r="C769">
        <v>1.471448E-2</v>
      </c>
      <c r="D769">
        <v>1.603825E-2</v>
      </c>
      <c r="E769">
        <v>5.8408069999999999E-3</v>
      </c>
      <c r="F769">
        <v>1.7013239999999999E-2</v>
      </c>
      <c r="G769">
        <v>4.447154E-3</v>
      </c>
      <c r="H769">
        <v>2.4344670000000001E-3</v>
      </c>
      <c r="I769">
        <v>1.306615E-2</v>
      </c>
      <c r="J769">
        <v>-3.9123509999999997E-3</v>
      </c>
      <c r="K769">
        <v>1.6934769999999998E-2</v>
      </c>
      <c r="L769">
        <v>-8.8763149999999992E-3</v>
      </c>
      <c r="M769">
        <v>7.0455830000000002E-3</v>
      </c>
      <c r="N769">
        <v>7.399905E-3</v>
      </c>
      <c r="O769">
        <v>1.0110589999999999E-2</v>
      </c>
      <c r="P769">
        <v>1.362033E-2</v>
      </c>
      <c r="Q769">
        <v>1.3304989999999999E-2</v>
      </c>
      <c r="R769">
        <v>-3.2039519999999999E-3</v>
      </c>
      <c r="S769">
        <v>5.7599289999999996E-3</v>
      </c>
      <c r="T769">
        <v>1.0047510000000001E-2</v>
      </c>
      <c r="U769">
        <v>3.357956E-3</v>
      </c>
    </row>
    <row r="770" spans="1:21" x14ac:dyDescent="0.25">
      <c r="A770" s="20">
        <f>0.000000584162*10^9</f>
        <v>584.16199999999992</v>
      </c>
      <c r="B770">
        <v>2.2748709999999998E-2</v>
      </c>
      <c r="C770">
        <v>1.110447E-2</v>
      </c>
      <c r="D770">
        <v>1.4077060000000001E-2</v>
      </c>
      <c r="E770">
        <v>9.5919639999999997E-3</v>
      </c>
      <c r="F770">
        <v>-4.07172E-3</v>
      </c>
      <c r="G770">
        <v>5.7845309999999999E-3</v>
      </c>
      <c r="H770">
        <v>7.3818820000000002E-3</v>
      </c>
      <c r="I770">
        <v>6.9892189999999996E-3</v>
      </c>
      <c r="J770">
        <v>2.0087710000000002E-2</v>
      </c>
      <c r="K770">
        <v>1.491775E-2</v>
      </c>
      <c r="L770">
        <v>-1.1077999999999999E-2</v>
      </c>
      <c r="M770">
        <v>4.9617719999999997E-3</v>
      </c>
      <c r="N770">
        <v>5.6664130000000004E-3</v>
      </c>
      <c r="O770">
        <v>2.3769030000000001E-3</v>
      </c>
      <c r="P770">
        <v>1.001147E-2</v>
      </c>
      <c r="Q770">
        <v>7.2677340000000003E-4</v>
      </c>
      <c r="R770">
        <v>-1.168781E-2</v>
      </c>
      <c r="S770">
        <v>1.6966279999999999E-3</v>
      </c>
      <c r="T770">
        <v>-9.0617599999999997E-4</v>
      </c>
      <c r="U770">
        <v>7.1782909999999998E-3</v>
      </c>
    </row>
    <row r="771" spans="1:21" x14ac:dyDescent="0.25">
      <c r="A771" s="20">
        <f>0.000000585162*10^9</f>
        <v>585.16200000000003</v>
      </c>
      <c r="B771">
        <v>1.831064E-2</v>
      </c>
      <c r="C771">
        <v>3.006107E-3</v>
      </c>
      <c r="D771">
        <v>1.5046159999999999E-2</v>
      </c>
      <c r="E771">
        <v>1.7287210000000001E-2</v>
      </c>
      <c r="F771">
        <v>-1.1538049999999999E-2</v>
      </c>
      <c r="G771">
        <v>2.940256E-3</v>
      </c>
      <c r="H771">
        <v>-3.7739800000000001E-3</v>
      </c>
      <c r="I771">
        <v>-9.4534400000000005E-3</v>
      </c>
      <c r="J771">
        <v>3.7180079999999997E-2</v>
      </c>
      <c r="K771">
        <v>6.1115099999999997E-3</v>
      </c>
      <c r="L771">
        <v>-1.0478589999999999E-2</v>
      </c>
      <c r="M771">
        <v>3.5817420000000002E-4</v>
      </c>
      <c r="N771">
        <v>-5.8471349999999998E-3</v>
      </c>
      <c r="O771">
        <v>2.3337560000000001E-4</v>
      </c>
      <c r="P771">
        <v>1.2421140000000001E-2</v>
      </c>
      <c r="Q771">
        <v>-1.605314E-3</v>
      </c>
      <c r="R771">
        <v>-1.163613E-3</v>
      </c>
      <c r="S771">
        <v>-3.6317899999999999E-4</v>
      </c>
      <c r="T771">
        <v>7.9973800000000001E-3</v>
      </c>
      <c r="U771">
        <v>1.460995E-2</v>
      </c>
    </row>
    <row r="772" spans="1:21" x14ac:dyDescent="0.25">
      <c r="A772" s="20">
        <f>0.000000586162*10^9</f>
        <v>586.16200000000003</v>
      </c>
      <c r="B772">
        <v>-1.175401E-4</v>
      </c>
      <c r="C772">
        <v>5.0925969999999999E-3</v>
      </c>
      <c r="D772">
        <v>5.3044149999999998E-3</v>
      </c>
      <c r="E772">
        <v>1.315175E-2</v>
      </c>
      <c r="F772">
        <v>5.1762520000000001E-3</v>
      </c>
      <c r="G772">
        <v>1.0458879999999999E-6</v>
      </c>
      <c r="H772">
        <v>-1.033385E-2</v>
      </c>
      <c r="I772">
        <v>-1.284777E-2</v>
      </c>
      <c r="J772">
        <v>2.2020919999999999E-2</v>
      </c>
      <c r="K772">
        <v>6.3121399999999999E-3</v>
      </c>
      <c r="L772">
        <v>3.3811549999999998E-3</v>
      </c>
      <c r="M772">
        <v>-1.008045E-4</v>
      </c>
      <c r="N772">
        <v>-7.8412589999999997E-3</v>
      </c>
      <c r="O772">
        <v>4.4197259999999997E-3</v>
      </c>
      <c r="P772">
        <v>1.3861419999999999E-2</v>
      </c>
      <c r="Q772">
        <v>4.3931949999999999E-3</v>
      </c>
      <c r="R772">
        <v>1.0235879999999999E-2</v>
      </c>
      <c r="S772">
        <v>-2.4407040000000001E-3</v>
      </c>
      <c r="T772">
        <v>2.006113E-2</v>
      </c>
      <c r="U772">
        <v>1.6414140000000001E-2</v>
      </c>
    </row>
    <row r="773" spans="1:21" x14ac:dyDescent="0.25">
      <c r="A773" s="20">
        <f>0.000000587162*10^9</f>
        <v>587.16199999999992</v>
      </c>
      <c r="B773">
        <v>-7.2755449999999996E-3</v>
      </c>
      <c r="C773">
        <v>1.037393E-2</v>
      </c>
      <c r="D773">
        <v>-7.7511079999999996E-3</v>
      </c>
      <c r="E773">
        <v>-3.6545549999999999E-3</v>
      </c>
      <c r="F773">
        <v>1.425357E-2</v>
      </c>
      <c r="G773">
        <v>-4.1851710000000001E-4</v>
      </c>
      <c r="H773">
        <v>-3.888491E-3</v>
      </c>
      <c r="I773">
        <v>-3.213769E-3</v>
      </c>
      <c r="J773">
        <v>-5.1618790000000003E-3</v>
      </c>
      <c r="K773">
        <v>6.4147529999999996E-3</v>
      </c>
      <c r="L773">
        <v>2.2109480000000001E-2</v>
      </c>
      <c r="M773">
        <v>8.7412840000000002E-3</v>
      </c>
      <c r="N773">
        <v>4.2307389999999999E-3</v>
      </c>
      <c r="O773">
        <v>-2.120767E-3</v>
      </c>
      <c r="P773">
        <v>1.497185E-2</v>
      </c>
      <c r="Q773">
        <v>3.8212199999999998E-4</v>
      </c>
      <c r="R773">
        <v>8.2920560000000008E-3</v>
      </c>
      <c r="S773">
        <v>-7.7636459999999999E-3</v>
      </c>
      <c r="T773">
        <v>1.2590459999999999E-2</v>
      </c>
      <c r="U773">
        <v>2.1324409999999999E-2</v>
      </c>
    </row>
    <row r="774" spans="1:21" x14ac:dyDescent="0.25">
      <c r="A774" s="20">
        <f>0.000000588162*10^9</f>
        <v>588.16200000000003</v>
      </c>
      <c r="B774">
        <v>-4.76357E-3</v>
      </c>
      <c r="C774">
        <v>1.2457950000000001E-2</v>
      </c>
      <c r="D774">
        <v>2.5672160000000002E-3</v>
      </c>
      <c r="E774">
        <v>-1.388091E-2</v>
      </c>
      <c r="F774">
        <v>4.7972609999999997E-3</v>
      </c>
      <c r="G774">
        <v>-2.0034419999999998E-3</v>
      </c>
      <c r="H774">
        <v>3.5988859999999999E-3</v>
      </c>
      <c r="I774">
        <v>2.7279750000000001E-3</v>
      </c>
      <c r="J774">
        <v>-1.402869E-2</v>
      </c>
      <c r="K774">
        <v>3.8613060000000001E-3</v>
      </c>
      <c r="L774">
        <v>2.392646E-2</v>
      </c>
      <c r="M774">
        <v>1.4775379999999999E-2</v>
      </c>
      <c r="N774">
        <v>8.1400589999999998E-3</v>
      </c>
      <c r="O774">
        <v>-1.6149549999999999E-2</v>
      </c>
      <c r="P774">
        <v>1.5304069999999999E-2</v>
      </c>
      <c r="Q774">
        <v>-1.109128E-2</v>
      </c>
      <c r="R774">
        <v>-3.8697249999999997E-4</v>
      </c>
      <c r="S774">
        <v>-3.6734889999999998E-3</v>
      </c>
      <c r="T774">
        <v>-1.3353320000000001E-3</v>
      </c>
      <c r="U774">
        <v>2.3338359999999999E-2</v>
      </c>
    </row>
    <row r="775" spans="1:21" x14ac:dyDescent="0.25">
      <c r="A775" s="20">
        <f>0.000000589162*10^9</f>
        <v>589.16200000000003</v>
      </c>
      <c r="B775">
        <v>-4.3879990000000001E-3</v>
      </c>
      <c r="C775">
        <v>7.1949680000000004E-3</v>
      </c>
      <c r="D775">
        <v>1.546905E-2</v>
      </c>
      <c r="E775">
        <v>-1.257547E-2</v>
      </c>
      <c r="F775">
        <v>5.5276540000000001E-4</v>
      </c>
      <c r="G775">
        <v>-6.3280469999999998E-3</v>
      </c>
      <c r="H775">
        <v>2.6018790000000001E-3</v>
      </c>
      <c r="I775">
        <v>-7.0503519999999997E-4</v>
      </c>
      <c r="J775">
        <v>-4.40194E-3</v>
      </c>
      <c r="K775">
        <v>1.14357E-2</v>
      </c>
      <c r="L775">
        <v>1.6104719999999999E-2</v>
      </c>
      <c r="M775">
        <v>8.3252050000000005E-3</v>
      </c>
      <c r="N775">
        <v>9.6386949999999996E-4</v>
      </c>
      <c r="O775">
        <v>-1.6183099999999999E-2</v>
      </c>
      <c r="P775">
        <v>1.851595E-2</v>
      </c>
      <c r="Q775">
        <v>-4.662523E-3</v>
      </c>
      <c r="R775">
        <v>1.060613E-3</v>
      </c>
      <c r="S775">
        <v>1.282909E-3</v>
      </c>
      <c r="T775">
        <v>-5.800805E-3</v>
      </c>
      <c r="U775">
        <v>1.3441989999999999E-2</v>
      </c>
    </row>
    <row r="776" spans="1:21" x14ac:dyDescent="0.25">
      <c r="A776" s="20">
        <f>0.000000590162*10^9</f>
        <v>590.16200000000003</v>
      </c>
      <c r="B776">
        <v>3.6804839999999999E-3</v>
      </c>
      <c r="C776">
        <v>-7.784343E-3</v>
      </c>
      <c r="D776">
        <v>2.4140569999999998E-3</v>
      </c>
      <c r="E776">
        <v>-4.2856309999999998E-3</v>
      </c>
      <c r="F776">
        <v>3.6291069999999999E-3</v>
      </c>
      <c r="G776">
        <v>-3.4555990000000002E-3</v>
      </c>
      <c r="H776">
        <v>9.1131719999999999E-4</v>
      </c>
      <c r="I776">
        <v>-7.0793419999999998E-3</v>
      </c>
      <c r="J776">
        <v>9.4058149999999997E-3</v>
      </c>
      <c r="K776">
        <v>2.5817360000000001E-2</v>
      </c>
      <c r="L776">
        <v>1.211548E-2</v>
      </c>
      <c r="M776">
        <v>4.3003119999999997E-3</v>
      </c>
      <c r="N776">
        <v>6.5088289999999998E-3</v>
      </c>
      <c r="O776">
        <v>-5.1389069999999999E-3</v>
      </c>
      <c r="P776">
        <v>2.777315E-2</v>
      </c>
      <c r="Q776">
        <v>1.201285E-2</v>
      </c>
      <c r="R776">
        <v>1.09053E-2</v>
      </c>
      <c r="S776">
        <v>-6.5988419999999997E-3</v>
      </c>
      <c r="T776">
        <v>-2.5744180000000002E-3</v>
      </c>
      <c r="U776">
        <v>7.2877009999999997E-3</v>
      </c>
    </row>
    <row r="777" spans="1:21" x14ac:dyDescent="0.25">
      <c r="A777" s="20">
        <f>0.000000591162*10^9</f>
        <v>591.16199999999992</v>
      </c>
      <c r="B777">
        <v>1.237108E-2</v>
      </c>
      <c r="C777">
        <v>-1.1999340000000001E-2</v>
      </c>
      <c r="D777">
        <v>-1.1174399999999999E-2</v>
      </c>
      <c r="E777">
        <v>8.2888700000000003E-3</v>
      </c>
      <c r="F777">
        <v>-4.4386759999999999E-3</v>
      </c>
      <c r="G777">
        <v>7.1033290000000002E-3</v>
      </c>
      <c r="H777">
        <v>7.8984620000000002E-3</v>
      </c>
      <c r="I777">
        <v>-4.5610479999999998E-4</v>
      </c>
      <c r="J777">
        <v>1.5683989999999998E-2</v>
      </c>
      <c r="K777">
        <v>2.3164130000000002E-2</v>
      </c>
      <c r="L777">
        <v>7.2594859999999999E-3</v>
      </c>
      <c r="M777">
        <v>1.068786E-2</v>
      </c>
      <c r="N777">
        <v>1.937432E-2</v>
      </c>
      <c r="O777">
        <v>1.766742E-3</v>
      </c>
      <c r="P777">
        <v>2.5564360000000001E-2</v>
      </c>
      <c r="Q777">
        <v>1.391089E-2</v>
      </c>
      <c r="R777">
        <v>1.3797790000000001E-2</v>
      </c>
      <c r="S777">
        <v>-1.160666E-2</v>
      </c>
      <c r="T777">
        <v>-1.034779E-3</v>
      </c>
      <c r="U777">
        <v>6.8518629999999997E-3</v>
      </c>
    </row>
    <row r="778" spans="1:21" x14ac:dyDescent="0.25">
      <c r="A778" s="20">
        <f>0.000000592162*10^9</f>
        <v>592.16200000000003</v>
      </c>
      <c r="B778">
        <v>5.3110980000000002E-3</v>
      </c>
      <c r="C778">
        <v>4.2243070000000001E-3</v>
      </c>
      <c r="D778">
        <v>-1.7975739999999999E-3</v>
      </c>
      <c r="E778">
        <v>1.216562E-2</v>
      </c>
      <c r="F778">
        <v>-1.713806E-2</v>
      </c>
      <c r="G778">
        <v>9.9546110000000004E-3</v>
      </c>
      <c r="H778">
        <v>1.1263280000000001E-2</v>
      </c>
      <c r="I778">
        <v>1.36145E-2</v>
      </c>
      <c r="J778">
        <v>1.472623E-2</v>
      </c>
      <c r="K778">
        <v>-9.4169649999999996E-4</v>
      </c>
      <c r="L778">
        <v>6.1084470000000004E-3</v>
      </c>
      <c r="M778">
        <v>1.699842E-2</v>
      </c>
      <c r="N778">
        <v>1.9715940000000001E-2</v>
      </c>
      <c r="O778">
        <v>-2.3275610000000001E-3</v>
      </c>
      <c r="P778">
        <v>4.9688450000000004E-3</v>
      </c>
      <c r="Q778">
        <v>6.5009500000000001E-3</v>
      </c>
      <c r="R778">
        <v>1.3835149999999999E-2</v>
      </c>
      <c r="S778">
        <v>-6.7695979999999999E-3</v>
      </c>
      <c r="T778">
        <v>-4.3794840000000003E-3</v>
      </c>
      <c r="U778">
        <v>-4.9957090000000001E-3</v>
      </c>
    </row>
    <row r="779" spans="1:21" x14ac:dyDescent="0.25">
      <c r="A779" s="20">
        <f>0.000000593162*10^9</f>
        <v>593.16200000000003</v>
      </c>
      <c r="B779">
        <v>-1.4960030000000001E-3</v>
      </c>
      <c r="C779">
        <v>1.7027819999999999E-2</v>
      </c>
      <c r="D779">
        <v>1.0127499999999999E-2</v>
      </c>
      <c r="E779">
        <v>5.382576E-3</v>
      </c>
      <c r="F779">
        <v>-1.2625559999999999E-2</v>
      </c>
      <c r="G779">
        <v>6.1008579999999998E-3</v>
      </c>
      <c r="H779">
        <v>-5.7041130000000005E-4</v>
      </c>
      <c r="I779">
        <v>1.403858E-2</v>
      </c>
      <c r="J779">
        <v>1.5880680000000001E-2</v>
      </c>
      <c r="K779">
        <v>-1.4797970000000001E-2</v>
      </c>
      <c r="L779">
        <v>9.2651539999999994E-3</v>
      </c>
      <c r="M779">
        <v>1.9279580000000001E-2</v>
      </c>
      <c r="N779">
        <v>1.059072E-2</v>
      </c>
      <c r="O779">
        <v>-9.9315310000000004E-3</v>
      </c>
      <c r="P779">
        <v>-1.074808E-2</v>
      </c>
      <c r="Q779">
        <v>4.9116710000000003E-3</v>
      </c>
      <c r="R779">
        <v>1.40304E-2</v>
      </c>
      <c r="S779">
        <v>-8.1435090000000002E-4</v>
      </c>
      <c r="T779">
        <v>-2.0390419999999999E-4</v>
      </c>
      <c r="U779">
        <v>-1.2663779999999999E-2</v>
      </c>
    </row>
    <row r="780" spans="1:21" x14ac:dyDescent="0.25">
      <c r="A780" s="20">
        <f>0.000000594162*10^9</f>
        <v>594.16199999999992</v>
      </c>
      <c r="B780">
        <v>6.9009589999999999E-3</v>
      </c>
      <c r="C780">
        <v>1.3403200000000001E-2</v>
      </c>
      <c r="D780">
        <v>6.4568129999999996E-3</v>
      </c>
      <c r="E780">
        <v>9.8629019999999998E-4</v>
      </c>
      <c r="F780">
        <v>2.9202999999999998E-3</v>
      </c>
      <c r="G780">
        <v>8.3468689999999998E-3</v>
      </c>
      <c r="H780">
        <v>-1.0292620000000001E-2</v>
      </c>
      <c r="I780">
        <v>7.2281109999999997E-3</v>
      </c>
      <c r="J780">
        <v>1.1398459999999999E-2</v>
      </c>
      <c r="K780">
        <v>-4.5905520000000003E-3</v>
      </c>
      <c r="L780">
        <v>3.3441349999999998E-3</v>
      </c>
      <c r="M780">
        <v>2.0426360000000001E-2</v>
      </c>
      <c r="N780">
        <v>2.867676E-3</v>
      </c>
      <c r="O780">
        <v>-8.7250269999999998E-3</v>
      </c>
      <c r="P780">
        <v>-3.9898249999999998E-3</v>
      </c>
      <c r="Q780">
        <v>8.1598299999999999E-3</v>
      </c>
      <c r="R780">
        <v>6.6870569999999997E-3</v>
      </c>
      <c r="S780">
        <v>7.9590529999999996E-4</v>
      </c>
      <c r="T780">
        <v>1.355864E-2</v>
      </c>
      <c r="U780">
        <v>-2.3709E-3</v>
      </c>
    </row>
    <row r="781" spans="1:21" x14ac:dyDescent="0.25">
      <c r="A781" s="20">
        <f>0.000000595162*10^9</f>
        <v>595.16200000000003</v>
      </c>
      <c r="B781">
        <v>1.5327790000000001E-2</v>
      </c>
      <c r="C781">
        <v>4.0779229999999998E-3</v>
      </c>
      <c r="D781">
        <v>1.444071E-4</v>
      </c>
      <c r="E781">
        <v>4.8675949999999997E-3</v>
      </c>
      <c r="F781">
        <v>7.1963790000000001E-3</v>
      </c>
      <c r="G781">
        <v>1.4494180000000001E-2</v>
      </c>
      <c r="H781">
        <v>-7.8297070000000004E-4</v>
      </c>
      <c r="I781">
        <v>1.151461E-2</v>
      </c>
      <c r="J781">
        <v>-3.7334239999999999E-3</v>
      </c>
      <c r="K781">
        <v>1.4406219999999999E-4</v>
      </c>
      <c r="L781">
        <v>-7.5973990000000003E-3</v>
      </c>
      <c r="M781">
        <v>1.329616E-2</v>
      </c>
      <c r="N781">
        <v>8.5177460000000001E-4</v>
      </c>
      <c r="O781">
        <v>-5.6804629999999997E-5</v>
      </c>
      <c r="P781">
        <v>1.2491210000000001E-2</v>
      </c>
      <c r="Q781">
        <v>3.4655480000000002E-3</v>
      </c>
      <c r="R781">
        <v>6.7843110000000003E-3</v>
      </c>
      <c r="S781">
        <v>-6.1224850000000004E-3</v>
      </c>
      <c r="T781">
        <v>1.6759300000000001E-2</v>
      </c>
      <c r="U781">
        <v>-2.0708290000000002E-3</v>
      </c>
    </row>
    <row r="782" spans="1:21" x14ac:dyDescent="0.25">
      <c r="A782" s="20">
        <f>0.000000596162*10^9</f>
        <v>596.16200000000003</v>
      </c>
      <c r="B782">
        <v>1.165388E-2</v>
      </c>
      <c r="C782">
        <v>-3.320314E-3</v>
      </c>
      <c r="D782">
        <v>1.1472100000000001E-2</v>
      </c>
      <c r="E782">
        <v>8.4675849999999997E-3</v>
      </c>
      <c r="F782">
        <v>2.8303130000000001E-3</v>
      </c>
      <c r="G782">
        <v>1.6093570000000001E-2</v>
      </c>
      <c r="H782">
        <v>1.127587E-2</v>
      </c>
      <c r="I782">
        <v>1.8771099999999999E-2</v>
      </c>
      <c r="J782">
        <v>-9.0295389999999996E-3</v>
      </c>
      <c r="K782">
        <v>-9.857925E-3</v>
      </c>
      <c r="L782">
        <v>-9.2749640000000001E-3</v>
      </c>
      <c r="M782">
        <v>-5.0476999999999996E-3</v>
      </c>
      <c r="N782">
        <v>-1.4030480000000001E-3</v>
      </c>
      <c r="O782">
        <v>7.6744100000000004E-3</v>
      </c>
      <c r="P782">
        <v>1.395099E-2</v>
      </c>
      <c r="Q782">
        <v>-4.1298389999999997E-3</v>
      </c>
      <c r="R782">
        <v>1.7466599999999999E-2</v>
      </c>
      <c r="S782">
        <v>-8.5647669999999992E-3</v>
      </c>
      <c r="T782">
        <v>4.360704E-3</v>
      </c>
      <c r="U782">
        <v>-1.2283779999999999E-2</v>
      </c>
    </row>
    <row r="783" spans="1:21" x14ac:dyDescent="0.25">
      <c r="A783" s="20">
        <f>0.000000597162*10^9</f>
        <v>597.16200000000003</v>
      </c>
      <c r="B783">
        <v>2.5717800000000001E-3</v>
      </c>
      <c r="C783">
        <v>-4.1820119999999997E-3</v>
      </c>
      <c r="D783">
        <v>2.6533620000000001E-2</v>
      </c>
      <c r="E783">
        <v>1.7892069999999999E-3</v>
      </c>
      <c r="F783">
        <v>6.333623E-3</v>
      </c>
      <c r="G783">
        <v>1.1452469999999999E-2</v>
      </c>
      <c r="H783">
        <v>7.0981109999999998E-3</v>
      </c>
      <c r="I783">
        <v>1.20403E-2</v>
      </c>
      <c r="J783">
        <v>-4.7020930000000001E-3</v>
      </c>
      <c r="K783">
        <v>-8.7821940000000001E-3</v>
      </c>
      <c r="L783">
        <v>-8.3719950000000001E-4</v>
      </c>
      <c r="M783">
        <v>-1.7353670000000002E-2</v>
      </c>
      <c r="N783">
        <v>-5.2228520000000001E-3</v>
      </c>
      <c r="O783">
        <v>1.0087749999999999E-2</v>
      </c>
      <c r="P783">
        <v>5.3649320000000002E-3</v>
      </c>
      <c r="Q783">
        <v>1.917785E-3</v>
      </c>
      <c r="R783">
        <v>1.7956070000000001E-2</v>
      </c>
      <c r="S783">
        <v>5.2390850000000001E-3</v>
      </c>
      <c r="T783">
        <v>-1.732742E-3</v>
      </c>
      <c r="U783">
        <v>-1.070289E-2</v>
      </c>
    </row>
    <row r="784" spans="1:21" x14ac:dyDescent="0.25">
      <c r="A784" s="20">
        <f>0.000000598162*10^9</f>
        <v>598.16199999999992</v>
      </c>
      <c r="B784">
        <v>-9.4833530000000001E-4</v>
      </c>
      <c r="C784">
        <v>2.2185260000000002E-3</v>
      </c>
      <c r="D784">
        <v>1.3915830000000001E-2</v>
      </c>
      <c r="E784">
        <v>-2.3108529999999999E-3</v>
      </c>
      <c r="F784">
        <v>1.2656270000000001E-2</v>
      </c>
      <c r="G784">
        <v>5.4910779999999999E-3</v>
      </c>
      <c r="H784">
        <v>-1.564408E-3</v>
      </c>
      <c r="I784">
        <v>-1.205217E-3</v>
      </c>
      <c r="J784">
        <v>-4.3191799999999997E-3</v>
      </c>
      <c r="K784">
        <v>1.432261E-3</v>
      </c>
      <c r="L784">
        <v>8.5664859999999999E-3</v>
      </c>
      <c r="M784">
        <v>-1.0774209999999999E-2</v>
      </c>
      <c r="N784">
        <v>-7.5887999999999997E-4</v>
      </c>
      <c r="O784">
        <v>1.1870240000000001E-2</v>
      </c>
      <c r="P784">
        <v>7.5511140000000003E-3</v>
      </c>
      <c r="Q784">
        <v>1.196448E-2</v>
      </c>
      <c r="R784">
        <v>9.4734429999999998E-3</v>
      </c>
      <c r="S784">
        <v>1.322886E-2</v>
      </c>
      <c r="T784">
        <v>6.2114409999999998E-3</v>
      </c>
      <c r="U784">
        <v>-6.3095089999999996E-3</v>
      </c>
    </row>
    <row r="785" spans="1:21" x14ac:dyDescent="0.25">
      <c r="A785" s="20">
        <f>0.000000599162*10^9</f>
        <v>599.16200000000003</v>
      </c>
      <c r="B785">
        <v>1.6676480000000001E-3</v>
      </c>
      <c r="C785">
        <v>1.017739E-2</v>
      </c>
      <c r="D785">
        <v>-1.03439E-2</v>
      </c>
      <c r="E785">
        <v>5.5545799999999999E-3</v>
      </c>
      <c r="F785">
        <v>5.8555259999999998E-3</v>
      </c>
      <c r="G785">
        <v>1.0836649999999999E-3</v>
      </c>
      <c r="H785">
        <v>-1.287761E-4</v>
      </c>
      <c r="I785">
        <v>-7.468199E-3</v>
      </c>
      <c r="J785">
        <v>8.0248049999999994E-3</v>
      </c>
      <c r="K785">
        <v>3.968236E-3</v>
      </c>
      <c r="L785">
        <v>1.138805E-2</v>
      </c>
      <c r="M785">
        <v>6.750476E-3</v>
      </c>
      <c r="N785">
        <v>9.3031009999999994E-3</v>
      </c>
      <c r="O785">
        <v>1.5641789999999999E-2</v>
      </c>
      <c r="P785">
        <v>1.462011E-2</v>
      </c>
      <c r="Q785">
        <v>1.233033E-2</v>
      </c>
      <c r="R785">
        <v>6.4253009999999996E-3</v>
      </c>
      <c r="S785">
        <v>4.6096870000000003E-3</v>
      </c>
      <c r="T785">
        <v>6.9314850000000003E-3</v>
      </c>
      <c r="U785">
        <v>-4.3860699999999997E-3</v>
      </c>
    </row>
    <row r="786" spans="1:21" x14ac:dyDescent="0.25">
      <c r="A786" s="20">
        <f>0.000000600162*10^9</f>
        <v>600.16200000000003</v>
      </c>
      <c r="B786">
        <v>5.4230989999999998E-3</v>
      </c>
      <c r="C786">
        <v>8.0699880000000002E-3</v>
      </c>
      <c r="D786">
        <v>-1.1611430000000001E-2</v>
      </c>
      <c r="E786">
        <v>9.1119889999999992E-3</v>
      </c>
      <c r="F786">
        <v>-6.5621890000000004E-3</v>
      </c>
      <c r="G786">
        <v>-8.2159390000000002E-3</v>
      </c>
      <c r="H786">
        <v>6.44343E-3</v>
      </c>
      <c r="I786">
        <v>-8.4383500000000007E-3</v>
      </c>
      <c r="J786">
        <v>2.5997650000000001E-2</v>
      </c>
      <c r="K786">
        <v>1.126232E-3</v>
      </c>
      <c r="L786">
        <v>8.2459500000000002E-3</v>
      </c>
      <c r="M786">
        <v>1.980078E-2</v>
      </c>
      <c r="N786">
        <v>1.8076539999999999E-2</v>
      </c>
      <c r="O786">
        <v>5.3786210000000001E-3</v>
      </c>
      <c r="P786">
        <v>1.4690160000000001E-2</v>
      </c>
      <c r="Q786">
        <v>7.3767379999999999E-3</v>
      </c>
      <c r="R786">
        <v>1.1118980000000001E-2</v>
      </c>
      <c r="S786">
        <v>2.5293690000000001E-3</v>
      </c>
      <c r="T786">
        <v>-7.8656960000000001E-3</v>
      </c>
      <c r="U786">
        <v>8.57667E-4</v>
      </c>
    </row>
    <row r="787" spans="1:21" x14ac:dyDescent="0.25">
      <c r="A787" s="20">
        <f>0.000000601162*10^9</f>
        <v>601.16199999999992</v>
      </c>
      <c r="B787">
        <v>1.048732E-2</v>
      </c>
      <c r="C787">
        <v>-6.4667079999999998E-3</v>
      </c>
      <c r="D787">
        <v>4.8347440000000002E-3</v>
      </c>
      <c r="E787">
        <v>-3.319523E-3</v>
      </c>
      <c r="F787">
        <v>-3.2418120000000002E-3</v>
      </c>
      <c r="G787">
        <v>-1.5627849999999999E-2</v>
      </c>
      <c r="H787">
        <v>1.045044E-2</v>
      </c>
      <c r="I787">
        <v>-7.4749899999999999E-3</v>
      </c>
      <c r="J787">
        <v>1.727103E-2</v>
      </c>
      <c r="K787">
        <v>-9.1163349999999997E-4</v>
      </c>
      <c r="L787">
        <v>9.3150449999999992E-3</v>
      </c>
      <c r="M787">
        <v>1.7529179999999998E-2</v>
      </c>
      <c r="N787">
        <v>2.222441E-2</v>
      </c>
      <c r="O787">
        <v>-1.3492479999999999E-2</v>
      </c>
      <c r="P787">
        <v>1.165793E-2</v>
      </c>
      <c r="Q787">
        <v>3.7766739999999998E-3</v>
      </c>
      <c r="R787">
        <v>1.402436E-2</v>
      </c>
      <c r="S787">
        <v>7.9636250000000002E-3</v>
      </c>
      <c r="T787">
        <v>-1.3808300000000001E-2</v>
      </c>
      <c r="U787">
        <v>1.106848E-2</v>
      </c>
    </row>
    <row r="788" spans="1:21" x14ac:dyDescent="0.25">
      <c r="A788" s="20">
        <f>0.000000602162*10^9</f>
        <v>602.16200000000003</v>
      </c>
      <c r="B788">
        <v>1.162112E-2</v>
      </c>
      <c r="C788">
        <v>-1.0766080000000001E-2</v>
      </c>
      <c r="D788">
        <v>1.254182E-2</v>
      </c>
      <c r="E788">
        <v>-1.050063E-2</v>
      </c>
      <c r="F788">
        <v>8.3706530000000005E-3</v>
      </c>
      <c r="G788">
        <v>-3.6671659999999999E-3</v>
      </c>
      <c r="H788">
        <v>1.103059E-2</v>
      </c>
      <c r="I788">
        <v>-2.7962389999999998E-3</v>
      </c>
      <c r="J788">
        <v>-1.4065880000000001E-3</v>
      </c>
      <c r="K788">
        <v>3.8668550000000002E-3</v>
      </c>
      <c r="L788">
        <v>1.34815E-2</v>
      </c>
      <c r="M788">
        <v>1.217435E-2</v>
      </c>
      <c r="N788">
        <v>1.2255129999999999E-2</v>
      </c>
      <c r="O788">
        <v>-1.1092680000000001E-2</v>
      </c>
      <c r="P788">
        <v>1.170885E-2</v>
      </c>
      <c r="Q788">
        <v>-6.9390339999999997E-4</v>
      </c>
      <c r="R788">
        <v>6.3269060000000002E-3</v>
      </c>
      <c r="S788">
        <v>5.396082E-3</v>
      </c>
      <c r="T788">
        <v>1.9820829999999999E-3</v>
      </c>
      <c r="U788">
        <v>2.2422310000000001E-2</v>
      </c>
    </row>
    <row r="789" spans="1:21" x14ac:dyDescent="0.25">
      <c r="A789" s="20">
        <f>0.000000603162*10^9</f>
        <v>603.16200000000003</v>
      </c>
      <c r="B789">
        <v>6.1181589999999998E-3</v>
      </c>
      <c r="C789">
        <v>7.2360950000000001E-4</v>
      </c>
      <c r="D789">
        <v>4.7968919999999996E-3</v>
      </c>
      <c r="E789">
        <v>4.8280839999999998E-3</v>
      </c>
      <c r="F789">
        <v>3.885051E-3</v>
      </c>
      <c r="G789">
        <v>1.7226169999999999E-2</v>
      </c>
      <c r="H789">
        <v>4.0745520000000004E-3</v>
      </c>
      <c r="I789">
        <v>2.3134150000000001E-3</v>
      </c>
      <c r="J789">
        <v>-4.8830610000000002E-3</v>
      </c>
      <c r="K789">
        <v>9.1924260000000001E-3</v>
      </c>
      <c r="L789">
        <v>9.8764049999999996E-3</v>
      </c>
      <c r="M789">
        <v>2.2375430000000002E-2</v>
      </c>
      <c r="N789">
        <v>-1.0352650000000001E-3</v>
      </c>
      <c r="O789">
        <v>-2.678561E-4</v>
      </c>
      <c r="P789">
        <v>1.7014830000000002E-2</v>
      </c>
      <c r="Q789">
        <v>-1.5294139999999999E-2</v>
      </c>
      <c r="R789">
        <v>-1.720852E-4</v>
      </c>
      <c r="S789">
        <v>5.1408910000000005E-4</v>
      </c>
      <c r="T789">
        <v>9.2311279999999999E-3</v>
      </c>
      <c r="U789">
        <v>1.6853989999999999E-2</v>
      </c>
    </row>
    <row r="790" spans="1:21" x14ac:dyDescent="0.25">
      <c r="A790" s="20">
        <f>0.000000604162*10^9</f>
        <v>604.16200000000003</v>
      </c>
      <c r="B790">
        <v>-1.9891140000000002E-3</v>
      </c>
      <c r="C790">
        <v>5.596958E-3</v>
      </c>
      <c r="D790">
        <v>5.8412209999999997E-3</v>
      </c>
      <c r="E790">
        <v>1.038209E-2</v>
      </c>
      <c r="F790">
        <v>-8.4822049999999996E-3</v>
      </c>
      <c r="G790">
        <v>2.5916109999999999E-2</v>
      </c>
      <c r="H790">
        <v>-3.326683E-3</v>
      </c>
      <c r="I790">
        <v>4.6791100000000002E-3</v>
      </c>
      <c r="J790">
        <v>-4.4056410000000001E-3</v>
      </c>
      <c r="K790">
        <v>4.4510820000000003E-3</v>
      </c>
      <c r="L790">
        <v>8.5940749999999996E-3</v>
      </c>
      <c r="M790">
        <v>2.882738E-2</v>
      </c>
      <c r="N790">
        <v>-5.5128039999999996E-3</v>
      </c>
      <c r="O790">
        <v>-1.007679E-3</v>
      </c>
      <c r="P790">
        <v>2.355134E-2</v>
      </c>
      <c r="Q790">
        <v>-2.3454760000000002E-2</v>
      </c>
      <c r="R790">
        <v>4.7851730000000002E-3</v>
      </c>
      <c r="S790">
        <v>1.235392E-4</v>
      </c>
      <c r="T790">
        <v>-1.209532E-2</v>
      </c>
      <c r="U790">
        <v>-2.399736E-4</v>
      </c>
    </row>
    <row r="791" spans="1:21" x14ac:dyDescent="0.25">
      <c r="A791" s="20">
        <f>0.000000605162*10^9</f>
        <v>605.16199999999992</v>
      </c>
      <c r="B791">
        <v>-6.7899170000000003E-3</v>
      </c>
      <c r="C791">
        <v>2.3808119999999999E-3</v>
      </c>
      <c r="D791">
        <v>1.9315390000000002E-2</v>
      </c>
      <c r="E791">
        <v>-6.0338479999999996E-3</v>
      </c>
      <c r="F791">
        <v>-1.183702E-2</v>
      </c>
      <c r="G791">
        <v>1.8582270000000001E-2</v>
      </c>
      <c r="H791">
        <v>2.3582389999999998E-3</v>
      </c>
      <c r="I791">
        <v>7.0012130000000001E-3</v>
      </c>
      <c r="J791">
        <v>-2.7179589999999998E-3</v>
      </c>
      <c r="K791">
        <v>-1.9510949999999999E-3</v>
      </c>
      <c r="L791">
        <v>7.4373479999999999E-3</v>
      </c>
      <c r="M791">
        <v>1.3575820000000001E-2</v>
      </c>
      <c r="N791">
        <v>-1.122575E-2</v>
      </c>
      <c r="O791">
        <v>2.0345089999999999E-3</v>
      </c>
      <c r="P791">
        <v>2.1392910000000001E-2</v>
      </c>
      <c r="Q791">
        <v>-4.3188180000000003E-3</v>
      </c>
      <c r="R791">
        <v>3.3069470000000002E-3</v>
      </c>
      <c r="S791">
        <v>-1.649368E-4</v>
      </c>
      <c r="T791">
        <v>-2.6361450000000002E-2</v>
      </c>
      <c r="U791">
        <v>-6.2072220000000001E-3</v>
      </c>
    </row>
    <row r="792" spans="1:21" x14ac:dyDescent="0.25">
      <c r="A792" s="20">
        <f>0.000000606162*10^9</f>
        <v>606.16200000000003</v>
      </c>
      <c r="B792">
        <v>-1.1245980000000001E-3</v>
      </c>
      <c r="C792">
        <v>7.3358970000000001E-3</v>
      </c>
      <c r="D792">
        <v>1.342142E-2</v>
      </c>
      <c r="E792">
        <v>-1.1918929999999999E-2</v>
      </c>
      <c r="F792">
        <v>-5.9706430000000003E-3</v>
      </c>
      <c r="G792">
        <v>5.6084459999999996E-3</v>
      </c>
      <c r="H792">
        <v>6.9092199999999998E-3</v>
      </c>
      <c r="I792">
        <v>9.2749540000000002E-3</v>
      </c>
      <c r="J792">
        <v>4.859922E-3</v>
      </c>
      <c r="K792">
        <v>2.1401860000000001E-3</v>
      </c>
      <c r="L792">
        <v>-2.6817199999999999E-3</v>
      </c>
      <c r="M792">
        <v>2.5970400000000001E-3</v>
      </c>
      <c r="N792">
        <v>-1.0077819999999999E-2</v>
      </c>
      <c r="O792">
        <v>7.4995260000000003E-3</v>
      </c>
      <c r="P792">
        <v>1.249074E-2</v>
      </c>
      <c r="Q792">
        <v>1.5847159999999999E-2</v>
      </c>
      <c r="R792">
        <v>-6.3182769999999997E-3</v>
      </c>
      <c r="S792">
        <v>-3.3850870000000002E-3</v>
      </c>
      <c r="T792">
        <v>-5.9067030000000001E-3</v>
      </c>
      <c r="U792">
        <v>-4.5199480000000002E-3</v>
      </c>
    </row>
    <row r="793" spans="1:21" x14ac:dyDescent="0.25">
      <c r="A793" s="20">
        <f>0.000000607162*10^9</f>
        <v>607.16200000000003</v>
      </c>
      <c r="B793">
        <v>3.3962229999999999E-3</v>
      </c>
      <c r="C793">
        <v>1.8330200000000001E-2</v>
      </c>
      <c r="D793">
        <v>-4.3151509999999997E-3</v>
      </c>
      <c r="E793">
        <v>-1.5670090000000001E-3</v>
      </c>
      <c r="F793">
        <v>3.730209E-3</v>
      </c>
      <c r="G793">
        <v>4.3784879999999998E-3</v>
      </c>
      <c r="H793">
        <v>1.9908970000000002E-3</v>
      </c>
      <c r="I793">
        <v>9.5316849999999998E-3</v>
      </c>
      <c r="J793">
        <v>7.6367190000000001E-3</v>
      </c>
      <c r="K793">
        <v>7.4816589999999999E-3</v>
      </c>
      <c r="L793">
        <v>1.150222E-3</v>
      </c>
      <c r="M793">
        <v>5.1303629999999998E-3</v>
      </c>
      <c r="N793">
        <v>3.3243050000000001E-3</v>
      </c>
      <c r="O793">
        <v>2.6101850000000001E-3</v>
      </c>
      <c r="P793">
        <v>7.9234790000000006E-3</v>
      </c>
      <c r="Q793">
        <v>1.5852580000000002E-2</v>
      </c>
      <c r="R793">
        <v>-4.6542850000000002E-3</v>
      </c>
      <c r="S793">
        <v>-1.9171570000000001E-4</v>
      </c>
      <c r="T793">
        <v>1.8330309999999999E-2</v>
      </c>
      <c r="U793">
        <v>-2.0036289999999998E-3</v>
      </c>
    </row>
    <row r="794" spans="1:21" x14ac:dyDescent="0.25">
      <c r="A794" s="20">
        <f>0.000000608162*10^9</f>
        <v>608.16199999999992</v>
      </c>
      <c r="B794">
        <v>-3.3502179999999999E-3</v>
      </c>
      <c r="C794">
        <v>1.6394780000000001E-2</v>
      </c>
      <c r="D794">
        <v>-1.54481E-3</v>
      </c>
      <c r="E794">
        <v>6.3230309999999998E-3</v>
      </c>
      <c r="F794">
        <v>7.7229169999999995E-4</v>
      </c>
      <c r="G794">
        <v>5.2632549999999997E-3</v>
      </c>
      <c r="H794">
        <v>1.579214E-3</v>
      </c>
      <c r="I794">
        <v>2.6185230000000002E-3</v>
      </c>
      <c r="J794">
        <v>-5.5843430000000001E-4</v>
      </c>
      <c r="K794">
        <v>-7.9811420000000001E-4</v>
      </c>
      <c r="L794">
        <v>1.5304079999999999E-2</v>
      </c>
      <c r="M794">
        <v>-2.968459E-5</v>
      </c>
      <c r="N794">
        <v>9.7046949999999993E-3</v>
      </c>
      <c r="O794">
        <v>-7.1489919999999998E-3</v>
      </c>
      <c r="P794">
        <v>7.3914799999999998E-3</v>
      </c>
      <c r="Q794">
        <v>1.2421059999999999E-2</v>
      </c>
      <c r="R794">
        <v>3.7629809999999999E-3</v>
      </c>
      <c r="S794">
        <v>1.399539E-2</v>
      </c>
      <c r="T794">
        <v>1.5889150000000001E-2</v>
      </c>
      <c r="U794">
        <v>3.9065009999999997E-3</v>
      </c>
    </row>
    <row r="795" spans="1:21" x14ac:dyDescent="0.25">
      <c r="A795" s="20">
        <f>0.000000609162*10^9</f>
        <v>609.16200000000003</v>
      </c>
      <c r="B795">
        <v>-7.873016E-3</v>
      </c>
      <c r="C795">
        <v>3.4234500000000002E-3</v>
      </c>
      <c r="D795">
        <v>7.6520319999999996E-3</v>
      </c>
      <c r="E795">
        <v>-1.4706039999999999E-3</v>
      </c>
      <c r="F795">
        <v>-6.1526819999999996E-3</v>
      </c>
      <c r="G795">
        <v>-4.2828019999999996E-3</v>
      </c>
      <c r="H795">
        <v>1.215582E-3</v>
      </c>
      <c r="I795">
        <v>-9.8211989999999992E-3</v>
      </c>
      <c r="J795">
        <v>-7.8391260000000001E-3</v>
      </c>
      <c r="K795">
        <v>-9.9668989999999996E-3</v>
      </c>
      <c r="L795">
        <v>1.619203E-2</v>
      </c>
      <c r="M795">
        <v>-4.4868479999999999E-3</v>
      </c>
      <c r="N795">
        <v>7.4927350000000004E-3</v>
      </c>
      <c r="O795">
        <v>-1.1590680000000001E-2</v>
      </c>
      <c r="P795">
        <v>6.4790630000000002E-3</v>
      </c>
      <c r="Q795">
        <v>1.5880539999999999E-2</v>
      </c>
      <c r="R795">
        <v>6.8582690000000002E-3</v>
      </c>
      <c r="S795">
        <v>2.0755590000000001E-2</v>
      </c>
      <c r="T795">
        <v>7.4830230000000001E-3</v>
      </c>
      <c r="U795">
        <v>9.7657549999999992E-3</v>
      </c>
    </row>
    <row r="796" spans="1:21" x14ac:dyDescent="0.25">
      <c r="A796" s="20">
        <f>0.000000610162*10^9</f>
        <v>610.16200000000003</v>
      </c>
      <c r="B796">
        <v>-5.0633839999999998E-3</v>
      </c>
      <c r="C796">
        <v>7.7176709999999997E-3</v>
      </c>
      <c r="D796">
        <v>2.41924E-3</v>
      </c>
      <c r="E796">
        <v>-1.6385480000000001E-2</v>
      </c>
      <c r="F796">
        <v>1.5963259999999999E-3</v>
      </c>
      <c r="G796">
        <v>-2.9238110000000001E-3</v>
      </c>
      <c r="H796">
        <v>-3.0801410000000002E-3</v>
      </c>
      <c r="I796">
        <v>-8.5692909999999997E-3</v>
      </c>
      <c r="J796">
        <v>-8.1094919999999994E-3</v>
      </c>
      <c r="K796">
        <v>-6.8555170000000002E-3</v>
      </c>
      <c r="L796">
        <v>1.665059E-2</v>
      </c>
      <c r="M796">
        <v>2.216909E-3</v>
      </c>
      <c r="N796">
        <v>8.3821729999999997E-3</v>
      </c>
      <c r="O796">
        <v>-4.5018139999999998E-3</v>
      </c>
      <c r="P796">
        <v>1.612315E-3</v>
      </c>
      <c r="Q796">
        <v>1.4882009999999999E-2</v>
      </c>
      <c r="R796">
        <v>1.3224980000000001E-3</v>
      </c>
      <c r="S796">
        <v>1.0930479999999999E-2</v>
      </c>
      <c r="T796">
        <v>1.3376620000000001E-2</v>
      </c>
      <c r="U796">
        <v>9.5289999999999993E-3</v>
      </c>
    </row>
    <row r="797" spans="1:21" x14ac:dyDescent="0.25">
      <c r="A797" s="20">
        <f>0.000000611162*10^9</f>
        <v>611.16199999999992</v>
      </c>
      <c r="B797">
        <v>-1.5749620000000001E-3</v>
      </c>
      <c r="C797">
        <v>1.8503120000000001E-2</v>
      </c>
      <c r="D797">
        <v>-7.2487569999999998E-3</v>
      </c>
      <c r="E797">
        <v>-1.8031289999999998E-2</v>
      </c>
      <c r="F797">
        <v>5.2272910000000002E-3</v>
      </c>
      <c r="G797">
        <v>6.9315160000000004E-3</v>
      </c>
      <c r="H797">
        <v>-1.500173E-4</v>
      </c>
      <c r="I797">
        <v>8.6365469999999996E-3</v>
      </c>
      <c r="J797">
        <v>-9.4028140000000007E-3</v>
      </c>
      <c r="K797">
        <v>-1.1886920000000001E-3</v>
      </c>
      <c r="L797">
        <v>2.1637179999999999E-2</v>
      </c>
      <c r="M797">
        <v>1.318015E-4</v>
      </c>
      <c r="N797">
        <v>1.159055E-2</v>
      </c>
      <c r="O797">
        <v>2.4084279999999998E-3</v>
      </c>
      <c r="P797">
        <v>2.4345780000000002E-3</v>
      </c>
      <c r="Q797">
        <v>2.5769740000000001E-3</v>
      </c>
      <c r="R797">
        <v>-5.3680899999999998E-3</v>
      </c>
      <c r="S797">
        <v>2.3680419999999999E-3</v>
      </c>
      <c r="T797">
        <v>1.229748E-2</v>
      </c>
      <c r="U797">
        <v>1.1106639999999999E-2</v>
      </c>
    </row>
    <row r="798" spans="1:21" x14ac:dyDescent="0.25">
      <c r="A798" s="20">
        <f>0.000000612162*10^9</f>
        <v>612.16200000000003</v>
      </c>
      <c r="B798">
        <v>3.2233610000000001E-3</v>
      </c>
      <c r="C798">
        <v>3.3465600000000002E-3</v>
      </c>
      <c r="D798">
        <v>-9.5831579999999996E-3</v>
      </c>
      <c r="E798">
        <v>-6.610861E-3</v>
      </c>
      <c r="F798">
        <v>-8.2062230000000001E-4</v>
      </c>
      <c r="G798">
        <v>2.9351609999999999E-3</v>
      </c>
      <c r="H798">
        <v>5.0182020000000003E-3</v>
      </c>
      <c r="I798">
        <v>1.5623669999999999E-2</v>
      </c>
      <c r="J798">
        <v>-1.144563E-2</v>
      </c>
      <c r="K798">
        <v>2.0817769999999999E-3</v>
      </c>
      <c r="L798">
        <v>1.8143780000000002E-2</v>
      </c>
      <c r="M798">
        <v>-8.6339899999999994E-3</v>
      </c>
      <c r="N798">
        <v>1.4027639999999999E-2</v>
      </c>
      <c r="O798">
        <v>-3.114824E-3</v>
      </c>
      <c r="P798">
        <v>1.8358070000000001E-2</v>
      </c>
      <c r="Q798">
        <v>-4.4177770000000003E-3</v>
      </c>
      <c r="R798">
        <v>5.1683110000000001E-3</v>
      </c>
      <c r="S798">
        <v>7.1568650000000001E-3</v>
      </c>
      <c r="T798">
        <v>-3.4076190000000001E-4</v>
      </c>
      <c r="U798">
        <v>1.6502039999999999E-2</v>
      </c>
    </row>
    <row r="799" spans="1:21" x14ac:dyDescent="0.25">
      <c r="A799" s="20">
        <f>0.000000613162*10^9</f>
        <v>613.16200000000003</v>
      </c>
      <c r="B799">
        <v>6.7086940000000003E-3</v>
      </c>
      <c r="C799">
        <v>-1.072619E-2</v>
      </c>
      <c r="D799">
        <v>-9.8671260000000004E-4</v>
      </c>
      <c r="E799">
        <v>6.0454360000000004E-3</v>
      </c>
      <c r="F799">
        <v>3.4742620000000001E-3</v>
      </c>
      <c r="G799">
        <v>-2.3213940000000001E-3</v>
      </c>
      <c r="H799">
        <v>8.0724829999999999E-4</v>
      </c>
      <c r="I799">
        <v>8.2593630000000005E-3</v>
      </c>
      <c r="J799">
        <v>4.097079E-3</v>
      </c>
      <c r="K799">
        <v>1.0191520000000001E-2</v>
      </c>
      <c r="L799">
        <v>1.5528780000000001E-2</v>
      </c>
      <c r="M799">
        <v>2.7723019999999999E-3</v>
      </c>
      <c r="N799">
        <v>1.446035E-2</v>
      </c>
      <c r="O799">
        <v>-4.4256149999999999E-3</v>
      </c>
      <c r="P799">
        <v>2.6336350000000001E-2</v>
      </c>
      <c r="Q799">
        <v>1.7817180000000001E-3</v>
      </c>
      <c r="R799">
        <v>2.46269E-2</v>
      </c>
      <c r="S799">
        <v>9.5402739999999996E-3</v>
      </c>
      <c r="T799">
        <v>-1.003221E-4</v>
      </c>
      <c r="U799">
        <v>1.3790480000000001E-2</v>
      </c>
    </row>
    <row r="800" spans="1:21" x14ac:dyDescent="0.25">
      <c r="A800" s="20">
        <f>0.000000614162*10^9</f>
        <v>614.16200000000003</v>
      </c>
      <c r="B800">
        <v>3.3976919999999999E-3</v>
      </c>
      <c r="C800">
        <v>1.3233559999999999E-3</v>
      </c>
      <c r="D800">
        <v>1.102406E-2</v>
      </c>
      <c r="E800">
        <v>9.4688830000000009E-3</v>
      </c>
      <c r="F800">
        <v>1.4886E-2</v>
      </c>
      <c r="G800">
        <v>4.1580499999999999E-3</v>
      </c>
      <c r="H800">
        <v>-4.3829699999999999E-3</v>
      </c>
      <c r="I800">
        <v>2.4857719999999998E-3</v>
      </c>
      <c r="J800">
        <v>2.9012710000000001E-2</v>
      </c>
      <c r="K800">
        <v>2.0032540000000001E-2</v>
      </c>
      <c r="L800">
        <v>2.020249E-2</v>
      </c>
      <c r="M800">
        <v>2.9221750000000001E-2</v>
      </c>
      <c r="N800">
        <v>1.2059230000000001E-2</v>
      </c>
      <c r="O800">
        <v>5.6215119999999998E-5</v>
      </c>
      <c r="P800">
        <v>1.9752929999999998E-2</v>
      </c>
      <c r="Q800">
        <v>5.0473599999999999E-3</v>
      </c>
      <c r="R800">
        <v>2.3319759999999998E-2</v>
      </c>
      <c r="S800">
        <v>-3.9612419999999999E-4</v>
      </c>
      <c r="T800">
        <v>8.2034440000000007E-3</v>
      </c>
      <c r="U800">
        <v>7.5753249999999999E-3</v>
      </c>
    </row>
    <row r="801" spans="1:21" x14ac:dyDescent="0.25">
      <c r="A801" s="20">
        <f>0.000000615162*10^9</f>
        <v>615.16199999999992</v>
      </c>
      <c r="B801">
        <v>-2.0991370000000001E-3</v>
      </c>
      <c r="C801">
        <v>1.34818E-2</v>
      </c>
      <c r="D801">
        <v>9.3695470000000006E-3</v>
      </c>
      <c r="E801">
        <v>3.5220749999999999E-3</v>
      </c>
      <c r="F801">
        <v>1.139038E-2</v>
      </c>
      <c r="G801">
        <v>5.849801E-3</v>
      </c>
      <c r="H801">
        <v>1.845051E-5</v>
      </c>
      <c r="I801">
        <v>2.4890699999999999E-3</v>
      </c>
      <c r="J801">
        <v>2.4704219999999999E-2</v>
      </c>
      <c r="K801">
        <v>2.0240000000000001E-2</v>
      </c>
      <c r="L801">
        <v>1.7924610000000001E-2</v>
      </c>
      <c r="M801">
        <v>3.556103E-2</v>
      </c>
      <c r="N801">
        <v>9.9152059999999993E-3</v>
      </c>
      <c r="O801">
        <v>-9.4336550000000009E-3</v>
      </c>
      <c r="P801">
        <v>1.7503970000000001E-2</v>
      </c>
      <c r="Q801">
        <v>3.9286529999999998E-3</v>
      </c>
      <c r="R801">
        <v>2.6748309999999999E-3</v>
      </c>
      <c r="S801">
        <v>-5.6998980000000001E-3</v>
      </c>
      <c r="T801">
        <v>8.2907550000000003E-3</v>
      </c>
      <c r="U801">
        <v>-2.362912E-3</v>
      </c>
    </row>
    <row r="802" spans="1:21" x14ac:dyDescent="0.25">
      <c r="A802" s="20">
        <f>0.000000616162*10^9</f>
        <v>616.16200000000003</v>
      </c>
      <c r="B802">
        <v>-1.803493E-3</v>
      </c>
      <c r="C802">
        <v>1.296514E-2</v>
      </c>
      <c r="D802">
        <v>-5.8880929999999996E-3</v>
      </c>
      <c r="E802">
        <v>-3.9475300000000003E-3</v>
      </c>
      <c r="F802">
        <v>-4.1892750000000001E-3</v>
      </c>
      <c r="G802">
        <v>-5.9809939999999999E-3</v>
      </c>
      <c r="H802">
        <v>8.0006920000000002E-3</v>
      </c>
      <c r="I802">
        <v>1.133998E-2</v>
      </c>
      <c r="J802">
        <v>6.9675759999999996E-3</v>
      </c>
      <c r="K802">
        <v>1.684107E-2</v>
      </c>
      <c r="L802">
        <v>7.9188980000000006E-3</v>
      </c>
      <c r="M802">
        <v>1.6924439999999999E-2</v>
      </c>
      <c r="N802">
        <v>4.5263430000000004E-3</v>
      </c>
      <c r="O802">
        <v>-1.5943390000000002E-2</v>
      </c>
      <c r="P802">
        <v>1.131481E-2</v>
      </c>
      <c r="Q802">
        <v>1.1803869999999999E-2</v>
      </c>
      <c r="R802">
        <v>-5.4360260000000001E-3</v>
      </c>
      <c r="S802">
        <v>-2.7365060000000001E-3</v>
      </c>
      <c r="T802">
        <v>8.2068239999999997E-3</v>
      </c>
      <c r="U802">
        <v>-1.48475E-2</v>
      </c>
    </row>
    <row r="803" spans="1:21" x14ac:dyDescent="0.25">
      <c r="A803" s="20">
        <f>0.000000617162*10^9</f>
        <v>617.16200000000003</v>
      </c>
      <c r="B803">
        <v>-2.0046489999999998E-3</v>
      </c>
      <c r="C803">
        <v>8.6596269999999996E-3</v>
      </c>
      <c r="D803">
        <v>-1.6380749999999999E-2</v>
      </c>
      <c r="E803">
        <v>-1.080736E-2</v>
      </c>
      <c r="F803">
        <v>-5.101632E-3</v>
      </c>
      <c r="G803">
        <v>-1.3871649999999999E-2</v>
      </c>
      <c r="H803">
        <v>1.174126E-2</v>
      </c>
      <c r="I803">
        <v>1.7579959999999999E-2</v>
      </c>
      <c r="J803">
        <v>1.042059E-2</v>
      </c>
      <c r="K803">
        <v>1.7505659999999999E-2</v>
      </c>
      <c r="L803">
        <v>5.1585010000000002E-3</v>
      </c>
      <c r="M803">
        <v>4.1832550000000003E-3</v>
      </c>
      <c r="N803">
        <v>-1.0532779999999999E-3</v>
      </c>
      <c r="O803">
        <v>-9.6744979999999995E-4</v>
      </c>
      <c r="P803">
        <v>-1.680169E-3</v>
      </c>
      <c r="Q803">
        <v>2.2129759999999998E-2</v>
      </c>
      <c r="R803">
        <v>4.4726059999999996E-3</v>
      </c>
      <c r="S803">
        <v>-6.0691030000000002E-3</v>
      </c>
      <c r="T803">
        <v>1.113624E-2</v>
      </c>
      <c r="U803">
        <v>-9.1835600000000003E-3</v>
      </c>
    </row>
    <row r="804" spans="1:21" x14ac:dyDescent="0.25">
      <c r="A804" s="20">
        <f>0.000000618162*10^9</f>
        <v>618.16199999999992</v>
      </c>
      <c r="B804">
        <v>-1.1591209999999999E-2</v>
      </c>
      <c r="C804">
        <v>8.9146610000000008E-3</v>
      </c>
      <c r="D804">
        <v>-1.8600660000000001E-2</v>
      </c>
      <c r="E804">
        <v>-1.1025760000000001E-2</v>
      </c>
      <c r="F804">
        <v>5.0807370000000001E-3</v>
      </c>
      <c r="G804">
        <v>-6.6170179999999997E-3</v>
      </c>
      <c r="H804">
        <v>6.3993139999999997E-3</v>
      </c>
      <c r="I804">
        <v>9.9744280000000005E-3</v>
      </c>
      <c r="J804">
        <v>1.1847659999999999E-2</v>
      </c>
      <c r="K804">
        <v>1.4641309999999999E-2</v>
      </c>
      <c r="L804">
        <v>1.043724E-2</v>
      </c>
      <c r="M804">
        <v>9.0107969999999992E-3</v>
      </c>
      <c r="N804">
        <v>1.057131E-2</v>
      </c>
      <c r="O804">
        <v>9.9826970000000004E-3</v>
      </c>
      <c r="P804">
        <v>1.014343E-3</v>
      </c>
      <c r="Q804">
        <v>1.942839E-2</v>
      </c>
      <c r="R804">
        <v>6.8322319999999997E-3</v>
      </c>
      <c r="S804">
        <v>-1.3375700000000001E-2</v>
      </c>
      <c r="T804">
        <v>5.2067140000000003E-3</v>
      </c>
      <c r="U804">
        <v>9.2238700000000003E-3</v>
      </c>
    </row>
    <row r="805" spans="1:21" x14ac:dyDescent="0.25">
      <c r="A805" s="20">
        <f>0.000000619162*10^9</f>
        <v>619.16200000000003</v>
      </c>
      <c r="B805">
        <v>-1.132815E-2</v>
      </c>
      <c r="C805">
        <v>1.4011010000000001E-2</v>
      </c>
      <c r="D805">
        <v>-1.5849530000000001E-2</v>
      </c>
      <c r="E805">
        <v>-6.6919750000000002E-4</v>
      </c>
      <c r="F805">
        <v>-1.1185119999999999E-3</v>
      </c>
      <c r="G805">
        <v>5.5379849999999996E-3</v>
      </c>
      <c r="H805">
        <v>6.0372300000000002E-4</v>
      </c>
      <c r="I805">
        <v>8.8568829999999994E-3</v>
      </c>
      <c r="J805">
        <v>-2.403769E-3</v>
      </c>
      <c r="K805">
        <v>1.09519E-3</v>
      </c>
      <c r="L805">
        <v>1.200214E-2</v>
      </c>
      <c r="M805">
        <v>1.204145E-2</v>
      </c>
      <c r="N805">
        <v>2.949995E-2</v>
      </c>
      <c r="O805">
        <v>4.0130679999999998E-3</v>
      </c>
      <c r="P805">
        <v>1.2996239999999999E-2</v>
      </c>
      <c r="Q805">
        <v>4.6963650000000001E-3</v>
      </c>
      <c r="R805">
        <v>9.2812390000000002E-6</v>
      </c>
      <c r="S805">
        <v>-1.5118039999999999E-2</v>
      </c>
      <c r="T805">
        <v>-4.1050000000000001E-3</v>
      </c>
      <c r="U805">
        <v>1.134135E-2</v>
      </c>
    </row>
    <row r="806" spans="1:21" x14ac:dyDescent="0.25">
      <c r="A806" s="20">
        <f>0.000000620162*10^9</f>
        <v>620.16200000000003</v>
      </c>
      <c r="B806">
        <v>4.7641289999999998E-3</v>
      </c>
      <c r="C806">
        <v>1.054719E-2</v>
      </c>
      <c r="D806">
        <v>-4.5303180000000002E-3</v>
      </c>
      <c r="E806">
        <v>7.3883120000000002E-3</v>
      </c>
      <c r="F806">
        <v>-1.647363E-2</v>
      </c>
      <c r="G806">
        <v>1.3110999999999999E-2</v>
      </c>
      <c r="H806">
        <v>5.5872500000000002E-3</v>
      </c>
      <c r="I806">
        <v>1.64978E-2</v>
      </c>
      <c r="J806">
        <v>-5.9877539999999996E-3</v>
      </c>
      <c r="K806">
        <v>-1.443734E-2</v>
      </c>
      <c r="L806">
        <v>7.4821920000000004E-3</v>
      </c>
      <c r="M806">
        <v>2.8911879999999998E-3</v>
      </c>
      <c r="N806">
        <v>2.5440150000000002E-2</v>
      </c>
      <c r="O806">
        <v>-5.7547800000000004E-4</v>
      </c>
      <c r="P806">
        <v>1.061162E-2</v>
      </c>
      <c r="Q806">
        <v>-4.3308640000000002E-3</v>
      </c>
      <c r="R806">
        <v>-2.265909E-3</v>
      </c>
      <c r="S806">
        <v>-1.6083750000000001E-2</v>
      </c>
      <c r="T806">
        <v>-1.7301160000000001E-3</v>
      </c>
      <c r="U806">
        <v>-2.568926E-3</v>
      </c>
    </row>
    <row r="807" spans="1:21" x14ac:dyDescent="0.25">
      <c r="A807" s="20">
        <f>0.000000621162*10^9</f>
        <v>621.16200000000003</v>
      </c>
      <c r="B807">
        <v>5.2230430000000001E-3</v>
      </c>
      <c r="C807">
        <v>-4.6317349999999997E-3</v>
      </c>
      <c r="D807">
        <v>-5.7662999999999996E-4</v>
      </c>
      <c r="E807">
        <v>3.1681809999999999E-4</v>
      </c>
      <c r="F807">
        <v>-9.5675499999999993E-3</v>
      </c>
      <c r="G807">
        <v>9.3566440000000008E-3</v>
      </c>
      <c r="H807">
        <v>6.4803539999999998E-3</v>
      </c>
      <c r="I807">
        <v>9.1641789999999997E-3</v>
      </c>
      <c r="J807">
        <v>9.2181339999999998E-4</v>
      </c>
      <c r="K807">
        <v>-1.251464E-2</v>
      </c>
      <c r="L807">
        <v>1.814682E-3</v>
      </c>
      <c r="M807">
        <v>-9.0875319999999995E-4</v>
      </c>
      <c r="N807">
        <v>1.287364E-3</v>
      </c>
      <c r="O807">
        <v>3.1431359999999999E-3</v>
      </c>
      <c r="P807">
        <v>1.947973E-3</v>
      </c>
      <c r="Q807">
        <v>4.6455539999999997E-3</v>
      </c>
      <c r="R807">
        <v>-3.691452E-3</v>
      </c>
      <c r="S807">
        <v>-1.628139E-2</v>
      </c>
      <c r="T807">
        <v>4.7515659999999996E-3</v>
      </c>
      <c r="U807">
        <v>-4.3130900000000003E-3</v>
      </c>
    </row>
    <row r="808" spans="1:21" x14ac:dyDescent="0.25">
      <c r="A808" s="20">
        <f>0.000000622162*10^9</f>
        <v>622.16199999999992</v>
      </c>
      <c r="B808">
        <v>-2.9094799999999999E-3</v>
      </c>
      <c r="C808">
        <v>-1.4812540000000001E-2</v>
      </c>
      <c r="D808">
        <v>-1.440227E-2</v>
      </c>
      <c r="E808">
        <v>-6.450033E-3</v>
      </c>
      <c r="F808">
        <v>1.388553E-2</v>
      </c>
      <c r="G808">
        <v>-6.1389560000000001E-3</v>
      </c>
      <c r="H808">
        <v>2.9352409999999999E-3</v>
      </c>
      <c r="I808">
        <v>-7.8511829999999994E-3</v>
      </c>
      <c r="J808">
        <v>-2.7235089999999998E-3</v>
      </c>
      <c r="K808">
        <v>2.8703750000000001E-3</v>
      </c>
      <c r="L808">
        <v>3.642752E-3</v>
      </c>
      <c r="M808">
        <v>1.0485009999999999E-2</v>
      </c>
      <c r="N808">
        <v>-1.0340510000000001E-2</v>
      </c>
      <c r="O808">
        <v>1.1791019999999999E-2</v>
      </c>
      <c r="P808">
        <v>2.7202390000000002E-3</v>
      </c>
      <c r="Q808">
        <v>1.669725E-2</v>
      </c>
      <c r="R808">
        <v>-7.0088950000000002E-3</v>
      </c>
      <c r="S808">
        <v>-6.2369130000000002E-3</v>
      </c>
      <c r="T808">
        <v>6.437407E-3</v>
      </c>
      <c r="U808">
        <v>6.0350350000000002E-3</v>
      </c>
    </row>
    <row r="809" spans="1:21" x14ac:dyDescent="0.25">
      <c r="A809" s="20">
        <f>0.000000623162*10^9</f>
        <v>623.16200000000003</v>
      </c>
      <c r="B809">
        <v>6.8914880000000003E-3</v>
      </c>
      <c r="C809">
        <v>-1.110734E-2</v>
      </c>
      <c r="D809">
        <v>-1.9427280000000002E-2</v>
      </c>
      <c r="E809">
        <v>6.0032009999999997E-3</v>
      </c>
      <c r="F809">
        <v>1.3302349999999999E-2</v>
      </c>
      <c r="G809">
        <v>-1.3450190000000001E-2</v>
      </c>
      <c r="H809">
        <v>1.238822E-2</v>
      </c>
      <c r="I809">
        <v>-1.292364E-2</v>
      </c>
      <c r="J809">
        <v>-9.2418540000000007E-3</v>
      </c>
      <c r="K809">
        <v>4.7994550000000002E-3</v>
      </c>
      <c r="L809">
        <v>1.6255180000000001E-2</v>
      </c>
      <c r="M809">
        <v>2.0017900000000002E-2</v>
      </c>
      <c r="N809">
        <v>-2.7053810000000002E-3</v>
      </c>
      <c r="O809">
        <v>1.5712569999999999E-2</v>
      </c>
      <c r="P809">
        <v>1.0620889999999999E-2</v>
      </c>
      <c r="Q809">
        <v>1.8954229999999999E-2</v>
      </c>
      <c r="R809">
        <v>-2.6319889999999999E-3</v>
      </c>
      <c r="S809">
        <v>7.6722800000000001E-3</v>
      </c>
      <c r="T809">
        <v>3.1862330000000001E-3</v>
      </c>
      <c r="U809">
        <v>4.802654E-3</v>
      </c>
    </row>
    <row r="810" spans="1:21" x14ac:dyDescent="0.25">
      <c r="A810" s="20">
        <f>0.000000624162*10^9</f>
        <v>624.16200000000003</v>
      </c>
      <c r="B810">
        <v>9.4668019999999999E-3</v>
      </c>
      <c r="C810">
        <v>-4.1882619999999999E-3</v>
      </c>
      <c r="D810">
        <v>-2.3381230000000001E-3</v>
      </c>
      <c r="E810">
        <v>1.851908E-2</v>
      </c>
      <c r="F810">
        <v>-9.8824029999999997E-3</v>
      </c>
      <c r="G810">
        <v>-6.3577570000000003E-3</v>
      </c>
      <c r="H810">
        <v>1.9079990000000002E-2</v>
      </c>
      <c r="I810">
        <v>-2.8650300000000002E-4</v>
      </c>
      <c r="J810">
        <v>-7.0762830000000001E-3</v>
      </c>
      <c r="K810">
        <v>-6.4360270000000004E-3</v>
      </c>
      <c r="L810">
        <v>2.3041599999999999E-2</v>
      </c>
      <c r="M810">
        <v>1.4980190000000001E-2</v>
      </c>
      <c r="N810">
        <v>-5.1375119999999997E-4</v>
      </c>
      <c r="O810">
        <v>3.4986549999999998E-3</v>
      </c>
      <c r="P810">
        <v>1.47633E-2</v>
      </c>
      <c r="Q810">
        <v>1.96945E-2</v>
      </c>
      <c r="R810">
        <v>1.173944E-2</v>
      </c>
      <c r="S810">
        <v>7.0136870000000002E-3</v>
      </c>
      <c r="T810">
        <v>-9.0631070000000008E-3</v>
      </c>
      <c r="U810">
        <v>-2.6664700000000002E-3</v>
      </c>
    </row>
    <row r="811" spans="1:21" x14ac:dyDescent="0.25">
      <c r="A811" s="20">
        <f>0.000000625162*10^9</f>
        <v>625.16199999999992</v>
      </c>
      <c r="B811">
        <v>-6.3030619999999999E-3</v>
      </c>
      <c r="C811">
        <v>-2.651095E-3</v>
      </c>
      <c r="D811">
        <v>1.387011E-2</v>
      </c>
      <c r="E811">
        <v>1.593342E-2</v>
      </c>
      <c r="F811">
        <v>-1.2783600000000001E-2</v>
      </c>
      <c r="G811">
        <v>1.559815E-4</v>
      </c>
      <c r="H811">
        <v>5.3669499999999997E-3</v>
      </c>
      <c r="I811">
        <v>1.702942E-2</v>
      </c>
      <c r="J811">
        <v>-2.9441789999999999E-3</v>
      </c>
      <c r="K811">
        <v>-1.3334040000000001E-3</v>
      </c>
      <c r="L811">
        <v>1.569802E-2</v>
      </c>
      <c r="M811">
        <v>5.0305380000000002E-3</v>
      </c>
      <c r="N811">
        <v>-7.8643300000000001E-4</v>
      </c>
      <c r="O811">
        <v>-1.3353719999999999E-2</v>
      </c>
      <c r="P811">
        <v>9.7987019999999994E-3</v>
      </c>
      <c r="Q811">
        <v>2.379916E-2</v>
      </c>
      <c r="R811">
        <v>2.1470530000000002E-2</v>
      </c>
      <c r="S811">
        <v>-6.2683820000000003E-3</v>
      </c>
      <c r="T811">
        <v>-1.194042E-2</v>
      </c>
      <c r="U811">
        <v>-1.738329E-3</v>
      </c>
    </row>
    <row r="812" spans="1:21" x14ac:dyDescent="0.25">
      <c r="A812" s="20">
        <f>0.000000626162*10^9</f>
        <v>626.16200000000003</v>
      </c>
      <c r="B812">
        <v>-6.4834130000000004E-3</v>
      </c>
      <c r="C812">
        <v>-4.6712699999999999E-3</v>
      </c>
      <c r="D812">
        <v>1.289249E-2</v>
      </c>
      <c r="E812">
        <v>1.3415059999999999E-2</v>
      </c>
      <c r="F812">
        <v>4.2020080000000001E-3</v>
      </c>
      <c r="G812">
        <v>8.4319489999999993E-3</v>
      </c>
      <c r="H812">
        <v>-9.3128269999999992E-3</v>
      </c>
      <c r="I812">
        <v>1.8588170000000001E-2</v>
      </c>
      <c r="J812">
        <v>-3.6613359999999997E-4</v>
      </c>
      <c r="K812">
        <v>1.578359E-2</v>
      </c>
      <c r="L812">
        <v>7.9179690000000004E-3</v>
      </c>
      <c r="M812">
        <v>6.839515E-3</v>
      </c>
      <c r="N812">
        <v>9.6827349999999996E-3</v>
      </c>
      <c r="O812">
        <v>-1.716521E-2</v>
      </c>
      <c r="P812">
        <v>4.1093029999999999E-3</v>
      </c>
      <c r="Q812">
        <v>2.2677820000000001E-2</v>
      </c>
      <c r="R812">
        <v>1.443641E-2</v>
      </c>
      <c r="S812">
        <v>-1.056879E-2</v>
      </c>
      <c r="T812">
        <v>1.145444E-2</v>
      </c>
      <c r="U812">
        <v>-2.1738819999999998E-3</v>
      </c>
    </row>
    <row r="813" spans="1:21" x14ac:dyDescent="0.25">
      <c r="A813" s="20">
        <f>0.000000627162*10^9</f>
        <v>627.16200000000003</v>
      </c>
      <c r="B813">
        <v>1.1941149999999999E-2</v>
      </c>
      <c r="C813">
        <v>-2.6174359999999999E-3</v>
      </c>
      <c r="D813">
        <v>3.261108E-3</v>
      </c>
      <c r="E813">
        <v>2.0297860000000001E-2</v>
      </c>
      <c r="F813">
        <v>1.2454649999999999E-2</v>
      </c>
      <c r="G813">
        <v>1.7423939999999999E-2</v>
      </c>
      <c r="H813">
        <v>-6.5320559999999996E-3</v>
      </c>
      <c r="I813">
        <v>9.5489839999999999E-3</v>
      </c>
      <c r="J813">
        <v>9.3867630000000004E-5</v>
      </c>
      <c r="K813">
        <v>1.302743E-2</v>
      </c>
      <c r="L813">
        <v>7.3045540000000004E-3</v>
      </c>
      <c r="M813">
        <v>1.7069629999999999E-2</v>
      </c>
      <c r="N813">
        <v>1.622268E-2</v>
      </c>
      <c r="O813">
        <v>-1.1891830000000001E-2</v>
      </c>
      <c r="P813">
        <v>-6.1332100000000001E-4</v>
      </c>
      <c r="Q813">
        <v>8.8414540000000003E-3</v>
      </c>
      <c r="R813">
        <v>3.4181849999999998E-3</v>
      </c>
      <c r="S813">
        <v>-4.8521410000000001E-4</v>
      </c>
      <c r="T813">
        <v>3.2498409999999998E-2</v>
      </c>
      <c r="U813">
        <v>-7.0836270000000003E-3</v>
      </c>
    </row>
    <row r="814" spans="1:21" x14ac:dyDescent="0.25">
      <c r="A814" s="20">
        <f>0.000000628162*10^9</f>
        <v>628.16200000000003</v>
      </c>
      <c r="B814">
        <v>1.733343E-2</v>
      </c>
      <c r="C814">
        <v>6.2730299999999998E-3</v>
      </c>
      <c r="D814">
        <v>2.1673680000000001E-4</v>
      </c>
      <c r="E814">
        <v>2.8108950000000001E-2</v>
      </c>
      <c r="F814">
        <v>1.194224E-2</v>
      </c>
      <c r="G814">
        <v>1.537996E-2</v>
      </c>
      <c r="H814">
        <v>3.9286740000000001E-3</v>
      </c>
      <c r="I814">
        <v>1.151541E-2</v>
      </c>
      <c r="J814">
        <v>-4.0401430000000004E-3</v>
      </c>
      <c r="K814">
        <v>-4.0430580000000004E-3</v>
      </c>
      <c r="L814">
        <v>4.7533749999999998E-3</v>
      </c>
      <c r="M814">
        <v>1.307521E-2</v>
      </c>
      <c r="N814">
        <v>9.5113890000000003E-3</v>
      </c>
      <c r="O814">
        <v>-8.9255830000000008E-3</v>
      </c>
      <c r="P814">
        <v>-5.3015550000000003E-3</v>
      </c>
      <c r="Q814">
        <v>-6.6187629999999997E-3</v>
      </c>
      <c r="R814">
        <v>8.9350390000000005E-3</v>
      </c>
      <c r="S814">
        <v>9.711908E-3</v>
      </c>
      <c r="T814">
        <v>2.975011E-2</v>
      </c>
      <c r="U814">
        <v>-4.1289300000000003E-3</v>
      </c>
    </row>
    <row r="815" spans="1:21" x14ac:dyDescent="0.25">
      <c r="A815" s="20">
        <f>0.000000629162*10^9</f>
        <v>629.16199999999992</v>
      </c>
      <c r="B815">
        <v>2.5430399999999999E-3</v>
      </c>
      <c r="C815">
        <v>1.0086029999999999E-2</v>
      </c>
      <c r="D815">
        <v>2.0412099999999999E-3</v>
      </c>
      <c r="E815">
        <v>1.776699E-2</v>
      </c>
      <c r="F815">
        <v>1.244234E-2</v>
      </c>
      <c r="G815">
        <v>8.6602380000000007E-3</v>
      </c>
      <c r="H815">
        <v>1.134319E-2</v>
      </c>
      <c r="I815">
        <v>2.158216E-2</v>
      </c>
      <c r="J815">
        <v>-6.2197290000000002E-3</v>
      </c>
      <c r="K815">
        <v>-5.5027499999999998E-3</v>
      </c>
      <c r="L815">
        <v>-1.8582E-3</v>
      </c>
      <c r="M815">
        <v>-1.5990189999999999E-3</v>
      </c>
      <c r="N815">
        <v>-1.5804860000000001E-3</v>
      </c>
      <c r="O815">
        <v>-3.1210790000000001E-3</v>
      </c>
      <c r="P815">
        <v>1.5569049999999999E-3</v>
      </c>
      <c r="Q815">
        <v>-1.163933E-2</v>
      </c>
      <c r="R815">
        <v>1.6948129999999999E-2</v>
      </c>
      <c r="S815">
        <v>7.9835469999999995E-4</v>
      </c>
      <c r="T815">
        <v>1.6726979999999999E-2</v>
      </c>
      <c r="U815">
        <v>2.8515089999999999E-3</v>
      </c>
    </row>
    <row r="816" spans="1:21" x14ac:dyDescent="0.25">
      <c r="A816" s="20">
        <f>0.000000630162*10^9</f>
        <v>630.16200000000003</v>
      </c>
      <c r="B816">
        <v>-3.4378030000000001E-3</v>
      </c>
      <c r="C816">
        <v>6.2440619999999999E-3</v>
      </c>
      <c r="D816">
        <v>-2.5817499999999998E-3</v>
      </c>
      <c r="E816">
        <v>-2.9795540000000001E-3</v>
      </c>
      <c r="F816">
        <v>1.281526E-2</v>
      </c>
      <c r="G816">
        <v>6.8489900000000001E-3</v>
      </c>
      <c r="H816">
        <v>1.506207E-2</v>
      </c>
      <c r="I816">
        <v>2.5305339999999999E-2</v>
      </c>
      <c r="J816">
        <v>-2.1891240000000002E-3</v>
      </c>
      <c r="K816">
        <v>1.0532430000000001E-2</v>
      </c>
      <c r="L816">
        <v>2.756545E-3</v>
      </c>
      <c r="M816">
        <v>-3.0232309999999999E-3</v>
      </c>
      <c r="N816">
        <v>-1.459592E-3</v>
      </c>
      <c r="O816">
        <v>8.0905160000000007E-3</v>
      </c>
      <c r="P816">
        <v>1.1463050000000001E-2</v>
      </c>
      <c r="Q816">
        <v>-6.7471909999999996E-3</v>
      </c>
      <c r="R816">
        <v>6.4309040000000003E-3</v>
      </c>
      <c r="S816">
        <v>-2.243643E-2</v>
      </c>
      <c r="T816">
        <v>6.2711019999999998E-3</v>
      </c>
      <c r="U816">
        <v>3.492228E-3</v>
      </c>
    </row>
    <row r="817" spans="1:21" x14ac:dyDescent="0.25">
      <c r="A817" s="20">
        <f>0.000000631162*10^9</f>
        <v>631.16200000000003</v>
      </c>
      <c r="B817">
        <v>6.7620290000000001E-3</v>
      </c>
      <c r="C817">
        <v>3.1967570000000002E-3</v>
      </c>
      <c r="D817">
        <v>-5.2385549999999998E-3</v>
      </c>
      <c r="E817">
        <v>-2.0266659999999999E-3</v>
      </c>
      <c r="F817">
        <v>3.7306689999999998E-3</v>
      </c>
      <c r="G817">
        <v>1.1482849999999999E-2</v>
      </c>
      <c r="H817">
        <v>1.2024490000000001E-2</v>
      </c>
      <c r="I817">
        <v>2.4138260000000002E-2</v>
      </c>
      <c r="J817">
        <v>-1.9618700000000001E-3</v>
      </c>
      <c r="K817">
        <v>1.4612699999999999E-2</v>
      </c>
      <c r="L817">
        <v>1.555897E-2</v>
      </c>
      <c r="M817">
        <v>-1.451464E-4</v>
      </c>
      <c r="N817">
        <v>8.7858740000000008E-3</v>
      </c>
      <c r="O817">
        <v>1.1606760000000001E-2</v>
      </c>
      <c r="P817">
        <v>3.6368429999999998E-3</v>
      </c>
      <c r="Q817">
        <v>3.3313449999999999E-3</v>
      </c>
      <c r="R817">
        <v>-4.2034899999999998E-3</v>
      </c>
      <c r="S817">
        <v>-2.8806740000000001E-2</v>
      </c>
      <c r="T817">
        <v>4.5855319999999998E-3</v>
      </c>
      <c r="U817">
        <v>-2.0017500000000001E-3</v>
      </c>
    </row>
    <row r="818" spans="1:21" x14ac:dyDescent="0.25">
      <c r="A818" s="20">
        <f>0.000000632162*10^9</f>
        <v>632.16199999999992</v>
      </c>
      <c r="B818">
        <v>5.137048E-3</v>
      </c>
      <c r="C818">
        <v>-3.2876419999999999E-3</v>
      </c>
      <c r="D818">
        <v>1.722875E-3</v>
      </c>
      <c r="E818">
        <v>9.1715459999999992E-3</v>
      </c>
      <c r="F818">
        <v>-6.4620249999999997E-3</v>
      </c>
      <c r="G818">
        <v>1.6314140000000001E-2</v>
      </c>
      <c r="H818">
        <v>4.6952080000000002E-3</v>
      </c>
      <c r="I818">
        <v>1.8441829999999999E-2</v>
      </c>
      <c r="J818">
        <v>-4.4895990000000004E-3</v>
      </c>
      <c r="K818">
        <v>4.2341749999999997E-3</v>
      </c>
      <c r="L818">
        <v>1.496284E-2</v>
      </c>
      <c r="M818">
        <v>-8.3261949999999998E-3</v>
      </c>
      <c r="N818">
        <v>1.297885E-2</v>
      </c>
      <c r="O818">
        <v>5.382235E-3</v>
      </c>
      <c r="P818">
        <v>-9.8800769999999993E-3</v>
      </c>
      <c r="Q818">
        <v>4.6001230000000002E-3</v>
      </c>
      <c r="R818">
        <v>4.513392E-4</v>
      </c>
      <c r="S818">
        <v>-1.776293E-2</v>
      </c>
      <c r="T818">
        <v>5.3480560000000003E-3</v>
      </c>
      <c r="U818">
        <v>-8.7813040000000002E-3</v>
      </c>
    </row>
    <row r="819" spans="1:21" x14ac:dyDescent="0.25">
      <c r="A819" s="20">
        <f>0.000000633162*10^9</f>
        <v>633.16200000000003</v>
      </c>
      <c r="B819">
        <v>-4.2551000000000004E-3</v>
      </c>
      <c r="C819">
        <v>-1.0543830000000001E-2</v>
      </c>
      <c r="D819">
        <v>7.1589369999999998E-3</v>
      </c>
      <c r="E819">
        <v>1.3423440000000001E-3</v>
      </c>
      <c r="F819">
        <v>5.775306E-3</v>
      </c>
      <c r="G819">
        <v>1.6092100000000002E-2</v>
      </c>
      <c r="H819">
        <v>-6.3485290000000003E-3</v>
      </c>
      <c r="I819">
        <v>3.4829990000000001E-3</v>
      </c>
      <c r="J819">
        <v>1.728451E-3</v>
      </c>
      <c r="K819">
        <v>3.559169E-3</v>
      </c>
      <c r="L819">
        <v>4.5123469999999999E-3</v>
      </c>
      <c r="M819">
        <v>-1.453786E-2</v>
      </c>
      <c r="N819">
        <v>6.8972850000000004E-3</v>
      </c>
      <c r="O819">
        <v>-7.9622320000000005E-4</v>
      </c>
      <c r="P819">
        <v>-1.1134939999999999E-2</v>
      </c>
      <c r="Q819">
        <v>-2.4470709999999999E-3</v>
      </c>
      <c r="R819">
        <v>3.4020069999999999E-3</v>
      </c>
      <c r="S819">
        <v>-1.2052200000000001E-2</v>
      </c>
      <c r="T819">
        <v>-2.6951440000000002E-4</v>
      </c>
      <c r="U819">
        <v>-1.297304E-2</v>
      </c>
    </row>
    <row r="820" spans="1:21" x14ac:dyDescent="0.25">
      <c r="A820" s="20">
        <f>0.000000634162*10^9</f>
        <v>634.16200000000003</v>
      </c>
      <c r="B820">
        <v>-3.6296420000000002E-3</v>
      </c>
      <c r="C820">
        <v>-4.8738369999999998E-3</v>
      </c>
      <c r="D820">
        <v>5.1014099999999998E-3</v>
      </c>
      <c r="E820">
        <v>-8.5331599999999997E-3</v>
      </c>
      <c r="F820">
        <v>2.2127770000000001E-2</v>
      </c>
      <c r="G820">
        <v>1.5280459999999999E-2</v>
      </c>
      <c r="H820">
        <v>-2.1060700000000002E-2</v>
      </c>
      <c r="I820">
        <v>-8.3955020000000009E-3</v>
      </c>
      <c r="J820">
        <v>6.187087E-3</v>
      </c>
      <c r="K820">
        <v>3.2284010000000001E-3</v>
      </c>
      <c r="L820">
        <v>5.4767779999999999E-3</v>
      </c>
      <c r="M820">
        <v>-1.006432E-2</v>
      </c>
      <c r="N820">
        <v>-3.219918E-3</v>
      </c>
      <c r="O820">
        <v>-1.57124E-3</v>
      </c>
      <c r="P820">
        <v>-3.3926429999999999E-3</v>
      </c>
      <c r="Q820">
        <v>-3.8424150000000001E-3</v>
      </c>
      <c r="R820">
        <v>-7.4290320000000003E-3</v>
      </c>
      <c r="S820">
        <v>-1.9709440000000002E-2</v>
      </c>
      <c r="T820">
        <v>-8.3645160000000007E-3</v>
      </c>
      <c r="U820">
        <v>-1.6639640000000001E-2</v>
      </c>
    </row>
    <row r="821" spans="1:21" x14ac:dyDescent="0.25">
      <c r="A821" s="20">
        <f>0.000000635162*10^9</f>
        <v>635.16200000000003</v>
      </c>
      <c r="B821">
        <v>-3.5292069999999999E-3</v>
      </c>
      <c r="C821">
        <v>1.365312E-3</v>
      </c>
      <c r="D821">
        <v>1.0053320000000001E-3</v>
      </c>
      <c r="E821">
        <v>1.858485E-3</v>
      </c>
      <c r="F821">
        <v>1.1839270000000001E-2</v>
      </c>
      <c r="G821">
        <v>1.120617E-2</v>
      </c>
      <c r="H821">
        <v>-1.815864E-2</v>
      </c>
      <c r="I821">
        <v>-2.2704829999999998E-3</v>
      </c>
      <c r="J821">
        <v>-1.477719E-3</v>
      </c>
      <c r="K821">
        <v>1.0029430000000001E-3</v>
      </c>
      <c r="L821">
        <v>1.453992E-2</v>
      </c>
      <c r="M821">
        <v>-1.536862E-3</v>
      </c>
      <c r="N821">
        <v>-8.8029749999999993E-3</v>
      </c>
      <c r="O821">
        <v>-6.9907159999999999E-4</v>
      </c>
      <c r="P821">
        <v>7.2380639999999998E-3</v>
      </c>
      <c r="Q821">
        <v>-3.1927829999999998E-3</v>
      </c>
      <c r="R821">
        <v>-1.7089409999999999E-2</v>
      </c>
      <c r="S821">
        <v>-2.4904920000000001E-2</v>
      </c>
      <c r="T821">
        <v>-1.466071E-2</v>
      </c>
      <c r="U821">
        <v>-1.75529E-2</v>
      </c>
    </row>
    <row r="822" spans="1:21" x14ac:dyDescent="0.25">
      <c r="A822" s="20">
        <f>0.000000636162*10^9</f>
        <v>636.16199999999992</v>
      </c>
      <c r="B822">
        <v>-8.2620490000000005E-3</v>
      </c>
      <c r="C822">
        <v>-7.4134270000000002E-3</v>
      </c>
      <c r="D822">
        <v>4.2770250000000003E-3</v>
      </c>
      <c r="E822">
        <v>1.560893E-2</v>
      </c>
      <c r="F822">
        <v>1.238123E-3</v>
      </c>
      <c r="G822">
        <v>4.8318629999999996E-3</v>
      </c>
      <c r="H822">
        <v>3.6932979999999998E-3</v>
      </c>
      <c r="I822">
        <v>7.5763660000000002E-3</v>
      </c>
      <c r="J822">
        <v>-2.6423639999999999E-3</v>
      </c>
      <c r="K822">
        <v>8.3621930000000004E-3</v>
      </c>
      <c r="L822">
        <v>1.413057E-2</v>
      </c>
      <c r="M822">
        <v>5.7088859999999998E-3</v>
      </c>
      <c r="N822">
        <v>-8.4207929999999993E-3</v>
      </c>
      <c r="O822">
        <v>8.3854600000000002E-4</v>
      </c>
      <c r="P822">
        <v>1.00112E-2</v>
      </c>
      <c r="Q822">
        <v>-2.1444880000000001E-4</v>
      </c>
      <c r="R822">
        <v>-6.8652219999999998E-3</v>
      </c>
      <c r="S822">
        <v>-8.1292120000000002E-3</v>
      </c>
      <c r="T822">
        <v>-1.1677150000000001E-2</v>
      </c>
      <c r="U822">
        <v>-9.7044309999999995E-3</v>
      </c>
    </row>
    <row r="823" spans="1:21" x14ac:dyDescent="0.25">
      <c r="A823" s="20">
        <f>0.000000637162*10^9</f>
        <v>637.16200000000003</v>
      </c>
      <c r="B823">
        <v>-1.0409109999999999E-2</v>
      </c>
      <c r="C823">
        <v>-1.1280729999999999E-2</v>
      </c>
      <c r="D823">
        <v>9.8220210000000002E-3</v>
      </c>
      <c r="E823">
        <v>9.2461209999999995E-3</v>
      </c>
      <c r="F823">
        <v>1.8037939999999999E-2</v>
      </c>
      <c r="G823">
        <v>1.803315E-3</v>
      </c>
      <c r="H823">
        <v>1.520524E-2</v>
      </c>
      <c r="I823">
        <v>5.6682029999999999E-4</v>
      </c>
      <c r="J823">
        <v>6.2173569999999997E-3</v>
      </c>
      <c r="K823">
        <v>6.3676749999999997E-3</v>
      </c>
      <c r="L823">
        <v>1.0076999999999999E-2</v>
      </c>
      <c r="M823">
        <v>8.01259E-3</v>
      </c>
      <c r="N823">
        <v>-3.2574930000000002E-3</v>
      </c>
      <c r="O823">
        <v>4.7311030000000004E-3</v>
      </c>
      <c r="P823">
        <v>2.7778070000000001E-4</v>
      </c>
      <c r="Q823">
        <v>9.258957E-3</v>
      </c>
      <c r="R823">
        <v>1.3917840000000001E-2</v>
      </c>
      <c r="S823">
        <v>8.9718660000000002E-3</v>
      </c>
      <c r="T823">
        <v>-8.6107550000000005E-4</v>
      </c>
      <c r="U823">
        <v>-4.276463E-4</v>
      </c>
    </row>
    <row r="824" spans="1:21" x14ac:dyDescent="0.25">
      <c r="A824" s="20">
        <f>0.000000638162*10^9</f>
        <v>638.16200000000003</v>
      </c>
      <c r="B824">
        <v>-3.4314279999999998E-3</v>
      </c>
      <c r="C824">
        <v>1.33354E-3</v>
      </c>
      <c r="D824">
        <v>3.8302919999999999E-3</v>
      </c>
      <c r="E824">
        <v>-4.3090109999999997E-3</v>
      </c>
      <c r="F824">
        <v>3.2485609999999998E-2</v>
      </c>
      <c r="G824">
        <v>-1.80112E-3</v>
      </c>
      <c r="H824">
        <v>1.364023E-2</v>
      </c>
      <c r="I824">
        <v>-4.4969210000000001E-3</v>
      </c>
      <c r="J824">
        <v>5.6242779999999999E-3</v>
      </c>
      <c r="K824">
        <v>-8.0872389999999995E-3</v>
      </c>
      <c r="L824">
        <v>1.1813250000000001E-2</v>
      </c>
      <c r="M824">
        <v>6.5386150000000002E-3</v>
      </c>
      <c r="N824">
        <v>6.5732020000000002E-3</v>
      </c>
      <c r="O824">
        <v>-1.3937260000000001E-3</v>
      </c>
      <c r="P824">
        <v>-1.894955E-3</v>
      </c>
      <c r="Q824">
        <v>1.287136E-2</v>
      </c>
      <c r="R824">
        <v>2.277185E-2</v>
      </c>
      <c r="S824">
        <v>5.5709100000000001E-3</v>
      </c>
      <c r="T824">
        <v>2.9960970000000001E-3</v>
      </c>
      <c r="U824">
        <v>8.0413659999999999E-4</v>
      </c>
    </row>
    <row r="825" spans="1:21" x14ac:dyDescent="0.25">
      <c r="A825" s="20">
        <f>0.000000639162*10^9</f>
        <v>639.16199999999992</v>
      </c>
      <c r="B825">
        <v>5.6813599999999999E-3</v>
      </c>
      <c r="C825">
        <v>1.1139019999999999E-2</v>
      </c>
      <c r="D825">
        <v>-2.4349829999999999E-3</v>
      </c>
      <c r="E825">
        <v>2.565098E-3</v>
      </c>
      <c r="F825">
        <v>1.435933E-2</v>
      </c>
      <c r="G825">
        <v>-6.6324649999999999E-4</v>
      </c>
      <c r="H825">
        <v>1.2811970000000001E-2</v>
      </c>
      <c r="I825">
        <v>9.4671119999999997E-3</v>
      </c>
      <c r="J825">
        <v>1.0447060000000001E-3</v>
      </c>
      <c r="K825">
        <v>-1.598664E-2</v>
      </c>
      <c r="L825">
        <v>1.064473E-2</v>
      </c>
      <c r="M825">
        <v>8.7546540000000006E-3</v>
      </c>
      <c r="N825">
        <v>8.9102460000000001E-3</v>
      </c>
      <c r="O825">
        <v>-1.407096E-2</v>
      </c>
      <c r="P825">
        <v>9.4088060000000005E-3</v>
      </c>
      <c r="Q825">
        <v>2.8479349999999998E-3</v>
      </c>
      <c r="R825">
        <v>1.211486E-2</v>
      </c>
      <c r="S825">
        <v>-1.1342940000000001E-3</v>
      </c>
      <c r="T825">
        <v>2.9563879999999999E-3</v>
      </c>
      <c r="U825">
        <v>-5.3150979999999999E-3</v>
      </c>
    </row>
    <row r="826" spans="1:21" x14ac:dyDescent="0.25">
      <c r="A826" s="20">
        <f>0.000000640162*10^9</f>
        <v>640.16200000000003</v>
      </c>
      <c r="B826">
        <v>1.2037759999999999E-3</v>
      </c>
      <c r="C826">
        <v>1.180019E-2</v>
      </c>
      <c r="D826">
        <v>8.2135330000000003E-3</v>
      </c>
      <c r="E826">
        <v>1.9387140000000001E-2</v>
      </c>
      <c r="F826">
        <v>-1.3103989999999999E-2</v>
      </c>
      <c r="G826">
        <v>2.3365220000000002E-3</v>
      </c>
      <c r="H826">
        <v>1.018763E-2</v>
      </c>
      <c r="I826">
        <v>1.246973E-2</v>
      </c>
      <c r="J826">
        <v>1.140621E-2</v>
      </c>
      <c r="K826">
        <v>-1.0042229999999999E-2</v>
      </c>
      <c r="L826">
        <v>-1.051548E-3</v>
      </c>
      <c r="M826">
        <v>1.140422E-2</v>
      </c>
      <c r="N826">
        <v>-1.4881390000000001E-4</v>
      </c>
      <c r="O826">
        <v>-9.8672910000000003E-3</v>
      </c>
      <c r="P826">
        <v>1.0423719999999999E-2</v>
      </c>
      <c r="Q826">
        <v>-1.053779E-2</v>
      </c>
      <c r="R826">
        <v>-4.2862509999999996E-3</v>
      </c>
      <c r="S826">
        <v>9.6335769999999999E-4</v>
      </c>
      <c r="T826">
        <v>4.6589869999999999E-3</v>
      </c>
      <c r="U826">
        <v>-1.2818019999999999E-2</v>
      </c>
    </row>
    <row r="827" spans="1:21" x14ac:dyDescent="0.25">
      <c r="A827" s="20">
        <f>0.000000641162*10^9</f>
        <v>641.16200000000003</v>
      </c>
      <c r="B827">
        <v>-6.1834769999999997E-3</v>
      </c>
      <c r="C827">
        <v>6.9216809999999998E-3</v>
      </c>
      <c r="D827">
        <v>1.890857E-2</v>
      </c>
      <c r="E827">
        <v>1.9626859999999999E-2</v>
      </c>
      <c r="F827">
        <v>-9.9207110000000005E-3</v>
      </c>
      <c r="G827">
        <v>-2.5328669999999998E-3</v>
      </c>
      <c r="H827">
        <v>6.684125E-3</v>
      </c>
      <c r="I827">
        <v>-6.1298079999999996E-3</v>
      </c>
      <c r="J827">
        <v>2.3814459999999999E-2</v>
      </c>
      <c r="K827">
        <v>3.130552E-3</v>
      </c>
      <c r="L827">
        <v>-1.541415E-2</v>
      </c>
      <c r="M827">
        <v>2.1933399999999998E-3</v>
      </c>
      <c r="N827">
        <v>-2.6569739999999999E-3</v>
      </c>
      <c r="O827">
        <v>6.8227330000000001E-3</v>
      </c>
      <c r="P827">
        <v>7.2944100000000005E-4</v>
      </c>
      <c r="Q827">
        <v>-1.1239539999999999E-2</v>
      </c>
      <c r="R827">
        <v>-7.8504840000000002E-4</v>
      </c>
      <c r="S827">
        <v>6.6198660000000003E-3</v>
      </c>
      <c r="T827">
        <v>3.4285689999999998E-3</v>
      </c>
      <c r="U827">
        <v>-1.8693810000000002E-2</v>
      </c>
    </row>
    <row r="828" spans="1:21" x14ac:dyDescent="0.25">
      <c r="A828" s="20">
        <f>0.000000642162*10^9</f>
        <v>642.16199999999992</v>
      </c>
      <c r="B828">
        <v>-1.223554E-3</v>
      </c>
      <c r="C828">
        <v>-1.1398929999999999E-3</v>
      </c>
      <c r="D828">
        <v>9.9060629999999997E-3</v>
      </c>
      <c r="E828">
        <v>6.0554090000000003E-3</v>
      </c>
      <c r="F828">
        <v>1.222677E-2</v>
      </c>
      <c r="G828">
        <v>-4.1264680000000003E-3</v>
      </c>
      <c r="H828">
        <v>9.0472269999999997E-3</v>
      </c>
      <c r="I828">
        <v>-9.7819039999999993E-3</v>
      </c>
      <c r="J828">
        <v>1.4486270000000001E-2</v>
      </c>
      <c r="K828">
        <v>5.034663E-3</v>
      </c>
      <c r="L828">
        <v>-1.2867709999999999E-2</v>
      </c>
      <c r="M828">
        <v>-6.0519800000000002E-3</v>
      </c>
      <c r="N828">
        <v>1.112848E-3</v>
      </c>
      <c r="O828">
        <v>1.9243980000000001E-2</v>
      </c>
      <c r="P828">
        <v>-2.3523519999999999E-4</v>
      </c>
      <c r="Q828">
        <v>7.65382E-4</v>
      </c>
      <c r="R828">
        <v>1.4107359999999999E-2</v>
      </c>
      <c r="S828">
        <v>3.352107E-3</v>
      </c>
      <c r="T828">
        <v>5.8304630000000001E-3</v>
      </c>
      <c r="U828">
        <v>-2.3932809999999999E-2</v>
      </c>
    </row>
    <row r="829" spans="1:21" x14ac:dyDescent="0.25">
      <c r="A829" s="20">
        <f>0.000000643162*10^9</f>
        <v>643.16200000000003</v>
      </c>
      <c r="B829">
        <v>1.037452E-2</v>
      </c>
      <c r="C829">
        <v>-5.2459430000000003E-3</v>
      </c>
      <c r="D829">
        <v>-4.333796E-3</v>
      </c>
      <c r="E829">
        <v>-1.5176790000000001E-3</v>
      </c>
      <c r="F829">
        <v>1.2271270000000001E-2</v>
      </c>
      <c r="G829">
        <v>1.2682209999999999E-3</v>
      </c>
      <c r="H829">
        <v>1.273785E-2</v>
      </c>
      <c r="I829">
        <v>9.4635940000000005E-3</v>
      </c>
      <c r="J829">
        <v>2.159635E-3</v>
      </c>
      <c r="K829">
        <v>-6.900125E-3</v>
      </c>
      <c r="L829">
        <v>5.8232759999999996E-3</v>
      </c>
      <c r="M829">
        <v>4.0308899999999996E-3</v>
      </c>
      <c r="N829">
        <v>1.4287589999999999E-3</v>
      </c>
      <c r="O829">
        <v>2.5325190000000001E-2</v>
      </c>
      <c r="P829">
        <v>1.0361510000000001E-2</v>
      </c>
      <c r="Q829">
        <v>2.9347259999999999E-3</v>
      </c>
      <c r="R829">
        <v>9.8986049999999996E-3</v>
      </c>
      <c r="S829">
        <v>-7.5163720000000003E-3</v>
      </c>
      <c r="T829">
        <v>9.7497969999999993E-3</v>
      </c>
      <c r="U829">
        <v>-2.095646E-2</v>
      </c>
    </row>
    <row r="830" spans="1:21" x14ac:dyDescent="0.25">
      <c r="A830" s="20">
        <f>0.000000644162*10^9</f>
        <v>644.16200000000003</v>
      </c>
      <c r="B830">
        <v>1.8982949999999998E-2</v>
      </c>
      <c r="C830">
        <v>-1.3041870000000001E-2</v>
      </c>
      <c r="D830">
        <v>-4.5274759999999999E-3</v>
      </c>
      <c r="E830">
        <v>2.638788E-4</v>
      </c>
      <c r="F830">
        <v>-7.6869820000000002E-3</v>
      </c>
      <c r="G830">
        <v>3.372758E-3</v>
      </c>
      <c r="H830">
        <v>1.3574879999999999E-2</v>
      </c>
      <c r="I830">
        <v>1.9003760000000001E-2</v>
      </c>
      <c r="J830">
        <v>7.190938E-3</v>
      </c>
      <c r="K830">
        <v>-1.2322029999999999E-2</v>
      </c>
      <c r="L830">
        <v>1.459881E-2</v>
      </c>
      <c r="M830">
        <v>1.4423470000000001E-2</v>
      </c>
      <c r="N830">
        <v>5.0880140000000001E-3</v>
      </c>
      <c r="O830">
        <v>1.8639869999999999E-2</v>
      </c>
      <c r="P830">
        <v>1.7318690000000001E-2</v>
      </c>
      <c r="Q830">
        <v>-3.555749E-3</v>
      </c>
      <c r="R830">
        <v>7.0530039999999999E-4</v>
      </c>
      <c r="S830">
        <v>-8.2263549999999994E-3</v>
      </c>
      <c r="T830">
        <v>4.3007979999999998E-3</v>
      </c>
      <c r="U830">
        <v>-6.5965889999999999E-3</v>
      </c>
    </row>
    <row r="831" spans="1:21" x14ac:dyDescent="0.25">
      <c r="A831" s="20">
        <f>0.000000645162*10^9</f>
        <v>645.16200000000003</v>
      </c>
      <c r="B831">
        <v>1.609203E-2</v>
      </c>
      <c r="C831">
        <v>-1.9129449999999999E-2</v>
      </c>
      <c r="D831">
        <v>6.4501489999999996E-3</v>
      </c>
      <c r="E831">
        <v>-5.3613410000000004E-3</v>
      </c>
      <c r="F831">
        <v>-1.7200219999999999E-2</v>
      </c>
      <c r="G831">
        <v>7.7146539999999996E-4</v>
      </c>
      <c r="H831">
        <v>1.0073500000000001E-2</v>
      </c>
      <c r="I831">
        <v>9.6421700000000003E-3</v>
      </c>
      <c r="J831">
        <v>9.4720470000000008E-3</v>
      </c>
      <c r="K831">
        <v>-4.4701339999999997E-3</v>
      </c>
      <c r="L831">
        <v>3.7227739999999999E-3</v>
      </c>
      <c r="M831">
        <v>9.2938550000000002E-3</v>
      </c>
      <c r="N831">
        <v>8.5598210000000004E-3</v>
      </c>
      <c r="O831">
        <v>2.9559740000000001E-3</v>
      </c>
      <c r="P831">
        <v>1.217036E-2</v>
      </c>
      <c r="Q831">
        <v>4.8613249999999997E-3</v>
      </c>
      <c r="R831">
        <v>6.0332780000000004E-3</v>
      </c>
      <c r="S831">
        <v>-4.3264380000000002E-3</v>
      </c>
      <c r="T831">
        <v>-5.4800919999999998E-4</v>
      </c>
      <c r="U831">
        <v>7.506314E-3</v>
      </c>
    </row>
    <row r="832" spans="1:21" x14ac:dyDescent="0.25">
      <c r="A832" s="20">
        <f>0.000000646162*10^9</f>
        <v>646.16199999999992</v>
      </c>
      <c r="B832">
        <v>7.4360279999999999E-3</v>
      </c>
      <c r="C832">
        <v>-4.381467E-3</v>
      </c>
      <c r="D832">
        <v>9.7406400000000001E-3</v>
      </c>
      <c r="E832">
        <v>-1.5780369999999998E-2</v>
      </c>
      <c r="F832">
        <v>-1.1296270000000001E-2</v>
      </c>
      <c r="G832">
        <v>3.860802E-3</v>
      </c>
      <c r="H832">
        <v>5.3146089999999997E-3</v>
      </c>
      <c r="I832">
        <v>3.2285240000000002E-4</v>
      </c>
      <c r="J832">
        <v>-1.820066E-3</v>
      </c>
      <c r="K832">
        <v>2.425295E-6</v>
      </c>
      <c r="L832">
        <v>-6.0809599999999998E-3</v>
      </c>
      <c r="M832">
        <v>-6.2652960000000001E-4</v>
      </c>
      <c r="N832">
        <v>8.4692580000000003E-3</v>
      </c>
      <c r="O832">
        <v>1.5782529999999999E-3</v>
      </c>
      <c r="P832">
        <v>1.3854969999999999E-2</v>
      </c>
      <c r="Q832">
        <v>1.6305360000000001E-2</v>
      </c>
      <c r="R832">
        <v>3.2972510000000002E-3</v>
      </c>
      <c r="S832">
        <v>-1.0300200000000001E-2</v>
      </c>
      <c r="T832">
        <v>4.2044580000000003E-3</v>
      </c>
      <c r="U832">
        <v>9.2384349999999997E-3</v>
      </c>
    </row>
    <row r="833" spans="1:21" x14ac:dyDescent="0.25">
      <c r="A833" s="20">
        <f>0.000000647162*10^9</f>
        <v>647.16200000000003</v>
      </c>
      <c r="B833">
        <v>3.12642E-3</v>
      </c>
      <c r="C833">
        <v>1.547713E-2</v>
      </c>
      <c r="D833">
        <v>3.037847E-4</v>
      </c>
      <c r="E833">
        <v>-1.14159E-2</v>
      </c>
      <c r="F833">
        <v>-3.843094E-3</v>
      </c>
      <c r="G833">
        <v>1.501427E-2</v>
      </c>
      <c r="H833">
        <v>9.5451600000000004E-3</v>
      </c>
      <c r="I833">
        <v>2.0068199999999999E-3</v>
      </c>
      <c r="J833">
        <v>-8.2974299999999997E-3</v>
      </c>
      <c r="K833">
        <v>-6.6424589999999999E-3</v>
      </c>
      <c r="L833">
        <v>-2.802892E-3</v>
      </c>
      <c r="M833">
        <v>-1.9076459999999999E-4</v>
      </c>
      <c r="N833">
        <v>1.3195259999999999E-3</v>
      </c>
      <c r="O833">
        <v>1.6371980000000001E-2</v>
      </c>
      <c r="P833">
        <v>2.2350780000000001E-2</v>
      </c>
      <c r="Q833">
        <v>1.5220010000000001E-2</v>
      </c>
      <c r="R833">
        <v>-1.3495109999999999E-2</v>
      </c>
      <c r="S833">
        <v>-1.8835029999999999E-2</v>
      </c>
      <c r="T833">
        <v>7.662131E-3</v>
      </c>
      <c r="U833">
        <v>8.1926660000000001E-4</v>
      </c>
    </row>
    <row r="834" spans="1:21" x14ac:dyDescent="0.25">
      <c r="A834" s="20">
        <f>0.000000648162*10^9</f>
        <v>648.16200000000003</v>
      </c>
      <c r="B834">
        <v>5.4065359999999998E-4</v>
      </c>
      <c r="C834">
        <v>1.412569E-2</v>
      </c>
      <c r="D834">
        <v>-4.4302789999999996E-3</v>
      </c>
      <c r="E834">
        <v>3.1633949999999998E-3</v>
      </c>
      <c r="F834">
        <v>7.2469310000000003E-4</v>
      </c>
      <c r="G834">
        <v>1.967211E-2</v>
      </c>
      <c r="H834">
        <v>1.8447470000000001E-2</v>
      </c>
      <c r="I834">
        <v>1.058224E-2</v>
      </c>
      <c r="J834">
        <v>-2.424729E-3</v>
      </c>
      <c r="K834">
        <v>-9.9412379999999998E-3</v>
      </c>
      <c r="L834">
        <v>-3.4740169999999998E-3</v>
      </c>
      <c r="M834">
        <v>7.6938659999999997E-3</v>
      </c>
      <c r="N834">
        <v>-1.487364E-2</v>
      </c>
      <c r="O834">
        <v>2.392503E-2</v>
      </c>
      <c r="P834">
        <v>1.414961E-2</v>
      </c>
      <c r="Q834">
        <v>8.8128029999999993E-3</v>
      </c>
      <c r="R834">
        <v>-1.4743579999999999E-2</v>
      </c>
      <c r="S834">
        <v>-2.054696E-2</v>
      </c>
      <c r="T834">
        <v>2.6145840000000001E-3</v>
      </c>
      <c r="U834">
        <v>-1.8392980000000001E-3</v>
      </c>
    </row>
    <row r="835" spans="1:21" x14ac:dyDescent="0.25">
      <c r="A835" s="20">
        <f>0.000000649162*10^9</f>
        <v>649.16199999999992</v>
      </c>
      <c r="B835">
        <v>3.743134E-3</v>
      </c>
      <c r="C835">
        <v>-4.4911619999999999E-3</v>
      </c>
      <c r="D835">
        <v>1.4313450000000001E-3</v>
      </c>
      <c r="E835">
        <v>7.3763079999999998E-3</v>
      </c>
      <c r="F835">
        <v>1.5779979999999999E-3</v>
      </c>
      <c r="G835">
        <v>1.247473E-2</v>
      </c>
      <c r="H835">
        <v>1.2813079999999999E-2</v>
      </c>
      <c r="I835">
        <v>8.3621059999999994E-3</v>
      </c>
      <c r="J835">
        <v>-1.951188E-3</v>
      </c>
      <c r="K835">
        <v>2.8723490000000002E-4</v>
      </c>
      <c r="L835">
        <v>-8.0137239999999998E-3</v>
      </c>
      <c r="M835">
        <v>9.2988519999999998E-3</v>
      </c>
      <c r="N835">
        <v>-1.5905289999999999E-2</v>
      </c>
      <c r="O835">
        <v>1.4017440000000001E-2</v>
      </c>
      <c r="P835">
        <v>-5.6634130000000004E-4</v>
      </c>
      <c r="Q835">
        <v>-1.764994E-3</v>
      </c>
      <c r="R835">
        <v>-1.6147100000000001E-3</v>
      </c>
      <c r="S835">
        <v>-1.471601E-2</v>
      </c>
      <c r="T835">
        <v>-1.6185699999999999E-3</v>
      </c>
      <c r="U835">
        <v>2.9257979999999999E-3</v>
      </c>
    </row>
    <row r="836" spans="1:21" x14ac:dyDescent="0.25">
      <c r="A836" s="20">
        <f>0.000000650162*10^9</f>
        <v>650.16200000000003</v>
      </c>
      <c r="B836">
        <v>1.502758E-2</v>
      </c>
      <c r="C836">
        <v>-1.9473219999999999E-2</v>
      </c>
      <c r="D836">
        <v>4.0889029999999996E-3</v>
      </c>
      <c r="E836">
        <v>-1.088517E-3</v>
      </c>
      <c r="F836">
        <v>2.631651E-3</v>
      </c>
      <c r="G836">
        <v>7.3823370000000001E-3</v>
      </c>
      <c r="H836">
        <v>-2.5011299999999998E-3</v>
      </c>
      <c r="I836">
        <v>-7.4044929999999998E-3</v>
      </c>
      <c r="J836">
        <v>-9.4792299999999999E-3</v>
      </c>
      <c r="K836">
        <v>1.216273E-2</v>
      </c>
      <c r="L836">
        <v>2.2003880000000002E-3</v>
      </c>
      <c r="M836">
        <v>3.9556620000000004E-3</v>
      </c>
      <c r="N836">
        <v>2.567752E-3</v>
      </c>
      <c r="O836">
        <v>2.2435549999999999E-3</v>
      </c>
      <c r="P836">
        <v>2.4282090000000002E-3</v>
      </c>
      <c r="Q836">
        <v>-1.088397E-2</v>
      </c>
      <c r="R836">
        <v>2.4703080000000003E-4</v>
      </c>
      <c r="S836">
        <v>-4.9175010000000003E-3</v>
      </c>
      <c r="T836">
        <v>3.1022569999999999E-4</v>
      </c>
      <c r="U836">
        <v>5.8799050000000004E-3</v>
      </c>
    </row>
    <row r="837" spans="1:21" x14ac:dyDescent="0.25">
      <c r="A837" s="20">
        <f>0.000000651162*10^9</f>
        <v>651.16200000000003</v>
      </c>
      <c r="B837">
        <v>1.9190180000000001E-2</v>
      </c>
      <c r="C837">
        <v>-2.348285E-2</v>
      </c>
      <c r="D837">
        <v>4.7909279999999997E-4</v>
      </c>
      <c r="E837">
        <v>1.8121879999999999E-3</v>
      </c>
      <c r="F837">
        <v>5.068927E-3</v>
      </c>
      <c r="G837">
        <v>1.227367E-2</v>
      </c>
      <c r="H837">
        <v>-6.9332699999999998E-4</v>
      </c>
      <c r="I837">
        <v>-7.5484489999999996E-3</v>
      </c>
      <c r="J837">
        <v>-5.4382399999999996E-3</v>
      </c>
      <c r="K837">
        <v>9.4784970000000007E-3</v>
      </c>
      <c r="L837">
        <v>1.357677E-2</v>
      </c>
      <c r="M837">
        <v>-6.1156179999999997E-3</v>
      </c>
      <c r="N837">
        <v>1.3343209999999999E-2</v>
      </c>
      <c r="O837">
        <v>1.7664829999999999E-3</v>
      </c>
      <c r="P837">
        <v>1.4493860000000001E-2</v>
      </c>
      <c r="Q837">
        <v>-7.9199319999999993E-3</v>
      </c>
      <c r="R837">
        <v>-7.2937049999999997E-4</v>
      </c>
      <c r="S837">
        <v>-8.9074960000000002E-4</v>
      </c>
      <c r="T837">
        <v>-4.6409579999999997E-3</v>
      </c>
      <c r="U837">
        <v>8.0166089999999992E-3</v>
      </c>
    </row>
    <row r="838" spans="1:21" x14ac:dyDescent="0.25">
      <c r="A838" s="20">
        <f>0.000000652162*10^9</f>
        <v>652.16200000000003</v>
      </c>
      <c r="B838">
        <v>5.7071159999999999E-3</v>
      </c>
      <c r="C838">
        <v>-1.529702E-2</v>
      </c>
      <c r="D838">
        <v>4.3810979999999999E-3</v>
      </c>
      <c r="E838">
        <v>2.0090710000000001E-2</v>
      </c>
      <c r="F838">
        <v>5.030184E-3</v>
      </c>
      <c r="G838">
        <v>1.332092E-2</v>
      </c>
      <c r="H838">
        <v>7.6014819999999997E-3</v>
      </c>
      <c r="I838">
        <v>8.6833889999999997E-3</v>
      </c>
      <c r="J838">
        <v>9.0067830000000008E-3</v>
      </c>
      <c r="K838">
        <v>1.444262E-4</v>
      </c>
      <c r="L838">
        <v>6.8551200000000001E-3</v>
      </c>
      <c r="M838">
        <v>-1.5962489999999999E-2</v>
      </c>
      <c r="N838">
        <v>5.5748229999999996E-3</v>
      </c>
      <c r="O838">
        <v>3.3036210000000001E-3</v>
      </c>
      <c r="P838">
        <v>1.2336410000000001E-2</v>
      </c>
      <c r="Q838">
        <v>-3.323434E-4</v>
      </c>
      <c r="R838">
        <v>7.2853780000000003E-3</v>
      </c>
      <c r="S838">
        <v>-3.5681789999999999E-3</v>
      </c>
      <c r="T838">
        <v>-1.415459E-2</v>
      </c>
      <c r="U838">
        <v>1.22463E-2</v>
      </c>
    </row>
    <row r="839" spans="1:21" x14ac:dyDescent="0.25">
      <c r="A839" s="20">
        <f>0.000000653162*10^9</f>
        <v>653.16199999999992</v>
      </c>
      <c r="B839">
        <v>-3.6617120000000001E-3</v>
      </c>
      <c r="C839">
        <v>2.6759510000000002E-3</v>
      </c>
      <c r="D839">
        <v>1.8218109999999999E-2</v>
      </c>
      <c r="E839">
        <v>2.2700649999999999E-2</v>
      </c>
      <c r="F839">
        <v>1.0421690000000001E-2</v>
      </c>
      <c r="G839">
        <v>6.9898640000000001E-3</v>
      </c>
      <c r="H839">
        <v>1.994422E-3</v>
      </c>
      <c r="I839">
        <v>8.3723640000000002E-3</v>
      </c>
      <c r="J839">
        <v>1.371616E-2</v>
      </c>
      <c r="K839">
        <v>9.0692839999999996E-5</v>
      </c>
      <c r="L839">
        <v>-1.1256149999999999E-3</v>
      </c>
      <c r="M839">
        <v>-1.173306E-2</v>
      </c>
      <c r="N839">
        <v>-1.11937E-3</v>
      </c>
      <c r="O839">
        <v>1.0834320000000001E-3</v>
      </c>
      <c r="P839">
        <v>8.0623479999999997E-5</v>
      </c>
      <c r="Q839">
        <v>2.4752490000000001E-3</v>
      </c>
      <c r="R839">
        <v>9.4177719999999996E-3</v>
      </c>
      <c r="S839">
        <v>4.4116179999999997E-4</v>
      </c>
      <c r="T839">
        <v>-7.4342189999999997E-3</v>
      </c>
      <c r="U839">
        <v>1.9639690000000001E-2</v>
      </c>
    </row>
    <row r="840" spans="1:21" x14ac:dyDescent="0.25">
      <c r="A840" s="20">
        <f>0.000000654162*10^9</f>
        <v>654.16200000000003</v>
      </c>
      <c r="B840">
        <v>1.3248340000000001E-2</v>
      </c>
      <c r="C840">
        <v>1.398461E-2</v>
      </c>
      <c r="D840">
        <v>2.4184029999999999E-2</v>
      </c>
      <c r="E840">
        <v>5.373526E-3</v>
      </c>
      <c r="F840">
        <v>1.192767E-2</v>
      </c>
      <c r="G840">
        <v>7.1454980000000001E-3</v>
      </c>
      <c r="H840">
        <v>8.7040279999999999E-5</v>
      </c>
      <c r="I840">
        <v>-3.8957089999999998E-3</v>
      </c>
      <c r="J840">
        <v>9.3972559999999997E-3</v>
      </c>
      <c r="K840">
        <v>2.2874869999999999E-3</v>
      </c>
      <c r="L840">
        <v>2.0149209999999998E-3</v>
      </c>
      <c r="M840">
        <v>1.410005E-3</v>
      </c>
      <c r="N840">
        <v>9.0815029999999995E-3</v>
      </c>
      <c r="O840">
        <v>-8.0523170000000002E-4</v>
      </c>
      <c r="P840">
        <v>-2.9499779999999998E-3</v>
      </c>
      <c r="Q840">
        <v>8.3918589999999998E-3</v>
      </c>
      <c r="R840">
        <v>-9.4054510000000002E-4</v>
      </c>
      <c r="S840">
        <v>5.7503700000000003E-3</v>
      </c>
      <c r="T840">
        <v>8.9673749999999997E-3</v>
      </c>
      <c r="U840">
        <v>2.6352520000000001E-2</v>
      </c>
    </row>
    <row r="841" spans="1:21" x14ac:dyDescent="0.25">
      <c r="A841" s="20">
        <f>0.000000655162*10^9</f>
        <v>655.16200000000003</v>
      </c>
      <c r="B841">
        <v>3.3153189999999999E-2</v>
      </c>
      <c r="C841">
        <v>1.6028790000000001E-2</v>
      </c>
      <c r="D841">
        <v>1.090382E-2</v>
      </c>
      <c r="E841">
        <v>-6.2677890000000002E-4</v>
      </c>
      <c r="F841">
        <v>4.349716E-3</v>
      </c>
      <c r="G841">
        <v>8.4985530000000007E-3</v>
      </c>
      <c r="H841">
        <v>9.1608269999999999E-3</v>
      </c>
      <c r="I841">
        <v>-1.882629E-3</v>
      </c>
      <c r="J841">
        <v>4.7607220000000002E-3</v>
      </c>
      <c r="K841">
        <v>-5.6418919999999999E-3</v>
      </c>
      <c r="L841">
        <v>3.2763139999999998E-3</v>
      </c>
      <c r="M841">
        <v>3.2186150000000002E-3</v>
      </c>
      <c r="N841">
        <v>1.6375420000000002E-2</v>
      </c>
      <c r="O841">
        <v>-5.9633940000000003E-3</v>
      </c>
      <c r="P841">
        <v>4.7970180000000001E-3</v>
      </c>
      <c r="Q841">
        <v>1.4372619999999999E-2</v>
      </c>
      <c r="R841">
        <v>-4.9135330000000003E-3</v>
      </c>
      <c r="S841">
        <v>5.8101289999999998E-3</v>
      </c>
      <c r="T841">
        <v>9.4760139999999996E-3</v>
      </c>
      <c r="U841">
        <v>2.4954690000000002E-2</v>
      </c>
    </row>
    <row r="842" spans="1:21" x14ac:dyDescent="0.25">
      <c r="A842" s="20">
        <f>0.000000656162*10^9</f>
        <v>656.16199999999992</v>
      </c>
      <c r="B842">
        <v>3.007522E-2</v>
      </c>
      <c r="C842">
        <v>1.33659E-2</v>
      </c>
      <c r="D842">
        <v>-3.0649599999999998E-3</v>
      </c>
      <c r="E842">
        <v>1.0711490000000001E-2</v>
      </c>
      <c r="F842">
        <v>5.8205239999999997E-3</v>
      </c>
      <c r="G842">
        <v>4.4297540000000002E-3</v>
      </c>
      <c r="H842">
        <v>1.0152019999999999E-2</v>
      </c>
      <c r="I842">
        <v>6.744168E-3</v>
      </c>
      <c r="J842">
        <v>-5.5515249999999999E-3</v>
      </c>
      <c r="K842">
        <v>-1.7403709999999999E-2</v>
      </c>
      <c r="L842">
        <v>-1.050259E-3</v>
      </c>
      <c r="M842">
        <v>1.4198559999999999E-3</v>
      </c>
      <c r="N842">
        <v>7.8912659999999992E-3</v>
      </c>
      <c r="O842">
        <v>-6.4613819999999999E-3</v>
      </c>
      <c r="P842">
        <v>1.1833740000000001E-2</v>
      </c>
      <c r="Q842">
        <v>1.102032E-2</v>
      </c>
      <c r="R842">
        <v>2.5593780000000002E-3</v>
      </c>
      <c r="S842">
        <v>1.5648889999999999E-2</v>
      </c>
      <c r="T842">
        <v>-2.5420019999999998E-3</v>
      </c>
      <c r="U842">
        <v>1.6700889999999999E-2</v>
      </c>
    </row>
    <row r="843" spans="1:21" x14ac:dyDescent="0.25">
      <c r="A843" s="20">
        <f>0.000000657162*10^9</f>
        <v>657.16200000000003</v>
      </c>
      <c r="B843">
        <v>1.701399E-2</v>
      </c>
      <c r="C843">
        <v>4.969584E-3</v>
      </c>
      <c r="D843">
        <v>-4.9611439999999998E-3</v>
      </c>
      <c r="E843">
        <v>1.126971E-2</v>
      </c>
      <c r="F843">
        <v>1.108873E-2</v>
      </c>
      <c r="G843">
        <v>6.3588109999999996E-4</v>
      </c>
      <c r="H843">
        <v>-6.4543719999999999E-3</v>
      </c>
      <c r="I843">
        <v>3.390208E-3</v>
      </c>
      <c r="J843">
        <v>-1.0656189999999999E-2</v>
      </c>
      <c r="K843">
        <v>-1.773951E-2</v>
      </c>
      <c r="L843">
        <v>-9.3422259999999995E-4</v>
      </c>
      <c r="M843">
        <v>1.207169E-2</v>
      </c>
      <c r="N843">
        <v>-1.0362310000000001E-3</v>
      </c>
      <c r="O843">
        <v>2.991442E-3</v>
      </c>
      <c r="P843">
        <v>9.7818249999999992E-3</v>
      </c>
      <c r="Q843">
        <v>7.4067860000000003E-3</v>
      </c>
      <c r="R843">
        <v>-1.7562039999999999E-3</v>
      </c>
      <c r="S843">
        <v>1.9997600000000001E-2</v>
      </c>
      <c r="T843">
        <v>-4.5746839999999999E-3</v>
      </c>
      <c r="U843">
        <v>8.1157210000000002E-4</v>
      </c>
    </row>
    <row r="844" spans="1:21" x14ac:dyDescent="0.25">
      <c r="A844" s="20">
        <f>0.000000658162*10^9</f>
        <v>658.16200000000003</v>
      </c>
      <c r="B844">
        <v>1.554941E-2</v>
      </c>
      <c r="C844">
        <v>-5.759405E-4</v>
      </c>
      <c r="D844">
        <v>-6.6956669999999998E-3</v>
      </c>
      <c r="E844">
        <v>-5.1646310000000003E-4</v>
      </c>
      <c r="F844">
        <v>1.193462E-2</v>
      </c>
      <c r="G844">
        <v>-7.3212659999999999E-3</v>
      </c>
      <c r="H844">
        <v>-2.2816639999999999E-2</v>
      </c>
      <c r="I844">
        <v>-6.5455660000000001E-3</v>
      </c>
      <c r="J844">
        <v>-6.3779630000000004E-3</v>
      </c>
      <c r="K844">
        <v>-3.055215E-3</v>
      </c>
      <c r="L844">
        <v>8.3899630000000003E-3</v>
      </c>
      <c r="M844">
        <v>2.1509819999999999E-2</v>
      </c>
      <c r="N844">
        <v>-7.0674819999999998E-5</v>
      </c>
      <c r="O844">
        <v>7.4583060000000005E-5</v>
      </c>
      <c r="P844">
        <v>9.3318080000000005E-3</v>
      </c>
      <c r="Q844">
        <v>3.6729029999999999E-3</v>
      </c>
      <c r="R844">
        <v>-1.45734E-2</v>
      </c>
      <c r="S844">
        <v>3.0737759999999999E-3</v>
      </c>
      <c r="T844">
        <v>-1.5185019999999999E-3</v>
      </c>
      <c r="U844">
        <v>-1.7116320000000001E-2</v>
      </c>
    </row>
    <row r="845" spans="1:21" x14ac:dyDescent="0.25">
      <c r="A845" s="20">
        <f>0.000000659162*10^9</f>
        <v>659.16200000000003</v>
      </c>
      <c r="B845">
        <v>2.0394389999999998E-2</v>
      </c>
      <c r="C845">
        <v>3.9229359999999998E-4</v>
      </c>
      <c r="D845">
        <v>-6.1372040000000003E-3</v>
      </c>
      <c r="E845">
        <v>4.8823429999999999E-3</v>
      </c>
      <c r="F845">
        <v>9.4598070000000006E-3</v>
      </c>
      <c r="G845">
        <v>-1.424655E-2</v>
      </c>
      <c r="H845">
        <v>-1.3559109999999999E-2</v>
      </c>
      <c r="I845">
        <v>-8.1049940000000008E-3</v>
      </c>
      <c r="J845">
        <v>-5.805111E-3</v>
      </c>
      <c r="K845">
        <v>1.5380609999999999E-2</v>
      </c>
      <c r="L845">
        <v>1.7652250000000001E-2</v>
      </c>
      <c r="M845">
        <v>1.750024E-2</v>
      </c>
      <c r="N845">
        <v>7.8511229999999998E-3</v>
      </c>
      <c r="O845">
        <v>-1.6188859999999999E-2</v>
      </c>
      <c r="P845">
        <v>2.0469330000000001E-2</v>
      </c>
      <c r="Q845">
        <v>-5.76693E-3</v>
      </c>
      <c r="R845">
        <v>-1.244995E-2</v>
      </c>
      <c r="S845">
        <v>-7.6577340000000002E-3</v>
      </c>
      <c r="T845">
        <v>-7.4461400000000004E-3</v>
      </c>
      <c r="U845">
        <v>-1.41491E-2</v>
      </c>
    </row>
    <row r="846" spans="1:21" x14ac:dyDescent="0.25">
      <c r="A846" s="20">
        <f>0.000000660161*10^9</f>
        <v>660.16100000000006</v>
      </c>
      <c r="B846">
        <v>1.3302420000000001E-2</v>
      </c>
      <c r="C846">
        <v>2.6368709999999998E-3</v>
      </c>
      <c r="D846">
        <v>2.8021880000000002E-3</v>
      </c>
      <c r="E846">
        <v>2.0858310000000001E-2</v>
      </c>
      <c r="F846">
        <v>2.4745140000000001E-3</v>
      </c>
      <c r="G846">
        <v>-5.8342339999999998E-3</v>
      </c>
      <c r="H846">
        <v>1.104538E-2</v>
      </c>
      <c r="I846">
        <v>8.6892109999999996E-4</v>
      </c>
      <c r="J846">
        <v>1.185111E-3</v>
      </c>
      <c r="K846">
        <v>2.1747679999999998E-2</v>
      </c>
      <c r="L846">
        <v>1.0700309999999999E-2</v>
      </c>
      <c r="M846">
        <v>4.879052E-3</v>
      </c>
      <c r="N846">
        <v>7.6280369999999998E-3</v>
      </c>
      <c r="O846">
        <v>-2.2131069999999999E-2</v>
      </c>
      <c r="P846">
        <v>2.4024920000000002E-2</v>
      </c>
      <c r="Q846">
        <v>-9.361978E-3</v>
      </c>
      <c r="R846">
        <v>-7.4929420000000003E-4</v>
      </c>
      <c r="S846">
        <v>-8.5122419999999999E-4</v>
      </c>
      <c r="T846">
        <v>-1.51439E-2</v>
      </c>
      <c r="U846">
        <v>4.627918E-3</v>
      </c>
    </row>
    <row r="847" spans="1:21" x14ac:dyDescent="0.25">
      <c r="A847" s="20">
        <f>0.000000661161*10^9</f>
        <v>661.16099999999994</v>
      </c>
      <c r="B847">
        <v>3.521784E-3</v>
      </c>
      <c r="C847">
        <v>-3.0915060000000002E-5</v>
      </c>
      <c r="D847">
        <v>1.273709E-2</v>
      </c>
      <c r="E847">
        <v>1.4155650000000001E-2</v>
      </c>
      <c r="F847">
        <v>2.1297299999999998E-3</v>
      </c>
      <c r="G847">
        <v>1.0607500000000001E-2</v>
      </c>
      <c r="H847">
        <v>1.899431E-2</v>
      </c>
      <c r="I847">
        <v>4.3165479999999999E-3</v>
      </c>
      <c r="J847">
        <v>1.0435349999999999E-2</v>
      </c>
      <c r="K847">
        <v>1.1307350000000001E-2</v>
      </c>
      <c r="L847">
        <v>-5.8383580000000001E-3</v>
      </c>
      <c r="M847">
        <v>-8.2099619999999995E-3</v>
      </c>
      <c r="N847">
        <v>4.2681689999999998E-4</v>
      </c>
      <c r="O847">
        <v>-1.6131510000000002E-2</v>
      </c>
      <c r="P847">
        <v>1.1838130000000001E-2</v>
      </c>
      <c r="Q847">
        <v>-5.8553770000000002E-3</v>
      </c>
      <c r="R847">
        <v>4.2122740000000002E-3</v>
      </c>
      <c r="S847">
        <v>1.0718999999999999E-2</v>
      </c>
      <c r="T847">
        <v>-8.3130679999999998E-3</v>
      </c>
      <c r="U847">
        <v>1.2317389999999999E-2</v>
      </c>
    </row>
    <row r="848" spans="1:21" x14ac:dyDescent="0.25">
      <c r="A848" s="20">
        <f>0.000000662161*10^9</f>
        <v>662.16099999999994</v>
      </c>
      <c r="B848">
        <v>8.3987209999999996E-3</v>
      </c>
      <c r="C848">
        <v>-6.8666150000000004E-3</v>
      </c>
      <c r="D848">
        <v>1.6056770000000001E-2</v>
      </c>
      <c r="E848">
        <v>-5.6180279999999997E-3</v>
      </c>
      <c r="F848">
        <v>1.0871759999999999E-2</v>
      </c>
      <c r="G848">
        <v>1.4934340000000001E-2</v>
      </c>
      <c r="H848">
        <v>8.5950079999999995E-3</v>
      </c>
      <c r="I848">
        <v>-4.2307309999999997E-3</v>
      </c>
      <c r="J848">
        <v>6.2816140000000005E-4</v>
      </c>
      <c r="K848">
        <v>-1.2636800000000001E-3</v>
      </c>
      <c r="L848">
        <v>-6.7686630000000003E-3</v>
      </c>
      <c r="M848">
        <v>-1.099463E-2</v>
      </c>
      <c r="N848">
        <v>3.7483540000000002E-3</v>
      </c>
      <c r="O848">
        <v>-8.1802230000000004E-3</v>
      </c>
      <c r="P848">
        <v>3.0178010000000001E-3</v>
      </c>
      <c r="Q848">
        <v>-9.0890669999999993E-3</v>
      </c>
      <c r="R848">
        <v>-2.148231E-5</v>
      </c>
      <c r="S848">
        <v>1.3037180000000001E-2</v>
      </c>
      <c r="T848">
        <v>1.107491E-2</v>
      </c>
      <c r="U848">
        <v>4.6503930000000001E-3</v>
      </c>
    </row>
    <row r="849" spans="1:21" x14ac:dyDescent="0.25">
      <c r="A849" s="20">
        <f>0.000000663161*10^9</f>
        <v>663.16100000000006</v>
      </c>
      <c r="B849">
        <v>1.4992419999999999E-2</v>
      </c>
      <c r="C849">
        <v>-5.0333119999999999E-3</v>
      </c>
      <c r="D849">
        <v>9.1425670000000007E-3</v>
      </c>
      <c r="E849">
        <v>-7.9507320000000003E-3</v>
      </c>
      <c r="F849">
        <v>1.3169459999999999E-2</v>
      </c>
      <c r="G849">
        <v>3.7748289999999999E-3</v>
      </c>
      <c r="H849">
        <v>4.1264470000000001E-3</v>
      </c>
      <c r="I849">
        <v>-6.502664E-3</v>
      </c>
      <c r="J849">
        <v>-1.39112E-2</v>
      </c>
      <c r="K849">
        <v>-6.3918250000000003E-3</v>
      </c>
      <c r="L849">
        <v>3.1801139999999999E-3</v>
      </c>
      <c r="M849">
        <v>-5.1685380000000003E-3</v>
      </c>
      <c r="N849">
        <v>7.6361809999999997E-3</v>
      </c>
      <c r="O849">
        <v>-4.460276E-3</v>
      </c>
      <c r="P849">
        <v>3.4116530000000002E-3</v>
      </c>
      <c r="Q849">
        <v>-1.419783E-2</v>
      </c>
      <c r="R849">
        <v>-7.2952319999999996E-3</v>
      </c>
      <c r="S849">
        <v>2.5047699999999999E-3</v>
      </c>
      <c r="T849">
        <v>2.005943E-2</v>
      </c>
      <c r="U849">
        <v>-9.9234549999999994E-3</v>
      </c>
    </row>
    <row r="850" spans="1:21" x14ac:dyDescent="0.25">
      <c r="A850" s="20">
        <f>0.000000664161*10^9</f>
        <v>664.16100000000006</v>
      </c>
      <c r="B850">
        <v>4.7468650000000003E-3</v>
      </c>
      <c r="C850">
        <v>4.547293E-3</v>
      </c>
      <c r="D850">
        <v>-6.126107E-4</v>
      </c>
      <c r="E850">
        <v>2.0648220000000001E-4</v>
      </c>
      <c r="F850">
        <v>1.9225469999999999E-3</v>
      </c>
      <c r="G850">
        <v>-2.397489E-3</v>
      </c>
      <c r="H850">
        <v>1.3439619999999999E-2</v>
      </c>
      <c r="I850">
        <v>2.253789E-3</v>
      </c>
      <c r="J850">
        <v>-9.0596429999999992E-3</v>
      </c>
      <c r="K850">
        <v>-6.2435820000000001E-3</v>
      </c>
      <c r="L850">
        <v>5.930467E-3</v>
      </c>
      <c r="M850">
        <v>-2.5759469999999999E-3</v>
      </c>
      <c r="N850">
        <v>4.4068639999999999E-3</v>
      </c>
      <c r="O850">
        <v>-9.6628600000000005E-3</v>
      </c>
      <c r="P850">
        <v>6.6768610000000001E-3</v>
      </c>
      <c r="Q850">
        <v>-4.6062029999999997E-3</v>
      </c>
      <c r="R850">
        <v>-5.8344119999999998E-3</v>
      </c>
      <c r="S850">
        <v>-2.5734909999999998E-3</v>
      </c>
      <c r="T850">
        <v>1.5720459999999999E-2</v>
      </c>
      <c r="U850">
        <v>-1.6372540000000001E-2</v>
      </c>
    </row>
    <row r="851" spans="1:21" x14ac:dyDescent="0.25">
      <c r="A851" s="20">
        <f>0.000000665161*10^9</f>
        <v>665.16099999999994</v>
      </c>
      <c r="B851">
        <v>-1.091752E-2</v>
      </c>
      <c r="C851">
        <v>6.5993659999999997E-3</v>
      </c>
      <c r="D851">
        <v>-5.7327159999999997E-3</v>
      </c>
      <c r="E851">
        <v>8.3136379999999995E-4</v>
      </c>
      <c r="F851">
        <v>-9.8544219999999998E-3</v>
      </c>
      <c r="G851">
        <v>3.1678890000000001E-3</v>
      </c>
      <c r="H851">
        <v>1.823118E-2</v>
      </c>
      <c r="I851">
        <v>1.187335E-2</v>
      </c>
      <c r="J851">
        <v>1.012322E-3</v>
      </c>
      <c r="K851">
        <v>9.127758E-5</v>
      </c>
      <c r="L851">
        <v>8.3067760000000001E-3</v>
      </c>
      <c r="M851">
        <v>-4.0105110000000001E-4</v>
      </c>
      <c r="N851">
        <v>2.3579400000000002E-3</v>
      </c>
      <c r="O851">
        <v>-1.7588260000000001E-2</v>
      </c>
      <c r="P851">
        <v>8.6050269999999995E-3</v>
      </c>
      <c r="Q851">
        <v>1.121291E-2</v>
      </c>
      <c r="R851">
        <v>1.6830339999999999E-3</v>
      </c>
      <c r="S851">
        <v>4.1786710000000001E-3</v>
      </c>
      <c r="T851">
        <v>1.4200229999999999E-2</v>
      </c>
      <c r="U851">
        <v>-5.041757E-3</v>
      </c>
    </row>
    <row r="852" spans="1:21" x14ac:dyDescent="0.25">
      <c r="A852" s="20">
        <f>0.000000666161*10^9</f>
        <v>666.16099999999994</v>
      </c>
      <c r="B852">
        <v>-6.9380780000000003E-3</v>
      </c>
      <c r="C852">
        <v>5.2095730000000003E-3</v>
      </c>
      <c r="D852">
        <v>-6.5794310000000002E-3</v>
      </c>
      <c r="E852">
        <v>9.3010420000000003E-4</v>
      </c>
      <c r="F852">
        <v>-6.4257200000000002E-3</v>
      </c>
      <c r="G852">
        <v>5.2574559999999998E-3</v>
      </c>
      <c r="H852">
        <v>1.238034E-2</v>
      </c>
      <c r="I852">
        <v>2.1303450000000002E-2</v>
      </c>
      <c r="J852">
        <v>-4.4781250000000003E-3</v>
      </c>
      <c r="K852">
        <v>3.3175510000000002E-3</v>
      </c>
      <c r="L852">
        <v>1.448287E-2</v>
      </c>
      <c r="M852">
        <v>8.6575630000000001E-3</v>
      </c>
      <c r="N852">
        <v>-1.837997E-4</v>
      </c>
      <c r="O852">
        <v>-1.680301E-2</v>
      </c>
      <c r="P852">
        <v>9.5188760000000008E-3</v>
      </c>
      <c r="Q852">
        <v>1.2312180000000001E-2</v>
      </c>
      <c r="R852">
        <v>-2.6563160000000001E-3</v>
      </c>
      <c r="S852">
        <v>1.077389E-2</v>
      </c>
      <c r="T852">
        <v>1.4165580000000001E-2</v>
      </c>
      <c r="U852">
        <v>7.645855E-3</v>
      </c>
    </row>
    <row r="853" spans="1:21" x14ac:dyDescent="0.25">
      <c r="A853" s="20">
        <f>0.000000667161*10^9</f>
        <v>667.16100000000006</v>
      </c>
      <c r="B853">
        <v>9.5346430000000006E-3</v>
      </c>
      <c r="C853">
        <v>8.5667450000000006E-3</v>
      </c>
      <c r="D853">
        <v>-3.775301E-3</v>
      </c>
      <c r="E853">
        <v>5.6396750000000002E-3</v>
      </c>
      <c r="F853">
        <v>3.0368790000000001E-3</v>
      </c>
      <c r="G853">
        <v>4.625863E-3</v>
      </c>
      <c r="H853">
        <v>1.1111269999999999E-2</v>
      </c>
      <c r="I853">
        <v>2.5806269999999999E-2</v>
      </c>
      <c r="J853">
        <v>-6.186235E-3</v>
      </c>
      <c r="K853">
        <v>-3.0457169999999999E-3</v>
      </c>
      <c r="L853">
        <v>1.6159179999999999E-2</v>
      </c>
      <c r="M853">
        <v>1.0911590000000001E-2</v>
      </c>
      <c r="N853">
        <v>2.8761799999999999E-3</v>
      </c>
      <c r="O853">
        <v>-1.2780130000000001E-2</v>
      </c>
      <c r="P853">
        <v>1.200071E-2</v>
      </c>
      <c r="Q853">
        <v>2.0590220000000002E-3</v>
      </c>
      <c r="R853">
        <v>-1.2199150000000001E-2</v>
      </c>
      <c r="S853">
        <v>8.5090110000000004E-3</v>
      </c>
      <c r="T853">
        <v>2.774819E-3</v>
      </c>
      <c r="U853">
        <v>3.7936839999999999E-3</v>
      </c>
    </row>
    <row r="854" spans="1:21" x14ac:dyDescent="0.25">
      <c r="A854" s="20">
        <f>0.000000668161*10^9</f>
        <v>668.16099999999994</v>
      </c>
      <c r="B854">
        <v>1.7110779999999999E-2</v>
      </c>
      <c r="C854">
        <v>8.710598E-3</v>
      </c>
      <c r="D854">
        <v>-1.4846799999999999E-3</v>
      </c>
      <c r="E854">
        <v>5.381172E-3</v>
      </c>
      <c r="F854">
        <v>8.5128630000000003E-4</v>
      </c>
      <c r="G854">
        <v>3.497362E-3</v>
      </c>
      <c r="H854">
        <v>8.8059769999999996E-3</v>
      </c>
      <c r="I854">
        <v>1.8585580000000001E-2</v>
      </c>
      <c r="J854">
        <v>7.0892710000000003E-3</v>
      </c>
      <c r="K854">
        <v>-6.5225860000000004E-3</v>
      </c>
      <c r="L854">
        <v>9.5894929999999993E-3</v>
      </c>
      <c r="M854">
        <v>-8.7819259999999996E-4</v>
      </c>
      <c r="N854">
        <v>8.3213579999999992E-3</v>
      </c>
      <c r="O854">
        <v>-1.351081E-2</v>
      </c>
      <c r="P854">
        <v>7.9399750000000002E-3</v>
      </c>
      <c r="Q854">
        <v>-1.148156E-3</v>
      </c>
      <c r="R854">
        <v>-1.140851E-2</v>
      </c>
      <c r="S854">
        <v>-3.8033609999999999E-3</v>
      </c>
      <c r="T854">
        <v>-1.1806219999999999E-2</v>
      </c>
      <c r="U854">
        <v>-4.3366129999999996E-3</v>
      </c>
    </row>
    <row r="855" spans="1:21" x14ac:dyDescent="0.25">
      <c r="A855" s="20">
        <f>0.000000669161*10^9</f>
        <v>669.16099999999994</v>
      </c>
      <c r="B855">
        <v>1.1540979999999999E-2</v>
      </c>
      <c r="C855">
        <v>6.164793E-3</v>
      </c>
      <c r="D855">
        <v>-4.5235060000000001E-4</v>
      </c>
      <c r="E855">
        <v>2.8098200000000002E-3</v>
      </c>
      <c r="F855">
        <v>-4.1458450000000004E-3</v>
      </c>
      <c r="G855">
        <v>-4.3658050000000004E-3</v>
      </c>
      <c r="H855">
        <v>-4.8519490000000004E-3</v>
      </c>
      <c r="I855">
        <v>5.2329619999999999E-3</v>
      </c>
      <c r="J855">
        <v>9.7453169999999999E-3</v>
      </c>
      <c r="K855">
        <v>-1.4431260000000001E-3</v>
      </c>
      <c r="L855">
        <v>-1.270048E-3</v>
      </c>
      <c r="M855">
        <v>-2.2480719999999998E-3</v>
      </c>
      <c r="N855">
        <v>1.033583E-3</v>
      </c>
      <c r="O855">
        <v>-7.5550249999999999E-3</v>
      </c>
      <c r="P855">
        <v>3.6749310000000002E-3</v>
      </c>
      <c r="Q855">
        <v>4.3326980000000003E-3</v>
      </c>
      <c r="R855">
        <v>-5.6752180000000001E-3</v>
      </c>
      <c r="S855">
        <v>-1.2228869999999999E-2</v>
      </c>
      <c r="T855">
        <v>-1.457077E-2</v>
      </c>
      <c r="U855">
        <v>5.5154360000000003E-4</v>
      </c>
    </row>
    <row r="856" spans="1:21" x14ac:dyDescent="0.25">
      <c r="A856" s="20">
        <f>0.000000670161*10^9</f>
        <v>670.16100000000006</v>
      </c>
      <c r="B856">
        <v>1.6570860000000001E-3</v>
      </c>
      <c r="C856">
        <v>7.7330799999999998E-3</v>
      </c>
      <c r="D856">
        <v>-2.637332E-4</v>
      </c>
      <c r="E856">
        <v>5.7356739999999996E-3</v>
      </c>
      <c r="F856">
        <v>3.372791E-5</v>
      </c>
      <c r="G856">
        <v>-1.049656E-2</v>
      </c>
      <c r="H856">
        <v>-1.157678E-2</v>
      </c>
      <c r="I856">
        <v>-2.1068609999999998E-3</v>
      </c>
      <c r="J856">
        <v>-3.9179319999999998E-3</v>
      </c>
      <c r="K856">
        <v>-1.7195470000000001E-3</v>
      </c>
      <c r="L856">
        <v>-8.0304299999999999E-3</v>
      </c>
      <c r="M856">
        <v>1.268062E-2</v>
      </c>
      <c r="N856">
        <v>-7.1624740000000003E-3</v>
      </c>
      <c r="O856">
        <v>4.8024749999999996E-3</v>
      </c>
      <c r="P856">
        <v>1.153708E-2</v>
      </c>
      <c r="Q856">
        <v>3.0558540000000002E-3</v>
      </c>
      <c r="R856">
        <v>-5.4560620000000002E-3</v>
      </c>
      <c r="S856">
        <v>-5.546675E-3</v>
      </c>
      <c r="T856">
        <v>-1.259688E-2</v>
      </c>
      <c r="U856">
        <v>8.4990399999999994E-3</v>
      </c>
    </row>
    <row r="857" spans="1:21" x14ac:dyDescent="0.25">
      <c r="A857" s="20">
        <f>0.000000671161*10^9</f>
        <v>671.16100000000006</v>
      </c>
      <c r="B857">
        <v>8.2308409999999992E-3</v>
      </c>
      <c r="C857">
        <v>8.0799110000000004E-3</v>
      </c>
      <c r="D857">
        <v>-3.3840649999999999E-3</v>
      </c>
      <c r="E857">
        <v>9.8637550000000001E-3</v>
      </c>
      <c r="F857">
        <v>9.1806240000000001E-4</v>
      </c>
      <c r="G857">
        <v>-8.076972E-3</v>
      </c>
      <c r="H857">
        <v>-5.7254610000000003E-3</v>
      </c>
      <c r="I857">
        <v>7.4359589999999998E-3</v>
      </c>
      <c r="J857">
        <v>-1.0199740000000001E-2</v>
      </c>
      <c r="K857">
        <v>-1.289218E-2</v>
      </c>
      <c r="L857">
        <v>-1.0775689999999999E-2</v>
      </c>
      <c r="M857">
        <v>1.49535E-2</v>
      </c>
      <c r="N857">
        <v>-3.2817240000000002E-3</v>
      </c>
      <c r="O857">
        <v>4.5808200000000002E-3</v>
      </c>
      <c r="P857">
        <v>9.6818370000000004E-3</v>
      </c>
      <c r="Q857">
        <v>-3.9519350000000002E-3</v>
      </c>
      <c r="R857">
        <v>-1.407917E-2</v>
      </c>
      <c r="S857">
        <v>1.1353800000000001E-3</v>
      </c>
      <c r="T857">
        <v>-1.134859E-2</v>
      </c>
      <c r="U857">
        <v>1.936966E-3</v>
      </c>
    </row>
    <row r="858" spans="1:21" x14ac:dyDescent="0.25">
      <c r="A858" s="20">
        <f>0.000000672161*10^9</f>
        <v>672.16099999999994</v>
      </c>
      <c r="B858">
        <v>1.7681929999999998E-2</v>
      </c>
      <c r="C858">
        <v>-2.0983270000000001E-3</v>
      </c>
      <c r="D858">
        <v>-2.1578069999999999E-3</v>
      </c>
      <c r="E858">
        <v>1.3531339999999999E-2</v>
      </c>
      <c r="F858">
        <v>-7.6084949999999998E-3</v>
      </c>
      <c r="G858">
        <v>-2.568912E-3</v>
      </c>
      <c r="H858">
        <v>-2.4071909999999999E-3</v>
      </c>
      <c r="I858">
        <v>2.5421940000000001E-2</v>
      </c>
      <c r="J858">
        <v>-2.4901210000000001E-3</v>
      </c>
      <c r="K858">
        <v>-1.561537E-2</v>
      </c>
      <c r="L858">
        <v>-1.1840989999999999E-2</v>
      </c>
      <c r="M858">
        <v>1.6245719999999999E-3</v>
      </c>
      <c r="N858">
        <v>-1.813126E-3</v>
      </c>
      <c r="O858">
        <v>-3.7647689999999998E-3</v>
      </c>
      <c r="P858">
        <v>-1.0366719999999999E-2</v>
      </c>
      <c r="Q858">
        <v>-1.125687E-3</v>
      </c>
      <c r="R858">
        <v>-1.8280859999999999E-2</v>
      </c>
      <c r="S858">
        <v>-1.911022E-4</v>
      </c>
      <c r="T858">
        <v>-3.327287E-3</v>
      </c>
      <c r="U858">
        <v>-1.4384940000000001E-2</v>
      </c>
    </row>
    <row r="859" spans="1:21" x14ac:dyDescent="0.25">
      <c r="A859" s="20">
        <f>0.000000673161*10^9</f>
        <v>673.16099999999994</v>
      </c>
      <c r="B859">
        <v>6.2505590000000001E-3</v>
      </c>
      <c r="C859">
        <v>-1.3550019999999999E-2</v>
      </c>
      <c r="D859">
        <v>8.4123670000000005E-3</v>
      </c>
      <c r="E859">
        <v>1.6988369999999999E-2</v>
      </c>
      <c r="F859">
        <v>-7.8761730000000002E-3</v>
      </c>
      <c r="G859">
        <v>-1.1860519999999999E-3</v>
      </c>
      <c r="H859">
        <v>-4.469476E-3</v>
      </c>
      <c r="I859">
        <v>2.9441309999999998E-2</v>
      </c>
      <c r="J859">
        <v>3.7305160000000001E-3</v>
      </c>
      <c r="K859">
        <v>-4.7364130000000001E-3</v>
      </c>
      <c r="L859">
        <v>-3.8283919999999999E-3</v>
      </c>
      <c r="M859">
        <v>1.8599300000000001E-3</v>
      </c>
      <c r="N859">
        <v>-4.2048459999999999E-3</v>
      </c>
      <c r="O859">
        <v>-1.729735E-3</v>
      </c>
      <c r="P859">
        <v>-1.6752840000000001E-2</v>
      </c>
      <c r="Q859">
        <v>1.0982540000000001E-2</v>
      </c>
      <c r="R859">
        <v>-4.8820499999999998E-3</v>
      </c>
      <c r="S859">
        <v>6.02398E-3</v>
      </c>
      <c r="T859">
        <v>1.1203339999999999E-2</v>
      </c>
      <c r="U859">
        <v>-1.752973E-2</v>
      </c>
    </row>
    <row r="860" spans="1:21" x14ac:dyDescent="0.25">
      <c r="A860" s="20">
        <f>0.000000674161*10^9</f>
        <v>674.16100000000006</v>
      </c>
      <c r="B860">
        <v>-3.759217E-3</v>
      </c>
      <c r="C860">
        <v>-7.9681990000000005E-3</v>
      </c>
      <c r="D860">
        <v>1.4880030000000001E-2</v>
      </c>
      <c r="E860">
        <v>1.7127400000000001E-2</v>
      </c>
      <c r="F860">
        <v>8.0625569999999999E-4</v>
      </c>
      <c r="G860">
        <v>-1.735718E-3</v>
      </c>
      <c r="H860">
        <v>-8.3588759999999995E-3</v>
      </c>
      <c r="I860">
        <v>2.218914E-2</v>
      </c>
      <c r="J860">
        <v>4.4548610000000001E-3</v>
      </c>
      <c r="K860">
        <v>8.4567150000000001E-3</v>
      </c>
      <c r="L860">
        <v>9.0731100000000005E-3</v>
      </c>
      <c r="M860">
        <v>1.8995729999999999E-2</v>
      </c>
      <c r="N860">
        <v>8.2426879999999998E-3</v>
      </c>
      <c r="O860">
        <v>5.9228270000000003E-3</v>
      </c>
      <c r="P860">
        <v>4.4190480000000001E-3</v>
      </c>
      <c r="Q860">
        <v>1.6019889999999998E-2</v>
      </c>
      <c r="R860">
        <v>9.2710329999999997E-3</v>
      </c>
      <c r="S860">
        <v>1.5056689999999999E-2</v>
      </c>
      <c r="T860">
        <v>1.594073E-2</v>
      </c>
      <c r="U860">
        <v>-9.4173499999999997E-3</v>
      </c>
    </row>
    <row r="861" spans="1:21" x14ac:dyDescent="0.25">
      <c r="A861" s="20">
        <f>0.000000675161*10^9</f>
        <v>675.16099999999994</v>
      </c>
      <c r="B861">
        <v>2.303386E-4</v>
      </c>
      <c r="C861">
        <v>2.2292200000000001E-3</v>
      </c>
      <c r="D861">
        <v>5.9877469999999999E-3</v>
      </c>
      <c r="E861">
        <v>1.3840939999999999E-2</v>
      </c>
      <c r="F861">
        <v>2.2313799999999998E-3</v>
      </c>
      <c r="G861">
        <v>5.473966E-4</v>
      </c>
      <c r="H861">
        <v>-9.1233500000000006E-3</v>
      </c>
      <c r="I861">
        <v>2.100293E-2</v>
      </c>
      <c r="J861">
        <v>1.738929E-3</v>
      </c>
      <c r="K861">
        <v>1.337987E-2</v>
      </c>
      <c r="L861">
        <v>8.5842379999999992E-3</v>
      </c>
      <c r="M861">
        <v>2.439113E-2</v>
      </c>
      <c r="N861">
        <v>2.4162699999999999E-2</v>
      </c>
      <c r="O861">
        <v>7.103888E-3</v>
      </c>
      <c r="P861">
        <v>2.7232320000000001E-2</v>
      </c>
      <c r="Q861">
        <v>1.9458120000000001E-3</v>
      </c>
      <c r="R861">
        <v>4.3455819999999997E-3</v>
      </c>
      <c r="S861">
        <v>5.3040199999999996E-3</v>
      </c>
      <c r="T861">
        <v>2.8164879999999998E-3</v>
      </c>
      <c r="U861">
        <v>-8.1448479999999997E-3</v>
      </c>
    </row>
    <row r="862" spans="1:21" x14ac:dyDescent="0.25">
      <c r="A862" s="20">
        <f>0.000000676161*10^9</f>
        <v>676.16099999999994</v>
      </c>
      <c r="B862">
        <v>5.8232199999999996E-3</v>
      </c>
      <c r="C862">
        <v>1.083674E-4</v>
      </c>
      <c r="D862">
        <v>-3.38836E-3</v>
      </c>
      <c r="E862">
        <v>7.7681529999999999E-3</v>
      </c>
      <c r="F862">
        <v>-3.629606E-4</v>
      </c>
      <c r="G862">
        <v>3.8056610000000001E-3</v>
      </c>
      <c r="H862">
        <v>-2.2930369999999999E-3</v>
      </c>
      <c r="I862">
        <v>2.2017749999999999E-2</v>
      </c>
      <c r="J862">
        <v>-5.9775279999999995E-4</v>
      </c>
      <c r="K862">
        <v>2.6886760000000001E-3</v>
      </c>
      <c r="L862">
        <v>-6.3128669999999998E-3</v>
      </c>
      <c r="M862">
        <v>7.4771489999999998E-3</v>
      </c>
      <c r="N862">
        <v>2.1284129999999998E-2</v>
      </c>
      <c r="O862">
        <v>6.8156179999999999E-3</v>
      </c>
      <c r="P862">
        <v>2.9155449999999999E-2</v>
      </c>
      <c r="Q862">
        <v>-1.304169E-2</v>
      </c>
      <c r="R862">
        <v>3.4581649999999999E-6</v>
      </c>
      <c r="S862">
        <v>-1.294941E-2</v>
      </c>
      <c r="T862">
        <v>-7.9356129999999993E-3</v>
      </c>
      <c r="U862">
        <v>-6.3363810000000003E-3</v>
      </c>
    </row>
    <row r="863" spans="1:21" x14ac:dyDescent="0.25">
      <c r="A863" s="20">
        <f>0.000000677161*10^9</f>
        <v>677.16100000000006</v>
      </c>
      <c r="B863">
        <v>8.556035E-3</v>
      </c>
      <c r="C863">
        <v>-1.1679360000000001E-3</v>
      </c>
      <c r="D863">
        <v>-1.8976290000000001E-3</v>
      </c>
      <c r="E863">
        <v>-1.0815390000000001E-3</v>
      </c>
      <c r="F863">
        <v>-3.2178649999999999E-3</v>
      </c>
      <c r="G863">
        <v>1.240024E-2</v>
      </c>
      <c r="H863">
        <v>6.8551539999999996E-3</v>
      </c>
      <c r="I863">
        <v>9.7736639999999996E-3</v>
      </c>
      <c r="J863">
        <v>4.0886289999999999E-3</v>
      </c>
      <c r="K863">
        <v>-4.7580810000000002E-4</v>
      </c>
      <c r="L863">
        <v>-1.498887E-2</v>
      </c>
      <c r="M863">
        <v>-3.9634580000000004E-3</v>
      </c>
      <c r="N863">
        <v>7.8368469999999992E-3</v>
      </c>
      <c r="O863">
        <v>1.347862E-2</v>
      </c>
      <c r="P863">
        <v>1.9743799999999999E-2</v>
      </c>
      <c r="Q863">
        <v>-4.1603969999999997E-3</v>
      </c>
      <c r="R863">
        <v>1.580763E-2</v>
      </c>
      <c r="S863">
        <v>-1.5425370000000001E-2</v>
      </c>
      <c r="T863">
        <v>-1.7553709999999999E-3</v>
      </c>
      <c r="U863">
        <v>8.0022990000000005E-4</v>
      </c>
    </row>
    <row r="864" spans="1:21" x14ac:dyDescent="0.25">
      <c r="A864" s="20">
        <f>0.000000678161*10^9</f>
        <v>678.16100000000006</v>
      </c>
      <c r="B864">
        <v>1.0201790000000001E-2</v>
      </c>
      <c r="C864">
        <v>6.1469280000000003E-3</v>
      </c>
      <c r="D864">
        <v>-5.2242089999999996E-3</v>
      </c>
      <c r="E864">
        <v>-9.5299440000000003E-3</v>
      </c>
      <c r="F864">
        <v>-4.5768270000000003E-3</v>
      </c>
      <c r="G864">
        <v>2.331927E-2</v>
      </c>
      <c r="H864">
        <v>9.0111630000000009E-3</v>
      </c>
      <c r="I864">
        <v>-8.8915390000000004E-3</v>
      </c>
      <c r="J864">
        <v>5.7246689999999999E-3</v>
      </c>
      <c r="K864">
        <v>1.3467649999999999E-2</v>
      </c>
      <c r="L864">
        <v>9.0727739999999998E-4</v>
      </c>
      <c r="M864">
        <v>9.1564750000000007E-3</v>
      </c>
      <c r="N864">
        <v>-5.3337499999999999E-4</v>
      </c>
      <c r="O864">
        <v>1.6151700000000001E-2</v>
      </c>
      <c r="P864">
        <v>1.6612950000000001E-2</v>
      </c>
      <c r="Q864">
        <v>8.0191470000000008E-3</v>
      </c>
      <c r="R864">
        <v>2.659709E-2</v>
      </c>
      <c r="S864">
        <v>-7.8471059999999995E-3</v>
      </c>
      <c r="T864">
        <v>7.0993719999999996E-3</v>
      </c>
      <c r="U864">
        <v>1.0731810000000001E-3</v>
      </c>
    </row>
    <row r="865" spans="1:21" x14ac:dyDescent="0.25">
      <c r="A865" s="20">
        <f>0.000000679161*10^9</f>
        <v>679.16099999999994</v>
      </c>
      <c r="B865">
        <v>8.5269600000000001E-3</v>
      </c>
      <c r="C865">
        <v>1.0280910000000001E-2</v>
      </c>
      <c r="D865">
        <v>-1.0151159999999999E-2</v>
      </c>
      <c r="E865">
        <v>-6.2185440000000003E-3</v>
      </c>
      <c r="F865">
        <v>2.727943E-3</v>
      </c>
      <c r="G865">
        <v>1.687228E-2</v>
      </c>
      <c r="H865">
        <v>2.2101260000000002E-3</v>
      </c>
      <c r="I865">
        <v>-9.5058079999999993E-3</v>
      </c>
      <c r="J865">
        <v>3.5840189999999999E-3</v>
      </c>
      <c r="K865">
        <v>1.8644850000000001E-2</v>
      </c>
      <c r="L865">
        <v>2.4578880000000001E-2</v>
      </c>
      <c r="M865">
        <v>2.3512660000000001E-2</v>
      </c>
      <c r="N865">
        <v>-1.7923E-4</v>
      </c>
      <c r="O865">
        <v>5.8503330000000001E-3</v>
      </c>
      <c r="P865">
        <v>2.113721E-2</v>
      </c>
      <c r="Q865">
        <v>-2.2533779999999999E-3</v>
      </c>
      <c r="R865">
        <v>1.8819869999999999E-2</v>
      </c>
      <c r="S865">
        <v>-5.4123399999999998E-5</v>
      </c>
      <c r="T865">
        <v>5.9440099999999996E-3</v>
      </c>
      <c r="U865">
        <v>-6.825808E-3</v>
      </c>
    </row>
    <row r="866" spans="1:21" x14ac:dyDescent="0.25">
      <c r="A866" s="20">
        <f>0.000000680161*10^9</f>
        <v>680.16100000000006</v>
      </c>
      <c r="B866">
        <v>1.805074E-3</v>
      </c>
      <c r="C866">
        <v>7.9735899999999992E-3</v>
      </c>
      <c r="D866">
        <v>6.0724189999999999E-4</v>
      </c>
      <c r="E866">
        <v>1.352575E-3</v>
      </c>
      <c r="F866">
        <v>9.4878719999999996E-3</v>
      </c>
      <c r="G866">
        <v>-7.1128759999999997E-3</v>
      </c>
      <c r="H866">
        <v>-2.5817689999999998E-3</v>
      </c>
      <c r="I866">
        <v>8.1496109999999993E-3</v>
      </c>
      <c r="J866">
        <v>3.7040939999999998E-3</v>
      </c>
      <c r="K866">
        <v>1.530924E-2</v>
      </c>
      <c r="L866">
        <v>2.3964039999999999E-2</v>
      </c>
      <c r="M866">
        <v>1.501189E-2</v>
      </c>
      <c r="N866">
        <v>1.9063319999999999E-4</v>
      </c>
      <c r="O866">
        <v>3.592259E-3</v>
      </c>
      <c r="P866">
        <v>1.8516230000000002E-2</v>
      </c>
      <c r="Q866">
        <v>-1.445493E-2</v>
      </c>
      <c r="R866">
        <v>1.5793740000000001E-2</v>
      </c>
      <c r="S866">
        <v>1.258362E-2</v>
      </c>
      <c r="T866">
        <v>1.3208460000000001E-3</v>
      </c>
      <c r="U866">
        <v>-7.2944070000000001E-3</v>
      </c>
    </row>
    <row r="867" spans="1:21" x14ac:dyDescent="0.25">
      <c r="A867" s="20">
        <f>0.000000681161*10^9</f>
        <v>681.16100000000006</v>
      </c>
      <c r="B867">
        <v>-7.9572739999999997E-6</v>
      </c>
      <c r="C867">
        <v>7.1713310000000004E-3</v>
      </c>
      <c r="D867">
        <v>4.4647369999999999E-3</v>
      </c>
      <c r="E867">
        <v>-1.2641599999999999E-2</v>
      </c>
      <c r="F867">
        <v>6.7935729999999998E-3</v>
      </c>
      <c r="G867">
        <v>-1.9446120000000001E-2</v>
      </c>
      <c r="H867">
        <v>2.6031000000000001E-3</v>
      </c>
      <c r="I867">
        <v>1.4638730000000001E-2</v>
      </c>
      <c r="J867">
        <v>-2.8977479999999999E-3</v>
      </c>
      <c r="K867">
        <v>1.7365510000000001E-2</v>
      </c>
      <c r="L867">
        <v>6.3832890000000003E-3</v>
      </c>
      <c r="M867">
        <v>-3.8737519999999998E-3</v>
      </c>
      <c r="N867">
        <v>-1.8255319999999999E-3</v>
      </c>
      <c r="O867">
        <v>1.320582E-2</v>
      </c>
      <c r="P867">
        <v>4.6254579999999998E-3</v>
      </c>
      <c r="Q867">
        <v>-1.0542259999999999E-2</v>
      </c>
      <c r="R867">
        <v>2.0592070000000001E-2</v>
      </c>
      <c r="S867">
        <v>1.9199049999999999E-2</v>
      </c>
      <c r="T867">
        <v>1.760352E-3</v>
      </c>
      <c r="U867">
        <v>4.0307219999999996E-3</v>
      </c>
    </row>
    <row r="868" spans="1:21" x14ac:dyDescent="0.25">
      <c r="A868" s="20">
        <f>0.000000682161*10^9</f>
        <v>682.16099999999994</v>
      </c>
      <c r="B868">
        <v>5.3506509999999997E-3</v>
      </c>
      <c r="C868">
        <v>7.1242279999999998E-3</v>
      </c>
      <c r="D868">
        <v>-1.3938829999999999E-2</v>
      </c>
      <c r="E868">
        <v>-2.7354219999999999E-2</v>
      </c>
      <c r="F868">
        <v>4.3941529999999996E-3</v>
      </c>
      <c r="G868">
        <v>-1.1612000000000001E-2</v>
      </c>
      <c r="H868">
        <v>7.0346810000000001E-3</v>
      </c>
      <c r="I868">
        <v>-1.9798060000000001E-4</v>
      </c>
      <c r="J868">
        <v>-9.5834809999999996E-3</v>
      </c>
      <c r="K868">
        <v>1.361649E-2</v>
      </c>
      <c r="L868">
        <v>-3.676304E-3</v>
      </c>
      <c r="M868">
        <v>-3.3617460000000001E-3</v>
      </c>
      <c r="N868">
        <v>6.2566189999999997E-3</v>
      </c>
      <c r="O868">
        <v>5.9158750000000001E-3</v>
      </c>
      <c r="P868">
        <v>3.1572560000000002E-3</v>
      </c>
      <c r="Q868">
        <v>-3.2057819999999999E-3</v>
      </c>
      <c r="R868">
        <v>1.9006820000000001E-2</v>
      </c>
      <c r="S868">
        <v>8.7395059999999993E-3</v>
      </c>
      <c r="T868">
        <v>3.1570439999999999E-3</v>
      </c>
      <c r="U868">
        <v>7.3212499999999996E-3</v>
      </c>
    </row>
    <row r="869" spans="1:21" x14ac:dyDescent="0.25">
      <c r="A869" s="20">
        <f>0.000000683161*10^9</f>
        <v>683.16099999999994</v>
      </c>
      <c r="B869">
        <v>9.5655310000000004E-3</v>
      </c>
      <c r="C869">
        <v>1.563292E-3</v>
      </c>
      <c r="D869">
        <v>-1.6738400000000001E-2</v>
      </c>
      <c r="E869">
        <v>-1.198581E-2</v>
      </c>
      <c r="F869">
        <v>6.2002569999999998E-3</v>
      </c>
      <c r="G869">
        <v>-5.5824630000000002E-3</v>
      </c>
      <c r="H869">
        <v>6.9635410000000002E-3</v>
      </c>
      <c r="I869">
        <v>-1.023953E-2</v>
      </c>
      <c r="J869">
        <v>-1.1395050000000001E-3</v>
      </c>
      <c r="K869">
        <v>4.769431E-4</v>
      </c>
      <c r="L869">
        <v>2.5718049999999999E-3</v>
      </c>
      <c r="M869">
        <v>1.494882E-2</v>
      </c>
      <c r="N869">
        <v>1.5208599999999999E-2</v>
      </c>
      <c r="O869">
        <v>-1.5248090000000001E-2</v>
      </c>
      <c r="P869">
        <v>1.3192540000000001E-2</v>
      </c>
      <c r="Q869">
        <v>-1.037091E-3</v>
      </c>
      <c r="R869">
        <v>1.6839050000000001E-2</v>
      </c>
      <c r="S869">
        <v>-1.695698E-3</v>
      </c>
      <c r="T869">
        <v>4.2461690000000002E-3</v>
      </c>
      <c r="U869">
        <v>1.1269660000000001E-3</v>
      </c>
    </row>
    <row r="870" spans="1:21" x14ac:dyDescent="0.25">
      <c r="A870" s="20">
        <f>0.000000684161*10^9</f>
        <v>684.16100000000006</v>
      </c>
      <c r="B870">
        <v>1.318097E-2</v>
      </c>
      <c r="C870">
        <v>-7.0172180000000004E-3</v>
      </c>
      <c r="D870">
        <v>5.753541E-3</v>
      </c>
      <c r="E870">
        <v>6.5571689999999998E-3</v>
      </c>
      <c r="F870">
        <v>1.3507110000000001E-3</v>
      </c>
      <c r="G870">
        <v>-8.3982060000000001E-3</v>
      </c>
      <c r="H870">
        <v>1.2776869999999999E-2</v>
      </c>
      <c r="I870">
        <v>2.7752709999999999E-4</v>
      </c>
      <c r="J870">
        <v>1.5972279999999998E-2</v>
      </c>
      <c r="K870">
        <v>-2.412572E-4</v>
      </c>
      <c r="L870">
        <v>1.178304E-2</v>
      </c>
      <c r="M870">
        <v>1.83841E-2</v>
      </c>
      <c r="N870">
        <v>5.373531E-3</v>
      </c>
      <c r="O870">
        <v>-2.3890229999999998E-2</v>
      </c>
      <c r="P870">
        <v>3.390821E-3</v>
      </c>
      <c r="Q870">
        <v>-2.5025879999999999E-5</v>
      </c>
      <c r="R870">
        <v>1.7427669999999999E-2</v>
      </c>
      <c r="S870">
        <v>2.6897129999999998E-3</v>
      </c>
      <c r="T870">
        <v>1.0311290000000001E-2</v>
      </c>
      <c r="U870">
        <v>2.9563789999999999E-3</v>
      </c>
    </row>
    <row r="871" spans="1:21" x14ac:dyDescent="0.25">
      <c r="A871" s="20">
        <f>0.000000685161*10^9</f>
        <v>685.16100000000006</v>
      </c>
      <c r="B871">
        <v>2.2338460000000001E-2</v>
      </c>
      <c r="C871">
        <v>-8.1426369999999994E-3</v>
      </c>
      <c r="D871">
        <v>1.6921180000000001E-2</v>
      </c>
      <c r="E871">
        <v>7.8520240000000009E-3</v>
      </c>
      <c r="F871">
        <v>-2.3053459999999998E-3</v>
      </c>
      <c r="G871">
        <v>-1.3810879999999999E-3</v>
      </c>
      <c r="H871">
        <v>1.3883680000000001E-2</v>
      </c>
      <c r="I871">
        <v>1.5948650000000002E-2</v>
      </c>
      <c r="J871">
        <v>2.3594830000000001E-2</v>
      </c>
      <c r="K871">
        <v>6.3572780000000001E-3</v>
      </c>
      <c r="L871">
        <v>5.7494E-3</v>
      </c>
      <c r="M871">
        <v>2.8052469999999999E-3</v>
      </c>
      <c r="N871">
        <v>-9.9951039999999994E-3</v>
      </c>
      <c r="O871">
        <v>-1.768933E-2</v>
      </c>
      <c r="P871">
        <v>-1.2672940000000001E-2</v>
      </c>
      <c r="Q871">
        <v>1.386231E-4</v>
      </c>
      <c r="R871">
        <v>1.267834E-2</v>
      </c>
      <c r="S871">
        <v>8.2188920000000002E-3</v>
      </c>
      <c r="T871">
        <v>1.32631E-2</v>
      </c>
      <c r="U871">
        <v>1.0302169999999999E-2</v>
      </c>
    </row>
    <row r="872" spans="1:21" x14ac:dyDescent="0.25">
      <c r="A872" s="20">
        <f>0.000000686161*10^9</f>
        <v>686.16099999999994</v>
      </c>
      <c r="B872">
        <v>2.7755229999999999E-2</v>
      </c>
      <c r="C872">
        <v>5.7584750000000005E-4</v>
      </c>
      <c r="D872">
        <v>1.3058520000000001E-2</v>
      </c>
      <c r="E872">
        <v>6.8054430000000004E-3</v>
      </c>
      <c r="F872">
        <v>5.9560289999999998E-3</v>
      </c>
      <c r="G872">
        <v>1.7935909999999999E-2</v>
      </c>
      <c r="H872">
        <v>-2.3285850000000002E-3</v>
      </c>
      <c r="I872">
        <v>2.1261680000000002E-2</v>
      </c>
      <c r="J872">
        <v>1.5257929999999999E-2</v>
      </c>
      <c r="K872">
        <v>-1.7138909999999999E-3</v>
      </c>
      <c r="L872">
        <v>2.1514329999999999E-3</v>
      </c>
      <c r="M872">
        <v>-2.2021380000000002E-3</v>
      </c>
      <c r="N872">
        <v>-7.9886560000000002E-3</v>
      </c>
      <c r="O872">
        <v>-3.4670130000000001E-3</v>
      </c>
      <c r="P872">
        <v>-2.3282469999999999E-3</v>
      </c>
      <c r="Q872">
        <v>-4.3823630000000002E-3</v>
      </c>
      <c r="R872">
        <v>6.0469409999999995E-4</v>
      </c>
      <c r="S872">
        <v>-1.6094500000000001E-4</v>
      </c>
      <c r="T872">
        <v>1.0482679999999999E-2</v>
      </c>
      <c r="U872">
        <v>9.1143779999999994E-3</v>
      </c>
    </row>
    <row r="873" spans="1:21" x14ac:dyDescent="0.25">
      <c r="A873" s="20">
        <f>0.000000687161*10^9</f>
        <v>687.16100000000006</v>
      </c>
      <c r="B873">
        <v>1.327711E-2</v>
      </c>
      <c r="C873">
        <v>7.1776640000000003E-3</v>
      </c>
      <c r="D873">
        <v>9.7046560000000007E-3</v>
      </c>
      <c r="E873">
        <v>5.3745160000000002E-3</v>
      </c>
      <c r="F873">
        <v>3.656776E-3</v>
      </c>
      <c r="G873">
        <v>1.8670490000000001E-2</v>
      </c>
      <c r="H873">
        <v>-1.0705640000000001E-2</v>
      </c>
      <c r="I873">
        <v>2.2690769999999999E-2</v>
      </c>
      <c r="J873">
        <v>-2.1145249999999999E-3</v>
      </c>
      <c r="K873">
        <v>-8.1547259999999993E-3</v>
      </c>
      <c r="L873">
        <v>1.391362E-2</v>
      </c>
      <c r="M873">
        <v>6.5737850000000004E-3</v>
      </c>
      <c r="N873">
        <v>2.7799249999999999E-3</v>
      </c>
      <c r="O873">
        <v>3.8574830000000001E-3</v>
      </c>
      <c r="P873">
        <v>1.7271769999999999E-2</v>
      </c>
      <c r="Q873">
        <v>-9.1761169999999993E-3</v>
      </c>
      <c r="R873">
        <v>-9.9144300000000001E-3</v>
      </c>
      <c r="S873">
        <v>-1.224753E-2</v>
      </c>
      <c r="T873">
        <v>6.8267170000000004E-3</v>
      </c>
      <c r="U873">
        <v>-5.5029859999999996E-3</v>
      </c>
    </row>
    <row r="874" spans="1:21" x14ac:dyDescent="0.25">
      <c r="A874" s="20">
        <f>0.000000688161*10^9</f>
        <v>688.16100000000006</v>
      </c>
      <c r="B874">
        <v>-6.6685729999999997E-3</v>
      </c>
      <c r="C874">
        <v>1.087742E-3</v>
      </c>
      <c r="D874">
        <v>2.616504E-3</v>
      </c>
      <c r="E874">
        <v>1.130867E-3</v>
      </c>
      <c r="F874">
        <v>-9.2677269999999999E-3</v>
      </c>
      <c r="G874">
        <v>-4.2801569999999997E-3</v>
      </c>
      <c r="H874">
        <v>5.7588739999999998E-3</v>
      </c>
      <c r="I874">
        <v>2.711365E-2</v>
      </c>
      <c r="J874">
        <v>-1.414875E-2</v>
      </c>
      <c r="K874">
        <v>-1.15591E-3</v>
      </c>
      <c r="L874">
        <v>1.5434389999999999E-2</v>
      </c>
      <c r="M874">
        <v>2.2459210000000001E-3</v>
      </c>
      <c r="N874">
        <v>3.0636470000000001E-3</v>
      </c>
      <c r="O874">
        <v>-9.1200670000000008E-3</v>
      </c>
      <c r="P874">
        <v>2.0068599999999999E-2</v>
      </c>
      <c r="Q874">
        <v>-5.0702530000000003E-3</v>
      </c>
      <c r="R874">
        <v>-3.1526380000000001E-3</v>
      </c>
      <c r="S874">
        <v>-1.103881E-2</v>
      </c>
      <c r="T874">
        <v>5.8483720000000001E-4</v>
      </c>
      <c r="U874">
        <v>-1.8554310000000001E-2</v>
      </c>
    </row>
    <row r="875" spans="1:21" x14ac:dyDescent="0.25">
      <c r="A875" s="20">
        <f>0.000000689161*10^9</f>
        <v>689.16099999999994</v>
      </c>
      <c r="B875">
        <v>-1.274895E-2</v>
      </c>
      <c r="C875">
        <v>-8.7258319999999993E-3</v>
      </c>
      <c r="D875">
        <v>-8.3355740000000001E-3</v>
      </c>
      <c r="E875">
        <v>3.5821020000000002E-3</v>
      </c>
      <c r="F875">
        <v>-3.679819E-3</v>
      </c>
      <c r="G875">
        <v>-1.237476E-2</v>
      </c>
      <c r="H875">
        <v>2.0583069999999998E-2</v>
      </c>
      <c r="I875">
        <v>2.4421430000000001E-2</v>
      </c>
      <c r="J875">
        <v>-9.3645489999999998E-3</v>
      </c>
      <c r="K875">
        <v>3.202145E-3</v>
      </c>
      <c r="L875">
        <v>1.29783E-3</v>
      </c>
      <c r="M875">
        <v>-1.05045E-2</v>
      </c>
      <c r="N875">
        <v>-2.3438220000000002E-3</v>
      </c>
      <c r="O875">
        <v>-1.5003229999999999E-2</v>
      </c>
      <c r="P875">
        <v>1.284429E-2</v>
      </c>
      <c r="Q875">
        <v>7.7567440000000003E-3</v>
      </c>
      <c r="R875">
        <v>9.6768789999999993E-3</v>
      </c>
      <c r="S875">
        <v>-5.8608610000000002E-4</v>
      </c>
      <c r="T875">
        <v>-3.0718429999999999E-3</v>
      </c>
      <c r="U875">
        <v>-1.146788E-2</v>
      </c>
    </row>
    <row r="876" spans="1:21" x14ac:dyDescent="0.25">
      <c r="A876" s="20">
        <f>0.000000690161*10^9</f>
        <v>690.16099999999994</v>
      </c>
      <c r="B876">
        <v>-3.1235500000000001E-3</v>
      </c>
      <c r="C876">
        <v>-3.825873E-3</v>
      </c>
      <c r="D876">
        <v>-1.6522720000000001E-2</v>
      </c>
      <c r="E876">
        <v>3.9699389999999996E-3</v>
      </c>
      <c r="F876">
        <v>7.405577E-3</v>
      </c>
      <c r="G876">
        <v>9.3234010000000003E-3</v>
      </c>
      <c r="H876">
        <v>1.7064610000000001E-2</v>
      </c>
      <c r="I876">
        <v>1.245578E-2</v>
      </c>
      <c r="J876">
        <v>-4.6378709999999998E-5</v>
      </c>
      <c r="K876">
        <v>1.9092499999999999E-3</v>
      </c>
      <c r="L876">
        <v>-4.2624669999999999E-4</v>
      </c>
      <c r="M876">
        <v>-5.4071939999999997E-3</v>
      </c>
      <c r="N876">
        <v>-9.1458990000000003E-4</v>
      </c>
      <c r="O876">
        <v>1.8538680000000001E-3</v>
      </c>
      <c r="P876">
        <v>1.4298989999999999E-2</v>
      </c>
      <c r="Q876">
        <v>1.173515E-2</v>
      </c>
      <c r="R876">
        <v>8.5715559999999993E-3</v>
      </c>
      <c r="S876">
        <v>2.462578E-3</v>
      </c>
      <c r="T876">
        <v>-1.5051890000000001E-3</v>
      </c>
      <c r="U876">
        <v>4.5008799999999996E-3</v>
      </c>
    </row>
    <row r="877" spans="1:21" x14ac:dyDescent="0.25">
      <c r="A877" s="20">
        <f>0.000000691161*10^9</f>
        <v>691.16100000000006</v>
      </c>
      <c r="B877">
        <v>1.251215E-2</v>
      </c>
      <c r="C877">
        <v>5.9937369999999998E-3</v>
      </c>
      <c r="D877">
        <v>-2.1751670000000001E-2</v>
      </c>
      <c r="E877">
        <v>-6.1323530000000001E-3</v>
      </c>
      <c r="F877">
        <v>1.0492489999999999E-3</v>
      </c>
      <c r="G877">
        <v>2.2674389999999999E-2</v>
      </c>
      <c r="H877">
        <v>8.4080609999999997E-3</v>
      </c>
      <c r="I877">
        <v>7.1531140000000003E-3</v>
      </c>
      <c r="J877">
        <v>4.3692590000000003E-3</v>
      </c>
      <c r="K877">
        <v>-3.8338729999999998E-3</v>
      </c>
      <c r="L877">
        <v>1.056197E-2</v>
      </c>
      <c r="M877">
        <v>1.1504820000000001E-2</v>
      </c>
      <c r="N877">
        <v>7.2017390000000004E-3</v>
      </c>
      <c r="O877">
        <v>1.066868E-2</v>
      </c>
      <c r="P877">
        <v>2.2572370000000001E-2</v>
      </c>
      <c r="Q877">
        <v>-4.3123190000000002E-3</v>
      </c>
      <c r="R877">
        <v>4.221346E-3</v>
      </c>
      <c r="S877">
        <v>-1.257044E-5</v>
      </c>
      <c r="T877">
        <v>6.3827399999999996E-3</v>
      </c>
      <c r="U877">
        <v>4.7741090000000003E-3</v>
      </c>
    </row>
    <row r="878" spans="1:21" x14ac:dyDescent="0.25">
      <c r="A878" s="20">
        <f>0.000000692161*10^9</f>
        <v>692.16099999999994</v>
      </c>
      <c r="B878">
        <v>9.5310680000000002E-3</v>
      </c>
      <c r="C878">
        <v>4.2049310000000003E-3</v>
      </c>
      <c r="D878">
        <v>-2.4510270000000001E-2</v>
      </c>
      <c r="E878">
        <v>-5.4764239999999997E-3</v>
      </c>
      <c r="F878">
        <v>-7.3591539999999997E-3</v>
      </c>
      <c r="G878">
        <v>1.338232E-3</v>
      </c>
      <c r="H878">
        <v>4.1111300000000002E-3</v>
      </c>
      <c r="I878">
        <v>1.078318E-2</v>
      </c>
      <c r="J878">
        <v>9.6869710000000008E-3</v>
      </c>
      <c r="K878">
        <v>-8.3846579999999997E-3</v>
      </c>
      <c r="L878">
        <v>6.5577300000000003E-3</v>
      </c>
      <c r="M878">
        <v>1.647117E-2</v>
      </c>
      <c r="N878">
        <v>7.2848100000000001E-3</v>
      </c>
      <c r="O878">
        <v>4.058519E-3</v>
      </c>
      <c r="P878">
        <v>1.5697829999999999E-2</v>
      </c>
      <c r="Q878">
        <v>-1.67899E-2</v>
      </c>
      <c r="R878">
        <v>1.6672240000000001E-4</v>
      </c>
      <c r="S878">
        <v>2.8266089999999999E-3</v>
      </c>
      <c r="T878">
        <v>1.6397129999999999E-2</v>
      </c>
      <c r="U878">
        <v>-3.856478E-3</v>
      </c>
    </row>
    <row r="879" spans="1:21" x14ac:dyDescent="0.25">
      <c r="A879" s="20">
        <f>0.000000693161*10^9</f>
        <v>693.16099999999994</v>
      </c>
      <c r="B879">
        <v>-1.9544179999999999E-3</v>
      </c>
      <c r="C879">
        <v>1.5814939999999999E-3</v>
      </c>
      <c r="D879">
        <v>-2.1624790000000001E-2</v>
      </c>
      <c r="E879">
        <v>7.3441649999999997E-3</v>
      </c>
      <c r="F879">
        <v>-2.0023240000000002E-3</v>
      </c>
      <c r="G879">
        <v>-1.7392210000000002E-2</v>
      </c>
      <c r="H879">
        <v>3.22923E-3</v>
      </c>
      <c r="I879">
        <v>4.3492330000000001E-3</v>
      </c>
      <c r="J879">
        <v>1.860844E-3</v>
      </c>
      <c r="K879">
        <v>6.4987780000000002E-3</v>
      </c>
      <c r="L879">
        <v>-4.2115349999999998E-3</v>
      </c>
      <c r="M879">
        <v>1.1449539999999999E-2</v>
      </c>
      <c r="N879">
        <v>-3.6363599999999999E-3</v>
      </c>
      <c r="O879">
        <v>8.7901319999999995E-4</v>
      </c>
      <c r="P879">
        <v>-1.6821360000000001E-3</v>
      </c>
      <c r="Q879">
        <v>-4.221196E-3</v>
      </c>
      <c r="R879">
        <v>-1.006509E-2</v>
      </c>
      <c r="S879">
        <v>6.3974460000000002E-3</v>
      </c>
      <c r="T879">
        <v>1.126103E-2</v>
      </c>
      <c r="U879">
        <v>-2.28736E-3</v>
      </c>
    </row>
    <row r="880" spans="1:21" x14ac:dyDescent="0.25">
      <c r="A880" s="20">
        <f>0.000000694161*10^9</f>
        <v>694.16100000000006</v>
      </c>
      <c r="B880">
        <v>7.741632E-3</v>
      </c>
      <c r="C880">
        <v>3.7095420000000001E-3</v>
      </c>
      <c r="D880">
        <v>-1.4857469999999999E-2</v>
      </c>
      <c r="E880">
        <v>1.012712E-2</v>
      </c>
      <c r="F880">
        <v>8.357069E-3</v>
      </c>
      <c r="G880">
        <v>-3.2582079999999999E-3</v>
      </c>
      <c r="H880">
        <v>4.4416760000000002E-4</v>
      </c>
      <c r="I880">
        <v>-8.3766980000000001E-3</v>
      </c>
      <c r="J880">
        <v>-2.3851509999999999E-2</v>
      </c>
      <c r="K880">
        <v>2.6695750000000001E-2</v>
      </c>
      <c r="L880">
        <v>-1.4198150000000001E-3</v>
      </c>
      <c r="M880">
        <v>1.2490589999999999E-2</v>
      </c>
      <c r="N880">
        <v>-2.8729559999999999E-3</v>
      </c>
      <c r="O880">
        <v>2.729346E-4</v>
      </c>
      <c r="P880">
        <v>-2.529735E-3</v>
      </c>
      <c r="Q880">
        <v>1.4541220000000001E-2</v>
      </c>
      <c r="R880">
        <v>-1.010233E-2</v>
      </c>
      <c r="S880">
        <v>4.4768840000000004E-3</v>
      </c>
      <c r="T880">
        <v>-1.641724E-3</v>
      </c>
      <c r="U880">
        <v>1.010759E-3</v>
      </c>
    </row>
    <row r="881" spans="1:21" x14ac:dyDescent="0.25">
      <c r="A881" s="20">
        <f>0.000000695161*10^9</f>
        <v>695.16100000000006</v>
      </c>
      <c r="B881">
        <v>2.171416E-2</v>
      </c>
      <c r="C881">
        <v>5.9922760000000004E-3</v>
      </c>
      <c r="D881">
        <v>-1.033276E-2</v>
      </c>
      <c r="E881">
        <v>3.9709929999999999E-3</v>
      </c>
      <c r="F881">
        <v>9.1264450000000004E-3</v>
      </c>
      <c r="G881">
        <v>1.494419E-2</v>
      </c>
      <c r="H881">
        <v>-5.2257520000000002E-3</v>
      </c>
      <c r="I881">
        <v>-1.098484E-3</v>
      </c>
      <c r="J881">
        <v>-3.2410309999999998E-2</v>
      </c>
      <c r="K881">
        <v>2.318988E-2</v>
      </c>
      <c r="L881">
        <v>-6.5566859999999997E-4</v>
      </c>
      <c r="M881">
        <v>9.4291510000000002E-3</v>
      </c>
      <c r="N881">
        <v>7.9009639999999999E-3</v>
      </c>
      <c r="O881">
        <v>-7.248918E-3</v>
      </c>
      <c r="P881">
        <v>1.012644E-2</v>
      </c>
      <c r="Q881">
        <v>1.609704E-2</v>
      </c>
      <c r="R881">
        <v>8.8415209999999998E-3</v>
      </c>
      <c r="S881">
        <v>1.503157E-3</v>
      </c>
      <c r="T881">
        <v>-6.8761129999999997E-3</v>
      </c>
      <c r="U881">
        <v>8.6780189999999995E-4</v>
      </c>
    </row>
    <row r="882" spans="1:21" x14ac:dyDescent="0.25">
      <c r="A882" s="20">
        <f>0.000000696161*10^9</f>
        <v>696.16099999999994</v>
      </c>
      <c r="B882">
        <v>1.733438E-2</v>
      </c>
      <c r="C882">
        <v>6.4101189999999997E-3</v>
      </c>
      <c r="D882">
        <v>-3.9123509999999997E-3</v>
      </c>
      <c r="E882">
        <v>-1.974179E-3</v>
      </c>
      <c r="F882">
        <v>3.5283350000000001E-3</v>
      </c>
      <c r="G882">
        <v>1.3526120000000001E-2</v>
      </c>
      <c r="H882">
        <v>-4.468667E-3</v>
      </c>
      <c r="I882">
        <v>1.634911E-2</v>
      </c>
      <c r="J882">
        <v>-9.5570069999999993E-3</v>
      </c>
      <c r="K882">
        <v>8.2064159999999994E-3</v>
      </c>
      <c r="L882">
        <v>-9.6077220000000008E-3</v>
      </c>
      <c r="M882">
        <v>-7.2287050000000002E-3</v>
      </c>
      <c r="N882">
        <v>4.4978010000000001E-3</v>
      </c>
      <c r="O882">
        <v>-1.0319999999999999E-2</v>
      </c>
      <c r="P882">
        <v>1.5616E-2</v>
      </c>
      <c r="Q882">
        <v>9.4083429999999996E-3</v>
      </c>
      <c r="R882">
        <v>2.5034959999999998E-2</v>
      </c>
      <c r="S882">
        <v>5.9497040000000001E-3</v>
      </c>
      <c r="T882">
        <v>-1.226563E-2</v>
      </c>
      <c r="U882">
        <v>4.3523620000000002E-3</v>
      </c>
    </row>
    <row r="883" spans="1:21" x14ac:dyDescent="0.25">
      <c r="A883" s="20">
        <f>0.000000697161*10^9</f>
        <v>697.16099999999994</v>
      </c>
      <c r="B883">
        <v>8.4161819999999995E-3</v>
      </c>
      <c r="C883">
        <v>3.3644040000000001E-3</v>
      </c>
      <c r="D883">
        <v>1.1203840000000001E-3</v>
      </c>
      <c r="E883">
        <v>-1.098912E-2</v>
      </c>
      <c r="F883">
        <v>-3.105429E-4</v>
      </c>
      <c r="G883">
        <v>6.5299049999999999E-3</v>
      </c>
      <c r="H883">
        <v>2.2594529999999998E-3</v>
      </c>
      <c r="I883">
        <v>1.6045520000000001E-2</v>
      </c>
      <c r="J883">
        <v>7.3019640000000002E-3</v>
      </c>
      <c r="K883">
        <v>4.3095939999999999E-3</v>
      </c>
      <c r="L883">
        <v>-1.386336E-2</v>
      </c>
      <c r="M883">
        <v>-1.5460440000000001E-2</v>
      </c>
      <c r="N883">
        <v>-4.1607019999999996E-3</v>
      </c>
      <c r="O883">
        <v>4.5896019999999999E-3</v>
      </c>
      <c r="P883">
        <v>1.28431E-2</v>
      </c>
      <c r="Q883">
        <v>1.165063E-2</v>
      </c>
      <c r="R883">
        <v>2.0412650000000001E-2</v>
      </c>
      <c r="S883">
        <v>1.033501E-2</v>
      </c>
      <c r="T883">
        <v>-1.335075E-2</v>
      </c>
      <c r="U883">
        <v>8.6617710000000004E-3</v>
      </c>
    </row>
    <row r="884" spans="1:21" x14ac:dyDescent="0.25">
      <c r="A884" s="20">
        <f>0.000000698161*10^9</f>
        <v>698.16100000000006</v>
      </c>
      <c r="B884">
        <v>1.3426230000000001E-2</v>
      </c>
      <c r="C884">
        <v>6.2263339999999996E-4</v>
      </c>
      <c r="D884">
        <v>-8.7481600000000005E-4</v>
      </c>
      <c r="E884">
        <v>-1.453016E-2</v>
      </c>
      <c r="F884">
        <v>-5.2174029999999998E-3</v>
      </c>
      <c r="G884">
        <v>9.9001469999999998E-3</v>
      </c>
      <c r="H884">
        <v>9.9374809999999997E-3</v>
      </c>
      <c r="I884">
        <v>6.5380439999999998E-3</v>
      </c>
      <c r="J884">
        <v>6.6893740000000001E-4</v>
      </c>
      <c r="K884">
        <v>5.3470419999999998E-3</v>
      </c>
      <c r="L884">
        <v>-6.5190669999999999E-3</v>
      </c>
      <c r="M884">
        <v>-2.8970990000000002E-3</v>
      </c>
      <c r="N884">
        <v>-1.454676E-3</v>
      </c>
      <c r="O884">
        <v>1.6448210000000001E-2</v>
      </c>
      <c r="P884">
        <v>5.7542929999999997E-3</v>
      </c>
      <c r="Q884">
        <v>1.989662E-2</v>
      </c>
      <c r="R884">
        <v>1.371061E-3</v>
      </c>
      <c r="S884">
        <v>3.4090100000000001E-3</v>
      </c>
      <c r="T884">
        <v>-6.143936E-3</v>
      </c>
      <c r="U884">
        <v>1.0722799999999999E-2</v>
      </c>
    </row>
    <row r="885" spans="1:21" x14ac:dyDescent="0.25">
      <c r="A885" s="20">
        <f>0.000000699161*10^9</f>
        <v>699.16099999999994</v>
      </c>
      <c r="B885">
        <v>2.844091E-2</v>
      </c>
      <c r="C885">
        <v>-2.626073E-3</v>
      </c>
      <c r="D885">
        <v>-1.293949E-4</v>
      </c>
      <c r="E885">
        <v>-2.95474E-3</v>
      </c>
      <c r="F885">
        <v>-1.1394649999999999E-2</v>
      </c>
      <c r="G885">
        <v>1.2105970000000001E-2</v>
      </c>
      <c r="H885">
        <v>2.252871E-2</v>
      </c>
      <c r="I885">
        <v>4.825434E-3</v>
      </c>
      <c r="J885">
        <v>-6.2655849999999997E-3</v>
      </c>
      <c r="K885">
        <v>4.0351600000000003E-3</v>
      </c>
      <c r="L885">
        <v>2.4309689999999998E-3</v>
      </c>
      <c r="M885">
        <v>5.4880399999999996E-3</v>
      </c>
      <c r="N885">
        <v>-1.5247360000000001E-3</v>
      </c>
      <c r="O885">
        <v>7.721912E-3</v>
      </c>
      <c r="P885">
        <v>4.9167269999999999E-4</v>
      </c>
      <c r="Q885">
        <v>2.0521919999999999E-2</v>
      </c>
      <c r="R885">
        <v>-8.6549060000000004E-3</v>
      </c>
      <c r="S885">
        <v>-5.6371759999999998E-3</v>
      </c>
      <c r="T885">
        <v>2.1127950000000002E-3</v>
      </c>
      <c r="U885">
        <v>3.8246320000000001E-3</v>
      </c>
    </row>
    <row r="886" spans="1:21" x14ac:dyDescent="0.25">
      <c r="A886" s="20">
        <f>0.000000700161*10^9</f>
        <v>700.16099999999994</v>
      </c>
      <c r="B886">
        <v>3.1364240000000002E-2</v>
      </c>
      <c r="C886">
        <v>-5.7146660000000002E-3</v>
      </c>
      <c r="D886">
        <v>3.8972210000000002E-3</v>
      </c>
      <c r="E886">
        <v>5.4663660000000003E-3</v>
      </c>
      <c r="F886">
        <v>-1.6560539999999999E-2</v>
      </c>
      <c r="G886">
        <v>3.4335300000000002E-4</v>
      </c>
      <c r="H886">
        <v>2.721026E-2</v>
      </c>
      <c r="I886">
        <v>5.3257460000000001E-3</v>
      </c>
      <c r="J886">
        <v>-9.4480810000000003E-4</v>
      </c>
      <c r="K886">
        <v>5.7183859999999998E-3</v>
      </c>
      <c r="L886">
        <v>-2.2311940000000001E-3</v>
      </c>
      <c r="M886">
        <v>-5.6082450000000004E-3</v>
      </c>
      <c r="N886">
        <v>-6.028411E-3</v>
      </c>
      <c r="O886">
        <v>5.0962309999999999E-4</v>
      </c>
      <c r="P886">
        <v>7.8854279999999999E-3</v>
      </c>
      <c r="Q886">
        <v>9.9471590000000006E-3</v>
      </c>
      <c r="R886">
        <v>2.3068849999999998E-3</v>
      </c>
      <c r="S886">
        <v>-8.018252E-3</v>
      </c>
      <c r="T886">
        <v>1.2241520000000001E-2</v>
      </c>
      <c r="U886">
        <v>-9.4324700000000001E-3</v>
      </c>
    </row>
    <row r="887" spans="1:21" x14ac:dyDescent="0.25">
      <c r="A887" s="20">
        <f>0.000000701161*10^9</f>
        <v>701.16100000000006</v>
      </c>
      <c r="B887">
        <v>1.677675E-2</v>
      </c>
      <c r="C887">
        <v>-3.7669750000000001E-3</v>
      </c>
      <c r="D887">
        <v>7.8055829999999996E-3</v>
      </c>
      <c r="E887">
        <v>9.97537E-5</v>
      </c>
      <c r="F887">
        <v>-1.5723870000000001E-2</v>
      </c>
      <c r="G887">
        <v>-7.3492339999999996E-3</v>
      </c>
      <c r="H887">
        <v>9.3290720000000008E-3</v>
      </c>
      <c r="I887">
        <v>6.9315009999999997E-5</v>
      </c>
      <c r="J887">
        <v>8.1903770000000004E-3</v>
      </c>
      <c r="K887">
        <v>1.903996E-3</v>
      </c>
      <c r="L887">
        <v>-5.2482040000000002E-3</v>
      </c>
      <c r="M887">
        <v>-1.296712E-2</v>
      </c>
      <c r="N887">
        <v>-3.36187E-4</v>
      </c>
      <c r="O887">
        <v>7.2773350000000002E-3</v>
      </c>
      <c r="P887">
        <v>1.8736659999999999E-2</v>
      </c>
      <c r="Q887">
        <v>-8.1607149999999998E-4</v>
      </c>
      <c r="R887">
        <v>1.0901610000000001E-2</v>
      </c>
      <c r="S887">
        <v>-9.890608E-4</v>
      </c>
      <c r="T887">
        <v>1.475481E-2</v>
      </c>
      <c r="U887">
        <v>-1.346165E-2</v>
      </c>
    </row>
    <row r="888" spans="1:21" x14ac:dyDescent="0.25">
      <c r="A888" s="20">
        <f>0.000000702161*10^9</f>
        <v>702.16100000000006</v>
      </c>
      <c r="B888">
        <v>6.546049E-3</v>
      </c>
      <c r="C888">
        <v>3.4751750000000001E-3</v>
      </c>
      <c r="D888">
        <v>1.109221E-2</v>
      </c>
      <c r="E888">
        <v>-4.54303E-3</v>
      </c>
      <c r="F888">
        <v>-5.2683180000000001E-3</v>
      </c>
      <c r="G888">
        <v>-2.1703930000000001E-3</v>
      </c>
      <c r="H888">
        <v>-6.4330489999999997E-3</v>
      </c>
      <c r="I888">
        <v>-1.566987E-4</v>
      </c>
      <c r="J888">
        <v>5.625901E-3</v>
      </c>
      <c r="K888">
        <v>-9.1289370000000002E-3</v>
      </c>
      <c r="L888">
        <v>8.3841320000000007E-3</v>
      </c>
      <c r="M888">
        <v>-2.398519E-3</v>
      </c>
      <c r="N888">
        <v>2.9695440000000002E-3</v>
      </c>
      <c r="O888">
        <v>9.3420900000000008E-3</v>
      </c>
      <c r="P888">
        <v>2.0961440000000001E-2</v>
      </c>
      <c r="Q888">
        <v>-5.2429989999999999E-3</v>
      </c>
      <c r="R888">
        <v>8.9316340000000001E-4</v>
      </c>
      <c r="S888">
        <v>1.121424E-2</v>
      </c>
      <c r="T888">
        <v>6.9062639999999996E-3</v>
      </c>
      <c r="U888">
        <v>-1.125664E-2</v>
      </c>
    </row>
    <row r="889" spans="1:21" x14ac:dyDescent="0.25">
      <c r="A889" s="20">
        <f>0.000000703161*10^9</f>
        <v>703.16099999999994</v>
      </c>
      <c r="B889">
        <v>5.7206590000000003E-3</v>
      </c>
      <c r="C889">
        <v>1.0780959999999999E-2</v>
      </c>
      <c r="D889">
        <v>1.283955E-2</v>
      </c>
      <c r="E889">
        <v>-1.3989600000000001E-3</v>
      </c>
      <c r="F889">
        <v>6.1703159999999997E-4</v>
      </c>
      <c r="G889">
        <v>2.3028219999999999E-3</v>
      </c>
      <c r="H889">
        <v>5.4104740000000002E-3</v>
      </c>
      <c r="I889">
        <v>1.030406E-2</v>
      </c>
      <c r="J889">
        <v>-2.0354069999999999E-3</v>
      </c>
      <c r="K889">
        <v>-1.1204220000000001E-2</v>
      </c>
      <c r="L889">
        <v>1.3255339999999999E-2</v>
      </c>
      <c r="M889">
        <v>6.6292709999999999E-3</v>
      </c>
      <c r="N889">
        <v>-4.3130460000000002E-4</v>
      </c>
      <c r="O889">
        <v>1.9567600000000001E-3</v>
      </c>
      <c r="P889">
        <v>1.6059750000000001E-2</v>
      </c>
      <c r="Q889">
        <v>-7.0249140000000002E-3</v>
      </c>
      <c r="R889">
        <v>-1.0168109999999999E-2</v>
      </c>
      <c r="S889">
        <v>1.186156E-2</v>
      </c>
      <c r="T889">
        <v>-1.8226729999999999E-3</v>
      </c>
      <c r="U889">
        <v>-1.341767E-2</v>
      </c>
    </row>
    <row r="890" spans="1:21" x14ac:dyDescent="0.25">
      <c r="A890" s="20">
        <f>0.000000704161*10^9</f>
        <v>704.16099999999994</v>
      </c>
      <c r="B890">
        <v>2.6288290000000001E-3</v>
      </c>
      <c r="C890">
        <v>9.6818849999999994E-3</v>
      </c>
      <c r="D890">
        <v>1.5782279999999999E-2</v>
      </c>
      <c r="E890">
        <v>3.6995680000000001E-4</v>
      </c>
      <c r="F890">
        <v>-5.7087290000000003E-4</v>
      </c>
      <c r="G890">
        <v>2.0992250000000001E-3</v>
      </c>
      <c r="H890">
        <v>2.0659090000000001E-2</v>
      </c>
      <c r="I890">
        <v>1.3415389999999999E-2</v>
      </c>
      <c r="J890">
        <v>1.075473E-3</v>
      </c>
      <c r="K890">
        <v>-7.1373620000000004E-3</v>
      </c>
      <c r="L890">
        <v>8.6168270000000003E-4</v>
      </c>
      <c r="M890">
        <v>-1.8686509999999999E-4</v>
      </c>
      <c r="N890">
        <v>6.3496860000000002E-3</v>
      </c>
      <c r="O890">
        <v>2.4837129999999999E-4</v>
      </c>
      <c r="P890">
        <v>4.1636049999999999E-3</v>
      </c>
      <c r="Q890">
        <v>-5.0875809999999999E-3</v>
      </c>
      <c r="R890">
        <v>-6.900046E-3</v>
      </c>
      <c r="S890">
        <v>1.5950339999999999E-3</v>
      </c>
      <c r="T890">
        <v>-8.6166369999999999E-3</v>
      </c>
      <c r="U890">
        <v>-1.103706E-2</v>
      </c>
    </row>
    <row r="891" spans="1:21" x14ac:dyDescent="0.25">
      <c r="A891" s="20">
        <f>0.000000705161*10^9</f>
        <v>705.16100000000006</v>
      </c>
      <c r="B891">
        <v>3.367409E-3</v>
      </c>
      <c r="C891">
        <v>3.197872E-3</v>
      </c>
      <c r="D891">
        <v>1.5525290000000001E-2</v>
      </c>
      <c r="E891">
        <v>-7.0499480000000003E-3</v>
      </c>
      <c r="F891">
        <v>2.4583819999999998E-3</v>
      </c>
      <c r="G891">
        <v>1.2980439999999999E-3</v>
      </c>
      <c r="H891">
        <v>1.563993E-2</v>
      </c>
      <c r="I891">
        <v>8.2485119999999995E-3</v>
      </c>
      <c r="J891">
        <v>4.0633229999999998E-3</v>
      </c>
      <c r="K891">
        <v>-2.258768E-3</v>
      </c>
      <c r="L891">
        <v>-6.2644069999999996E-3</v>
      </c>
      <c r="M891">
        <v>-6.0213300000000001E-3</v>
      </c>
      <c r="N891">
        <v>1.4638419999999999E-2</v>
      </c>
      <c r="O891">
        <v>8.0189219999999995E-3</v>
      </c>
      <c r="P891">
        <v>-5.7829429999999996E-3</v>
      </c>
      <c r="Q891">
        <v>-6.7238870000000002E-4</v>
      </c>
      <c r="R891">
        <v>5.3240300000000004E-3</v>
      </c>
      <c r="S891">
        <v>-1.016743E-4</v>
      </c>
      <c r="T891">
        <v>-4.5395219999999998E-3</v>
      </c>
      <c r="U891">
        <v>2.4344369999999998E-3</v>
      </c>
    </row>
    <row r="892" spans="1:21" x14ac:dyDescent="0.25">
      <c r="A892" s="20">
        <f>0.000000706161*10^9</f>
        <v>706.16099999999994</v>
      </c>
      <c r="B892">
        <v>1.1202439999999999E-2</v>
      </c>
      <c r="C892">
        <v>-1.6595889999999999E-3</v>
      </c>
      <c r="D892">
        <v>6.9483979999999997E-3</v>
      </c>
      <c r="E892">
        <v>-1.150635E-2</v>
      </c>
      <c r="F892">
        <v>-3.7461080000000002E-3</v>
      </c>
      <c r="G892">
        <v>5.5411570000000001E-4</v>
      </c>
      <c r="H892">
        <v>1.135739E-2</v>
      </c>
      <c r="I892">
        <v>3.8724950000000001E-3</v>
      </c>
      <c r="J892">
        <v>2.3114250000000002E-3</v>
      </c>
      <c r="K892">
        <v>8.624764E-3</v>
      </c>
      <c r="L892">
        <v>-5.5849699999999999E-3</v>
      </c>
      <c r="M892">
        <v>-5.0280720000000004E-4</v>
      </c>
      <c r="N892">
        <v>1.3647599999999999E-2</v>
      </c>
      <c r="O892">
        <v>1.5223540000000001E-2</v>
      </c>
      <c r="P892">
        <v>-2.2366719999999999E-3</v>
      </c>
      <c r="Q892">
        <v>-2.7182450000000002E-3</v>
      </c>
      <c r="R892">
        <v>7.9962650000000007E-3</v>
      </c>
      <c r="S892">
        <v>2.8980529999999998E-3</v>
      </c>
      <c r="T892">
        <v>7.9852529999999994E-3</v>
      </c>
      <c r="U892">
        <v>1.0518019999999999E-2</v>
      </c>
    </row>
    <row r="893" spans="1:21" x14ac:dyDescent="0.25">
      <c r="A893" s="20">
        <f>0.000000707161*10^9</f>
        <v>707.16099999999994</v>
      </c>
      <c r="B893">
        <v>1.063129E-2</v>
      </c>
      <c r="C893">
        <v>-1.4459430000000001E-3</v>
      </c>
      <c r="D893">
        <v>-7.3120169999999996E-3</v>
      </c>
      <c r="E893">
        <v>-2.7733950000000001E-3</v>
      </c>
      <c r="F893">
        <v>-1.8337929999999999E-2</v>
      </c>
      <c r="G893">
        <v>2.2223260000000002E-3</v>
      </c>
      <c r="H893">
        <v>1.5269659999999999E-2</v>
      </c>
      <c r="I893">
        <v>2.9655399999999998E-4</v>
      </c>
      <c r="J893">
        <v>2.984226E-3</v>
      </c>
      <c r="K893">
        <v>1.2834140000000001E-2</v>
      </c>
      <c r="L893">
        <v>-1.173922E-3</v>
      </c>
      <c r="M893">
        <v>5.6543050000000001E-3</v>
      </c>
      <c r="N893">
        <v>1.2367660000000001E-2</v>
      </c>
      <c r="O893">
        <v>1.282495E-2</v>
      </c>
      <c r="P893">
        <v>3.8249159999999998E-3</v>
      </c>
      <c r="Q893">
        <v>-1.2895149999999999E-2</v>
      </c>
      <c r="R893">
        <v>-4.0970479999999998E-3</v>
      </c>
      <c r="S893">
        <v>-1.9877850000000002E-3</v>
      </c>
      <c r="T893">
        <v>6.086714E-3</v>
      </c>
      <c r="U893">
        <v>5.8425309999999998E-3</v>
      </c>
    </row>
    <row r="894" spans="1:21" x14ac:dyDescent="0.25">
      <c r="A894" s="20">
        <f>0.000000708161*10^9</f>
        <v>708.16100000000006</v>
      </c>
      <c r="B894">
        <v>6.148541E-4</v>
      </c>
      <c r="C894">
        <v>1.805664E-3</v>
      </c>
      <c r="D894">
        <v>-1.3405190000000001E-2</v>
      </c>
      <c r="E894">
        <v>3.2434769999999998E-3</v>
      </c>
      <c r="F894">
        <v>-1.658134E-2</v>
      </c>
      <c r="G894">
        <v>3.4874459999999999E-3</v>
      </c>
      <c r="H894">
        <v>5.878042E-3</v>
      </c>
      <c r="I894">
        <v>8.202796E-3</v>
      </c>
      <c r="J894">
        <v>1.156097E-3</v>
      </c>
      <c r="K894">
        <v>4.788573E-3</v>
      </c>
      <c r="L894">
        <v>6.2099219999999997E-3</v>
      </c>
      <c r="M894">
        <v>8.289668E-3</v>
      </c>
      <c r="N894">
        <v>1.3671839999999999E-2</v>
      </c>
      <c r="O894">
        <v>3.238501E-3</v>
      </c>
      <c r="P894">
        <v>8.9719270000000002E-4</v>
      </c>
      <c r="Q894">
        <v>-2.002874E-2</v>
      </c>
      <c r="R894">
        <v>-1.150032E-2</v>
      </c>
      <c r="S894">
        <v>-3.1654980000000001E-3</v>
      </c>
      <c r="T894">
        <v>-6.9601960000000001E-3</v>
      </c>
      <c r="U894">
        <v>3.48321E-3</v>
      </c>
    </row>
    <row r="895" spans="1:21" x14ac:dyDescent="0.25">
      <c r="A895" s="20">
        <f>0.000000709161*10^9</f>
        <v>709.16100000000006</v>
      </c>
      <c r="B895">
        <v>-1.8759289999999999E-3</v>
      </c>
      <c r="C895">
        <v>2.7120500000000001E-3</v>
      </c>
      <c r="D895">
        <v>-5.4999549999999999E-3</v>
      </c>
      <c r="E895">
        <v>-5.1377649999999999E-3</v>
      </c>
      <c r="F895">
        <v>-9.4208480000000008E-3</v>
      </c>
      <c r="G895">
        <v>-6.0133219999999998E-3</v>
      </c>
      <c r="H895">
        <v>-5.4994800000000002E-3</v>
      </c>
      <c r="I895">
        <v>1.8874889999999998E-2</v>
      </c>
      <c r="J895">
        <v>-4.6477380000000002E-3</v>
      </c>
      <c r="K895">
        <v>4.760233E-3</v>
      </c>
      <c r="L895">
        <v>6.1689309999999999E-3</v>
      </c>
      <c r="M895">
        <v>5.6614090000000001E-3</v>
      </c>
      <c r="N895">
        <v>1.3885639999999999E-2</v>
      </c>
      <c r="O895">
        <v>-1.1601929999999999E-3</v>
      </c>
      <c r="P895">
        <v>-4.7822669999999998E-3</v>
      </c>
      <c r="Q895">
        <v>-8.1312160000000001E-3</v>
      </c>
      <c r="R895">
        <v>-2.7551780000000001E-3</v>
      </c>
      <c r="S895">
        <v>-4.2507760000000004E-3</v>
      </c>
      <c r="T895">
        <v>-6.3306040000000001E-3</v>
      </c>
      <c r="U895">
        <v>1.0138869999999999E-2</v>
      </c>
    </row>
    <row r="896" spans="1:21" x14ac:dyDescent="0.25">
      <c r="A896" s="20">
        <f>0.000000710161*10^9</f>
        <v>710.16099999999994</v>
      </c>
      <c r="B896">
        <v>6.6537599999999999E-3</v>
      </c>
      <c r="C896">
        <v>8.6573180000000007E-3</v>
      </c>
      <c r="D896">
        <v>-2.1995970000000002E-3</v>
      </c>
      <c r="E896">
        <v>-1.2940460000000001E-2</v>
      </c>
      <c r="F896">
        <v>-1.47644E-2</v>
      </c>
      <c r="G896">
        <v>-1.10277E-2</v>
      </c>
      <c r="H896">
        <v>-2.1714350000000002E-3</v>
      </c>
      <c r="I896">
        <v>1.438126E-2</v>
      </c>
      <c r="J896">
        <v>-5.9100769999999997E-3</v>
      </c>
      <c r="K896">
        <v>1.0501470000000001E-2</v>
      </c>
      <c r="L896">
        <v>7.6817389999999999E-3</v>
      </c>
      <c r="M896">
        <v>7.5056799999999996E-4</v>
      </c>
      <c r="N896">
        <v>1.1874849999999999E-2</v>
      </c>
      <c r="O896">
        <v>1.0425429999999999E-3</v>
      </c>
      <c r="P896">
        <v>-1.084167E-3</v>
      </c>
      <c r="Q896">
        <v>1.473432E-2</v>
      </c>
      <c r="R896">
        <v>8.4297650000000005E-3</v>
      </c>
      <c r="S896">
        <v>-1.320113E-2</v>
      </c>
      <c r="T896">
        <v>-2.2792310000000001E-3</v>
      </c>
      <c r="U896">
        <v>8.241768E-3</v>
      </c>
    </row>
    <row r="897" spans="1:21" x14ac:dyDescent="0.25">
      <c r="A897" s="20">
        <f>0.000000711161*10^9</f>
        <v>711.16100000000006</v>
      </c>
      <c r="B897">
        <v>1.029706E-2</v>
      </c>
      <c r="C897">
        <v>1.6149179999999999E-2</v>
      </c>
      <c r="D897">
        <v>-4.1781129999999998E-3</v>
      </c>
      <c r="E897">
        <v>-5.0763309999999999E-3</v>
      </c>
      <c r="F897">
        <v>-1.743014E-2</v>
      </c>
      <c r="G897">
        <v>-2.6981840000000002E-3</v>
      </c>
      <c r="H897">
        <v>-2.7285999999999999E-3</v>
      </c>
      <c r="I897">
        <v>7.4744770000000002E-3</v>
      </c>
      <c r="J897">
        <v>7.7411910000000001E-4</v>
      </c>
      <c r="K897">
        <v>2.4650869999999999E-3</v>
      </c>
      <c r="L897">
        <v>1.5871130000000001E-2</v>
      </c>
      <c r="M897">
        <v>2.1309020000000001E-3</v>
      </c>
      <c r="N897">
        <v>9.956286E-3</v>
      </c>
      <c r="O897">
        <v>-6.4951119999999999E-3</v>
      </c>
      <c r="P897">
        <v>6.8999939999999996E-3</v>
      </c>
      <c r="Q897">
        <v>1.5012910000000001E-2</v>
      </c>
      <c r="R897">
        <v>5.7123060000000003E-3</v>
      </c>
      <c r="S897">
        <v>-6.8914120000000004E-3</v>
      </c>
      <c r="T897">
        <v>-1.0108549999999999E-2</v>
      </c>
      <c r="U897">
        <v>-1.058123E-2</v>
      </c>
    </row>
    <row r="898" spans="1:21" x14ac:dyDescent="0.25">
      <c r="A898" s="20">
        <f>0.000000712161*10^9</f>
        <v>712.16100000000006</v>
      </c>
      <c r="B898">
        <v>2.4228349999999999E-3</v>
      </c>
      <c r="C898">
        <v>5.1168070000000001E-3</v>
      </c>
      <c r="D898">
        <v>2.1345299999999999E-3</v>
      </c>
      <c r="E898">
        <v>4.6704939999999999E-3</v>
      </c>
      <c r="F898">
        <v>-1.3270519999999999E-2</v>
      </c>
      <c r="G898">
        <v>-4.5438350000000004E-3</v>
      </c>
      <c r="H898">
        <v>-5.6392270000000001E-3</v>
      </c>
      <c r="I898">
        <v>1.129982E-2</v>
      </c>
      <c r="J898">
        <v>5.3098900000000003E-3</v>
      </c>
      <c r="K898">
        <v>-1.2157060000000001E-2</v>
      </c>
      <c r="L898">
        <v>1.192409E-2</v>
      </c>
      <c r="M898">
        <v>5.6929989999999998E-3</v>
      </c>
      <c r="N898">
        <v>3.560297E-3</v>
      </c>
      <c r="O898">
        <v>-1.6756960000000001E-2</v>
      </c>
      <c r="P898">
        <v>-1.4615419999999999E-3</v>
      </c>
      <c r="Q898">
        <v>-7.8232900000000001E-3</v>
      </c>
      <c r="R898">
        <v>-1.9400470000000001E-3</v>
      </c>
      <c r="S898">
        <v>1.433713E-2</v>
      </c>
      <c r="T898">
        <v>-1.286317E-2</v>
      </c>
      <c r="U898">
        <v>-2.2614809999999999E-2</v>
      </c>
    </row>
    <row r="899" spans="1:21" x14ac:dyDescent="0.25">
      <c r="A899" s="20">
        <f>0.000000713161*10^9</f>
        <v>713.16099999999994</v>
      </c>
      <c r="B899">
        <v>-3.7656090000000001E-3</v>
      </c>
      <c r="C899">
        <v>-1.6953530000000001E-2</v>
      </c>
      <c r="D899">
        <v>8.0893460000000007E-3</v>
      </c>
      <c r="E899">
        <v>1.0873370000000001E-3</v>
      </c>
      <c r="F899">
        <v>-8.6444650000000005E-3</v>
      </c>
      <c r="G899">
        <v>-1.3093469999999999E-2</v>
      </c>
      <c r="H899">
        <v>-1.9995379999999999E-3</v>
      </c>
      <c r="I899">
        <v>1.487435E-2</v>
      </c>
      <c r="J899">
        <v>2.4364769999999998E-3</v>
      </c>
      <c r="K899">
        <v>-1.114067E-2</v>
      </c>
      <c r="L899">
        <v>3.5437820000000001E-3</v>
      </c>
      <c r="M899">
        <v>5.7433040000000003E-3</v>
      </c>
      <c r="N899">
        <v>-5.5024640000000003E-3</v>
      </c>
      <c r="O899">
        <v>-8.1380700000000007E-3</v>
      </c>
      <c r="P899">
        <v>-8.2598749999999999E-3</v>
      </c>
      <c r="Q899">
        <v>-2.009329E-2</v>
      </c>
      <c r="R899">
        <v>-8.2749769999999998E-4</v>
      </c>
      <c r="S899">
        <v>2.1865599999999999E-2</v>
      </c>
      <c r="T899">
        <v>-1.0960269999999999E-2</v>
      </c>
      <c r="U899">
        <v>-1.5776220000000001E-2</v>
      </c>
    </row>
    <row r="900" spans="1:21" x14ac:dyDescent="0.25">
      <c r="A900" s="20">
        <f>0.000000714161*10^9</f>
        <v>714.16099999999994</v>
      </c>
      <c r="B900">
        <v>-3.5257149999999999E-4</v>
      </c>
      <c r="C900">
        <v>-1.9488769999999999E-2</v>
      </c>
      <c r="D900">
        <v>5.092699E-3</v>
      </c>
      <c r="E900">
        <v>-7.487835E-3</v>
      </c>
      <c r="F900">
        <v>-7.8600790000000001E-4</v>
      </c>
      <c r="G900">
        <v>-9.3246790000000006E-3</v>
      </c>
      <c r="H900">
        <v>-3.523394E-3</v>
      </c>
      <c r="I900">
        <v>8.4817399999999998E-3</v>
      </c>
      <c r="J900">
        <v>-1.7001989999999999E-3</v>
      </c>
      <c r="K900">
        <v>8.2961570000000002E-3</v>
      </c>
      <c r="L900">
        <v>8.4303980000000004E-3</v>
      </c>
      <c r="M900">
        <v>7.4713150000000001E-3</v>
      </c>
      <c r="N900">
        <v>5.5552149999999996E-4</v>
      </c>
      <c r="O900">
        <v>1.3986820000000001E-3</v>
      </c>
      <c r="P900">
        <v>7.0570980000000004E-3</v>
      </c>
      <c r="Q900">
        <v>-1.3060230000000001E-2</v>
      </c>
      <c r="R900">
        <v>-1.3890790000000001E-3</v>
      </c>
      <c r="S900">
        <v>1.1636250000000001E-2</v>
      </c>
      <c r="T900">
        <v>-1.2097709999999999E-2</v>
      </c>
      <c r="U900">
        <v>-8.4063379999999997E-4</v>
      </c>
    </row>
    <row r="901" spans="1:21" x14ac:dyDescent="0.25">
      <c r="A901" s="20">
        <f>0.000000715161*10^9</f>
        <v>715.16100000000006</v>
      </c>
      <c r="B901">
        <v>5.3773010000000001E-3</v>
      </c>
      <c r="C901">
        <v>4.654824E-4</v>
      </c>
      <c r="D901">
        <v>-7.3148270000000001E-4</v>
      </c>
      <c r="E901">
        <v>-6.9768119999999998E-3</v>
      </c>
      <c r="F901">
        <v>3.4763279999999999E-3</v>
      </c>
      <c r="G901">
        <v>1.1181609999999999E-3</v>
      </c>
      <c r="H901">
        <v>-2.8902630000000001E-3</v>
      </c>
      <c r="I901">
        <v>4.3715409999999996E-3</v>
      </c>
      <c r="J901">
        <v>-2.354423E-3</v>
      </c>
      <c r="K901">
        <v>2.121017E-2</v>
      </c>
      <c r="L901">
        <v>1.7143760000000001E-2</v>
      </c>
      <c r="M901">
        <v>8.7436579999999996E-3</v>
      </c>
      <c r="N901">
        <v>1.496366E-2</v>
      </c>
      <c r="O901">
        <v>-1.420377E-3</v>
      </c>
      <c r="P901">
        <v>1.334632E-2</v>
      </c>
      <c r="Q901">
        <v>-5.9184550000000004E-3</v>
      </c>
      <c r="R901">
        <v>-5.0331050000000004E-3</v>
      </c>
      <c r="S901">
        <v>1.4139320000000001E-4</v>
      </c>
      <c r="T901">
        <v>-5.1502079999999999E-3</v>
      </c>
      <c r="U901">
        <v>5.8534269999999996E-3</v>
      </c>
    </row>
    <row r="902" spans="1:21" x14ac:dyDescent="0.25">
      <c r="A902" s="20">
        <f>0.000000716161*10^9</f>
        <v>716.16100000000006</v>
      </c>
      <c r="B902">
        <v>-9.5059769999999999E-5</v>
      </c>
      <c r="C902">
        <v>1.380777E-2</v>
      </c>
      <c r="D902">
        <v>-4.9541310000000003E-4</v>
      </c>
      <c r="E902">
        <v>3.8234990000000002E-3</v>
      </c>
      <c r="F902">
        <v>9.8251390000000005E-4</v>
      </c>
      <c r="G902">
        <v>5.8461119999999997E-3</v>
      </c>
      <c r="H902">
        <v>1.9573490000000002E-3</v>
      </c>
      <c r="I902">
        <v>6.4601789999999999E-3</v>
      </c>
      <c r="J902">
        <v>3.9348200000000003E-3</v>
      </c>
      <c r="K902">
        <v>1.2930759999999999E-2</v>
      </c>
      <c r="L902">
        <v>1.507272E-2</v>
      </c>
      <c r="M902">
        <v>4.3394899999999997E-3</v>
      </c>
      <c r="N902">
        <v>1.2895530000000001E-2</v>
      </c>
      <c r="O902">
        <v>-2.0075129999999998E-3</v>
      </c>
      <c r="P902">
        <v>-2.6377190000000002E-3</v>
      </c>
      <c r="Q902">
        <v>-6.5541669999999996E-3</v>
      </c>
      <c r="R902">
        <v>-2.927203E-4</v>
      </c>
      <c r="S902">
        <v>8.4341169999999999E-4</v>
      </c>
      <c r="T902">
        <v>4.232998E-3</v>
      </c>
      <c r="U902">
        <v>-4.2683369999999997E-3</v>
      </c>
    </row>
    <row r="903" spans="1:21" x14ac:dyDescent="0.25">
      <c r="A903" s="20">
        <f>0.000000717161*10^9</f>
        <v>717.16099999999994</v>
      </c>
      <c r="B903">
        <v>-1.139686E-2</v>
      </c>
      <c r="C903">
        <v>3.0241460000000001E-3</v>
      </c>
      <c r="D903">
        <v>3.378238E-3</v>
      </c>
      <c r="E903">
        <v>3.216348E-3</v>
      </c>
      <c r="F903">
        <v>1.444657E-3</v>
      </c>
      <c r="G903">
        <v>4.3497889999999997E-3</v>
      </c>
      <c r="H903">
        <v>-7.4455910000000003E-4</v>
      </c>
      <c r="I903">
        <v>5.9611969999999997E-3</v>
      </c>
      <c r="J903">
        <v>9.3143549999999999E-3</v>
      </c>
      <c r="K903">
        <v>-1.3468499999999999E-3</v>
      </c>
      <c r="L903">
        <v>1.413206E-3</v>
      </c>
      <c r="M903">
        <v>7.5689709999999999E-3</v>
      </c>
      <c r="N903">
        <v>4.8824819999999996E-3</v>
      </c>
      <c r="O903">
        <v>-9.2091959999999996E-4</v>
      </c>
      <c r="P903">
        <v>-1.552101E-2</v>
      </c>
      <c r="Q903">
        <v>4.8941430000000001E-5</v>
      </c>
      <c r="R903">
        <v>4.50053E-3</v>
      </c>
      <c r="S903">
        <v>8.1940959999999997E-3</v>
      </c>
      <c r="T903">
        <v>1.300283E-2</v>
      </c>
      <c r="U903">
        <v>-7.0689460000000004E-3</v>
      </c>
    </row>
    <row r="904" spans="1:21" x14ac:dyDescent="0.25">
      <c r="A904" s="20">
        <f>0.000000718161*10^9</f>
        <v>718.16100000000006</v>
      </c>
      <c r="B904">
        <v>-5.9462539999999998E-3</v>
      </c>
      <c r="C904">
        <v>-1.2090099999999999E-2</v>
      </c>
      <c r="D904">
        <v>1.758737E-3</v>
      </c>
      <c r="E904">
        <v>-1.244906E-2</v>
      </c>
      <c r="F904">
        <v>1.010455E-2</v>
      </c>
      <c r="G904">
        <v>3.6225129999999999E-3</v>
      </c>
      <c r="H904">
        <v>3.948178E-4</v>
      </c>
      <c r="I904">
        <v>5.6633050000000004E-3</v>
      </c>
      <c r="J904">
        <v>6.3957320000000003E-3</v>
      </c>
      <c r="K904">
        <v>-2.9534100000000001E-3</v>
      </c>
      <c r="L904">
        <v>-5.1048600000000001E-3</v>
      </c>
      <c r="M904">
        <v>2.2510740000000001E-2</v>
      </c>
      <c r="N904">
        <v>1.6195000000000001E-2</v>
      </c>
      <c r="O904">
        <v>1.5334229999999999E-3</v>
      </c>
      <c r="P904">
        <v>-1.4775740000000001E-2</v>
      </c>
      <c r="Q904">
        <v>1.416918E-2</v>
      </c>
      <c r="R904">
        <v>1.011849E-3</v>
      </c>
      <c r="S904">
        <v>9.0901879999999999E-4</v>
      </c>
      <c r="T904">
        <v>2.0255539999999999E-2</v>
      </c>
      <c r="U904">
        <v>7.6865099999999997E-3</v>
      </c>
    </row>
    <row r="905" spans="1:21" x14ac:dyDescent="0.25">
      <c r="A905" s="20">
        <f>0.000000719161*10^9</f>
        <v>719.16100000000006</v>
      </c>
      <c r="B905">
        <v>8.1619310000000007E-3</v>
      </c>
      <c r="C905">
        <v>-4.3696710000000003E-3</v>
      </c>
      <c r="D905">
        <v>-9.0386559999999999E-4</v>
      </c>
      <c r="E905">
        <v>-1.7126789999999999E-2</v>
      </c>
      <c r="F905">
        <v>6.4129850000000004E-3</v>
      </c>
      <c r="G905">
        <v>7.4489990000000004E-3</v>
      </c>
      <c r="H905">
        <v>1.6148780000000001E-2</v>
      </c>
      <c r="I905">
        <v>5.1486860000000004E-3</v>
      </c>
      <c r="J905">
        <v>5.2682720000000001E-3</v>
      </c>
      <c r="K905">
        <v>8.0722169999999996E-3</v>
      </c>
      <c r="L905">
        <v>5.9389890000000004E-3</v>
      </c>
      <c r="M905">
        <v>2.7421350000000001E-2</v>
      </c>
      <c r="N905">
        <v>2.7520909999999999E-2</v>
      </c>
      <c r="O905">
        <v>2.6973600000000002E-3</v>
      </c>
      <c r="P905">
        <v>-8.5290669999999996E-3</v>
      </c>
      <c r="Q905">
        <v>1.151714E-2</v>
      </c>
      <c r="R905">
        <v>-2.2818560000000001E-3</v>
      </c>
      <c r="S905">
        <v>-1.2861579999999999E-2</v>
      </c>
      <c r="T905">
        <v>1.106415E-2</v>
      </c>
      <c r="U905">
        <v>1.320033E-2</v>
      </c>
    </row>
    <row r="906" spans="1:21" x14ac:dyDescent="0.25">
      <c r="A906" s="20">
        <f>0.000000720161*10^9</f>
        <v>720.16099999999994</v>
      </c>
      <c r="B906">
        <v>2.2239550000000001E-3</v>
      </c>
      <c r="C906">
        <v>9.6635249999999992E-3</v>
      </c>
      <c r="D906">
        <v>2.3808470000000002E-3</v>
      </c>
      <c r="E906">
        <v>-8.4762680000000003E-3</v>
      </c>
      <c r="F906">
        <v>-1.5879319999999999E-2</v>
      </c>
      <c r="G906">
        <v>1.2184820000000001E-2</v>
      </c>
      <c r="H906">
        <v>2.030974E-2</v>
      </c>
      <c r="I906">
        <v>4.6498160000000002E-3</v>
      </c>
      <c r="J906">
        <v>7.9352060000000002E-3</v>
      </c>
      <c r="K906">
        <v>1.256374E-2</v>
      </c>
      <c r="L906">
        <v>1.32549E-2</v>
      </c>
      <c r="M906">
        <v>1.3017030000000001E-2</v>
      </c>
      <c r="N906">
        <v>1.20562E-2</v>
      </c>
      <c r="O906">
        <v>-4.3195430000000003E-3</v>
      </c>
      <c r="P906">
        <v>-4.7772049999999996E-3</v>
      </c>
      <c r="Q906">
        <v>-1.024912E-2</v>
      </c>
      <c r="R906">
        <v>1.077979E-3</v>
      </c>
      <c r="S906">
        <v>-4.3371859999999998E-3</v>
      </c>
      <c r="T906">
        <v>5.7325590000000004E-4</v>
      </c>
      <c r="U906">
        <v>9.0327900000000006E-3</v>
      </c>
    </row>
    <row r="907" spans="1:21" x14ac:dyDescent="0.25">
      <c r="A907" s="20">
        <f>0.000000721161*10^9</f>
        <v>721.16099999999994</v>
      </c>
      <c r="B907">
        <v>-1.5669869999999999E-2</v>
      </c>
      <c r="C907">
        <v>4.5636169999999998E-3</v>
      </c>
      <c r="D907">
        <v>5.6446789999999997E-3</v>
      </c>
      <c r="E907">
        <v>-2.4592020000000002E-3</v>
      </c>
      <c r="F907">
        <v>-1.6841499999999999E-2</v>
      </c>
      <c r="G907">
        <v>7.2013049999999999E-3</v>
      </c>
      <c r="H907">
        <v>-3.292335E-3</v>
      </c>
      <c r="I907">
        <v>8.8592170000000008E-3</v>
      </c>
      <c r="J907">
        <v>7.4711380000000004E-3</v>
      </c>
      <c r="K907">
        <v>6.0714510000000003E-3</v>
      </c>
      <c r="L907">
        <v>4.2741319999999999E-3</v>
      </c>
      <c r="M907">
        <v>-7.2112840000000005E-4</v>
      </c>
      <c r="N907">
        <v>-1.19566E-2</v>
      </c>
      <c r="O907">
        <v>-4.9856340000000001E-3</v>
      </c>
      <c r="P907">
        <v>-2.206979E-3</v>
      </c>
      <c r="Q907">
        <v>-1.946347E-2</v>
      </c>
      <c r="R907">
        <v>7.538576E-3</v>
      </c>
      <c r="S907">
        <v>1.5222670000000001E-2</v>
      </c>
      <c r="T907">
        <v>5.3966300000000004E-3</v>
      </c>
      <c r="U907">
        <v>1.277029E-2</v>
      </c>
    </row>
    <row r="908" spans="1:21" x14ac:dyDescent="0.25">
      <c r="A908" s="20">
        <f>0.000000722161*10^9</f>
        <v>722.16100000000006</v>
      </c>
      <c r="B908">
        <v>-1.6864710000000002E-2</v>
      </c>
      <c r="C908">
        <v>-2.7321300000000001E-3</v>
      </c>
      <c r="D908">
        <v>3.2517819999999999E-3</v>
      </c>
      <c r="E908">
        <v>-1.5076969999999999E-3</v>
      </c>
      <c r="F908">
        <v>2.2085350000000002E-3</v>
      </c>
      <c r="G908">
        <v>-1.9958829999999999E-3</v>
      </c>
      <c r="H908">
        <v>-1.6379359999999999E-2</v>
      </c>
      <c r="I908">
        <v>1.1168239999999999E-2</v>
      </c>
      <c r="J908">
        <v>3.7392049999999998E-3</v>
      </c>
      <c r="K908">
        <v>3.8407099999999998E-3</v>
      </c>
      <c r="L908">
        <v>-4.5931569999999996E-3</v>
      </c>
      <c r="M908">
        <v>9.0368429999999993E-3</v>
      </c>
      <c r="N908">
        <v>-1.9594730000000001E-2</v>
      </c>
      <c r="O908">
        <v>7.6582630000000002E-3</v>
      </c>
      <c r="P908">
        <v>4.497877E-3</v>
      </c>
      <c r="Q908">
        <v>-1.1554849999999999E-3</v>
      </c>
      <c r="R908">
        <v>6.8966909999999999E-3</v>
      </c>
      <c r="S908">
        <v>2.0554579999999999E-2</v>
      </c>
      <c r="T908">
        <v>2.808811E-3</v>
      </c>
      <c r="U908">
        <v>1.239238E-2</v>
      </c>
    </row>
    <row r="909" spans="1:21" x14ac:dyDescent="0.25">
      <c r="A909" s="20">
        <f>0.000000723161*10^9</f>
        <v>723.16099999999994</v>
      </c>
      <c r="B909">
        <v>-5.9776170000000002E-3</v>
      </c>
      <c r="C909">
        <v>-2.773354E-3</v>
      </c>
      <c r="D909">
        <v>-5.496594E-4</v>
      </c>
      <c r="E909">
        <v>2.2607130000000001E-3</v>
      </c>
      <c r="F909">
        <v>2.4891710000000002E-5</v>
      </c>
      <c r="G909">
        <v>-8.1674289999999995E-4</v>
      </c>
      <c r="H909">
        <v>-1.001072E-3</v>
      </c>
      <c r="I909">
        <v>4.0127050000000001E-3</v>
      </c>
      <c r="J909">
        <v>6.7608939999999997E-4</v>
      </c>
      <c r="K909">
        <v>8.4395019999999998E-3</v>
      </c>
      <c r="L909">
        <v>-6.5088150000000003E-3</v>
      </c>
      <c r="M909">
        <v>2.8192330000000002E-2</v>
      </c>
      <c r="N909">
        <v>-1.2360940000000001E-2</v>
      </c>
      <c r="O909">
        <v>1.303296E-2</v>
      </c>
      <c r="P909">
        <v>4.518294E-3</v>
      </c>
      <c r="Q909">
        <v>1.111677E-2</v>
      </c>
      <c r="R909">
        <v>-2.5870870000000001E-3</v>
      </c>
      <c r="S909">
        <v>1.212129E-2</v>
      </c>
      <c r="T909">
        <v>-1.2992399999999999E-2</v>
      </c>
      <c r="U909">
        <v>-1.4656020000000001E-3</v>
      </c>
    </row>
    <row r="910" spans="1:21" x14ac:dyDescent="0.25">
      <c r="A910" s="20">
        <f>0.000000724161*10^9</f>
        <v>724.16099999999994</v>
      </c>
      <c r="B910">
        <v>-4.0144660000000004E-3</v>
      </c>
      <c r="C910">
        <v>-7.7506789999999999E-3</v>
      </c>
      <c r="D910">
        <v>2.7274180000000001E-3</v>
      </c>
      <c r="E910">
        <v>5.0242990000000003E-3</v>
      </c>
      <c r="F910">
        <v>-1.218469E-2</v>
      </c>
      <c r="G910">
        <v>1.0611209999999999E-3</v>
      </c>
      <c r="H910">
        <v>1.405646E-2</v>
      </c>
      <c r="I910">
        <v>-9.4656640000000004E-3</v>
      </c>
      <c r="J910">
        <v>6.9177559999999997E-3</v>
      </c>
      <c r="K910">
        <v>1.135575E-2</v>
      </c>
      <c r="L910">
        <v>-8.4167919999999993E-3</v>
      </c>
      <c r="M910">
        <v>2.6120230000000001E-2</v>
      </c>
      <c r="N910">
        <v>-4.614473E-3</v>
      </c>
      <c r="O910">
        <v>2.206183E-4</v>
      </c>
      <c r="P910">
        <v>-5.8992369999999999E-3</v>
      </c>
      <c r="Q910">
        <v>-4.5054410000000002E-4</v>
      </c>
      <c r="R910">
        <v>-5.0108649999999998E-3</v>
      </c>
      <c r="S910">
        <v>-4.4162189999999999E-3</v>
      </c>
      <c r="T910">
        <v>-1.1050290000000001E-2</v>
      </c>
      <c r="U910">
        <v>-1.1140260000000001E-2</v>
      </c>
    </row>
    <row r="911" spans="1:21" x14ac:dyDescent="0.25">
      <c r="A911" s="20">
        <f>0.000000725161*10^9</f>
        <v>725.16100000000006</v>
      </c>
      <c r="B911">
        <v>-9.2201920000000003E-3</v>
      </c>
      <c r="C911">
        <v>-1.110425E-2</v>
      </c>
      <c r="D911">
        <v>1.0722189999999999E-2</v>
      </c>
      <c r="E911">
        <v>-3.9801510000000003E-3</v>
      </c>
      <c r="F911">
        <v>-1.7763519999999999E-3</v>
      </c>
      <c r="G911">
        <v>-2.662874E-3</v>
      </c>
      <c r="H911">
        <v>1.736623E-2</v>
      </c>
      <c r="I911">
        <v>-1.6546140000000001E-2</v>
      </c>
      <c r="J911">
        <v>2.1987860000000001E-2</v>
      </c>
      <c r="K911">
        <v>7.9996240000000003E-3</v>
      </c>
      <c r="L911">
        <v>-1.108934E-2</v>
      </c>
      <c r="M911">
        <v>1.011982E-2</v>
      </c>
      <c r="N911">
        <v>-2.4579549999999999E-3</v>
      </c>
      <c r="O911">
        <v>-1.0732139999999999E-2</v>
      </c>
      <c r="P911">
        <v>-4.0262249999999996E-3</v>
      </c>
      <c r="Q911">
        <v>-4.7097149999999997E-3</v>
      </c>
      <c r="R911">
        <v>5.5554899999999997E-3</v>
      </c>
      <c r="S911">
        <v>-1.5500470000000001E-2</v>
      </c>
      <c r="T911">
        <v>7.4361219999999999E-3</v>
      </c>
      <c r="U911">
        <v>-4.2702310000000002E-3</v>
      </c>
    </row>
    <row r="912" spans="1:21" x14ac:dyDescent="0.25">
      <c r="A912" s="20">
        <f>0.000000726161*10^9</f>
        <v>726.16100000000006</v>
      </c>
      <c r="B912">
        <v>-8.1624680000000008E-3</v>
      </c>
      <c r="C912">
        <v>-4.4148499999999997E-3</v>
      </c>
      <c r="D912">
        <v>8.4279530000000002E-3</v>
      </c>
      <c r="E912">
        <v>-1.2157050000000001E-2</v>
      </c>
      <c r="F912">
        <v>1.7546249999999999E-2</v>
      </c>
      <c r="G912">
        <v>1.0424049999999999E-3</v>
      </c>
      <c r="H912">
        <v>1.4725169999999999E-2</v>
      </c>
      <c r="I912">
        <v>-1.0265140000000001E-2</v>
      </c>
      <c r="J912">
        <v>1.9955730000000001E-2</v>
      </c>
      <c r="K912">
        <v>9.0434690000000002E-3</v>
      </c>
      <c r="L912">
        <v>-1.331685E-2</v>
      </c>
      <c r="M912">
        <v>4.3877469999999998E-4</v>
      </c>
      <c r="N912">
        <v>-2.2742700000000001E-3</v>
      </c>
      <c r="O912">
        <v>-1.01172E-2</v>
      </c>
      <c r="P912">
        <v>1.071798E-2</v>
      </c>
      <c r="Q912">
        <v>2.5547629999999998E-3</v>
      </c>
      <c r="R912">
        <v>7.395848E-3</v>
      </c>
      <c r="S912">
        <v>-8.2571160000000001E-3</v>
      </c>
      <c r="T912">
        <v>1.501765E-2</v>
      </c>
      <c r="U912">
        <v>7.3446070000000004E-3</v>
      </c>
    </row>
    <row r="913" spans="1:21" x14ac:dyDescent="0.25">
      <c r="A913" s="20">
        <f>0.000000727161*10^9</f>
        <v>727.16099999999994</v>
      </c>
      <c r="B913">
        <v>6.4955709999999997E-4</v>
      </c>
      <c r="C913">
        <v>5.2657270000000004E-3</v>
      </c>
      <c r="D913">
        <v>6.8393550000000005E-4</v>
      </c>
      <c r="E913">
        <v>-7.0370500000000004E-3</v>
      </c>
      <c r="F913">
        <v>1.520725E-2</v>
      </c>
      <c r="G913">
        <v>5.8006259999999997E-3</v>
      </c>
      <c r="H913">
        <v>9.4665919999999994E-3</v>
      </c>
      <c r="I913">
        <v>-2.4117520000000001E-3</v>
      </c>
      <c r="J913">
        <v>-8.1641509999999997E-3</v>
      </c>
      <c r="K913">
        <v>1.3101990000000001E-2</v>
      </c>
      <c r="L913">
        <v>-8.0703400000000005E-3</v>
      </c>
      <c r="M913">
        <v>3.6149889999999999E-3</v>
      </c>
      <c r="N913">
        <v>-1.540462E-3</v>
      </c>
      <c r="O913">
        <v>-1.1060769999999999E-2</v>
      </c>
      <c r="P913">
        <v>1.2660299999999999E-2</v>
      </c>
      <c r="Q913">
        <v>-3.2229340000000002E-3</v>
      </c>
      <c r="R913">
        <v>-8.8082690000000005E-3</v>
      </c>
      <c r="S913">
        <v>6.3271459999999996E-3</v>
      </c>
      <c r="T913">
        <v>1.1949069999999999E-2</v>
      </c>
      <c r="U913">
        <v>5.1121860000000003E-3</v>
      </c>
    </row>
    <row r="914" spans="1:21" x14ac:dyDescent="0.25">
      <c r="A914" s="20">
        <f>0.000000728161*10^9</f>
        <v>728.16099999999994</v>
      </c>
      <c r="B914">
        <v>1.5218040000000001E-3</v>
      </c>
      <c r="C914">
        <v>8.2521009999999995E-3</v>
      </c>
      <c r="D914">
        <v>3.7242640000000001E-3</v>
      </c>
      <c r="E914">
        <v>-6.6790489999999996E-5</v>
      </c>
      <c r="F914">
        <v>4.9538830000000003E-4</v>
      </c>
      <c r="G914">
        <v>-4.1015679999999999E-3</v>
      </c>
      <c r="H914">
        <v>6.6392129999999997E-3</v>
      </c>
      <c r="I914">
        <v>-1.3961830000000001E-3</v>
      </c>
      <c r="J914">
        <v>-2.380316E-2</v>
      </c>
      <c r="K914">
        <v>3.9164200000000003E-3</v>
      </c>
      <c r="L914">
        <v>2.1208910000000002E-3</v>
      </c>
      <c r="M914">
        <v>1.3128519999999999E-2</v>
      </c>
      <c r="N914">
        <v>-4.3366009999999999E-5</v>
      </c>
      <c r="O914">
        <v>-1.3031330000000001E-2</v>
      </c>
      <c r="P914">
        <v>7.1975979999999999E-4</v>
      </c>
      <c r="Q914">
        <v>-1.2819570000000001E-2</v>
      </c>
      <c r="R914">
        <v>-1.7368350000000001E-2</v>
      </c>
      <c r="S914">
        <v>1.3860620000000001E-2</v>
      </c>
      <c r="T914">
        <v>6.0530510000000003E-3</v>
      </c>
      <c r="U914">
        <v>-1.1335469999999999E-3</v>
      </c>
    </row>
    <row r="915" spans="1:21" x14ac:dyDescent="0.25">
      <c r="A915" s="20">
        <f>0.000000729161*10^9</f>
        <v>729.16100000000006</v>
      </c>
      <c r="B915">
        <v>-7.8569E-3</v>
      </c>
      <c r="C915">
        <v>8.4513829999999998E-3</v>
      </c>
      <c r="D915">
        <v>1.229002E-2</v>
      </c>
      <c r="E915">
        <v>-2.1579279999999999E-3</v>
      </c>
      <c r="F915">
        <v>-5.5346479999999997E-3</v>
      </c>
      <c r="G915">
        <v>-9.2070620000000002E-3</v>
      </c>
      <c r="H915">
        <v>-3.7105800000000001E-4</v>
      </c>
      <c r="I915">
        <v>-5.7896059999999999E-4</v>
      </c>
      <c r="J915">
        <v>-1.5118390000000001E-2</v>
      </c>
      <c r="K915">
        <v>9.9625199999999999E-4</v>
      </c>
      <c r="L915">
        <v>5.3696100000000004E-3</v>
      </c>
      <c r="M915">
        <v>1.124503E-2</v>
      </c>
      <c r="N915">
        <v>-3.9124439999999998E-4</v>
      </c>
      <c r="O915">
        <v>-8.8340150000000006E-3</v>
      </c>
      <c r="P915">
        <v>-6.9351980000000001E-3</v>
      </c>
      <c r="Q915">
        <v>-4.9845619999999997E-3</v>
      </c>
      <c r="R915">
        <v>-4.8192649999999997E-3</v>
      </c>
      <c r="S915">
        <v>7.9234969999999998E-3</v>
      </c>
      <c r="T915">
        <v>3.900096E-3</v>
      </c>
      <c r="U915">
        <v>3.5957319999999999E-3</v>
      </c>
    </row>
    <row r="916" spans="1:21" x14ac:dyDescent="0.25">
      <c r="A916" s="20">
        <f>0.000000730161*10^9</f>
        <v>730.16099999999994</v>
      </c>
      <c r="B916">
        <v>-7.6535379999999997E-3</v>
      </c>
      <c r="C916">
        <v>1.4577390000000001E-2</v>
      </c>
      <c r="D916">
        <v>2.0362109999999999E-2</v>
      </c>
      <c r="E916">
        <v>-9.1902779999999996E-3</v>
      </c>
      <c r="F916">
        <v>-1.1031549999999999E-2</v>
      </c>
      <c r="G916">
        <v>5.8441719999999999E-3</v>
      </c>
      <c r="H916">
        <v>-1.0894829999999999E-2</v>
      </c>
      <c r="I916">
        <v>4.4757030000000001E-3</v>
      </c>
      <c r="J916">
        <v>-5.4091119999999998E-3</v>
      </c>
      <c r="K916">
        <v>1.7958930000000001E-2</v>
      </c>
      <c r="L916">
        <v>1.067852E-3</v>
      </c>
      <c r="M916">
        <v>3.5408530000000001E-3</v>
      </c>
      <c r="N916">
        <v>4.221416E-4</v>
      </c>
      <c r="O916">
        <v>-5.6302360000000003E-3</v>
      </c>
      <c r="P916">
        <v>-6.0272859999999998E-3</v>
      </c>
      <c r="Q916">
        <v>8.7280499999999994E-3</v>
      </c>
      <c r="R916">
        <v>8.2461440000000004E-3</v>
      </c>
      <c r="S916">
        <v>-8.6390700000000004E-3</v>
      </c>
      <c r="T916">
        <v>-3.7916939999999998E-4</v>
      </c>
      <c r="U916">
        <v>4.9810039999999998E-3</v>
      </c>
    </row>
    <row r="917" spans="1:21" x14ac:dyDescent="0.25">
      <c r="A917" s="20">
        <f>0.000000731161*10^9</f>
        <v>731.16099999999994</v>
      </c>
      <c r="B917">
        <v>6.5135170000000004E-5</v>
      </c>
      <c r="C917">
        <v>1.2758540000000001E-2</v>
      </c>
      <c r="D917">
        <v>2.3651120000000001E-2</v>
      </c>
      <c r="E917">
        <v>-1.0844950000000001E-2</v>
      </c>
      <c r="F917">
        <v>-1.63121E-2</v>
      </c>
      <c r="G917">
        <v>1.2235670000000001E-2</v>
      </c>
      <c r="H917">
        <v>-3.3613219999999999E-3</v>
      </c>
      <c r="I917">
        <v>1.429208E-2</v>
      </c>
      <c r="J917">
        <v>5.6386429999999996E-3</v>
      </c>
      <c r="K917">
        <v>2.648147E-2</v>
      </c>
      <c r="L917">
        <v>-9.3737460000000005E-3</v>
      </c>
      <c r="M917">
        <v>5.8225899999999999E-3</v>
      </c>
      <c r="N917">
        <v>5.9763560000000004E-3</v>
      </c>
      <c r="O917">
        <v>-8.3527400000000009E-3</v>
      </c>
      <c r="P917">
        <v>-2.7821740000000001E-3</v>
      </c>
      <c r="Q917">
        <v>6.3292959999999999E-3</v>
      </c>
      <c r="R917">
        <v>1.049198E-2</v>
      </c>
      <c r="S917">
        <v>-1.7194830000000001E-2</v>
      </c>
      <c r="T917">
        <v>-1.560663E-2</v>
      </c>
      <c r="U917">
        <v>-3.45956E-3</v>
      </c>
    </row>
    <row r="918" spans="1:21" x14ac:dyDescent="0.25">
      <c r="A918" s="20">
        <f>0.000000732161*10^9</f>
        <v>732.16100000000006</v>
      </c>
      <c r="B918">
        <v>-1.1891390000000001E-3</v>
      </c>
      <c r="C918">
        <v>-3.2344050000000001E-3</v>
      </c>
      <c r="D918">
        <v>1.502063E-2</v>
      </c>
      <c r="E918">
        <v>-1.0640699999999999E-2</v>
      </c>
      <c r="F918">
        <v>-6.4961469999999999E-3</v>
      </c>
      <c r="G918">
        <v>1.8625210000000001E-4</v>
      </c>
      <c r="H918">
        <v>1.1095880000000001E-2</v>
      </c>
      <c r="I918">
        <v>2.405326E-2</v>
      </c>
      <c r="J918">
        <v>1.484854E-2</v>
      </c>
      <c r="K918">
        <v>1.4332050000000001E-2</v>
      </c>
      <c r="L918">
        <v>-1.7640320000000001E-2</v>
      </c>
      <c r="M918">
        <v>1.153793E-2</v>
      </c>
      <c r="N918">
        <v>7.9136180000000007E-3</v>
      </c>
      <c r="O918">
        <v>-4.508939E-3</v>
      </c>
      <c r="P918">
        <v>3.141282E-3</v>
      </c>
      <c r="Q918">
        <v>-3.4157620000000001E-3</v>
      </c>
      <c r="R918">
        <v>1.343979E-2</v>
      </c>
      <c r="S918">
        <v>-4.2848290000000004E-3</v>
      </c>
      <c r="T918">
        <v>-1.356715E-2</v>
      </c>
      <c r="U918">
        <v>-7.9206810000000006E-3</v>
      </c>
    </row>
    <row r="919" spans="1:21" x14ac:dyDescent="0.25">
      <c r="A919" s="20">
        <f>0.000000733161*10^9</f>
        <v>733.16100000000006</v>
      </c>
      <c r="B919">
        <v>-1.125493E-2</v>
      </c>
      <c r="C919">
        <v>-5.094103E-3</v>
      </c>
      <c r="D919">
        <v>3.1552659999999999E-3</v>
      </c>
      <c r="E919">
        <v>-1.2725469999999999E-2</v>
      </c>
      <c r="F919">
        <v>1.0278789999999999E-2</v>
      </c>
      <c r="G919">
        <v>-2.6495149999999999E-3</v>
      </c>
      <c r="H919">
        <v>6.4335659999999999E-3</v>
      </c>
      <c r="I919">
        <v>1.9887889999999998E-2</v>
      </c>
      <c r="J919">
        <v>1.216008E-2</v>
      </c>
      <c r="K919">
        <v>3.1661219999999999E-3</v>
      </c>
      <c r="L919">
        <v>-1.073794E-2</v>
      </c>
      <c r="M919">
        <v>8.7970549999999998E-3</v>
      </c>
      <c r="N919">
        <v>-2.3219719999999998E-3</v>
      </c>
      <c r="O919">
        <v>9.8356840000000008E-3</v>
      </c>
      <c r="P919">
        <v>1.1701909999999999E-2</v>
      </c>
      <c r="Q919">
        <v>-2.5640260000000001E-3</v>
      </c>
      <c r="R919">
        <v>1.5668270000000002E-2</v>
      </c>
      <c r="S919">
        <v>1.246124E-2</v>
      </c>
      <c r="T919">
        <v>1.3295970000000001E-2</v>
      </c>
      <c r="U919">
        <v>-5.5250120000000002E-3</v>
      </c>
    </row>
    <row r="920" spans="1:21" x14ac:dyDescent="0.25">
      <c r="A920" s="20">
        <f>0.000000734161*10^9</f>
        <v>734.16099999999994</v>
      </c>
      <c r="B920">
        <v>-1.490796E-2</v>
      </c>
      <c r="C920">
        <v>1.4597280000000001E-2</v>
      </c>
      <c r="D920">
        <v>-3.204756E-3</v>
      </c>
      <c r="E920">
        <v>-6.1356659999999997E-3</v>
      </c>
      <c r="F920">
        <v>1.541055E-2</v>
      </c>
      <c r="G920">
        <v>7.0565860000000001E-3</v>
      </c>
      <c r="H920">
        <v>-2.555135E-3</v>
      </c>
      <c r="I920">
        <v>5.5166790000000002E-4</v>
      </c>
      <c r="J920">
        <v>2.5975070000000002E-3</v>
      </c>
      <c r="K920">
        <v>5.3040689999999998E-3</v>
      </c>
      <c r="L920">
        <v>5.2095809999999996E-3</v>
      </c>
      <c r="M920">
        <v>7.3523299999999996E-4</v>
      </c>
      <c r="N920">
        <v>-1.8172529999999999E-2</v>
      </c>
      <c r="O920">
        <v>1.92067E-2</v>
      </c>
      <c r="P920">
        <v>1.9725030000000001E-2</v>
      </c>
      <c r="Q920">
        <v>4.609915E-3</v>
      </c>
      <c r="R920">
        <v>1.014572E-2</v>
      </c>
      <c r="S920">
        <v>9.0596400000000007E-3</v>
      </c>
      <c r="T920">
        <v>2.178919E-2</v>
      </c>
      <c r="U920">
        <v>-5.9863210000000002E-3</v>
      </c>
    </row>
    <row r="921" spans="1:21" x14ac:dyDescent="0.25">
      <c r="A921" s="20">
        <f>0.000000735161*10^9</f>
        <v>735.16099999999994</v>
      </c>
      <c r="B921">
        <v>-7.4781300000000004E-3</v>
      </c>
      <c r="C921">
        <v>1.8791929999999998E-2</v>
      </c>
      <c r="D921">
        <v>1.378373E-3</v>
      </c>
      <c r="E921">
        <v>6.2730700000000004E-3</v>
      </c>
      <c r="F921">
        <v>5.850559E-3</v>
      </c>
      <c r="G921">
        <v>7.203849E-3</v>
      </c>
      <c r="H921">
        <v>1.107828E-4</v>
      </c>
      <c r="I921">
        <v>-7.6411140000000001E-3</v>
      </c>
      <c r="J921">
        <v>-1.3578889999999999E-3</v>
      </c>
      <c r="K921">
        <v>9.4776040000000006E-3</v>
      </c>
      <c r="L921">
        <v>1.275392E-2</v>
      </c>
      <c r="M921">
        <v>7.2047279999999997E-3</v>
      </c>
      <c r="N921">
        <v>-2.1257620000000001E-2</v>
      </c>
      <c r="O921">
        <v>1.614848E-2</v>
      </c>
      <c r="P921">
        <v>2.398223E-2</v>
      </c>
      <c r="Q921">
        <v>4.2789009999999999E-3</v>
      </c>
      <c r="R921">
        <v>2.8561940000000001E-4</v>
      </c>
      <c r="S921">
        <v>-1.1422240000000001E-3</v>
      </c>
      <c r="T921">
        <v>8.9043480000000001E-4</v>
      </c>
      <c r="U921">
        <v>-8.2393759999999996E-3</v>
      </c>
    </row>
    <row r="922" spans="1:21" x14ac:dyDescent="0.25">
      <c r="A922" s="20">
        <f>0.000000736161*10^9</f>
        <v>736.16100000000006</v>
      </c>
      <c r="B922">
        <v>-3.5469339999999999E-3</v>
      </c>
      <c r="C922">
        <v>-3.7945230000000001E-4</v>
      </c>
      <c r="D922">
        <v>1.4999470000000001E-2</v>
      </c>
      <c r="E922">
        <v>7.300399E-3</v>
      </c>
      <c r="F922">
        <v>-6.0872030000000002E-3</v>
      </c>
      <c r="G922">
        <v>-6.5186339999999997E-3</v>
      </c>
      <c r="H922">
        <v>7.0177369999999996E-3</v>
      </c>
      <c r="I922">
        <v>4.5265710000000001E-3</v>
      </c>
      <c r="J922">
        <v>1.094112E-2</v>
      </c>
      <c r="K922">
        <v>9.3661209999999998E-3</v>
      </c>
      <c r="L922">
        <v>9.3525009999999992E-3</v>
      </c>
      <c r="M922">
        <v>2.6660139999999999E-2</v>
      </c>
      <c r="N922">
        <v>-1.479452E-2</v>
      </c>
      <c r="O922">
        <v>8.8889199999999998E-3</v>
      </c>
      <c r="P922">
        <v>1.2495269999999999E-2</v>
      </c>
      <c r="Q922">
        <v>-1.6216010000000001E-3</v>
      </c>
      <c r="R922">
        <v>-8.3016110000000004E-3</v>
      </c>
      <c r="S922">
        <v>1.4570480000000001E-3</v>
      </c>
      <c r="T922">
        <v>-1.0202839999999999E-2</v>
      </c>
      <c r="U922">
        <v>-4.1324170000000002E-3</v>
      </c>
    </row>
    <row r="923" spans="1:21" x14ac:dyDescent="0.25">
      <c r="A923" s="20">
        <f>0.000000737161*10^9</f>
        <v>737.16099999999994</v>
      </c>
      <c r="B923">
        <v>1.877193E-4</v>
      </c>
      <c r="C923">
        <v>-7.5972039999999998E-3</v>
      </c>
      <c r="D923">
        <v>1.4523990000000001E-2</v>
      </c>
      <c r="E923">
        <v>-4.1625409999999996E-3</v>
      </c>
      <c r="F923">
        <v>-4.1111560000000004E-3</v>
      </c>
      <c r="G923">
        <v>-1.6134869999999999E-2</v>
      </c>
      <c r="H923">
        <v>6.8935439999999997E-3</v>
      </c>
      <c r="I923">
        <v>9.2127609999999999E-3</v>
      </c>
      <c r="J923">
        <v>2.4308409999999999E-2</v>
      </c>
      <c r="K923">
        <v>1.013848E-2</v>
      </c>
      <c r="L923">
        <v>1.3843600000000001E-3</v>
      </c>
      <c r="M923">
        <v>2.3055450000000002E-2</v>
      </c>
      <c r="N923">
        <v>-1.014342E-2</v>
      </c>
      <c r="O923">
        <v>4.6023540000000003E-3</v>
      </c>
      <c r="P923">
        <v>-5.9499059999999996E-3</v>
      </c>
      <c r="Q923">
        <v>1.377666E-3</v>
      </c>
      <c r="R923">
        <v>-3.1571210000000001E-3</v>
      </c>
      <c r="S923">
        <v>4.488606E-3</v>
      </c>
      <c r="T923">
        <v>-3.3073920000000001E-3</v>
      </c>
      <c r="U923">
        <v>4.7752860000000001E-3</v>
      </c>
    </row>
    <row r="924" spans="1:21" x14ac:dyDescent="0.25">
      <c r="A924" s="20">
        <f>0.000000738161*10^9</f>
        <v>738.16099999999994</v>
      </c>
      <c r="B924">
        <v>7.12153E-3</v>
      </c>
      <c r="C924">
        <v>-2.112577E-3</v>
      </c>
      <c r="D924">
        <v>-1.4021019999999999E-3</v>
      </c>
      <c r="E924">
        <v>-1.353792E-2</v>
      </c>
      <c r="F924">
        <v>7.0583E-3</v>
      </c>
      <c r="G924">
        <v>-1.0903700000000001E-2</v>
      </c>
      <c r="H924">
        <v>-2.6180719999999999E-3</v>
      </c>
      <c r="I924">
        <v>2.273209E-3</v>
      </c>
      <c r="J924">
        <v>2.123046E-2</v>
      </c>
      <c r="K924">
        <v>1.0668749999999999E-2</v>
      </c>
      <c r="L924">
        <v>-5.8947280000000001E-3</v>
      </c>
      <c r="M924">
        <v>4.5477650000000001E-4</v>
      </c>
      <c r="N924">
        <v>-1.9917430000000001E-4</v>
      </c>
      <c r="O924">
        <v>2.5838110000000001E-3</v>
      </c>
      <c r="P924">
        <v>-1.064272E-2</v>
      </c>
      <c r="Q924">
        <v>6.253008E-3</v>
      </c>
      <c r="R924">
        <v>4.6878429999999997E-3</v>
      </c>
      <c r="S924">
        <v>4.1294599999999997E-3</v>
      </c>
      <c r="T924">
        <v>-5.429405E-3</v>
      </c>
      <c r="U924">
        <v>1.1984989999999999E-2</v>
      </c>
    </row>
    <row r="925" spans="1:21" x14ac:dyDescent="0.25">
      <c r="A925" s="20">
        <f>0.000000739161*10^9</f>
        <v>739.16100000000006</v>
      </c>
      <c r="B925">
        <v>1.1324390000000001E-3</v>
      </c>
      <c r="C925">
        <v>-7.4685400000000001E-3</v>
      </c>
      <c r="D925">
        <v>-9.1417119999999998E-3</v>
      </c>
      <c r="E925">
        <v>-1.354227E-2</v>
      </c>
      <c r="F925">
        <v>4.2884150000000003E-3</v>
      </c>
      <c r="G925">
        <v>-3.7048369999999999E-3</v>
      </c>
      <c r="H925">
        <v>-3.8730209999999999E-3</v>
      </c>
      <c r="I925">
        <v>1.102076E-3</v>
      </c>
      <c r="J925">
        <v>1.5250690000000001E-2</v>
      </c>
      <c r="K925">
        <v>-2.0031700000000001E-4</v>
      </c>
      <c r="L925">
        <v>-6.2720409999999999E-3</v>
      </c>
      <c r="M925">
        <v>-3.200053E-3</v>
      </c>
      <c r="N925">
        <v>6.2689529999999999E-3</v>
      </c>
      <c r="O925">
        <v>9.4814159999999999E-4</v>
      </c>
      <c r="P925">
        <v>-1.2037930000000001E-2</v>
      </c>
      <c r="Q925">
        <v>5.5812149999999996E-3</v>
      </c>
      <c r="R925">
        <v>-6.8731699999999996E-3</v>
      </c>
      <c r="S925">
        <v>1.5333090000000001E-2</v>
      </c>
      <c r="T925">
        <v>-9.3479700000000006E-3</v>
      </c>
      <c r="U925">
        <v>8.3114350000000007E-3</v>
      </c>
    </row>
    <row r="926" spans="1:21" x14ac:dyDescent="0.25">
      <c r="A926" s="20">
        <f>0.000000740161*10^9</f>
        <v>740.16100000000006</v>
      </c>
      <c r="B926">
        <v>-8.4253660000000001E-3</v>
      </c>
      <c r="C926">
        <v>-1.8300540000000001E-2</v>
      </c>
      <c r="D926">
        <v>-3.2921309999999998E-3</v>
      </c>
      <c r="E926">
        <v>-7.2630790000000004E-3</v>
      </c>
      <c r="F926">
        <v>-8.846596E-3</v>
      </c>
      <c r="G926">
        <v>-4.8978499999999996E-3</v>
      </c>
      <c r="H926">
        <v>4.9719090000000001E-3</v>
      </c>
      <c r="I926">
        <v>4.7100739999999999E-3</v>
      </c>
      <c r="J926">
        <v>1.456731E-2</v>
      </c>
      <c r="K926">
        <v>-1.469323E-2</v>
      </c>
      <c r="L926">
        <v>-7.1472690000000004E-4</v>
      </c>
      <c r="M926">
        <v>4.3853609999999999E-3</v>
      </c>
      <c r="N926">
        <v>2.773859E-3</v>
      </c>
      <c r="O926">
        <v>-4.7577720000000004E-3</v>
      </c>
      <c r="P926">
        <v>-1.628926E-2</v>
      </c>
      <c r="Q926">
        <v>1.439378E-2</v>
      </c>
      <c r="R926">
        <v>-1.6539109999999999E-2</v>
      </c>
      <c r="S926">
        <v>2.789142E-2</v>
      </c>
      <c r="T926">
        <v>8.974098E-4</v>
      </c>
      <c r="U926">
        <v>-4.1185140000000002E-3</v>
      </c>
    </row>
    <row r="927" spans="1:21" x14ac:dyDescent="0.25">
      <c r="A927" s="20">
        <f>0.000000741161*10^9</f>
        <v>741.16099999999994</v>
      </c>
      <c r="B927">
        <v>-1.407784E-3</v>
      </c>
      <c r="C927">
        <v>-1.9808220000000001E-2</v>
      </c>
      <c r="D927">
        <v>8.8798929999999998E-3</v>
      </c>
      <c r="E927">
        <v>-2.5596379999999999E-3</v>
      </c>
      <c r="F927">
        <v>-9.6235660000000001E-3</v>
      </c>
      <c r="G927">
        <v>-4.8861169999999997E-3</v>
      </c>
      <c r="H927">
        <v>3.6647680000000001E-3</v>
      </c>
      <c r="I927">
        <v>8.1242989999999998E-3</v>
      </c>
      <c r="J927">
        <v>8.6757999999999991E-3</v>
      </c>
      <c r="K927">
        <v>-1.040987E-2</v>
      </c>
      <c r="L927">
        <v>7.1697840000000002E-3</v>
      </c>
      <c r="M927">
        <v>7.971101E-4</v>
      </c>
      <c r="N927">
        <v>6.6939290000000004E-3</v>
      </c>
      <c r="O927">
        <v>-1.0958000000000001E-2</v>
      </c>
      <c r="P927">
        <v>-1.070552E-2</v>
      </c>
      <c r="Q927">
        <v>2.737231E-2</v>
      </c>
      <c r="R927">
        <v>-4.6374169999999996E-3</v>
      </c>
      <c r="S927">
        <v>2.4577140000000001E-2</v>
      </c>
      <c r="T927">
        <v>1.1887750000000001E-2</v>
      </c>
      <c r="U927">
        <v>-3.4731459999999999E-3</v>
      </c>
    </row>
    <row r="928" spans="1:21" x14ac:dyDescent="0.25">
      <c r="A928" s="20">
        <f>0.000000742161*10^9</f>
        <v>742.16100000000006</v>
      </c>
      <c r="B928">
        <v>1.297797E-2</v>
      </c>
      <c r="C928">
        <v>-1.126721E-2</v>
      </c>
      <c r="D928">
        <v>1.7812870000000001E-2</v>
      </c>
      <c r="E928">
        <v>-3.0847600000000002E-3</v>
      </c>
      <c r="F928">
        <v>-5.5804750000000005E-4</v>
      </c>
      <c r="G928">
        <v>3.4671419999999999E-3</v>
      </c>
      <c r="H928">
        <v>-4.7758119999999999E-3</v>
      </c>
      <c r="I928">
        <v>8.0573199999999998E-3</v>
      </c>
      <c r="J928">
        <v>2.646523E-3</v>
      </c>
      <c r="K928">
        <v>3.9732860000000004E-3</v>
      </c>
      <c r="L928">
        <v>1.142907E-2</v>
      </c>
      <c r="M928">
        <v>-5.7510240000000004E-3</v>
      </c>
      <c r="N928">
        <v>1.5987979999999999E-2</v>
      </c>
      <c r="O928">
        <v>-1.1039709999999999E-2</v>
      </c>
      <c r="P928">
        <v>7.3007460000000003E-3</v>
      </c>
      <c r="Q928">
        <v>1.739769E-2</v>
      </c>
      <c r="R928">
        <v>5.0049990000000004E-3</v>
      </c>
      <c r="S928">
        <v>1.108544E-2</v>
      </c>
      <c r="T928">
        <v>1.404707E-2</v>
      </c>
      <c r="U928">
        <v>8.7865570000000004E-3</v>
      </c>
    </row>
    <row r="929" spans="1:21" x14ac:dyDescent="0.25">
      <c r="A929" s="20">
        <f>0.000000743161*10^9</f>
        <v>743.16100000000006</v>
      </c>
      <c r="B929">
        <v>1.6484160000000001E-2</v>
      </c>
      <c r="C929">
        <v>1.043106E-3</v>
      </c>
      <c r="D929">
        <v>1.8454189999999999E-2</v>
      </c>
      <c r="E929">
        <v>-8.8270860000000005E-4</v>
      </c>
      <c r="F929">
        <v>2.6700249999999999E-3</v>
      </c>
      <c r="G929">
        <v>1.13115E-2</v>
      </c>
      <c r="H929">
        <v>-8.2913210000000008E-3</v>
      </c>
      <c r="I929">
        <v>7.8513960000000001E-3</v>
      </c>
      <c r="J929">
        <v>6.0363600000000002E-3</v>
      </c>
      <c r="K929">
        <v>3.618713E-3</v>
      </c>
      <c r="L929">
        <v>-4.3091430000000001E-4</v>
      </c>
      <c r="M929">
        <v>-4.380152E-3</v>
      </c>
      <c r="N929">
        <v>1.105254E-2</v>
      </c>
      <c r="O929">
        <v>-1.1641459999999999E-2</v>
      </c>
      <c r="P929">
        <v>1.900837E-2</v>
      </c>
      <c r="Q929">
        <v>-9.4750689999999992E-3</v>
      </c>
      <c r="R929">
        <v>-1.6041580000000001E-3</v>
      </c>
      <c r="S929">
        <v>-1.5840120000000001E-3</v>
      </c>
      <c r="T929">
        <v>7.3777269999999997E-3</v>
      </c>
      <c r="U929">
        <v>7.7903670000000003E-3</v>
      </c>
    </row>
    <row r="930" spans="1:21" x14ac:dyDescent="0.25">
      <c r="A930" s="20">
        <f>0.000000744161*10^9</f>
        <v>744.16099999999994</v>
      </c>
      <c r="B930">
        <v>5.6656129999999999E-3</v>
      </c>
      <c r="C930">
        <v>1.0627259999999999E-2</v>
      </c>
      <c r="D930">
        <v>1.285091E-2</v>
      </c>
      <c r="E930">
        <v>1.826605E-3</v>
      </c>
      <c r="F930">
        <v>-3.61583E-3</v>
      </c>
      <c r="G930">
        <v>7.4677989999999998E-3</v>
      </c>
      <c r="H930">
        <v>-8.0863610000000002E-3</v>
      </c>
      <c r="I930">
        <v>9.4707360000000004E-3</v>
      </c>
      <c r="J930">
        <v>8.4550100000000007E-3</v>
      </c>
      <c r="K930">
        <v>-7.847896E-3</v>
      </c>
      <c r="L930">
        <v>-2.0201179999999999E-2</v>
      </c>
      <c r="M930">
        <v>-5.7137259999999997E-3</v>
      </c>
      <c r="N930">
        <v>-9.5040019999999992E-3</v>
      </c>
      <c r="O930">
        <v>-8.4933549999999993E-3</v>
      </c>
      <c r="P930">
        <v>4.104122E-3</v>
      </c>
      <c r="Q930">
        <v>-1.933329E-2</v>
      </c>
      <c r="R930">
        <v>-5.9239699999999998E-3</v>
      </c>
      <c r="S930">
        <v>6.5719460000000004E-4</v>
      </c>
      <c r="T930">
        <v>-5.9036980000000004E-4</v>
      </c>
      <c r="U930">
        <v>-7.7970360000000002E-3</v>
      </c>
    </row>
    <row r="931" spans="1:21" x14ac:dyDescent="0.25">
      <c r="A931" s="20">
        <f>0.000000745161*10^9</f>
        <v>745.16099999999994</v>
      </c>
      <c r="B931">
        <v>-5.9414330000000003E-3</v>
      </c>
      <c r="C931">
        <v>8.7437330000000001E-3</v>
      </c>
      <c r="D931">
        <v>3.18316E-3</v>
      </c>
      <c r="E931">
        <v>-5.6242289999999997E-3</v>
      </c>
      <c r="F931">
        <v>-4.6488340000000001E-3</v>
      </c>
      <c r="G931">
        <v>-2.089107E-4</v>
      </c>
      <c r="H931">
        <v>-8.8681880000000008E-3</v>
      </c>
      <c r="I931">
        <v>1.823877E-3</v>
      </c>
      <c r="J931">
        <v>3.5660290000000001E-3</v>
      </c>
      <c r="K931">
        <v>-3.650468E-3</v>
      </c>
      <c r="L931">
        <v>-1.765624E-2</v>
      </c>
      <c r="M931">
        <v>-1.32444E-2</v>
      </c>
      <c r="N931">
        <v>-2.3525399999999998E-2</v>
      </c>
      <c r="O931">
        <v>2.9168929999999998E-3</v>
      </c>
      <c r="P931">
        <v>-1.688307E-2</v>
      </c>
      <c r="Q931">
        <v>-1.180489E-2</v>
      </c>
      <c r="R931">
        <v>-1.2809919999999999E-3</v>
      </c>
      <c r="S931">
        <v>1.431136E-2</v>
      </c>
      <c r="T931">
        <v>2.9659949999999999E-3</v>
      </c>
      <c r="U931">
        <v>-2.1668440000000001E-2</v>
      </c>
    </row>
    <row r="932" spans="1:21" x14ac:dyDescent="0.25">
      <c r="A932" s="20">
        <f>0.000000746161*10^9</f>
        <v>746.16100000000006</v>
      </c>
      <c r="B932">
        <v>-3.5192190000000001E-3</v>
      </c>
      <c r="C932">
        <v>3.0566629999999998E-3</v>
      </c>
      <c r="D932">
        <v>-1.7640189999999999E-3</v>
      </c>
      <c r="E932">
        <v>-1.26652E-2</v>
      </c>
      <c r="F932">
        <v>8.377107E-3</v>
      </c>
      <c r="G932">
        <v>2.7742159999999999E-3</v>
      </c>
      <c r="H932">
        <v>-6.7693299999999996E-3</v>
      </c>
      <c r="I932">
        <v>-7.051084E-3</v>
      </c>
      <c r="J932">
        <v>3.58053E-4</v>
      </c>
      <c r="K932">
        <v>1.6441669999999999E-2</v>
      </c>
      <c r="L932">
        <v>5.9746809999999999E-3</v>
      </c>
      <c r="M932">
        <v>-1.033033E-2</v>
      </c>
      <c r="N932">
        <v>-1.220093E-2</v>
      </c>
      <c r="O932">
        <v>8.7481490000000002E-3</v>
      </c>
      <c r="P932">
        <v>-1.530757E-2</v>
      </c>
      <c r="Q932">
        <v>-3.58662E-3</v>
      </c>
      <c r="R932">
        <v>4.6923900000000003E-3</v>
      </c>
      <c r="S932">
        <v>1.333412E-2</v>
      </c>
      <c r="T932">
        <v>1.4031780000000001E-2</v>
      </c>
      <c r="U932">
        <v>-1.9376020000000001E-2</v>
      </c>
    </row>
    <row r="933" spans="1:21" x14ac:dyDescent="0.25">
      <c r="A933" s="20">
        <f>0.000000747161*10^9</f>
        <v>747.16100000000006</v>
      </c>
      <c r="B933">
        <v>3.7003650000000002E-3</v>
      </c>
      <c r="C933">
        <v>1.38399E-2</v>
      </c>
      <c r="D933">
        <v>3.1400909999999998E-3</v>
      </c>
      <c r="E933">
        <v>-3.6242150000000001E-3</v>
      </c>
      <c r="F933">
        <v>1.5471449999999999E-2</v>
      </c>
      <c r="G933">
        <v>8.6759009999999998E-3</v>
      </c>
      <c r="H933">
        <v>3.387377E-3</v>
      </c>
      <c r="I933">
        <v>-6.9642300000000005E-4</v>
      </c>
      <c r="J933">
        <v>5.1527039999999999E-4</v>
      </c>
      <c r="K933">
        <v>2.1286679999999999E-2</v>
      </c>
      <c r="L933">
        <v>1.9816480000000001E-2</v>
      </c>
      <c r="M933">
        <v>-1.4171940000000001E-3</v>
      </c>
      <c r="N933">
        <v>4.7023309999999997E-3</v>
      </c>
      <c r="O933">
        <v>5.8602569999999998E-3</v>
      </c>
      <c r="P933">
        <v>-4.2978269999999997E-3</v>
      </c>
      <c r="Q933">
        <v>5.0745520000000004E-3</v>
      </c>
      <c r="R933">
        <v>9.4997099999999998E-3</v>
      </c>
      <c r="S933">
        <v>3.3701680000000002E-3</v>
      </c>
      <c r="T933">
        <v>1.686499E-2</v>
      </c>
      <c r="U933">
        <v>-7.0414930000000002E-3</v>
      </c>
    </row>
    <row r="934" spans="1:21" x14ac:dyDescent="0.25">
      <c r="A934" s="20">
        <f>0.000000748161*10^9</f>
        <v>748.16099999999994</v>
      </c>
      <c r="B934">
        <v>-2.6015329999999999E-4</v>
      </c>
      <c r="C934">
        <v>2.40859E-2</v>
      </c>
      <c r="D934">
        <v>9.6809540000000003E-3</v>
      </c>
      <c r="E934">
        <v>2.65636E-3</v>
      </c>
      <c r="F934">
        <v>7.9301419999999994E-3</v>
      </c>
      <c r="G934">
        <v>5.3944520000000001E-3</v>
      </c>
      <c r="H934">
        <v>8.0237769999999993E-3</v>
      </c>
      <c r="I934">
        <v>1.159837E-2</v>
      </c>
      <c r="J934">
        <v>-1.6382320000000001E-3</v>
      </c>
      <c r="K934">
        <v>6.7041619999999996E-3</v>
      </c>
      <c r="L934">
        <v>1.535685E-2</v>
      </c>
      <c r="M934">
        <v>-2.359121E-3</v>
      </c>
      <c r="N934">
        <v>-2.7814049999999998E-3</v>
      </c>
      <c r="O934">
        <v>-2.501919E-3</v>
      </c>
      <c r="P934">
        <v>-2.9744659999999998E-3</v>
      </c>
      <c r="Q934">
        <v>8.1089179999999997E-3</v>
      </c>
      <c r="R934">
        <v>9.2524909999999998E-3</v>
      </c>
      <c r="S934">
        <v>2.407551E-4</v>
      </c>
      <c r="T934">
        <v>7.2046660000000002E-3</v>
      </c>
      <c r="U934">
        <v>-7.7885339999999997E-3</v>
      </c>
    </row>
    <row r="935" spans="1:21" x14ac:dyDescent="0.25">
      <c r="A935" s="20">
        <f>0.000000749161*10^9</f>
        <v>749.16100000000006</v>
      </c>
      <c r="B935">
        <v>-6.8055980000000004E-3</v>
      </c>
      <c r="C935">
        <v>8.3276619999999996E-3</v>
      </c>
      <c r="D935">
        <v>1.157182E-2</v>
      </c>
      <c r="E935">
        <v>-8.7001390000000008E-3</v>
      </c>
      <c r="F935">
        <v>5.7874620000000002E-3</v>
      </c>
      <c r="G935">
        <v>-1.6341210000000001E-3</v>
      </c>
      <c r="H935">
        <v>3.2335300000000001E-3</v>
      </c>
      <c r="I935">
        <v>1.25533E-2</v>
      </c>
      <c r="J935">
        <v>-1.5276829999999999E-3</v>
      </c>
      <c r="K935">
        <v>1.9914529999999998E-3</v>
      </c>
      <c r="L935">
        <v>6.841962E-3</v>
      </c>
      <c r="M935">
        <v>-8.6329400000000004E-3</v>
      </c>
      <c r="N935">
        <v>-1.6764359999999999E-2</v>
      </c>
      <c r="O935">
        <v>-1.5575820000000001E-2</v>
      </c>
      <c r="P935">
        <v>-2.7455560000000001E-3</v>
      </c>
      <c r="Q935">
        <v>2.9489690000000001E-3</v>
      </c>
      <c r="R935">
        <v>5.945807E-3</v>
      </c>
      <c r="S935">
        <v>-4.5659769999999997E-3</v>
      </c>
      <c r="T935">
        <v>-1.278222E-4</v>
      </c>
      <c r="U935">
        <v>-1.6038219999999999E-2</v>
      </c>
    </row>
    <row r="936" spans="1:21" x14ac:dyDescent="0.25">
      <c r="A936" s="20">
        <f>0.000000750161*10^9</f>
        <v>750.16100000000006</v>
      </c>
      <c r="B936">
        <v>-2.6661699999999998E-3</v>
      </c>
      <c r="C936">
        <v>-1.075457E-2</v>
      </c>
      <c r="D936">
        <v>1.0564489999999999E-2</v>
      </c>
      <c r="E936">
        <v>-1.7310570000000001E-2</v>
      </c>
      <c r="F936">
        <v>9.9343439999999995E-3</v>
      </c>
      <c r="G936">
        <v>-6.9748279999999998E-3</v>
      </c>
      <c r="H936">
        <v>7.2581200000000005E-4</v>
      </c>
      <c r="I936">
        <v>1.932378E-3</v>
      </c>
      <c r="J936">
        <v>5.5792820000000003E-4</v>
      </c>
      <c r="K936">
        <v>1.335339E-2</v>
      </c>
      <c r="L936">
        <v>5.2507630000000003E-3</v>
      </c>
      <c r="M936">
        <v>-9.7832079999999998E-3</v>
      </c>
      <c r="N936">
        <v>-6.236012E-3</v>
      </c>
      <c r="O936">
        <v>-2.0152920000000001E-2</v>
      </c>
      <c r="P936">
        <v>2.5019249999999999E-3</v>
      </c>
      <c r="Q936">
        <v>-3.416915E-3</v>
      </c>
      <c r="R936">
        <v>3.2236569999999999E-4</v>
      </c>
      <c r="S936">
        <v>-5.4687859999999998E-3</v>
      </c>
      <c r="T936">
        <v>1.7886989999999999E-4</v>
      </c>
      <c r="U936">
        <v>-8.2692479999999999E-3</v>
      </c>
    </row>
    <row r="937" spans="1:21" x14ac:dyDescent="0.25">
      <c r="A937" s="20">
        <f>0.000000751161*10^9</f>
        <v>751.16099999999994</v>
      </c>
      <c r="B937">
        <v>6.676179E-3</v>
      </c>
      <c r="C937">
        <v>-1.2138960000000001E-2</v>
      </c>
      <c r="D937">
        <v>8.0540379999999995E-3</v>
      </c>
      <c r="E937">
        <v>-1.2297539999999999E-2</v>
      </c>
      <c r="F937">
        <v>1.214449E-3</v>
      </c>
      <c r="G937">
        <v>-1.133903E-2</v>
      </c>
      <c r="H937">
        <v>-2.3202269999999998E-3</v>
      </c>
      <c r="I937">
        <v>-1.2786900000000001E-3</v>
      </c>
      <c r="J937">
        <v>7.2171270000000003E-4</v>
      </c>
      <c r="K937">
        <v>1.654651E-2</v>
      </c>
      <c r="L937">
        <v>7.6810969999999996E-3</v>
      </c>
      <c r="M937">
        <v>-1.98248E-3</v>
      </c>
      <c r="N937">
        <v>9.723733E-3</v>
      </c>
      <c r="O937">
        <v>-1.0588749999999999E-2</v>
      </c>
      <c r="P937">
        <v>-4.1063299999999998E-4</v>
      </c>
      <c r="Q937">
        <v>-4.9958939999999999E-3</v>
      </c>
      <c r="R937">
        <v>-8.9431159999999992E-3</v>
      </c>
      <c r="S937">
        <v>5.4037570000000004E-3</v>
      </c>
      <c r="T937">
        <v>-2.1401950000000001E-3</v>
      </c>
      <c r="U937">
        <v>8.2678130000000006E-3</v>
      </c>
    </row>
    <row r="938" spans="1:21" x14ac:dyDescent="0.25">
      <c r="A938" s="20">
        <f>0.000000752161*10^9</f>
        <v>752.16099999999994</v>
      </c>
      <c r="B938">
        <v>1.6790920000000001E-3</v>
      </c>
      <c r="C938">
        <v>-9.0078269999999995E-3</v>
      </c>
      <c r="D938">
        <v>6.8957280000000003E-3</v>
      </c>
      <c r="E938">
        <v>1.6742969999999999E-3</v>
      </c>
      <c r="F938">
        <v>-9.3710180000000001E-3</v>
      </c>
      <c r="G938">
        <v>-1.0593170000000001E-2</v>
      </c>
      <c r="H938">
        <v>-5.6628549999999996E-3</v>
      </c>
      <c r="I938">
        <v>7.3325389999999999E-3</v>
      </c>
      <c r="J938">
        <v>6.8100180000000001E-3</v>
      </c>
      <c r="K938">
        <v>9.1412109999999998E-3</v>
      </c>
      <c r="L938">
        <v>1.0440929999999999E-2</v>
      </c>
      <c r="M938">
        <v>6.7101069999999999E-3</v>
      </c>
      <c r="N938">
        <v>1.2234920000000001E-3</v>
      </c>
      <c r="O938">
        <v>-9.6567810000000001E-5</v>
      </c>
      <c r="P938">
        <v>-1.252136E-2</v>
      </c>
      <c r="Q938">
        <v>1.5436390000000001E-3</v>
      </c>
      <c r="R938">
        <v>-7.7595140000000003E-3</v>
      </c>
      <c r="S938">
        <v>1.7675099999999999E-2</v>
      </c>
      <c r="T938">
        <v>-3.20485E-3</v>
      </c>
      <c r="U938">
        <v>1.184987E-2</v>
      </c>
    </row>
    <row r="939" spans="1:21" x14ac:dyDescent="0.25">
      <c r="A939" s="20">
        <f>0.000000753161*10^9</f>
        <v>753.16100000000006</v>
      </c>
      <c r="B939">
        <v>-1.205996E-2</v>
      </c>
      <c r="C939">
        <v>-5.0331459999999996E-3</v>
      </c>
      <c r="D939">
        <v>4.1859890000000002E-3</v>
      </c>
      <c r="E939">
        <v>1.024135E-2</v>
      </c>
      <c r="F939">
        <v>-3.0216459999999998E-3</v>
      </c>
      <c r="G939">
        <v>-3.3285020000000001E-3</v>
      </c>
      <c r="H939">
        <v>-6.220214E-3</v>
      </c>
      <c r="I939">
        <v>7.9512409999999995E-3</v>
      </c>
      <c r="J939">
        <v>1.381667E-2</v>
      </c>
      <c r="K939">
        <v>9.1415569999999998E-3</v>
      </c>
      <c r="L939">
        <v>8.0670700000000008E-3</v>
      </c>
      <c r="M939">
        <v>7.5290770000000003E-3</v>
      </c>
      <c r="N939">
        <v>-1.436484E-2</v>
      </c>
      <c r="O939">
        <v>3.8263360000000001E-3</v>
      </c>
      <c r="P939">
        <v>-1.8357289999999998E-2</v>
      </c>
      <c r="Q939">
        <v>1.1865240000000001E-2</v>
      </c>
      <c r="R939">
        <v>5.5092070000000003E-3</v>
      </c>
      <c r="S939">
        <v>2.5721580000000001E-2</v>
      </c>
      <c r="T939">
        <v>4.768207E-3</v>
      </c>
      <c r="U939">
        <v>5.2827940000000004E-3</v>
      </c>
    </row>
    <row r="940" spans="1:21" x14ac:dyDescent="0.25">
      <c r="A940" s="20">
        <f>0.00000075416*10^9</f>
        <v>754.16</v>
      </c>
      <c r="B940">
        <v>-4.9181320000000004E-3</v>
      </c>
      <c r="C940">
        <v>6.1177899999999997E-3</v>
      </c>
      <c r="D940">
        <v>-6.050756E-3</v>
      </c>
      <c r="E940">
        <v>4.6120359999999999E-3</v>
      </c>
      <c r="F940">
        <v>8.2703599999999992E-3</v>
      </c>
      <c r="G940">
        <v>3.9253860000000003E-3</v>
      </c>
      <c r="H940">
        <v>-9.6544149999999995E-3</v>
      </c>
      <c r="I940">
        <v>-1.202836E-4</v>
      </c>
      <c r="J940">
        <v>1.2889970000000001E-2</v>
      </c>
      <c r="K940">
        <v>1.6697500000000001E-2</v>
      </c>
      <c r="L940">
        <v>-3.2951880000000001E-3</v>
      </c>
      <c r="M940">
        <v>4.6656320000000003E-3</v>
      </c>
      <c r="N940">
        <v>-1.433676E-2</v>
      </c>
      <c r="O940">
        <v>6.6748479999999997E-3</v>
      </c>
      <c r="P940">
        <v>-8.4745940000000002E-3</v>
      </c>
      <c r="Q940">
        <v>1.783276E-2</v>
      </c>
      <c r="R940">
        <v>7.8256279999999994E-3</v>
      </c>
      <c r="S940">
        <v>2.7765990000000001E-2</v>
      </c>
      <c r="T940">
        <v>1.554787E-2</v>
      </c>
      <c r="U940">
        <v>7.0787479999999999E-4</v>
      </c>
    </row>
    <row r="941" spans="1:21" x14ac:dyDescent="0.25">
      <c r="A941" s="20">
        <f>0.00000075516*10^9</f>
        <v>755.16000000000008</v>
      </c>
      <c r="B941">
        <v>9.1751839999999994E-3</v>
      </c>
      <c r="C941">
        <v>1.7567329999999999E-2</v>
      </c>
      <c r="D941">
        <v>-7.2398330000000002E-3</v>
      </c>
      <c r="E941">
        <v>1.6311819999999999E-3</v>
      </c>
      <c r="F941">
        <v>7.7144869999999999E-3</v>
      </c>
      <c r="G941">
        <v>4.213218E-4</v>
      </c>
      <c r="H941">
        <v>-7.7221169999999997E-3</v>
      </c>
      <c r="I941">
        <v>-4.4308009999999998E-3</v>
      </c>
      <c r="J941">
        <v>8.2961149999999997E-3</v>
      </c>
      <c r="K941">
        <v>1.6417629999999999E-2</v>
      </c>
      <c r="L941">
        <v>-2.2018989999999998E-3</v>
      </c>
      <c r="M941">
        <v>-5.8906720000000004E-4</v>
      </c>
      <c r="N941">
        <v>-7.5910389999999999E-3</v>
      </c>
      <c r="O941">
        <v>1.19866E-2</v>
      </c>
      <c r="P941">
        <v>7.5794469999999996E-3</v>
      </c>
      <c r="Q941">
        <v>5.5651570000000003E-3</v>
      </c>
      <c r="R941">
        <v>-4.592423E-4</v>
      </c>
      <c r="S941">
        <v>1.776519E-2</v>
      </c>
      <c r="T941">
        <v>1.6775890000000002E-2</v>
      </c>
      <c r="U941">
        <v>7.6855149999999998E-4</v>
      </c>
    </row>
    <row r="942" spans="1:21" x14ac:dyDescent="0.25">
      <c r="A942" s="20">
        <f>0.00000075616*10^9</f>
        <v>756.16</v>
      </c>
      <c r="B942">
        <v>5.129074E-3</v>
      </c>
      <c r="C942">
        <v>1.2477449999999999E-2</v>
      </c>
      <c r="D942">
        <v>8.0093709999999995E-3</v>
      </c>
      <c r="E942">
        <v>1.2841669999999999E-3</v>
      </c>
      <c r="F942">
        <v>-4.9165339999999998E-5</v>
      </c>
      <c r="G942">
        <v>-8.4207110000000009E-3</v>
      </c>
      <c r="H942">
        <v>4.4851939999999996E-3</v>
      </c>
      <c r="I942">
        <v>-2.2189419999999998E-3</v>
      </c>
      <c r="J942">
        <v>8.0883929999999993E-3</v>
      </c>
      <c r="K942">
        <v>5.7927129999999997E-3</v>
      </c>
      <c r="L942">
        <v>9.5452780000000008E-3</v>
      </c>
      <c r="M942">
        <v>-1.0001980000000001E-2</v>
      </c>
      <c r="N942">
        <v>-2.4130850000000001E-4</v>
      </c>
      <c r="O942">
        <v>1.412361E-2</v>
      </c>
      <c r="P942">
        <v>9.2542909999999996E-3</v>
      </c>
      <c r="Q942">
        <v>-2.01233E-2</v>
      </c>
      <c r="R942">
        <v>5.7597740000000001E-4</v>
      </c>
      <c r="S942">
        <v>-1.124679E-3</v>
      </c>
      <c r="T942">
        <v>1.9393469999999999E-3</v>
      </c>
      <c r="U942">
        <v>3.5563080000000002E-3</v>
      </c>
    </row>
    <row r="943" spans="1:21" x14ac:dyDescent="0.25">
      <c r="A943" s="20">
        <f>0.00000075716*10^9</f>
        <v>757.16</v>
      </c>
      <c r="B943">
        <v>1.3586990000000001E-4</v>
      </c>
      <c r="C943">
        <v>-1.212683E-2</v>
      </c>
      <c r="D943">
        <v>1.176695E-2</v>
      </c>
      <c r="E943">
        <v>-1.172086E-2</v>
      </c>
      <c r="F943">
        <v>3.190759E-3</v>
      </c>
      <c r="G943">
        <v>2.5578530000000001E-4</v>
      </c>
      <c r="H943">
        <v>1.0387260000000001E-2</v>
      </c>
      <c r="I943">
        <v>7.6611589999999999E-3</v>
      </c>
      <c r="J943">
        <v>1.551845E-2</v>
      </c>
      <c r="K943">
        <v>7.8768669999999992E-3</v>
      </c>
      <c r="L943">
        <v>4.896905E-3</v>
      </c>
      <c r="M943">
        <v>-1.111735E-2</v>
      </c>
      <c r="N943">
        <v>9.4618589999999995E-3</v>
      </c>
      <c r="O943">
        <v>1.373594E-2</v>
      </c>
      <c r="P943">
        <v>-7.7683899999999998E-4</v>
      </c>
      <c r="Q943">
        <v>-2.8658220000000002E-2</v>
      </c>
      <c r="R943">
        <v>3.4425950000000001E-3</v>
      </c>
      <c r="S943">
        <v>-1.1624000000000001E-2</v>
      </c>
      <c r="T943">
        <v>-1.353758E-2</v>
      </c>
      <c r="U943">
        <v>7.4702980000000002E-3</v>
      </c>
    </row>
    <row r="944" spans="1:21" x14ac:dyDescent="0.25">
      <c r="A944" s="20">
        <f>0.00000075816*10^9</f>
        <v>758.16</v>
      </c>
      <c r="B944">
        <v>8.0520560000000001E-3</v>
      </c>
      <c r="C944">
        <v>-2.538052E-2</v>
      </c>
      <c r="D944">
        <v>-7.8548530000000004E-4</v>
      </c>
      <c r="E944">
        <v>-2.1245770000000001E-2</v>
      </c>
      <c r="F944">
        <v>1.418993E-2</v>
      </c>
      <c r="G944">
        <v>1.5797760000000001E-2</v>
      </c>
      <c r="H944">
        <v>5.5514689999999998E-3</v>
      </c>
      <c r="I944">
        <v>1.363553E-2</v>
      </c>
      <c r="J944">
        <v>1.3585420000000001E-2</v>
      </c>
      <c r="K944">
        <v>2.0167870000000001E-2</v>
      </c>
      <c r="L944">
        <v>5.2767440000000003E-4</v>
      </c>
      <c r="M944">
        <v>2.0856519999999999E-3</v>
      </c>
      <c r="N944">
        <v>1.7253939999999999E-2</v>
      </c>
      <c r="O944">
        <v>1.379088E-2</v>
      </c>
      <c r="P944">
        <v>-2.1863270000000001E-3</v>
      </c>
      <c r="Q944">
        <v>-1.0479560000000001E-2</v>
      </c>
      <c r="R944">
        <v>-1.411271E-3</v>
      </c>
      <c r="S944">
        <v>-9.5186109999999997E-3</v>
      </c>
      <c r="T944">
        <v>-7.3157099999999996E-3</v>
      </c>
      <c r="U944">
        <v>1.5073319999999999E-2</v>
      </c>
    </row>
    <row r="945" spans="1:21" x14ac:dyDescent="0.25">
      <c r="A945" s="20">
        <f>0.00000075916*10^9</f>
        <v>759.16000000000008</v>
      </c>
      <c r="B945">
        <v>1.5428259999999999E-2</v>
      </c>
      <c r="C945">
        <v>-1.1203950000000001E-2</v>
      </c>
      <c r="D945">
        <v>1.5772010000000001E-4</v>
      </c>
      <c r="E945">
        <v>-9.4796210000000006E-3</v>
      </c>
      <c r="F945">
        <v>9.9918679999999992E-3</v>
      </c>
      <c r="G945">
        <v>1.326196E-2</v>
      </c>
      <c r="H945">
        <v>-1.3098599999999999E-3</v>
      </c>
      <c r="I945">
        <v>8.3032750000000006E-3</v>
      </c>
      <c r="J945">
        <v>-4.195302E-4</v>
      </c>
      <c r="K945">
        <v>9.8321550000000004E-3</v>
      </c>
      <c r="L945">
        <v>1.1242739999999999E-2</v>
      </c>
      <c r="M945">
        <v>7.3325609999999996E-3</v>
      </c>
      <c r="N945">
        <v>1.9961420000000001E-2</v>
      </c>
      <c r="O945">
        <v>6.6499710000000002E-3</v>
      </c>
      <c r="P945">
        <v>3.1585480000000002E-3</v>
      </c>
      <c r="Q945">
        <v>4.0372180000000004E-3</v>
      </c>
      <c r="R945">
        <v>-3.2026559999999999E-3</v>
      </c>
      <c r="S945">
        <v>-1.152015E-2</v>
      </c>
      <c r="T945">
        <v>1.157764E-2</v>
      </c>
      <c r="U945">
        <v>2.118215E-2</v>
      </c>
    </row>
    <row r="946" spans="1:21" x14ac:dyDescent="0.25">
      <c r="A946" s="20">
        <f>0.00000076016*10^9</f>
        <v>760.16</v>
      </c>
      <c r="B946">
        <v>1.052992E-2</v>
      </c>
      <c r="C946">
        <v>2.2709570000000001E-3</v>
      </c>
      <c r="D946">
        <v>1.6970490000000001E-2</v>
      </c>
      <c r="E946">
        <v>3.7327129999999999E-3</v>
      </c>
      <c r="F946">
        <v>-5.8596489999999998E-3</v>
      </c>
      <c r="G946">
        <v>2.5870009999999998E-3</v>
      </c>
      <c r="H946">
        <v>-4.756064E-3</v>
      </c>
      <c r="I946">
        <v>1.017969E-2</v>
      </c>
      <c r="J946">
        <v>-5.8776449999999999E-3</v>
      </c>
      <c r="K946">
        <v>-1.0842320000000001E-2</v>
      </c>
      <c r="L946">
        <v>1.1969489999999999E-2</v>
      </c>
      <c r="M946">
        <v>-3.0943939999999999E-3</v>
      </c>
      <c r="N946">
        <v>1.368481E-2</v>
      </c>
      <c r="O946">
        <v>-2.404429E-3</v>
      </c>
      <c r="P946">
        <v>4.5580309999999999E-4</v>
      </c>
      <c r="Q946">
        <v>-5.2033870000000003E-3</v>
      </c>
      <c r="R946">
        <v>-4.2391020000000001E-4</v>
      </c>
      <c r="S946">
        <v>-1.43321E-2</v>
      </c>
      <c r="T946">
        <v>1.937473E-2</v>
      </c>
      <c r="U946">
        <v>9.6012130000000008E-3</v>
      </c>
    </row>
    <row r="947" spans="1:21" x14ac:dyDescent="0.25">
      <c r="A947" s="20">
        <f>0.00000076116*10^9</f>
        <v>761.16</v>
      </c>
      <c r="B947">
        <v>1.996224E-3</v>
      </c>
      <c r="C947">
        <v>-1.864239E-3</v>
      </c>
      <c r="D947">
        <v>2.705186E-2</v>
      </c>
      <c r="E947">
        <v>-1.5041220000000001E-3</v>
      </c>
      <c r="F947">
        <v>-8.6795399999999995E-3</v>
      </c>
      <c r="G947">
        <v>-3.3167019999999999E-3</v>
      </c>
      <c r="H947">
        <v>1.2635019999999999E-3</v>
      </c>
      <c r="I947">
        <v>2.2112880000000001E-2</v>
      </c>
      <c r="J947">
        <v>-6.3536529999999999E-3</v>
      </c>
      <c r="K947">
        <v>-1.2920879999999999E-2</v>
      </c>
      <c r="L947">
        <v>-8.090482E-4</v>
      </c>
      <c r="M947">
        <v>-7.2561270000000002E-3</v>
      </c>
      <c r="N947">
        <v>1.4111760000000001E-3</v>
      </c>
      <c r="O947">
        <v>6.1282270000000006E-5</v>
      </c>
      <c r="P947">
        <v>-3.9503170000000001E-3</v>
      </c>
      <c r="Q947">
        <v>-1.281026E-2</v>
      </c>
      <c r="R947">
        <v>6.9979459999999997E-3</v>
      </c>
      <c r="S947">
        <v>-1.8541790000000001E-3</v>
      </c>
      <c r="T947">
        <v>1.517669E-2</v>
      </c>
      <c r="U947">
        <v>-1.575062E-2</v>
      </c>
    </row>
    <row r="948" spans="1:21" x14ac:dyDescent="0.25">
      <c r="A948" s="20">
        <f>0.00000076216*10^9</f>
        <v>762.16000000000008</v>
      </c>
      <c r="B948">
        <v>3.7631349999999999E-3</v>
      </c>
      <c r="C948">
        <v>-6.3949339999999997E-3</v>
      </c>
      <c r="D948">
        <v>2.2163860000000001E-2</v>
      </c>
      <c r="E948">
        <v>-1.0287940000000001E-2</v>
      </c>
      <c r="F948">
        <v>5.0014440000000003E-4</v>
      </c>
      <c r="G948">
        <v>4.9831289999999998E-4</v>
      </c>
      <c r="H948">
        <v>6.675683E-3</v>
      </c>
      <c r="I948">
        <v>1.9057729999999998E-2</v>
      </c>
      <c r="J948">
        <v>-5.9677999999999997E-3</v>
      </c>
      <c r="K948">
        <v>-4.7516920000000001E-3</v>
      </c>
      <c r="L948">
        <v>-4.2703709999999999E-4</v>
      </c>
      <c r="M948">
        <v>1.123567E-3</v>
      </c>
      <c r="N948">
        <v>1.1971410000000001E-3</v>
      </c>
      <c r="O948">
        <v>5.8280650000000003E-3</v>
      </c>
      <c r="P948">
        <v>5.9714620000000003E-3</v>
      </c>
      <c r="Q948">
        <v>-5.3897210000000001E-3</v>
      </c>
      <c r="R948">
        <v>1.6194110000000001E-2</v>
      </c>
      <c r="S948">
        <v>7.3165160000000003E-3</v>
      </c>
      <c r="T948">
        <v>1.2201699999999999E-2</v>
      </c>
      <c r="U948">
        <v>-2.2360939999999999E-2</v>
      </c>
    </row>
    <row r="949" spans="1:21" x14ac:dyDescent="0.25">
      <c r="A949" s="20">
        <f>0.00000076316*10^9</f>
        <v>763.16</v>
      </c>
      <c r="B949">
        <v>7.4996689999999996E-3</v>
      </c>
      <c r="C949">
        <v>-4.8881330000000002E-3</v>
      </c>
      <c r="D949">
        <v>1.0279430000000001E-2</v>
      </c>
      <c r="E949">
        <v>-4.0189680000000004E-3</v>
      </c>
      <c r="F949">
        <v>1.645119E-3</v>
      </c>
      <c r="G949">
        <v>1.509894E-2</v>
      </c>
      <c r="H949">
        <v>4.4912229999999998E-4</v>
      </c>
      <c r="I949">
        <v>4.365028E-3</v>
      </c>
      <c r="J949">
        <v>2.185949E-3</v>
      </c>
      <c r="K949">
        <v>2.7738569999999998E-3</v>
      </c>
      <c r="L949">
        <v>1.6123080000000001E-2</v>
      </c>
      <c r="M949">
        <v>8.6960519999999993E-3</v>
      </c>
      <c r="N949">
        <v>1.1102000000000001E-2</v>
      </c>
      <c r="O949">
        <v>1.354154E-3</v>
      </c>
      <c r="P949">
        <v>2.0657169999999999E-2</v>
      </c>
      <c r="Q949">
        <v>-1.152178E-3</v>
      </c>
      <c r="R949">
        <v>1.203161E-2</v>
      </c>
      <c r="S949">
        <v>7.7197259999999999E-4</v>
      </c>
      <c r="T949">
        <v>1.088808E-2</v>
      </c>
      <c r="U949">
        <v>-7.1769440000000002E-3</v>
      </c>
    </row>
    <row r="950" spans="1:21" x14ac:dyDescent="0.25">
      <c r="A950" s="20">
        <f>0.00000076416*10^9</f>
        <v>764.16</v>
      </c>
      <c r="B950">
        <v>-3.7091340000000002E-3</v>
      </c>
      <c r="C950">
        <v>-7.4178009999999999E-3</v>
      </c>
      <c r="D950">
        <v>1.6373640000000001E-3</v>
      </c>
      <c r="E950">
        <v>9.0611760000000006E-3</v>
      </c>
      <c r="F950">
        <v>-4.3639159999999998E-3</v>
      </c>
      <c r="G950">
        <v>2.3402619999999999E-2</v>
      </c>
      <c r="H950">
        <v>-6.0788550000000002E-3</v>
      </c>
      <c r="I950">
        <v>5.1425960000000001E-3</v>
      </c>
      <c r="J950">
        <v>8.2353770000000003E-3</v>
      </c>
      <c r="K950">
        <v>9.1700080000000003E-3</v>
      </c>
      <c r="L950">
        <v>1.8797149999999999E-2</v>
      </c>
      <c r="M950">
        <v>3.1001359999999999E-3</v>
      </c>
      <c r="N950">
        <v>4.4329249999999999E-3</v>
      </c>
      <c r="O950">
        <v>-6.7559179999999996E-3</v>
      </c>
      <c r="P950">
        <v>1.8979630000000001E-2</v>
      </c>
      <c r="Q950">
        <v>-3.5335420000000002E-3</v>
      </c>
      <c r="R950">
        <v>5.5854750000000003E-3</v>
      </c>
      <c r="S950">
        <v>-1.5934860000000001E-3</v>
      </c>
      <c r="T950">
        <v>4.0021090000000002E-3</v>
      </c>
      <c r="U950">
        <v>1.761178E-3</v>
      </c>
    </row>
    <row r="951" spans="1:21" x14ac:dyDescent="0.25">
      <c r="A951" s="20">
        <f>0.00000076516*10^9</f>
        <v>765.16</v>
      </c>
      <c r="B951">
        <v>-1.199269E-2</v>
      </c>
      <c r="C951">
        <v>-6.5385340000000004E-3</v>
      </c>
      <c r="D951">
        <v>-4.1261300000000004E-3</v>
      </c>
      <c r="E951">
        <v>8.5863199999999997E-3</v>
      </c>
      <c r="F951">
        <v>8.0060630000000003E-4</v>
      </c>
      <c r="G951">
        <v>1.745799E-2</v>
      </c>
      <c r="H951">
        <v>-5.0978050000000004E-3</v>
      </c>
      <c r="I951">
        <v>1.690028E-2</v>
      </c>
      <c r="J951">
        <v>4.6704299999999997E-3</v>
      </c>
      <c r="K951">
        <v>1.3083010000000001E-2</v>
      </c>
      <c r="L951">
        <v>-3.8073859999999998E-3</v>
      </c>
      <c r="M951">
        <v>-7.6477899999999998E-3</v>
      </c>
      <c r="N951">
        <v>-1.3146420000000001E-2</v>
      </c>
      <c r="O951">
        <v>-4.8751790000000003E-3</v>
      </c>
      <c r="P951">
        <v>6.4640499999999998E-3</v>
      </c>
      <c r="Q951">
        <v>4.5019760000000004E-3</v>
      </c>
      <c r="R951">
        <v>8.9229840000000001E-3</v>
      </c>
      <c r="S951">
        <v>4.8616270000000002E-5</v>
      </c>
      <c r="T951">
        <v>-1.6901100000000001E-3</v>
      </c>
      <c r="U951">
        <v>-1.238816E-3</v>
      </c>
    </row>
    <row r="952" spans="1:21" x14ac:dyDescent="0.25">
      <c r="A952" s="20">
        <f>0.00000076616*10^9</f>
        <v>766.16000000000008</v>
      </c>
      <c r="B952">
        <v>1.1218549999999999E-3</v>
      </c>
      <c r="C952">
        <v>2.2340510000000001E-5</v>
      </c>
      <c r="D952">
        <v>-1.133047E-2</v>
      </c>
      <c r="E952">
        <v>-4.2955449999999996E-3</v>
      </c>
      <c r="F952">
        <v>1.444458E-2</v>
      </c>
      <c r="G952">
        <v>4.8336489999999998E-3</v>
      </c>
      <c r="H952">
        <v>1.371454E-4</v>
      </c>
      <c r="I952">
        <v>1.8372349999999999E-2</v>
      </c>
      <c r="J952">
        <v>-3.7557189999999998E-3</v>
      </c>
      <c r="K952">
        <v>1.503823E-2</v>
      </c>
      <c r="L952">
        <v>-2.3102459999999998E-2</v>
      </c>
      <c r="M952">
        <v>-4.49088E-3</v>
      </c>
      <c r="N952">
        <v>-1.2869439999999999E-2</v>
      </c>
      <c r="O952">
        <v>4.4742080000000004E-3</v>
      </c>
      <c r="P952">
        <v>-6.1113279999999996E-4</v>
      </c>
      <c r="Q952">
        <v>2.174715E-2</v>
      </c>
      <c r="R952">
        <v>3.081664E-3</v>
      </c>
      <c r="S952">
        <v>-4.2416069999999997E-3</v>
      </c>
      <c r="T952">
        <v>-5.4625619999999998E-3</v>
      </c>
      <c r="U952">
        <v>-5.4644109999999997E-3</v>
      </c>
    </row>
    <row r="953" spans="1:21" x14ac:dyDescent="0.25">
      <c r="A953" s="20">
        <f>0.00000076716*10^9</f>
        <v>767.16</v>
      </c>
      <c r="B953">
        <v>7.6318430000000001E-3</v>
      </c>
      <c r="C953">
        <v>6.0031739999999998E-4</v>
      </c>
      <c r="D953">
        <v>-1.9667E-2</v>
      </c>
      <c r="E953">
        <v>-7.7768569999999999E-3</v>
      </c>
      <c r="F953">
        <v>1.2600419999999999E-2</v>
      </c>
      <c r="G953">
        <v>-7.088937E-3</v>
      </c>
      <c r="H953">
        <v>1.3319289999999999E-3</v>
      </c>
      <c r="I953">
        <v>1.388646E-2</v>
      </c>
      <c r="J953">
        <v>-6.6060509999999999E-3</v>
      </c>
      <c r="K953">
        <v>1.7668610000000001E-2</v>
      </c>
      <c r="L953">
        <v>-1.7996769999999999E-2</v>
      </c>
      <c r="M953">
        <v>1.226046E-3</v>
      </c>
      <c r="N953">
        <v>2.6773769999999999E-3</v>
      </c>
      <c r="O953">
        <v>8.0714500000000008E-3</v>
      </c>
      <c r="P953">
        <v>8.3879709999999999E-4</v>
      </c>
      <c r="Q953">
        <v>2.0873389999999999E-2</v>
      </c>
      <c r="R953">
        <v>-7.3739249999999999E-3</v>
      </c>
      <c r="S953">
        <v>-8.0035139999999998E-3</v>
      </c>
      <c r="T953">
        <v>-1.7875950000000002E-2</v>
      </c>
      <c r="U953">
        <v>-3.3257130000000001E-3</v>
      </c>
    </row>
    <row r="954" spans="1:21" x14ac:dyDescent="0.25">
      <c r="A954" s="20">
        <f>0.00000076816*10^9</f>
        <v>768.16</v>
      </c>
      <c r="B954">
        <v>-4.6516550000000002E-3</v>
      </c>
      <c r="C954">
        <v>-5.2162969999999999E-3</v>
      </c>
      <c r="D954">
        <v>-2.180056E-2</v>
      </c>
      <c r="E954">
        <v>-6.2479930000000003E-3</v>
      </c>
      <c r="F954">
        <v>7.4758089999999995E-4</v>
      </c>
      <c r="G954">
        <v>-4.1899540000000001E-3</v>
      </c>
      <c r="H954">
        <v>-5.3540649999999999E-3</v>
      </c>
      <c r="I954">
        <v>1.6820479999999999E-2</v>
      </c>
      <c r="J954">
        <v>-2.8058219999999999E-4</v>
      </c>
      <c r="K954">
        <v>1.827399E-2</v>
      </c>
      <c r="L954">
        <v>-2.709145E-3</v>
      </c>
      <c r="M954">
        <v>-5.800253E-3</v>
      </c>
      <c r="N954">
        <v>5.0330330000000001E-3</v>
      </c>
      <c r="O954">
        <v>6.3034700000000003E-3</v>
      </c>
      <c r="P954">
        <v>5.08604E-3</v>
      </c>
      <c r="Q954">
        <v>7.7531869999999999E-3</v>
      </c>
      <c r="R954">
        <v>1.3943029999999999E-3</v>
      </c>
      <c r="S954">
        <v>-8.8853070000000003E-3</v>
      </c>
      <c r="T954">
        <v>-2.515763E-2</v>
      </c>
      <c r="U954">
        <v>8.3444230000000001E-4</v>
      </c>
    </row>
    <row r="955" spans="1:21" x14ac:dyDescent="0.25">
      <c r="A955" s="20">
        <f>0.00000076916*10^9</f>
        <v>769.16000000000008</v>
      </c>
      <c r="B955">
        <v>-7.5065130000000002E-3</v>
      </c>
      <c r="C955">
        <v>-1.0367029999999999E-2</v>
      </c>
      <c r="D955">
        <v>-9.0084559999999998E-3</v>
      </c>
      <c r="E955">
        <v>-1.5584249999999999E-2</v>
      </c>
      <c r="F955">
        <v>5.9576840000000004E-3</v>
      </c>
      <c r="G955">
        <v>8.3808879999999995E-3</v>
      </c>
      <c r="H955">
        <v>-1.109102E-2</v>
      </c>
      <c r="I955">
        <v>1.7115169999999999E-2</v>
      </c>
      <c r="J955">
        <v>4.6250639999999999E-3</v>
      </c>
      <c r="K955">
        <v>1.0434540000000001E-2</v>
      </c>
      <c r="L955">
        <v>5.3994389999999998E-3</v>
      </c>
      <c r="M955">
        <v>-1.244486E-2</v>
      </c>
      <c r="N955">
        <v>-9.7403209999999997E-3</v>
      </c>
      <c r="O955">
        <v>8.4264500000000003E-3</v>
      </c>
      <c r="P955">
        <v>4.7601190000000002E-3</v>
      </c>
      <c r="Q955">
        <v>1.037948E-2</v>
      </c>
      <c r="R955">
        <v>1.6991940000000001E-2</v>
      </c>
      <c r="S955">
        <v>-1.1395280000000001E-2</v>
      </c>
      <c r="T955">
        <v>-5.9159119999999997E-3</v>
      </c>
      <c r="U955">
        <v>4.9470419999999996E-3</v>
      </c>
    </row>
    <row r="956" spans="1:21" x14ac:dyDescent="0.25">
      <c r="A956" s="20">
        <f>0.00000077016*10^9</f>
        <v>770.16</v>
      </c>
      <c r="B956">
        <v>7.0760679999999996E-3</v>
      </c>
      <c r="C956">
        <v>-6.8935660000000003E-3</v>
      </c>
      <c r="D956">
        <v>9.2669359999999999E-3</v>
      </c>
      <c r="E956">
        <v>-1.7101680000000001E-2</v>
      </c>
      <c r="F956">
        <v>1.7129869999999998E-2</v>
      </c>
      <c r="G956">
        <v>4.9372260000000003E-3</v>
      </c>
      <c r="H956">
        <v>-8.7867029999999999E-3</v>
      </c>
      <c r="I956">
        <v>1.3252649999999999E-2</v>
      </c>
      <c r="J956">
        <v>3.3375200000000001E-3</v>
      </c>
      <c r="K956">
        <v>1.89657E-3</v>
      </c>
      <c r="L956">
        <v>5.6528619999999998E-3</v>
      </c>
      <c r="M956">
        <v>-1.312342E-2</v>
      </c>
      <c r="N956">
        <v>-1.1650779999999999E-2</v>
      </c>
      <c r="O956">
        <v>4.7389340000000002E-3</v>
      </c>
      <c r="P956">
        <v>7.2300680000000001E-3</v>
      </c>
      <c r="Q956">
        <v>1.894069E-2</v>
      </c>
      <c r="R956">
        <v>7.4596289999999997E-3</v>
      </c>
      <c r="S956">
        <v>-1.2018050000000001E-2</v>
      </c>
      <c r="T956">
        <v>2.1532260000000001E-2</v>
      </c>
      <c r="U956">
        <v>1.2332650000000001E-2</v>
      </c>
    </row>
    <row r="957" spans="1:21" x14ac:dyDescent="0.25">
      <c r="A957" s="20">
        <f>0.00000077116*10^9</f>
        <v>771.16</v>
      </c>
      <c r="B957">
        <v>2.4171720000000001E-2</v>
      </c>
      <c r="C957">
        <v>-4.5585840000000001E-3</v>
      </c>
      <c r="D957">
        <v>1.206717E-2</v>
      </c>
      <c r="E957">
        <v>-1.294817E-3</v>
      </c>
      <c r="F957">
        <v>5.4223350000000003E-3</v>
      </c>
      <c r="G957">
        <v>-6.8030790000000001E-3</v>
      </c>
      <c r="H957">
        <v>3.6859810000000001E-3</v>
      </c>
      <c r="I957">
        <v>1.9176289999999999E-2</v>
      </c>
      <c r="J957">
        <v>1.3802280000000001E-3</v>
      </c>
      <c r="K957">
        <v>3.9567229999999997E-3</v>
      </c>
      <c r="L957">
        <v>2.695533E-3</v>
      </c>
      <c r="M957">
        <v>-1.867048E-2</v>
      </c>
      <c r="N957">
        <v>8.5059549999999995E-4</v>
      </c>
      <c r="O957">
        <v>-1.117573E-2</v>
      </c>
      <c r="P957">
        <v>1.330828E-2</v>
      </c>
      <c r="Q957">
        <v>1.6462669999999999E-2</v>
      </c>
      <c r="R957">
        <v>-1.581494E-2</v>
      </c>
      <c r="S957">
        <v>-2.633874E-3</v>
      </c>
      <c r="T957">
        <v>2.1012110000000001E-2</v>
      </c>
      <c r="U957">
        <v>1.209346E-2</v>
      </c>
    </row>
    <row r="958" spans="1:21" x14ac:dyDescent="0.25">
      <c r="A958" s="20">
        <f>0.00000077216*10^9</f>
        <v>772.16</v>
      </c>
      <c r="B958">
        <v>2.8620550000000002E-2</v>
      </c>
      <c r="C958">
        <v>-1.059041E-2</v>
      </c>
      <c r="D958">
        <v>3.8341590000000002E-3</v>
      </c>
      <c r="E958">
        <v>7.9620609999999994E-3</v>
      </c>
      <c r="F958">
        <v>-1.4777190000000001E-2</v>
      </c>
      <c r="G958">
        <v>-6.5923989999999997E-3</v>
      </c>
      <c r="H958">
        <v>1.5929659999999998E-2</v>
      </c>
      <c r="I958">
        <v>2.3501310000000001E-2</v>
      </c>
      <c r="J958">
        <v>5.4186839999999996E-4</v>
      </c>
      <c r="K958">
        <v>1.055384E-2</v>
      </c>
      <c r="L958">
        <v>-2.8465090000000001E-3</v>
      </c>
      <c r="M958">
        <v>-2.674497E-2</v>
      </c>
      <c r="N958">
        <v>7.2057120000000004E-3</v>
      </c>
      <c r="O958">
        <v>-1.8029770000000001E-2</v>
      </c>
      <c r="P958">
        <v>1.1873710000000001E-2</v>
      </c>
      <c r="Q958">
        <v>7.2615240000000001E-3</v>
      </c>
      <c r="R958">
        <v>-1.4587960000000001E-2</v>
      </c>
      <c r="S958">
        <v>1.2134809999999999E-2</v>
      </c>
      <c r="T958">
        <v>-1.0828560000000001E-3</v>
      </c>
      <c r="U958">
        <v>6.0194280000000001E-4</v>
      </c>
    </row>
    <row r="959" spans="1:21" x14ac:dyDescent="0.25">
      <c r="A959" s="20">
        <f>0.00000077316*10^9</f>
        <v>773.16</v>
      </c>
      <c r="B959">
        <v>1.489731E-2</v>
      </c>
      <c r="C959">
        <v>-4.2619270000000004E-3</v>
      </c>
      <c r="D959">
        <v>-3.3068890000000002E-4</v>
      </c>
      <c r="E959">
        <v>6.6773659999999997E-3</v>
      </c>
      <c r="F959">
        <v>-1.4267800000000001E-2</v>
      </c>
      <c r="G959">
        <v>-1.504523E-3</v>
      </c>
      <c r="H959">
        <v>7.9269590000000008E-3</v>
      </c>
      <c r="I959">
        <v>1.3096429999999999E-2</v>
      </c>
      <c r="J959">
        <v>2.375659E-4</v>
      </c>
      <c r="K959">
        <v>1.313368E-2</v>
      </c>
      <c r="L959">
        <v>-9.1213839999999997E-3</v>
      </c>
      <c r="M959">
        <v>-2.244664E-2</v>
      </c>
      <c r="N959">
        <v>1.3020830000000001E-2</v>
      </c>
      <c r="O959">
        <v>-3.5068709999999999E-3</v>
      </c>
      <c r="P959">
        <v>8.4015089999999997E-3</v>
      </c>
      <c r="Q959">
        <v>6.2381540000000003E-4</v>
      </c>
      <c r="R959">
        <v>-2.3362130000000002E-3</v>
      </c>
      <c r="S959">
        <v>1.5886109999999998E-2</v>
      </c>
      <c r="T959">
        <v>-1.162848E-2</v>
      </c>
      <c r="U959">
        <v>-6.1983669999999998E-3</v>
      </c>
    </row>
    <row r="960" spans="1:21" x14ac:dyDescent="0.25">
      <c r="A960" s="20">
        <f>0.00000077416*10^9</f>
        <v>774.16</v>
      </c>
      <c r="B960">
        <v>-1.2158760000000001E-3</v>
      </c>
      <c r="C960">
        <v>8.3703690000000008E-3</v>
      </c>
      <c r="D960">
        <v>-9.3034880000000004E-3</v>
      </c>
      <c r="E960">
        <v>7.5958170000000004E-3</v>
      </c>
      <c r="F960">
        <v>-4.6891909999999997E-3</v>
      </c>
      <c r="G960">
        <v>4.1950889999999999E-3</v>
      </c>
      <c r="H960">
        <v>-1.0053619999999999E-2</v>
      </c>
      <c r="I960">
        <v>3.2816490000000002E-3</v>
      </c>
      <c r="J960">
        <v>4.5815079999999998E-3</v>
      </c>
      <c r="K960">
        <v>1.2488030000000001E-2</v>
      </c>
      <c r="L960">
        <v>-7.8889219999999996E-3</v>
      </c>
      <c r="M960">
        <v>-2.6035350000000001E-3</v>
      </c>
      <c r="N960">
        <v>2.1427450000000001E-2</v>
      </c>
      <c r="O960">
        <v>1.5112230000000001E-2</v>
      </c>
      <c r="P960">
        <v>2.5390719999999999E-3</v>
      </c>
      <c r="Q960">
        <v>-1.0245180000000001E-3</v>
      </c>
      <c r="R960">
        <v>-5.5067529999999996E-3</v>
      </c>
      <c r="S960">
        <v>1.5201850000000001E-3</v>
      </c>
      <c r="T960">
        <v>-6.5730379999999998E-3</v>
      </c>
      <c r="U960">
        <v>1.446775E-3</v>
      </c>
    </row>
    <row r="961" spans="1:21" x14ac:dyDescent="0.25">
      <c r="A961" s="20">
        <f>0.00000077516*10^9</f>
        <v>775.16</v>
      </c>
      <c r="B961">
        <v>-7.1736589999999998E-3</v>
      </c>
      <c r="C961">
        <v>3.889965E-3</v>
      </c>
      <c r="D961">
        <v>-1.9627840000000001E-2</v>
      </c>
      <c r="E961">
        <v>3.4504729999999999E-3</v>
      </c>
      <c r="F961">
        <v>-4.4165469999999998E-3</v>
      </c>
      <c r="G961">
        <v>6.4343170000000002E-3</v>
      </c>
      <c r="H961">
        <v>-9.3163350000000002E-3</v>
      </c>
      <c r="I961">
        <v>1.100371E-2</v>
      </c>
      <c r="J961">
        <v>8.4907460000000004E-3</v>
      </c>
      <c r="K961">
        <v>9.982131E-3</v>
      </c>
      <c r="L961">
        <v>-1.342308E-3</v>
      </c>
      <c r="M961">
        <v>1.433622E-2</v>
      </c>
      <c r="N961">
        <v>2.2237349999999999E-2</v>
      </c>
      <c r="O961">
        <v>1.209708E-2</v>
      </c>
      <c r="P961">
        <v>-4.6475830000000003E-3</v>
      </c>
      <c r="Q961">
        <v>-1.0916439999999999E-3</v>
      </c>
      <c r="R961">
        <v>-6.3288299999999997E-3</v>
      </c>
      <c r="S961">
        <v>-1.258452E-2</v>
      </c>
      <c r="T961">
        <v>-3.9431359999999999E-3</v>
      </c>
      <c r="U961">
        <v>9.3674139999999993E-3</v>
      </c>
    </row>
    <row r="962" spans="1:21" x14ac:dyDescent="0.25">
      <c r="A962" s="20">
        <f>0.00000077616*10^9</f>
        <v>776.16000000000008</v>
      </c>
      <c r="B962">
        <v>-8.1857519999999993E-3</v>
      </c>
      <c r="C962">
        <v>-7.8121060000000001E-3</v>
      </c>
      <c r="D962">
        <v>-1.6262990000000001E-2</v>
      </c>
      <c r="E962">
        <v>-2.7916709999999999E-3</v>
      </c>
      <c r="F962">
        <v>-6.5692490000000001E-3</v>
      </c>
      <c r="G962">
        <v>-1.6788379999999999E-4</v>
      </c>
      <c r="H962">
        <v>-2.6268979999999998E-4</v>
      </c>
      <c r="I962">
        <v>2.0927749999999998E-2</v>
      </c>
      <c r="J962">
        <v>9.8346860000000005E-3</v>
      </c>
      <c r="K962">
        <v>5.6871719999999999E-3</v>
      </c>
      <c r="L962">
        <v>3.070386E-3</v>
      </c>
      <c r="M962">
        <v>8.9456150000000005E-3</v>
      </c>
      <c r="N962">
        <v>1.5666369999999999E-2</v>
      </c>
      <c r="O962">
        <v>-7.0260410000000002E-3</v>
      </c>
      <c r="P962">
        <v>-5.774693E-3</v>
      </c>
      <c r="Q962">
        <v>3.6086289999999999E-3</v>
      </c>
      <c r="R962">
        <v>3.4796620000000001E-3</v>
      </c>
      <c r="S962">
        <v>-9.0078759999999997E-3</v>
      </c>
      <c r="T962">
        <v>-5.9116500000000001E-3</v>
      </c>
      <c r="U962">
        <v>3.2514409999999999E-3</v>
      </c>
    </row>
    <row r="963" spans="1:21" x14ac:dyDescent="0.25">
      <c r="A963" s="20">
        <f>0.00000077716*10^9</f>
        <v>777.16</v>
      </c>
      <c r="B963">
        <v>-6.7827019999999998E-3</v>
      </c>
      <c r="C963">
        <v>-1.416049E-2</v>
      </c>
      <c r="D963">
        <v>-1.0217260000000001E-2</v>
      </c>
      <c r="E963">
        <v>5.3857419999999996E-4</v>
      </c>
      <c r="F963">
        <v>-5.8684499999999999E-3</v>
      </c>
      <c r="G963">
        <v>-7.5885839999999998E-3</v>
      </c>
      <c r="H963">
        <v>-8.7545929999999998E-3</v>
      </c>
      <c r="I963">
        <v>1.1813840000000001E-2</v>
      </c>
      <c r="J963">
        <v>1.8886489999999999E-2</v>
      </c>
      <c r="K963">
        <v>-1.6044150000000001E-3</v>
      </c>
      <c r="L963">
        <v>4.4869530000000001E-3</v>
      </c>
      <c r="M963">
        <v>-3.9432929999999996E-3</v>
      </c>
      <c r="N963">
        <v>9.8860930000000003E-3</v>
      </c>
      <c r="O963">
        <v>-1.249891E-2</v>
      </c>
      <c r="P963">
        <v>-9.0894070000000007E-3</v>
      </c>
      <c r="Q963">
        <v>1.103751E-2</v>
      </c>
      <c r="R963">
        <v>5.5856259999999998E-3</v>
      </c>
      <c r="S963">
        <v>-5.2221139999999999E-3</v>
      </c>
      <c r="T963">
        <v>-3.3262790000000001E-3</v>
      </c>
      <c r="U963">
        <v>-1.294978E-3</v>
      </c>
    </row>
    <row r="964" spans="1:21" x14ac:dyDescent="0.25">
      <c r="A964" s="20">
        <f>0.00000077816*10^9</f>
        <v>778.16</v>
      </c>
      <c r="B964">
        <v>7.8831259999999998E-4</v>
      </c>
      <c r="C964">
        <v>-1.164652E-2</v>
      </c>
      <c r="D964">
        <v>-1.113539E-2</v>
      </c>
      <c r="E964">
        <v>9.342838E-4</v>
      </c>
      <c r="F964">
        <v>-2.0991249999999999E-3</v>
      </c>
      <c r="G964">
        <v>-1.24279E-2</v>
      </c>
      <c r="H964">
        <v>-2.4059520000000001E-2</v>
      </c>
      <c r="I964">
        <v>5.3097120000000005E-4</v>
      </c>
      <c r="J964">
        <v>2.333971E-2</v>
      </c>
      <c r="K964">
        <v>-1.002717E-2</v>
      </c>
      <c r="L964">
        <v>4.7697679999999998E-3</v>
      </c>
      <c r="M964">
        <v>-4.633E-3</v>
      </c>
      <c r="N964">
        <v>1.0032900000000001E-2</v>
      </c>
      <c r="O964">
        <v>-8.3406769999999995E-3</v>
      </c>
      <c r="P964">
        <v>-1.028336E-2</v>
      </c>
      <c r="Q964">
        <v>9.8913079999999997E-3</v>
      </c>
      <c r="R964">
        <v>-5.1027420000000004E-3</v>
      </c>
      <c r="S964">
        <v>-1.6249900000000001E-2</v>
      </c>
      <c r="T964">
        <v>3.7638839999999999E-3</v>
      </c>
      <c r="U964">
        <v>2.7673900000000002E-3</v>
      </c>
    </row>
    <row r="965" spans="1:21" x14ac:dyDescent="0.25">
      <c r="A965" s="20">
        <f>0.00000077916*10^9</f>
        <v>779.16000000000008</v>
      </c>
      <c r="B965">
        <v>5.7934869999999999E-3</v>
      </c>
      <c r="C965">
        <v>-1.051579E-3</v>
      </c>
      <c r="D965">
        <v>-7.2266079999999998E-3</v>
      </c>
      <c r="E965">
        <v>3.4936579999999999E-5</v>
      </c>
      <c r="F965">
        <v>5.050101E-4</v>
      </c>
      <c r="G965">
        <v>-9.6414670000000008E-3</v>
      </c>
      <c r="H965">
        <v>-2.0838559999999999E-2</v>
      </c>
      <c r="I965">
        <v>2.66482E-3</v>
      </c>
      <c r="J965">
        <v>1.048324E-2</v>
      </c>
      <c r="K965">
        <v>-1.0017099999999999E-2</v>
      </c>
      <c r="L965">
        <v>6.4649729999999997E-3</v>
      </c>
      <c r="M965">
        <v>-7.6790829999999997E-3</v>
      </c>
      <c r="N965">
        <v>1.1683219999999999E-2</v>
      </c>
      <c r="O965">
        <v>-9.3880379999999996E-3</v>
      </c>
      <c r="P965">
        <v>2.8067370000000001E-3</v>
      </c>
      <c r="Q965">
        <v>-3.1569509999999999E-3</v>
      </c>
      <c r="R965">
        <v>-1.1228439999999999E-2</v>
      </c>
      <c r="S965">
        <v>-2.3439870000000002E-2</v>
      </c>
      <c r="T965">
        <v>1.026898E-2</v>
      </c>
      <c r="U965">
        <v>-6.0294549999999998E-4</v>
      </c>
    </row>
    <row r="966" spans="1:21" x14ac:dyDescent="0.25">
      <c r="A966" s="20">
        <f>0.00000078016*10^9</f>
        <v>780.16</v>
      </c>
      <c r="B966">
        <v>2.0276320000000001E-3</v>
      </c>
      <c r="C966">
        <v>1.108052E-3</v>
      </c>
      <c r="D966">
        <v>7.3232480000000001E-3</v>
      </c>
      <c r="E966">
        <v>9.4210539999999999E-3</v>
      </c>
      <c r="F966">
        <v>-3.8983329999999999E-3</v>
      </c>
      <c r="G966">
        <v>4.1660329999999998E-4</v>
      </c>
      <c r="H966">
        <v>-3.9132500000000001E-3</v>
      </c>
      <c r="I966">
        <v>3.9474330000000002E-3</v>
      </c>
      <c r="J966">
        <v>-1.336063E-3</v>
      </c>
      <c r="K966">
        <v>-5.5478029999999996E-3</v>
      </c>
      <c r="L966">
        <v>4.1820339999999999E-4</v>
      </c>
      <c r="M966">
        <v>-1.6095539999999998E-2</v>
      </c>
      <c r="N966">
        <v>1.0361260000000001E-2</v>
      </c>
      <c r="O966">
        <v>-7.0266599999999997E-3</v>
      </c>
      <c r="P966">
        <v>1.5139339999999999E-2</v>
      </c>
      <c r="Q966">
        <v>-1.5172629999999999E-2</v>
      </c>
      <c r="R966">
        <v>2.168527E-3</v>
      </c>
      <c r="S966">
        <v>-1.357882E-2</v>
      </c>
      <c r="T966">
        <v>1.0216289999999999E-2</v>
      </c>
      <c r="U966">
        <v>1.062648E-3</v>
      </c>
    </row>
    <row r="967" spans="1:21" x14ac:dyDescent="0.25">
      <c r="A967" s="20">
        <f>0.00000078116*10^9</f>
        <v>781.16</v>
      </c>
      <c r="B967">
        <v>1.0327170000000001E-3</v>
      </c>
      <c r="C967">
        <v>-8.8338219999999999E-3</v>
      </c>
      <c r="D967">
        <v>1.593168E-2</v>
      </c>
      <c r="E967">
        <v>1.0353899999999999E-2</v>
      </c>
      <c r="F967">
        <v>-7.4254380000000004E-3</v>
      </c>
      <c r="G967">
        <v>5.7676159999999997E-3</v>
      </c>
      <c r="H967">
        <v>4.2696189999999999E-4</v>
      </c>
      <c r="I967">
        <v>6.4559110000000004E-6</v>
      </c>
      <c r="J967">
        <v>1.5546469999999999E-3</v>
      </c>
      <c r="K967">
        <v>-8.7701840000000003E-3</v>
      </c>
      <c r="L967">
        <v>-1.5981789999999999E-2</v>
      </c>
      <c r="M967">
        <v>-1.242588E-2</v>
      </c>
      <c r="N967">
        <v>9.6589239999999993E-3</v>
      </c>
      <c r="O967">
        <v>-5.5087740000000001E-3</v>
      </c>
      <c r="P967">
        <v>4.6775330000000002E-3</v>
      </c>
      <c r="Q967">
        <v>-8.2185369999999997E-3</v>
      </c>
      <c r="R967">
        <v>1.4886470000000001E-2</v>
      </c>
      <c r="S967">
        <v>-4.4847280000000003E-3</v>
      </c>
      <c r="T967">
        <v>8.0626380000000004E-3</v>
      </c>
      <c r="U967">
        <v>1.7919600000000001E-2</v>
      </c>
    </row>
    <row r="968" spans="1:21" x14ac:dyDescent="0.25">
      <c r="A968" s="20">
        <f>0.00000078216*10^9</f>
        <v>782.16</v>
      </c>
      <c r="B968">
        <v>9.6469699999999996E-5</v>
      </c>
      <c r="C968">
        <v>-1.4605949999999999E-2</v>
      </c>
      <c r="D968">
        <v>5.9346479999999998E-3</v>
      </c>
      <c r="E968">
        <v>-3.3117009999999998E-3</v>
      </c>
      <c r="F968">
        <v>-5.172439E-3</v>
      </c>
      <c r="G968">
        <v>4.481886E-3</v>
      </c>
      <c r="H968">
        <v>-4.7549180000000003E-3</v>
      </c>
      <c r="I968">
        <v>-2.4529420000000001E-5</v>
      </c>
      <c r="J968">
        <v>3.3090950000000002E-3</v>
      </c>
      <c r="K968">
        <v>-1.2064439999999999E-2</v>
      </c>
      <c r="L968">
        <v>-2.1335650000000001E-2</v>
      </c>
      <c r="M968">
        <v>1.0018130000000001E-3</v>
      </c>
      <c r="N968">
        <v>8.4384420000000009E-3</v>
      </c>
      <c r="O968">
        <v>-1.10671E-2</v>
      </c>
      <c r="P968">
        <v>-1.29573E-2</v>
      </c>
      <c r="Q968">
        <v>6.9344100000000002E-3</v>
      </c>
      <c r="R968">
        <v>1.174408E-3</v>
      </c>
      <c r="S968">
        <v>-1.2340240000000001E-2</v>
      </c>
      <c r="T968">
        <v>1.0201139999999999E-2</v>
      </c>
      <c r="U968">
        <v>2.207719E-2</v>
      </c>
    </row>
    <row r="969" spans="1:21" x14ac:dyDescent="0.25">
      <c r="A969" s="20">
        <f>0.00000078316*10^9</f>
        <v>783.16000000000008</v>
      </c>
      <c r="B969">
        <v>-4.2116849999999997E-3</v>
      </c>
      <c r="C969">
        <v>-8.8512260000000002E-3</v>
      </c>
      <c r="D969">
        <v>-6.8150809999999997E-3</v>
      </c>
      <c r="E969">
        <v>-5.5951309999999997E-3</v>
      </c>
      <c r="F969">
        <v>-3.1020980000000002E-3</v>
      </c>
      <c r="G969">
        <v>2.0021080000000001E-4</v>
      </c>
      <c r="H969">
        <v>-9.3379329999999998E-5</v>
      </c>
      <c r="I969">
        <v>6.3272529999999997E-3</v>
      </c>
      <c r="J969">
        <v>-4.3586950000000001E-3</v>
      </c>
      <c r="K969">
        <v>-7.7531129999999998E-3</v>
      </c>
      <c r="L969">
        <v>-5.6621809999999996E-3</v>
      </c>
      <c r="M969">
        <v>1.2106199999999999E-2</v>
      </c>
      <c r="N969">
        <v>4.7059520000000002E-3</v>
      </c>
      <c r="O969">
        <v>-9.5903110000000007E-3</v>
      </c>
      <c r="P969">
        <v>-1.3764409999999999E-2</v>
      </c>
      <c r="Q969">
        <v>7.1799639999999996E-3</v>
      </c>
      <c r="R969">
        <v>-1.4599529999999999E-2</v>
      </c>
      <c r="S969">
        <v>-1.9587739999999999E-2</v>
      </c>
      <c r="T969">
        <v>9.0312550000000002E-3</v>
      </c>
      <c r="U969">
        <v>4.1963829999999997E-3</v>
      </c>
    </row>
    <row r="970" spans="1:21" x14ac:dyDescent="0.25">
      <c r="A970" s="20">
        <f>0.00000078416*10^9</f>
        <v>784.16</v>
      </c>
      <c r="B970">
        <v>5.1187819999999997E-4</v>
      </c>
      <c r="C970">
        <v>1.1256180000000001E-3</v>
      </c>
      <c r="D970">
        <v>-1.938639E-3</v>
      </c>
      <c r="E970">
        <v>4.193039E-3</v>
      </c>
      <c r="F970">
        <v>-5.9202289999999999E-3</v>
      </c>
      <c r="G970">
        <v>-2.970655E-3</v>
      </c>
      <c r="H970">
        <v>8.6818169999999997E-3</v>
      </c>
      <c r="I970">
        <v>1.1572499999999999E-2</v>
      </c>
      <c r="J970">
        <v>-3.691157E-3</v>
      </c>
      <c r="K970">
        <v>-1.9737959999999999E-3</v>
      </c>
      <c r="L970">
        <v>7.63593E-3</v>
      </c>
      <c r="M970">
        <v>1.204652E-2</v>
      </c>
      <c r="N970">
        <v>-1.7432459999999999E-3</v>
      </c>
      <c r="O970">
        <v>-4.3282280000000003E-5</v>
      </c>
      <c r="P970">
        <v>-1.115387E-2</v>
      </c>
      <c r="Q970">
        <v>-3.0587129999999998E-3</v>
      </c>
      <c r="R970">
        <v>-2.4310719999999998E-3</v>
      </c>
      <c r="S970">
        <v>-1.1616049999999999E-2</v>
      </c>
      <c r="T970">
        <v>6.9526939999999997E-3</v>
      </c>
      <c r="U970">
        <v>-1.2597870000000001E-2</v>
      </c>
    </row>
    <row r="971" spans="1:21" x14ac:dyDescent="0.25">
      <c r="A971" s="20">
        <f>0.00000078516*10^9</f>
        <v>785.16</v>
      </c>
      <c r="B971">
        <v>8.2615139999999993E-3</v>
      </c>
      <c r="C971">
        <v>1.62751E-3</v>
      </c>
      <c r="D971">
        <v>1.0221310000000001E-2</v>
      </c>
      <c r="E971">
        <v>3.0812359999999998E-3</v>
      </c>
      <c r="F971">
        <v>-7.8234310000000005E-3</v>
      </c>
      <c r="G971">
        <v>8.8616840000000003E-4</v>
      </c>
      <c r="H971">
        <v>8.3369970000000005E-3</v>
      </c>
      <c r="I971">
        <v>5.3520590000000002E-3</v>
      </c>
      <c r="J971">
        <v>2.4689080000000001E-3</v>
      </c>
      <c r="K971">
        <v>-2.899839E-3</v>
      </c>
      <c r="L971">
        <v>4.3036070000000001E-3</v>
      </c>
      <c r="M971">
        <v>2.1110590000000002E-3</v>
      </c>
      <c r="N971">
        <v>-7.5321850000000003E-3</v>
      </c>
      <c r="O971">
        <v>8.0117480000000004E-4</v>
      </c>
      <c r="P971">
        <v>-1.2990099999999999E-2</v>
      </c>
      <c r="Q971">
        <v>-7.7846019999999998E-3</v>
      </c>
      <c r="R971">
        <v>1.3594190000000001E-2</v>
      </c>
      <c r="S971">
        <v>-6.1409799999999999E-3</v>
      </c>
      <c r="T971">
        <v>8.9929150000000006E-3</v>
      </c>
      <c r="U971">
        <v>-7.3620339999999999E-3</v>
      </c>
    </row>
    <row r="972" spans="1:21" x14ac:dyDescent="0.25">
      <c r="A972" s="20">
        <f>0.00000078616*10^9</f>
        <v>786.16000000000008</v>
      </c>
      <c r="B972">
        <v>1.0073840000000001E-2</v>
      </c>
      <c r="C972">
        <v>-2.8041450000000001E-3</v>
      </c>
      <c r="D972">
        <v>8.0764549999999997E-3</v>
      </c>
      <c r="E972">
        <v>-3.0651160000000002E-4</v>
      </c>
      <c r="F972">
        <v>-1.432846E-3</v>
      </c>
      <c r="G972">
        <v>1.052371E-2</v>
      </c>
      <c r="H972">
        <v>-1.025059E-3</v>
      </c>
      <c r="I972">
        <v>-3.9304450000000003E-3</v>
      </c>
      <c r="J972">
        <v>6.1905010000000002E-3</v>
      </c>
      <c r="K972">
        <v>-4.1028169999999999E-3</v>
      </c>
      <c r="L972">
        <v>7.0184150000000001E-3</v>
      </c>
      <c r="M972">
        <v>2.7283229999999999E-3</v>
      </c>
      <c r="N972">
        <v>-7.3144810000000003E-3</v>
      </c>
      <c r="O972">
        <v>-5.7462149999999998E-3</v>
      </c>
      <c r="P972">
        <v>-4.3444779999999997E-3</v>
      </c>
      <c r="Q972">
        <v>-1.266992E-3</v>
      </c>
      <c r="R972">
        <v>5.6392810000000003E-3</v>
      </c>
      <c r="S972">
        <v>-1.221012E-2</v>
      </c>
      <c r="T972">
        <v>6.5980270000000002E-3</v>
      </c>
      <c r="U972">
        <v>7.2341150000000002E-3</v>
      </c>
    </row>
    <row r="973" spans="1:21" x14ac:dyDescent="0.25">
      <c r="A973" s="20">
        <f>0.00000078716*10^9</f>
        <v>787.16</v>
      </c>
      <c r="B973">
        <v>1.249746E-2</v>
      </c>
      <c r="C973">
        <v>2.2523859999999999E-3</v>
      </c>
      <c r="D973">
        <v>-3.0144849999999999E-3</v>
      </c>
      <c r="E973">
        <v>8.86668E-3</v>
      </c>
      <c r="F973">
        <v>6.0830290000000002E-3</v>
      </c>
      <c r="G973">
        <v>1.5351679999999999E-2</v>
      </c>
      <c r="H973">
        <v>-6.1232530000000004E-3</v>
      </c>
      <c r="I973">
        <v>2.2892979999999999E-3</v>
      </c>
      <c r="J973">
        <v>1.0496709999999999E-2</v>
      </c>
      <c r="K973">
        <v>2.475143E-3</v>
      </c>
      <c r="L973">
        <v>1.9390939999999999E-2</v>
      </c>
      <c r="M973">
        <v>1.4120819999999999E-2</v>
      </c>
      <c r="N973">
        <v>-1.5469500000000001E-2</v>
      </c>
      <c r="O973">
        <v>-7.8238709999999996E-3</v>
      </c>
      <c r="P973">
        <v>1.198392E-2</v>
      </c>
      <c r="Q973">
        <v>2.2608010000000002E-3</v>
      </c>
      <c r="R973">
        <v>-4.121403E-3</v>
      </c>
      <c r="S973">
        <v>-1.6949059999999998E-2</v>
      </c>
      <c r="T973">
        <v>-3.688668E-3</v>
      </c>
      <c r="U973">
        <v>6.4856150000000003E-4</v>
      </c>
    </row>
    <row r="974" spans="1:21" x14ac:dyDescent="0.25">
      <c r="A974" s="20">
        <f>0.00000078816*10^9</f>
        <v>788.16</v>
      </c>
      <c r="B974">
        <v>1.146659E-2</v>
      </c>
      <c r="C974">
        <v>8.2833219999999992E-3</v>
      </c>
      <c r="D974">
        <v>-6.5998050000000003E-3</v>
      </c>
      <c r="E974">
        <v>9.866026E-3</v>
      </c>
      <c r="F974">
        <v>1.0433619999999999E-2</v>
      </c>
      <c r="G974">
        <v>7.8695759999999997E-3</v>
      </c>
      <c r="H974">
        <v>-2.9605709999999999E-3</v>
      </c>
      <c r="I974">
        <v>1.5573419999999999E-2</v>
      </c>
      <c r="J974">
        <v>9.3986709999999997E-4</v>
      </c>
      <c r="K974">
        <v>4.7394880000000003E-4</v>
      </c>
      <c r="L974">
        <v>1.5683200000000001E-2</v>
      </c>
      <c r="M974">
        <v>1.303317E-2</v>
      </c>
      <c r="N974">
        <v>-2.8227459999999999E-2</v>
      </c>
      <c r="O974">
        <v>-8.0210130000000004E-3</v>
      </c>
      <c r="P974">
        <v>1.7537250000000001E-2</v>
      </c>
      <c r="Q974">
        <v>-7.577482E-3</v>
      </c>
      <c r="R974">
        <v>5.357087E-3</v>
      </c>
      <c r="S974">
        <v>-1.385978E-2</v>
      </c>
      <c r="T974">
        <v>-1.35459E-2</v>
      </c>
      <c r="U974">
        <v>-1.01989E-2</v>
      </c>
    </row>
    <row r="975" spans="1:21" x14ac:dyDescent="0.25">
      <c r="A975" s="20">
        <f>0.00000078916*10^9</f>
        <v>789.16</v>
      </c>
      <c r="B975">
        <v>1.5206219999999999E-3</v>
      </c>
      <c r="C975">
        <v>5.7456139999999996E-3</v>
      </c>
      <c r="D975">
        <v>1.36495E-3</v>
      </c>
      <c r="E975">
        <v>-1.0281449999999999E-2</v>
      </c>
      <c r="F975">
        <v>1.468447E-2</v>
      </c>
      <c r="G975">
        <v>-2.1595099999999999E-3</v>
      </c>
      <c r="H975">
        <v>-4.8108839999999996E-3</v>
      </c>
      <c r="I975">
        <v>1.422439E-2</v>
      </c>
      <c r="J975">
        <v>-1.7852509999999999E-2</v>
      </c>
      <c r="K975">
        <v>-5.3390729999999997E-3</v>
      </c>
      <c r="L975">
        <v>3.7959529999999999E-3</v>
      </c>
      <c r="M975">
        <v>9.2568819999999999E-4</v>
      </c>
      <c r="N975">
        <v>-2.0890010000000001E-2</v>
      </c>
      <c r="O975">
        <v>-2.8194800000000001E-3</v>
      </c>
      <c r="P975">
        <v>1.229878E-2</v>
      </c>
      <c r="Q975">
        <v>-9.1568310000000007E-3</v>
      </c>
      <c r="R975">
        <v>1.02281E-2</v>
      </c>
      <c r="S975">
        <v>-5.1638500000000002E-3</v>
      </c>
      <c r="T975">
        <v>-1.0222449999999999E-2</v>
      </c>
      <c r="U975">
        <v>1.9458780000000001E-3</v>
      </c>
    </row>
    <row r="976" spans="1:21" x14ac:dyDescent="0.25">
      <c r="A976" s="20">
        <f>0.00000079016*10^9</f>
        <v>790.16000000000008</v>
      </c>
      <c r="B976">
        <v>-6.6660829999999997E-3</v>
      </c>
      <c r="C976">
        <v>-3.531027E-3</v>
      </c>
      <c r="D976">
        <v>1.47729E-2</v>
      </c>
      <c r="E976">
        <v>-2.1490639999999998E-2</v>
      </c>
      <c r="F976">
        <v>1.5277199999999999E-2</v>
      </c>
      <c r="G976">
        <v>-2.072511E-3</v>
      </c>
      <c r="H976">
        <v>-1.080148E-2</v>
      </c>
      <c r="I976">
        <v>5.7003720000000004E-3</v>
      </c>
      <c r="J976">
        <v>-2.3569429999999999E-2</v>
      </c>
      <c r="K976">
        <v>4.6752920000000002E-3</v>
      </c>
      <c r="L976">
        <v>4.3019119999999998E-3</v>
      </c>
      <c r="M976">
        <v>-7.5281569999999997E-3</v>
      </c>
      <c r="N976">
        <v>-6.7231779999999998E-3</v>
      </c>
      <c r="O976">
        <v>9.1186800000000005E-3</v>
      </c>
      <c r="P976">
        <v>1.0640800000000001E-2</v>
      </c>
      <c r="Q976">
        <v>1.133163E-3</v>
      </c>
      <c r="R976">
        <v>-3.2951479999999999E-3</v>
      </c>
      <c r="S976">
        <v>-8.9003719999999995E-4</v>
      </c>
      <c r="T976">
        <v>9.0367340000000005E-4</v>
      </c>
      <c r="U976">
        <v>1.23485E-2</v>
      </c>
    </row>
    <row r="977" spans="1:21" x14ac:dyDescent="0.25">
      <c r="A977" s="20">
        <f>0.00000079116*10^9</f>
        <v>791.16</v>
      </c>
      <c r="B977">
        <v>-1.601585E-3</v>
      </c>
      <c r="C977">
        <v>-1.4509269999999999E-2</v>
      </c>
      <c r="D977">
        <v>2.0859050000000001E-2</v>
      </c>
      <c r="E977">
        <v>-1.440193E-3</v>
      </c>
      <c r="F977">
        <v>7.3631749999999996E-3</v>
      </c>
      <c r="G977">
        <v>-2.097519E-4</v>
      </c>
      <c r="H977">
        <v>-7.6972070000000002E-3</v>
      </c>
      <c r="I977">
        <v>6.3327619999999996E-3</v>
      </c>
      <c r="J977">
        <v>-1.4138619999999999E-2</v>
      </c>
      <c r="K977">
        <v>1.1432690000000001E-2</v>
      </c>
      <c r="L977">
        <v>8.6748829999999996E-3</v>
      </c>
      <c r="M977">
        <v>-7.0146569999999997E-3</v>
      </c>
      <c r="N977">
        <v>-6.2491860000000003E-3</v>
      </c>
      <c r="O977">
        <v>8.7904750000000007E-3</v>
      </c>
      <c r="P977">
        <v>4.486922E-3</v>
      </c>
      <c r="Q977">
        <v>-9.4996369999999998E-4</v>
      </c>
      <c r="R977">
        <v>-9.5153200000000007E-3</v>
      </c>
      <c r="S977">
        <v>-6.1049240000000003E-3</v>
      </c>
      <c r="T977">
        <v>-2.1509580000000001E-3</v>
      </c>
      <c r="U977">
        <v>-1.5432759999999999E-3</v>
      </c>
    </row>
    <row r="978" spans="1:21" x14ac:dyDescent="0.25">
      <c r="A978" s="20">
        <f>0.00000079216*10^9</f>
        <v>792.16</v>
      </c>
      <c r="B978">
        <v>1.001606E-2</v>
      </c>
      <c r="C978">
        <v>-1.243995E-2</v>
      </c>
      <c r="D978">
        <v>1.7848639999999999E-2</v>
      </c>
      <c r="E978">
        <v>1.5323130000000001E-2</v>
      </c>
      <c r="F978">
        <v>-4.705748E-3</v>
      </c>
      <c r="G978">
        <v>-2.069904E-3</v>
      </c>
      <c r="H978">
        <v>-9.1587410000000004E-4</v>
      </c>
      <c r="I978">
        <v>1.065486E-2</v>
      </c>
      <c r="J978">
        <v>1.7720189999999999E-4</v>
      </c>
      <c r="K978">
        <v>2.58953E-3</v>
      </c>
      <c r="L978">
        <v>7.3978480000000003E-3</v>
      </c>
      <c r="M978">
        <v>-5.8025619999999998E-3</v>
      </c>
      <c r="N978">
        <v>-1.0728919999999999E-2</v>
      </c>
      <c r="O978">
        <v>-3.0842059999999999E-3</v>
      </c>
      <c r="P978">
        <v>-1.2364750000000001E-2</v>
      </c>
      <c r="Q978">
        <v>-8.4242080000000007E-3</v>
      </c>
      <c r="R978">
        <v>-4.6711449999999998E-3</v>
      </c>
      <c r="S978">
        <v>-4.8763970000000002E-3</v>
      </c>
      <c r="T978">
        <v>-1.702379E-2</v>
      </c>
      <c r="U978">
        <v>-1.7885450000000001E-2</v>
      </c>
    </row>
    <row r="979" spans="1:21" x14ac:dyDescent="0.25">
      <c r="A979" s="20">
        <f>0.00000079316*10^9</f>
        <v>793.16000000000008</v>
      </c>
      <c r="B979">
        <v>9.5859859999999995E-3</v>
      </c>
      <c r="C979">
        <v>3.0079519999999999E-3</v>
      </c>
      <c r="D979">
        <v>1.7782059999999999E-2</v>
      </c>
      <c r="E979">
        <v>-6.4411760000000003E-4</v>
      </c>
      <c r="F979">
        <v>-6.9228509999999998E-3</v>
      </c>
      <c r="G979">
        <v>6.3673469999999998E-3</v>
      </c>
      <c r="H979">
        <v>-2.5658899999999999E-3</v>
      </c>
      <c r="I979">
        <v>7.2397499999999997E-3</v>
      </c>
      <c r="J979">
        <v>1.0191530000000001E-2</v>
      </c>
      <c r="K979">
        <v>-2.814417E-3</v>
      </c>
      <c r="L979">
        <v>4.9060220000000003E-3</v>
      </c>
      <c r="M979">
        <v>-1.163023E-2</v>
      </c>
      <c r="N979">
        <v>-4.0479649999999997E-3</v>
      </c>
      <c r="O979">
        <v>-7.1783819999999996E-3</v>
      </c>
      <c r="P979">
        <v>-1.142548E-2</v>
      </c>
      <c r="Q979">
        <v>5.5874899999999999E-4</v>
      </c>
      <c r="R979">
        <v>-8.0788700000000001E-3</v>
      </c>
      <c r="S979">
        <v>2.1718530000000001E-3</v>
      </c>
      <c r="T979">
        <v>-1.8130489999999999E-2</v>
      </c>
      <c r="U979">
        <v>-1.3924229999999999E-2</v>
      </c>
    </row>
    <row r="980" spans="1:21" x14ac:dyDescent="0.25">
      <c r="A980" s="20">
        <f>0.00000079416*10^9</f>
        <v>794.16</v>
      </c>
      <c r="B980">
        <v>4.9288220000000002E-3</v>
      </c>
      <c r="C980">
        <v>1.3537830000000001E-2</v>
      </c>
      <c r="D980">
        <v>2.2382229999999999E-2</v>
      </c>
      <c r="E980">
        <v>-1.4927279999999999E-2</v>
      </c>
      <c r="F980">
        <v>1.174703E-3</v>
      </c>
      <c r="G980">
        <v>2.02489E-2</v>
      </c>
      <c r="H980">
        <v>-7.6581569999999996E-3</v>
      </c>
      <c r="I980">
        <v>-3.7879430000000002E-3</v>
      </c>
      <c r="J980">
        <v>1.272791E-2</v>
      </c>
      <c r="K980">
        <v>2.2780930000000001E-3</v>
      </c>
      <c r="L980">
        <v>7.5781690000000001E-3</v>
      </c>
      <c r="M980">
        <v>-1.0620020000000001E-2</v>
      </c>
      <c r="N980">
        <v>9.0278340000000002E-3</v>
      </c>
      <c r="O980">
        <v>-7.2356649999999996E-3</v>
      </c>
      <c r="P980">
        <v>1.222261E-2</v>
      </c>
      <c r="Q980">
        <v>1.517255E-2</v>
      </c>
      <c r="R980">
        <v>-9.7485420000000007E-3</v>
      </c>
      <c r="S980">
        <v>1.9374360000000001E-3</v>
      </c>
      <c r="T980">
        <v>-3.0140359999999999E-3</v>
      </c>
      <c r="U980">
        <v>-4.0925909999999996E-3</v>
      </c>
    </row>
    <row r="981" spans="1:21" x14ac:dyDescent="0.25">
      <c r="A981" s="20">
        <f>0.00000079516*10^9</f>
        <v>795.16</v>
      </c>
      <c r="B981">
        <v>1.166931E-2</v>
      </c>
      <c r="C981">
        <v>1.7224320000000001E-2</v>
      </c>
      <c r="D981">
        <v>2.3777300000000001E-2</v>
      </c>
      <c r="E981">
        <v>1.11304E-3</v>
      </c>
      <c r="F981">
        <v>4.751501E-3</v>
      </c>
      <c r="G981">
        <v>1.7900630000000001E-2</v>
      </c>
      <c r="H981">
        <v>-1.0510769999999999E-2</v>
      </c>
      <c r="I981">
        <v>-1.0768689999999999E-2</v>
      </c>
      <c r="J981">
        <v>5.5496749999999996E-3</v>
      </c>
      <c r="K981">
        <v>9.8017339999999994E-3</v>
      </c>
      <c r="L981">
        <v>8.8283890000000007E-3</v>
      </c>
      <c r="M981">
        <v>-4.4134939999999996E-3</v>
      </c>
      <c r="N981">
        <v>1.280712E-2</v>
      </c>
      <c r="O981">
        <v>-1.184641E-2</v>
      </c>
      <c r="P981">
        <v>1.9657060000000001E-2</v>
      </c>
      <c r="Q981">
        <v>1.38233E-2</v>
      </c>
      <c r="R981">
        <v>-5.1583779999999999E-3</v>
      </c>
      <c r="S981">
        <v>1.7679950000000001E-3</v>
      </c>
      <c r="T981">
        <v>4.5485719999999999E-3</v>
      </c>
      <c r="U981">
        <v>-1.3032440000000001E-3</v>
      </c>
    </row>
    <row r="982" spans="1:21" x14ac:dyDescent="0.25">
      <c r="A982" s="20">
        <f>0.00000079616*10^9</f>
        <v>796.16</v>
      </c>
      <c r="B982">
        <v>1.301857E-2</v>
      </c>
      <c r="C982">
        <v>2.0728300000000002E-2</v>
      </c>
      <c r="D982">
        <v>1.8846120000000001E-2</v>
      </c>
      <c r="E982">
        <v>1.6916480000000001E-2</v>
      </c>
      <c r="F982">
        <v>5.5021150000000001E-3</v>
      </c>
      <c r="G982">
        <v>1.5932870000000001E-3</v>
      </c>
      <c r="H982">
        <v>-1.3243420000000001E-2</v>
      </c>
      <c r="I982">
        <v>-9.7212159999999995E-3</v>
      </c>
      <c r="J982">
        <v>-1.7898110000000001E-3</v>
      </c>
      <c r="K982">
        <v>1.2507570000000001E-2</v>
      </c>
      <c r="L982">
        <v>4.2613040000000002E-4</v>
      </c>
      <c r="M982">
        <v>-8.4522079999999992E-3</v>
      </c>
      <c r="N982">
        <v>1.211623E-2</v>
      </c>
      <c r="O982">
        <v>-1.4537939999999999E-2</v>
      </c>
      <c r="P982">
        <v>8.0597620000000004E-5</v>
      </c>
      <c r="Q982">
        <v>1.336395E-3</v>
      </c>
      <c r="R982">
        <v>-3.8246869999999998E-3</v>
      </c>
      <c r="S982">
        <v>-7.3229079999999997E-4</v>
      </c>
      <c r="T982">
        <v>-2.2724709999999999E-3</v>
      </c>
      <c r="U982">
        <v>4.8711249999999996E-3</v>
      </c>
    </row>
    <row r="983" spans="1:21" x14ac:dyDescent="0.25">
      <c r="A983" s="20">
        <f>0.00000079716*10^9</f>
        <v>797.16000000000008</v>
      </c>
      <c r="B983">
        <v>5.9871830000000001E-3</v>
      </c>
      <c r="C983">
        <v>1.9215570000000001E-2</v>
      </c>
      <c r="D983">
        <v>1.0344799999999999E-2</v>
      </c>
      <c r="E983">
        <v>3.9333950000000001E-3</v>
      </c>
      <c r="F983">
        <v>1.133404E-2</v>
      </c>
      <c r="G983">
        <v>-1.0268899999999999E-2</v>
      </c>
      <c r="H983">
        <v>-1.5094700000000001E-2</v>
      </c>
      <c r="I983">
        <v>-7.1361829999999999E-3</v>
      </c>
      <c r="J983">
        <v>-8.8848870000000002E-4</v>
      </c>
      <c r="K983">
        <v>9.6866509999999992E-3</v>
      </c>
      <c r="L983">
        <v>-1.0742E-2</v>
      </c>
      <c r="M983">
        <v>-1.059393E-2</v>
      </c>
      <c r="N983">
        <v>7.6302360000000003E-3</v>
      </c>
      <c r="O983">
        <v>-7.0870999999999998E-3</v>
      </c>
      <c r="P983">
        <v>-1.2826250000000001E-2</v>
      </c>
      <c r="Q983">
        <v>-1.4596749999999999E-3</v>
      </c>
      <c r="R983">
        <v>4.5136990000000004E-3</v>
      </c>
      <c r="S983">
        <v>-1.413407E-2</v>
      </c>
      <c r="T983">
        <v>-5.1565960000000003E-3</v>
      </c>
      <c r="U983">
        <v>1.349362E-2</v>
      </c>
    </row>
    <row r="984" spans="1:21" x14ac:dyDescent="0.25">
      <c r="A984" s="20">
        <f>0.00000079816*10^9</f>
        <v>798.16</v>
      </c>
      <c r="B984">
        <v>8.3627189999999994E-3</v>
      </c>
      <c r="C984">
        <v>1.169738E-2</v>
      </c>
      <c r="D984">
        <v>-1.0337300000000001E-3</v>
      </c>
      <c r="E984">
        <v>-1.5706270000000001E-2</v>
      </c>
      <c r="F984">
        <v>1.3877840000000001E-2</v>
      </c>
      <c r="G984">
        <v>-6.311784E-3</v>
      </c>
      <c r="H984">
        <v>-1.506761E-2</v>
      </c>
      <c r="I984">
        <v>-2.3429010000000001E-3</v>
      </c>
      <c r="J984">
        <v>-3.2543289999999998E-3</v>
      </c>
      <c r="K984">
        <v>7.3970449999999997E-3</v>
      </c>
      <c r="L984">
        <v>-1.48322E-2</v>
      </c>
      <c r="M984">
        <v>-6.2399709999999998E-4</v>
      </c>
      <c r="N984">
        <v>7.9620500000000002E-4</v>
      </c>
      <c r="O984">
        <v>6.8610579999999997E-3</v>
      </c>
      <c r="P984">
        <v>-1.458684E-3</v>
      </c>
      <c r="Q984">
        <v>7.1126640000000003E-3</v>
      </c>
      <c r="R984">
        <v>1.4448839999999999E-2</v>
      </c>
      <c r="S984">
        <v>-2.5940979999999999E-2</v>
      </c>
      <c r="T984">
        <v>4.3498479999999999E-3</v>
      </c>
      <c r="U984">
        <v>1.646452E-2</v>
      </c>
    </row>
    <row r="985" spans="1:21" x14ac:dyDescent="0.25">
      <c r="A985" s="20">
        <f>0.00000079916*10^9</f>
        <v>799.16</v>
      </c>
      <c r="B985">
        <v>1.346028E-2</v>
      </c>
      <c r="C985">
        <v>8.1769270000000005E-3</v>
      </c>
      <c r="D985">
        <v>-9.5961329999999997E-3</v>
      </c>
      <c r="E985">
        <v>-1.566615E-2</v>
      </c>
      <c r="F985">
        <v>4.5812530000000004E-3</v>
      </c>
      <c r="G985">
        <v>1.145301E-2</v>
      </c>
      <c r="H985">
        <v>-1.0370849999999999E-2</v>
      </c>
      <c r="I985">
        <v>5.7338550000000004E-3</v>
      </c>
      <c r="J985">
        <v>-2.7776939999999998E-3</v>
      </c>
      <c r="K985">
        <v>5.972893E-3</v>
      </c>
      <c r="L985">
        <v>-4.4919540000000003E-3</v>
      </c>
      <c r="M985">
        <v>6.2308100000000005E-4</v>
      </c>
      <c r="N985">
        <v>2.8927620000000001E-3</v>
      </c>
      <c r="O985">
        <v>9.3567530000000006E-3</v>
      </c>
      <c r="P985">
        <v>1.3454030000000001E-2</v>
      </c>
      <c r="Q985">
        <v>8.1954420000000007E-3</v>
      </c>
      <c r="R985">
        <v>8.5975879999999998E-3</v>
      </c>
      <c r="S985">
        <v>-2.0502639999999999E-2</v>
      </c>
      <c r="T985">
        <v>9.6989429999999998E-3</v>
      </c>
      <c r="U985">
        <v>8.5664480000000008E-3</v>
      </c>
    </row>
    <row r="986" spans="1:21" x14ac:dyDescent="0.25">
      <c r="A986" s="20">
        <f>0.00000080016*10^9</f>
        <v>800.16000000000008</v>
      </c>
      <c r="B986">
        <v>7.8856410000000005E-3</v>
      </c>
      <c r="C986">
        <v>1.009563E-2</v>
      </c>
      <c r="D986">
        <v>-4.1686129999999998E-3</v>
      </c>
      <c r="E986">
        <v>-4.2057010000000001E-3</v>
      </c>
      <c r="F986">
        <v>-7.4930539999999999E-3</v>
      </c>
      <c r="G986">
        <v>2.3791090000000001E-2</v>
      </c>
      <c r="H986">
        <v>2.5527530000000001E-3</v>
      </c>
      <c r="I986">
        <v>1.0144240000000001E-2</v>
      </c>
      <c r="J986">
        <v>8.4352330000000003E-3</v>
      </c>
      <c r="K986">
        <v>6.59108E-3</v>
      </c>
      <c r="L986">
        <v>1.002227E-2</v>
      </c>
      <c r="M986">
        <v>-1.6032620000000001E-2</v>
      </c>
      <c r="N986">
        <v>5.1913070000000005E-4</v>
      </c>
      <c r="O986">
        <v>1.9236920000000001E-3</v>
      </c>
      <c r="P986">
        <v>1.138087E-2</v>
      </c>
      <c r="Q986">
        <v>-2.6924129999999998E-3</v>
      </c>
      <c r="R986">
        <v>2.697245E-4</v>
      </c>
      <c r="S986">
        <v>-3.2035199999999998E-4</v>
      </c>
      <c r="T986">
        <v>5.017407E-4</v>
      </c>
      <c r="U986">
        <v>-6.8634560000000004E-3</v>
      </c>
    </row>
    <row r="987" spans="1:21" x14ac:dyDescent="0.25">
      <c r="A987" s="20">
        <f>0.00000080116*10^9</f>
        <v>801.16</v>
      </c>
      <c r="B987">
        <v>7.2862459999999997E-4</v>
      </c>
      <c r="C987">
        <v>9.1945619999999999E-3</v>
      </c>
      <c r="D987">
        <v>2.763101E-3</v>
      </c>
      <c r="E987">
        <v>-3.7765590000000001E-3</v>
      </c>
      <c r="F987">
        <v>-1.036421E-2</v>
      </c>
      <c r="G987">
        <v>1.6190139999999999E-2</v>
      </c>
      <c r="H987">
        <v>1.2672889999999999E-2</v>
      </c>
      <c r="I987">
        <v>2.6229880000000001E-3</v>
      </c>
      <c r="J987">
        <v>9.1762579999999996E-3</v>
      </c>
      <c r="K987">
        <v>1.21753E-2</v>
      </c>
      <c r="L987">
        <v>1.4692230000000001E-2</v>
      </c>
      <c r="M987">
        <v>-2.4452439999999999E-2</v>
      </c>
      <c r="N987">
        <v>-6.0603310000000004E-3</v>
      </c>
      <c r="O987">
        <v>8.1971099999999999E-4</v>
      </c>
      <c r="P987">
        <v>-1.1211999999999999E-3</v>
      </c>
      <c r="Q987">
        <v>-1.2541470000000001E-2</v>
      </c>
      <c r="R987">
        <v>-4.582114E-3</v>
      </c>
      <c r="S987">
        <v>1.309516E-2</v>
      </c>
      <c r="T987">
        <v>-5.3523190000000003E-3</v>
      </c>
      <c r="U987">
        <v>-1.211016E-2</v>
      </c>
    </row>
    <row r="988" spans="1:21" x14ac:dyDescent="0.25">
      <c r="A988" s="20">
        <f>0.00000080216*10^9</f>
        <v>802.16</v>
      </c>
      <c r="B988">
        <v>6.9687209999999998E-3</v>
      </c>
      <c r="C988">
        <v>2.9110149999999999E-3</v>
      </c>
      <c r="D988">
        <v>-2.8402990000000001E-3</v>
      </c>
      <c r="E988">
        <v>-1.4350679999999999E-2</v>
      </c>
      <c r="F988">
        <v>-9.0103059999999992E-3</v>
      </c>
      <c r="G988">
        <v>5.1704309999999996E-3</v>
      </c>
      <c r="H988">
        <v>7.5565220000000004E-3</v>
      </c>
      <c r="I988">
        <v>-9.3060980000000005E-3</v>
      </c>
      <c r="J988">
        <v>-2.9736229999999999E-3</v>
      </c>
      <c r="K988">
        <v>1.867827E-2</v>
      </c>
      <c r="L988">
        <v>1.87271E-2</v>
      </c>
      <c r="M988">
        <v>-1.104959E-2</v>
      </c>
      <c r="N988">
        <v>4.4501660000000002E-3</v>
      </c>
      <c r="O988">
        <v>2.608427E-3</v>
      </c>
      <c r="P988">
        <v>-7.7384890000000003E-3</v>
      </c>
      <c r="Q988">
        <v>-9.7834429999999993E-3</v>
      </c>
      <c r="R988">
        <v>-1.7061059999999999E-2</v>
      </c>
      <c r="S988">
        <v>9.2484179999999996E-3</v>
      </c>
      <c r="T988">
        <v>-7.2522639999999996E-4</v>
      </c>
      <c r="U988">
        <v>-5.8264980000000003E-3</v>
      </c>
    </row>
    <row r="989" spans="1:21" x14ac:dyDescent="0.25">
      <c r="A989" s="20">
        <f>0.00000080316*10^9</f>
        <v>803.16</v>
      </c>
      <c r="B989">
        <v>1.141284E-2</v>
      </c>
      <c r="C989">
        <v>-8.2245960000000007E-3</v>
      </c>
      <c r="D989">
        <v>-3.998372E-3</v>
      </c>
      <c r="E989">
        <v>-6.2105779999999996E-3</v>
      </c>
      <c r="F989">
        <v>-1.087752E-2</v>
      </c>
      <c r="G989">
        <v>3.9701579999999997E-3</v>
      </c>
      <c r="H989">
        <v>1.623776E-3</v>
      </c>
      <c r="I989">
        <v>-3.9442369999999997E-3</v>
      </c>
      <c r="J989">
        <v>-3.5787979999999998E-3</v>
      </c>
      <c r="K989">
        <v>1.698947E-2</v>
      </c>
      <c r="L989">
        <v>1.876765E-2</v>
      </c>
      <c r="M989">
        <v>5.9960569999999999E-3</v>
      </c>
      <c r="N989">
        <v>1.9506430000000002E-2</v>
      </c>
      <c r="O989">
        <v>3.1461890000000002E-3</v>
      </c>
      <c r="P989">
        <v>-8.1354860000000008E-3</v>
      </c>
      <c r="Q989">
        <v>6.2619040000000002E-4</v>
      </c>
      <c r="R989">
        <v>-2.028841E-2</v>
      </c>
      <c r="S989">
        <v>1.9204039999999999E-3</v>
      </c>
      <c r="T989">
        <v>-2.4091619999999998E-3</v>
      </c>
      <c r="U989">
        <v>-1.422197E-3</v>
      </c>
    </row>
    <row r="990" spans="1:21" x14ac:dyDescent="0.25">
      <c r="A990" s="20">
        <f>0.00000080416*10^9</f>
        <v>804.16</v>
      </c>
      <c r="B990">
        <v>-9.1347270000000005E-4</v>
      </c>
      <c r="C990">
        <v>-1.059976E-2</v>
      </c>
      <c r="D990">
        <v>9.6702769999999997E-3</v>
      </c>
      <c r="E990">
        <v>1.5414870000000001E-2</v>
      </c>
      <c r="F990">
        <v>-1.325425E-2</v>
      </c>
      <c r="G990">
        <v>3.2415120000000002E-4</v>
      </c>
      <c r="H990">
        <v>6.5402070000000001E-3</v>
      </c>
      <c r="I990">
        <v>1.0311890000000001E-2</v>
      </c>
      <c r="J990">
        <v>8.653773E-3</v>
      </c>
      <c r="K990">
        <v>3.5930670000000001E-3</v>
      </c>
      <c r="L990">
        <v>8.0119200000000005E-3</v>
      </c>
      <c r="M990">
        <v>7.4530439999999998E-3</v>
      </c>
      <c r="N990">
        <v>1.338057E-2</v>
      </c>
      <c r="O990">
        <v>6.6758080000000001E-3</v>
      </c>
      <c r="P990">
        <v>-1.1447270000000001E-2</v>
      </c>
      <c r="Q990">
        <v>9.4682580000000004E-4</v>
      </c>
      <c r="R990">
        <v>-1.028652E-2</v>
      </c>
      <c r="S990">
        <v>1.567555E-3</v>
      </c>
      <c r="T990">
        <v>-6.6316279999999997E-3</v>
      </c>
      <c r="U990">
        <v>-8.8647559999999995E-4</v>
      </c>
    </row>
    <row r="991" spans="1:21" x14ac:dyDescent="0.25">
      <c r="A991" s="20">
        <f>0.00000080516*10^9</f>
        <v>805.16</v>
      </c>
      <c r="B991">
        <v>-5.4127589999999996E-3</v>
      </c>
      <c r="C991">
        <v>5.6941020000000004E-3</v>
      </c>
      <c r="D991">
        <v>2.0975359999999998E-2</v>
      </c>
      <c r="E991">
        <v>9.8286209999999992E-3</v>
      </c>
      <c r="F991">
        <v>-6.3392780000000003E-3</v>
      </c>
      <c r="G991">
        <v>-2.1156270000000001E-3</v>
      </c>
      <c r="H991">
        <v>5.4713799999999996E-3</v>
      </c>
      <c r="I991">
        <v>8.3009290000000003E-3</v>
      </c>
      <c r="J991">
        <v>1.223719E-2</v>
      </c>
      <c r="K991">
        <v>1.219019E-3</v>
      </c>
      <c r="L991">
        <v>9.3946980000000002E-4</v>
      </c>
      <c r="M991">
        <v>-1.790556E-3</v>
      </c>
      <c r="N991">
        <v>-9.2100150000000002E-4</v>
      </c>
      <c r="O991">
        <v>1.037975E-2</v>
      </c>
      <c r="P991">
        <v>-1.1545980000000001E-2</v>
      </c>
      <c r="Q991">
        <v>-4.0138109999999999E-3</v>
      </c>
      <c r="R991">
        <v>-1.07648E-2</v>
      </c>
      <c r="S991">
        <v>5.7981190000000004E-4</v>
      </c>
      <c r="T991">
        <v>-4.500541E-4</v>
      </c>
      <c r="U991">
        <v>-6.539609E-3</v>
      </c>
    </row>
    <row r="992" spans="1:21" x14ac:dyDescent="0.25">
      <c r="A992" s="20">
        <f>0.00000080616*10^9</f>
        <v>806.16</v>
      </c>
      <c r="B992">
        <v>6.0660610000000002E-3</v>
      </c>
      <c r="C992">
        <v>1.5422099999999999E-2</v>
      </c>
      <c r="D992">
        <v>1.527791E-2</v>
      </c>
      <c r="E992">
        <v>-1.0703229999999999E-2</v>
      </c>
      <c r="F992">
        <v>7.092007E-3</v>
      </c>
      <c r="G992">
        <v>8.1618039999999999E-3</v>
      </c>
      <c r="H992">
        <v>-1.3643399999999999E-3</v>
      </c>
      <c r="I992">
        <v>8.4562560000000001E-4</v>
      </c>
      <c r="J992">
        <v>5.088235E-3</v>
      </c>
      <c r="K992">
        <v>1.135071E-2</v>
      </c>
      <c r="L992">
        <v>-1.272189E-3</v>
      </c>
      <c r="M992">
        <v>-3.1566099999999998E-3</v>
      </c>
      <c r="N992">
        <v>2.7896969999999998E-3</v>
      </c>
      <c r="O992">
        <v>7.8991180000000001E-3</v>
      </c>
      <c r="P992">
        <v>6.5201460000000001E-4</v>
      </c>
      <c r="Q992">
        <v>-2.2831779999999999E-3</v>
      </c>
      <c r="R992">
        <v>-1.7940540000000001E-2</v>
      </c>
      <c r="S992">
        <v>-9.3477100000000004E-3</v>
      </c>
      <c r="T992">
        <v>3.4799150000000001E-3</v>
      </c>
      <c r="U992">
        <v>-1.9947320000000001E-2</v>
      </c>
    </row>
    <row r="993" spans="1:21" x14ac:dyDescent="0.25">
      <c r="A993" s="20">
        <f>0.00000080716*10^9</f>
        <v>807.16000000000008</v>
      </c>
      <c r="B993">
        <v>7.9219119999999997E-3</v>
      </c>
      <c r="C993">
        <v>1.0073220000000001E-2</v>
      </c>
      <c r="D993">
        <v>6.4919100000000003E-4</v>
      </c>
      <c r="E993">
        <v>-6.9634409999999999E-3</v>
      </c>
      <c r="F993">
        <v>5.3464699999999999E-3</v>
      </c>
      <c r="G993">
        <v>1.7806969999999998E-2</v>
      </c>
      <c r="H993">
        <v>1.6891390000000001E-3</v>
      </c>
      <c r="I993">
        <v>3.8316460000000002E-3</v>
      </c>
      <c r="J993">
        <v>2.6912429999999998E-3</v>
      </c>
      <c r="K993">
        <v>1.909806E-3</v>
      </c>
      <c r="L993">
        <v>-4.6713009999999999E-4</v>
      </c>
      <c r="M993">
        <v>-1.0567269999999999E-3</v>
      </c>
      <c r="N993">
        <v>1.143023E-2</v>
      </c>
      <c r="O993">
        <v>6.1595110000000003E-4</v>
      </c>
      <c r="P993">
        <v>7.2709669999999997E-3</v>
      </c>
      <c r="Q993">
        <v>-2.2821640000000002E-3</v>
      </c>
      <c r="R993">
        <v>-1.375674E-2</v>
      </c>
      <c r="S993">
        <v>-1.590739E-2</v>
      </c>
      <c r="T993">
        <v>-5.971942E-3</v>
      </c>
      <c r="U993">
        <v>-2.6173720000000001E-2</v>
      </c>
    </row>
    <row r="994" spans="1:21" x14ac:dyDescent="0.25">
      <c r="A994" s="20">
        <f>0.00000080816*10^9</f>
        <v>808.16</v>
      </c>
      <c r="B994">
        <v>3.4787500000000001E-3</v>
      </c>
      <c r="C994">
        <v>1.142458E-2</v>
      </c>
      <c r="D994">
        <v>-5.8380699999999999E-3</v>
      </c>
      <c r="E994">
        <v>9.0027249999999996E-3</v>
      </c>
      <c r="F994">
        <v>-7.8959600000000005E-3</v>
      </c>
      <c r="G994">
        <v>1.176439E-2</v>
      </c>
      <c r="H994">
        <v>3.0369910000000002E-3</v>
      </c>
      <c r="I994">
        <v>7.1995619999999996E-3</v>
      </c>
      <c r="J994">
        <v>7.9543329999999992E-3</v>
      </c>
      <c r="K994">
        <v>-1.2342479999999999E-2</v>
      </c>
      <c r="L994">
        <v>-2.8986369999999998E-4</v>
      </c>
      <c r="M994">
        <v>-3.1095950000000002E-3</v>
      </c>
      <c r="N994">
        <v>7.6215450000000004E-3</v>
      </c>
      <c r="O994">
        <v>-4.9784709999999999E-3</v>
      </c>
      <c r="P994">
        <v>-1.769112E-3</v>
      </c>
      <c r="Q994">
        <v>-3.1096439999999999E-3</v>
      </c>
      <c r="R994">
        <v>1.980051E-3</v>
      </c>
      <c r="S994">
        <v>-1.083984E-2</v>
      </c>
      <c r="T994">
        <v>-1.2030259999999999E-2</v>
      </c>
      <c r="U994">
        <v>-1.5829369999999999E-2</v>
      </c>
    </row>
    <row r="995" spans="1:21" x14ac:dyDescent="0.25">
      <c r="A995" s="20">
        <f>0.00000080916*10^9</f>
        <v>809.16</v>
      </c>
      <c r="B995">
        <v>7.3768289999999997E-3</v>
      </c>
      <c r="C995">
        <v>1.5739880000000001E-2</v>
      </c>
      <c r="D995">
        <v>-2.8577720000000002E-3</v>
      </c>
      <c r="E995">
        <v>4.0197899999999996E-3</v>
      </c>
      <c r="F995">
        <v>-4.4953379999999998E-3</v>
      </c>
      <c r="G995">
        <v>-2.9282039999999998E-3</v>
      </c>
      <c r="H995">
        <v>-7.2249009999999997E-3</v>
      </c>
      <c r="I995">
        <v>2.6805230000000002E-3</v>
      </c>
      <c r="J995">
        <v>1.025381E-2</v>
      </c>
      <c r="K995">
        <v>-6.1562630000000004E-3</v>
      </c>
      <c r="L995">
        <v>-8.6023109999999996E-3</v>
      </c>
      <c r="M995">
        <v>4.1719549999999998E-3</v>
      </c>
      <c r="N995">
        <v>1.9737750000000001E-3</v>
      </c>
      <c r="O995">
        <v>-7.2008319999999999E-3</v>
      </c>
      <c r="P995">
        <v>-1.491558E-3</v>
      </c>
      <c r="Q995">
        <v>6.6932420000000003E-3</v>
      </c>
      <c r="R995">
        <v>1.4438009999999999E-2</v>
      </c>
      <c r="S995">
        <v>-6.2088450000000002E-3</v>
      </c>
      <c r="T995">
        <v>-8.4477779999999995E-4</v>
      </c>
      <c r="U995">
        <v>3.1875919999999999E-3</v>
      </c>
    </row>
    <row r="996" spans="1:21" x14ac:dyDescent="0.25">
      <c r="A996" s="20">
        <f>0.00000081016*10^9</f>
        <v>810.16000000000008</v>
      </c>
      <c r="B996">
        <v>2.4679979999999999E-3</v>
      </c>
      <c r="C996">
        <v>1.3278099999999999E-2</v>
      </c>
      <c r="D996">
        <v>3.6598829999999997E-4</v>
      </c>
      <c r="E996">
        <v>-1.1081769999999999E-2</v>
      </c>
      <c r="F996">
        <v>1.031902E-2</v>
      </c>
      <c r="G996">
        <v>-1.0543490000000001E-2</v>
      </c>
      <c r="H996">
        <v>-1.2260490000000001E-2</v>
      </c>
      <c r="I996">
        <v>-5.4819309999999998E-3</v>
      </c>
      <c r="J996">
        <v>1.2088730000000001E-3</v>
      </c>
      <c r="K996">
        <v>3.7208039999999999E-3</v>
      </c>
      <c r="L996">
        <v>-8.9224669999999999E-3</v>
      </c>
      <c r="M996">
        <v>1.5267009999999999E-2</v>
      </c>
      <c r="N996">
        <v>-1.1577720000000001E-3</v>
      </c>
      <c r="O996">
        <v>-8.1205970000000002E-3</v>
      </c>
      <c r="P996">
        <v>1.261322E-2</v>
      </c>
      <c r="Q996">
        <v>1.7156569999999999E-2</v>
      </c>
      <c r="R996">
        <v>9.3566870000000007E-3</v>
      </c>
      <c r="S996">
        <v>-9.0028529999999999E-3</v>
      </c>
      <c r="T996">
        <v>9.4566330000000007E-3</v>
      </c>
      <c r="U996">
        <v>1.8176709999999999E-2</v>
      </c>
    </row>
    <row r="997" spans="1:21" x14ac:dyDescent="0.25">
      <c r="A997" s="20">
        <f>0.00000081116*10^9</f>
        <v>811.16</v>
      </c>
      <c r="B997">
        <v>-7.8378730000000004E-3</v>
      </c>
      <c r="C997">
        <v>1.008796E-2</v>
      </c>
      <c r="D997">
        <v>-3.1554430000000001E-4</v>
      </c>
      <c r="E997">
        <v>-6.7997860000000004E-3</v>
      </c>
      <c r="F997">
        <v>1.4449740000000001E-2</v>
      </c>
      <c r="G997">
        <v>-7.0533080000000003E-3</v>
      </c>
      <c r="H997">
        <v>-1.9854009999999999E-3</v>
      </c>
      <c r="I997">
        <v>-4.4811679999999998E-3</v>
      </c>
      <c r="J997">
        <v>-8.2381639999999992E-3</v>
      </c>
      <c r="K997">
        <v>6.709245E-3</v>
      </c>
      <c r="L997">
        <v>-5.6137340000000002E-4</v>
      </c>
      <c r="M997">
        <v>1.2176599999999999E-2</v>
      </c>
      <c r="N997">
        <v>-5.3277280000000003E-3</v>
      </c>
      <c r="O997">
        <v>-1.0595510000000001E-2</v>
      </c>
      <c r="P997">
        <v>1.6955359999999999E-2</v>
      </c>
      <c r="Q997">
        <v>1.00488E-2</v>
      </c>
      <c r="R997">
        <v>-2.261164E-3</v>
      </c>
      <c r="S997">
        <v>-9.2275029999999997E-3</v>
      </c>
      <c r="T997">
        <v>1.0505379999999999E-3</v>
      </c>
      <c r="U997">
        <v>1.5788980000000001E-2</v>
      </c>
    </row>
    <row r="998" spans="1:21" x14ac:dyDescent="0.25">
      <c r="A998" s="20">
        <f>0.00000081216*10^9</f>
        <v>812.16</v>
      </c>
      <c r="B998">
        <v>-1.0275900000000001E-3</v>
      </c>
      <c r="C998">
        <v>2.2552069999999999E-4</v>
      </c>
      <c r="D998">
        <v>-4.9516300000000003E-3</v>
      </c>
      <c r="E998">
        <v>5.0191350000000001E-3</v>
      </c>
      <c r="F998">
        <v>1.1430829999999999E-2</v>
      </c>
      <c r="G998">
        <v>2.122058E-3</v>
      </c>
      <c r="H998">
        <v>4.9368959999999996E-3</v>
      </c>
      <c r="I998">
        <v>1.0151800000000001E-2</v>
      </c>
      <c r="J998">
        <v>-2.3558899999999998E-3</v>
      </c>
      <c r="K998">
        <v>4.0903959999999996E-3</v>
      </c>
      <c r="L998">
        <v>-1.8669170000000001E-3</v>
      </c>
      <c r="M998">
        <v>1.431617E-3</v>
      </c>
      <c r="N998">
        <v>-3.2945779999999998E-3</v>
      </c>
      <c r="O998">
        <v>-8.9196429999999997E-3</v>
      </c>
      <c r="P998">
        <v>9.4119049999999999E-3</v>
      </c>
      <c r="Q998">
        <v>-3.6950479999999998E-3</v>
      </c>
      <c r="R998">
        <v>1.5440670000000001E-3</v>
      </c>
      <c r="S998">
        <v>2.5501149999999999E-3</v>
      </c>
      <c r="T998">
        <v>-1.380812E-2</v>
      </c>
      <c r="U998">
        <v>1.001463E-3</v>
      </c>
    </row>
    <row r="999" spans="1:21" x14ac:dyDescent="0.25">
      <c r="A999" s="20">
        <f>0.00000081316*10^9</f>
        <v>813.16</v>
      </c>
      <c r="B999">
        <v>9.4371839999999995E-3</v>
      </c>
      <c r="C999">
        <v>-1.4666190000000001E-2</v>
      </c>
      <c r="D999">
        <v>-6.1802089999999999E-3</v>
      </c>
      <c r="E999">
        <v>1.0361850000000001E-2</v>
      </c>
      <c r="F999">
        <v>4.7997769999999999E-3</v>
      </c>
      <c r="G999">
        <v>1.0128979999999999E-2</v>
      </c>
      <c r="H999">
        <v>-7.5825229999999999E-3</v>
      </c>
      <c r="I999">
        <v>1.6497319999999999E-2</v>
      </c>
      <c r="J999">
        <v>7.0080810000000002E-3</v>
      </c>
      <c r="K999">
        <v>-1.558601E-3</v>
      </c>
      <c r="L999">
        <v>-1.292416E-3</v>
      </c>
      <c r="M999">
        <v>-2.9486669999999999E-3</v>
      </c>
      <c r="N999">
        <v>7.2880200000000001E-3</v>
      </c>
      <c r="O999">
        <v>3.9468979999999999E-3</v>
      </c>
      <c r="P999">
        <v>-1.582713E-4</v>
      </c>
      <c r="Q999">
        <v>-7.3322459999999997E-4</v>
      </c>
      <c r="R999">
        <v>7.3497609999999998E-3</v>
      </c>
      <c r="S999">
        <v>6.3772480000000003E-3</v>
      </c>
      <c r="T999">
        <v>-1.4316540000000001E-2</v>
      </c>
      <c r="U999">
        <v>-1.8970930000000001E-3</v>
      </c>
    </row>
    <row r="1000" spans="1:21" x14ac:dyDescent="0.25">
      <c r="A1000" s="20">
        <f>0.00000081416*10^9</f>
        <v>814.16000000000008</v>
      </c>
      <c r="B1000">
        <v>1.184665E-2</v>
      </c>
      <c r="C1000">
        <v>-1.38303E-2</v>
      </c>
      <c r="D1000">
        <v>-1.5360059999999999E-3</v>
      </c>
      <c r="E1000">
        <v>1.2627670000000001E-2</v>
      </c>
      <c r="F1000">
        <v>-2.86901E-3</v>
      </c>
      <c r="G1000">
        <v>1.137318E-2</v>
      </c>
      <c r="H1000">
        <v>-1.7884199999999999E-2</v>
      </c>
      <c r="I1000">
        <v>3.334844E-3</v>
      </c>
      <c r="J1000">
        <v>3.861827E-3</v>
      </c>
      <c r="K1000">
        <v>-5.3675659999999998E-3</v>
      </c>
      <c r="L1000">
        <v>1.005203E-2</v>
      </c>
      <c r="M1000">
        <v>1.7581949999999999E-3</v>
      </c>
      <c r="N1000">
        <v>1.3739400000000001E-2</v>
      </c>
      <c r="O1000">
        <v>1.6555219999999999E-2</v>
      </c>
      <c r="P1000">
        <v>-1.5748660000000001E-3</v>
      </c>
      <c r="Q1000">
        <v>1.3231720000000001E-2</v>
      </c>
      <c r="R1000">
        <v>-4.8544290000000004E-3</v>
      </c>
      <c r="S1000">
        <v>-9.650947E-3</v>
      </c>
      <c r="T1000">
        <v>-1.2596669999999999E-3</v>
      </c>
      <c r="U1000">
        <v>9.2340210000000002E-3</v>
      </c>
    </row>
    <row r="1001" spans="1:21" x14ac:dyDescent="0.25">
      <c r="A1001" s="20">
        <f>0.00000081516*10^9</f>
        <v>815.16</v>
      </c>
      <c r="B1001">
        <v>1.2654449999999999E-2</v>
      </c>
      <c r="C1001">
        <v>-4.1954719999999996E-3</v>
      </c>
      <c r="D1001">
        <v>2.0848389999999998E-3</v>
      </c>
      <c r="E1001">
        <v>3.757299E-3</v>
      </c>
      <c r="F1001">
        <v>-4.8244910000000001E-4</v>
      </c>
      <c r="G1001">
        <v>4.5463190000000001E-3</v>
      </c>
      <c r="H1001">
        <v>-3.402169E-3</v>
      </c>
      <c r="I1001">
        <v>-7.1645249999999997E-3</v>
      </c>
      <c r="J1001">
        <v>-1.5945110000000001E-3</v>
      </c>
      <c r="K1001">
        <v>-5.3327849999999996E-3</v>
      </c>
      <c r="L1001">
        <v>1.039323E-2</v>
      </c>
      <c r="M1001">
        <v>1.069881E-2</v>
      </c>
      <c r="N1001">
        <v>3.5544359999999998E-3</v>
      </c>
      <c r="O1001">
        <v>1.476965E-2</v>
      </c>
      <c r="P1001">
        <v>1.0345750000000001E-2</v>
      </c>
      <c r="Q1001">
        <v>1.7433919999999999E-2</v>
      </c>
      <c r="R1001">
        <v>-1.288887E-2</v>
      </c>
      <c r="S1001">
        <v>-1.907242E-2</v>
      </c>
      <c r="T1001">
        <v>2.219946E-3</v>
      </c>
      <c r="U1001">
        <v>8.4489490000000007E-3</v>
      </c>
    </row>
    <row r="1002" spans="1:21" x14ac:dyDescent="0.25">
      <c r="A1002" s="20">
        <f>0.00000081616*10^9</f>
        <v>816.16</v>
      </c>
      <c r="B1002">
        <v>3.8477770000000001E-3</v>
      </c>
      <c r="C1002">
        <v>-5.3527030000000003E-3</v>
      </c>
      <c r="D1002">
        <v>5.9678020000000003E-3</v>
      </c>
      <c r="E1002">
        <v>-3.697699E-3</v>
      </c>
      <c r="F1002">
        <v>7.5895900000000002E-3</v>
      </c>
      <c r="G1002">
        <v>-7.6328120000000001E-3</v>
      </c>
      <c r="H1002">
        <v>1.8018699999999999E-2</v>
      </c>
      <c r="I1002">
        <v>-6.1821930000000003E-4</v>
      </c>
      <c r="J1002">
        <v>6.8768249999999996E-3</v>
      </c>
      <c r="K1002">
        <v>2.0638480000000001E-3</v>
      </c>
      <c r="L1002">
        <v>-4.7232469999999999E-3</v>
      </c>
      <c r="M1002">
        <v>1.255122E-2</v>
      </c>
      <c r="N1002">
        <v>-9.4416139999999992E-3</v>
      </c>
      <c r="O1002">
        <v>1.840756E-3</v>
      </c>
      <c r="P1002">
        <v>1.55763E-2</v>
      </c>
      <c r="Q1002">
        <v>9.5532919999999997E-3</v>
      </c>
      <c r="R1002">
        <v>-2.5317249999999999E-3</v>
      </c>
      <c r="S1002">
        <v>-8.6573529999999996E-3</v>
      </c>
      <c r="T1002">
        <v>-5.1222020000000002E-3</v>
      </c>
      <c r="U1002">
        <v>-5.0710640000000001E-3</v>
      </c>
    </row>
    <row r="1003" spans="1:21" x14ac:dyDescent="0.25">
      <c r="A1003" s="20">
        <f>0.00000081716*10^9</f>
        <v>817.16000000000008</v>
      </c>
      <c r="B1003">
        <v>-1.057568E-2</v>
      </c>
      <c r="C1003">
        <v>-7.2578859999999999E-3</v>
      </c>
      <c r="D1003">
        <v>9.4911419999999993E-3</v>
      </c>
      <c r="E1003">
        <v>-2.8708409999999998E-4</v>
      </c>
      <c r="F1003">
        <v>1.123145E-2</v>
      </c>
      <c r="G1003">
        <v>-1.6869370000000002E-2</v>
      </c>
      <c r="H1003">
        <v>2.2779710000000002E-2</v>
      </c>
      <c r="I1003">
        <v>5.3729219999999996E-3</v>
      </c>
      <c r="J1003">
        <v>2.1773089999999998E-2</v>
      </c>
      <c r="K1003">
        <v>1.155869E-2</v>
      </c>
      <c r="L1003">
        <v>-9.3030999999999999E-3</v>
      </c>
      <c r="M1003">
        <v>1.604776E-3</v>
      </c>
      <c r="N1003">
        <v>-3.0413990000000002E-3</v>
      </c>
      <c r="O1003">
        <v>-3.2894019999999999E-3</v>
      </c>
      <c r="P1003">
        <v>5.1687449999999998E-3</v>
      </c>
      <c r="Q1003">
        <v>2.7206620000000002E-4</v>
      </c>
      <c r="R1003">
        <v>7.577285E-4</v>
      </c>
      <c r="S1003">
        <v>5.6686769999999996E-3</v>
      </c>
      <c r="T1003">
        <v>-2.074836E-3</v>
      </c>
      <c r="U1003">
        <v>-4.1992540000000004E-3</v>
      </c>
    </row>
    <row r="1004" spans="1:21" x14ac:dyDescent="0.25">
      <c r="A1004" s="20">
        <f>0.00000081816*10^9</f>
        <v>818.16</v>
      </c>
      <c r="B1004">
        <v>-1.0634009999999999E-2</v>
      </c>
      <c r="C1004">
        <v>-1.443176E-3</v>
      </c>
      <c r="D1004">
        <v>6.3403629999999999E-3</v>
      </c>
      <c r="E1004">
        <v>-3.9440789999999996E-3</v>
      </c>
      <c r="F1004">
        <v>8.7680999999999992E-3</v>
      </c>
      <c r="G1004">
        <v>-1.43185E-2</v>
      </c>
      <c r="H1004">
        <v>1.3393810000000001E-2</v>
      </c>
      <c r="I1004">
        <v>-4.5089199999999996E-3</v>
      </c>
      <c r="J1004">
        <v>1.9183370000000002E-2</v>
      </c>
      <c r="K1004">
        <v>1.6383430000000001E-2</v>
      </c>
      <c r="L1004">
        <v>3.7472429999999999E-3</v>
      </c>
      <c r="M1004">
        <v>-8.3489270000000008E-3</v>
      </c>
      <c r="N1004">
        <v>5.0822710000000002E-3</v>
      </c>
      <c r="O1004">
        <v>6.5749169999999996E-3</v>
      </c>
      <c r="P1004">
        <v>-6.2297330000000003E-3</v>
      </c>
      <c r="Q1004">
        <v>-5.0377390000000003E-3</v>
      </c>
      <c r="R1004">
        <v>-1.133029E-2</v>
      </c>
      <c r="S1004">
        <v>4.555562E-3</v>
      </c>
      <c r="T1004">
        <v>5.6739440000000002E-3</v>
      </c>
      <c r="U1004">
        <v>3.717007E-3</v>
      </c>
    </row>
  </sheetData>
  <mergeCells count="2">
    <mergeCell ref="A1:E1"/>
    <mergeCell ref="A2:I2"/>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6</vt:i4>
      </vt:variant>
      <vt:variant>
        <vt:lpstr>Charts</vt:lpstr>
      </vt:variant>
      <vt:variant>
        <vt:i4>4</vt:i4>
      </vt:variant>
    </vt:vector>
  </HeadingPairs>
  <TitlesOfParts>
    <vt:vector size="10" baseType="lpstr">
      <vt:lpstr>Parameters</vt:lpstr>
      <vt:lpstr>Data</vt:lpstr>
      <vt:lpstr>Event Timeline Data</vt:lpstr>
      <vt:lpstr>HBM IV Curves Data</vt:lpstr>
      <vt:lpstr>Voltage Wfms Data</vt:lpstr>
      <vt:lpstr>Current Wfms Data</vt:lpstr>
      <vt:lpstr>HBM IV Curves</vt:lpstr>
      <vt:lpstr>Event Timeline</vt:lpstr>
      <vt:lpstr>Voltage Wfms</vt:lpstr>
      <vt:lpstr>Current Wfms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2012-08-30T20:55:45Z</dcterms:created>
  <dcterms:modified xsi:type="dcterms:W3CDTF">2018-03-23T11:39:01Z</dcterms:modified>
</cp:coreProperties>
</file>